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ebeccamedeiros/Desktop/Machine Learning/Sessions 1-4 (Regression Modeling)/__datasets/"/>
    </mc:Choice>
  </mc:AlternateContent>
  <xr:revisionPtr revIDLastSave="0" documentId="8_{012145B5-6032-A740-AF77-140DC29B703D}" xr6:coauthVersionLast="45" xr6:coauthVersionMax="45" xr10:uidLastSave="{00000000-0000-0000-0000-000000000000}"/>
  <bookViews>
    <workbookView xWindow="0" yWindow="500" windowWidth="27920" windowHeight="17500" xr2:uid="{38BC7B11-CF41-4576-B245-847EA8EC5E0D}"/>
  </bookViews>
  <sheets>
    <sheet name="Door_to_Door_AmazonSouq.com_Su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Q2" i="2" l="1"/>
  <c r="AQ3" i="2"/>
  <c r="AQ4" i="2"/>
  <c r="AQ5" i="2"/>
  <c r="AQ6" i="2"/>
  <c r="AQ7" i="2"/>
  <c r="AQ8" i="2"/>
  <c r="AQ9" i="2"/>
  <c r="AQ10" i="2"/>
  <c r="AQ11" i="2"/>
  <c r="AQ12" i="2"/>
  <c r="AQ13" i="2"/>
  <c r="AQ14" i="2"/>
  <c r="AQ15" i="2"/>
  <c r="AQ16" i="2"/>
  <c r="AQ17" i="2"/>
  <c r="AQ18" i="2"/>
  <c r="AQ19" i="2"/>
  <c r="AQ20" i="2"/>
  <c r="AQ21" i="2"/>
  <c r="AQ22" i="2"/>
  <c r="AQ23" i="2"/>
  <c r="AQ24" i="2"/>
  <c r="AQ25" i="2"/>
  <c r="AQ26" i="2"/>
  <c r="AQ27" i="2"/>
  <c r="AQ28" i="2"/>
  <c r="AQ29" i="2"/>
  <c r="AQ30" i="2"/>
  <c r="AQ31" i="2"/>
  <c r="AQ32" i="2"/>
  <c r="AQ33" i="2"/>
  <c r="AQ34" i="2"/>
  <c r="AQ35" i="2"/>
  <c r="AQ36" i="2"/>
  <c r="AQ37" i="2"/>
  <c r="AQ38" i="2"/>
  <c r="AQ39" i="2"/>
  <c r="AQ40" i="2"/>
  <c r="AQ41" i="2"/>
  <c r="AQ42" i="2"/>
  <c r="AQ43" i="2"/>
  <c r="AQ44" i="2"/>
  <c r="AQ45" i="2"/>
  <c r="AQ46" i="2"/>
  <c r="AQ47" i="2"/>
  <c r="AQ48" i="2"/>
  <c r="AQ49" i="2"/>
  <c r="AQ50" i="2"/>
  <c r="AQ51" i="2"/>
  <c r="AQ52" i="2"/>
  <c r="AQ53" i="2"/>
  <c r="AQ54" i="2"/>
  <c r="AQ55" i="2"/>
  <c r="AQ56" i="2"/>
  <c r="AQ57" i="2"/>
  <c r="AQ58" i="2"/>
  <c r="AQ59" i="2"/>
  <c r="AQ60" i="2"/>
  <c r="AQ61" i="2"/>
  <c r="AQ62" i="2"/>
  <c r="AQ63" i="2"/>
  <c r="AQ64" i="2"/>
  <c r="AQ65" i="2"/>
  <c r="AQ66" i="2"/>
  <c r="AQ67" i="2"/>
  <c r="AQ68" i="2"/>
  <c r="AQ69" i="2"/>
  <c r="AQ70" i="2"/>
  <c r="AQ71" i="2"/>
  <c r="AQ72" i="2"/>
  <c r="AQ73" i="2"/>
  <c r="AQ74" i="2"/>
  <c r="AQ75" i="2"/>
  <c r="AQ76" i="2"/>
  <c r="AQ77" i="2"/>
  <c r="AQ78" i="2"/>
  <c r="AQ79" i="2"/>
  <c r="AQ80" i="2"/>
  <c r="AQ81" i="2"/>
  <c r="AQ82" i="2"/>
  <c r="AQ83" i="2"/>
  <c r="AQ84" i="2"/>
  <c r="AQ85" i="2"/>
  <c r="AQ86" i="2"/>
  <c r="AQ87" i="2"/>
  <c r="AQ88" i="2"/>
  <c r="AQ89" i="2"/>
  <c r="AQ90" i="2"/>
  <c r="AQ91" i="2"/>
  <c r="AQ92" i="2"/>
  <c r="AQ93" i="2"/>
  <c r="AQ94" i="2"/>
  <c r="AQ95" i="2"/>
  <c r="AQ96" i="2"/>
  <c r="AQ97" i="2"/>
  <c r="AQ98" i="2"/>
  <c r="AQ99" i="2"/>
  <c r="AQ100" i="2"/>
  <c r="AQ101" i="2"/>
  <c r="AQ102" i="2"/>
  <c r="AQ103" i="2"/>
  <c r="AQ104" i="2"/>
  <c r="AQ105" i="2"/>
  <c r="AQ106" i="2"/>
  <c r="AQ107" i="2"/>
  <c r="AQ108" i="2"/>
  <c r="AQ109" i="2"/>
  <c r="AQ110" i="2"/>
  <c r="AQ111" i="2"/>
  <c r="AQ112" i="2"/>
  <c r="AQ113" i="2"/>
  <c r="AQ114" i="2"/>
  <c r="AQ115" i="2"/>
  <c r="AQ116" i="2"/>
  <c r="AQ117" i="2"/>
  <c r="AQ118" i="2"/>
  <c r="AQ119" i="2"/>
  <c r="AQ120" i="2"/>
  <c r="AQ121" i="2"/>
  <c r="AQ122" i="2"/>
  <c r="AQ123" i="2"/>
  <c r="AQ124" i="2"/>
  <c r="AQ125" i="2"/>
  <c r="AQ126" i="2"/>
  <c r="AQ127" i="2"/>
  <c r="AQ128" i="2"/>
  <c r="AQ129" i="2"/>
  <c r="AQ130" i="2"/>
  <c r="AQ131" i="2"/>
  <c r="AQ132" i="2"/>
  <c r="AQ133" i="2"/>
  <c r="AQ134" i="2"/>
  <c r="AQ135" i="2"/>
  <c r="AQ136" i="2"/>
  <c r="AQ137" i="2"/>
  <c r="AQ138" i="2"/>
  <c r="AQ139" i="2"/>
  <c r="AQ140" i="2"/>
  <c r="AQ141" i="2"/>
  <c r="AQ142" i="2"/>
  <c r="AQ143" i="2"/>
  <c r="AQ144" i="2"/>
  <c r="AQ145" i="2"/>
  <c r="AQ146" i="2"/>
  <c r="AQ147" i="2"/>
  <c r="AQ148" i="2"/>
  <c r="AQ149" i="2"/>
  <c r="AQ150" i="2"/>
  <c r="AQ151" i="2"/>
  <c r="AQ152" i="2"/>
  <c r="AQ153" i="2"/>
  <c r="AQ154" i="2"/>
  <c r="AQ155" i="2"/>
  <c r="AQ156" i="2"/>
  <c r="AQ157" i="2"/>
  <c r="AQ158" i="2"/>
  <c r="AQ159" i="2"/>
  <c r="AQ160" i="2"/>
  <c r="AQ161" i="2"/>
  <c r="AQ162" i="2"/>
  <c r="AQ163" i="2"/>
  <c r="AQ164" i="2"/>
  <c r="AQ165" i="2"/>
  <c r="AQ166" i="2"/>
  <c r="AQ167" i="2"/>
  <c r="AQ168" i="2"/>
  <c r="AQ169" i="2"/>
  <c r="AQ170" i="2"/>
  <c r="AQ171" i="2"/>
  <c r="AQ172" i="2"/>
  <c r="AQ173" i="2"/>
  <c r="AQ174" i="2"/>
  <c r="AQ175" i="2"/>
  <c r="AQ176" i="2"/>
  <c r="AQ177" i="2"/>
  <c r="AQ178" i="2"/>
  <c r="AQ179" i="2"/>
  <c r="AQ180" i="2"/>
  <c r="AQ181" i="2"/>
  <c r="AQ182" i="2"/>
  <c r="AQ183" i="2"/>
  <c r="AQ184" i="2"/>
  <c r="AQ185" i="2"/>
  <c r="AQ186" i="2"/>
  <c r="AQ187" i="2"/>
  <c r="AQ188" i="2"/>
  <c r="AQ189" i="2"/>
  <c r="AQ190" i="2"/>
  <c r="AQ191" i="2"/>
  <c r="AQ192" i="2"/>
  <c r="AQ193" i="2"/>
  <c r="AQ194" i="2"/>
  <c r="AQ195" i="2"/>
  <c r="AQ196" i="2"/>
  <c r="AQ197" i="2"/>
  <c r="AQ198" i="2"/>
  <c r="AQ199" i="2"/>
  <c r="AQ200" i="2"/>
  <c r="AQ201" i="2"/>
  <c r="AQ202" i="2"/>
  <c r="AQ203" i="2"/>
  <c r="AQ204" i="2"/>
  <c r="AQ205" i="2"/>
  <c r="AQ206" i="2"/>
  <c r="AQ207" i="2"/>
  <c r="AQ208" i="2"/>
  <c r="AQ209" i="2"/>
  <c r="AQ210" i="2"/>
  <c r="AQ211" i="2"/>
  <c r="AQ212" i="2"/>
  <c r="AQ213" i="2"/>
  <c r="AQ214" i="2"/>
  <c r="AQ215" i="2"/>
  <c r="AQ216" i="2"/>
  <c r="AQ217" i="2"/>
  <c r="AQ218" i="2"/>
  <c r="AQ219" i="2"/>
  <c r="AQ220" i="2"/>
  <c r="AQ221" i="2"/>
  <c r="AQ222" i="2"/>
  <c r="AQ223" i="2"/>
  <c r="AQ224" i="2"/>
  <c r="AQ225" i="2"/>
  <c r="AQ226" i="2"/>
  <c r="AQ227" i="2"/>
  <c r="AQ228" i="2"/>
  <c r="AQ229" i="2"/>
  <c r="AQ230" i="2"/>
  <c r="AQ231" i="2"/>
  <c r="AQ232" i="2"/>
  <c r="AQ233" i="2"/>
  <c r="AQ234" i="2"/>
  <c r="AQ235" i="2"/>
  <c r="AQ236" i="2"/>
  <c r="AQ237" i="2"/>
  <c r="AQ238" i="2"/>
  <c r="AQ239" i="2"/>
  <c r="AQ240" i="2"/>
  <c r="AQ241" i="2"/>
  <c r="AQ242" i="2"/>
  <c r="AQ243" i="2"/>
  <c r="AQ244" i="2"/>
  <c r="AQ245" i="2"/>
  <c r="AQ246" i="2"/>
  <c r="AQ247" i="2"/>
  <c r="AQ248" i="2"/>
  <c r="AQ249" i="2"/>
  <c r="AQ250" i="2"/>
  <c r="AQ251" i="2"/>
  <c r="AQ252" i="2"/>
  <c r="AQ253" i="2"/>
  <c r="AQ254" i="2"/>
  <c r="AQ255" i="2"/>
  <c r="AQ256" i="2"/>
  <c r="AQ257" i="2"/>
  <c r="AQ258" i="2"/>
  <c r="AQ259" i="2"/>
  <c r="AQ260" i="2"/>
  <c r="AQ261" i="2"/>
  <c r="AQ262" i="2"/>
  <c r="AQ263" i="2"/>
  <c r="AQ264" i="2"/>
  <c r="AQ265" i="2"/>
  <c r="AQ266" i="2"/>
  <c r="AQ267" i="2"/>
  <c r="AQ268" i="2"/>
  <c r="AQ269" i="2"/>
  <c r="AQ270" i="2"/>
  <c r="AQ271" i="2"/>
  <c r="AQ272" i="2"/>
  <c r="AQ273" i="2"/>
  <c r="AQ274" i="2"/>
  <c r="AQ275" i="2"/>
  <c r="AQ276" i="2"/>
  <c r="AQ277" i="2"/>
  <c r="AQ278" i="2"/>
  <c r="AQ279" i="2"/>
  <c r="AQ280" i="2"/>
  <c r="AQ281" i="2"/>
  <c r="AQ282" i="2"/>
  <c r="AQ283" i="2"/>
  <c r="AQ284" i="2"/>
  <c r="AQ285" i="2"/>
  <c r="AQ286" i="2"/>
  <c r="AQ287" i="2"/>
  <c r="AQ288" i="2"/>
  <c r="AQ289" i="2"/>
  <c r="AQ290" i="2"/>
  <c r="AQ291" i="2"/>
  <c r="AQ292" i="2"/>
  <c r="AQ293" i="2"/>
  <c r="AQ294" i="2"/>
  <c r="AQ295" i="2"/>
  <c r="AQ296" i="2"/>
  <c r="AQ297" i="2"/>
  <c r="AQ298" i="2"/>
  <c r="AQ299" i="2"/>
  <c r="AQ300" i="2"/>
  <c r="AQ301" i="2"/>
  <c r="AQ302" i="2"/>
  <c r="AQ303" i="2"/>
  <c r="AQ304" i="2"/>
  <c r="AQ305" i="2"/>
  <c r="AQ306" i="2"/>
  <c r="AQ307" i="2"/>
  <c r="AQ308" i="2"/>
  <c r="AQ309" i="2"/>
  <c r="AQ310" i="2"/>
  <c r="AQ311" i="2"/>
  <c r="AQ312" i="2"/>
  <c r="AQ313" i="2"/>
  <c r="AQ314" i="2"/>
  <c r="AQ315" i="2"/>
  <c r="AQ316" i="2"/>
  <c r="AQ317" i="2"/>
  <c r="AQ318" i="2"/>
  <c r="AQ319" i="2"/>
  <c r="AQ320" i="2"/>
  <c r="AQ321" i="2"/>
  <c r="AQ322" i="2"/>
  <c r="AQ323" i="2"/>
  <c r="AQ324" i="2"/>
  <c r="AQ325" i="2"/>
  <c r="AQ326" i="2"/>
  <c r="AQ327" i="2"/>
  <c r="AQ328" i="2"/>
  <c r="AQ329" i="2"/>
  <c r="AQ330" i="2"/>
  <c r="AQ331" i="2"/>
  <c r="AQ332" i="2"/>
  <c r="AQ333" i="2"/>
  <c r="AQ334" i="2"/>
  <c r="AQ335" i="2"/>
  <c r="AQ336" i="2"/>
  <c r="AQ337" i="2"/>
  <c r="AQ338" i="2"/>
  <c r="AQ339" i="2"/>
  <c r="AQ340" i="2"/>
  <c r="AQ341" i="2"/>
  <c r="AQ342" i="2"/>
  <c r="AQ343" i="2"/>
  <c r="AQ344" i="2"/>
  <c r="AQ345" i="2"/>
  <c r="AQ346" i="2"/>
  <c r="AQ347" i="2"/>
  <c r="AQ348" i="2"/>
  <c r="AQ349" i="2"/>
  <c r="AQ350" i="2"/>
  <c r="AQ351" i="2"/>
  <c r="AQ352" i="2"/>
  <c r="AQ353" i="2"/>
  <c r="AQ354" i="2"/>
  <c r="AQ355" i="2"/>
  <c r="AQ356" i="2"/>
  <c r="AQ357" i="2"/>
  <c r="AQ358" i="2"/>
  <c r="AQ359" i="2"/>
  <c r="AQ360" i="2"/>
  <c r="AQ361" i="2"/>
  <c r="AQ362" i="2"/>
  <c r="AQ363" i="2"/>
  <c r="AQ364" i="2"/>
  <c r="AQ365" i="2"/>
  <c r="AQ366" i="2"/>
  <c r="AQ367" i="2"/>
  <c r="AQ368" i="2"/>
  <c r="AQ369" i="2"/>
  <c r="AQ370" i="2"/>
  <c r="AQ371" i="2"/>
  <c r="AQ372" i="2"/>
  <c r="AQ373" i="2"/>
  <c r="AQ374" i="2"/>
  <c r="AQ375" i="2"/>
  <c r="AQ376" i="2"/>
  <c r="AQ377" i="2"/>
  <c r="AQ378" i="2"/>
  <c r="AQ379" i="2"/>
  <c r="AQ380" i="2"/>
  <c r="AQ381" i="2"/>
  <c r="AQ382" i="2"/>
  <c r="AQ383" i="2"/>
  <c r="AQ384" i="2"/>
  <c r="AQ385" i="2"/>
  <c r="AQ386" i="2"/>
  <c r="AQ387" i="2"/>
  <c r="AQ388" i="2"/>
  <c r="AQ389" i="2"/>
  <c r="AQ390" i="2"/>
  <c r="AQ391" i="2"/>
  <c r="AQ392" i="2"/>
  <c r="AQ393" i="2"/>
  <c r="AQ394" i="2"/>
  <c r="AQ395" i="2"/>
  <c r="AQ396" i="2"/>
  <c r="AQ397" i="2"/>
  <c r="AQ398" i="2"/>
  <c r="AQ399" i="2"/>
  <c r="AQ400" i="2"/>
  <c r="AQ401" i="2"/>
  <c r="AQ402" i="2"/>
  <c r="AQ403" i="2"/>
  <c r="AQ404" i="2"/>
  <c r="AQ405" i="2"/>
  <c r="AQ406" i="2"/>
  <c r="AQ407" i="2"/>
  <c r="AQ408" i="2"/>
  <c r="AQ409" i="2"/>
  <c r="AQ410" i="2"/>
  <c r="AQ411" i="2"/>
  <c r="AQ412" i="2"/>
  <c r="AQ413" i="2"/>
  <c r="AQ414" i="2"/>
  <c r="AQ415" i="2"/>
  <c r="AQ416" i="2"/>
  <c r="AQ417" i="2"/>
  <c r="AQ418" i="2"/>
  <c r="AQ419" i="2"/>
  <c r="AQ420" i="2"/>
  <c r="AQ421" i="2"/>
  <c r="AQ422" i="2"/>
  <c r="AQ423" i="2"/>
  <c r="AQ424" i="2"/>
  <c r="AQ425" i="2"/>
  <c r="AQ426" i="2"/>
  <c r="AQ427" i="2"/>
  <c r="AQ428" i="2"/>
  <c r="AQ429" i="2"/>
  <c r="AQ430" i="2"/>
  <c r="AQ431" i="2"/>
  <c r="AQ432" i="2"/>
  <c r="AQ433" i="2"/>
  <c r="AQ434" i="2"/>
  <c r="AQ435" i="2"/>
  <c r="AQ436" i="2"/>
  <c r="AQ437" i="2"/>
  <c r="AQ438" i="2"/>
  <c r="AQ439" i="2"/>
  <c r="AQ440" i="2"/>
  <c r="AQ441" i="2"/>
  <c r="AQ442" i="2"/>
  <c r="AQ443" i="2"/>
  <c r="AQ444" i="2"/>
  <c r="AQ445" i="2"/>
  <c r="AQ446" i="2"/>
  <c r="AQ447" i="2"/>
  <c r="AQ448" i="2"/>
  <c r="AQ449" i="2"/>
  <c r="AQ450" i="2"/>
  <c r="AQ451" i="2"/>
  <c r="AQ452" i="2"/>
  <c r="AQ453" i="2"/>
  <c r="AQ454" i="2"/>
  <c r="AQ455" i="2"/>
  <c r="AQ456" i="2"/>
  <c r="AQ457" i="2"/>
  <c r="AQ458" i="2"/>
  <c r="AQ459" i="2"/>
  <c r="AQ460" i="2"/>
  <c r="AQ461" i="2"/>
  <c r="AQ462" i="2"/>
  <c r="AQ463" i="2"/>
  <c r="AQ464" i="2"/>
  <c r="AQ465" i="2"/>
  <c r="AQ466" i="2"/>
  <c r="AQ467" i="2"/>
  <c r="AQ468" i="2"/>
  <c r="AQ469" i="2"/>
  <c r="AQ470" i="2"/>
  <c r="AQ471" i="2"/>
  <c r="AQ472" i="2"/>
  <c r="AQ473" i="2"/>
  <c r="AQ474" i="2"/>
  <c r="AQ475" i="2"/>
  <c r="AQ476" i="2"/>
  <c r="AQ477" i="2"/>
  <c r="AQ478" i="2"/>
  <c r="AQ479" i="2"/>
  <c r="AQ480" i="2"/>
  <c r="AQ481" i="2"/>
  <c r="AQ482" i="2"/>
  <c r="AQ483" i="2"/>
  <c r="AQ484" i="2"/>
  <c r="AQ485" i="2"/>
  <c r="AQ486" i="2"/>
  <c r="AQ487" i="2"/>
  <c r="AQ488" i="2"/>
  <c r="AQ489" i="2"/>
  <c r="AQ490" i="2"/>
  <c r="AQ491" i="2"/>
  <c r="AQ492" i="2"/>
  <c r="AQ493" i="2"/>
  <c r="AQ494" i="2"/>
  <c r="AQ495" i="2"/>
  <c r="AQ496" i="2"/>
  <c r="AQ497" i="2"/>
  <c r="AQ498" i="2"/>
  <c r="AQ499" i="2"/>
  <c r="AQ500" i="2"/>
  <c r="AQ501" i="2"/>
  <c r="AQ502" i="2"/>
  <c r="AQ503" i="2"/>
  <c r="AQ504" i="2"/>
  <c r="AQ505" i="2"/>
  <c r="AQ506" i="2"/>
  <c r="AQ507" i="2"/>
  <c r="AQ508" i="2"/>
  <c r="AQ509" i="2"/>
  <c r="AQ510" i="2"/>
  <c r="AQ511" i="2"/>
  <c r="AQ512" i="2"/>
  <c r="AQ513" i="2"/>
  <c r="AQ514" i="2"/>
  <c r="AQ515" i="2"/>
  <c r="AQ516" i="2"/>
  <c r="AQ517" i="2"/>
  <c r="AQ518" i="2"/>
  <c r="AQ519" i="2"/>
  <c r="AQ520" i="2"/>
  <c r="AQ521" i="2"/>
  <c r="AQ522" i="2"/>
  <c r="AQ523" i="2"/>
  <c r="AQ524" i="2"/>
  <c r="AQ525" i="2"/>
  <c r="AQ526" i="2"/>
  <c r="AQ527" i="2"/>
  <c r="AQ528" i="2"/>
  <c r="AQ529" i="2"/>
  <c r="AQ530" i="2"/>
  <c r="AQ531" i="2"/>
  <c r="AQ532" i="2"/>
  <c r="AQ533" i="2"/>
  <c r="AQ534" i="2"/>
  <c r="AQ535" i="2"/>
  <c r="AQ536" i="2"/>
  <c r="AQ537" i="2"/>
  <c r="AQ538" i="2"/>
  <c r="AQ539" i="2"/>
  <c r="AQ540" i="2"/>
  <c r="AQ541" i="2"/>
  <c r="AQ542" i="2"/>
  <c r="AQ543" i="2"/>
  <c r="AQ544" i="2"/>
  <c r="AQ545" i="2"/>
  <c r="AQ546" i="2"/>
  <c r="AQ547" i="2"/>
  <c r="AQ548" i="2"/>
  <c r="AQ549" i="2"/>
  <c r="AQ550" i="2"/>
  <c r="AQ551" i="2"/>
  <c r="AQ552" i="2"/>
  <c r="AQ553" i="2"/>
  <c r="AQ554" i="2"/>
  <c r="AQ555" i="2"/>
  <c r="AQ556" i="2"/>
  <c r="AQ557" i="2"/>
  <c r="AQ558" i="2"/>
  <c r="AQ559" i="2"/>
  <c r="AQ560" i="2"/>
  <c r="AQ561" i="2"/>
  <c r="AQ562" i="2"/>
  <c r="AQ563" i="2"/>
  <c r="AQ564" i="2"/>
  <c r="AQ565" i="2"/>
  <c r="AQ566" i="2"/>
  <c r="AQ567" i="2"/>
  <c r="AQ568" i="2"/>
  <c r="AQ569" i="2"/>
  <c r="AQ570" i="2"/>
  <c r="AQ571" i="2"/>
  <c r="AQ572" i="2"/>
  <c r="AQ573" i="2"/>
  <c r="AQ574" i="2"/>
  <c r="AQ575" i="2"/>
  <c r="AQ576" i="2"/>
  <c r="AQ577" i="2"/>
  <c r="AQ578" i="2"/>
  <c r="AQ579" i="2"/>
  <c r="AQ580" i="2"/>
  <c r="AQ581" i="2"/>
  <c r="AQ582" i="2"/>
  <c r="AQ583" i="2"/>
  <c r="AQ584" i="2"/>
  <c r="AQ585" i="2"/>
  <c r="AQ586" i="2"/>
  <c r="AQ587" i="2"/>
  <c r="AQ588" i="2"/>
  <c r="AQ589" i="2"/>
  <c r="AQ590" i="2"/>
  <c r="AQ591" i="2"/>
  <c r="AQ592" i="2"/>
  <c r="AQ593" i="2"/>
  <c r="AQ594" i="2"/>
  <c r="AQ595" i="2"/>
  <c r="AQ596" i="2"/>
  <c r="AQ597" i="2"/>
  <c r="AQ598" i="2"/>
  <c r="AQ599" i="2"/>
  <c r="AQ600" i="2"/>
  <c r="AQ601" i="2"/>
  <c r="AQ602" i="2"/>
  <c r="AQ603" i="2"/>
  <c r="AQ604" i="2"/>
  <c r="AQ605" i="2"/>
  <c r="AQ606" i="2"/>
  <c r="AQ607" i="2"/>
  <c r="AQ608" i="2"/>
  <c r="AQ609" i="2"/>
  <c r="AQ610" i="2"/>
  <c r="AQ611" i="2"/>
  <c r="AQ612" i="2"/>
  <c r="AQ613" i="2"/>
  <c r="AQ614" i="2"/>
  <c r="AQ615" i="2"/>
  <c r="AQ616" i="2"/>
  <c r="AQ617" i="2"/>
  <c r="AQ618" i="2"/>
  <c r="AQ619" i="2"/>
  <c r="AQ620" i="2"/>
  <c r="AQ621" i="2"/>
  <c r="AQ622" i="2"/>
  <c r="AQ623" i="2"/>
  <c r="AQ624" i="2"/>
  <c r="AQ625" i="2"/>
  <c r="AQ626" i="2"/>
  <c r="AQ627" i="2"/>
  <c r="AQ628" i="2"/>
  <c r="AQ629" i="2"/>
  <c r="AQ630" i="2"/>
  <c r="AQ631" i="2"/>
  <c r="AQ632" i="2"/>
  <c r="AQ633" i="2"/>
  <c r="AQ634" i="2"/>
  <c r="AQ635" i="2"/>
  <c r="AQ636" i="2"/>
  <c r="AQ637" i="2"/>
  <c r="AQ638" i="2"/>
  <c r="AQ639" i="2"/>
  <c r="AQ640" i="2"/>
  <c r="AQ641" i="2"/>
  <c r="AQ642" i="2"/>
  <c r="AQ643" i="2"/>
  <c r="AQ644" i="2"/>
  <c r="AQ645" i="2"/>
  <c r="AQ646" i="2"/>
  <c r="AQ647" i="2"/>
  <c r="AQ648" i="2"/>
  <c r="AQ649" i="2"/>
  <c r="AQ650" i="2"/>
  <c r="AQ651" i="2"/>
  <c r="AQ652" i="2"/>
  <c r="AQ653" i="2"/>
  <c r="AQ654" i="2"/>
  <c r="AQ655" i="2"/>
  <c r="AQ656" i="2"/>
  <c r="AQ657" i="2"/>
  <c r="AQ658" i="2"/>
  <c r="AQ659" i="2"/>
  <c r="AQ660" i="2"/>
  <c r="AQ661" i="2"/>
  <c r="AQ662" i="2"/>
  <c r="AQ663" i="2"/>
  <c r="AQ664" i="2"/>
  <c r="AQ665" i="2"/>
  <c r="AQ666" i="2"/>
  <c r="AQ667" i="2"/>
  <c r="AQ668" i="2"/>
  <c r="AQ669" i="2"/>
  <c r="AQ670" i="2"/>
  <c r="AQ671" i="2"/>
  <c r="AQ672" i="2"/>
  <c r="AQ673" i="2"/>
  <c r="AQ674" i="2"/>
  <c r="AQ675" i="2"/>
  <c r="AQ676" i="2"/>
  <c r="AQ677" i="2"/>
  <c r="AQ678" i="2"/>
  <c r="AQ679" i="2"/>
  <c r="AQ680" i="2"/>
  <c r="AQ681" i="2"/>
  <c r="AQ682" i="2"/>
  <c r="AQ683" i="2"/>
  <c r="AQ684" i="2"/>
  <c r="AQ685" i="2"/>
  <c r="AQ686" i="2"/>
  <c r="AQ687" i="2"/>
  <c r="AQ688" i="2"/>
  <c r="AQ689" i="2"/>
  <c r="AQ690" i="2"/>
  <c r="AQ691" i="2"/>
  <c r="AQ692" i="2"/>
  <c r="AQ693" i="2"/>
  <c r="AQ694" i="2"/>
  <c r="AQ695" i="2"/>
  <c r="AQ696" i="2"/>
  <c r="AQ697" i="2"/>
  <c r="AQ698" i="2"/>
  <c r="AQ699" i="2"/>
  <c r="AQ700" i="2"/>
  <c r="AQ701" i="2"/>
  <c r="AQ702" i="2"/>
  <c r="AQ703" i="2"/>
  <c r="AQ704" i="2"/>
  <c r="AQ705" i="2"/>
  <c r="AQ706" i="2"/>
  <c r="AQ707" i="2"/>
  <c r="AQ708" i="2"/>
  <c r="AQ709" i="2"/>
  <c r="AQ710" i="2"/>
  <c r="AQ711" i="2"/>
  <c r="AQ712" i="2"/>
  <c r="AQ713" i="2"/>
  <c r="AQ714" i="2"/>
  <c r="AQ715" i="2"/>
  <c r="AQ716" i="2"/>
  <c r="AQ717" i="2"/>
  <c r="AQ718" i="2"/>
  <c r="AQ719" i="2"/>
  <c r="AQ720" i="2"/>
  <c r="AQ721" i="2"/>
  <c r="AQ722" i="2"/>
  <c r="AQ723" i="2"/>
  <c r="AQ724" i="2"/>
  <c r="AQ725" i="2"/>
  <c r="AQ726" i="2"/>
  <c r="AQ727" i="2"/>
  <c r="AQ728" i="2"/>
  <c r="AQ729" i="2"/>
  <c r="AQ730" i="2"/>
  <c r="AQ731" i="2"/>
  <c r="AQ732" i="2"/>
  <c r="AQ733" i="2"/>
  <c r="AQ734" i="2"/>
  <c r="AQ735" i="2"/>
  <c r="AQ736" i="2"/>
  <c r="AQ737" i="2"/>
  <c r="AQ738" i="2"/>
  <c r="AQ739" i="2"/>
  <c r="AQ740" i="2"/>
  <c r="AQ741" i="2"/>
  <c r="AQ742" i="2"/>
  <c r="AQ743" i="2"/>
  <c r="AQ744" i="2"/>
  <c r="AQ745" i="2"/>
  <c r="AQ746" i="2"/>
  <c r="AQ747" i="2"/>
  <c r="AQ748" i="2"/>
  <c r="AQ749" i="2"/>
  <c r="AQ750" i="2"/>
  <c r="AQ751" i="2"/>
  <c r="AQ752" i="2"/>
  <c r="AQ753" i="2"/>
  <c r="AQ754" i="2"/>
  <c r="AQ755" i="2"/>
  <c r="AQ756" i="2"/>
  <c r="AQ757" i="2"/>
  <c r="AQ758" i="2"/>
  <c r="AQ759" i="2"/>
  <c r="AQ760" i="2"/>
  <c r="AQ761" i="2"/>
  <c r="AQ762" i="2"/>
  <c r="AQ763" i="2"/>
  <c r="AQ764" i="2"/>
  <c r="AQ765" i="2"/>
  <c r="AQ766" i="2"/>
  <c r="AQ767" i="2"/>
  <c r="AQ768" i="2"/>
  <c r="AQ769" i="2"/>
  <c r="AQ770" i="2"/>
  <c r="AQ771" i="2"/>
  <c r="AQ772" i="2"/>
  <c r="AQ773" i="2"/>
  <c r="AQ774" i="2"/>
  <c r="AQ775" i="2"/>
  <c r="AQ776" i="2"/>
  <c r="AQ777" i="2"/>
  <c r="AQ778" i="2"/>
  <c r="AQ779" i="2"/>
  <c r="AQ780" i="2"/>
  <c r="AQ781" i="2"/>
  <c r="AQ782" i="2"/>
  <c r="AQ783" i="2"/>
  <c r="AQ784" i="2"/>
  <c r="AQ785" i="2"/>
  <c r="AQ786" i="2"/>
  <c r="AQ787" i="2"/>
  <c r="AQ788" i="2"/>
  <c r="AQ789" i="2"/>
  <c r="AQ790" i="2"/>
  <c r="AQ791" i="2"/>
  <c r="AQ792" i="2"/>
  <c r="AQ793" i="2"/>
  <c r="AQ794" i="2"/>
  <c r="AQ795" i="2"/>
  <c r="AQ796" i="2"/>
  <c r="AQ797" i="2"/>
  <c r="AQ798" i="2"/>
  <c r="AQ799" i="2"/>
  <c r="AQ800" i="2"/>
  <c r="AQ801" i="2"/>
  <c r="AQ802" i="2"/>
  <c r="AQ803" i="2"/>
  <c r="AQ804" i="2"/>
  <c r="AQ805" i="2"/>
  <c r="AQ806" i="2"/>
  <c r="AQ807" i="2"/>
  <c r="AQ808" i="2"/>
  <c r="AQ809" i="2"/>
  <c r="AQ810" i="2"/>
  <c r="AQ811" i="2"/>
  <c r="AQ812" i="2"/>
  <c r="AQ813" i="2"/>
  <c r="AQ814" i="2"/>
  <c r="AQ815" i="2"/>
  <c r="AQ816" i="2"/>
  <c r="AQ817" i="2"/>
  <c r="AQ818" i="2"/>
  <c r="AQ819" i="2"/>
  <c r="AQ820" i="2"/>
  <c r="AQ821" i="2"/>
  <c r="AQ822" i="2"/>
  <c r="AQ823" i="2"/>
  <c r="AQ824" i="2"/>
  <c r="AQ825" i="2"/>
  <c r="AQ826" i="2"/>
  <c r="AQ827" i="2"/>
  <c r="AQ828" i="2"/>
  <c r="AQ829" i="2"/>
  <c r="AQ830" i="2"/>
  <c r="AQ831" i="2"/>
  <c r="AQ832" i="2"/>
  <c r="AQ833" i="2"/>
  <c r="AQ834" i="2"/>
  <c r="AQ835" i="2"/>
  <c r="AQ836" i="2"/>
  <c r="AQ837" i="2"/>
  <c r="AQ838" i="2"/>
  <c r="AQ839" i="2"/>
  <c r="AQ840" i="2"/>
  <c r="AQ841" i="2"/>
  <c r="AQ842" i="2"/>
  <c r="AQ843" i="2"/>
  <c r="AQ844" i="2"/>
  <c r="AQ845" i="2"/>
  <c r="AQ846" i="2"/>
  <c r="AQ847" i="2"/>
  <c r="AQ848" i="2"/>
  <c r="AQ849" i="2"/>
  <c r="AQ850" i="2"/>
  <c r="AQ851" i="2"/>
  <c r="AQ852" i="2"/>
  <c r="AQ853" i="2"/>
  <c r="AQ854" i="2"/>
  <c r="AQ855" i="2"/>
  <c r="AQ856" i="2"/>
  <c r="AQ857" i="2"/>
  <c r="AQ858" i="2"/>
  <c r="AQ859" i="2"/>
  <c r="AQ860" i="2"/>
  <c r="AQ861" i="2"/>
  <c r="AQ862" i="2"/>
  <c r="AQ863" i="2"/>
  <c r="AQ864" i="2"/>
  <c r="AQ865" i="2"/>
  <c r="AQ866" i="2"/>
  <c r="AQ867" i="2"/>
  <c r="AQ868" i="2"/>
  <c r="AQ869" i="2"/>
  <c r="AQ870" i="2"/>
  <c r="AQ871" i="2"/>
  <c r="AQ872" i="2"/>
  <c r="AQ873" i="2"/>
  <c r="AQ874" i="2"/>
  <c r="AQ875" i="2"/>
  <c r="AQ876" i="2"/>
  <c r="AQ877" i="2"/>
  <c r="AQ878" i="2"/>
  <c r="AQ879" i="2"/>
  <c r="AQ880" i="2"/>
  <c r="AQ881" i="2"/>
  <c r="AQ882" i="2"/>
  <c r="AQ883" i="2"/>
  <c r="AQ884" i="2"/>
  <c r="AQ885" i="2"/>
  <c r="AQ886" i="2"/>
  <c r="AQ887" i="2"/>
  <c r="AQ888" i="2"/>
  <c r="AQ889" i="2"/>
  <c r="AQ890" i="2"/>
  <c r="AQ891" i="2"/>
  <c r="AQ892" i="2"/>
  <c r="AQ893" i="2"/>
  <c r="AQ894" i="2"/>
  <c r="AQ895" i="2"/>
  <c r="AQ896" i="2"/>
  <c r="AQ897" i="2"/>
  <c r="AQ898" i="2"/>
  <c r="AQ899" i="2"/>
  <c r="AQ900" i="2"/>
  <c r="AQ901" i="2"/>
  <c r="AQ902" i="2"/>
  <c r="AQ903" i="2"/>
  <c r="AQ904" i="2"/>
  <c r="AQ905" i="2"/>
  <c r="AQ906" i="2"/>
  <c r="AQ907" i="2"/>
  <c r="AQ908" i="2"/>
  <c r="AQ909" i="2"/>
  <c r="AQ910" i="2"/>
  <c r="AQ911" i="2"/>
  <c r="AQ912" i="2"/>
  <c r="AQ913" i="2"/>
  <c r="AQ914" i="2"/>
  <c r="AQ915" i="2"/>
  <c r="AQ916" i="2"/>
  <c r="AQ917" i="2"/>
  <c r="AQ918" i="2"/>
  <c r="AQ919" i="2"/>
  <c r="AQ920" i="2"/>
  <c r="AQ921" i="2"/>
  <c r="AQ922" i="2"/>
  <c r="AQ923" i="2"/>
  <c r="AQ924" i="2"/>
  <c r="AQ925" i="2"/>
  <c r="AQ926" i="2"/>
  <c r="AQ927" i="2"/>
  <c r="AQ928" i="2"/>
  <c r="AQ929" i="2"/>
  <c r="AQ930" i="2"/>
  <c r="AQ931" i="2"/>
  <c r="AQ932" i="2"/>
  <c r="AQ933" i="2"/>
  <c r="AQ934" i="2"/>
  <c r="AQ935" i="2"/>
  <c r="AQ936" i="2"/>
  <c r="AQ937" i="2"/>
  <c r="AQ938" i="2"/>
  <c r="AQ939" i="2"/>
  <c r="AQ940" i="2"/>
  <c r="AQ941" i="2"/>
  <c r="AQ942" i="2"/>
  <c r="AQ943" i="2"/>
  <c r="AQ944" i="2"/>
  <c r="AQ945" i="2"/>
  <c r="AQ946" i="2"/>
  <c r="AQ947" i="2"/>
  <c r="AQ948" i="2"/>
  <c r="AQ949" i="2"/>
  <c r="AQ950" i="2"/>
  <c r="AQ951" i="2"/>
  <c r="AQ952" i="2"/>
  <c r="AQ953" i="2"/>
  <c r="AQ954" i="2"/>
  <c r="AQ955" i="2"/>
  <c r="AQ956" i="2"/>
  <c r="AQ957" i="2"/>
  <c r="AQ958" i="2"/>
  <c r="AQ959" i="2"/>
  <c r="AQ960" i="2"/>
  <c r="AQ961" i="2"/>
  <c r="AQ962" i="2"/>
  <c r="AQ963" i="2"/>
  <c r="AQ964" i="2"/>
  <c r="AQ965" i="2"/>
  <c r="AQ966" i="2"/>
  <c r="AQ967" i="2"/>
  <c r="AQ968" i="2"/>
  <c r="AQ969" i="2"/>
  <c r="AQ970" i="2"/>
  <c r="AQ971" i="2"/>
  <c r="AQ972" i="2"/>
  <c r="AQ973" i="2"/>
  <c r="AQ974" i="2"/>
  <c r="AQ975" i="2"/>
  <c r="AQ976" i="2"/>
  <c r="AQ977" i="2"/>
  <c r="AQ978" i="2"/>
  <c r="AQ979" i="2"/>
  <c r="AQ980" i="2"/>
  <c r="AQ981" i="2"/>
  <c r="AQ982" i="2"/>
  <c r="AQ983" i="2"/>
  <c r="AQ984" i="2"/>
  <c r="AQ985" i="2"/>
  <c r="AQ986" i="2"/>
  <c r="AQ987" i="2"/>
  <c r="AQ988" i="2"/>
  <c r="AQ989" i="2"/>
  <c r="AQ990" i="2"/>
  <c r="AQ991" i="2"/>
  <c r="AQ992" i="2"/>
  <c r="AQ993" i="2"/>
  <c r="AQ994" i="2"/>
  <c r="AQ995" i="2"/>
  <c r="AQ996" i="2"/>
  <c r="AQ997" i="2"/>
  <c r="AQ998" i="2"/>
  <c r="AQ999" i="2"/>
  <c r="AQ1000" i="2"/>
  <c r="AQ1001" i="2"/>
  <c r="AQ1002" i="2"/>
  <c r="AQ1003" i="2"/>
  <c r="AQ1004" i="2"/>
  <c r="AQ1005" i="2"/>
  <c r="AQ1006" i="2"/>
  <c r="AQ1007" i="2"/>
  <c r="AQ1008" i="2"/>
  <c r="AQ1009" i="2"/>
  <c r="AQ1010" i="2"/>
  <c r="AQ1011" i="2"/>
  <c r="AQ1012" i="2"/>
  <c r="AQ1013" i="2"/>
  <c r="AQ1014" i="2"/>
  <c r="AQ1015" i="2"/>
  <c r="AQ1016" i="2"/>
  <c r="AQ1017" i="2"/>
  <c r="AQ1018" i="2"/>
  <c r="AQ1019" i="2"/>
  <c r="AQ1020" i="2"/>
  <c r="AQ1021" i="2"/>
  <c r="AQ1022" i="2"/>
  <c r="AQ1023" i="2"/>
  <c r="AQ1024" i="2"/>
  <c r="AQ1025" i="2"/>
  <c r="AQ1026" i="2"/>
  <c r="AQ1027" i="2"/>
  <c r="AQ1028" i="2"/>
  <c r="AQ1029" i="2"/>
  <c r="AQ1030" i="2"/>
  <c r="AQ1031" i="2"/>
  <c r="AQ1032" i="2"/>
  <c r="AQ1033" i="2"/>
  <c r="AQ1034" i="2"/>
  <c r="AQ1035" i="2"/>
  <c r="AQ1036" i="2"/>
  <c r="AQ1037" i="2"/>
  <c r="AQ1038" i="2"/>
  <c r="AQ1039" i="2"/>
  <c r="AQ1040" i="2"/>
  <c r="AQ1041" i="2"/>
  <c r="AQ1042" i="2"/>
  <c r="AQ1043" i="2"/>
  <c r="AQ1044" i="2"/>
  <c r="AQ1045" i="2"/>
  <c r="AQ1046" i="2"/>
  <c r="AQ1047" i="2"/>
  <c r="AQ1048" i="2"/>
  <c r="AQ1049" i="2"/>
  <c r="AQ1050" i="2"/>
  <c r="AQ1051" i="2"/>
  <c r="AQ1052" i="2"/>
  <c r="AQ1053" i="2"/>
  <c r="AQ1054" i="2"/>
  <c r="AQ1055" i="2"/>
  <c r="AQ1056" i="2"/>
  <c r="AQ1057" i="2"/>
  <c r="AQ1058" i="2"/>
  <c r="AQ1059" i="2"/>
  <c r="AQ1060" i="2"/>
  <c r="AQ1061" i="2"/>
  <c r="AQ1062" i="2"/>
  <c r="AQ1063" i="2"/>
  <c r="AQ1064" i="2"/>
  <c r="AQ1065" i="2"/>
  <c r="AQ1066" i="2"/>
  <c r="AQ1067" i="2"/>
  <c r="AQ1068" i="2"/>
  <c r="AQ1069" i="2"/>
  <c r="AQ1070" i="2"/>
  <c r="AQ1071" i="2"/>
  <c r="AQ1072" i="2"/>
  <c r="AQ1073" i="2"/>
  <c r="AQ1074" i="2"/>
  <c r="AQ1075" i="2"/>
  <c r="AQ1076" i="2"/>
  <c r="AQ1077" i="2"/>
  <c r="AQ1078" i="2"/>
  <c r="AQ1079" i="2"/>
  <c r="AQ1080" i="2"/>
  <c r="AQ1081" i="2"/>
  <c r="AQ1082" i="2"/>
  <c r="AQ1083" i="2"/>
  <c r="AQ1084" i="2"/>
  <c r="AQ1085" i="2"/>
  <c r="AQ1086" i="2"/>
  <c r="AQ1087" i="2"/>
  <c r="AQ1088" i="2"/>
  <c r="AQ1089" i="2"/>
  <c r="AQ1090" i="2"/>
  <c r="AQ1091" i="2"/>
  <c r="AQ1092" i="2"/>
  <c r="AQ1093" i="2"/>
  <c r="AQ1094" i="2"/>
  <c r="AQ1095" i="2"/>
  <c r="AQ1096" i="2"/>
  <c r="AQ1097" i="2"/>
  <c r="AQ1098" i="2"/>
  <c r="AQ1099" i="2"/>
  <c r="AQ1100" i="2"/>
  <c r="AQ1101" i="2"/>
  <c r="AQ1102" i="2"/>
  <c r="AQ1103" i="2"/>
  <c r="AQ1104" i="2"/>
  <c r="AQ1105" i="2"/>
  <c r="AQ1106" i="2"/>
  <c r="AQ1107" i="2"/>
  <c r="AQ1108" i="2"/>
  <c r="AQ1109" i="2"/>
  <c r="AQ1110" i="2"/>
  <c r="AQ1111" i="2"/>
  <c r="AQ1112" i="2"/>
  <c r="AQ1113" i="2"/>
  <c r="AQ1114" i="2"/>
  <c r="AQ1115" i="2"/>
  <c r="AQ1116" i="2"/>
  <c r="AQ1117" i="2"/>
  <c r="AQ1118" i="2"/>
  <c r="AQ1119" i="2"/>
  <c r="AQ1120" i="2"/>
  <c r="AQ1121" i="2"/>
  <c r="AQ1122" i="2"/>
  <c r="AQ1123" i="2"/>
  <c r="AQ1124" i="2"/>
  <c r="AQ1125" i="2"/>
  <c r="AQ1126" i="2"/>
  <c r="AQ1127" i="2"/>
  <c r="AQ1128" i="2"/>
  <c r="AQ1129" i="2"/>
  <c r="AQ1130" i="2"/>
  <c r="AQ1131" i="2"/>
  <c r="AQ1132" i="2"/>
  <c r="AQ1133" i="2"/>
  <c r="AQ1134" i="2"/>
  <c r="AQ1135" i="2"/>
  <c r="AQ1136" i="2"/>
  <c r="AQ1137" i="2"/>
  <c r="AQ1138" i="2"/>
  <c r="AQ1139" i="2"/>
  <c r="AQ1140" i="2"/>
  <c r="AQ1141" i="2"/>
  <c r="AQ1142" i="2"/>
  <c r="AQ1143" i="2"/>
  <c r="AQ1144" i="2"/>
  <c r="AQ1145" i="2"/>
  <c r="AQ1146" i="2"/>
  <c r="AQ1147" i="2"/>
  <c r="AQ1148" i="2"/>
  <c r="AQ1149" i="2"/>
  <c r="AQ1150" i="2"/>
  <c r="AQ1151" i="2"/>
  <c r="AQ1152" i="2"/>
  <c r="AQ1153" i="2"/>
  <c r="AQ1154" i="2"/>
  <c r="AQ1155" i="2"/>
  <c r="AQ1156" i="2"/>
  <c r="AQ1157" i="2"/>
  <c r="AQ1158" i="2"/>
  <c r="AQ1159" i="2"/>
  <c r="AQ1160" i="2"/>
  <c r="AQ1161" i="2"/>
  <c r="AQ1162" i="2"/>
  <c r="AQ1163" i="2"/>
  <c r="AQ1164" i="2"/>
  <c r="AQ1165" i="2"/>
  <c r="AQ1166" i="2"/>
  <c r="AQ1167" i="2"/>
  <c r="AQ1168" i="2"/>
  <c r="AQ1169" i="2"/>
  <c r="AQ1170" i="2"/>
  <c r="AQ1171" i="2"/>
  <c r="AQ1172" i="2"/>
  <c r="AQ1173" i="2"/>
  <c r="AQ1174" i="2"/>
  <c r="AQ1175" i="2"/>
  <c r="AQ1176" i="2"/>
  <c r="AQ1177" i="2"/>
  <c r="AQ1178" i="2"/>
  <c r="AQ1179" i="2"/>
  <c r="AQ1180" i="2"/>
  <c r="AQ1181" i="2"/>
  <c r="AQ1182" i="2"/>
  <c r="AQ1183" i="2"/>
  <c r="AQ1184" i="2"/>
  <c r="AQ1185" i="2"/>
  <c r="AQ1186" i="2"/>
  <c r="AQ1187" i="2"/>
  <c r="AQ1188" i="2"/>
  <c r="AQ1189" i="2"/>
  <c r="AQ1190" i="2"/>
  <c r="AQ1191" i="2"/>
  <c r="AQ1192" i="2"/>
  <c r="AQ1193" i="2"/>
  <c r="AQ1194" i="2"/>
  <c r="AQ1195" i="2"/>
  <c r="AQ1196" i="2"/>
  <c r="AQ1197" i="2"/>
  <c r="AQ1198" i="2"/>
  <c r="AQ1199" i="2"/>
  <c r="AQ1200" i="2"/>
  <c r="AQ1201" i="2"/>
  <c r="AQ1202" i="2"/>
  <c r="AQ1203" i="2"/>
  <c r="AQ1204" i="2"/>
  <c r="AQ1205" i="2"/>
  <c r="AQ1206" i="2"/>
  <c r="AQ1207" i="2"/>
  <c r="AQ1208" i="2"/>
  <c r="AQ1209" i="2"/>
  <c r="AQ1210" i="2"/>
  <c r="AQ1211" i="2"/>
  <c r="AQ1212" i="2"/>
  <c r="AQ1213" i="2"/>
  <c r="AQ1214" i="2"/>
  <c r="AQ1215" i="2"/>
  <c r="AQ1216" i="2"/>
  <c r="AQ1217" i="2"/>
  <c r="AQ1218" i="2"/>
  <c r="AQ1219" i="2"/>
  <c r="AQ1220" i="2"/>
  <c r="AQ1221" i="2"/>
  <c r="AQ1222" i="2"/>
  <c r="AQ1223" i="2"/>
  <c r="AQ1224" i="2"/>
  <c r="AQ1225" i="2"/>
  <c r="AQ1226" i="2"/>
  <c r="AQ1227" i="2"/>
  <c r="AQ1228" i="2"/>
  <c r="AQ1229" i="2"/>
  <c r="AQ1230" i="2"/>
  <c r="AQ1231" i="2"/>
  <c r="AQ1232" i="2"/>
  <c r="AQ1233" i="2"/>
  <c r="AQ1234" i="2"/>
  <c r="AQ1235" i="2"/>
  <c r="AQ1236" i="2"/>
  <c r="AQ1237" i="2"/>
  <c r="AQ1238" i="2"/>
  <c r="AQ1239" i="2"/>
  <c r="AQ1240" i="2"/>
  <c r="AQ1241" i="2"/>
  <c r="AQ1242" i="2"/>
  <c r="AQ1243" i="2"/>
  <c r="AQ1244" i="2"/>
  <c r="AQ1245" i="2"/>
  <c r="AQ1246" i="2"/>
  <c r="AQ1247" i="2"/>
  <c r="AQ1248" i="2"/>
  <c r="AQ1249" i="2"/>
  <c r="AQ1250" i="2"/>
  <c r="AQ1251" i="2"/>
  <c r="AQ1252" i="2"/>
  <c r="AQ1253" i="2"/>
  <c r="AQ1254" i="2"/>
  <c r="AQ1255" i="2"/>
  <c r="AQ1256" i="2"/>
  <c r="AQ1257" i="2"/>
  <c r="AQ1258" i="2"/>
  <c r="AQ1259" i="2"/>
  <c r="AQ1260" i="2"/>
  <c r="AQ1261" i="2"/>
  <c r="AQ1262" i="2"/>
  <c r="AQ1263" i="2"/>
  <c r="AQ1264" i="2"/>
  <c r="AQ1265" i="2"/>
  <c r="AQ1266" i="2"/>
  <c r="AQ1267" i="2"/>
  <c r="AQ1268" i="2"/>
  <c r="AQ1269" i="2"/>
  <c r="AQ1270" i="2"/>
  <c r="AQ1271" i="2"/>
  <c r="AQ1272" i="2"/>
  <c r="AQ1273" i="2"/>
  <c r="AQ1274" i="2"/>
  <c r="AQ1275" i="2"/>
  <c r="AQ1276" i="2"/>
  <c r="AQ1277" i="2"/>
  <c r="AQ1278" i="2"/>
  <c r="AQ1279" i="2"/>
  <c r="AQ1280" i="2"/>
  <c r="AQ1281" i="2"/>
  <c r="AQ1282" i="2"/>
  <c r="AQ1283" i="2"/>
  <c r="AQ1284" i="2"/>
  <c r="AQ1285" i="2"/>
  <c r="AQ1286" i="2"/>
  <c r="AQ1287" i="2"/>
  <c r="AQ1288" i="2"/>
  <c r="AQ1289" i="2"/>
  <c r="AQ1290" i="2"/>
  <c r="AQ1291" i="2"/>
  <c r="AQ1292" i="2"/>
  <c r="AQ1293" i="2"/>
  <c r="AQ1294" i="2"/>
  <c r="AQ1295" i="2"/>
  <c r="AQ1296" i="2"/>
  <c r="AQ1297" i="2"/>
  <c r="AQ1298" i="2"/>
  <c r="AQ1299" i="2"/>
  <c r="AQ1300" i="2"/>
  <c r="AQ1301" i="2"/>
  <c r="AQ1302" i="2"/>
  <c r="AQ1303" i="2"/>
  <c r="AQ1304" i="2"/>
  <c r="AQ1305" i="2"/>
  <c r="AQ1306" i="2"/>
  <c r="AQ1307" i="2"/>
  <c r="AQ1308" i="2"/>
  <c r="AQ1309" i="2"/>
  <c r="AQ1310" i="2"/>
  <c r="AQ1311" i="2"/>
  <c r="AQ1312" i="2"/>
  <c r="AQ1313" i="2"/>
  <c r="AQ1314" i="2"/>
  <c r="AQ1315" i="2"/>
  <c r="AQ1316" i="2"/>
  <c r="AQ1317" i="2"/>
  <c r="AQ1318" i="2"/>
  <c r="AQ1319" i="2"/>
  <c r="AQ1320" i="2"/>
  <c r="AQ1321" i="2"/>
  <c r="AQ1322" i="2"/>
  <c r="AQ1323" i="2"/>
  <c r="AQ1324" i="2"/>
  <c r="AQ1325" i="2"/>
  <c r="AQ1326" i="2"/>
  <c r="AQ1327" i="2"/>
  <c r="AQ1328" i="2"/>
  <c r="AQ1329" i="2"/>
  <c r="AQ1330" i="2"/>
  <c r="AQ1331" i="2"/>
  <c r="AQ1332" i="2"/>
  <c r="AQ1333" i="2"/>
  <c r="AQ1334" i="2"/>
  <c r="AQ1335" i="2"/>
  <c r="AQ1336" i="2"/>
  <c r="AQ1337" i="2"/>
  <c r="AQ1338" i="2"/>
  <c r="AQ1339" i="2"/>
  <c r="AQ1340" i="2"/>
  <c r="AQ1341" i="2"/>
  <c r="AQ1342" i="2"/>
  <c r="AQ1343" i="2"/>
  <c r="AQ1344" i="2"/>
  <c r="AQ1345" i="2"/>
  <c r="AQ1346" i="2"/>
  <c r="AQ1347" i="2"/>
  <c r="AQ1348" i="2"/>
  <c r="AQ1349" i="2"/>
  <c r="AQ1350" i="2"/>
  <c r="AQ1351" i="2"/>
  <c r="AQ1352" i="2"/>
  <c r="AQ1353" i="2"/>
  <c r="AQ1354" i="2"/>
  <c r="AQ1355" i="2"/>
  <c r="AQ1356" i="2"/>
  <c r="AQ1357" i="2"/>
  <c r="AQ1358" i="2"/>
  <c r="AQ1359" i="2"/>
  <c r="AQ1360" i="2"/>
  <c r="AQ1361" i="2"/>
  <c r="AQ1362" i="2"/>
  <c r="AQ1363" i="2"/>
  <c r="AQ1364" i="2"/>
  <c r="AQ1365" i="2"/>
  <c r="AQ1366" i="2"/>
  <c r="AQ1367" i="2"/>
  <c r="AQ1368" i="2"/>
  <c r="AQ1369" i="2"/>
  <c r="AQ1370" i="2"/>
  <c r="AQ1371" i="2"/>
  <c r="AQ1372" i="2"/>
  <c r="AQ1373" i="2"/>
  <c r="AQ1374" i="2"/>
  <c r="AQ1375" i="2"/>
  <c r="AQ1376" i="2"/>
  <c r="AQ1377" i="2"/>
  <c r="AQ1378" i="2"/>
  <c r="AQ1379" i="2"/>
  <c r="AQ1380" i="2"/>
  <c r="AQ1381" i="2"/>
  <c r="AQ1382" i="2"/>
  <c r="AQ1383" i="2"/>
  <c r="AQ1384" i="2"/>
  <c r="AQ1385" i="2"/>
  <c r="AQ1386" i="2"/>
  <c r="AQ1387" i="2"/>
  <c r="AQ1388" i="2"/>
  <c r="AQ1389" i="2"/>
  <c r="AQ1390" i="2"/>
  <c r="AQ1391" i="2"/>
  <c r="AQ1392" i="2"/>
  <c r="AQ1393" i="2"/>
  <c r="AQ1394" i="2"/>
  <c r="AQ1395" i="2"/>
  <c r="AQ1396" i="2"/>
  <c r="AQ1397" i="2"/>
  <c r="AQ1398" i="2"/>
  <c r="AQ1399" i="2"/>
  <c r="AQ1400" i="2"/>
  <c r="AQ1401" i="2"/>
  <c r="AQ1402" i="2"/>
  <c r="AQ1403" i="2"/>
  <c r="AQ1404" i="2"/>
  <c r="AQ1405" i="2"/>
  <c r="AQ1406" i="2"/>
  <c r="AQ1407" i="2"/>
  <c r="AQ1408" i="2"/>
  <c r="AQ1409" i="2"/>
  <c r="AQ1410" i="2"/>
  <c r="AQ1411" i="2"/>
  <c r="AQ1412" i="2"/>
  <c r="AQ1413" i="2"/>
  <c r="AQ1414" i="2"/>
  <c r="AQ1415" i="2"/>
  <c r="AQ1416" i="2"/>
  <c r="AQ1417" i="2"/>
  <c r="AQ1418" i="2"/>
  <c r="AQ1419" i="2"/>
  <c r="AQ1420" i="2"/>
  <c r="AQ1421" i="2"/>
  <c r="AQ1422" i="2"/>
  <c r="AQ1423" i="2"/>
  <c r="AQ1424" i="2"/>
  <c r="AQ1425" i="2"/>
  <c r="AQ1426" i="2"/>
  <c r="AQ1427" i="2"/>
  <c r="AQ1428" i="2"/>
  <c r="AQ1429" i="2"/>
  <c r="AQ1430" i="2"/>
  <c r="AQ1431" i="2"/>
  <c r="AQ1432" i="2"/>
  <c r="AQ1433" i="2"/>
  <c r="AQ1434" i="2"/>
  <c r="AQ1435" i="2"/>
  <c r="AQ1436" i="2"/>
  <c r="AQ1437" i="2"/>
  <c r="AQ1438" i="2"/>
  <c r="AQ1439" i="2"/>
  <c r="AQ1440" i="2"/>
  <c r="AQ1441" i="2"/>
  <c r="AQ1442" i="2"/>
  <c r="AQ1443" i="2"/>
  <c r="AQ1444" i="2"/>
  <c r="AQ1445" i="2"/>
  <c r="AQ1446" i="2"/>
  <c r="AQ1447" i="2"/>
  <c r="AQ1448" i="2"/>
  <c r="AQ1449" i="2"/>
  <c r="AQ1450" i="2"/>
  <c r="AQ1451" i="2"/>
  <c r="AQ1452" i="2"/>
  <c r="AQ1453" i="2"/>
  <c r="AQ1454" i="2"/>
  <c r="AQ1455" i="2"/>
  <c r="AQ1456" i="2"/>
  <c r="AQ1457" i="2"/>
  <c r="AQ1458" i="2"/>
  <c r="AQ1459" i="2"/>
  <c r="AQ1460" i="2"/>
  <c r="AQ1461" i="2"/>
  <c r="AQ1462" i="2"/>
  <c r="AQ1463" i="2"/>
  <c r="AQ1464" i="2"/>
  <c r="AQ1465" i="2"/>
  <c r="AQ1466" i="2"/>
  <c r="AQ1467" i="2"/>
  <c r="AQ1468" i="2"/>
  <c r="AQ1469" i="2"/>
  <c r="AQ1470" i="2"/>
  <c r="AQ1471" i="2"/>
  <c r="AQ1472" i="2"/>
  <c r="AQ1473" i="2"/>
  <c r="AQ1474" i="2"/>
  <c r="AQ1475" i="2"/>
  <c r="AQ1476" i="2"/>
  <c r="AQ1477" i="2"/>
  <c r="AQ1478" i="2"/>
  <c r="AQ1479" i="2"/>
  <c r="AQ1480" i="2"/>
  <c r="AQ1481" i="2"/>
  <c r="AQ1482" i="2"/>
  <c r="AQ1483" i="2"/>
  <c r="AQ1484" i="2"/>
  <c r="AQ1485" i="2"/>
  <c r="AQ1486" i="2"/>
  <c r="AQ1487" i="2"/>
  <c r="AQ1488" i="2"/>
  <c r="AQ1489" i="2"/>
  <c r="AQ1490" i="2"/>
  <c r="AQ1491" i="2"/>
  <c r="AQ1492" i="2"/>
  <c r="AQ1493" i="2"/>
  <c r="AQ1494" i="2"/>
  <c r="AQ1495" i="2"/>
  <c r="AQ1496" i="2"/>
  <c r="AQ1497" i="2"/>
  <c r="AQ1498" i="2"/>
  <c r="AQ1499" i="2"/>
  <c r="AQ1500" i="2"/>
  <c r="AQ1501" i="2"/>
  <c r="AQ1502" i="2"/>
  <c r="AQ1503" i="2"/>
  <c r="AQ1504" i="2"/>
  <c r="AQ1505" i="2"/>
  <c r="AQ1506" i="2"/>
  <c r="AQ1507" i="2"/>
  <c r="AQ1508" i="2"/>
  <c r="AQ1509" i="2"/>
  <c r="AQ1510" i="2"/>
  <c r="AQ1511" i="2"/>
  <c r="AQ1512" i="2"/>
  <c r="AQ1513" i="2"/>
  <c r="AQ1514" i="2"/>
  <c r="AQ1515" i="2"/>
  <c r="AQ1516" i="2"/>
  <c r="AQ1517" i="2"/>
  <c r="AQ1518" i="2"/>
  <c r="AQ1519" i="2"/>
  <c r="AQ1520" i="2"/>
  <c r="AQ1521" i="2"/>
  <c r="AQ1522" i="2"/>
  <c r="AQ1523" i="2"/>
  <c r="AQ1524" i="2"/>
  <c r="AQ1525" i="2"/>
  <c r="AQ1526" i="2"/>
  <c r="AQ1527" i="2"/>
  <c r="AQ1528" i="2"/>
  <c r="AQ1529" i="2"/>
  <c r="AQ1530" i="2"/>
  <c r="AQ1531" i="2"/>
  <c r="AQ1532" i="2"/>
  <c r="AQ1533" i="2"/>
  <c r="AQ1534" i="2"/>
  <c r="AQ1535" i="2"/>
  <c r="AQ1536" i="2"/>
  <c r="AQ1537" i="2"/>
  <c r="AQ1538" i="2"/>
  <c r="AQ1539" i="2"/>
  <c r="AQ1540" i="2"/>
  <c r="AQ1541" i="2"/>
  <c r="AQ1542" i="2"/>
  <c r="AQ1543" i="2"/>
  <c r="AQ1544" i="2"/>
  <c r="AQ1545" i="2"/>
  <c r="AQ1546" i="2"/>
  <c r="AQ1547" i="2"/>
  <c r="AQ1548" i="2"/>
  <c r="AQ1549" i="2"/>
  <c r="AQ1550" i="2"/>
  <c r="AQ1551" i="2"/>
  <c r="AQ1552" i="2"/>
  <c r="AQ1553" i="2"/>
  <c r="AQ1554" i="2"/>
  <c r="AQ1555" i="2"/>
  <c r="AQ1556" i="2"/>
  <c r="AQ1557" i="2"/>
  <c r="AQ1558" i="2"/>
  <c r="AQ1559" i="2"/>
  <c r="AQ1560" i="2"/>
  <c r="AQ1561" i="2"/>
  <c r="AQ1562" i="2"/>
  <c r="AQ1563" i="2"/>
  <c r="AQ1564" i="2"/>
  <c r="AQ1565" i="2"/>
  <c r="AQ1566" i="2"/>
  <c r="AQ1567" i="2"/>
  <c r="AQ1568" i="2"/>
  <c r="AQ1569" i="2"/>
  <c r="AQ1570" i="2"/>
  <c r="AQ1571" i="2"/>
  <c r="AQ1572" i="2"/>
  <c r="AQ1573" i="2"/>
  <c r="AQ1574" i="2"/>
  <c r="AQ1575" i="2"/>
  <c r="AQ1576" i="2"/>
  <c r="AQ1577" i="2"/>
  <c r="AQ1578" i="2"/>
  <c r="AQ1579" i="2"/>
  <c r="AQ1580" i="2"/>
  <c r="AQ1581" i="2"/>
  <c r="AQ1582" i="2"/>
  <c r="AQ1583" i="2"/>
  <c r="AQ1584" i="2"/>
  <c r="AQ1585" i="2"/>
  <c r="AQ1586" i="2"/>
  <c r="AQ1587" i="2"/>
  <c r="AQ1588" i="2"/>
  <c r="AQ1589" i="2"/>
  <c r="AQ1590" i="2"/>
  <c r="AQ1591" i="2"/>
  <c r="AQ1592" i="2"/>
  <c r="AQ1593" i="2"/>
  <c r="AQ1594" i="2"/>
  <c r="AQ1595" i="2"/>
  <c r="AQ1596" i="2"/>
  <c r="AQ1597" i="2"/>
  <c r="AQ1598" i="2"/>
  <c r="AQ1599" i="2"/>
  <c r="AQ1600" i="2"/>
  <c r="AQ1601" i="2"/>
  <c r="AR2" i="2"/>
  <c r="AR3" i="2"/>
  <c r="AR4" i="2"/>
  <c r="AR5" i="2"/>
  <c r="AR6" i="2"/>
  <c r="AR7" i="2"/>
  <c r="AR8" i="2"/>
  <c r="AR9" i="2"/>
  <c r="AR10" i="2"/>
  <c r="AR11" i="2"/>
  <c r="AR12" i="2"/>
  <c r="AR13" i="2"/>
  <c r="AR14" i="2"/>
  <c r="AR15" i="2"/>
  <c r="AR16" i="2"/>
  <c r="AR17" i="2"/>
  <c r="AR18" i="2"/>
  <c r="AR19" i="2"/>
  <c r="AR20" i="2"/>
  <c r="AR21" i="2"/>
  <c r="AR22" i="2"/>
  <c r="AR23" i="2"/>
  <c r="AR24" i="2"/>
  <c r="AR25" i="2"/>
  <c r="AR26" i="2"/>
  <c r="AR27" i="2"/>
  <c r="AR28" i="2"/>
  <c r="AR29" i="2"/>
  <c r="AR30" i="2"/>
  <c r="AR31" i="2"/>
  <c r="AR32" i="2"/>
  <c r="AR33" i="2"/>
  <c r="AR34" i="2"/>
  <c r="AR35" i="2"/>
  <c r="AR36" i="2"/>
  <c r="AR37" i="2"/>
  <c r="AR38" i="2"/>
  <c r="AR39" i="2"/>
  <c r="AR40" i="2"/>
  <c r="AR41" i="2"/>
  <c r="AR42" i="2"/>
  <c r="AR43" i="2"/>
  <c r="AR44" i="2"/>
  <c r="AR45" i="2"/>
  <c r="AR46" i="2"/>
  <c r="AR47" i="2"/>
  <c r="AR48" i="2"/>
  <c r="AR49" i="2"/>
  <c r="AR50" i="2"/>
  <c r="AR51" i="2"/>
  <c r="AR52" i="2"/>
  <c r="AR53" i="2"/>
  <c r="AR54" i="2"/>
  <c r="AR55" i="2"/>
  <c r="AR56" i="2"/>
  <c r="AR57" i="2"/>
  <c r="AR58" i="2"/>
  <c r="AR59" i="2"/>
  <c r="AR60" i="2"/>
  <c r="AR61" i="2"/>
  <c r="AR62" i="2"/>
  <c r="AR63" i="2"/>
  <c r="AR64" i="2"/>
  <c r="AR65" i="2"/>
  <c r="AR66" i="2"/>
  <c r="AR67" i="2"/>
  <c r="AR68" i="2"/>
  <c r="AR69" i="2"/>
  <c r="AR70" i="2"/>
  <c r="AR71" i="2"/>
  <c r="AR72" i="2"/>
  <c r="AR73" i="2"/>
  <c r="AR74" i="2"/>
  <c r="AR75" i="2"/>
  <c r="AR76" i="2"/>
  <c r="AR77" i="2"/>
  <c r="AR78" i="2"/>
  <c r="AR79" i="2"/>
  <c r="AR80" i="2"/>
  <c r="AR81" i="2"/>
  <c r="AR82" i="2"/>
  <c r="AR83" i="2"/>
  <c r="AR84" i="2"/>
  <c r="AR85" i="2"/>
  <c r="AR86" i="2"/>
  <c r="AR87" i="2"/>
  <c r="AR88" i="2"/>
  <c r="AR89" i="2"/>
  <c r="AR90" i="2"/>
  <c r="AR91" i="2"/>
  <c r="AR92" i="2"/>
  <c r="AR93" i="2"/>
  <c r="AR94" i="2"/>
  <c r="AR95" i="2"/>
  <c r="AR96" i="2"/>
  <c r="AR97" i="2"/>
  <c r="AR98" i="2"/>
  <c r="AR99" i="2"/>
  <c r="AR100" i="2"/>
  <c r="AR101" i="2"/>
  <c r="AR102" i="2"/>
  <c r="AR103" i="2"/>
  <c r="AR104" i="2"/>
  <c r="AR105" i="2"/>
  <c r="AR106" i="2"/>
  <c r="AR107" i="2"/>
  <c r="AR108" i="2"/>
  <c r="AR109" i="2"/>
  <c r="AR110" i="2"/>
  <c r="AR111" i="2"/>
  <c r="AR112" i="2"/>
  <c r="AR113" i="2"/>
  <c r="AR114" i="2"/>
  <c r="AR115" i="2"/>
  <c r="AR116" i="2"/>
  <c r="AR117" i="2"/>
  <c r="AR118" i="2"/>
  <c r="AR119" i="2"/>
  <c r="AR120" i="2"/>
  <c r="AR121" i="2"/>
  <c r="AR122" i="2"/>
  <c r="AR123" i="2"/>
  <c r="AR124" i="2"/>
  <c r="AR125" i="2"/>
  <c r="AR126" i="2"/>
  <c r="AR127" i="2"/>
  <c r="AR128" i="2"/>
  <c r="AR129" i="2"/>
  <c r="AR130" i="2"/>
  <c r="AR131" i="2"/>
  <c r="AR132" i="2"/>
  <c r="AR133" i="2"/>
  <c r="AR134" i="2"/>
  <c r="AR135" i="2"/>
  <c r="AR136" i="2"/>
  <c r="AR137" i="2"/>
  <c r="AR138" i="2"/>
  <c r="AR139" i="2"/>
  <c r="AR140" i="2"/>
  <c r="AR141" i="2"/>
  <c r="AR142" i="2"/>
  <c r="AR143" i="2"/>
  <c r="AR144" i="2"/>
  <c r="AR145" i="2"/>
  <c r="AR146" i="2"/>
  <c r="AR147" i="2"/>
  <c r="AR148" i="2"/>
  <c r="AR149" i="2"/>
  <c r="AR150" i="2"/>
  <c r="AR151" i="2"/>
  <c r="AR152" i="2"/>
  <c r="AR153" i="2"/>
  <c r="AR154" i="2"/>
  <c r="AR155" i="2"/>
  <c r="AR156" i="2"/>
  <c r="AR157" i="2"/>
  <c r="AR158" i="2"/>
  <c r="AR159" i="2"/>
  <c r="AR160" i="2"/>
  <c r="AR161" i="2"/>
  <c r="AR162" i="2"/>
  <c r="AR163" i="2"/>
  <c r="AR164" i="2"/>
  <c r="AR165" i="2"/>
  <c r="AR166" i="2"/>
  <c r="AR167" i="2"/>
  <c r="AR168" i="2"/>
  <c r="AR169" i="2"/>
  <c r="AR170" i="2"/>
  <c r="AR171" i="2"/>
  <c r="AR172" i="2"/>
  <c r="AR173" i="2"/>
  <c r="AR174" i="2"/>
  <c r="AR175" i="2"/>
  <c r="AR176" i="2"/>
  <c r="AR177" i="2"/>
  <c r="AR178" i="2"/>
  <c r="AR179" i="2"/>
  <c r="AR180" i="2"/>
  <c r="AR181" i="2"/>
  <c r="AR182" i="2"/>
  <c r="AR183" i="2"/>
  <c r="AR184" i="2"/>
  <c r="AR185" i="2"/>
  <c r="AR186" i="2"/>
  <c r="AR187" i="2"/>
  <c r="AR188" i="2"/>
  <c r="AR189" i="2"/>
  <c r="AR190" i="2"/>
  <c r="AR191" i="2"/>
  <c r="AR192" i="2"/>
  <c r="AR193" i="2"/>
  <c r="AR194" i="2"/>
  <c r="AR195" i="2"/>
  <c r="AR196" i="2"/>
  <c r="AR197" i="2"/>
  <c r="AR198" i="2"/>
  <c r="AR199" i="2"/>
  <c r="AR200" i="2"/>
  <c r="AR201" i="2"/>
  <c r="AR202" i="2"/>
  <c r="AR203" i="2"/>
  <c r="AR204" i="2"/>
  <c r="AR205" i="2"/>
  <c r="AR206" i="2"/>
  <c r="AR207" i="2"/>
  <c r="AR208" i="2"/>
  <c r="AR209" i="2"/>
  <c r="AR210" i="2"/>
  <c r="AR211" i="2"/>
  <c r="AR212" i="2"/>
  <c r="AR213" i="2"/>
  <c r="AR214" i="2"/>
  <c r="AR215" i="2"/>
  <c r="AR216" i="2"/>
  <c r="AR217" i="2"/>
  <c r="AR218" i="2"/>
  <c r="AR219" i="2"/>
  <c r="AR220" i="2"/>
  <c r="AR221" i="2"/>
  <c r="AR222" i="2"/>
  <c r="AR223" i="2"/>
  <c r="AR224" i="2"/>
  <c r="AR225" i="2"/>
  <c r="AR226" i="2"/>
  <c r="AR227" i="2"/>
  <c r="AR228" i="2"/>
  <c r="AR229" i="2"/>
  <c r="AR230" i="2"/>
  <c r="AR231" i="2"/>
  <c r="AR232" i="2"/>
  <c r="AR233" i="2"/>
  <c r="AR234" i="2"/>
  <c r="AR235" i="2"/>
  <c r="AR236" i="2"/>
  <c r="AR237" i="2"/>
  <c r="AR238" i="2"/>
  <c r="AR239" i="2"/>
  <c r="AR240" i="2"/>
  <c r="AR241" i="2"/>
  <c r="AR242" i="2"/>
  <c r="AR243" i="2"/>
  <c r="AR244" i="2"/>
  <c r="AR245" i="2"/>
  <c r="AR246" i="2"/>
  <c r="AR247" i="2"/>
  <c r="AR248" i="2"/>
  <c r="AR249" i="2"/>
  <c r="AR250" i="2"/>
  <c r="AR251" i="2"/>
  <c r="AR252" i="2"/>
  <c r="AR253" i="2"/>
  <c r="AR254" i="2"/>
  <c r="AR255" i="2"/>
  <c r="AR256" i="2"/>
  <c r="AR257" i="2"/>
  <c r="AR258" i="2"/>
  <c r="AR259" i="2"/>
  <c r="AR260" i="2"/>
  <c r="AR261" i="2"/>
  <c r="AR262" i="2"/>
  <c r="AR263" i="2"/>
  <c r="AR264" i="2"/>
  <c r="AR265" i="2"/>
  <c r="AR266" i="2"/>
  <c r="AR267" i="2"/>
  <c r="AR268" i="2"/>
  <c r="AR269" i="2"/>
  <c r="AR270" i="2"/>
  <c r="AR271" i="2"/>
  <c r="AR272" i="2"/>
  <c r="AR273" i="2"/>
  <c r="AR274" i="2"/>
  <c r="AR275" i="2"/>
  <c r="AR276" i="2"/>
  <c r="AR277" i="2"/>
  <c r="AR278" i="2"/>
  <c r="AR279" i="2"/>
  <c r="AR280" i="2"/>
  <c r="AR281" i="2"/>
  <c r="AR282" i="2"/>
  <c r="AR283" i="2"/>
  <c r="AR284" i="2"/>
  <c r="AR285" i="2"/>
  <c r="AR286" i="2"/>
  <c r="AR287" i="2"/>
  <c r="AR288" i="2"/>
  <c r="AR289" i="2"/>
  <c r="AR290" i="2"/>
  <c r="AR291" i="2"/>
  <c r="AR292" i="2"/>
  <c r="AR293" i="2"/>
  <c r="AR294" i="2"/>
  <c r="AR295" i="2"/>
  <c r="AR296" i="2"/>
  <c r="AR297" i="2"/>
  <c r="AR298" i="2"/>
  <c r="AR299" i="2"/>
  <c r="AR300" i="2"/>
  <c r="AR301" i="2"/>
  <c r="AR302" i="2"/>
  <c r="AR303" i="2"/>
  <c r="AR304" i="2"/>
  <c r="AR305" i="2"/>
  <c r="AR306" i="2"/>
  <c r="AR307" i="2"/>
  <c r="AR308" i="2"/>
  <c r="AR309" i="2"/>
  <c r="AR310" i="2"/>
  <c r="AR311" i="2"/>
  <c r="AR312" i="2"/>
  <c r="AR313" i="2"/>
  <c r="AR314" i="2"/>
  <c r="AR315" i="2"/>
  <c r="AR316" i="2"/>
  <c r="AR317" i="2"/>
  <c r="AR318" i="2"/>
  <c r="AR319" i="2"/>
  <c r="AR320" i="2"/>
  <c r="AR321" i="2"/>
  <c r="AR322" i="2"/>
  <c r="AR323" i="2"/>
  <c r="AR324" i="2"/>
  <c r="AR325" i="2"/>
  <c r="AR326" i="2"/>
  <c r="AR327" i="2"/>
  <c r="AR328" i="2"/>
  <c r="AR329" i="2"/>
  <c r="AR330" i="2"/>
  <c r="AR331" i="2"/>
  <c r="AR332" i="2"/>
  <c r="AR333" i="2"/>
  <c r="AR334" i="2"/>
  <c r="AR335" i="2"/>
  <c r="AR336" i="2"/>
  <c r="AR337" i="2"/>
  <c r="AR338" i="2"/>
  <c r="AR339" i="2"/>
  <c r="AR340" i="2"/>
  <c r="AR341" i="2"/>
  <c r="AR342" i="2"/>
  <c r="AR343" i="2"/>
  <c r="AR344" i="2"/>
  <c r="AR345" i="2"/>
  <c r="AR346" i="2"/>
  <c r="AR347" i="2"/>
  <c r="AR348" i="2"/>
  <c r="AR349" i="2"/>
  <c r="AR350" i="2"/>
  <c r="AR351" i="2"/>
  <c r="AR352" i="2"/>
  <c r="AR353" i="2"/>
  <c r="AR354" i="2"/>
  <c r="AR355" i="2"/>
  <c r="AR356" i="2"/>
  <c r="AR357" i="2"/>
  <c r="AR358" i="2"/>
  <c r="AR359" i="2"/>
  <c r="AR360" i="2"/>
  <c r="AR361" i="2"/>
  <c r="AR362" i="2"/>
  <c r="AR363" i="2"/>
  <c r="AR364" i="2"/>
  <c r="AR365" i="2"/>
  <c r="AR366" i="2"/>
  <c r="AR367" i="2"/>
  <c r="AR368" i="2"/>
  <c r="AR369" i="2"/>
  <c r="AR370" i="2"/>
  <c r="AR371" i="2"/>
  <c r="AR372" i="2"/>
  <c r="AR373" i="2"/>
  <c r="AR374" i="2"/>
  <c r="AR375" i="2"/>
  <c r="AR376" i="2"/>
  <c r="AR377" i="2"/>
  <c r="AR378" i="2"/>
  <c r="AR379" i="2"/>
  <c r="AR380" i="2"/>
  <c r="AR381" i="2"/>
  <c r="AR382" i="2"/>
  <c r="AR383" i="2"/>
  <c r="AR384" i="2"/>
  <c r="AR385" i="2"/>
  <c r="AR386" i="2"/>
  <c r="AR387" i="2"/>
  <c r="AR388" i="2"/>
  <c r="AR389" i="2"/>
  <c r="AR390" i="2"/>
  <c r="AR391" i="2"/>
  <c r="AR392" i="2"/>
  <c r="AR393" i="2"/>
  <c r="AR394" i="2"/>
  <c r="AR395" i="2"/>
  <c r="AR396" i="2"/>
  <c r="AR397" i="2"/>
  <c r="AR398" i="2"/>
  <c r="AR399" i="2"/>
  <c r="AR400" i="2"/>
  <c r="AR401" i="2"/>
  <c r="AR402" i="2"/>
  <c r="AR403" i="2"/>
  <c r="AR404" i="2"/>
  <c r="AR405" i="2"/>
  <c r="AR406" i="2"/>
  <c r="AR407" i="2"/>
  <c r="AR408" i="2"/>
  <c r="AR409" i="2"/>
  <c r="AR410" i="2"/>
  <c r="AR411" i="2"/>
  <c r="AR412" i="2"/>
  <c r="AR413" i="2"/>
  <c r="AR414" i="2"/>
  <c r="AR415" i="2"/>
  <c r="AR416" i="2"/>
  <c r="AR417" i="2"/>
  <c r="AR418" i="2"/>
  <c r="AR419" i="2"/>
  <c r="AR420" i="2"/>
  <c r="AR421" i="2"/>
  <c r="AR422" i="2"/>
  <c r="AR423" i="2"/>
  <c r="AR424" i="2"/>
  <c r="AR425" i="2"/>
  <c r="AR426" i="2"/>
  <c r="AR427" i="2"/>
  <c r="AR428" i="2"/>
  <c r="AR429" i="2"/>
  <c r="AR430" i="2"/>
  <c r="AR431" i="2"/>
  <c r="AR432" i="2"/>
  <c r="AR433" i="2"/>
  <c r="AR434" i="2"/>
  <c r="AR435" i="2"/>
  <c r="AR436" i="2"/>
  <c r="AR437" i="2"/>
  <c r="AR438" i="2"/>
  <c r="AR439" i="2"/>
  <c r="AR440" i="2"/>
  <c r="AR441" i="2"/>
  <c r="AR442" i="2"/>
  <c r="AR443" i="2"/>
  <c r="AR444" i="2"/>
  <c r="AR445" i="2"/>
  <c r="AR446" i="2"/>
  <c r="AR447" i="2"/>
  <c r="AR448" i="2"/>
  <c r="AR449" i="2"/>
  <c r="AR450" i="2"/>
  <c r="AR451" i="2"/>
  <c r="AR452" i="2"/>
  <c r="AR453" i="2"/>
  <c r="AR454" i="2"/>
  <c r="AR455" i="2"/>
  <c r="AR456" i="2"/>
  <c r="AR457" i="2"/>
  <c r="AR458" i="2"/>
  <c r="AR459" i="2"/>
  <c r="AR460" i="2"/>
  <c r="AR461" i="2"/>
  <c r="AR462" i="2"/>
  <c r="AR463" i="2"/>
  <c r="AR464" i="2"/>
  <c r="AR465" i="2"/>
  <c r="AR466" i="2"/>
  <c r="AR467" i="2"/>
  <c r="AR468" i="2"/>
  <c r="AR469" i="2"/>
  <c r="AR470" i="2"/>
  <c r="AR471" i="2"/>
  <c r="AR472" i="2"/>
  <c r="AR473" i="2"/>
  <c r="AR474" i="2"/>
  <c r="AR475" i="2"/>
  <c r="AR476" i="2"/>
  <c r="AR477" i="2"/>
  <c r="AR478" i="2"/>
  <c r="AR479" i="2"/>
  <c r="AR480" i="2"/>
  <c r="AR481" i="2"/>
  <c r="AR482" i="2"/>
  <c r="AR483" i="2"/>
  <c r="AR484" i="2"/>
  <c r="AR485" i="2"/>
  <c r="AR486" i="2"/>
  <c r="AR487" i="2"/>
  <c r="AR488" i="2"/>
  <c r="AR489" i="2"/>
  <c r="AR490" i="2"/>
  <c r="AR491" i="2"/>
  <c r="AR492" i="2"/>
  <c r="AR493" i="2"/>
  <c r="AR494" i="2"/>
  <c r="AR495" i="2"/>
  <c r="AR496" i="2"/>
  <c r="AR497" i="2"/>
  <c r="AR498" i="2"/>
  <c r="AR499" i="2"/>
  <c r="AR500" i="2"/>
  <c r="AR501" i="2"/>
  <c r="AR502" i="2"/>
  <c r="AR503" i="2"/>
  <c r="AR504" i="2"/>
  <c r="AR505" i="2"/>
  <c r="AR506" i="2"/>
  <c r="AR507" i="2"/>
  <c r="AR508" i="2"/>
  <c r="AR509" i="2"/>
  <c r="AR510" i="2"/>
  <c r="AR511" i="2"/>
  <c r="AR512" i="2"/>
  <c r="AR513" i="2"/>
  <c r="AR514" i="2"/>
  <c r="AR515" i="2"/>
  <c r="AR516" i="2"/>
  <c r="AR517" i="2"/>
  <c r="AR518" i="2"/>
  <c r="AR519" i="2"/>
  <c r="AR520" i="2"/>
  <c r="AR521" i="2"/>
  <c r="AR522" i="2"/>
  <c r="AR523" i="2"/>
  <c r="AR524" i="2"/>
  <c r="AR525" i="2"/>
  <c r="AR526" i="2"/>
  <c r="AR527" i="2"/>
  <c r="AR528" i="2"/>
  <c r="AR529" i="2"/>
  <c r="AR530" i="2"/>
  <c r="AR531" i="2"/>
  <c r="AR532" i="2"/>
  <c r="AR533" i="2"/>
  <c r="AR534" i="2"/>
  <c r="AR535" i="2"/>
  <c r="AR536" i="2"/>
  <c r="AR537" i="2"/>
  <c r="AR538" i="2"/>
  <c r="AR539" i="2"/>
  <c r="AR540" i="2"/>
  <c r="AR541" i="2"/>
  <c r="AR542" i="2"/>
  <c r="AR543" i="2"/>
  <c r="AR544" i="2"/>
  <c r="AR545" i="2"/>
  <c r="AR546" i="2"/>
  <c r="AR547" i="2"/>
  <c r="AR548" i="2"/>
  <c r="AR549" i="2"/>
  <c r="AR550" i="2"/>
  <c r="AR551" i="2"/>
  <c r="AR552" i="2"/>
  <c r="AR553" i="2"/>
  <c r="AR554" i="2"/>
  <c r="AR555" i="2"/>
  <c r="AR556" i="2"/>
  <c r="AR557" i="2"/>
  <c r="AR558" i="2"/>
  <c r="AR559" i="2"/>
  <c r="AR560" i="2"/>
  <c r="AR561" i="2"/>
  <c r="AR562" i="2"/>
  <c r="AR563" i="2"/>
  <c r="AR564" i="2"/>
  <c r="AR565" i="2"/>
  <c r="AR566" i="2"/>
  <c r="AR567" i="2"/>
  <c r="AR568" i="2"/>
  <c r="AR569" i="2"/>
  <c r="AR570" i="2"/>
  <c r="AR571" i="2"/>
  <c r="AR572" i="2"/>
  <c r="AR573" i="2"/>
  <c r="AR574" i="2"/>
  <c r="AR575" i="2"/>
  <c r="AR576" i="2"/>
  <c r="AR577" i="2"/>
  <c r="AR578" i="2"/>
  <c r="AR579" i="2"/>
  <c r="AR580" i="2"/>
  <c r="AR581" i="2"/>
  <c r="AR582" i="2"/>
  <c r="AR583" i="2"/>
  <c r="AR584" i="2"/>
  <c r="AR585" i="2"/>
  <c r="AR586" i="2"/>
  <c r="AR587" i="2"/>
  <c r="AR588" i="2"/>
  <c r="AR589" i="2"/>
  <c r="AR590" i="2"/>
  <c r="AR591" i="2"/>
  <c r="AR592" i="2"/>
  <c r="AR593" i="2"/>
  <c r="AR594" i="2"/>
  <c r="AR595" i="2"/>
  <c r="AR596" i="2"/>
  <c r="AR597" i="2"/>
  <c r="AR598" i="2"/>
  <c r="AR599" i="2"/>
  <c r="AR600" i="2"/>
  <c r="AR601" i="2"/>
  <c r="AR602" i="2"/>
  <c r="AR603" i="2"/>
  <c r="AR604" i="2"/>
  <c r="AR605" i="2"/>
  <c r="AR606" i="2"/>
  <c r="AR607" i="2"/>
  <c r="AR608" i="2"/>
  <c r="AR609" i="2"/>
  <c r="AR610" i="2"/>
  <c r="AR611" i="2"/>
  <c r="AR612" i="2"/>
  <c r="AR613" i="2"/>
  <c r="AR614" i="2"/>
  <c r="AR615" i="2"/>
  <c r="AR616" i="2"/>
  <c r="AR617" i="2"/>
  <c r="AR618" i="2"/>
  <c r="AR619" i="2"/>
  <c r="AR620" i="2"/>
  <c r="AR621" i="2"/>
  <c r="AR622" i="2"/>
  <c r="AR623" i="2"/>
  <c r="AR624" i="2"/>
  <c r="AR625" i="2"/>
  <c r="AR626" i="2"/>
  <c r="AR627" i="2"/>
  <c r="AR628" i="2"/>
  <c r="AR629" i="2"/>
  <c r="AR630" i="2"/>
  <c r="AR631" i="2"/>
  <c r="AR632" i="2"/>
  <c r="AR633" i="2"/>
  <c r="AR634" i="2"/>
  <c r="AR635" i="2"/>
  <c r="AR636" i="2"/>
  <c r="AR637" i="2"/>
  <c r="AR638" i="2"/>
  <c r="AR639" i="2"/>
  <c r="AR640" i="2"/>
  <c r="AR641" i="2"/>
  <c r="AR642" i="2"/>
  <c r="AR643" i="2"/>
  <c r="AR644" i="2"/>
  <c r="AR645" i="2"/>
  <c r="AR646" i="2"/>
  <c r="AR647" i="2"/>
  <c r="AR648" i="2"/>
  <c r="AR649" i="2"/>
  <c r="AR650" i="2"/>
  <c r="AR651" i="2"/>
  <c r="AR652" i="2"/>
  <c r="AR653" i="2"/>
  <c r="AR654" i="2"/>
  <c r="AR655" i="2"/>
  <c r="AR656" i="2"/>
  <c r="AR657" i="2"/>
  <c r="AR658" i="2"/>
  <c r="AR659" i="2"/>
  <c r="AR660" i="2"/>
  <c r="AR661" i="2"/>
  <c r="AR662" i="2"/>
  <c r="AR663" i="2"/>
  <c r="AR664" i="2"/>
  <c r="AR665" i="2"/>
  <c r="AR666" i="2"/>
  <c r="AR667" i="2"/>
  <c r="AR668" i="2"/>
  <c r="AR669" i="2"/>
  <c r="AR670" i="2"/>
  <c r="AR671" i="2"/>
  <c r="AR672" i="2"/>
  <c r="AR673" i="2"/>
  <c r="AR674" i="2"/>
  <c r="AR675" i="2"/>
  <c r="AR676" i="2"/>
  <c r="AR677" i="2"/>
  <c r="AR678" i="2"/>
  <c r="AR679" i="2"/>
  <c r="AR680" i="2"/>
  <c r="AR681" i="2"/>
  <c r="AR682" i="2"/>
  <c r="AR683" i="2"/>
  <c r="AR684" i="2"/>
  <c r="AR685" i="2"/>
  <c r="AR686" i="2"/>
  <c r="AR687" i="2"/>
  <c r="AR688" i="2"/>
  <c r="AR689" i="2"/>
  <c r="AR690" i="2"/>
  <c r="AR691" i="2"/>
  <c r="AR692" i="2"/>
  <c r="AR693" i="2"/>
  <c r="AR694" i="2"/>
  <c r="AR695" i="2"/>
  <c r="AR696" i="2"/>
  <c r="AR697" i="2"/>
  <c r="AR698" i="2"/>
  <c r="AR699" i="2"/>
  <c r="AR700" i="2"/>
  <c r="AR701" i="2"/>
  <c r="AR702" i="2"/>
  <c r="AR703" i="2"/>
  <c r="AR704" i="2"/>
  <c r="AR705" i="2"/>
  <c r="AR706" i="2"/>
  <c r="AR707" i="2"/>
  <c r="AR708" i="2"/>
  <c r="AR709" i="2"/>
  <c r="AR710" i="2"/>
  <c r="AR711" i="2"/>
  <c r="AR712" i="2"/>
  <c r="AR713" i="2"/>
  <c r="AR714" i="2"/>
  <c r="AR715" i="2"/>
  <c r="AR716" i="2"/>
  <c r="AR717" i="2"/>
  <c r="AR718" i="2"/>
  <c r="AR719" i="2"/>
  <c r="AR720" i="2"/>
  <c r="AR721" i="2"/>
  <c r="AR722" i="2"/>
  <c r="AR723" i="2"/>
  <c r="AR724" i="2"/>
  <c r="AR725" i="2"/>
  <c r="AR726" i="2"/>
  <c r="AR727" i="2"/>
  <c r="AR728" i="2"/>
  <c r="AR729" i="2"/>
  <c r="AR730" i="2"/>
  <c r="AR731" i="2"/>
  <c r="AR732" i="2"/>
  <c r="AR733" i="2"/>
  <c r="AR734" i="2"/>
  <c r="AR735" i="2"/>
  <c r="AR736" i="2"/>
  <c r="AR737" i="2"/>
  <c r="AR738" i="2"/>
  <c r="AR739" i="2"/>
  <c r="AR740" i="2"/>
  <c r="AR741" i="2"/>
  <c r="AR742" i="2"/>
  <c r="AR743" i="2"/>
  <c r="AR744" i="2"/>
  <c r="AR745" i="2"/>
  <c r="AR746" i="2"/>
  <c r="AR747" i="2"/>
  <c r="AR748" i="2"/>
  <c r="AR749" i="2"/>
  <c r="AR750" i="2"/>
  <c r="AR751" i="2"/>
  <c r="AR752" i="2"/>
  <c r="AR753" i="2"/>
  <c r="AR754" i="2"/>
  <c r="AR755" i="2"/>
  <c r="AR756" i="2"/>
  <c r="AR757" i="2"/>
  <c r="AR758" i="2"/>
  <c r="AR759" i="2"/>
  <c r="AR760" i="2"/>
  <c r="AR761" i="2"/>
  <c r="AR762" i="2"/>
  <c r="AR763" i="2"/>
  <c r="AR764" i="2"/>
  <c r="AR765" i="2"/>
  <c r="AR766" i="2"/>
  <c r="AR767" i="2"/>
  <c r="AR768" i="2"/>
  <c r="AR769" i="2"/>
  <c r="AR770" i="2"/>
  <c r="AR771" i="2"/>
  <c r="AR772" i="2"/>
  <c r="AR773" i="2"/>
  <c r="AR774" i="2"/>
  <c r="AR775" i="2"/>
  <c r="AR776" i="2"/>
  <c r="AR777" i="2"/>
  <c r="AR778" i="2"/>
  <c r="AR779" i="2"/>
  <c r="AR780" i="2"/>
  <c r="AR781" i="2"/>
  <c r="AR782" i="2"/>
  <c r="AR783" i="2"/>
  <c r="AR784" i="2"/>
  <c r="AR785" i="2"/>
  <c r="AR786" i="2"/>
  <c r="AR787" i="2"/>
  <c r="AR788" i="2"/>
  <c r="AR789" i="2"/>
  <c r="AR790" i="2"/>
  <c r="AR791" i="2"/>
  <c r="AR792" i="2"/>
  <c r="AR793" i="2"/>
  <c r="AR794" i="2"/>
  <c r="AR795" i="2"/>
  <c r="AR796" i="2"/>
  <c r="AR797" i="2"/>
  <c r="AR798" i="2"/>
  <c r="AR799" i="2"/>
  <c r="AR800" i="2"/>
  <c r="AR801" i="2"/>
  <c r="AR802" i="2"/>
  <c r="AR803" i="2"/>
  <c r="AR804" i="2"/>
  <c r="AR805" i="2"/>
  <c r="AR806" i="2"/>
  <c r="AR807" i="2"/>
  <c r="AR808" i="2"/>
  <c r="AR809" i="2"/>
  <c r="AR810" i="2"/>
  <c r="AR811" i="2"/>
  <c r="AR812" i="2"/>
  <c r="AR813" i="2"/>
  <c r="AR814" i="2"/>
  <c r="AR815" i="2"/>
  <c r="AR816" i="2"/>
  <c r="AR817" i="2"/>
  <c r="AR818" i="2"/>
  <c r="AR819" i="2"/>
  <c r="AR820" i="2"/>
  <c r="AR821" i="2"/>
  <c r="AR822" i="2"/>
  <c r="AR823" i="2"/>
  <c r="AR824" i="2"/>
  <c r="AR825" i="2"/>
  <c r="AR826" i="2"/>
  <c r="AR827" i="2"/>
  <c r="AR828" i="2"/>
  <c r="AR829" i="2"/>
  <c r="AR830" i="2"/>
  <c r="AR831" i="2"/>
  <c r="AR832" i="2"/>
  <c r="AR833" i="2"/>
  <c r="AR834" i="2"/>
  <c r="AR835" i="2"/>
  <c r="AR836" i="2"/>
  <c r="AR837" i="2"/>
  <c r="AR838" i="2"/>
  <c r="AR839" i="2"/>
  <c r="AR840" i="2"/>
  <c r="AR841" i="2"/>
  <c r="AR842" i="2"/>
  <c r="AR843" i="2"/>
  <c r="AR844" i="2"/>
  <c r="AR845" i="2"/>
  <c r="AR846" i="2"/>
  <c r="AR847" i="2"/>
  <c r="AR848" i="2"/>
  <c r="AR849" i="2"/>
  <c r="AR850" i="2"/>
  <c r="AR851" i="2"/>
  <c r="AR852" i="2"/>
  <c r="AR853" i="2"/>
  <c r="AR854" i="2"/>
  <c r="AR855" i="2"/>
  <c r="AR856" i="2"/>
  <c r="AR857" i="2"/>
  <c r="AR858" i="2"/>
  <c r="AR859" i="2"/>
  <c r="AR860" i="2"/>
  <c r="AR861" i="2"/>
  <c r="AR862" i="2"/>
  <c r="AR863" i="2"/>
  <c r="AR864" i="2"/>
  <c r="AR865" i="2"/>
  <c r="AR866" i="2"/>
  <c r="AR867" i="2"/>
  <c r="AR868" i="2"/>
  <c r="AR869" i="2"/>
  <c r="AR870" i="2"/>
  <c r="AR871" i="2"/>
  <c r="AR872" i="2"/>
  <c r="AR873" i="2"/>
  <c r="AR874" i="2"/>
  <c r="AR875" i="2"/>
  <c r="AR876" i="2"/>
  <c r="AR877" i="2"/>
  <c r="AR878" i="2"/>
  <c r="AR879" i="2"/>
  <c r="AR880" i="2"/>
  <c r="AR881" i="2"/>
  <c r="AR882" i="2"/>
  <c r="AR883" i="2"/>
  <c r="AR884" i="2"/>
  <c r="AR885" i="2"/>
  <c r="AR886" i="2"/>
  <c r="AR887" i="2"/>
  <c r="AR888" i="2"/>
  <c r="AR889" i="2"/>
  <c r="AR890" i="2"/>
  <c r="AR891" i="2"/>
  <c r="AR892" i="2"/>
  <c r="AR893" i="2"/>
  <c r="AR894" i="2"/>
  <c r="AR895" i="2"/>
  <c r="AR896" i="2"/>
  <c r="AR897" i="2"/>
  <c r="AR898" i="2"/>
  <c r="AR899" i="2"/>
  <c r="AR900" i="2"/>
  <c r="AR901" i="2"/>
  <c r="AR902" i="2"/>
  <c r="AR903" i="2"/>
  <c r="AR904" i="2"/>
  <c r="AR905" i="2"/>
  <c r="AR906" i="2"/>
  <c r="AR907" i="2"/>
  <c r="AR908" i="2"/>
  <c r="AR909" i="2"/>
  <c r="AR910" i="2"/>
  <c r="AR911" i="2"/>
  <c r="AR912" i="2"/>
  <c r="AR913" i="2"/>
  <c r="AR914" i="2"/>
  <c r="AR915" i="2"/>
  <c r="AR916" i="2"/>
  <c r="AR917" i="2"/>
  <c r="AR918" i="2"/>
  <c r="AR919" i="2"/>
  <c r="AR920" i="2"/>
  <c r="AR921" i="2"/>
  <c r="AR922" i="2"/>
  <c r="AR923" i="2"/>
  <c r="AR924" i="2"/>
  <c r="AR925" i="2"/>
  <c r="AR926" i="2"/>
  <c r="AR927" i="2"/>
  <c r="AR928" i="2"/>
  <c r="AR929" i="2"/>
  <c r="AR930" i="2"/>
  <c r="AR931" i="2"/>
  <c r="AR932" i="2"/>
  <c r="AR933" i="2"/>
  <c r="AR934" i="2"/>
  <c r="AR935" i="2"/>
  <c r="AR936" i="2"/>
  <c r="AR937" i="2"/>
  <c r="AR938" i="2"/>
  <c r="AR939" i="2"/>
  <c r="AR940" i="2"/>
  <c r="AR941" i="2"/>
  <c r="AR942" i="2"/>
  <c r="AR943" i="2"/>
  <c r="AR944" i="2"/>
  <c r="AR945" i="2"/>
  <c r="AR946" i="2"/>
  <c r="AR947" i="2"/>
  <c r="AR948" i="2"/>
  <c r="AR949" i="2"/>
  <c r="AR950" i="2"/>
  <c r="AR951" i="2"/>
  <c r="AR952" i="2"/>
  <c r="AR953" i="2"/>
  <c r="AR954" i="2"/>
  <c r="AR955" i="2"/>
  <c r="AR956" i="2"/>
  <c r="AR957" i="2"/>
  <c r="AR958" i="2"/>
  <c r="AR959" i="2"/>
  <c r="AR960" i="2"/>
  <c r="AR961" i="2"/>
  <c r="AR962" i="2"/>
  <c r="AR963" i="2"/>
  <c r="AR964" i="2"/>
  <c r="AR965" i="2"/>
  <c r="AR966" i="2"/>
  <c r="AR967" i="2"/>
  <c r="AR968" i="2"/>
  <c r="AR969" i="2"/>
  <c r="AR970" i="2"/>
  <c r="AR971" i="2"/>
  <c r="AR972" i="2"/>
  <c r="AR973" i="2"/>
  <c r="AR974" i="2"/>
  <c r="AR975" i="2"/>
  <c r="AR976" i="2"/>
  <c r="AR977" i="2"/>
  <c r="AR978" i="2"/>
  <c r="AR979" i="2"/>
  <c r="AR980" i="2"/>
  <c r="AR981" i="2"/>
  <c r="AR982" i="2"/>
  <c r="AR983" i="2"/>
  <c r="AR984" i="2"/>
  <c r="AR985" i="2"/>
  <c r="AR986" i="2"/>
  <c r="AR987" i="2"/>
  <c r="AR988" i="2"/>
  <c r="AR989" i="2"/>
  <c r="AR990" i="2"/>
  <c r="AR991" i="2"/>
  <c r="AR992" i="2"/>
  <c r="AR993" i="2"/>
  <c r="AR994" i="2"/>
  <c r="AR995" i="2"/>
  <c r="AR996" i="2"/>
  <c r="AR997" i="2"/>
  <c r="AR998" i="2"/>
  <c r="AR999" i="2"/>
  <c r="AR1000" i="2"/>
  <c r="AR1001" i="2"/>
  <c r="AR1002" i="2"/>
  <c r="AR1003" i="2"/>
  <c r="AR1004" i="2"/>
  <c r="AR1005" i="2"/>
  <c r="AR1006" i="2"/>
  <c r="AR1007" i="2"/>
  <c r="AR1008" i="2"/>
  <c r="AR1009" i="2"/>
  <c r="AR1010" i="2"/>
  <c r="AR1011" i="2"/>
  <c r="AR1012" i="2"/>
  <c r="AR1013" i="2"/>
  <c r="AR1014" i="2"/>
  <c r="AR1015" i="2"/>
  <c r="AR1016" i="2"/>
  <c r="AR1017" i="2"/>
  <c r="AR1018" i="2"/>
  <c r="AR1019" i="2"/>
  <c r="AR1020" i="2"/>
  <c r="AR1021" i="2"/>
  <c r="AR1022" i="2"/>
  <c r="AR1023" i="2"/>
  <c r="AR1024" i="2"/>
  <c r="AR1025" i="2"/>
  <c r="AR1026" i="2"/>
  <c r="AR1027" i="2"/>
  <c r="AR1028" i="2"/>
  <c r="AR1029" i="2"/>
  <c r="AR1030" i="2"/>
  <c r="AR1031" i="2"/>
  <c r="AR1032" i="2"/>
  <c r="AR1033" i="2"/>
  <c r="AR1034" i="2"/>
  <c r="AR1035" i="2"/>
  <c r="AR1036" i="2"/>
  <c r="AR1037" i="2"/>
  <c r="AR1038" i="2"/>
  <c r="AR1039" i="2"/>
  <c r="AR1040" i="2"/>
  <c r="AR1041" i="2"/>
  <c r="AR1042" i="2"/>
  <c r="AR1043" i="2"/>
  <c r="AR1044" i="2"/>
  <c r="AR1045" i="2"/>
  <c r="AR1046" i="2"/>
  <c r="AR1047" i="2"/>
  <c r="AR1048" i="2"/>
  <c r="AR1049" i="2"/>
  <c r="AR1050" i="2"/>
  <c r="AR1051" i="2"/>
  <c r="AR1052" i="2"/>
  <c r="AR1053" i="2"/>
  <c r="AR1054" i="2"/>
  <c r="AR1055" i="2"/>
  <c r="AR1056" i="2"/>
  <c r="AR1057" i="2"/>
  <c r="AR1058" i="2"/>
  <c r="AR1059" i="2"/>
  <c r="AR1060" i="2"/>
  <c r="AR1061" i="2"/>
  <c r="AR1062" i="2"/>
  <c r="AR1063" i="2"/>
  <c r="AR1064" i="2"/>
  <c r="AR1065" i="2"/>
  <c r="AR1066" i="2"/>
  <c r="AR1067" i="2"/>
  <c r="AR1068" i="2"/>
  <c r="AR1069" i="2"/>
  <c r="AR1070" i="2"/>
  <c r="AR1071" i="2"/>
  <c r="AR1072" i="2"/>
  <c r="AR1073" i="2"/>
  <c r="AR1074" i="2"/>
  <c r="AR1075" i="2"/>
  <c r="AR1076" i="2"/>
  <c r="AR1077" i="2"/>
  <c r="AR1078" i="2"/>
  <c r="AR1079" i="2"/>
  <c r="AR1080" i="2"/>
  <c r="AR1081" i="2"/>
  <c r="AR1082" i="2"/>
  <c r="AR1083" i="2"/>
  <c r="AR1084" i="2"/>
  <c r="AR1085" i="2"/>
  <c r="AR1086" i="2"/>
  <c r="AR1087" i="2"/>
  <c r="AR1088" i="2"/>
  <c r="AR1089" i="2"/>
  <c r="AR1090" i="2"/>
  <c r="AR1091" i="2"/>
  <c r="AR1092" i="2"/>
  <c r="AR1093" i="2"/>
  <c r="AR1094" i="2"/>
  <c r="AR1095" i="2"/>
  <c r="AR1096" i="2"/>
  <c r="AR1097" i="2"/>
  <c r="AR1098" i="2"/>
  <c r="AR1099" i="2"/>
  <c r="AR1100" i="2"/>
  <c r="AR1101" i="2"/>
  <c r="AR1102" i="2"/>
  <c r="AR1103" i="2"/>
  <c r="AR1104" i="2"/>
  <c r="AR1105" i="2"/>
  <c r="AR1106" i="2"/>
  <c r="AR1107" i="2"/>
  <c r="AR1108" i="2"/>
  <c r="AR1109" i="2"/>
  <c r="AR1110" i="2"/>
  <c r="AR1111" i="2"/>
  <c r="AR1112" i="2"/>
  <c r="AR1113" i="2"/>
  <c r="AR1114" i="2"/>
  <c r="AR1115" i="2"/>
  <c r="AR1116" i="2"/>
  <c r="AR1117" i="2"/>
  <c r="AR1118" i="2"/>
  <c r="AR1119" i="2"/>
  <c r="AR1120" i="2"/>
  <c r="AR1121" i="2"/>
  <c r="AR1122" i="2"/>
  <c r="AR1123" i="2"/>
  <c r="AR1124" i="2"/>
  <c r="AR1125" i="2"/>
  <c r="AR1126" i="2"/>
  <c r="AR1127" i="2"/>
  <c r="AR1128" i="2"/>
  <c r="AR1129" i="2"/>
  <c r="AR1130" i="2"/>
  <c r="AR1131" i="2"/>
  <c r="AR1132" i="2"/>
  <c r="AR1133" i="2"/>
  <c r="AR1134" i="2"/>
  <c r="AR1135" i="2"/>
  <c r="AR1136" i="2"/>
  <c r="AR1137" i="2"/>
  <c r="AR1138" i="2"/>
  <c r="AR1139" i="2"/>
  <c r="AR1140" i="2"/>
  <c r="AR1141" i="2"/>
  <c r="AR1142" i="2"/>
  <c r="AR1143" i="2"/>
  <c r="AR1144" i="2"/>
  <c r="AR1145" i="2"/>
  <c r="AR1146" i="2"/>
  <c r="AR1147" i="2"/>
  <c r="AR1148" i="2"/>
  <c r="AR1149" i="2"/>
  <c r="AR1150" i="2"/>
  <c r="AR1151" i="2"/>
  <c r="AR1152" i="2"/>
  <c r="AR1153" i="2"/>
  <c r="AR1154" i="2"/>
  <c r="AR1155" i="2"/>
  <c r="AR1156" i="2"/>
  <c r="AR1157" i="2"/>
  <c r="AR1158" i="2"/>
  <c r="AR1159" i="2"/>
  <c r="AR1160" i="2"/>
  <c r="AR1161" i="2"/>
  <c r="AR1162" i="2"/>
  <c r="AR1163" i="2"/>
  <c r="AR1164" i="2"/>
  <c r="AR1165" i="2"/>
  <c r="AR1166" i="2"/>
  <c r="AR1167" i="2"/>
  <c r="AR1168" i="2"/>
  <c r="AR1169" i="2"/>
  <c r="AR1170" i="2"/>
  <c r="AR1171" i="2"/>
  <c r="AR1172" i="2"/>
  <c r="AR1173" i="2"/>
  <c r="AR1174" i="2"/>
  <c r="AR1175" i="2"/>
  <c r="AR1176" i="2"/>
  <c r="AR1177" i="2"/>
  <c r="AR1178" i="2"/>
  <c r="AR1179" i="2"/>
  <c r="AR1180" i="2"/>
  <c r="AR1181" i="2"/>
  <c r="AR1182" i="2"/>
  <c r="AR1183" i="2"/>
  <c r="AR1184" i="2"/>
  <c r="AR1185" i="2"/>
  <c r="AR1186" i="2"/>
  <c r="AR1187" i="2"/>
  <c r="AR1188" i="2"/>
  <c r="AR1189" i="2"/>
  <c r="AR1190" i="2"/>
  <c r="AR1191" i="2"/>
  <c r="AR1192" i="2"/>
  <c r="AR1193" i="2"/>
  <c r="AR1194" i="2"/>
  <c r="AR1195" i="2"/>
  <c r="AR1196" i="2"/>
  <c r="AR1197" i="2"/>
  <c r="AR1198" i="2"/>
  <c r="AR1199" i="2"/>
  <c r="AR1200" i="2"/>
  <c r="AR1201" i="2"/>
  <c r="AR1202" i="2"/>
  <c r="AR1203" i="2"/>
  <c r="AR1204" i="2"/>
  <c r="AR1205" i="2"/>
  <c r="AR1206" i="2"/>
  <c r="AR1207" i="2"/>
  <c r="AR1208" i="2"/>
  <c r="AR1209" i="2"/>
  <c r="AR1210" i="2"/>
  <c r="AR1211" i="2"/>
  <c r="AR1212" i="2"/>
  <c r="AR1213" i="2"/>
  <c r="AR1214" i="2"/>
  <c r="AR1215" i="2"/>
  <c r="AR1216" i="2"/>
  <c r="AR1217" i="2"/>
  <c r="AR1218" i="2"/>
  <c r="AR1219" i="2"/>
  <c r="AR1220" i="2"/>
  <c r="AR1221" i="2"/>
  <c r="AR1222" i="2"/>
  <c r="AR1223" i="2"/>
  <c r="AR1224" i="2"/>
  <c r="AR1225" i="2"/>
  <c r="AR1226" i="2"/>
  <c r="AR1227" i="2"/>
  <c r="AR1228" i="2"/>
  <c r="AR1229" i="2"/>
  <c r="AR1230" i="2"/>
  <c r="AR1231" i="2"/>
  <c r="AR1232" i="2"/>
  <c r="AR1233" i="2"/>
  <c r="AR1234" i="2"/>
  <c r="AR1235" i="2"/>
  <c r="AR1236" i="2"/>
  <c r="AR1237" i="2"/>
  <c r="AR1238" i="2"/>
  <c r="AR1239" i="2"/>
  <c r="AR1240" i="2"/>
  <c r="AR1241" i="2"/>
  <c r="AR1242" i="2"/>
  <c r="AR1243" i="2"/>
  <c r="AR1244" i="2"/>
  <c r="AR1245" i="2"/>
  <c r="AR1246" i="2"/>
  <c r="AR1247" i="2"/>
  <c r="AR1248" i="2"/>
  <c r="AR1249" i="2"/>
  <c r="AR1250" i="2"/>
  <c r="AR1251" i="2"/>
  <c r="AR1252" i="2"/>
  <c r="AR1253" i="2"/>
  <c r="AR1254" i="2"/>
  <c r="AR1255" i="2"/>
  <c r="AR1256" i="2"/>
  <c r="AR1257" i="2"/>
  <c r="AR1258" i="2"/>
  <c r="AR1259" i="2"/>
  <c r="AR1260" i="2"/>
  <c r="AR1261" i="2"/>
  <c r="AR1262" i="2"/>
  <c r="AR1263" i="2"/>
  <c r="AR1264" i="2"/>
  <c r="AR1265" i="2"/>
  <c r="AR1266" i="2"/>
  <c r="AR1267" i="2"/>
  <c r="AR1268" i="2"/>
  <c r="AR1269" i="2"/>
  <c r="AR1270" i="2"/>
  <c r="AR1271" i="2"/>
  <c r="AR1272" i="2"/>
  <c r="AR1273" i="2"/>
  <c r="AR1274" i="2"/>
  <c r="AR1275" i="2"/>
  <c r="AR1276" i="2"/>
  <c r="AR1277" i="2"/>
  <c r="AR1278" i="2"/>
  <c r="AR1279" i="2"/>
  <c r="AR1280" i="2"/>
  <c r="AR1281" i="2"/>
  <c r="AR1282" i="2"/>
  <c r="AR1283" i="2"/>
  <c r="AR1284" i="2"/>
  <c r="AR1285" i="2"/>
  <c r="AR1286" i="2"/>
  <c r="AR1287" i="2"/>
  <c r="AR1288" i="2"/>
  <c r="AR1289" i="2"/>
  <c r="AR1290" i="2"/>
  <c r="AR1291" i="2"/>
  <c r="AR1292" i="2"/>
  <c r="AR1293" i="2"/>
  <c r="AR1294" i="2"/>
  <c r="AR1295" i="2"/>
  <c r="AR1296" i="2"/>
  <c r="AR1297" i="2"/>
  <c r="AR1298" i="2"/>
  <c r="AR1299" i="2"/>
  <c r="AR1300" i="2"/>
  <c r="AR1301" i="2"/>
  <c r="AR1302" i="2"/>
  <c r="AR1303" i="2"/>
  <c r="AR1304" i="2"/>
  <c r="AR1305" i="2"/>
  <c r="AR1306" i="2"/>
  <c r="AR1307" i="2"/>
  <c r="AR1308" i="2"/>
  <c r="AR1309" i="2"/>
  <c r="AR1310" i="2"/>
  <c r="AR1311" i="2"/>
  <c r="AR1312" i="2"/>
  <c r="AR1313" i="2"/>
  <c r="AR1314" i="2"/>
  <c r="AR1315" i="2"/>
  <c r="AR1316" i="2"/>
  <c r="AR1317" i="2"/>
  <c r="AR1318" i="2"/>
  <c r="AR1319" i="2"/>
  <c r="AR1320" i="2"/>
  <c r="AR1321" i="2"/>
  <c r="AR1322" i="2"/>
  <c r="AR1323" i="2"/>
  <c r="AR1324" i="2"/>
  <c r="AR1325" i="2"/>
  <c r="AR1326" i="2"/>
  <c r="AR1327" i="2"/>
  <c r="AR1328" i="2"/>
  <c r="AR1329" i="2"/>
  <c r="AR1330" i="2"/>
  <c r="AR1331" i="2"/>
  <c r="AR1332" i="2"/>
  <c r="AR1333" i="2"/>
  <c r="AR1334" i="2"/>
  <c r="AR1335" i="2"/>
  <c r="AR1336" i="2"/>
  <c r="AR1337" i="2"/>
  <c r="AR1338" i="2"/>
  <c r="AR1339" i="2"/>
  <c r="AR1340" i="2"/>
  <c r="AR1341" i="2"/>
  <c r="AR1342" i="2"/>
  <c r="AR1343" i="2"/>
  <c r="AR1344" i="2"/>
  <c r="AR1345" i="2"/>
  <c r="AR1346" i="2"/>
  <c r="AR1347" i="2"/>
  <c r="AR1348" i="2"/>
  <c r="AR1349" i="2"/>
  <c r="AR1350" i="2"/>
  <c r="AR1351" i="2"/>
  <c r="AR1352" i="2"/>
  <c r="AR1353" i="2"/>
  <c r="AR1354" i="2"/>
  <c r="AR1355" i="2"/>
  <c r="AR1356" i="2"/>
  <c r="AR1357" i="2"/>
  <c r="AR1358" i="2"/>
  <c r="AR1359" i="2"/>
  <c r="AR1360" i="2"/>
  <c r="AR1361" i="2"/>
  <c r="AR1362" i="2"/>
  <c r="AR1363" i="2"/>
  <c r="AR1364" i="2"/>
  <c r="AR1365" i="2"/>
  <c r="AR1366" i="2"/>
  <c r="AR1367" i="2"/>
  <c r="AR1368" i="2"/>
  <c r="AR1369" i="2"/>
  <c r="AR1370" i="2"/>
  <c r="AR1371" i="2"/>
  <c r="AR1372" i="2"/>
  <c r="AR1373" i="2"/>
  <c r="AR1374" i="2"/>
  <c r="AR1375" i="2"/>
  <c r="AR1376" i="2"/>
  <c r="AR1377" i="2"/>
  <c r="AR1378" i="2"/>
  <c r="AR1379" i="2"/>
  <c r="AR1380" i="2"/>
  <c r="AR1381" i="2"/>
  <c r="AR1382" i="2"/>
  <c r="AR1383" i="2"/>
  <c r="AR1384" i="2"/>
  <c r="AR1385" i="2"/>
  <c r="AR1386" i="2"/>
  <c r="AR1387" i="2"/>
  <c r="AR1388" i="2"/>
  <c r="AR1389" i="2"/>
  <c r="AR1390" i="2"/>
  <c r="AR1391" i="2"/>
  <c r="AR1392" i="2"/>
  <c r="AR1393" i="2"/>
  <c r="AR1394" i="2"/>
  <c r="AR1395" i="2"/>
  <c r="AR1396" i="2"/>
  <c r="AR1397" i="2"/>
  <c r="AR1398" i="2"/>
  <c r="AR1399" i="2"/>
  <c r="AR1400" i="2"/>
  <c r="AR1401" i="2"/>
  <c r="AR1402" i="2"/>
  <c r="AR1403" i="2"/>
  <c r="AR1404" i="2"/>
  <c r="AR1405" i="2"/>
  <c r="AR1406" i="2"/>
  <c r="AR1407" i="2"/>
  <c r="AR1408" i="2"/>
  <c r="AR1409" i="2"/>
  <c r="AR1410" i="2"/>
  <c r="AR1411" i="2"/>
  <c r="AR1412" i="2"/>
  <c r="AR1413" i="2"/>
  <c r="AR1414" i="2"/>
  <c r="AR1415" i="2"/>
  <c r="AR1416" i="2"/>
  <c r="AR1417" i="2"/>
  <c r="AR1418" i="2"/>
  <c r="AR1419" i="2"/>
  <c r="AR1420" i="2"/>
  <c r="AR1421" i="2"/>
  <c r="AR1422" i="2"/>
  <c r="AR1423" i="2"/>
  <c r="AR1424" i="2"/>
  <c r="AR1425" i="2"/>
  <c r="AR1426" i="2"/>
  <c r="AR1427" i="2"/>
  <c r="AR1428" i="2"/>
  <c r="AR1429" i="2"/>
  <c r="AR1430" i="2"/>
  <c r="AR1431" i="2"/>
  <c r="AR1432" i="2"/>
  <c r="AR1433" i="2"/>
  <c r="AR1434" i="2"/>
  <c r="AR1435" i="2"/>
  <c r="AR1436" i="2"/>
  <c r="AR1437" i="2"/>
  <c r="AR1438" i="2"/>
  <c r="AR1439" i="2"/>
  <c r="AR1440" i="2"/>
  <c r="AR1441" i="2"/>
  <c r="AR1442" i="2"/>
  <c r="AR1443" i="2"/>
  <c r="AR1444" i="2"/>
  <c r="AR1445" i="2"/>
  <c r="AR1446" i="2"/>
  <c r="AR1447" i="2"/>
  <c r="AR1448" i="2"/>
  <c r="AR1449" i="2"/>
  <c r="AR1450" i="2"/>
  <c r="AR1451" i="2"/>
  <c r="AR1452" i="2"/>
  <c r="AR1453" i="2"/>
  <c r="AR1454" i="2"/>
  <c r="AR1455" i="2"/>
  <c r="AR1456" i="2"/>
  <c r="AR1457" i="2"/>
  <c r="AR1458" i="2"/>
  <c r="AR1459" i="2"/>
  <c r="AR1460" i="2"/>
  <c r="AR1461" i="2"/>
  <c r="AR1462" i="2"/>
  <c r="AR1463" i="2"/>
  <c r="AR1464" i="2"/>
  <c r="AR1465" i="2"/>
  <c r="AR1466" i="2"/>
  <c r="AR1467" i="2"/>
  <c r="AR1468" i="2"/>
  <c r="AR1469" i="2"/>
  <c r="AR1470" i="2"/>
  <c r="AR1471" i="2"/>
  <c r="AR1472" i="2"/>
  <c r="AR1473" i="2"/>
  <c r="AR1474" i="2"/>
  <c r="AR1475" i="2"/>
  <c r="AR1476" i="2"/>
  <c r="AR1477" i="2"/>
  <c r="AR1478" i="2"/>
  <c r="AR1479" i="2"/>
  <c r="AR1480" i="2"/>
  <c r="AR1481" i="2"/>
  <c r="AR1482" i="2"/>
  <c r="AR1483" i="2"/>
  <c r="AR1484" i="2"/>
  <c r="AR1485" i="2"/>
  <c r="AR1486" i="2"/>
  <c r="AR1487" i="2"/>
  <c r="AR1488" i="2"/>
  <c r="AR1489" i="2"/>
  <c r="AR1490" i="2"/>
  <c r="AR1491" i="2"/>
  <c r="AR1492" i="2"/>
  <c r="AR1493" i="2"/>
  <c r="AR1494" i="2"/>
  <c r="AR1495" i="2"/>
  <c r="AR1496" i="2"/>
  <c r="AR1497" i="2"/>
  <c r="AR1498" i="2"/>
  <c r="AR1499" i="2"/>
  <c r="AR1500" i="2"/>
  <c r="AR1501" i="2"/>
  <c r="AR1502" i="2"/>
  <c r="AR1503" i="2"/>
  <c r="AR1504" i="2"/>
  <c r="AR1505" i="2"/>
  <c r="AR1506" i="2"/>
  <c r="AR1507" i="2"/>
  <c r="AR1508" i="2"/>
  <c r="AR1509" i="2"/>
  <c r="AR1510" i="2"/>
  <c r="AR1511" i="2"/>
  <c r="AR1512" i="2"/>
  <c r="AR1513" i="2"/>
  <c r="AR1514" i="2"/>
  <c r="AR1515" i="2"/>
  <c r="AR1516" i="2"/>
  <c r="AR1517" i="2"/>
  <c r="AR1518" i="2"/>
  <c r="AR1519" i="2"/>
  <c r="AR1520" i="2"/>
  <c r="AR1521" i="2"/>
  <c r="AR1522" i="2"/>
  <c r="AR1523" i="2"/>
  <c r="AR1524" i="2"/>
  <c r="AR1525" i="2"/>
  <c r="AR1526" i="2"/>
  <c r="AR1527" i="2"/>
  <c r="AR1528" i="2"/>
  <c r="AR1529" i="2"/>
  <c r="AR1530" i="2"/>
  <c r="AR1531" i="2"/>
  <c r="AR1532" i="2"/>
  <c r="AR1533" i="2"/>
  <c r="AR1534" i="2"/>
  <c r="AR1535" i="2"/>
  <c r="AR1536" i="2"/>
  <c r="AR1537" i="2"/>
  <c r="AR1538" i="2"/>
  <c r="AR1539" i="2"/>
  <c r="AR1540" i="2"/>
  <c r="AR1541" i="2"/>
  <c r="AR1542" i="2"/>
  <c r="AR1543" i="2"/>
  <c r="AR1544" i="2"/>
  <c r="AR1545" i="2"/>
  <c r="AR1546" i="2"/>
  <c r="AR1547" i="2"/>
  <c r="AR1548" i="2"/>
  <c r="AR1549" i="2"/>
  <c r="AR1550" i="2"/>
  <c r="AR1551" i="2"/>
  <c r="AR1552" i="2"/>
  <c r="AR1553" i="2"/>
  <c r="AR1554" i="2"/>
  <c r="AR1555" i="2"/>
  <c r="AR1556" i="2"/>
  <c r="AR1557" i="2"/>
  <c r="AR1558" i="2"/>
  <c r="AR1559" i="2"/>
  <c r="AR1560" i="2"/>
  <c r="AR1561" i="2"/>
  <c r="AR1562" i="2"/>
  <c r="AR1563" i="2"/>
  <c r="AR1564" i="2"/>
  <c r="AR1565" i="2"/>
  <c r="AR1566" i="2"/>
  <c r="AR1567" i="2"/>
  <c r="AR1568" i="2"/>
  <c r="AR1569" i="2"/>
  <c r="AR1570" i="2"/>
  <c r="AR1571" i="2"/>
  <c r="AR1572" i="2"/>
  <c r="AR1573" i="2"/>
  <c r="AR1574" i="2"/>
  <c r="AR1575" i="2"/>
  <c r="AR1576" i="2"/>
  <c r="AR1577" i="2"/>
  <c r="AR1578" i="2"/>
  <c r="AR1579" i="2"/>
  <c r="AR1580" i="2"/>
  <c r="AR1581" i="2"/>
  <c r="AR1582" i="2"/>
  <c r="AR1583" i="2"/>
  <c r="AR1584" i="2"/>
  <c r="AR1585" i="2"/>
  <c r="AR1586" i="2"/>
  <c r="AR1587" i="2"/>
  <c r="AR1588" i="2"/>
  <c r="AR1589" i="2"/>
  <c r="AR1590" i="2"/>
  <c r="AR1591" i="2"/>
  <c r="AR1592" i="2"/>
  <c r="AR1593" i="2"/>
  <c r="AR1594" i="2"/>
  <c r="AR1595" i="2"/>
  <c r="AR1596" i="2"/>
  <c r="AR1597" i="2"/>
  <c r="AR1598" i="2"/>
  <c r="AR1599" i="2"/>
  <c r="AR1600" i="2"/>
  <c r="AR1601" i="2"/>
  <c r="AU2" i="2"/>
  <c r="AY2" i="2"/>
  <c r="AY3" i="2"/>
  <c r="AY4" i="2"/>
  <c r="AY5" i="2"/>
  <c r="AY6" i="2"/>
  <c r="AY7" i="2"/>
  <c r="AY8" i="2"/>
  <c r="AY9" i="2"/>
  <c r="AY10" i="2"/>
  <c r="AY11" i="2"/>
  <c r="AY12" i="2"/>
  <c r="AY13" i="2"/>
  <c r="AY14" i="2"/>
  <c r="AY15" i="2"/>
  <c r="AY16" i="2"/>
  <c r="AY17" i="2"/>
  <c r="AY18" i="2"/>
  <c r="AY19" i="2"/>
  <c r="AY20" i="2"/>
  <c r="AY21" i="2"/>
  <c r="AY22" i="2"/>
  <c r="AY23" i="2"/>
  <c r="AY24" i="2"/>
  <c r="AY25" i="2"/>
  <c r="AY26" i="2"/>
  <c r="AY27" i="2"/>
  <c r="AY28" i="2"/>
  <c r="AY29" i="2"/>
  <c r="AY30" i="2"/>
  <c r="AY31" i="2"/>
  <c r="AY32" i="2"/>
  <c r="AY33" i="2"/>
  <c r="AY34" i="2"/>
  <c r="AY35" i="2"/>
  <c r="AY36" i="2"/>
  <c r="AY37" i="2"/>
  <c r="AY38" i="2"/>
  <c r="AY39" i="2"/>
  <c r="AY40" i="2"/>
  <c r="AY41" i="2"/>
  <c r="AY42" i="2"/>
  <c r="AY43" i="2"/>
  <c r="AY44" i="2"/>
  <c r="AY45" i="2"/>
  <c r="AY46" i="2"/>
  <c r="AY47" i="2"/>
  <c r="AY48" i="2"/>
  <c r="AY49" i="2"/>
  <c r="AY50" i="2"/>
  <c r="AY51" i="2"/>
  <c r="AY52" i="2"/>
  <c r="AY53" i="2"/>
  <c r="AY54" i="2"/>
  <c r="AY55" i="2"/>
  <c r="AY56" i="2"/>
  <c r="AY57" i="2"/>
  <c r="AY58" i="2"/>
  <c r="AY59" i="2"/>
  <c r="AY60" i="2"/>
  <c r="AY61" i="2"/>
  <c r="AY62" i="2"/>
  <c r="AY63" i="2"/>
  <c r="AY64" i="2"/>
  <c r="AY65" i="2"/>
  <c r="AY66" i="2"/>
  <c r="AY67" i="2"/>
  <c r="AY68" i="2"/>
  <c r="AY69" i="2"/>
  <c r="AY70" i="2"/>
  <c r="AY71" i="2"/>
  <c r="AY72" i="2"/>
  <c r="AY73" i="2"/>
  <c r="AY74" i="2"/>
  <c r="AY75" i="2"/>
  <c r="AY76" i="2"/>
  <c r="AY77" i="2"/>
  <c r="AY78" i="2"/>
  <c r="AY79" i="2"/>
  <c r="AY80" i="2"/>
  <c r="AY81" i="2"/>
  <c r="AY82" i="2"/>
  <c r="AY83" i="2"/>
  <c r="AY84" i="2"/>
  <c r="AY85" i="2"/>
  <c r="AY86" i="2"/>
  <c r="AY87" i="2"/>
  <c r="AY88" i="2"/>
  <c r="AY89" i="2"/>
  <c r="AY90" i="2"/>
  <c r="AY91" i="2"/>
  <c r="AY92" i="2"/>
  <c r="AY93" i="2"/>
  <c r="AY94" i="2"/>
  <c r="AY95" i="2"/>
  <c r="AY96" i="2"/>
  <c r="AY97" i="2"/>
  <c r="AY98" i="2"/>
  <c r="AY99" i="2"/>
  <c r="AY100" i="2"/>
  <c r="AY101" i="2"/>
  <c r="AY102" i="2"/>
  <c r="AY103" i="2"/>
  <c r="AY104" i="2"/>
  <c r="AY105" i="2"/>
  <c r="AY106" i="2"/>
  <c r="AY107" i="2"/>
  <c r="AY108" i="2"/>
  <c r="AY109" i="2"/>
  <c r="AY110" i="2"/>
  <c r="AY111" i="2"/>
  <c r="AY112" i="2"/>
  <c r="AY113" i="2"/>
  <c r="AY114" i="2"/>
  <c r="AY115" i="2"/>
  <c r="AY116" i="2"/>
  <c r="AY117" i="2"/>
  <c r="AY118" i="2"/>
  <c r="AY119" i="2"/>
  <c r="AY120" i="2"/>
  <c r="AY121" i="2"/>
  <c r="AY122" i="2"/>
  <c r="AY123" i="2"/>
  <c r="AY124" i="2"/>
  <c r="AY125" i="2"/>
  <c r="AY126" i="2"/>
  <c r="AY127" i="2"/>
  <c r="AY128" i="2"/>
  <c r="AY129" i="2"/>
  <c r="AY130" i="2"/>
  <c r="AY131" i="2"/>
  <c r="AY132" i="2"/>
  <c r="AY133" i="2"/>
  <c r="AY134" i="2"/>
  <c r="AY135" i="2"/>
  <c r="AY136" i="2"/>
  <c r="AY137" i="2"/>
  <c r="AY138" i="2"/>
  <c r="AY139" i="2"/>
  <c r="AY140" i="2"/>
  <c r="AY141" i="2"/>
  <c r="AY142" i="2"/>
  <c r="AY143" i="2"/>
  <c r="AY144" i="2"/>
  <c r="AY145" i="2"/>
  <c r="AY146" i="2"/>
  <c r="AY147" i="2"/>
  <c r="AY148" i="2"/>
  <c r="AY149" i="2"/>
  <c r="AY150" i="2"/>
  <c r="AY151" i="2"/>
  <c r="AY152" i="2"/>
  <c r="AY153" i="2"/>
  <c r="AY154" i="2"/>
  <c r="AY155" i="2"/>
  <c r="AY156" i="2"/>
  <c r="AY157" i="2"/>
  <c r="AY158" i="2"/>
  <c r="AY159" i="2"/>
  <c r="AY160" i="2"/>
  <c r="AY161" i="2"/>
  <c r="AY162" i="2"/>
  <c r="AY163" i="2"/>
  <c r="AY164" i="2"/>
  <c r="AY165" i="2"/>
  <c r="AY166" i="2"/>
  <c r="AY167" i="2"/>
  <c r="AY168" i="2"/>
  <c r="AY169" i="2"/>
  <c r="AY170" i="2"/>
  <c r="AY171" i="2"/>
  <c r="AY172" i="2"/>
  <c r="AY173" i="2"/>
  <c r="AY174" i="2"/>
  <c r="AY175" i="2"/>
  <c r="AY176" i="2"/>
  <c r="AY177" i="2"/>
  <c r="AY178" i="2"/>
  <c r="AY179" i="2"/>
  <c r="AY180" i="2"/>
  <c r="AY181" i="2"/>
  <c r="AY182" i="2"/>
  <c r="AY183" i="2"/>
  <c r="AY184" i="2"/>
  <c r="AY185" i="2"/>
  <c r="AY186" i="2"/>
  <c r="AY187" i="2"/>
  <c r="AY188" i="2"/>
  <c r="AY189" i="2"/>
  <c r="AY190" i="2"/>
  <c r="AY191" i="2"/>
  <c r="AY192" i="2"/>
  <c r="AY193" i="2"/>
  <c r="AY194" i="2"/>
  <c r="AY195" i="2"/>
  <c r="AY196" i="2"/>
  <c r="AY197" i="2"/>
  <c r="AY198" i="2"/>
  <c r="AY199" i="2"/>
  <c r="AY200" i="2"/>
  <c r="AY201" i="2"/>
  <c r="AY202" i="2"/>
  <c r="AY203" i="2"/>
  <c r="AY204" i="2"/>
  <c r="AY205" i="2"/>
  <c r="AY206" i="2"/>
  <c r="AY207" i="2"/>
  <c r="AY208" i="2"/>
  <c r="AY209" i="2"/>
  <c r="AY210" i="2"/>
  <c r="AY211" i="2"/>
  <c r="AY212" i="2"/>
  <c r="AY213" i="2"/>
  <c r="AY214" i="2"/>
  <c r="AY215" i="2"/>
  <c r="AY216" i="2"/>
  <c r="AY217" i="2"/>
  <c r="AY218" i="2"/>
  <c r="AY219" i="2"/>
  <c r="AY220" i="2"/>
  <c r="AY221" i="2"/>
  <c r="AY222" i="2"/>
  <c r="AY223" i="2"/>
  <c r="AY224" i="2"/>
  <c r="AY225" i="2"/>
  <c r="AY226" i="2"/>
  <c r="AY227" i="2"/>
  <c r="AY228" i="2"/>
  <c r="AY229" i="2"/>
  <c r="AY230" i="2"/>
  <c r="AY231" i="2"/>
  <c r="AY232" i="2"/>
  <c r="AY233" i="2"/>
  <c r="AY234" i="2"/>
  <c r="AY235" i="2"/>
  <c r="AY236" i="2"/>
  <c r="AY237" i="2"/>
  <c r="AY238" i="2"/>
  <c r="AY239" i="2"/>
  <c r="AY240" i="2"/>
  <c r="AY241" i="2"/>
  <c r="AY242" i="2"/>
  <c r="AY243" i="2"/>
  <c r="AY244" i="2"/>
  <c r="AY245" i="2"/>
  <c r="AY246" i="2"/>
  <c r="AY247" i="2"/>
  <c r="AY248" i="2"/>
  <c r="AY249" i="2"/>
  <c r="AY250" i="2"/>
  <c r="AY251" i="2"/>
  <c r="AY252" i="2"/>
  <c r="AY253" i="2"/>
  <c r="AY254" i="2"/>
  <c r="AY255" i="2"/>
  <c r="AY256" i="2"/>
  <c r="AY257" i="2"/>
  <c r="AY258" i="2"/>
  <c r="AY259" i="2"/>
  <c r="AY260" i="2"/>
  <c r="AY261" i="2"/>
  <c r="AY262" i="2"/>
  <c r="AY263" i="2"/>
  <c r="AY264" i="2"/>
  <c r="AY265" i="2"/>
  <c r="AY266" i="2"/>
  <c r="AY267" i="2"/>
  <c r="AY268" i="2"/>
  <c r="AY269" i="2"/>
  <c r="AY270" i="2"/>
  <c r="AY271" i="2"/>
  <c r="AY272" i="2"/>
  <c r="AY273" i="2"/>
  <c r="AY274" i="2"/>
  <c r="AY275" i="2"/>
  <c r="AY276" i="2"/>
  <c r="AY277" i="2"/>
  <c r="AY278" i="2"/>
  <c r="AY279" i="2"/>
  <c r="AY280" i="2"/>
  <c r="AY281" i="2"/>
  <c r="AY282" i="2"/>
  <c r="AY283" i="2"/>
  <c r="AY284" i="2"/>
  <c r="AY285" i="2"/>
  <c r="AY286" i="2"/>
  <c r="AY287" i="2"/>
  <c r="AY288" i="2"/>
  <c r="AY289" i="2"/>
  <c r="AY290" i="2"/>
  <c r="AY291" i="2"/>
  <c r="AY292" i="2"/>
  <c r="AY293" i="2"/>
  <c r="AY294" i="2"/>
  <c r="AY295" i="2"/>
  <c r="AY296" i="2"/>
  <c r="AY297" i="2"/>
  <c r="AY298" i="2"/>
  <c r="AY299" i="2"/>
  <c r="AY300" i="2"/>
  <c r="AY301" i="2"/>
  <c r="AY302" i="2"/>
  <c r="AY303" i="2"/>
  <c r="AY304" i="2"/>
  <c r="AY305" i="2"/>
  <c r="AY306" i="2"/>
  <c r="AY307" i="2"/>
  <c r="AY308" i="2"/>
  <c r="AY309" i="2"/>
  <c r="AY310" i="2"/>
  <c r="AY311" i="2"/>
  <c r="AY312" i="2"/>
  <c r="AY313" i="2"/>
  <c r="AY314" i="2"/>
  <c r="AY315" i="2"/>
  <c r="AY316" i="2"/>
  <c r="AY317" i="2"/>
  <c r="AY318" i="2"/>
  <c r="AY319" i="2"/>
  <c r="AY320" i="2"/>
  <c r="AY321" i="2"/>
  <c r="AY322" i="2"/>
  <c r="AY323" i="2"/>
  <c r="AY324" i="2"/>
  <c r="AY325" i="2"/>
  <c r="AY326" i="2"/>
  <c r="AY327" i="2"/>
  <c r="AY328" i="2"/>
  <c r="AY329" i="2"/>
  <c r="AY330" i="2"/>
  <c r="AY331" i="2"/>
  <c r="AY332" i="2"/>
  <c r="AY333" i="2"/>
  <c r="AY334" i="2"/>
  <c r="AY335" i="2"/>
  <c r="AY336" i="2"/>
  <c r="AY337" i="2"/>
  <c r="AY338" i="2"/>
  <c r="AY339" i="2"/>
  <c r="AY340" i="2"/>
  <c r="AY341" i="2"/>
  <c r="AY342" i="2"/>
  <c r="AY343" i="2"/>
  <c r="AY344" i="2"/>
  <c r="AY345" i="2"/>
  <c r="AY346" i="2"/>
  <c r="AY347" i="2"/>
  <c r="AY348" i="2"/>
  <c r="AY349" i="2"/>
  <c r="AY350" i="2"/>
  <c r="AY351" i="2"/>
  <c r="AY352" i="2"/>
  <c r="AY353" i="2"/>
  <c r="AY354" i="2"/>
  <c r="AY355" i="2"/>
  <c r="AY356" i="2"/>
  <c r="AY357" i="2"/>
  <c r="AY358" i="2"/>
  <c r="AY359" i="2"/>
  <c r="AY360" i="2"/>
  <c r="AY361" i="2"/>
  <c r="AY362" i="2"/>
  <c r="AY363" i="2"/>
  <c r="AY364" i="2"/>
  <c r="AY365" i="2"/>
  <c r="AY366" i="2"/>
  <c r="AY367" i="2"/>
  <c r="AY368" i="2"/>
  <c r="AY369" i="2"/>
  <c r="AY370" i="2"/>
  <c r="AY371" i="2"/>
  <c r="AY372" i="2"/>
  <c r="AY373" i="2"/>
  <c r="AY374" i="2"/>
  <c r="AY375" i="2"/>
  <c r="AY376" i="2"/>
  <c r="AY377" i="2"/>
  <c r="AY378" i="2"/>
  <c r="AY379" i="2"/>
  <c r="AY380" i="2"/>
  <c r="AY381" i="2"/>
  <c r="AY382" i="2"/>
  <c r="AY383" i="2"/>
  <c r="AY384" i="2"/>
  <c r="AY385" i="2"/>
  <c r="AY386" i="2"/>
  <c r="AY387" i="2"/>
  <c r="AY388" i="2"/>
  <c r="AY389" i="2"/>
  <c r="AY390" i="2"/>
  <c r="AY391" i="2"/>
  <c r="AY392" i="2"/>
  <c r="AY393" i="2"/>
  <c r="AY394" i="2"/>
  <c r="AY395" i="2"/>
  <c r="AY396" i="2"/>
  <c r="AY397" i="2"/>
  <c r="AY398" i="2"/>
  <c r="AY399" i="2"/>
  <c r="AY400" i="2"/>
  <c r="AY401" i="2"/>
  <c r="AY402" i="2"/>
  <c r="AY403" i="2"/>
  <c r="AY404" i="2"/>
  <c r="AY405" i="2"/>
  <c r="AY406" i="2"/>
  <c r="AY407" i="2"/>
  <c r="AY408" i="2"/>
  <c r="AY409" i="2"/>
  <c r="AY410" i="2"/>
  <c r="AY411" i="2"/>
  <c r="AY412" i="2"/>
  <c r="AY413" i="2"/>
  <c r="AY414" i="2"/>
  <c r="AY415" i="2"/>
  <c r="AY416" i="2"/>
  <c r="AY417" i="2"/>
  <c r="AY418" i="2"/>
  <c r="AY419" i="2"/>
  <c r="AY420" i="2"/>
  <c r="AY421" i="2"/>
  <c r="AY422" i="2"/>
  <c r="AY423" i="2"/>
  <c r="AY424" i="2"/>
  <c r="AY425" i="2"/>
  <c r="AY426" i="2"/>
  <c r="AY427" i="2"/>
  <c r="AY428" i="2"/>
  <c r="AY429" i="2"/>
  <c r="AY430" i="2"/>
  <c r="AY431" i="2"/>
  <c r="AY432" i="2"/>
  <c r="AY433" i="2"/>
  <c r="AY434" i="2"/>
  <c r="AY435" i="2"/>
  <c r="AY436" i="2"/>
  <c r="AY437" i="2"/>
  <c r="AY438" i="2"/>
  <c r="AY439" i="2"/>
  <c r="AY440" i="2"/>
  <c r="AY441" i="2"/>
  <c r="AY442" i="2"/>
  <c r="AY443" i="2"/>
  <c r="AY444" i="2"/>
  <c r="AY445" i="2"/>
  <c r="AY446" i="2"/>
  <c r="AY447" i="2"/>
  <c r="AY448" i="2"/>
  <c r="AY449" i="2"/>
  <c r="AY450" i="2"/>
  <c r="AY451" i="2"/>
  <c r="AY452" i="2"/>
  <c r="AY453" i="2"/>
  <c r="AY454" i="2"/>
  <c r="AY455" i="2"/>
  <c r="AY456" i="2"/>
  <c r="AY457" i="2"/>
  <c r="AY458" i="2"/>
  <c r="AY459" i="2"/>
  <c r="AY460" i="2"/>
  <c r="AY461" i="2"/>
  <c r="AY462" i="2"/>
  <c r="AY463" i="2"/>
  <c r="AY464" i="2"/>
  <c r="AY465" i="2"/>
  <c r="AY466" i="2"/>
  <c r="AY467" i="2"/>
  <c r="AY468" i="2"/>
  <c r="AY469" i="2"/>
  <c r="AY470" i="2"/>
  <c r="AY471" i="2"/>
  <c r="AY472" i="2"/>
  <c r="AY473" i="2"/>
  <c r="AY474" i="2"/>
  <c r="AY475" i="2"/>
  <c r="AY476" i="2"/>
  <c r="AY477" i="2"/>
  <c r="AY478" i="2"/>
  <c r="AY479" i="2"/>
  <c r="AY480" i="2"/>
  <c r="AY481" i="2"/>
  <c r="AY482" i="2"/>
  <c r="AY483" i="2"/>
  <c r="AY484" i="2"/>
  <c r="AY485" i="2"/>
  <c r="AY486" i="2"/>
  <c r="AY487" i="2"/>
  <c r="AY488" i="2"/>
  <c r="AY489" i="2"/>
  <c r="AY490" i="2"/>
  <c r="AY491" i="2"/>
  <c r="AY492" i="2"/>
  <c r="AY493" i="2"/>
  <c r="AY494" i="2"/>
  <c r="AY495" i="2"/>
  <c r="AY496" i="2"/>
  <c r="AY497" i="2"/>
  <c r="AY498" i="2"/>
  <c r="AY499" i="2"/>
  <c r="AY500" i="2"/>
  <c r="AY501" i="2"/>
  <c r="AY502" i="2"/>
  <c r="AY503" i="2"/>
  <c r="AY504" i="2"/>
  <c r="AY505" i="2"/>
  <c r="AY506" i="2"/>
  <c r="AY507" i="2"/>
  <c r="AY508" i="2"/>
  <c r="AY509" i="2"/>
  <c r="AY510" i="2"/>
  <c r="AY511" i="2"/>
  <c r="AY512" i="2"/>
  <c r="AY513" i="2"/>
  <c r="AY514" i="2"/>
  <c r="AY515" i="2"/>
  <c r="AY516" i="2"/>
  <c r="AY517" i="2"/>
  <c r="AY518" i="2"/>
  <c r="AY519" i="2"/>
  <c r="AY520" i="2"/>
  <c r="AY521" i="2"/>
  <c r="AY522" i="2"/>
  <c r="AY523" i="2"/>
  <c r="AY524" i="2"/>
  <c r="AY525" i="2"/>
  <c r="AY526" i="2"/>
  <c r="AY527" i="2"/>
  <c r="AY528" i="2"/>
  <c r="AY529" i="2"/>
  <c r="AY530" i="2"/>
  <c r="AY531" i="2"/>
  <c r="AY532" i="2"/>
  <c r="AY533" i="2"/>
  <c r="AY534" i="2"/>
  <c r="AY535" i="2"/>
  <c r="AY536" i="2"/>
  <c r="AY537" i="2"/>
  <c r="AY538" i="2"/>
  <c r="AY539" i="2"/>
  <c r="AY540" i="2"/>
  <c r="AY541" i="2"/>
  <c r="AY542" i="2"/>
  <c r="AY543" i="2"/>
  <c r="AY544" i="2"/>
  <c r="AY545" i="2"/>
  <c r="AY546" i="2"/>
  <c r="AY547" i="2"/>
  <c r="AY548" i="2"/>
  <c r="AY549" i="2"/>
  <c r="AY550" i="2"/>
  <c r="AY551" i="2"/>
  <c r="AY552" i="2"/>
  <c r="AY553" i="2"/>
  <c r="AY554" i="2"/>
  <c r="AY555" i="2"/>
  <c r="AY556" i="2"/>
  <c r="AY557" i="2"/>
  <c r="AY558" i="2"/>
  <c r="AY559" i="2"/>
  <c r="AY560" i="2"/>
  <c r="AY561" i="2"/>
  <c r="AY562" i="2"/>
  <c r="AY563" i="2"/>
  <c r="AY564" i="2"/>
  <c r="AY565" i="2"/>
  <c r="AY566" i="2"/>
  <c r="AY567" i="2"/>
  <c r="AY568" i="2"/>
  <c r="AY569" i="2"/>
  <c r="AY570" i="2"/>
  <c r="AY571" i="2"/>
  <c r="AY572" i="2"/>
  <c r="AY573" i="2"/>
  <c r="AY574" i="2"/>
  <c r="AY575" i="2"/>
  <c r="AY576" i="2"/>
  <c r="AY577" i="2"/>
  <c r="AY578" i="2"/>
  <c r="AY579" i="2"/>
  <c r="AY580" i="2"/>
  <c r="AY581" i="2"/>
  <c r="AY582" i="2"/>
  <c r="AY583" i="2"/>
  <c r="AY584" i="2"/>
  <c r="AY585" i="2"/>
  <c r="AY586" i="2"/>
  <c r="AY587" i="2"/>
  <c r="AY588" i="2"/>
  <c r="AY589" i="2"/>
  <c r="AY590" i="2"/>
  <c r="AY591" i="2"/>
  <c r="AY592" i="2"/>
  <c r="AY593" i="2"/>
  <c r="AY594" i="2"/>
  <c r="AY595" i="2"/>
  <c r="AY596" i="2"/>
  <c r="AY597" i="2"/>
  <c r="AY598" i="2"/>
  <c r="AY599" i="2"/>
  <c r="AY600" i="2"/>
  <c r="AY601" i="2"/>
  <c r="AY602" i="2"/>
  <c r="AY603" i="2"/>
  <c r="AY604" i="2"/>
  <c r="AY605" i="2"/>
  <c r="AY606" i="2"/>
  <c r="AY607" i="2"/>
  <c r="AY608" i="2"/>
  <c r="AY609" i="2"/>
  <c r="AY610" i="2"/>
  <c r="AY611" i="2"/>
  <c r="AY612" i="2"/>
  <c r="AY613" i="2"/>
  <c r="AY614" i="2"/>
  <c r="AY615" i="2"/>
  <c r="AY616" i="2"/>
  <c r="AY617" i="2"/>
  <c r="AY618" i="2"/>
  <c r="AY619" i="2"/>
  <c r="AY620" i="2"/>
  <c r="AY621" i="2"/>
  <c r="AY622" i="2"/>
  <c r="AY623" i="2"/>
  <c r="AY624" i="2"/>
  <c r="AY625" i="2"/>
  <c r="AY626" i="2"/>
  <c r="AY627" i="2"/>
  <c r="AY628" i="2"/>
  <c r="AY629" i="2"/>
  <c r="AY630" i="2"/>
  <c r="AY631" i="2"/>
  <c r="AY632" i="2"/>
  <c r="AY633" i="2"/>
  <c r="AY634" i="2"/>
  <c r="AY635" i="2"/>
  <c r="AY636" i="2"/>
  <c r="AY637" i="2"/>
  <c r="AY638" i="2"/>
  <c r="AY639" i="2"/>
  <c r="AY640" i="2"/>
  <c r="AY641" i="2"/>
  <c r="AY642" i="2"/>
  <c r="AY643" i="2"/>
  <c r="AY644" i="2"/>
  <c r="AY645" i="2"/>
  <c r="AY646" i="2"/>
  <c r="AY647" i="2"/>
  <c r="AY648" i="2"/>
  <c r="AY649" i="2"/>
  <c r="AY650" i="2"/>
  <c r="AY651" i="2"/>
  <c r="AY652" i="2"/>
  <c r="AY653" i="2"/>
  <c r="AY654" i="2"/>
  <c r="AY655" i="2"/>
  <c r="AY656" i="2"/>
  <c r="AY657" i="2"/>
  <c r="AY658" i="2"/>
  <c r="AY659" i="2"/>
  <c r="AY660" i="2"/>
  <c r="AY661" i="2"/>
  <c r="AY662" i="2"/>
  <c r="AY663" i="2"/>
  <c r="AY664" i="2"/>
  <c r="AY665" i="2"/>
  <c r="AY666" i="2"/>
  <c r="AY667" i="2"/>
  <c r="AY668" i="2"/>
  <c r="AY669" i="2"/>
  <c r="AY670" i="2"/>
  <c r="AY671" i="2"/>
  <c r="AY672" i="2"/>
  <c r="AY673" i="2"/>
  <c r="AY674" i="2"/>
  <c r="AY675" i="2"/>
  <c r="AY676" i="2"/>
  <c r="AY677" i="2"/>
  <c r="AY678" i="2"/>
  <c r="AY679" i="2"/>
  <c r="AY680" i="2"/>
  <c r="AY681" i="2"/>
  <c r="AY682" i="2"/>
  <c r="AY683" i="2"/>
  <c r="AY684" i="2"/>
  <c r="AY685" i="2"/>
  <c r="AY686" i="2"/>
  <c r="AY687" i="2"/>
  <c r="AY688" i="2"/>
  <c r="AY689" i="2"/>
  <c r="AY690" i="2"/>
  <c r="AY691" i="2"/>
  <c r="AY692" i="2"/>
  <c r="AY693" i="2"/>
  <c r="AY694" i="2"/>
  <c r="AY695" i="2"/>
  <c r="AY696" i="2"/>
  <c r="AY697" i="2"/>
  <c r="AY698" i="2"/>
  <c r="AY699" i="2"/>
  <c r="AY700" i="2"/>
  <c r="AY701" i="2"/>
  <c r="AY702" i="2"/>
  <c r="AY703" i="2"/>
  <c r="AY704" i="2"/>
  <c r="AY705" i="2"/>
  <c r="AY706" i="2"/>
  <c r="AY707" i="2"/>
  <c r="AY708" i="2"/>
  <c r="AY709" i="2"/>
  <c r="AY710" i="2"/>
  <c r="AY711" i="2"/>
  <c r="AY712" i="2"/>
  <c r="AY713" i="2"/>
  <c r="AY714" i="2"/>
  <c r="AY715" i="2"/>
  <c r="AY716" i="2"/>
  <c r="AY717" i="2"/>
  <c r="AY718" i="2"/>
  <c r="AY719" i="2"/>
  <c r="AY720" i="2"/>
  <c r="AY721" i="2"/>
  <c r="AY722" i="2"/>
  <c r="AY723" i="2"/>
  <c r="AY724" i="2"/>
  <c r="AY725" i="2"/>
  <c r="AY726" i="2"/>
  <c r="AY727" i="2"/>
  <c r="AY728" i="2"/>
  <c r="AY729" i="2"/>
  <c r="AY730" i="2"/>
  <c r="AY731" i="2"/>
  <c r="AY732" i="2"/>
  <c r="AY733" i="2"/>
  <c r="AY734" i="2"/>
  <c r="AY735" i="2"/>
  <c r="AY736" i="2"/>
  <c r="AY737" i="2"/>
  <c r="AY738" i="2"/>
  <c r="AY739" i="2"/>
  <c r="AY740" i="2"/>
  <c r="AY741" i="2"/>
  <c r="AY742" i="2"/>
  <c r="AY743" i="2"/>
  <c r="AY744" i="2"/>
  <c r="AY745" i="2"/>
  <c r="AY746" i="2"/>
  <c r="AY747" i="2"/>
  <c r="AY748" i="2"/>
  <c r="AY749" i="2"/>
  <c r="AY750" i="2"/>
  <c r="AY751" i="2"/>
  <c r="AY752" i="2"/>
  <c r="AY753" i="2"/>
  <c r="AY754" i="2"/>
  <c r="AY755" i="2"/>
  <c r="AY756" i="2"/>
  <c r="AY757" i="2"/>
  <c r="AY758" i="2"/>
  <c r="AY759" i="2"/>
  <c r="AY760" i="2"/>
  <c r="AY761" i="2"/>
  <c r="AY762" i="2"/>
  <c r="AY763" i="2"/>
  <c r="AY764" i="2"/>
  <c r="AY765" i="2"/>
  <c r="AY766" i="2"/>
  <c r="AY767" i="2"/>
  <c r="AY768" i="2"/>
  <c r="AY769" i="2"/>
  <c r="AY770" i="2"/>
  <c r="AY771" i="2"/>
  <c r="AY772" i="2"/>
  <c r="AY773" i="2"/>
  <c r="AY774" i="2"/>
  <c r="AY775" i="2"/>
  <c r="AY776" i="2"/>
  <c r="AY777" i="2"/>
  <c r="AY778" i="2"/>
  <c r="AY779" i="2"/>
  <c r="AY780" i="2"/>
  <c r="AY781" i="2"/>
  <c r="AY782" i="2"/>
  <c r="AY783" i="2"/>
  <c r="AY784" i="2"/>
  <c r="AY785" i="2"/>
  <c r="AY786" i="2"/>
  <c r="AY787" i="2"/>
  <c r="AY788" i="2"/>
  <c r="AY789" i="2"/>
  <c r="AY790" i="2"/>
  <c r="AY791" i="2"/>
  <c r="AY792" i="2"/>
  <c r="AY793" i="2"/>
  <c r="AY794" i="2"/>
  <c r="AY795" i="2"/>
  <c r="AY796" i="2"/>
  <c r="AY797" i="2"/>
  <c r="AY798" i="2"/>
  <c r="AY799" i="2"/>
  <c r="AY800" i="2"/>
  <c r="AY801" i="2"/>
  <c r="AY802" i="2"/>
  <c r="AY803" i="2"/>
  <c r="AY804" i="2"/>
  <c r="AY805" i="2"/>
  <c r="AY806" i="2"/>
  <c r="AY807" i="2"/>
  <c r="AY808" i="2"/>
  <c r="AY809" i="2"/>
  <c r="AY810" i="2"/>
  <c r="AY811" i="2"/>
  <c r="AY812" i="2"/>
  <c r="AY813" i="2"/>
  <c r="AY814" i="2"/>
  <c r="AY815" i="2"/>
  <c r="AY816" i="2"/>
  <c r="AY817" i="2"/>
  <c r="AY818" i="2"/>
  <c r="AY819" i="2"/>
  <c r="AY820" i="2"/>
  <c r="AY821" i="2"/>
  <c r="AY822" i="2"/>
  <c r="AY823" i="2"/>
  <c r="AY824" i="2"/>
  <c r="AY825" i="2"/>
  <c r="AY826" i="2"/>
  <c r="AY827" i="2"/>
  <c r="AY828" i="2"/>
  <c r="AY829" i="2"/>
  <c r="AY830" i="2"/>
  <c r="AY831" i="2"/>
  <c r="AY832" i="2"/>
  <c r="AY833" i="2"/>
  <c r="AY834" i="2"/>
  <c r="AY835" i="2"/>
  <c r="AY836" i="2"/>
  <c r="AY837" i="2"/>
  <c r="AY838" i="2"/>
  <c r="AY839" i="2"/>
  <c r="AY840" i="2"/>
  <c r="AY841" i="2"/>
  <c r="AY842" i="2"/>
  <c r="AY843" i="2"/>
  <c r="AY844" i="2"/>
  <c r="AY845" i="2"/>
  <c r="AY846" i="2"/>
  <c r="AY847" i="2"/>
  <c r="AY848" i="2"/>
  <c r="AY849" i="2"/>
  <c r="AY850" i="2"/>
  <c r="AY851" i="2"/>
  <c r="AY852" i="2"/>
  <c r="AY853" i="2"/>
  <c r="AY854" i="2"/>
  <c r="AY855" i="2"/>
  <c r="AY856" i="2"/>
  <c r="AY857" i="2"/>
  <c r="AY858" i="2"/>
  <c r="AY859" i="2"/>
  <c r="AY860" i="2"/>
  <c r="AY861" i="2"/>
  <c r="AY862" i="2"/>
  <c r="AY863" i="2"/>
  <c r="AY864" i="2"/>
  <c r="AY865" i="2"/>
  <c r="AY866" i="2"/>
  <c r="AY867" i="2"/>
  <c r="AY868" i="2"/>
  <c r="AY869" i="2"/>
  <c r="AY870" i="2"/>
  <c r="AY871" i="2"/>
  <c r="AY872" i="2"/>
  <c r="AY873" i="2"/>
  <c r="AY874" i="2"/>
  <c r="AY875" i="2"/>
  <c r="AY876" i="2"/>
  <c r="AY877" i="2"/>
  <c r="AY878" i="2"/>
  <c r="AY879" i="2"/>
  <c r="AY880" i="2"/>
  <c r="AY881" i="2"/>
  <c r="AY882" i="2"/>
  <c r="AY883" i="2"/>
  <c r="AY884" i="2"/>
  <c r="AY885" i="2"/>
  <c r="AY886" i="2"/>
  <c r="AY887" i="2"/>
  <c r="AY888" i="2"/>
  <c r="AY889" i="2"/>
  <c r="AY890" i="2"/>
  <c r="AY891" i="2"/>
  <c r="AY892" i="2"/>
  <c r="AY893" i="2"/>
  <c r="AY894" i="2"/>
  <c r="AY895" i="2"/>
  <c r="AY896" i="2"/>
  <c r="AY897" i="2"/>
  <c r="AY898" i="2"/>
  <c r="AY899" i="2"/>
  <c r="AY900" i="2"/>
  <c r="AY901" i="2"/>
  <c r="AY902" i="2"/>
  <c r="AY903" i="2"/>
  <c r="AY904" i="2"/>
  <c r="AY905" i="2"/>
  <c r="AY906" i="2"/>
  <c r="AY907" i="2"/>
  <c r="AY908" i="2"/>
  <c r="AY909" i="2"/>
  <c r="AY910" i="2"/>
  <c r="AY911" i="2"/>
  <c r="AY912" i="2"/>
  <c r="AY913" i="2"/>
  <c r="AY914" i="2"/>
  <c r="AY915" i="2"/>
  <c r="AY916" i="2"/>
  <c r="AY917" i="2"/>
  <c r="AY918" i="2"/>
  <c r="AY919" i="2"/>
  <c r="AY920" i="2"/>
  <c r="AY921" i="2"/>
  <c r="AY922" i="2"/>
  <c r="AY923" i="2"/>
  <c r="AY924" i="2"/>
  <c r="AY925" i="2"/>
  <c r="AY926" i="2"/>
  <c r="AY927" i="2"/>
  <c r="AY928" i="2"/>
  <c r="AY929" i="2"/>
  <c r="AY930" i="2"/>
  <c r="AY931" i="2"/>
  <c r="AY932" i="2"/>
  <c r="AY933" i="2"/>
  <c r="AY934" i="2"/>
  <c r="AY935" i="2"/>
  <c r="AY936" i="2"/>
  <c r="AY937" i="2"/>
  <c r="AY938" i="2"/>
  <c r="AY939" i="2"/>
  <c r="AY940" i="2"/>
  <c r="AY941" i="2"/>
  <c r="AY942" i="2"/>
  <c r="AY943" i="2"/>
  <c r="AY944" i="2"/>
  <c r="AY945" i="2"/>
  <c r="AY946" i="2"/>
  <c r="AY947" i="2"/>
  <c r="AY948" i="2"/>
  <c r="AY949" i="2"/>
  <c r="AY950" i="2"/>
  <c r="AY951" i="2"/>
  <c r="AY952" i="2"/>
  <c r="AY953" i="2"/>
  <c r="AY954" i="2"/>
  <c r="AY955" i="2"/>
  <c r="AY956" i="2"/>
  <c r="AY957" i="2"/>
  <c r="AY958" i="2"/>
  <c r="AY959" i="2"/>
  <c r="AY960" i="2"/>
  <c r="AY961" i="2"/>
  <c r="AY962" i="2"/>
  <c r="AY963" i="2"/>
  <c r="AY964" i="2"/>
  <c r="AY965" i="2"/>
  <c r="AY966" i="2"/>
  <c r="AY967" i="2"/>
  <c r="AY968" i="2"/>
  <c r="AY969" i="2"/>
  <c r="AY970" i="2"/>
  <c r="AY971" i="2"/>
  <c r="AY972" i="2"/>
  <c r="AY973" i="2"/>
  <c r="AY974" i="2"/>
  <c r="AY975" i="2"/>
  <c r="AY976" i="2"/>
  <c r="AY977" i="2"/>
  <c r="AY978" i="2"/>
  <c r="AY979" i="2"/>
  <c r="AY980" i="2"/>
  <c r="AY981" i="2"/>
  <c r="AY982" i="2"/>
  <c r="AY983" i="2"/>
  <c r="AY984" i="2"/>
  <c r="AY985" i="2"/>
  <c r="AY986" i="2"/>
  <c r="AY987" i="2"/>
  <c r="AY988" i="2"/>
  <c r="AY989" i="2"/>
  <c r="AY990" i="2"/>
  <c r="AY991" i="2"/>
  <c r="AY992" i="2"/>
  <c r="AY993" i="2"/>
  <c r="AY994" i="2"/>
  <c r="AY995" i="2"/>
  <c r="AY996" i="2"/>
  <c r="AY997" i="2"/>
  <c r="AY998" i="2"/>
  <c r="AY999" i="2"/>
  <c r="AY1000" i="2"/>
  <c r="AY1001" i="2"/>
  <c r="AY1002" i="2"/>
  <c r="AY1003" i="2"/>
  <c r="AY1004" i="2"/>
  <c r="AY1005" i="2"/>
  <c r="AY1006" i="2"/>
  <c r="AY1007" i="2"/>
  <c r="AY1008" i="2"/>
  <c r="AY1009" i="2"/>
  <c r="AY1010" i="2"/>
  <c r="AY1011" i="2"/>
  <c r="AY1012" i="2"/>
  <c r="AY1013" i="2"/>
  <c r="AY1014" i="2"/>
  <c r="AY1015" i="2"/>
  <c r="AY1016" i="2"/>
  <c r="AY1017" i="2"/>
  <c r="AY1018" i="2"/>
  <c r="AY1019" i="2"/>
  <c r="AY1020" i="2"/>
  <c r="AY1021" i="2"/>
  <c r="AY1022" i="2"/>
  <c r="AY1023" i="2"/>
  <c r="AY1024" i="2"/>
  <c r="AY1025" i="2"/>
  <c r="AY1026" i="2"/>
  <c r="AY1027" i="2"/>
  <c r="AY1028" i="2"/>
  <c r="AY1029" i="2"/>
  <c r="AY1030" i="2"/>
  <c r="AY1031" i="2"/>
  <c r="AY1032" i="2"/>
  <c r="AY1033" i="2"/>
  <c r="AY1034" i="2"/>
  <c r="AY1035" i="2"/>
  <c r="AY1036" i="2"/>
  <c r="AY1037" i="2"/>
  <c r="AY1038" i="2"/>
  <c r="AY1039" i="2"/>
  <c r="AY1040" i="2"/>
  <c r="AY1041" i="2"/>
  <c r="AY1042" i="2"/>
  <c r="AY1043" i="2"/>
  <c r="AY1044" i="2"/>
  <c r="AY1045" i="2"/>
  <c r="AY1046" i="2"/>
  <c r="AY1047" i="2"/>
  <c r="AY1048" i="2"/>
  <c r="AY1049" i="2"/>
  <c r="AY1050" i="2"/>
  <c r="AY1051" i="2"/>
  <c r="AY1052" i="2"/>
  <c r="AY1053" i="2"/>
  <c r="AY1054" i="2"/>
  <c r="AY1055" i="2"/>
  <c r="AY1056" i="2"/>
  <c r="AY1057" i="2"/>
  <c r="AY1058" i="2"/>
  <c r="AY1059" i="2"/>
  <c r="AY1060" i="2"/>
  <c r="AY1061" i="2"/>
  <c r="AY1062" i="2"/>
  <c r="AY1063" i="2"/>
  <c r="AY1064" i="2"/>
  <c r="AY1065" i="2"/>
  <c r="AY1066" i="2"/>
  <c r="AY1067" i="2"/>
  <c r="AY1068" i="2"/>
  <c r="AY1069" i="2"/>
  <c r="AY1070" i="2"/>
  <c r="AY1071" i="2"/>
  <c r="AY1072" i="2"/>
  <c r="AY1073" i="2"/>
  <c r="AY1074" i="2"/>
  <c r="AY1075" i="2"/>
  <c r="AY1076" i="2"/>
  <c r="AY1077" i="2"/>
  <c r="AY1078" i="2"/>
  <c r="AY1079" i="2"/>
  <c r="AY1080" i="2"/>
  <c r="AY1081" i="2"/>
  <c r="AY1082" i="2"/>
  <c r="AY1083" i="2"/>
  <c r="AY1084" i="2"/>
  <c r="AY1085" i="2"/>
  <c r="AY1086" i="2"/>
  <c r="AY1087" i="2"/>
  <c r="AY1088" i="2"/>
  <c r="AY1089" i="2"/>
  <c r="AY1090" i="2"/>
  <c r="AY1091" i="2"/>
  <c r="AY1092" i="2"/>
  <c r="AY1093" i="2"/>
  <c r="AY1094" i="2"/>
  <c r="AY1095" i="2"/>
  <c r="AY1096" i="2"/>
  <c r="AY1097" i="2"/>
  <c r="AY1098" i="2"/>
  <c r="AY1099" i="2"/>
  <c r="AY1100" i="2"/>
  <c r="AY1101" i="2"/>
  <c r="AY1102" i="2"/>
  <c r="AY1103" i="2"/>
  <c r="AY1104" i="2"/>
  <c r="AY1105" i="2"/>
  <c r="AY1106" i="2"/>
  <c r="AY1107" i="2"/>
  <c r="AY1108" i="2"/>
  <c r="AY1109" i="2"/>
  <c r="AY1110" i="2"/>
  <c r="AY1111" i="2"/>
  <c r="AY1112" i="2"/>
  <c r="AY1113" i="2"/>
  <c r="AY1114" i="2"/>
  <c r="AY1115" i="2"/>
  <c r="AY1116" i="2"/>
  <c r="AY1117" i="2"/>
  <c r="AY1118" i="2"/>
  <c r="AY1119" i="2"/>
  <c r="AY1120" i="2"/>
  <c r="AY1121" i="2"/>
  <c r="AY1122" i="2"/>
  <c r="AY1123" i="2"/>
  <c r="AY1124" i="2"/>
  <c r="AY1125" i="2"/>
  <c r="AY1126" i="2"/>
  <c r="AY1127" i="2"/>
  <c r="AY1128" i="2"/>
  <c r="AY1129" i="2"/>
  <c r="AY1130" i="2"/>
  <c r="AY1131" i="2"/>
  <c r="AY1132" i="2"/>
  <c r="AY1133" i="2"/>
  <c r="AY1134" i="2"/>
  <c r="AY1135" i="2"/>
  <c r="AY1136" i="2"/>
  <c r="AY1137" i="2"/>
  <c r="AY1138" i="2"/>
  <c r="AY1139" i="2"/>
  <c r="AY1140" i="2"/>
  <c r="AY1141" i="2"/>
  <c r="AY1142" i="2"/>
  <c r="AY1143" i="2"/>
  <c r="AY1144" i="2"/>
  <c r="AY1145" i="2"/>
  <c r="AY1146" i="2"/>
  <c r="AY1147" i="2"/>
  <c r="AY1148" i="2"/>
  <c r="AY1149" i="2"/>
  <c r="AY1150" i="2"/>
  <c r="AY1151" i="2"/>
  <c r="AY1152" i="2"/>
  <c r="AY1153" i="2"/>
  <c r="AY1154" i="2"/>
  <c r="AY1155" i="2"/>
  <c r="AY1156" i="2"/>
  <c r="AY1157" i="2"/>
  <c r="AY1158" i="2"/>
  <c r="AY1159" i="2"/>
  <c r="AY1160" i="2"/>
  <c r="AY1161" i="2"/>
  <c r="AY1162" i="2"/>
  <c r="AY1163" i="2"/>
  <c r="AY1164" i="2"/>
  <c r="AY1165" i="2"/>
  <c r="AY1166" i="2"/>
  <c r="AY1167" i="2"/>
  <c r="AY1168" i="2"/>
  <c r="AY1169" i="2"/>
  <c r="AY1170" i="2"/>
  <c r="AY1171" i="2"/>
  <c r="AY1172" i="2"/>
  <c r="AY1173" i="2"/>
  <c r="AY1174" i="2"/>
  <c r="AY1175" i="2"/>
  <c r="AY1176" i="2"/>
  <c r="AY1177" i="2"/>
  <c r="AY1178" i="2"/>
  <c r="AY1179" i="2"/>
  <c r="AY1180" i="2"/>
  <c r="AY1181" i="2"/>
  <c r="AY1182" i="2"/>
  <c r="AY1183" i="2"/>
  <c r="AY1184" i="2"/>
  <c r="AY1185" i="2"/>
  <c r="AY1186" i="2"/>
  <c r="AY1187" i="2"/>
  <c r="AY1188" i="2"/>
  <c r="AY1189" i="2"/>
  <c r="AY1190" i="2"/>
  <c r="AY1191" i="2"/>
  <c r="AY1192" i="2"/>
  <c r="AY1193" i="2"/>
  <c r="AY1194" i="2"/>
  <c r="AY1195" i="2"/>
  <c r="AY1196" i="2"/>
  <c r="AY1197" i="2"/>
  <c r="AY1198" i="2"/>
  <c r="AY1199" i="2"/>
  <c r="AY1200" i="2"/>
  <c r="AY1201" i="2"/>
  <c r="AY1202" i="2"/>
  <c r="AY1203" i="2"/>
  <c r="AY1204" i="2"/>
  <c r="AY1205" i="2"/>
  <c r="AY1206" i="2"/>
  <c r="AY1207" i="2"/>
  <c r="AY1208" i="2"/>
  <c r="AY1209" i="2"/>
  <c r="AY1210" i="2"/>
  <c r="AY1211" i="2"/>
  <c r="AY1212" i="2"/>
  <c r="AY1213" i="2"/>
  <c r="AY1214" i="2"/>
  <c r="AY1215" i="2"/>
  <c r="AY1216" i="2"/>
  <c r="AY1217" i="2"/>
  <c r="AY1218" i="2"/>
  <c r="AY1219" i="2"/>
  <c r="AY1220" i="2"/>
  <c r="AY1221" i="2"/>
  <c r="AY1222" i="2"/>
  <c r="AY1223" i="2"/>
  <c r="AY1224" i="2"/>
  <c r="AY1225" i="2"/>
  <c r="AY1226" i="2"/>
  <c r="AY1227" i="2"/>
  <c r="AY1228" i="2"/>
  <c r="AY1229" i="2"/>
  <c r="AY1230" i="2"/>
  <c r="AY1231" i="2"/>
  <c r="AY1232" i="2"/>
  <c r="AY1233" i="2"/>
  <c r="AY1234" i="2"/>
  <c r="AY1235" i="2"/>
  <c r="AY1236" i="2"/>
  <c r="AY1237" i="2"/>
  <c r="AY1238" i="2"/>
  <c r="AY1239" i="2"/>
  <c r="AY1240" i="2"/>
  <c r="AY1241" i="2"/>
  <c r="AY1242" i="2"/>
  <c r="AY1243" i="2"/>
  <c r="AY1244" i="2"/>
  <c r="AY1245" i="2"/>
  <c r="AY1246" i="2"/>
  <c r="AY1247" i="2"/>
  <c r="AY1248" i="2"/>
  <c r="AY1249" i="2"/>
  <c r="AY1250" i="2"/>
  <c r="AY1251" i="2"/>
  <c r="AY1252" i="2"/>
  <c r="AY1253" i="2"/>
  <c r="AY1254" i="2"/>
  <c r="AY1255" i="2"/>
  <c r="AY1256" i="2"/>
  <c r="AY1257" i="2"/>
  <c r="AY1258" i="2"/>
  <c r="AY1259" i="2"/>
  <c r="AY1260" i="2"/>
  <c r="AY1261" i="2"/>
  <c r="AY1262" i="2"/>
  <c r="AY1263" i="2"/>
  <c r="AY1264" i="2"/>
  <c r="AY1265" i="2"/>
  <c r="AY1266" i="2"/>
  <c r="AY1267" i="2"/>
  <c r="AY1268" i="2"/>
  <c r="AY1269" i="2"/>
  <c r="AY1270" i="2"/>
  <c r="AY1271" i="2"/>
  <c r="AY1272" i="2"/>
  <c r="AY1273" i="2"/>
  <c r="AY1274" i="2"/>
  <c r="AY1275" i="2"/>
  <c r="AY1276" i="2"/>
  <c r="AY1277" i="2"/>
  <c r="AY1278" i="2"/>
  <c r="AY1279" i="2"/>
  <c r="AY1280" i="2"/>
  <c r="AY1281" i="2"/>
  <c r="AY1282" i="2"/>
  <c r="AY1283" i="2"/>
  <c r="AY1284" i="2"/>
  <c r="AY1285" i="2"/>
  <c r="AY1286" i="2"/>
  <c r="AY1287" i="2"/>
  <c r="AY1288" i="2"/>
  <c r="AY1289" i="2"/>
  <c r="AY1290" i="2"/>
  <c r="AY1291" i="2"/>
  <c r="AY1292" i="2"/>
  <c r="AY1293" i="2"/>
  <c r="AY1294" i="2"/>
  <c r="AY1295" i="2"/>
  <c r="AY1296" i="2"/>
  <c r="AY1297" i="2"/>
  <c r="AY1298" i="2"/>
  <c r="AY1299" i="2"/>
  <c r="AY1300" i="2"/>
  <c r="AY1301" i="2"/>
  <c r="AY1302" i="2"/>
  <c r="AY1303" i="2"/>
  <c r="AY1304" i="2"/>
  <c r="AY1305" i="2"/>
  <c r="AY1306" i="2"/>
  <c r="AY1307" i="2"/>
  <c r="AY1308" i="2"/>
  <c r="AY1309" i="2"/>
  <c r="AY1310" i="2"/>
  <c r="AY1311" i="2"/>
  <c r="AY1312" i="2"/>
  <c r="AY1313" i="2"/>
  <c r="AY1314" i="2"/>
  <c r="AY1315" i="2"/>
  <c r="AY1316" i="2"/>
  <c r="AY1317" i="2"/>
  <c r="AY1318" i="2"/>
  <c r="AY1319" i="2"/>
  <c r="AY1320" i="2"/>
  <c r="AY1321" i="2"/>
  <c r="AY1322" i="2"/>
  <c r="AY1323" i="2"/>
  <c r="AY1324" i="2"/>
  <c r="AY1325" i="2"/>
  <c r="AY1326" i="2"/>
  <c r="AY1327" i="2"/>
  <c r="AY1328" i="2"/>
  <c r="AY1329" i="2"/>
  <c r="AY1330" i="2"/>
  <c r="AY1331" i="2"/>
  <c r="AY1332" i="2"/>
  <c r="AY1333" i="2"/>
  <c r="AY1334" i="2"/>
  <c r="AY1335" i="2"/>
  <c r="AY1336" i="2"/>
  <c r="AY1337" i="2"/>
  <c r="AY1338" i="2"/>
  <c r="AY1339" i="2"/>
  <c r="AY1340" i="2"/>
  <c r="AY1341" i="2"/>
  <c r="AY1342" i="2"/>
  <c r="AY1343" i="2"/>
  <c r="AY1344" i="2"/>
  <c r="AY1345" i="2"/>
  <c r="AY1346" i="2"/>
  <c r="AY1347" i="2"/>
  <c r="AY1348" i="2"/>
  <c r="AY1349" i="2"/>
  <c r="AY1350" i="2"/>
  <c r="AY1351" i="2"/>
  <c r="AY1352" i="2"/>
  <c r="AY1353" i="2"/>
  <c r="AY1354" i="2"/>
  <c r="AY1355" i="2"/>
  <c r="AY1356" i="2"/>
  <c r="AY1357" i="2"/>
  <c r="AY1358" i="2"/>
  <c r="AY1359" i="2"/>
  <c r="AY1360" i="2"/>
  <c r="AY1361" i="2"/>
  <c r="AY1362" i="2"/>
  <c r="AY1363" i="2"/>
  <c r="AY1364" i="2"/>
  <c r="AY1365" i="2"/>
  <c r="AY1366" i="2"/>
  <c r="AY1367" i="2"/>
  <c r="AY1368" i="2"/>
  <c r="AY1369" i="2"/>
  <c r="AY1370" i="2"/>
  <c r="AY1371" i="2"/>
  <c r="AY1372" i="2"/>
  <c r="AY1373" i="2"/>
  <c r="AY1374" i="2"/>
  <c r="AY1375" i="2"/>
  <c r="AY1376" i="2"/>
  <c r="AY1377" i="2"/>
  <c r="AY1378" i="2"/>
  <c r="AY1379" i="2"/>
  <c r="AY1380" i="2"/>
  <c r="AY1381" i="2"/>
  <c r="AY1382" i="2"/>
  <c r="AY1383" i="2"/>
  <c r="AY1384" i="2"/>
  <c r="AY1385" i="2"/>
  <c r="AY1386" i="2"/>
  <c r="AY1387" i="2"/>
  <c r="AY1388" i="2"/>
  <c r="AY1389" i="2"/>
  <c r="AY1390" i="2"/>
  <c r="AY1391" i="2"/>
  <c r="AY1392" i="2"/>
  <c r="AY1393" i="2"/>
  <c r="AY1394" i="2"/>
  <c r="AY1395" i="2"/>
  <c r="AY1396" i="2"/>
  <c r="AY1397" i="2"/>
  <c r="AY1398" i="2"/>
  <c r="AY1399" i="2"/>
  <c r="AY1400" i="2"/>
  <c r="AY1401" i="2"/>
  <c r="AY1402" i="2"/>
  <c r="AY1403" i="2"/>
  <c r="AY1404" i="2"/>
  <c r="AY1405" i="2"/>
  <c r="AY1406" i="2"/>
  <c r="AY1407" i="2"/>
  <c r="AY1408" i="2"/>
  <c r="AY1409" i="2"/>
  <c r="AY1410" i="2"/>
  <c r="AY1411" i="2"/>
  <c r="AY1412" i="2"/>
  <c r="AY1413" i="2"/>
  <c r="AY1414" i="2"/>
  <c r="AY1415" i="2"/>
  <c r="AY1416" i="2"/>
  <c r="AY1417" i="2"/>
  <c r="AY1418" i="2"/>
  <c r="AY1419" i="2"/>
  <c r="AY1420" i="2"/>
  <c r="AY1421" i="2"/>
  <c r="AY1422" i="2"/>
  <c r="AY1423" i="2"/>
  <c r="AY1424" i="2"/>
  <c r="AY1425" i="2"/>
  <c r="AY1426" i="2"/>
  <c r="AY1427" i="2"/>
  <c r="AY1428" i="2"/>
  <c r="AY1429" i="2"/>
  <c r="AY1430" i="2"/>
  <c r="AY1431" i="2"/>
  <c r="AY1432" i="2"/>
  <c r="AY1433" i="2"/>
  <c r="AY1434" i="2"/>
  <c r="AY1435" i="2"/>
  <c r="AY1436" i="2"/>
  <c r="AY1437" i="2"/>
  <c r="AY1438" i="2"/>
  <c r="AY1439" i="2"/>
  <c r="AY1440" i="2"/>
  <c r="AY1441" i="2"/>
  <c r="AY1442" i="2"/>
  <c r="AY1443" i="2"/>
  <c r="AY1444" i="2"/>
  <c r="AY1445" i="2"/>
  <c r="AY1446" i="2"/>
  <c r="AY1447" i="2"/>
  <c r="AY1448" i="2"/>
  <c r="AY1449" i="2"/>
  <c r="AY1450" i="2"/>
  <c r="AY1451" i="2"/>
  <c r="AY1452" i="2"/>
  <c r="AY1453" i="2"/>
  <c r="AY1454" i="2"/>
  <c r="AY1455" i="2"/>
  <c r="AY1456" i="2"/>
  <c r="AY1457" i="2"/>
  <c r="AY1458" i="2"/>
  <c r="AY1459" i="2"/>
  <c r="AY1460" i="2"/>
  <c r="AY1461" i="2"/>
  <c r="AY1462" i="2"/>
  <c r="AY1463" i="2"/>
  <c r="AY1464" i="2"/>
  <c r="AY1465" i="2"/>
  <c r="AY1466" i="2"/>
  <c r="AY1467" i="2"/>
  <c r="AY1468" i="2"/>
  <c r="AY1469" i="2"/>
  <c r="AY1470" i="2"/>
  <c r="AY1471" i="2"/>
  <c r="AY1472" i="2"/>
  <c r="AY1473" i="2"/>
  <c r="AY1474" i="2"/>
  <c r="AY1475" i="2"/>
  <c r="AY1476" i="2"/>
  <c r="AY1477" i="2"/>
  <c r="AY1478" i="2"/>
  <c r="AY1479" i="2"/>
  <c r="AY1480" i="2"/>
  <c r="AY1481" i="2"/>
  <c r="AY1482" i="2"/>
  <c r="AY1483" i="2"/>
  <c r="AY1484" i="2"/>
  <c r="AY1485" i="2"/>
  <c r="AY1486" i="2"/>
  <c r="AY1487" i="2"/>
  <c r="AY1488" i="2"/>
  <c r="AY1489" i="2"/>
  <c r="AY1490" i="2"/>
  <c r="AY1491" i="2"/>
  <c r="AY1492" i="2"/>
  <c r="AY1493" i="2"/>
  <c r="AY1494" i="2"/>
  <c r="AY1495" i="2"/>
  <c r="AY1496" i="2"/>
  <c r="AY1497" i="2"/>
  <c r="AY1498" i="2"/>
  <c r="AY1499" i="2"/>
  <c r="AY1500" i="2"/>
  <c r="AY1501" i="2"/>
  <c r="AY1502" i="2"/>
  <c r="AY1503" i="2"/>
  <c r="AY1504" i="2"/>
  <c r="AY1505" i="2"/>
  <c r="AY1506" i="2"/>
  <c r="AY1507" i="2"/>
  <c r="AY1508" i="2"/>
  <c r="AY1509" i="2"/>
  <c r="AY1510" i="2"/>
  <c r="AY1511" i="2"/>
  <c r="AY1512" i="2"/>
  <c r="AY1513" i="2"/>
  <c r="AY1514" i="2"/>
  <c r="AY1515" i="2"/>
  <c r="AY1516" i="2"/>
  <c r="AY1517" i="2"/>
  <c r="AY1518" i="2"/>
  <c r="AY1519" i="2"/>
  <c r="AY1520" i="2"/>
  <c r="AY1521" i="2"/>
  <c r="AY1522" i="2"/>
  <c r="AY1523" i="2"/>
  <c r="AY1524" i="2"/>
  <c r="AY1525" i="2"/>
  <c r="AY1526" i="2"/>
  <c r="AY1527" i="2"/>
  <c r="AY1528" i="2"/>
  <c r="AY1529" i="2"/>
  <c r="AY1530" i="2"/>
  <c r="AY1531" i="2"/>
  <c r="AY1532" i="2"/>
  <c r="AY1533" i="2"/>
  <c r="AY1534" i="2"/>
  <c r="AY1535" i="2"/>
  <c r="AY1536" i="2"/>
  <c r="AY1537" i="2"/>
  <c r="AY1538" i="2"/>
  <c r="AY1539" i="2"/>
  <c r="AY1540" i="2"/>
  <c r="AY1541" i="2"/>
  <c r="AY1542" i="2"/>
  <c r="AY1543" i="2"/>
  <c r="AY1544" i="2"/>
  <c r="AY1545" i="2"/>
  <c r="AY1546" i="2"/>
  <c r="AY1547" i="2"/>
  <c r="AY1548" i="2"/>
  <c r="AY1549" i="2"/>
  <c r="AY1550" i="2"/>
  <c r="AY1551" i="2"/>
  <c r="AY1552" i="2"/>
  <c r="AY1553" i="2"/>
  <c r="AY1554" i="2"/>
  <c r="AY1555" i="2"/>
  <c r="AY1556" i="2"/>
  <c r="AY1557" i="2"/>
  <c r="AY1558" i="2"/>
  <c r="AY1559" i="2"/>
  <c r="AY1560" i="2"/>
  <c r="AY1561" i="2"/>
  <c r="AY1562" i="2"/>
  <c r="AY1563" i="2"/>
  <c r="AY1564" i="2"/>
  <c r="AY1565" i="2"/>
  <c r="AY1566" i="2"/>
  <c r="AY1567" i="2"/>
  <c r="AY1568" i="2"/>
  <c r="AY1569" i="2"/>
  <c r="AY1570" i="2"/>
  <c r="AY1571" i="2"/>
  <c r="AY1572" i="2"/>
  <c r="AY1573" i="2"/>
  <c r="AY1574" i="2"/>
  <c r="AY1575" i="2"/>
  <c r="AY1576" i="2"/>
  <c r="AY1577" i="2"/>
  <c r="AY1578" i="2"/>
  <c r="AY1579" i="2"/>
  <c r="AY1580" i="2"/>
  <c r="AY1581" i="2"/>
  <c r="AY1582" i="2"/>
  <c r="AY1583" i="2"/>
  <c r="AY1584" i="2"/>
  <c r="AY1585" i="2"/>
  <c r="AY1586" i="2"/>
  <c r="AY1587" i="2"/>
  <c r="AY1588" i="2"/>
  <c r="AY1589" i="2"/>
  <c r="AY1590" i="2"/>
  <c r="AY1591" i="2"/>
  <c r="AY1592" i="2"/>
  <c r="AY1593" i="2"/>
  <c r="AY1594" i="2"/>
  <c r="AY1595" i="2"/>
  <c r="AY1596" i="2"/>
  <c r="AY1597" i="2"/>
  <c r="AY1598" i="2"/>
  <c r="AY1599" i="2"/>
  <c r="AY1600" i="2"/>
  <c r="AY1601" i="2"/>
  <c r="AX2" i="2"/>
  <c r="AX3" i="2"/>
  <c r="AX4" i="2"/>
  <c r="AX5" i="2"/>
  <c r="AX6" i="2"/>
  <c r="AX7" i="2"/>
  <c r="AX8" i="2"/>
  <c r="AX9" i="2"/>
  <c r="AX10" i="2"/>
  <c r="AX11" i="2"/>
  <c r="AX12" i="2"/>
  <c r="AX13" i="2"/>
  <c r="AX14" i="2"/>
  <c r="AX15" i="2"/>
  <c r="AX16" i="2"/>
  <c r="AX17" i="2"/>
  <c r="AX18" i="2"/>
  <c r="AX19" i="2"/>
  <c r="AX20" i="2"/>
  <c r="AX21" i="2"/>
  <c r="AX22" i="2"/>
  <c r="AX23" i="2"/>
  <c r="AX24" i="2"/>
  <c r="AX25" i="2"/>
  <c r="AX26" i="2"/>
  <c r="AX27" i="2"/>
  <c r="AX28" i="2"/>
  <c r="AX29" i="2"/>
  <c r="AX30" i="2"/>
  <c r="AX31" i="2"/>
  <c r="AX32" i="2"/>
  <c r="AX33" i="2"/>
  <c r="AX34" i="2"/>
  <c r="AX35" i="2"/>
  <c r="AX36" i="2"/>
  <c r="AX37" i="2"/>
  <c r="AX38" i="2"/>
  <c r="AX39" i="2"/>
  <c r="AX40" i="2"/>
  <c r="AX41" i="2"/>
  <c r="AX42" i="2"/>
  <c r="AX43" i="2"/>
  <c r="AX44" i="2"/>
  <c r="AX45" i="2"/>
  <c r="AX46" i="2"/>
  <c r="AX47" i="2"/>
  <c r="AX48" i="2"/>
  <c r="AX49" i="2"/>
  <c r="AX50" i="2"/>
  <c r="AX51" i="2"/>
  <c r="AX52" i="2"/>
  <c r="AX53" i="2"/>
  <c r="AX54" i="2"/>
  <c r="AX55" i="2"/>
  <c r="AX56" i="2"/>
  <c r="AX57" i="2"/>
  <c r="AX58" i="2"/>
  <c r="AX59" i="2"/>
  <c r="AX60" i="2"/>
  <c r="AX61" i="2"/>
  <c r="AX62" i="2"/>
  <c r="AX63" i="2"/>
  <c r="AX64" i="2"/>
  <c r="AX65" i="2"/>
  <c r="AX66" i="2"/>
  <c r="AX67" i="2"/>
  <c r="AX68" i="2"/>
  <c r="AX69" i="2"/>
  <c r="AX70" i="2"/>
  <c r="AX71" i="2"/>
  <c r="AX72" i="2"/>
  <c r="AX73" i="2"/>
  <c r="AX74" i="2"/>
  <c r="AX75" i="2"/>
  <c r="AX76" i="2"/>
  <c r="AX77" i="2"/>
  <c r="AX78" i="2"/>
  <c r="AX79" i="2"/>
  <c r="AX80" i="2"/>
  <c r="AX81" i="2"/>
  <c r="AX82" i="2"/>
  <c r="AX83" i="2"/>
  <c r="AX84" i="2"/>
  <c r="AX85" i="2"/>
  <c r="AX86" i="2"/>
  <c r="AX87" i="2"/>
  <c r="AX88" i="2"/>
  <c r="AX89" i="2"/>
  <c r="AX90" i="2"/>
  <c r="AX91" i="2"/>
  <c r="AX92" i="2"/>
  <c r="AX93" i="2"/>
  <c r="AX94" i="2"/>
  <c r="AX95" i="2"/>
  <c r="AX96" i="2"/>
  <c r="AX97" i="2"/>
  <c r="AX98" i="2"/>
  <c r="AX99" i="2"/>
  <c r="AX100" i="2"/>
  <c r="AX101" i="2"/>
  <c r="AX102" i="2"/>
  <c r="AX103" i="2"/>
  <c r="AX104" i="2"/>
  <c r="AX105" i="2"/>
  <c r="AX106" i="2"/>
  <c r="AX107" i="2"/>
  <c r="AX108" i="2"/>
  <c r="AX109" i="2"/>
  <c r="AX110" i="2"/>
  <c r="AX111" i="2"/>
  <c r="AX112" i="2"/>
  <c r="AX113" i="2"/>
  <c r="AX114" i="2"/>
  <c r="AX115" i="2"/>
  <c r="AX116" i="2"/>
  <c r="AX117" i="2"/>
  <c r="AX118" i="2"/>
  <c r="AX119" i="2"/>
  <c r="AX120" i="2"/>
  <c r="AX121" i="2"/>
  <c r="AX122" i="2"/>
  <c r="AX123" i="2"/>
  <c r="AX124" i="2"/>
  <c r="AX125" i="2"/>
  <c r="AX126" i="2"/>
  <c r="AX127" i="2"/>
  <c r="AX128" i="2"/>
  <c r="AX129" i="2"/>
  <c r="AX130" i="2"/>
  <c r="AX131" i="2"/>
  <c r="AX132" i="2"/>
  <c r="AX133" i="2"/>
  <c r="AX134" i="2"/>
  <c r="AX135" i="2"/>
  <c r="AX136" i="2"/>
  <c r="AX137" i="2"/>
  <c r="AX138" i="2"/>
  <c r="AX139" i="2"/>
  <c r="AX140" i="2"/>
  <c r="AX141" i="2"/>
  <c r="AX142" i="2"/>
  <c r="AX143" i="2"/>
  <c r="AX144" i="2"/>
  <c r="AX145" i="2"/>
  <c r="AX146" i="2"/>
  <c r="AX147" i="2"/>
  <c r="AX148" i="2"/>
  <c r="AX149" i="2"/>
  <c r="AX150" i="2"/>
  <c r="AX151" i="2"/>
  <c r="AX152" i="2"/>
  <c r="AX153" i="2"/>
  <c r="AX154" i="2"/>
  <c r="AX155" i="2"/>
  <c r="AX156" i="2"/>
  <c r="AX157" i="2"/>
  <c r="AX158" i="2"/>
  <c r="AX159" i="2"/>
  <c r="AX160" i="2"/>
  <c r="AX161" i="2"/>
  <c r="AX162" i="2"/>
  <c r="AX163" i="2"/>
  <c r="AX164" i="2"/>
  <c r="AX165" i="2"/>
  <c r="AX166" i="2"/>
  <c r="AX167" i="2"/>
  <c r="AX168" i="2"/>
  <c r="AX169" i="2"/>
  <c r="AX170" i="2"/>
  <c r="AX171" i="2"/>
  <c r="AX172" i="2"/>
  <c r="AX173" i="2"/>
  <c r="AX174" i="2"/>
  <c r="AX175" i="2"/>
  <c r="AX176" i="2"/>
  <c r="AX177" i="2"/>
  <c r="AX178" i="2"/>
  <c r="AX179" i="2"/>
  <c r="AX180" i="2"/>
  <c r="AX181" i="2"/>
  <c r="AX182" i="2"/>
  <c r="AX183" i="2"/>
  <c r="AX184" i="2"/>
  <c r="AX185" i="2"/>
  <c r="AX186" i="2"/>
  <c r="AX187" i="2"/>
  <c r="AX188" i="2"/>
  <c r="AX189" i="2"/>
  <c r="AX190" i="2"/>
  <c r="AX191" i="2"/>
  <c r="AX192" i="2"/>
  <c r="AX193" i="2"/>
  <c r="AX194" i="2"/>
  <c r="AX195" i="2"/>
  <c r="AX196" i="2"/>
  <c r="AX197" i="2"/>
  <c r="AX198" i="2"/>
  <c r="AX199" i="2"/>
  <c r="AX200" i="2"/>
  <c r="AX201" i="2"/>
  <c r="AX202" i="2"/>
  <c r="AX203" i="2"/>
  <c r="AX204" i="2"/>
  <c r="AX205" i="2"/>
  <c r="AX206" i="2"/>
  <c r="AX207" i="2"/>
  <c r="AX208" i="2"/>
  <c r="AX209" i="2"/>
  <c r="AX210" i="2"/>
  <c r="AX211" i="2"/>
  <c r="AX212" i="2"/>
  <c r="AX213" i="2"/>
  <c r="AX214" i="2"/>
  <c r="AX215" i="2"/>
  <c r="AX216" i="2"/>
  <c r="AX217" i="2"/>
  <c r="AX218" i="2"/>
  <c r="AX219" i="2"/>
  <c r="AX220" i="2"/>
  <c r="AX221" i="2"/>
  <c r="AX222" i="2"/>
  <c r="AX223" i="2"/>
  <c r="AX224" i="2"/>
  <c r="AX225" i="2"/>
  <c r="AX226" i="2"/>
  <c r="AX227" i="2"/>
  <c r="AX228" i="2"/>
  <c r="AX229" i="2"/>
  <c r="AX230" i="2"/>
  <c r="AX231" i="2"/>
  <c r="AX232" i="2"/>
  <c r="AX233" i="2"/>
  <c r="AX234" i="2"/>
  <c r="AX235" i="2"/>
  <c r="AX236" i="2"/>
  <c r="AX237" i="2"/>
  <c r="AX238" i="2"/>
  <c r="AX239" i="2"/>
  <c r="AX240" i="2"/>
  <c r="AX241" i="2"/>
  <c r="AX242" i="2"/>
  <c r="AX243" i="2"/>
  <c r="AX244" i="2"/>
  <c r="AX245" i="2"/>
  <c r="AX246" i="2"/>
  <c r="AX247" i="2"/>
  <c r="AX248" i="2"/>
  <c r="AX249" i="2"/>
  <c r="AX250" i="2"/>
  <c r="AX251" i="2"/>
  <c r="AX252" i="2"/>
  <c r="AX253" i="2"/>
  <c r="AX254" i="2"/>
  <c r="AX255" i="2"/>
  <c r="AX256" i="2"/>
  <c r="AX257" i="2"/>
  <c r="AX258" i="2"/>
  <c r="AX259" i="2"/>
  <c r="AX260" i="2"/>
  <c r="AX261" i="2"/>
  <c r="AX262" i="2"/>
  <c r="AX263" i="2"/>
  <c r="AX264" i="2"/>
  <c r="AX265" i="2"/>
  <c r="AX266" i="2"/>
  <c r="AX267" i="2"/>
  <c r="AX268" i="2"/>
  <c r="AX269" i="2"/>
  <c r="AX270" i="2"/>
  <c r="AX271" i="2"/>
  <c r="AX272" i="2"/>
  <c r="AX273" i="2"/>
  <c r="AX274" i="2"/>
  <c r="AX275" i="2"/>
  <c r="AX276" i="2"/>
  <c r="AX277" i="2"/>
  <c r="AX278" i="2"/>
  <c r="AX279" i="2"/>
  <c r="AX280" i="2"/>
  <c r="AX281" i="2"/>
  <c r="AX282" i="2"/>
  <c r="AX283" i="2"/>
  <c r="AX284" i="2"/>
  <c r="AX285" i="2"/>
  <c r="AX286" i="2"/>
  <c r="AX287" i="2"/>
  <c r="AX288" i="2"/>
  <c r="AX289" i="2"/>
  <c r="AX290" i="2"/>
  <c r="AX291" i="2"/>
  <c r="AX292" i="2"/>
  <c r="AX293" i="2"/>
  <c r="AX294" i="2"/>
  <c r="AX295" i="2"/>
  <c r="AX296" i="2"/>
  <c r="AX297" i="2"/>
  <c r="AX298" i="2"/>
  <c r="AX299" i="2"/>
  <c r="AX300" i="2"/>
  <c r="AX301" i="2"/>
  <c r="AX302" i="2"/>
  <c r="AX303" i="2"/>
  <c r="AX304" i="2"/>
  <c r="AX305" i="2"/>
  <c r="AX306" i="2"/>
  <c r="AX307" i="2"/>
  <c r="AX308" i="2"/>
  <c r="AX309" i="2"/>
  <c r="AX310" i="2"/>
  <c r="AX311" i="2"/>
  <c r="AX312" i="2"/>
  <c r="AX313" i="2"/>
  <c r="AX314" i="2"/>
  <c r="AX315" i="2"/>
  <c r="AX316" i="2"/>
  <c r="AX317" i="2"/>
  <c r="AX318" i="2"/>
  <c r="AX319" i="2"/>
  <c r="AX320" i="2"/>
  <c r="AX321" i="2"/>
  <c r="AX322" i="2"/>
  <c r="AX323" i="2"/>
  <c r="AX324" i="2"/>
  <c r="AX325" i="2"/>
  <c r="AX326" i="2"/>
  <c r="AX327" i="2"/>
  <c r="AX328" i="2"/>
  <c r="AX329" i="2"/>
  <c r="AX330" i="2"/>
  <c r="AX331" i="2"/>
  <c r="AX332" i="2"/>
  <c r="AX333" i="2"/>
  <c r="AX334" i="2"/>
  <c r="AX335" i="2"/>
  <c r="AX336" i="2"/>
  <c r="AX337" i="2"/>
  <c r="AX338" i="2"/>
  <c r="AX339" i="2"/>
  <c r="AX340" i="2"/>
  <c r="AX341" i="2"/>
  <c r="AX342" i="2"/>
  <c r="AX343" i="2"/>
  <c r="AX344" i="2"/>
  <c r="AX345" i="2"/>
  <c r="AX346" i="2"/>
  <c r="AX347" i="2"/>
  <c r="AX348" i="2"/>
  <c r="AX349" i="2"/>
  <c r="AX350" i="2"/>
  <c r="AX351" i="2"/>
  <c r="AX352" i="2"/>
  <c r="AX353" i="2"/>
  <c r="AX354" i="2"/>
  <c r="AX355" i="2"/>
  <c r="AX356" i="2"/>
  <c r="AX357" i="2"/>
  <c r="AX358" i="2"/>
  <c r="AX359" i="2"/>
  <c r="AX360" i="2"/>
  <c r="AX361" i="2"/>
  <c r="AX362" i="2"/>
  <c r="AX363" i="2"/>
  <c r="AX364" i="2"/>
  <c r="AX365" i="2"/>
  <c r="AX366" i="2"/>
  <c r="AX367" i="2"/>
  <c r="AX368" i="2"/>
  <c r="AX369" i="2"/>
  <c r="AX370" i="2"/>
  <c r="AX371" i="2"/>
  <c r="AX372" i="2"/>
  <c r="AX373" i="2"/>
  <c r="AX374" i="2"/>
  <c r="AX375" i="2"/>
  <c r="AX376" i="2"/>
  <c r="AX377" i="2"/>
  <c r="AX378" i="2"/>
  <c r="AX379" i="2"/>
  <c r="AX380" i="2"/>
  <c r="AX381" i="2"/>
  <c r="AX382" i="2"/>
  <c r="AX383" i="2"/>
  <c r="AX384" i="2"/>
  <c r="AX385" i="2"/>
  <c r="AX386" i="2"/>
  <c r="AX387" i="2"/>
  <c r="AX388" i="2"/>
  <c r="AX389" i="2"/>
  <c r="AX390" i="2"/>
  <c r="AX391" i="2"/>
  <c r="AX392" i="2"/>
  <c r="AX393" i="2"/>
  <c r="AX394" i="2"/>
  <c r="AX395" i="2"/>
  <c r="AX396" i="2"/>
  <c r="AX397" i="2"/>
  <c r="AX398" i="2"/>
  <c r="AX399" i="2"/>
  <c r="AX400" i="2"/>
  <c r="AX401" i="2"/>
  <c r="AX402" i="2"/>
  <c r="AX403" i="2"/>
  <c r="AX404" i="2"/>
  <c r="AX405" i="2"/>
  <c r="AX406" i="2"/>
  <c r="AX407" i="2"/>
  <c r="AX408" i="2"/>
  <c r="AX409" i="2"/>
  <c r="AX410" i="2"/>
  <c r="AX411" i="2"/>
  <c r="AX412" i="2"/>
  <c r="AX413" i="2"/>
  <c r="AX414" i="2"/>
  <c r="AX415" i="2"/>
  <c r="AX416" i="2"/>
  <c r="AX417" i="2"/>
  <c r="AX418" i="2"/>
  <c r="AX419" i="2"/>
  <c r="AX420" i="2"/>
  <c r="AX421" i="2"/>
  <c r="AX422" i="2"/>
  <c r="AX423" i="2"/>
  <c r="AX424" i="2"/>
  <c r="AX425" i="2"/>
  <c r="AX426" i="2"/>
  <c r="AX427" i="2"/>
  <c r="AX428" i="2"/>
  <c r="AX429" i="2"/>
  <c r="AX430" i="2"/>
  <c r="AX431" i="2"/>
  <c r="AX432" i="2"/>
  <c r="AX433" i="2"/>
  <c r="AX434" i="2"/>
  <c r="AX435" i="2"/>
  <c r="AX436" i="2"/>
  <c r="AX437" i="2"/>
  <c r="AX438" i="2"/>
  <c r="AX439" i="2"/>
  <c r="AX440" i="2"/>
  <c r="AX441" i="2"/>
  <c r="AX442" i="2"/>
  <c r="AX443" i="2"/>
  <c r="AX444" i="2"/>
  <c r="AX445" i="2"/>
  <c r="AX446" i="2"/>
  <c r="AX447" i="2"/>
  <c r="AX448" i="2"/>
  <c r="AX449" i="2"/>
  <c r="AX450" i="2"/>
  <c r="AX451" i="2"/>
  <c r="AX452" i="2"/>
  <c r="AX453" i="2"/>
  <c r="AX454" i="2"/>
  <c r="AX455" i="2"/>
  <c r="AX456" i="2"/>
  <c r="AX457" i="2"/>
  <c r="AX458" i="2"/>
  <c r="AX459" i="2"/>
  <c r="AX460" i="2"/>
  <c r="AX461" i="2"/>
  <c r="AX462" i="2"/>
  <c r="AX463" i="2"/>
  <c r="AX464" i="2"/>
  <c r="AX465" i="2"/>
  <c r="AX466" i="2"/>
  <c r="AX467" i="2"/>
  <c r="AX468" i="2"/>
  <c r="AX469" i="2"/>
  <c r="AX470" i="2"/>
  <c r="AX471" i="2"/>
  <c r="AX472" i="2"/>
  <c r="AX473" i="2"/>
  <c r="AX474" i="2"/>
  <c r="AX475" i="2"/>
  <c r="AX476" i="2"/>
  <c r="AX477" i="2"/>
  <c r="AX478" i="2"/>
  <c r="AX479" i="2"/>
  <c r="AX480" i="2"/>
  <c r="AX481" i="2"/>
  <c r="AX482" i="2"/>
  <c r="AX483" i="2"/>
  <c r="AX484" i="2"/>
  <c r="AX485" i="2"/>
  <c r="AX486" i="2"/>
  <c r="AX487" i="2"/>
  <c r="AX488" i="2"/>
  <c r="AX489" i="2"/>
  <c r="AX490" i="2"/>
  <c r="AX491" i="2"/>
  <c r="AX492" i="2"/>
  <c r="AX493" i="2"/>
  <c r="AX494" i="2"/>
  <c r="AX495" i="2"/>
  <c r="AX496" i="2"/>
  <c r="AX497" i="2"/>
  <c r="AX498" i="2"/>
  <c r="AX499" i="2"/>
  <c r="AX500" i="2"/>
  <c r="AX501" i="2"/>
  <c r="AX502" i="2"/>
  <c r="AX503" i="2"/>
  <c r="AX504" i="2"/>
  <c r="AX505" i="2"/>
  <c r="AX506" i="2"/>
  <c r="AX507" i="2"/>
  <c r="AX508" i="2"/>
  <c r="AX509" i="2"/>
  <c r="AX510" i="2"/>
  <c r="AX511" i="2"/>
  <c r="AX512" i="2"/>
  <c r="AX513" i="2"/>
  <c r="AX514" i="2"/>
  <c r="AX515" i="2"/>
  <c r="AX516" i="2"/>
  <c r="AX517" i="2"/>
  <c r="AX518" i="2"/>
  <c r="AX519" i="2"/>
  <c r="AX520" i="2"/>
  <c r="AX521" i="2"/>
  <c r="AX522" i="2"/>
  <c r="AX523" i="2"/>
  <c r="AX524" i="2"/>
  <c r="AX525" i="2"/>
  <c r="AX526" i="2"/>
  <c r="AX527" i="2"/>
  <c r="AX528" i="2"/>
  <c r="AX529" i="2"/>
  <c r="AX530" i="2"/>
  <c r="AX531" i="2"/>
  <c r="AX532" i="2"/>
  <c r="AX533" i="2"/>
  <c r="AX534" i="2"/>
  <c r="AX535" i="2"/>
  <c r="AX536" i="2"/>
  <c r="AX537" i="2"/>
  <c r="AX538" i="2"/>
  <c r="AX539" i="2"/>
  <c r="AX540" i="2"/>
  <c r="AX541" i="2"/>
  <c r="AX542" i="2"/>
  <c r="AX543" i="2"/>
  <c r="AX544" i="2"/>
  <c r="AX545" i="2"/>
  <c r="AX546" i="2"/>
  <c r="AX547" i="2"/>
  <c r="AX548" i="2"/>
  <c r="AX549" i="2"/>
  <c r="AX550" i="2"/>
  <c r="AX551" i="2"/>
  <c r="AX552" i="2"/>
  <c r="AX553" i="2"/>
  <c r="AX554" i="2"/>
  <c r="AX555" i="2"/>
  <c r="AX556" i="2"/>
  <c r="AX557" i="2"/>
  <c r="AX558" i="2"/>
  <c r="AX559" i="2"/>
  <c r="AX560" i="2"/>
  <c r="AX561" i="2"/>
  <c r="AX562" i="2"/>
  <c r="AX563" i="2"/>
  <c r="AX564" i="2"/>
  <c r="AX565" i="2"/>
  <c r="AX566" i="2"/>
  <c r="AX567" i="2"/>
  <c r="AX568" i="2"/>
  <c r="AX569" i="2"/>
  <c r="AX570" i="2"/>
  <c r="AX571" i="2"/>
  <c r="AX572" i="2"/>
  <c r="AX573" i="2"/>
  <c r="AX574" i="2"/>
  <c r="AX575" i="2"/>
  <c r="AX576" i="2"/>
  <c r="AX577" i="2"/>
  <c r="AX578" i="2"/>
  <c r="AX579" i="2"/>
  <c r="AX580" i="2"/>
  <c r="AX581" i="2"/>
  <c r="AX582" i="2"/>
  <c r="AX583" i="2"/>
  <c r="AX584" i="2"/>
  <c r="AX585" i="2"/>
  <c r="AX586" i="2"/>
  <c r="AX587" i="2"/>
  <c r="AX588" i="2"/>
  <c r="AX589" i="2"/>
  <c r="AX590" i="2"/>
  <c r="AX591" i="2"/>
  <c r="AX592" i="2"/>
  <c r="AX593" i="2"/>
  <c r="AX594" i="2"/>
  <c r="AX595" i="2"/>
  <c r="AX596" i="2"/>
  <c r="AX597" i="2"/>
  <c r="AX598" i="2"/>
  <c r="AX599" i="2"/>
  <c r="AX600" i="2"/>
  <c r="AX601" i="2"/>
  <c r="AX602" i="2"/>
  <c r="AX603" i="2"/>
  <c r="AX604" i="2"/>
  <c r="AX605" i="2"/>
  <c r="AX606" i="2"/>
  <c r="AX607" i="2"/>
  <c r="AX608" i="2"/>
  <c r="AX609" i="2"/>
  <c r="AX610" i="2"/>
  <c r="AX611" i="2"/>
  <c r="AX612" i="2"/>
  <c r="AX613" i="2"/>
  <c r="AX614" i="2"/>
  <c r="AX615" i="2"/>
  <c r="AX616" i="2"/>
  <c r="AX617" i="2"/>
  <c r="AX618" i="2"/>
  <c r="AX619" i="2"/>
  <c r="AX620" i="2"/>
  <c r="AX621" i="2"/>
  <c r="AX622" i="2"/>
  <c r="AX623" i="2"/>
  <c r="AX624" i="2"/>
  <c r="AX625" i="2"/>
  <c r="AX626" i="2"/>
  <c r="AX627" i="2"/>
  <c r="AX628" i="2"/>
  <c r="AX629" i="2"/>
  <c r="AX630" i="2"/>
  <c r="AX631" i="2"/>
  <c r="AX632" i="2"/>
  <c r="AX633" i="2"/>
  <c r="AX634" i="2"/>
  <c r="AX635" i="2"/>
  <c r="AX636" i="2"/>
  <c r="AX637" i="2"/>
  <c r="AX638" i="2"/>
  <c r="AX639" i="2"/>
  <c r="AX640" i="2"/>
  <c r="AX641" i="2"/>
  <c r="AX642" i="2"/>
  <c r="AX643" i="2"/>
  <c r="AX644" i="2"/>
  <c r="AX645" i="2"/>
  <c r="AX646" i="2"/>
  <c r="AX647" i="2"/>
  <c r="AX648" i="2"/>
  <c r="AX649" i="2"/>
  <c r="AX650" i="2"/>
  <c r="AX651" i="2"/>
  <c r="AX652" i="2"/>
  <c r="AX653" i="2"/>
  <c r="AX654" i="2"/>
  <c r="AX655" i="2"/>
  <c r="AX656" i="2"/>
  <c r="AX657" i="2"/>
  <c r="AX658" i="2"/>
  <c r="AX659" i="2"/>
  <c r="AX660" i="2"/>
  <c r="AX661" i="2"/>
  <c r="AX662" i="2"/>
  <c r="AX663" i="2"/>
  <c r="AX664" i="2"/>
  <c r="AX665" i="2"/>
  <c r="AX666" i="2"/>
  <c r="AX667" i="2"/>
  <c r="AX668" i="2"/>
  <c r="AX669" i="2"/>
  <c r="AX670" i="2"/>
  <c r="AX671" i="2"/>
  <c r="AX672" i="2"/>
  <c r="AX673" i="2"/>
  <c r="AX674" i="2"/>
  <c r="AX675" i="2"/>
  <c r="AX676" i="2"/>
  <c r="AX677" i="2"/>
  <c r="AX678" i="2"/>
  <c r="AX679" i="2"/>
  <c r="AX680" i="2"/>
  <c r="AX681" i="2"/>
  <c r="AX682" i="2"/>
  <c r="AX683" i="2"/>
  <c r="AX684" i="2"/>
  <c r="AX685" i="2"/>
  <c r="AX686" i="2"/>
  <c r="AX687" i="2"/>
  <c r="AX688" i="2"/>
  <c r="AX689" i="2"/>
  <c r="AX690" i="2"/>
  <c r="AX691" i="2"/>
  <c r="AX692" i="2"/>
  <c r="AX693" i="2"/>
  <c r="AX694" i="2"/>
  <c r="AX695" i="2"/>
  <c r="AX696" i="2"/>
  <c r="AX697" i="2"/>
  <c r="AX698" i="2"/>
  <c r="AX699" i="2"/>
  <c r="AX700" i="2"/>
  <c r="AX701" i="2"/>
  <c r="AX702" i="2"/>
  <c r="AX703" i="2"/>
  <c r="AX704" i="2"/>
  <c r="AX705" i="2"/>
  <c r="AX706" i="2"/>
  <c r="AX707" i="2"/>
  <c r="AX708" i="2"/>
  <c r="AX709" i="2"/>
  <c r="AX710" i="2"/>
  <c r="AX711" i="2"/>
  <c r="AX712" i="2"/>
  <c r="AX713" i="2"/>
  <c r="AX714" i="2"/>
  <c r="AX715" i="2"/>
  <c r="AX716" i="2"/>
  <c r="AX717" i="2"/>
  <c r="AX718" i="2"/>
  <c r="AX719" i="2"/>
  <c r="AX720" i="2"/>
  <c r="AX721" i="2"/>
  <c r="AX722" i="2"/>
  <c r="AX723" i="2"/>
  <c r="AX724" i="2"/>
  <c r="AX725" i="2"/>
  <c r="AX726" i="2"/>
  <c r="AX727" i="2"/>
  <c r="AX728" i="2"/>
  <c r="AX729" i="2"/>
  <c r="AX730" i="2"/>
  <c r="AX731" i="2"/>
  <c r="AX732" i="2"/>
  <c r="AX733" i="2"/>
  <c r="AX734" i="2"/>
  <c r="AX735" i="2"/>
  <c r="AX736" i="2"/>
  <c r="AX737" i="2"/>
  <c r="AX738" i="2"/>
  <c r="AX739" i="2"/>
  <c r="AX740" i="2"/>
  <c r="AX741" i="2"/>
  <c r="AX742" i="2"/>
  <c r="AX743" i="2"/>
  <c r="AX744" i="2"/>
  <c r="AX745" i="2"/>
  <c r="AX746" i="2"/>
  <c r="AX747" i="2"/>
  <c r="AX748" i="2"/>
  <c r="AX749" i="2"/>
  <c r="AX750" i="2"/>
  <c r="AX751" i="2"/>
  <c r="AX752" i="2"/>
  <c r="AX753" i="2"/>
  <c r="AX754" i="2"/>
  <c r="AX755" i="2"/>
  <c r="AX756" i="2"/>
  <c r="AX757" i="2"/>
  <c r="AX758" i="2"/>
  <c r="AX759" i="2"/>
  <c r="AX760" i="2"/>
  <c r="AX761" i="2"/>
  <c r="AX762" i="2"/>
  <c r="AX763" i="2"/>
  <c r="AX764" i="2"/>
  <c r="AX765" i="2"/>
  <c r="AX766" i="2"/>
  <c r="AX767" i="2"/>
  <c r="AX768" i="2"/>
  <c r="AX769" i="2"/>
  <c r="AX770" i="2"/>
  <c r="AX771" i="2"/>
  <c r="AX772" i="2"/>
  <c r="AX773" i="2"/>
  <c r="AX774" i="2"/>
  <c r="AX775" i="2"/>
  <c r="AX776" i="2"/>
  <c r="AX777" i="2"/>
  <c r="AX778" i="2"/>
  <c r="AX779" i="2"/>
  <c r="AX780" i="2"/>
  <c r="AX781" i="2"/>
  <c r="AX782" i="2"/>
  <c r="AX783" i="2"/>
  <c r="AX784" i="2"/>
  <c r="AX785" i="2"/>
  <c r="AX786" i="2"/>
  <c r="AX787" i="2"/>
  <c r="AX788" i="2"/>
  <c r="AX789" i="2"/>
  <c r="AX790" i="2"/>
  <c r="AX791" i="2"/>
  <c r="AX792" i="2"/>
  <c r="AX793" i="2"/>
  <c r="AX794" i="2"/>
  <c r="AX795" i="2"/>
  <c r="AX796" i="2"/>
  <c r="AX797" i="2"/>
  <c r="AX798" i="2"/>
  <c r="AX799" i="2"/>
  <c r="AX800" i="2"/>
  <c r="AX801" i="2"/>
  <c r="AX802" i="2"/>
  <c r="AX803" i="2"/>
  <c r="AX804" i="2"/>
  <c r="AX805" i="2"/>
  <c r="AX806" i="2"/>
  <c r="AX807" i="2"/>
  <c r="AX808" i="2"/>
  <c r="AX809" i="2"/>
  <c r="AX810" i="2"/>
  <c r="AX811" i="2"/>
  <c r="AX812" i="2"/>
  <c r="AX813" i="2"/>
  <c r="AX814" i="2"/>
  <c r="AX815" i="2"/>
  <c r="AX816" i="2"/>
  <c r="AX817" i="2"/>
  <c r="AX818" i="2"/>
  <c r="AX819" i="2"/>
  <c r="AX820" i="2"/>
  <c r="AX821" i="2"/>
  <c r="AX822" i="2"/>
  <c r="AX823" i="2"/>
  <c r="AX824" i="2"/>
  <c r="AX825" i="2"/>
  <c r="AX826" i="2"/>
  <c r="AX827" i="2"/>
  <c r="AX828" i="2"/>
  <c r="AX829" i="2"/>
  <c r="AX830" i="2"/>
  <c r="AX831" i="2"/>
  <c r="AX832" i="2"/>
  <c r="AX833" i="2"/>
  <c r="AX834" i="2"/>
  <c r="AX835" i="2"/>
  <c r="AX836" i="2"/>
  <c r="AX837" i="2"/>
  <c r="AX838" i="2"/>
  <c r="AX839" i="2"/>
  <c r="AX840" i="2"/>
  <c r="AX841" i="2"/>
  <c r="AX842" i="2"/>
  <c r="AX843" i="2"/>
  <c r="AX844" i="2"/>
  <c r="AX845" i="2"/>
  <c r="AX846" i="2"/>
  <c r="AX847" i="2"/>
  <c r="AX848" i="2"/>
  <c r="AX849" i="2"/>
  <c r="AX850" i="2"/>
  <c r="AX851" i="2"/>
  <c r="AX852" i="2"/>
  <c r="AX853" i="2"/>
  <c r="AX854" i="2"/>
  <c r="AX855" i="2"/>
  <c r="AX856" i="2"/>
  <c r="AX857" i="2"/>
  <c r="AX858" i="2"/>
  <c r="AX859" i="2"/>
  <c r="AX860" i="2"/>
  <c r="AX861" i="2"/>
  <c r="AX862" i="2"/>
  <c r="AX863" i="2"/>
  <c r="AX864" i="2"/>
  <c r="AX865" i="2"/>
  <c r="AX866" i="2"/>
  <c r="AX867" i="2"/>
  <c r="AX868" i="2"/>
  <c r="AX869" i="2"/>
  <c r="AX870" i="2"/>
  <c r="AX871" i="2"/>
  <c r="AX872" i="2"/>
  <c r="AX873" i="2"/>
  <c r="AX874" i="2"/>
  <c r="AX875" i="2"/>
  <c r="AX876" i="2"/>
  <c r="AX877" i="2"/>
  <c r="AX878" i="2"/>
  <c r="AX879" i="2"/>
  <c r="AX880" i="2"/>
  <c r="AX881" i="2"/>
  <c r="AX882" i="2"/>
  <c r="AX883" i="2"/>
  <c r="AX884" i="2"/>
  <c r="AX885" i="2"/>
  <c r="AX886" i="2"/>
  <c r="AX887" i="2"/>
  <c r="AX888" i="2"/>
  <c r="AX889" i="2"/>
  <c r="AX890" i="2"/>
  <c r="AX891" i="2"/>
  <c r="AX892" i="2"/>
  <c r="AX893" i="2"/>
  <c r="AX894" i="2"/>
  <c r="AX895" i="2"/>
  <c r="AX896" i="2"/>
  <c r="AX897" i="2"/>
  <c r="AX898" i="2"/>
  <c r="AX899" i="2"/>
  <c r="AX900" i="2"/>
  <c r="AX901" i="2"/>
  <c r="AX902" i="2"/>
  <c r="AX903" i="2"/>
  <c r="AX904" i="2"/>
  <c r="AX905" i="2"/>
  <c r="AX906" i="2"/>
  <c r="AX907" i="2"/>
  <c r="AX908" i="2"/>
  <c r="AX909" i="2"/>
  <c r="AX910" i="2"/>
  <c r="AX911" i="2"/>
  <c r="AX912" i="2"/>
  <c r="AX913" i="2"/>
  <c r="AX914" i="2"/>
  <c r="AX915" i="2"/>
  <c r="AX916" i="2"/>
  <c r="AX917" i="2"/>
  <c r="AX918" i="2"/>
  <c r="AX919" i="2"/>
  <c r="AX920" i="2"/>
  <c r="AX921" i="2"/>
  <c r="AX922" i="2"/>
  <c r="AX923" i="2"/>
  <c r="AX924" i="2"/>
  <c r="AX925" i="2"/>
  <c r="AX926" i="2"/>
  <c r="AX927" i="2"/>
  <c r="AX928" i="2"/>
  <c r="AX929" i="2"/>
  <c r="AX930" i="2"/>
  <c r="AX931" i="2"/>
  <c r="AX932" i="2"/>
  <c r="AX933" i="2"/>
  <c r="AX934" i="2"/>
  <c r="AX935" i="2"/>
  <c r="AX936" i="2"/>
  <c r="AX937" i="2"/>
  <c r="AX938" i="2"/>
  <c r="AX939" i="2"/>
  <c r="AX940" i="2"/>
  <c r="AX941" i="2"/>
  <c r="AX942" i="2"/>
  <c r="AX943" i="2"/>
  <c r="AX944" i="2"/>
  <c r="AX945" i="2"/>
  <c r="AX946" i="2"/>
  <c r="AX947" i="2"/>
  <c r="AX948" i="2"/>
  <c r="AX949" i="2"/>
  <c r="AX950" i="2"/>
  <c r="AX951" i="2"/>
  <c r="AX952" i="2"/>
  <c r="AX953" i="2"/>
  <c r="AX954" i="2"/>
  <c r="AX955" i="2"/>
  <c r="AX956" i="2"/>
  <c r="AX957" i="2"/>
  <c r="AX958" i="2"/>
  <c r="AX959" i="2"/>
  <c r="AX960" i="2"/>
  <c r="AX961" i="2"/>
  <c r="AX962" i="2"/>
  <c r="AX963" i="2"/>
  <c r="AX964" i="2"/>
  <c r="AX965" i="2"/>
  <c r="AX966" i="2"/>
  <c r="AX967" i="2"/>
  <c r="AX968" i="2"/>
  <c r="AX969" i="2"/>
  <c r="AX970" i="2"/>
  <c r="AX971" i="2"/>
  <c r="AX972" i="2"/>
  <c r="AX973" i="2"/>
  <c r="AX974" i="2"/>
  <c r="AX975" i="2"/>
  <c r="AX976" i="2"/>
  <c r="AX977" i="2"/>
  <c r="AX978" i="2"/>
  <c r="AX979" i="2"/>
  <c r="AX980" i="2"/>
  <c r="AX981" i="2"/>
  <c r="AX982" i="2"/>
  <c r="AX983" i="2"/>
  <c r="AX984" i="2"/>
  <c r="AX985" i="2"/>
  <c r="AX986" i="2"/>
  <c r="AX987" i="2"/>
  <c r="AX988" i="2"/>
  <c r="AX989" i="2"/>
  <c r="AX990" i="2"/>
  <c r="AX991" i="2"/>
  <c r="AX992" i="2"/>
  <c r="AX993" i="2"/>
  <c r="AX994" i="2"/>
  <c r="AX995" i="2"/>
  <c r="AX996" i="2"/>
  <c r="AX997" i="2"/>
  <c r="AX998" i="2"/>
  <c r="AX999" i="2"/>
  <c r="AX1000" i="2"/>
  <c r="AX1001" i="2"/>
  <c r="AX1002" i="2"/>
  <c r="AX1003" i="2"/>
  <c r="AX1004" i="2"/>
  <c r="AX1005" i="2"/>
  <c r="AX1006" i="2"/>
  <c r="AX1007" i="2"/>
  <c r="AX1008" i="2"/>
  <c r="AX1009" i="2"/>
  <c r="AX1010" i="2"/>
  <c r="AX1011" i="2"/>
  <c r="AX1012" i="2"/>
  <c r="AX1013" i="2"/>
  <c r="AX1014" i="2"/>
  <c r="AX1015" i="2"/>
  <c r="AX1016" i="2"/>
  <c r="AX1017" i="2"/>
  <c r="AX1018" i="2"/>
  <c r="AX1019" i="2"/>
  <c r="AX1020" i="2"/>
  <c r="AX1021" i="2"/>
  <c r="AX1022" i="2"/>
  <c r="AX1023" i="2"/>
  <c r="AX1024" i="2"/>
  <c r="AX1025" i="2"/>
  <c r="AX1026" i="2"/>
  <c r="AX1027" i="2"/>
  <c r="AX1028" i="2"/>
  <c r="AX1029" i="2"/>
  <c r="AX1030" i="2"/>
  <c r="AX1031" i="2"/>
  <c r="AX1032" i="2"/>
  <c r="AX1033" i="2"/>
  <c r="AX1034" i="2"/>
  <c r="AX1035" i="2"/>
  <c r="AX1036" i="2"/>
  <c r="AX1037" i="2"/>
  <c r="AX1038" i="2"/>
  <c r="AX1039" i="2"/>
  <c r="AX1040" i="2"/>
  <c r="AX1041" i="2"/>
  <c r="AX1042" i="2"/>
  <c r="AX1043" i="2"/>
  <c r="AX1044" i="2"/>
  <c r="AX1045" i="2"/>
  <c r="AX1046" i="2"/>
  <c r="AX1047" i="2"/>
  <c r="AX1048" i="2"/>
  <c r="AX1049" i="2"/>
  <c r="AX1050" i="2"/>
  <c r="AX1051" i="2"/>
  <c r="AX1052" i="2"/>
  <c r="AX1053" i="2"/>
  <c r="AX1054" i="2"/>
  <c r="AX1055" i="2"/>
  <c r="AX1056" i="2"/>
  <c r="AX1057" i="2"/>
  <c r="AX1058" i="2"/>
  <c r="AX1059" i="2"/>
  <c r="AX1060" i="2"/>
  <c r="AX1061" i="2"/>
  <c r="AX1062" i="2"/>
  <c r="AX1063" i="2"/>
  <c r="AX1064" i="2"/>
  <c r="AX1065" i="2"/>
  <c r="AX1066" i="2"/>
  <c r="AX1067" i="2"/>
  <c r="AX1068" i="2"/>
  <c r="AX1069" i="2"/>
  <c r="AX1070" i="2"/>
  <c r="AX1071" i="2"/>
  <c r="AX1072" i="2"/>
  <c r="AX1073" i="2"/>
  <c r="AX1074" i="2"/>
  <c r="AX1075" i="2"/>
  <c r="AX1076" i="2"/>
  <c r="AX1077" i="2"/>
  <c r="AX1078" i="2"/>
  <c r="AX1079" i="2"/>
  <c r="AX1080" i="2"/>
  <c r="AX1081" i="2"/>
  <c r="AX1082" i="2"/>
  <c r="AX1083" i="2"/>
  <c r="AX1084" i="2"/>
  <c r="AX1085" i="2"/>
  <c r="AX1086" i="2"/>
  <c r="AX1087" i="2"/>
  <c r="AX1088" i="2"/>
  <c r="AX1089" i="2"/>
  <c r="AX1090" i="2"/>
  <c r="AX1091" i="2"/>
  <c r="AX1092" i="2"/>
  <c r="AX1093" i="2"/>
  <c r="AX1094" i="2"/>
  <c r="AX1095" i="2"/>
  <c r="AX1096" i="2"/>
  <c r="AX1097" i="2"/>
  <c r="AX1098" i="2"/>
  <c r="AX1099" i="2"/>
  <c r="AX1100" i="2"/>
  <c r="AX1101" i="2"/>
  <c r="AX1102" i="2"/>
  <c r="AX1103" i="2"/>
  <c r="AX1104" i="2"/>
  <c r="AX1105" i="2"/>
  <c r="AX1106" i="2"/>
  <c r="AX1107" i="2"/>
  <c r="AX1108" i="2"/>
  <c r="AX1109" i="2"/>
  <c r="AX1110" i="2"/>
  <c r="AX1111" i="2"/>
  <c r="AX1112" i="2"/>
  <c r="AX1113" i="2"/>
  <c r="AX1114" i="2"/>
  <c r="AX1115" i="2"/>
  <c r="AX1116" i="2"/>
  <c r="AX1117" i="2"/>
  <c r="AX1118" i="2"/>
  <c r="AX1119" i="2"/>
  <c r="AX1120" i="2"/>
  <c r="AX1121" i="2"/>
  <c r="AX1122" i="2"/>
  <c r="AX1123" i="2"/>
  <c r="AX1124" i="2"/>
  <c r="AX1125" i="2"/>
  <c r="AX1126" i="2"/>
  <c r="AX1127" i="2"/>
  <c r="AX1128" i="2"/>
  <c r="AX1129" i="2"/>
  <c r="AX1130" i="2"/>
  <c r="AX1131" i="2"/>
  <c r="AX1132" i="2"/>
  <c r="AX1133" i="2"/>
  <c r="AX1134" i="2"/>
  <c r="AX1135" i="2"/>
  <c r="AX1136" i="2"/>
  <c r="AX1137" i="2"/>
  <c r="AX1138" i="2"/>
  <c r="AX1139" i="2"/>
  <c r="AX1140" i="2"/>
  <c r="AX1141" i="2"/>
  <c r="AX1142" i="2"/>
  <c r="AX1143" i="2"/>
  <c r="AX1144" i="2"/>
  <c r="AX1145" i="2"/>
  <c r="AX1146" i="2"/>
  <c r="AX1147" i="2"/>
  <c r="AX1148" i="2"/>
  <c r="AX1149" i="2"/>
  <c r="AX1150" i="2"/>
  <c r="AX1151" i="2"/>
  <c r="AX1152" i="2"/>
  <c r="AX1153" i="2"/>
  <c r="AX1154" i="2"/>
  <c r="AX1155" i="2"/>
  <c r="AX1156" i="2"/>
  <c r="AX1157" i="2"/>
  <c r="AX1158" i="2"/>
  <c r="AX1159" i="2"/>
  <c r="AX1160" i="2"/>
  <c r="AX1161" i="2"/>
  <c r="AX1162" i="2"/>
  <c r="AX1163" i="2"/>
  <c r="AX1164" i="2"/>
  <c r="AX1165" i="2"/>
  <c r="AX1166" i="2"/>
  <c r="AX1167" i="2"/>
  <c r="AX1168" i="2"/>
  <c r="AX1169" i="2"/>
  <c r="AX1170" i="2"/>
  <c r="AX1171" i="2"/>
  <c r="AX1172" i="2"/>
  <c r="AX1173" i="2"/>
  <c r="AX1174" i="2"/>
  <c r="AX1175" i="2"/>
  <c r="AX1176" i="2"/>
  <c r="AX1177" i="2"/>
  <c r="AX1178" i="2"/>
  <c r="AX1179" i="2"/>
  <c r="AX1180" i="2"/>
  <c r="AX1181" i="2"/>
  <c r="AX1182" i="2"/>
  <c r="AX1183" i="2"/>
  <c r="AX1184" i="2"/>
  <c r="AX1185" i="2"/>
  <c r="AX1186" i="2"/>
  <c r="AX1187" i="2"/>
  <c r="AX1188" i="2"/>
  <c r="AX1189" i="2"/>
  <c r="AX1190" i="2"/>
  <c r="AX1191" i="2"/>
  <c r="AX1192" i="2"/>
  <c r="AX1193" i="2"/>
  <c r="AX1194" i="2"/>
  <c r="AX1195" i="2"/>
  <c r="AX1196" i="2"/>
  <c r="AX1197" i="2"/>
  <c r="AX1198" i="2"/>
  <c r="AX1199" i="2"/>
  <c r="AX1200" i="2"/>
  <c r="AX1201" i="2"/>
  <c r="AX1202" i="2"/>
  <c r="AX1203" i="2"/>
  <c r="AX1204" i="2"/>
  <c r="AX1205" i="2"/>
  <c r="AX1206" i="2"/>
  <c r="AX1207" i="2"/>
  <c r="AX1208" i="2"/>
  <c r="AX1209" i="2"/>
  <c r="AX1210" i="2"/>
  <c r="AX1211" i="2"/>
  <c r="AX1212" i="2"/>
  <c r="AX1213" i="2"/>
  <c r="AX1214" i="2"/>
  <c r="AX1215" i="2"/>
  <c r="AX1216" i="2"/>
  <c r="AX1217" i="2"/>
  <c r="AX1218" i="2"/>
  <c r="AX1219" i="2"/>
  <c r="AX1220" i="2"/>
  <c r="AX1221" i="2"/>
  <c r="AX1222" i="2"/>
  <c r="AX1223" i="2"/>
  <c r="AX1224" i="2"/>
  <c r="AX1225" i="2"/>
  <c r="AX1226" i="2"/>
  <c r="AX1227" i="2"/>
  <c r="AX1228" i="2"/>
  <c r="AX1229" i="2"/>
  <c r="AX1230" i="2"/>
  <c r="AX1231" i="2"/>
  <c r="AX1232" i="2"/>
  <c r="AX1233" i="2"/>
  <c r="AX1234" i="2"/>
  <c r="AX1235" i="2"/>
  <c r="AX1236" i="2"/>
  <c r="AX1237" i="2"/>
  <c r="AX1238" i="2"/>
  <c r="AX1239" i="2"/>
  <c r="AX1240" i="2"/>
  <c r="AX1241" i="2"/>
  <c r="AX1242" i="2"/>
  <c r="AX1243" i="2"/>
  <c r="AX1244" i="2"/>
  <c r="AX1245" i="2"/>
  <c r="AX1246" i="2"/>
  <c r="AX1247" i="2"/>
  <c r="AX1248" i="2"/>
  <c r="AX1249" i="2"/>
  <c r="AX1250" i="2"/>
  <c r="AX1251" i="2"/>
  <c r="AX1252" i="2"/>
  <c r="AX1253" i="2"/>
  <c r="AX1254" i="2"/>
  <c r="AX1255" i="2"/>
  <c r="AX1256" i="2"/>
  <c r="AX1257" i="2"/>
  <c r="AX1258" i="2"/>
  <c r="AX1259" i="2"/>
  <c r="AX1260" i="2"/>
  <c r="AX1261" i="2"/>
  <c r="AX1262" i="2"/>
  <c r="AX1263" i="2"/>
  <c r="AX1264" i="2"/>
  <c r="AX1265" i="2"/>
  <c r="AX1266" i="2"/>
  <c r="AX1267" i="2"/>
  <c r="AX1268" i="2"/>
  <c r="AX1269" i="2"/>
  <c r="AX1270" i="2"/>
  <c r="AX1271" i="2"/>
  <c r="AX1272" i="2"/>
  <c r="AX1273" i="2"/>
  <c r="AX1274" i="2"/>
  <c r="AX1275" i="2"/>
  <c r="AX1276" i="2"/>
  <c r="AX1277" i="2"/>
  <c r="AX1278" i="2"/>
  <c r="AX1279" i="2"/>
  <c r="AX1280" i="2"/>
  <c r="AX1281" i="2"/>
  <c r="AX1282" i="2"/>
  <c r="AX1283" i="2"/>
  <c r="AX1284" i="2"/>
  <c r="AX1285" i="2"/>
  <c r="AX1286" i="2"/>
  <c r="AX1287" i="2"/>
  <c r="AX1288" i="2"/>
  <c r="AX1289" i="2"/>
  <c r="AX1290" i="2"/>
  <c r="AX1291" i="2"/>
  <c r="AX1292" i="2"/>
  <c r="AX1293" i="2"/>
  <c r="AX1294" i="2"/>
  <c r="AX1295" i="2"/>
  <c r="AX1296" i="2"/>
  <c r="AX1297" i="2"/>
  <c r="AX1298" i="2"/>
  <c r="AX1299" i="2"/>
  <c r="AX1300" i="2"/>
  <c r="AX1301" i="2"/>
  <c r="AX1302" i="2"/>
  <c r="AX1303" i="2"/>
  <c r="AX1304" i="2"/>
  <c r="AX1305" i="2"/>
  <c r="AX1306" i="2"/>
  <c r="AX1307" i="2"/>
  <c r="AX1308" i="2"/>
  <c r="AX1309" i="2"/>
  <c r="AX1310" i="2"/>
  <c r="AX1311" i="2"/>
  <c r="AX1312" i="2"/>
  <c r="AX1313" i="2"/>
  <c r="AX1314" i="2"/>
  <c r="AX1315" i="2"/>
  <c r="AX1316" i="2"/>
  <c r="AX1317" i="2"/>
  <c r="AX1318" i="2"/>
  <c r="AX1319" i="2"/>
  <c r="AX1320" i="2"/>
  <c r="AX1321" i="2"/>
  <c r="AX1322" i="2"/>
  <c r="AX1323" i="2"/>
  <c r="AX1324" i="2"/>
  <c r="AX1325" i="2"/>
  <c r="AX1326" i="2"/>
  <c r="AX1327" i="2"/>
  <c r="AX1328" i="2"/>
  <c r="AX1329" i="2"/>
  <c r="AX1330" i="2"/>
  <c r="AX1331" i="2"/>
  <c r="AX1332" i="2"/>
  <c r="AX1333" i="2"/>
  <c r="AX1334" i="2"/>
  <c r="AX1335" i="2"/>
  <c r="AX1336" i="2"/>
  <c r="AX1337" i="2"/>
  <c r="AX1338" i="2"/>
  <c r="AX1339" i="2"/>
  <c r="AX1340" i="2"/>
  <c r="AX1341" i="2"/>
  <c r="AX1342" i="2"/>
  <c r="AX1343" i="2"/>
  <c r="AX1344" i="2"/>
  <c r="AX1345" i="2"/>
  <c r="AX1346" i="2"/>
  <c r="AX1347" i="2"/>
  <c r="AX1348" i="2"/>
  <c r="AX1349" i="2"/>
  <c r="AX1350" i="2"/>
  <c r="AX1351" i="2"/>
  <c r="AX1352" i="2"/>
  <c r="AX1353" i="2"/>
  <c r="AX1354" i="2"/>
  <c r="AX1355" i="2"/>
  <c r="AX1356" i="2"/>
  <c r="AX1357" i="2"/>
  <c r="AX1358" i="2"/>
  <c r="AX1359" i="2"/>
  <c r="AX1360" i="2"/>
  <c r="AX1361" i="2"/>
  <c r="AX1362" i="2"/>
  <c r="AX1363" i="2"/>
  <c r="AX1364" i="2"/>
  <c r="AX1365" i="2"/>
  <c r="AX1366" i="2"/>
  <c r="AX1367" i="2"/>
  <c r="AX1368" i="2"/>
  <c r="AX1369" i="2"/>
  <c r="AX1370" i="2"/>
  <c r="AX1371" i="2"/>
  <c r="AX1372" i="2"/>
  <c r="AX1373" i="2"/>
  <c r="AX1374" i="2"/>
  <c r="AX1375" i="2"/>
  <c r="AX1376" i="2"/>
  <c r="AX1377" i="2"/>
  <c r="AX1378" i="2"/>
  <c r="AX1379" i="2"/>
  <c r="AX1380" i="2"/>
  <c r="AX1381" i="2"/>
  <c r="AX1382" i="2"/>
  <c r="AX1383" i="2"/>
  <c r="AX1384" i="2"/>
  <c r="AX1385" i="2"/>
  <c r="AX1386" i="2"/>
  <c r="AX1387" i="2"/>
  <c r="AX1388" i="2"/>
  <c r="AX1389" i="2"/>
  <c r="AX1390" i="2"/>
  <c r="AX1391" i="2"/>
  <c r="AX1392" i="2"/>
  <c r="AX1393" i="2"/>
  <c r="AX1394" i="2"/>
  <c r="AX1395" i="2"/>
  <c r="AX1396" i="2"/>
  <c r="AX1397" i="2"/>
  <c r="AX1398" i="2"/>
  <c r="AX1399" i="2"/>
  <c r="AX1400" i="2"/>
  <c r="AX1401" i="2"/>
  <c r="AX1402" i="2"/>
  <c r="AX1403" i="2"/>
  <c r="AX1404" i="2"/>
  <c r="AX1405" i="2"/>
  <c r="AX1406" i="2"/>
  <c r="AX1407" i="2"/>
  <c r="AX1408" i="2"/>
  <c r="AX1409" i="2"/>
  <c r="AX1410" i="2"/>
  <c r="AX1411" i="2"/>
  <c r="AX1412" i="2"/>
  <c r="AX1413" i="2"/>
  <c r="AX1414" i="2"/>
  <c r="AX1415" i="2"/>
  <c r="AX1416" i="2"/>
  <c r="AX1417" i="2"/>
  <c r="AX1418" i="2"/>
  <c r="AX1419" i="2"/>
  <c r="AX1420" i="2"/>
  <c r="AX1421" i="2"/>
  <c r="AX1422" i="2"/>
  <c r="AX1423" i="2"/>
  <c r="AX1424" i="2"/>
  <c r="AX1425" i="2"/>
  <c r="AX1426" i="2"/>
  <c r="AX1427" i="2"/>
  <c r="AX1428" i="2"/>
  <c r="AX1429" i="2"/>
  <c r="AX1430" i="2"/>
  <c r="AX1431" i="2"/>
  <c r="AX1432" i="2"/>
  <c r="AX1433" i="2"/>
  <c r="AX1434" i="2"/>
  <c r="AX1435" i="2"/>
  <c r="AX1436" i="2"/>
  <c r="AX1437" i="2"/>
  <c r="AX1438" i="2"/>
  <c r="AX1439" i="2"/>
  <c r="AX1440" i="2"/>
  <c r="AX1441" i="2"/>
  <c r="AX1442" i="2"/>
  <c r="AX1443" i="2"/>
  <c r="AX1444" i="2"/>
  <c r="AX1445" i="2"/>
  <c r="AX1446" i="2"/>
  <c r="AX1447" i="2"/>
  <c r="AX1448" i="2"/>
  <c r="AX1449" i="2"/>
  <c r="AX1450" i="2"/>
  <c r="AX1451" i="2"/>
  <c r="AX1452" i="2"/>
  <c r="AX1453" i="2"/>
  <c r="AX1454" i="2"/>
  <c r="AX1455" i="2"/>
  <c r="AX1456" i="2"/>
  <c r="AX1457" i="2"/>
  <c r="AX1458" i="2"/>
  <c r="AX1459" i="2"/>
  <c r="AX1460" i="2"/>
  <c r="AX1461" i="2"/>
  <c r="AX1462" i="2"/>
  <c r="AX1463" i="2"/>
  <c r="AX1464" i="2"/>
  <c r="AX1465" i="2"/>
  <c r="AX1466" i="2"/>
  <c r="AX1467" i="2"/>
  <c r="AX1468" i="2"/>
  <c r="AX1469" i="2"/>
  <c r="AX1470" i="2"/>
  <c r="AX1471" i="2"/>
  <c r="AX1472" i="2"/>
  <c r="AX1473" i="2"/>
  <c r="AX1474" i="2"/>
  <c r="AX1475" i="2"/>
  <c r="AX1476" i="2"/>
  <c r="AX1477" i="2"/>
  <c r="AX1478" i="2"/>
  <c r="AX1479" i="2"/>
  <c r="AX1480" i="2"/>
  <c r="AX1481" i="2"/>
  <c r="AX1482" i="2"/>
  <c r="AX1483" i="2"/>
  <c r="AX1484" i="2"/>
  <c r="AX1485" i="2"/>
  <c r="AX1486" i="2"/>
  <c r="AX1487" i="2"/>
  <c r="AX1488" i="2"/>
  <c r="AX1489" i="2"/>
  <c r="AX1490" i="2"/>
  <c r="AX1491" i="2"/>
  <c r="AX1492" i="2"/>
  <c r="AX1493" i="2"/>
  <c r="AX1494" i="2"/>
  <c r="AX1495" i="2"/>
  <c r="AX1496" i="2"/>
  <c r="AX1497" i="2"/>
  <c r="AX1498" i="2"/>
  <c r="AX1499" i="2"/>
  <c r="AX1500" i="2"/>
  <c r="AX1501" i="2"/>
  <c r="AX1502" i="2"/>
  <c r="AX1503" i="2"/>
  <c r="AX1504" i="2"/>
  <c r="AX1505" i="2"/>
  <c r="AX1506" i="2"/>
  <c r="AX1507" i="2"/>
  <c r="AX1508" i="2"/>
  <c r="AX1509" i="2"/>
  <c r="AX1510" i="2"/>
  <c r="AX1511" i="2"/>
  <c r="AX1512" i="2"/>
  <c r="AX1513" i="2"/>
  <c r="AX1514" i="2"/>
  <c r="AX1515" i="2"/>
  <c r="AX1516" i="2"/>
  <c r="AX1517" i="2"/>
  <c r="AX1518" i="2"/>
  <c r="AX1519" i="2"/>
  <c r="AX1520" i="2"/>
  <c r="AX1521" i="2"/>
  <c r="AX1522" i="2"/>
  <c r="AX1523" i="2"/>
  <c r="AX1524" i="2"/>
  <c r="AX1525" i="2"/>
  <c r="AX1526" i="2"/>
  <c r="AX1527" i="2"/>
  <c r="AX1528" i="2"/>
  <c r="AX1529" i="2"/>
  <c r="AX1530" i="2"/>
  <c r="AX1531" i="2"/>
  <c r="AX1532" i="2"/>
  <c r="AX1533" i="2"/>
  <c r="AX1534" i="2"/>
  <c r="AX1535" i="2"/>
  <c r="AX1536" i="2"/>
  <c r="AX1537" i="2"/>
  <c r="AX1538" i="2"/>
  <c r="AX1539" i="2"/>
  <c r="AX1540" i="2"/>
  <c r="AX1541" i="2"/>
  <c r="AX1542" i="2"/>
  <c r="AX1543" i="2"/>
  <c r="AX1544" i="2"/>
  <c r="AX1545" i="2"/>
  <c r="AX1546" i="2"/>
  <c r="AX1547" i="2"/>
  <c r="AX1548" i="2"/>
  <c r="AX1549" i="2"/>
  <c r="AX1550" i="2"/>
  <c r="AX1551" i="2"/>
  <c r="AX1552" i="2"/>
  <c r="AX1553" i="2"/>
  <c r="AX1554" i="2"/>
  <c r="AX1555" i="2"/>
  <c r="AX1556" i="2"/>
  <c r="AX1557" i="2"/>
  <c r="AX1558" i="2"/>
  <c r="AX1559" i="2"/>
  <c r="AX1560" i="2"/>
  <c r="AX1561" i="2"/>
  <c r="AX1562" i="2"/>
  <c r="AX1563" i="2"/>
  <c r="AX1564" i="2"/>
  <c r="AX1565" i="2"/>
  <c r="AX1566" i="2"/>
  <c r="AX1567" i="2"/>
  <c r="AX1568" i="2"/>
  <c r="AX1569" i="2"/>
  <c r="AX1570" i="2"/>
  <c r="AX1571" i="2"/>
  <c r="AX1572" i="2"/>
  <c r="AX1573" i="2"/>
  <c r="AX1574" i="2"/>
  <c r="AX1575" i="2"/>
  <c r="AX1576" i="2"/>
  <c r="AX1577" i="2"/>
  <c r="AX1578" i="2"/>
  <c r="AX1579" i="2"/>
  <c r="AX1580" i="2"/>
  <c r="AX1581" i="2"/>
  <c r="AX1582" i="2"/>
  <c r="AX1583" i="2"/>
  <c r="AX1584" i="2"/>
  <c r="AX1585" i="2"/>
  <c r="AX1586" i="2"/>
  <c r="AX1587" i="2"/>
  <c r="AX1588" i="2"/>
  <c r="AX1589" i="2"/>
  <c r="AX1590" i="2"/>
  <c r="AX1591" i="2"/>
  <c r="AX1592" i="2"/>
  <c r="AX1593" i="2"/>
  <c r="AX1594" i="2"/>
  <c r="AX1595" i="2"/>
  <c r="AX1596" i="2"/>
  <c r="AX1597" i="2"/>
  <c r="AX1598" i="2"/>
  <c r="AX1599" i="2"/>
  <c r="AX1600" i="2"/>
  <c r="AX1601" i="2"/>
  <c r="AW2" i="2"/>
  <c r="AW3" i="2"/>
  <c r="AW4" i="2"/>
  <c r="AW5" i="2"/>
  <c r="AW6" i="2"/>
  <c r="AW7" i="2"/>
  <c r="AW8" i="2"/>
  <c r="AW9" i="2"/>
  <c r="AW10" i="2"/>
  <c r="AW11" i="2"/>
  <c r="AW12" i="2"/>
  <c r="AW13" i="2"/>
  <c r="AW14" i="2"/>
  <c r="AW15" i="2"/>
  <c r="AW16" i="2"/>
  <c r="AW17" i="2"/>
  <c r="AW18" i="2"/>
  <c r="AW19" i="2"/>
  <c r="AW20" i="2"/>
  <c r="AW21" i="2"/>
  <c r="AW22" i="2"/>
  <c r="AW23" i="2"/>
  <c r="AW24" i="2"/>
  <c r="AW25" i="2"/>
  <c r="AW26" i="2"/>
  <c r="AW27" i="2"/>
  <c r="AW28" i="2"/>
  <c r="AW29" i="2"/>
  <c r="AW30" i="2"/>
  <c r="AW31" i="2"/>
  <c r="AW32" i="2"/>
  <c r="AW33" i="2"/>
  <c r="AW34" i="2"/>
  <c r="AW35" i="2"/>
  <c r="AW36" i="2"/>
  <c r="AW37" i="2"/>
  <c r="AW38" i="2"/>
  <c r="AW39" i="2"/>
  <c r="AW40" i="2"/>
  <c r="AW41" i="2"/>
  <c r="AW42" i="2"/>
  <c r="AW43" i="2"/>
  <c r="AW44" i="2"/>
  <c r="AW45" i="2"/>
  <c r="AW46" i="2"/>
  <c r="AW47" i="2"/>
  <c r="AW48" i="2"/>
  <c r="AW49" i="2"/>
  <c r="AW50" i="2"/>
  <c r="AW51" i="2"/>
  <c r="AW52" i="2"/>
  <c r="AW53" i="2"/>
  <c r="AW54" i="2"/>
  <c r="AW55" i="2"/>
  <c r="AW56" i="2"/>
  <c r="AW57" i="2"/>
  <c r="AW58" i="2"/>
  <c r="AW59" i="2"/>
  <c r="AW60" i="2"/>
  <c r="AW61" i="2"/>
  <c r="AW62" i="2"/>
  <c r="AW63" i="2"/>
  <c r="AW64" i="2"/>
  <c r="AW65" i="2"/>
  <c r="AW66" i="2"/>
  <c r="AW67" i="2"/>
  <c r="AW68" i="2"/>
  <c r="AW69" i="2"/>
  <c r="AW70" i="2"/>
  <c r="AW71" i="2"/>
  <c r="AW72" i="2"/>
  <c r="AW73" i="2"/>
  <c r="AW74" i="2"/>
  <c r="AW75" i="2"/>
  <c r="AW76" i="2"/>
  <c r="AW77" i="2"/>
  <c r="AW78" i="2"/>
  <c r="AW79" i="2"/>
  <c r="AW80" i="2"/>
  <c r="AW81" i="2"/>
  <c r="AW82" i="2"/>
  <c r="AW83" i="2"/>
  <c r="AW84" i="2"/>
  <c r="AW85" i="2"/>
  <c r="AW86" i="2"/>
  <c r="AW87" i="2"/>
  <c r="AW88" i="2"/>
  <c r="AW89" i="2"/>
  <c r="AW90" i="2"/>
  <c r="AW91" i="2"/>
  <c r="AW92" i="2"/>
  <c r="AW93" i="2"/>
  <c r="AW94" i="2"/>
  <c r="AW95" i="2"/>
  <c r="AW96" i="2"/>
  <c r="AW97" i="2"/>
  <c r="AW98" i="2"/>
  <c r="AW99" i="2"/>
  <c r="AW100" i="2"/>
  <c r="AW101" i="2"/>
  <c r="AW102" i="2"/>
  <c r="AW103" i="2"/>
  <c r="AW104" i="2"/>
  <c r="AW105" i="2"/>
  <c r="AW106" i="2"/>
  <c r="AW107" i="2"/>
  <c r="AW108" i="2"/>
  <c r="AW109" i="2"/>
  <c r="AW110" i="2"/>
  <c r="AW111" i="2"/>
  <c r="AW112" i="2"/>
  <c r="AW113" i="2"/>
  <c r="AW114" i="2"/>
  <c r="AW115" i="2"/>
  <c r="AW116" i="2"/>
  <c r="AW117" i="2"/>
  <c r="AW118" i="2"/>
  <c r="AW119" i="2"/>
  <c r="AW120" i="2"/>
  <c r="AW121" i="2"/>
  <c r="AW122" i="2"/>
  <c r="AW123" i="2"/>
  <c r="AW124" i="2"/>
  <c r="AW125" i="2"/>
  <c r="AW126" i="2"/>
  <c r="AW127" i="2"/>
  <c r="AW128" i="2"/>
  <c r="AW129" i="2"/>
  <c r="AW130" i="2"/>
  <c r="AW131" i="2"/>
  <c r="AW132" i="2"/>
  <c r="AW133" i="2"/>
  <c r="AW134" i="2"/>
  <c r="AW135" i="2"/>
  <c r="AW136" i="2"/>
  <c r="AW137" i="2"/>
  <c r="AW138" i="2"/>
  <c r="AW139" i="2"/>
  <c r="AW140" i="2"/>
  <c r="AW141" i="2"/>
  <c r="AW142" i="2"/>
  <c r="AW143" i="2"/>
  <c r="AW144" i="2"/>
  <c r="AW145" i="2"/>
  <c r="AW146" i="2"/>
  <c r="AW147" i="2"/>
  <c r="AW148" i="2"/>
  <c r="AW149" i="2"/>
  <c r="AW150" i="2"/>
  <c r="AW151" i="2"/>
  <c r="AW152" i="2"/>
  <c r="AW153" i="2"/>
  <c r="AW154" i="2"/>
  <c r="AW155" i="2"/>
  <c r="AW156" i="2"/>
  <c r="AW157" i="2"/>
  <c r="AW158" i="2"/>
  <c r="AW159" i="2"/>
  <c r="AW160" i="2"/>
  <c r="AW161" i="2"/>
  <c r="AW162" i="2"/>
  <c r="AW163" i="2"/>
  <c r="AW164" i="2"/>
  <c r="AW165" i="2"/>
  <c r="AW166" i="2"/>
  <c r="AW167" i="2"/>
  <c r="AW168" i="2"/>
  <c r="AW169" i="2"/>
  <c r="AW170" i="2"/>
  <c r="AW171" i="2"/>
  <c r="AW172" i="2"/>
  <c r="AW173" i="2"/>
  <c r="AW174" i="2"/>
  <c r="AW175" i="2"/>
  <c r="AW176" i="2"/>
  <c r="AW177" i="2"/>
  <c r="AW178" i="2"/>
  <c r="AW179" i="2"/>
  <c r="AW180" i="2"/>
  <c r="AW181" i="2"/>
  <c r="AW182" i="2"/>
  <c r="AW183" i="2"/>
  <c r="AW184" i="2"/>
  <c r="AW185" i="2"/>
  <c r="AW186" i="2"/>
  <c r="AW187" i="2"/>
  <c r="AW188" i="2"/>
  <c r="AW189" i="2"/>
  <c r="AW190" i="2"/>
  <c r="AW191" i="2"/>
  <c r="AW192" i="2"/>
  <c r="AW193" i="2"/>
  <c r="AW194" i="2"/>
  <c r="AW195" i="2"/>
  <c r="AW196" i="2"/>
  <c r="AW197" i="2"/>
  <c r="AW198" i="2"/>
  <c r="AW199" i="2"/>
  <c r="AW200" i="2"/>
  <c r="AW201" i="2"/>
  <c r="AW202" i="2"/>
  <c r="AW203" i="2"/>
  <c r="AW204" i="2"/>
  <c r="AW205" i="2"/>
  <c r="AW206" i="2"/>
  <c r="AW207" i="2"/>
  <c r="AW208" i="2"/>
  <c r="AW209" i="2"/>
  <c r="AW210" i="2"/>
  <c r="AW211" i="2"/>
  <c r="AW212" i="2"/>
  <c r="AW213" i="2"/>
  <c r="AW214" i="2"/>
  <c r="AW215" i="2"/>
  <c r="AW216" i="2"/>
  <c r="AW217" i="2"/>
  <c r="AW218" i="2"/>
  <c r="AW219" i="2"/>
  <c r="AW220" i="2"/>
  <c r="AW221" i="2"/>
  <c r="AW222" i="2"/>
  <c r="AW223" i="2"/>
  <c r="AW224" i="2"/>
  <c r="AW225" i="2"/>
  <c r="AW226" i="2"/>
  <c r="AW227" i="2"/>
  <c r="AW228" i="2"/>
  <c r="AW229" i="2"/>
  <c r="AW230" i="2"/>
  <c r="AW231" i="2"/>
  <c r="AW232" i="2"/>
  <c r="AW233" i="2"/>
  <c r="AW234" i="2"/>
  <c r="AW235" i="2"/>
  <c r="AW236" i="2"/>
  <c r="AW237" i="2"/>
  <c r="AW238" i="2"/>
  <c r="AW239" i="2"/>
  <c r="AW240" i="2"/>
  <c r="AW241" i="2"/>
  <c r="AW242" i="2"/>
  <c r="AW243" i="2"/>
  <c r="AW244" i="2"/>
  <c r="AW245" i="2"/>
  <c r="AW246" i="2"/>
  <c r="AW247" i="2"/>
  <c r="AW248" i="2"/>
  <c r="AW249" i="2"/>
  <c r="AW250" i="2"/>
  <c r="AW251" i="2"/>
  <c r="AW252" i="2"/>
  <c r="AW253" i="2"/>
  <c r="AW254" i="2"/>
  <c r="AW255" i="2"/>
  <c r="AW256" i="2"/>
  <c r="AW257" i="2"/>
  <c r="AW258" i="2"/>
  <c r="AW259" i="2"/>
  <c r="AW260" i="2"/>
  <c r="AW261" i="2"/>
  <c r="AW262" i="2"/>
  <c r="AW263" i="2"/>
  <c r="AW264" i="2"/>
  <c r="AW265" i="2"/>
  <c r="AW266" i="2"/>
  <c r="AW267" i="2"/>
  <c r="AW268" i="2"/>
  <c r="AW269" i="2"/>
  <c r="AW270" i="2"/>
  <c r="AW271" i="2"/>
  <c r="AW272" i="2"/>
  <c r="AW273" i="2"/>
  <c r="AW274" i="2"/>
  <c r="AW275" i="2"/>
  <c r="AW276" i="2"/>
  <c r="AW277" i="2"/>
  <c r="AW278" i="2"/>
  <c r="AW279" i="2"/>
  <c r="AW280" i="2"/>
  <c r="AW281" i="2"/>
  <c r="AW282" i="2"/>
  <c r="AW283" i="2"/>
  <c r="AW284" i="2"/>
  <c r="AW285" i="2"/>
  <c r="AW286" i="2"/>
  <c r="AW287" i="2"/>
  <c r="AW288" i="2"/>
  <c r="AW289" i="2"/>
  <c r="AW290" i="2"/>
  <c r="AW291" i="2"/>
  <c r="AW292" i="2"/>
  <c r="AW293" i="2"/>
  <c r="AW294" i="2"/>
  <c r="AW295" i="2"/>
  <c r="AW296" i="2"/>
  <c r="AW297" i="2"/>
  <c r="AW298" i="2"/>
  <c r="AW299" i="2"/>
  <c r="AW300" i="2"/>
  <c r="AW301" i="2"/>
  <c r="AW302" i="2"/>
  <c r="AW303" i="2"/>
  <c r="AW304" i="2"/>
  <c r="AW305" i="2"/>
  <c r="AW306" i="2"/>
  <c r="AW307" i="2"/>
  <c r="AW308" i="2"/>
  <c r="AW309" i="2"/>
  <c r="AW310" i="2"/>
  <c r="AW311" i="2"/>
  <c r="AW312" i="2"/>
  <c r="AW313" i="2"/>
  <c r="AW314" i="2"/>
  <c r="AW315" i="2"/>
  <c r="AW316" i="2"/>
  <c r="AW317" i="2"/>
  <c r="AW318" i="2"/>
  <c r="AW319" i="2"/>
  <c r="AW320" i="2"/>
  <c r="AW321" i="2"/>
  <c r="AW322" i="2"/>
  <c r="AW323" i="2"/>
  <c r="AW324" i="2"/>
  <c r="AW325" i="2"/>
  <c r="AW326" i="2"/>
  <c r="AW327" i="2"/>
  <c r="AW328" i="2"/>
  <c r="AW329" i="2"/>
  <c r="AW330" i="2"/>
  <c r="AW331" i="2"/>
  <c r="AW332" i="2"/>
  <c r="AW333" i="2"/>
  <c r="AW334" i="2"/>
  <c r="AW335" i="2"/>
  <c r="AW336" i="2"/>
  <c r="AW337" i="2"/>
  <c r="AW338" i="2"/>
  <c r="AW339" i="2"/>
  <c r="AW340" i="2"/>
  <c r="AW341" i="2"/>
  <c r="AW342" i="2"/>
  <c r="AW343" i="2"/>
  <c r="AW344" i="2"/>
  <c r="AW345" i="2"/>
  <c r="AW346" i="2"/>
  <c r="AW347" i="2"/>
  <c r="AW348" i="2"/>
  <c r="AW349" i="2"/>
  <c r="AW350" i="2"/>
  <c r="AW351" i="2"/>
  <c r="AW352" i="2"/>
  <c r="AW353" i="2"/>
  <c r="AW354" i="2"/>
  <c r="AW355" i="2"/>
  <c r="AW356" i="2"/>
  <c r="AW357" i="2"/>
  <c r="AW358" i="2"/>
  <c r="AW359" i="2"/>
  <c r="AW360" i="2"/>
  <c r="AW361" i="2"/>
  <c r="AW362" i="2"/>
  <c r="AW363" i="2"/>
  <c r="AW364" i="2"/>
  <c r="AW365" i="2"/>
  <c r="AW366" i="2"/>
  <c r="AW367" i="2"/>
  <c r="AW368" i="2"/>
  <c r="AW369" i="2"/>
  <c r="AW370" i="2"/>
  <c r="AW371" i="2"/>
  <c r="AW372" i="2"/>
  <c r="AW373" i="2"/>
  <c r="AW374" i="2"/>
  <c r="AW375" i="2"/>
  <c r="AW376" i="2"/>
  <c r="AW377" i="2"/>
  <c r="AW378" i="2"/>
  <c r="AW379" i="2"/>
  <c r="AW380" i="2"/>
  <c r="AW381" i="2"/>
  <c r="AW382" i="2"/>
  <c r="AW383" i="2"/>
  <c r="AW384" i="2"/>
  <c r="AW385" i="2"/>
  <c r="AW386" i="2"/>
  <c r="AW387" i="2"/>
  <c r="AW388" i="2"/>
  <c r="AW389" i="2"/>
  <c r="AW390" i="2"/>
  <c r="AW391" i="2"/>
  <c r="AW392" i="2"/>
  <c r="AW393" i="2"/>
  <c r="AW394" i="2"/>
  <c r="AW395" i="2"/>
  <c r="AW396" i="2"/>
  <c r="AW397" i="2"/>
  <c r="AW398" i="2"/>
  <c r="AW399" i="2"/>
  <c r="AW400" i="2"/>
  <c r="AW401" i="2"/>
  <c r="AW402" i="2"/>
  <c r="AW403" i="2"/>
  <c r="AW404" i="2"/>
  <c r="AW405" i="2"/>
  <c r="AW406" i="2"/>
  <c r="AW407" i="2"/>
  <c r="AW408" i="2"/>
  <c r="AW409" i="2"/>
  <c r="AW410" i="2"/>
  <c r="AW411" i="2"/>
  <c r="AW412" i="2"/>
  <c r="AW413" i="2"/>
  <c r="AW414" i="2"/>
  <c r="AW415" i="2"/>
  <c r="AW416" i="2"/>
  <c r="AW417" i="2"/>
  <c r="AW418" i="2"/>
  <c r="AW419" i="2"/>
  <c r="AW420" i="2"/>
  <c r="AW421" i="2"/>
  <c r="AW422" i="2"/>
  <c r="AW423" i="2"/>
  <c r="AW424" i="2"/>
  <c r="AW425" i="2"/>
  <c r="AW426" i="2"/>
  <c r="AW427" i="2"/>
  <c r="AW428" i="2"/>
  <c r="AW429" i="2"/>
  <c r="AW430" i="2"/>
  <c r="AW431" i="2"/>
  <c r="AW432" i="2"/>
  <c r="AW433" i="2"/>
  <c r="AW434" i="2"/>
  <c r="AW435" i="2"/>
  <c r="AW436" i="2"/>
  <c r="AW437" i="2"/>
  <c r="AW438" i="2"/>
  <c r="AW439" i="2"/>
  <c r="AW440" i="2"/>
  <c r="AW441" i="2"/>
  <c r="AW442" i="2"/>
  <c r="AW443" i="2"/>
  <c r="AW444" i="2"/>
  <c r="AW445" i="2"/>
  <c r="AW446" i="2"/>
  <c r="AW447" i="2"/>
  <c r="AW448" i="2"/>
  <c r="AW449" i="2"/>
  <c r="AW450" i="2"/>
  <c r="AW451" i="2"/>
  <c r="AW452" i="2"/>
  <c r="AW453" i="2"/>
  <c r="AW454" i="2"/>
  <c r="AW455" i="2"/>
  <c r="AW456" i="2"/>
  <c r="AW457" i="2"/>
  <c r="AW458" i="2"/>
  <c r="AW459" i="2"/>
  <c r="AW460" i="2"/>
  <c r="AW461" i="2"/>
  <c r="AW462" i="2"/>
  <c r="AW463" i="2"/>
  <c r="AW464" i="2"/>
  <c r="AW465" i="2"/>
  <c r="AW466" i="2"/>
  <c r="AW467" i="2"/>
  <c r="AW468" i="2"/>
  <c r="AW469" i="2"/>
  <c r="AW470" i="2"/>
  <c r="AW471" i="2"/>
  <c r="AW472" i="2"/>
  <c r="AW473" i="2"/>
  <c r="AW474" i="2"/>
  <c r="AW475" i="2"/>
  <c r="AW476" i="2"/>
  <c r="AW477" i="2"/>
  <c r="AW478" i="2"/>
  <c r="AW479" i="2"/>
  <c r="AW480" i="2"/>
  <c r="AW481" i="2"/>
  <c r="AW482" i="2"/>
  <c r="AW483" i="2"/>
  <c r="AW484" i="2"/>
  <c r="AW485" i="2"/>
  <c r="AW486" i="2"/>
  <c r="AW487" i="2"/>
  <c r="AW488" i="2"/>
  <c r="AW489" i="2"/>
  <c r="AW490" i="2"/>
  <c r="AW491" i="2"/>
  <c r="AW492" i="2"/>
  <c r="AW493" i="2"/>
  <c r="AW494" i="2"/>
  <c r="AW495" i="2"/>
  <c r="AW496" i="2"/>
  <c r="AW497" i="2"/>
  <c r="AW498" i="2"/>
  <c r="AW499" i="2"/>
  <c r="AW500" i="2"/>
  <c r="AW501" i="2"/>
  <c r="AW502" i="2"/>
  <c r="AW503" i="2"/>
  <c r="AW504" i="2"/>
  <c r="AW505" i="2"/>
  <c r="AW506" i="2"/>
  <c r="AW507" i="2"/>
  <c r="AW508" i="2"/>
  <c r="AW509" i="2"/>
  <c r="AW510" i="2"/>
  <c r="AW511" i="2"/>
  <c r="AW512" i="2"/>
  <c r="AW513" i="2"/>
  <c r="AW514" i="2"/>
  <c r="AW515" i="2"/>
  <c r="AW516" i="2"/>
  <c r="AW517" i="2"/>
  <c r="AW518" i="2"/>
  <c r="AW519" i="2"/>
  <c r="AW520" i="2"/>
  <c r="AW521" i="2"/>
  <c r="AW522" i="2"/>
  <c r="AW523" i="2"/>
  <c r="AW524" i="2"/>
  <c r="AW525" i="2"/>
  <c r="AW526" i="2"/>
  <c r="AW527" i="2"/>
  <c r="AW528" i="2"/>
  <c r="AW529" i="2"/>
  <c r="AW530" i="2"/>
  <c r="AW531" i="2"/>
  <c r="AW532" i="2"/>
  <c r="AW533" i="2"/>
  <c r="AW534" i="2"/>
  <c r="AW535" i="2"/>
  <c r="AW536" i="2"/>
  <c r="AW537" i="2"/>
  <c r="AW538" i="2"/>
  <c r="AW539" i="2"/>
  <c r="AW540" i="2"/>
  <c r="AW541" i="2"/>
  <c r="AW542" i="2"/>
  <c r="AW543" i="2"/>
  <c r="AW544" i="2"/>
  <c r="AW545" i="2"/>
  <c r="AW546" i="2"/>
  <c r="AW547" i="2"/>
  <c r="AW548" i="2"/>
  <c r="AW549" i="2"/>
  <c r="AW550" i="2"/>
  <c r="AW551" i="2"/>
  <c r="AW552" i="2"/>
  <c r="AW553" i="2"/>
  <c r="AW554" i="2"/>
  <c r="AW555" i="2"/>
  <c r="AW556" i="2"/>
  <c r="AW557" i="2"/>
  <c r="AW558" i="2"/>
  <c r="AW559" i="2"/>
  <c r="AW560" i="2"/>
  <c r="AW561" i="2"/>
  <c r="AW562" i="2"/>
  <c r="AW563" i="2"/>
  <c r="AW564" i="2"/>
  <c r="AW565" i="2"/>
  <c r="AW566" i="2"/>
  <c r="AW567" i="2"/>
  <c r="AW568" i="2"/>
  <c r="AW569" i="2"/>
  <c r="AW570" i="2"/>
  <c r="AW571" i="2"/>
  <c r="AW572" i="2"/>
  <c r="AW573" i="2"/>
  <c r="AW574" i="2"/>
  <c r="AW575" i="2"/>
  <c r="AW576" i="2"/>
  <c r="AW577" i="2"/>
  <c r="AW578" i="2"/>
  <c r="AW579" i="2"/>
  <c r="AW580" i="2"/>
  <c r="AW581" i="2"/>
  <c r="AW582" i="2"/>
  <c r="AW583" i="2"/>
  <c r="AW584" i="2"/>
  <c r="AW585" i="2"/>
  <c r="AW586" i="2"/>
  <c r="AW587" i="2"/>
  <c r="AW588" i="2"/>
  <c r="AW589" i="2"/>
  <c r="AW590" i="2"/>
  <c r="AW591" i="2"/>
  <c r="AW592" i="2"/>
  <c r="AW593" i="2"/>
  <c r="AW594" i="2"/>
  <c r="AW595" i="2"/>
  <c r="AW596" i="2"/>
  <c r="AW597" i="2"/>
  <c r="AW598" i="2"/>
  <c r="AW599" i="2"/>
  <c r="AW600" i="2"/>
  <c r="AW601" i="2"/>
  <c r="AW602" i="2"/>
  <c r="AW603" i="2"/>
  <c r="AW604" i="2"/>
  <c r="AW605" i="2"/>
  <c r="AW606" i="2"/>
  <c r="AW607" i="2"/>
  <c r="AW608" i="2"/>
  <c r="AW609" i="2"/>
  <c r="AW610" i="2"/>
  <c r="AW611" i="2"/>
  <c r="AW612" i="2"/>
  <c r="AW613" i="2"/>
  <c r="AW614" i="2"/>
  <c r="AW615" i="2"/>
  <c r="AW616" i="2"/>
  <c r="AW617" i="2"/>
  <c r="AW618" i="2"/>
  <c r="AW619" i="2"/>
  <c r="AW620" i="2"/>
  <c r="AW621" i="2"/>
  <c r="AW622" i="2"/>
  <c r="AW623" i="2"/>
  <c r="AW624" i="2"/>
  <c r="AW625" i="2"/>
  <c r="AW626" i="2"/>
  <c r="AW627" i="2"/>
  <c r="AW628" i="2"/>
  <c r="AW629" i="2"/>
  <c r="AW630" i="2"/>
  <c r="AW631" i="2"/>
  <c r="AW632" i="2"/>
  <c r="AW633" i="2"/>
  <c r="AW634" i="2"/>
  <c r="AW635" i="2"/>
  <c r="AW636" i="2"/>
  <c r="AW637" i="2"/>
  <c r="AW638" i="2"/>
  <c r="AW639" i="2"/>
  <c r="AW640" i="2"/>
  <c r="AW641" i="2"/>
  <c r="AW642" i="2"/>
  <c r="AW643" i="2"/>
  <c r="AW644" i="2"/>
  <c r="AW645" i="2"/>
  <c r="AW646" i="2"/>
  <c r="AW647" i="2"/>
  <c r="AW648" i="2"/>
  <c r="AW649" i="2"/>
  <c r="AW650" i="2"/>
  <c r="AW651" i="2"/>
  <c r="AW652" i="2"/>
  <c r="AW653" i="2"/>
  <c r="AW654" i="2"/>
  <c r="AW655" i="2"/>
  <c r="AW656" i="2"/>
  <c r="AW657" i="2"/>
  <c r="AW658" i="2"/>
  <c r="AW659" i="2"/>
  <c r="AW660" i="2"/>
  <c r="AW661" i="2"/>
  <c r="AW662" i="2"/>
  <c r="AW663" i="2"/>
  <c r="AW664" i="2"/>
  <c r="AW665" i="2"/>
  <c r="AW666" i="2"/>
  <c r="AW667" i="2"/>
  <c r="AW668" i="2"/>
  <c r="AW669" i="2"/>
  <c r="AW670" i="2"/>
  <c r="AW671" i="2"/>
  <c r="AW672" i="2"/>
  <c r="AW673" i="2"/>
  <c r="AW674" i="2"/>
  <c r="AW675" i="2"/>
  <c r="AW676" i="2"/>
  <c r="AW677" i="2"/>
  <c r="AW678" i="2"/>
  <c r="AW679" i="2"/>
  <c r="AW680" i="2"/>
  <c r="AW681" i="2"/>
  <c r="AW682" i="2"/>
  <c r="AW683" i="2"/>
  <c r="AW684" i="2"/>
  <c r="AW685" i="2"/>
  <c r="AW686" i="2"/>
  <c r="AW687" i="2"/>
  <c r="AW688" i="2"/>
  <c r="AW689" i="2"/>
  <c r="AW690" i="2"/>
  <c r="AW691" i="2"/>
  <c r="AW692" i="2"/>
  <c r="AW693" i="2"/>
  <c r="AW694" i="2"/>
  <c r="AW695" i="2"/>
  <c r="AW696" i="2"/>
  <c r="AW697" i="2"/>
  <c r="AW698" i="2"/>
  <c r="AW699" i="2"/>
  <c r="AW700" i="2"/>
  <c r="AW701" i="2"/>
  <c r="AW702" i="2"/>
  <c r="AW703" i="2"/>
  <c r="AW704" i="2"/>
  <c r="AW705" i="2"/>
  <c r="AW706" i="2"/>
  <c r="AW707" i="2"/>
  <c r="AW708" i="2"/>
  <c r="AW709" i="2"/>
  <c r="AW710" i="2"/>
  <c r="AW711" i="2"/>
  <c r="AW712" i="2"/>
  <c r="AW713" i="2"/>
  <c r="AW714" i="2"/>
  <c r="AW715" i="2"/>
  <c r="AW716" i="2"/>
  <c r="AW717" i="2"/>
  <c r="AW718" i="2"/>
  <c r="AW719" i="2"/>
  <c r="AW720" i="2"/>
  <c r="AW721" i="2"/>
  <c r="AW722" i="2"/>
  <c r="AW723" i="2"/>
  <c r="AW724" i="2"/>
  <c r="AW725" i="2"/>
  <c r="AW726" i="2"/>
  <c r="AW727" i="2"/>
  <c r="AW728" i="2"/>
  <c r="AW729" i="2"/>
  <c r="AW730" i="2"/>
  <c r="AW731" i="2"/>
  <c r="AW732" i="2"/>
  <c r="AW733" i="2"/>
  <c r="AW734" i="2"/>
  <c r="AW735" i="2"/>
  <c r="AW736" i="2"/>
  <c r="AW737" i="2"/>
  <c r="AW738" i="2"/>
  <c r="AW739" i="2"/>
  <c r="AW740" i="2"/>
  <c r="AW741" i="2"/>
  <c r="AW742" i="2"/>
  <c r="AW743" i="2"/>
  <c r="AW744" i="2"/>
  <c r="AW745" i="2"/>
  <c r="AW746" i="2"/>
  <c r="AW747" i="2"/>
  <c r="AW748" i="2"/>
  <c r="AW749" i="2"/>
  <c r="AW750" i="2"/>
  <c r="AW751" i="2"/>
  <c r="AW752" i="2"/>
  <c r="AW753" i="2"/>
  <c r="AW754" i="2"/>
  <c r="AW755" i="2"/>
  <c r="AW756" i="2"/>
  <c r="AW757" i="2"/>
  <c r="AW758" i="2"/>
  <c r="AW759" i="2"/>
  <c r="AW760" i="2"/>
  <c r="AW761" i="2"/>
  <c r="AW762" i="2"/>
  <c r="AW763" i="2"/>
  <c r="AW764" i="2"/>
  <c r="AW765" i="2"/>
  <c r="AW766" i="2"/>
  <c r="AW767" i="2"/>
  <c r="AW768" i="2"/>
  <c r="AW769" i="2"/>
  <c r="AW770" i="2"/>
  <c r="AW771" i="2"/>
  <c r="AW772" i="2"/>
  <c r="AW773" i="2"/>
  <c r="AW774" i="2"/>
  <c r="AW775" i="2"/>
  <c r="AW776" i="2"/>
  <c r="AW777" i="2"/>
  <c r="AW778" i="2"/>
  <c r="AW779" i="2"/>
  <c r="AW780" i="2"/>
  <c r="AW781" i="2"/>
  <c r="AW782" i="2"/>
  <c r="AW783" i="2"/>
  <c r="AW784" i="2"/>
  <c r="AW785" i="2"/>
  <c r="AW786" i="2"/>
  <c r="AW787" i="2"/>
  <c r="AW788" i="2"/>
  <c r="AW789" i="2"/>
  <c r="AW790" i="2"/>
  <c r="AW791" i="2"/>
  <c r="AW792" i="2"/>
  <c r="AW793" i="2"/>
  <c r="AW794" i="2"/>
  <c r="AW795" i="2"/>
  <c r="AW796" i="2"/>
  <c r="AW797" i="2"/>
  <c r="AW798" i="2"/>
  <c r="AW799" i="2"/>
  <c r="AW800" i="2"/>
  <c r="AW801" i="2"/>
  <c r="AW802" i="2"/>
  <c r="AW803" i="2"/>
  <c r="AW804" i="2"/>
  <c r="AW805" i="2"/>
  <c r="AW806" i="2"/>
  <c r="AW807" i="2"/>
  <c r="AW808" i="2"/>
  <c r="AW809" i="2"/>
  <c r="AW810" i="2"/>
  <c r="AW811" i="2"/>
  <c r="AW812" i="2"/>
  <c r="AW813" i="2"/>
  <c r="AW814" i="2"/>
  <c r="AW815" i="2"/>
  <c r="AW816" i="2"/>
  <c r="AW817" i="2"/>
  <c r="AW818" i="2"/>
  <c r="AW819" i="2"/>
  <c r="AW820" i="2"/>
  <c r="AW821" i="2"/>
  <c r="AW822" i="2"/>
  <c r="AW823" i="2"/>
  <c r="AW824" i="2"/>
  <c r="AW825" i="2"/>
  <c r="AW826" i="2"/>
  <c r="AW827" i="2"/>
  <c r="AW828" i="2"/>
  <c r="AW829" i="2"/>
  <c r="AW830" i="2"/>
  <c r="AW831" i="2"/>
  <c r="AW832" i="2"/>
  <c r="AW833" i="2"/>
  <c r="AW834" i="2"/>
  <c r="AW835" i="2"/>
  <c r="AW836" i="2"/>
  <c r="AW837" i="2"/>
  <c r="AW838" i="2"/>
  <c r="AW839" i="2"/>
  <c r="AW840" i="2"/>
  <c r="AW841" i="2"/>
  <c r="AW842" i="2"/>
  <c r="AW843" i="2"/>
  <c r="AW844" i="2"/>
  <c r="AW845" i="2"/>
  <c r="AW846" i="2"/>
  <c r="AW847" i="2"/>
  <c r="AW848" i="2"/>
  <c r="AW849" i="2"/>
  <c r="AW850" i="2"/>
  <c r="AW851" i="2"/>
  <c r="AW852" i="2"/>
  <c r="AW853" i="2"/>
  <c r="AW854" i="2"/>
  <c r="AW855" i="2"/>
  <c r="AW856" i="2"/>
  <c r="AW857" i="2"/>
  <c r="AW858" i="2"/>
  <c r="AW859" i="2"/>
  <c r="AW860" i="2"/>
  <c r="AW861" i="2"/>
  <c r="AW862" i="2"/>
  <c r="AW863" i="2"/>
  <c r="AW864" i="2"/>
  <c r="AW865" i="2"/>
  <c r="AW866" i="2"/>
  <c r="AW867" i="2"/>
  <c r="AW868" i="2"/>
  <c r="AW869" i="2"/>
  <c r="AW870" i="2"/>
  <c r="AW871" i="2"/>
  <c r="AW872" i="2"/>
  <c r="AW873" i="2"/>
  <c r="AW874" i="2"/>
  <c r="AW875" i="2"/>
  <c r="AW876" i="2"/>
  <c r="AW877" i="2"/>
  <c r="AW878" i="2"/>
  <c r="AW879" i="2"/>
  <c r="AW880" i="2"/>
  <c r="AW881" i="2"/>
  <c r="AW882" i="2"/>
  <c r="AW883" i="2"/>
  <c r="AW884" i="2"/>
  <c r="AW885" i="2"/>
  <c r="AW886" i="2"/>
  <c r="AW887" i="2"/>
  <c r="AW888" i="2"/>
  <c r="AW889" i="2"/>
  <c r="AW890" i="2"/>
  <c r="AW891" i="2"/>
  <c r="AW892" i="2"/>
  <c r="AW893" i="2"/>
  <c r="AW894" i="2"/>
  <c r="AW895" i="2"/>
  <c r="AW896" i="2"/>
  <c r="AW897" i="2"/>
  <c r="AW898" i="2"/>
  <c r="AW899" i="2"/>
  <c r="AW900" i="2"/>
  <c r="AW901" i="2"/>
  <c r="AW902" i="2"/>
  <c r="AW903" i="2"/>
  <c r="AW904" i="2"/>
  <c r="AW905" i="2"/>
  <c r="AW906" i="2"/>
  <c r="AW907" i="2"/>
  <c r="AW908" i="2"/>
  <c r="AW909" i="2"/>
  <c r="AW910" i="2"/>
  <c r="AW911" i="2"/>
  <c r="AW912" i="2"/>
  <c r="AW913" i="2"/>
  <c r="AW914" i="2"/>
  <c r="AW915" i="2"/>
  <c r="AW916" i="2"/>
  <c r="AW917" i="2"/>
  <c r="AW918" i="2"/>
  <c r="AW919" i="2"/>
  <c r="AW920" i="2"/>
  <c r="AW921" i="2"/>
  <c r="AW922" i="2"/>
  <c r="AW923" i="2"/>
  <c r="AW924" i="2"/>
  <c r="AW925" i="2"/>
  <c r="AW926" i="2"/>
  <c r="AW927" i="2"/>
  <c r="AW928" i="2"/>
  <c r="AW929" i="2"/>
  <c r="AW930" i="2"/>
  <c r="AW931" i="2"/>
  <c r="AW932" i="2"/>
  <c r="AW933" i="2"/>
  <c r="AW934" i="2"/>
  <c r="AW935" i="2"/>
  <c r="AW936" i="2"/>
  <c r="AW937" i="2"/>
  <c r="AW938" i="2"/>
  <c r="AW939" i="2"/>
  <c r="AW940" i="2"/>
  <c r="AW941" i="2"/>
  <c r="AW942" i="2"/>
  <c r="AW943" i="2"/>
  <c r="AW944" i="2"/>
  <c r="AW945" i="2"/>
  <c r="AW946" i="2"/>
  <c r="AW947" i="2"/>
  <c r="AW948" i="2"/>
  <c r="AW949" i="2"/>
  <c r="AW950" i="2"/>
  <c r="AW951" i="2"/>
  <c r="AW952" i="2"/>
  <c r="AW953" i="2"/>
  <c r="AW954" i="2"/>
  <c r="AW955" i="2"/>
  <c r="AW956" i="2"/>
  <c r="AW957" i="2"/>
  <c r="AW958" i="2"/>
  <c r="AW959" i="2"/>
  <c r="AW960" i="2"/>
  <c r="AW961" i="2"/>
  <c r="AW962" i="2"/>
  <c r="AW963" i="2"/>
  <c r="AW964" i="2"/>
  <c r="AW965" i="2"/>
  <c r="AW966" i="2"/>
  <c r="AW967" i="2"/>
  <c r="AW968" i="2"/>
  <c r="AW969" i="2"/>
  <c r="AW970" i="2"/>
  <c r="AW971" i="2"/>
  <c r="AW972" i="2"/>
  <c r="AW973" i="2"/>
  <c r="AW974" i="2"/>
  <c r="AW975" i="2"/>
  <c r="AW976" i="2"/>
  <c r="AW977" i="2"/>
  <c r="AW978" i="2"/>
  <c r="AW979" i="2"/>
  <c r="AW980" i="2"/>
  <c r="AW981" i="2"/>
  <c r="AW982" i="2"/>
  <c r="AW983" i="2"/>
  <c r="AW984" i="2"/>
  <c r="AW985" i="2"/>
  <c r="AW986" i="2"/>
  <c r="AW987" i="2"/>
  <c r="AW988" i="2"/>
  <c r="AW989" i="2"/>
  <c r="AW990" i="2"/>
  <c r="AW991" i="2"/>
  <c r="AW992" i="2"/>
  <c r="AW993" i="2"/>
  <c r="AW994" i="2"/>
  <c r="AW995" i="2"/>
  <c r="AW996" i="2"/>
  <c r="AW997" i="2"/>
  <c r="AW998" i="2"/>
  <c r="AW999" i="2"/>
  <c r="AW1000" i="2"/>
  <c r="AW1001" i="2"/>
  <c r="AW1002" i="2"/>
  <c r="AW1003" i="2"/>
  <c r="AW1004" i="2"/>
  <c r="AW1005" i="2"/>
  <c r="AW1006" i="2"/>
  <c r="AW1007" i="2"/>
  <c r="AW1008" i="2"/>
  <c r="AW1009" i="2"/>
  <c r="AW1010" i="2"/>
  <c r="AW1011" i="2"/>
  <c r="AW1012" i="2"/>
  <c r="AW1013" i="2"/>
  <c r="AW1014" i="2"/>
  <c r="AW1015" i="2"/>
  <c r="AW1016" i="2"/>
  <c r="AW1017" i="2"/>
  <c r="AW1018" i="2"/>
  <c r="AW1019" i="2"/>
  <c r="AW1020" i="2"/>
  <c r="AW1021" i="2"/>
  <c r="AW1022" i="2"/>
  <c r="AW1023" i="2"/>
  <c r="AW1024" i="2"/>
  <c r="AW1025" i="2"/>
  <c r="AW1026" i="2"/>
  <c r="AW1027" i="2"/>
  <c r="AW1028" i="2"/>
  <c r="AW1029" i="2"/>
  <c r="AW1030" i="2"/>
  <c r="AW1031" i="2"/>
  <c r="AW1032" i="2"/>
  <c r="AW1033" i="2"/>
  <c r="AW1034" i="2"/>
  <c r="AW1035" i="2"/>
  <c r="AW1036" i="2"/>
  <c r="AW1037" i="2"/>
  <c r="AW1038" i="2"/>
  <c r="AW1039" i="2"/>
  <c r="AW1040" i="2"/>
  <c r="AW1041" i="2"/>
  <c r="AW1042" i="2"/>
  <c r="AW1043" i="2"/>
  <c r="AW1044" i="2"/>
  <c r="AW1045" i="2"/>
  <c r="AW1046" i="2"/>
  <c r="AW1047" i="2"/>
  <c r="AW1048" i="2"/>
  <c r="AW1049" i="2"/>
  <c r="AW1050" i="2"/>
  <c r="AW1051" i="2"/>
  <c r="AW1052" i="2"/>
  <c r="AW1053" i="2"/>
  <c r="AW1054" i="2"/>
  <c r="AW1055" i="2"/>
  <c r="AW1056" i="2"/>
  <c r="AW1057" i="2"/>
  <c r="AW1058" i="2"/>
  <c r="AW1059" i="2"/>
  <c r="AW1060" i="2"/>
  <c r="AW1061" i="2"/>
  <c r="AW1062" i="2"/>
  <c r="AW1063" i="2"/>
  <c r="AW1064" i="2"/>
  <c r="AW1065" i="2"/>
  <c r="AW1066" i="2"/>
  <c r="AW1067" i="2"/>
  <c r="AW1068" i="2"/>
  <c r="AW1069" i="2"/>
  <c r="AW1070" i="2"/>
  <c r="AW1071" i="2"/>
  <c r="AW1072" i="2"/>
  <c r="AW1073" i="2"/>
  <c r="AW1074" i="2"/>
  <c r="AW1075" i="2"/>
  <c r="AW1076" i="2"/>
  <c r="AW1077" i="2"/>
  <c r="AW1078" i="2"/>
  <c r="AW1079" i="2"/>
  <c r="AW1080" i="2"/>
  <c r="AW1081" i="2"/>
  <c r="AW1082" i="2"/>
  <c r="AW1083" i="2"/>
  <c r="AW1084" i="2"/>
  <c r="AW1085" i="2"/>
  <c r="AW1086" i="2"/>
  <c r="AW1087" i="2"/>
  <c r="AW1088" i="2"/>
  <c r="AW1089" i="2"/>
  <c r="AW1090" i="2"/>
  <c r="AW1091" i="2"/>
  <c r="AW1092" i="2"/>
  <c r="AW1093" i="2"/>
  <c r="AW1094" i="2"/>
  <c r="AW1095" i="2"/>
  <c r="AW1096" i="2"/>
  <c r="AW1097" i="2"/>
  <c r="AW1098" i="2"/>
  <c r="AW1099" i="2"/>
  <c r="AW1100" i="2"/>
  <c r="AW1101" i="2"/>
  <c r="AW1102" i="2"/>
  <c r="AW1103" i="2"/>
  <c r="AW1104" i="2"/>
  <c r="AW1105" i="2"/>
  <c r="AW1106" i="2"/>
  <c r="AW1107" i="2"/>
  <c r="AW1108" i="2"/>
  <c r="AW1109" i="2"/>
  <c r="AW1110" i="2"/>
  <c r="AW1111" i="2"/>
  <c r="AW1112" i="2"/>
  <c r="AW1113" i="2"/>
  <c r="AW1114" i="2"/>
  <c r="AW1115" i="2"/>
  <c r="AW1116" i="2"/>
  <c r="AW1117" i="2"/>
  <c r="AW1118" i="2"/>
  <c r="AW1119" i="2"/>
  <c r="AW1120" i="2"/>
  <c r="AW1121" i="2"/>
  <c r="AW1122" i="2"/>
  <c r="AW1123" i="2"/>
  <c r="AW1124" i="2"/>
  <c r="AW1125" i="2"/>
  <c r="AW1126" i="2"/>
  <c r="AW1127" i="2"/>
  <c r="AW1128" i="2"/>
  <c r="AW1129" i="2"/>
  <c r="AW1130" i="2"/>
  <c r="AW1131" i="2"/>
  <c r="AW1132" i="2"/>
  <c r="AW1133" i="2"/>
  <c r="AW1134" i="2"/>
  <c r="AW1135" i="2"/>
  <c r="AW1136" i="2"/>
  <c r="AW1137" i="2"/>
  <c r="AW1138" i="2"/>
  <c r="AW1139" i="2"/>
  <c r="AW1140" i="2"/>
  <c r="AW1141" i="2"/>
  <c r="AW1142" i="2"/>
  <c r="AW1143" i="2"/>
  <c r="AW1144" i="2"/>
  <c r="AW1145" i="2"/>
  <c r="AW1146" i="2"/>
  <c r="AW1147" i="2"/>
  <c r="AW1148" i="2"/>
  <c r="AW1149" i="2"/>
  <c r="AW1150" i="2"/>
  <c r="AW1151" i="2"/>
  <c r="AW1152" i="2"/>
  <c r="AW1153" i="2"/>
  <c r="AW1154" i="2"/>
  <c r="AW1155" i="2"/>
  <c r="AW1156" i="2"/>
  <c r="AW1157" i="2"/>
  <c r="AW1158" i="2"/>
  <c r="AW1159" i="2"/>
  <c r="AW1160" i="2"/>
  <c r="AW1161" i="2"/>
  <c r="AW1162" i="2"/>
  <c r="AW1163" i="2"/>
  <c r="AW1164" i="2"/>
  <c r="AW1165" i="2"/>
  <c r="AW1166" i="2"/>
  <c r="AW1167" i="2"/>
  <c r="AW1168" i="2"/>
  <c r="AW1169" i="2"/>
  <c r="AW1170" i="2"/>
  <c r="AW1171" i="2"/>
  <c r="AW1172" i="2"/>
  <c r="AW1173" i="2"/>
  <c r="AW1174" i="2"/>
  <c r="AW1175" i="2"/>
  <c r="AW1176" i="2"/>
  <c r="AW1177" i="2"/>
  <c r="AW1178" i="2"/>
  <c r="AW1179" i="2"/>
  <c r="AW1180" i="2"/>
  <c r="AW1181" i="2"/>
  <c r="AW1182" i="2"/>
  <c r="AW1183" i="2"/>
  <c r="AW1184" i="2"/>
  <c r="AW1185" i="2"/>
  <c r="AW1186" i="2"/>
  <c r="AW1187" i="2"/>
  <c r="AW1188" i="2"/>
  <c r="AW1189" i="2"/>
  <c r="AW1190" i="2"/>
  <c r="AW1191" i="2"/>
  <c r="AW1192" i="2"/>
  <c r="AW1193" i="2"/>
  <c r="AW1194" i="2"/>
  <c r="AW1195" i="2"/>
  <c r="AW1196" i="2"/>
  <c r="AW1197" i="2"/>
  <c r="AW1198" i="2"/>
  <c r="AW1199" i="2"/>
  <c r="AW1200" i="2"/>
  <c r="AW1201" i="2"/>
  <c r="AW1202" i="2"/>
  <c r="AW1203" i="2"/>
  <c r="AW1204" i="2"/>
  <c r="AW1205" i="2"/>
  <c r="AW1206" i="2"/>
  <c r="AW1207" i="2"/>
  <c r="AW1208" i="2"/>
  <c r="AW1209" i="2"/>
  <c r="AW1210" i="2"/>
  <c r="AW1211" i="2"/>
  <c r="AW1212" i="2"/>
  <c r="AW1213" i="2"/>
  <c r="AW1214" i="2"/>
  <c r="AW1215" i="2"/>
  <c r="AW1216" i="2"/>
  <c r="AW1217" i="2"/>
  <c r="AW1218" i="2"/>
  <c r="AW1219" i="2"/>
  <c r="AW1220" i="2"/>
  <c r="AW1221" i="2"/>
  <c r="AW1222" i="2"/>
  <c r="AW1223" i="2"/>
  <c r="AW1224" i="2"/>
  <c r="AW1225" i="2"/>
  <c r="AW1226" i="2"/>
  <c r="AW1227" i="2"/>
  <c r="AW1228" i="2"/>
  <c r="AW1229" i="2"/>
  <c r="AW1230" i="2"/>
  <c r="AW1231" i="2"/>
  <c r="AW1232" i="2"/>
  <c r="AW1233" i="2"/>
  <c r="AW1234" i="2"/>
  <c r="AW1235" i="2"/>
  <c r="AW1236" i="2"/>
  <c r="AW1237" i="2"/>
  <c r="AW1238" i="2"/>
  <c r="AW1239" i="2"/>
  <c r="AW1240" i="2"/>
  <c r="AW1241" i="2"/>
  <c r="AW1242" i="2"/>
  <c r="AW1243" i="2"/>
  <c r="AW1244" i="2"/>
  <c r="AW1245" i="2"/>
  <c r="AW1246" i="2"/>
  <c r="AW1247" i="2"/>
  <c r="AW1248" i="2"/>
  <c r="AW1249" i="2"/>
  <c r="AW1250" i="2"/>
  <c r="AW1251" i="2"/>
  <c r="AW1252" i="2"/>
  <c r="AW1253" i="2"/>
  <c r="AW1254" i="2"/>
  <c r="AW1255" i="2"/>
  <c r="AW1256" i="2"/>
  <c r="AW1257" i="2"/>
  <c r="AW1258" i="2"/>
  <c r="AW1259" i="2"/>
  <c r="AW1260" i="2"/>
  <c r="AW1261" i="2"/>
  <c r="AW1262" i="2"/>
  <c r="AW1263" i="2"/>
  <c r="AW1264" i="2"/>
  <c r="AW1265" i="2"/>
  <c r="AW1266" i="2"/>
  <c r="AW1267" i="2"/>
  <c r="AW1268" i="2"/>
  <c r="AW1269" i="2"/>
  <c r="AW1270" i="2"/>
  <c r="AW1271" i="2"/>
  <c r="AW1272" i="2"/>
  <c r="AW1273" i="2"/>
  <c r="AW1274" i="2"/>
  <c r="AW1275" i="2"/>
  <c r="AW1276" i="2"/>
  <c r="AW1277" i="2"/>
  <c r="AW1278" i="2"/>
  <c r="AW1279" i="2"/>
  <c r="AW1280" i="2"/>
  <c r="AW1281" i="2"/>
  <c r="AW1282" i="2"/>
  <c r="AW1283" i="2"/>
  <c r="AW1284" i="2"/>
  <c r="AW1285" i="2"/>
  <c r="AW1286" i="2"/>
  <c r="AW1287" i="2"/>
  <c r="AW1288" i="2"/>
  <c r="AW1289" i="2"/>
  <c r="AW1290" i="2"/>
  <c r="AW1291" i="2"/>
  <c r="AW1292" i="2"/>
  <c r="AW1293" i="2"/>
  <c r="AW1294" i="2"/>
  <c r="AW1295" i="2"/>
  <c r="AW1296" i="2"/>
  <c r="AW1297" i="2"/>
  <c r="AW1298" i="2"/>
  <c r="AW1299" i="2"/>
  <c r="AW1300" i="2"/>
  <c r="AW1301" i="2"/>
  <c r="AW1302" i="2"/>
  <c r="AW1303" i="2"/>
  <c r="AW1304" i="2"/>
  <c r="AW1305" i="2"/>
  <c r="AW1306" i="2"/>
  <c r="AW1307" i="2"/>
  <c r="AW1308" i="2"/>
  <c r="AW1309" i="2"/>
  <c r="AW1310" i="2"/>
  <c r="AW1311" i="2"/>
  <c r="AW1312" i="2"/>
  <c r="AW1313" i="2"/>
  <c r="AW1314" i="2"/>
  <c r="AW1315" i="2"/>
  <c r="AW1316" i="2"/>
  <c r="AW1317" i="2"/>
  <c r="AW1318" i="2"/>
  <c r="AW1319" i="2"/>
  <c r="AW1320" i="2"/>
  <c r="AW1321" i="2"/>
  <c r="AW1322" i="2"/>
  <c r="AW1323" i="2"/>
  <c r="AW1324" i="2"/>
  <c r="AW1325" i="2"/>
  <c r="AW1326" i="2"/>
  <c r="AW1327" i="2"/>
  <c r="AW1328" i="2"/>
  <c r="AW1329" i="2"/>
  <c r="AW1330" i="2"/>
  <c r="AW1331" i="2"/>
  <c r="AW1332" i="2"/>
  <c r="AW1333" i="2"/>
  <c r="AW1334" i="2"/>
  <c r="AW1335" i="2"/>
  <c r="AW1336" i="2"/>
  <c r="AW1337" i="2"/>
  <c r="AW1338" i="2"/>
  <c r="AW1339" i="2"/>
  <c r="AW1340" i="2"/>
  <c r="AW1341" i="2"/>
  <c r="AW1342" i="2"/>
  <c r="AW1343" i="2"/>
  <c r="AW1344" i="2"/>
  <c r="AW1345" i="2"/>
  <c r="AW1346" i="2"/>
  <c r="AW1347" i="2"/>
  <c r="AW1348" i="2"/>
  <c r="AW1349" i="2"/>
  <c r="AW1350" i="2"/>
  <c r="AW1351" i="2"/>
  <c r="AW1352" i="2"/>
  <c r="AW1353" i="2"/>
  <c r="AW1354" i="2"/>
  <c r="AW1355" i="2"/>
  <c r="AW1356" i="2"/>
  <c r="AW1357" i="2"/>
  <c r="AW1358" i="2"/>
  <c r="AW1359" i="2"/>
  <c r="AW1360" i="2"/>
  <c r="AW1361" i="2"/>
  <c r="AW1362" i="2"/>
  <c r="AW1363" i="2"/>
  <c r="AW1364" i="2"/>
  <c r="AW1365" i="2"/>
  <c r="AW1366" i="2"/>
  <c r="AW1367" i="2"/>
  <c r="AW1368" i="2"/>
  <c r="AW1369" i="2"/>
  <c r="AW1370" i="2"/>
  <c r="AW1371" i="2"/>
  <c r="AW1372" i="2"/>
  <c r="AW1373" i="2"/>
  <c r="AW1374" i="2"/>
  <c r="AW1375" i="2"/>
  <c r="AW1376" i="2"/>
  <c r="AW1377" i="2"/>
  <c r="AW1378" i="2"/>
  <c r="AW1379" i="2"/>
  <c r="AW1380" i="2"/>
  <c r="AW1381" i="2"/>
  <c r="AW1382" i="2"/>
  <c r="AW1383" i="2"/>
  <c r="AW1384" i="2"/>
  <c r="AW1385" i="2"/>
  <c r="AW1386" i="2"/>
  <c r="AW1387" i="2"/>
  <c r="AW1388" i="2"/>
  <c r="AW1389" i="2"/>
  <c r="AW1390" i="2"/>
  <c r="AW1391" i="2"/>
  <c r="AW1392" i="2"/>
  <c r="AW1393" i="2"/>
  <c r="AW1394" i="2"/>
  <c r="AW1395" i="2"/>
  <c r="AW1396" i="2"/>
  <c r="AW1397" i="2"/>
  <c r="AW1398" i="2"/>
  <c r="AW1399" i="2"/>
  <c r="AW1400" i="2"/>
  <c r="AW1401" i="2"/>
  <c r="AW1402" i="2"/>
  <c r="AW1403" i="2"/>
  <c r="AW1404" i="2"/>
  <c r="AW1405" i="2"/>
  <c r="AW1406" i="2"/>
  <c r="AW1407" i="2"/>
  <c r="AW1408" i="2"/>
  <c r="AW1409" i="2"/>
  <c r="AW1410" i="2"/>
  <c r="AW1411" i="2"/>
  <c r="AW1412" i="2"/>
  <c r="AW1413" i="2"/>
  <c r="AW1414" i="2"/>
  <c r="AW1415" i="2"/>
  <c r="AW1416" i="2"/>
  <c r="AW1417" i="2"/>
  <c r="AW1418" i="2"/>
  <c r="AW1419" i="2"/>
  <c r="AW1420" i="2"/>
  <c r="AW1421" i="2"/>
  <c r="AW1422" i="2"/>
  <c r="AW1423" i="2"/>
  <c r="AW1424" i="2"/>
  <c r="AW1425" i="2"/>
  <c r="AW1426" i="2"/>
  <c r="AW1427" i="2"/>
  <c r="AW1428" i="2"/>
  <c r="AW1429" i="2"/>
  <c r="AW1430" i="2"/>
  <c r="AW1431" i="2"/>
  <c r="AW1432" i="2"/>
  <c r="AW1433" i="2"/>
  <c r="AW1434" i="2"/>
  <c r="AW1435" i="2"/>
  <c r="AW1436" i="2"/>
  <c r="AW1437" i="2"/>
  <c r="AW1438" i="2"/>
  <c r="AW1439" i="2"/>
  <c r="AW1440" i="2"/>
  <c r="AW1441" i="2"/>
  <c r="AW1442" i="2"/>
  <c r="AW1443" i="2"/>
  <c r="AW1444" i="2"/>
  <c r="AW1445" i="2"/>
  <c r="AW1446" i="2"/>
  <c r="AW1447" i="2"/>
  <c r="AW1448" i="2"/>
  <c r="AW1449" i="2"/>
  <c r="AW1450" i="2"/>
  <c r="AW1451" i="2"/>
  <c r="AW1452" i="2"/>
  <c r="AW1453" i="2"/>
  <c r="AW1454" i="2"/>
  <c r="AW1455" i="2"/>
  <c r="AW1456" i="2"/>
  <c r="AW1457" i="2"/>
  <c r="AW1458" i="2"/>
  <c r="AW1459" i="2"/>
  <c r="AW1460" i="2"/>
  <c r="AW1461" i="2"/>
  <c r="AW1462" i="2"/>
  <c r="AW1463" i="2"/>
  <c r="AW1464" i="2"/>
  <c r="AW1465" i="2"/>
  <c r="AW1466" i="2"/>
  <c r="AW1467" i="2"/>
  <c r="AW1468" i="2"/>
  <c r="AW1469" i="2"/>
  <c r="AW1470" i="2"/>
  <c r="AW1471" i="2"/>
  <c r="AW1472" i="2"/>
  <c r="AW1473" i="2"/>
  <c r="AW1474" i="2"/>
  <c r="AW1475" i="2"/>
  <c r="AW1476" i="2"/>
  <c r="AW1477" i="2"/>
  <c r="AW1478" i="2"/>
  <c r="AW1479" i="2"/>
  <c r="AW1480" i="2"/>
  <c r="AW1481" i="2"/>
  <c r="AW1482" i="2"/>
  <c r="AW1483" i="2"/>
  <c r="AW1484" i="2"/>
  <c r="AW1485" i="2"/>
  <c r="AW1486" i="2"/>
  <c r="AW1487" i="2"/>
  <c r="AW1488" i="2"/>
  <c r="AW1489" i="2"/>
  <c r="AW1490" i="2"/>
  <c r="AW1491" i="2"/>
  <c r="AW1492" i="2"/>
  <c r="AW1493" i="2"/>
  <c r="AW1494" i="2"/>
  <c r="AW1495" i="2"/>
  <c r="AW1496" i="2"/>
  <c r="AW1497" i="2"/>
  <c r="AW1498" i="2"/>
  <c r="AW1499" i="2"/>
  <c r="AW1500" i="2"/>
  <c r="AW1501" i="2"/>
  <c r="AW1502" i="2"/>
  <c r="AW1503" i="2"/>
  <c r="AW1504" i="2"/>
  <c r="AW1505" i="2"/>
  <c r="AW1506" i="2"/>
  <c r="AW1507" i="2"/>
  <c r="AW1508" i="2"/>
  <c r="AW1509" i="2"/>
  <c r="AW1510" i="2"/>
  <c r="AW1511" i="2"/>
  <c r="AW1512" i="2"/>
  <c r="AW1513" i="2"/>
  <c r="AW1514" i="2"/>
  <c r="AW1515" i="2"/>
  <c r="AW1516" i="2"/>
  <c r="AW1517" i="2"/>
  <c r="AW1518" i="2"/>
  <c r="AW1519" i="2"/>
  <c r="AW1520" i="2"/>
  <c r="AW1521" i="2"/>
  <c r="AW1522" i="2"/>
  <c r="AW1523" i="2"/>
  <c r="AW1524" i="2"/>
  <c r="AW1525" i="2"/>
  <c r="AW1526" i="2"/>
  <c r="AW1527" i="2"/>
  <c r="AW1528" i="2"/>
  <c r="AW1529" i="2"/>
  <c r="AW1530" i="2"/>
  <c r="AW1531" i="2"/>
  <c r="AW1532" i="2"/>
  <c r="AW1533" i="2"/>
  <c r="AW1534" i="2"/>
  <c r="AW1535" i="2"/>
  <c r="AW1536" i="2"/>
  <c r="AW1537" i="2"/>
  <c r="AW1538" i="2"/>
  <c r="AW1539" i="2"/>
  <c r="AW1540" i="2"/>
  <c r="AW1541" i="2"/>
  <c r="AW1542" i="2"/>
  <c r="AW1543" i="2"/>
  <c r="AW1544" i="2"/>
  <c r="AW1545" i="2"/>
  <c r="AW1546" i="2"/>
  <c r="AW1547" i="2"/>
  <c r="AW1548" i="2"/>
  <c r="AW1549" i="2"/>
  <c r="AW1550" i="2"/>
  <c r="AW1551" i="2"/>
  <c r="AW1552" i="2"/>
  <c r="AW1553" i="2"/>
  <c r="AW1554" i="2"/>
  <c r="AW1555" i="2"/>
  <c r="AW1556" i="2"/>
  <c r="AW1557" i="2"/>
  <c r="AW1558" i="2"/>
  <c r="AW1559" i="2"/>
  <c r="AW1560" i="2"/>
  <c r="AW1561" i="2"/>
  <c r="AW1562" i="2"/>
  <c r="AW1563" i="2"/>
  <c r="AW1564" i="2"/>
  <c r="AW1565" i="2"/>
  <c r="AW1566" i="2"/>
  <c r="AW1567" i="2"/>
  <c r="AW1568" i="2"/>
  <c r="AW1569" i="2"/>
  <c r="AW1570" i="2"/>
  <c r="AW1571" i="2"/>
  <c r="AW1572" i="2"/>
  <c r="AW1573" i="2"/>
  <c r="AW1574" i="2"/>
  <c r="AW1575" i="2"/>
  <c r="AW1576" i="2"/>
  <c r="AW1577" i="2"/>
  <c r="AW1578" i="2"/>
  <c r="AW1579" i="2"/>
  <c r="AW1580" i="2"/>
  <c r="AW1581" i="2"/>
  <c r="AW1582" i="2"/>
  <c r="AW1583" i="2"/>
  <c r="AW1584" i="2"/>
  <c r="AW1585" i="2"/>
  <c r="AW1586" i="2"/>
  <c r="AW1587" i="2"/>
  <c r="AW1588" i="2"/>
  <c r="AW1589" i="2"/>
  <c r="AW1590" i="2"/>
  <c r="AW1591" i="2"/>
  <c r="AW1592" i="2"/>
  <c r="AW1593" i="2"/>
  <c r="AW1594" i="2"/>
  <c r="AW1595" i="2"/>
  <c r="AW1596" i="2"/>
  <c r="AW1597" i="2"/>
  <c r="AW1598" i="2"/>
  <c r="AW1599" i="2"/>
  <c r="AW1600" i="2"/>
  <c r="AW1601" i="2"/>
  <c r="AV2" i="2"/>
  <c r="AV3" i="2"/>
  <c r="AV4" i="2"/>
  <c r="AV5" i="2"/>
  <c r="AV6" i="2"/>
  <c r="AV7" i="2"/>
  <c r="AV8" i="2"/>
  <c r="AV9" i="2"/>
  <c r="AV10" i="2"/>
  <c r="AV11" i="2"/>
  <c r="AV12" i="2"/>
  <c r="AV13" i="2"/>
  <c r="AV14" i="2"/>
  <c r="AV15" i="2"/>
  <c r="AV16" i="2"/>
  <c r="AV17" i="2"/>
  <c r="AV18" i="2"/>
  <c r="AV19" i="2"/>
  <c r="AV20" i="2"/>
  <c r="AV21" i="2"/>
  <c r="AV22" i="2"/>
  <c r="AV23" i="2"/>
  <c r="AV24" i="2"/>
  <c r="AV25" i="2"/>
  <c r="AV26" i="2"/>
  <c r="AV27" i="2"/>
  <c r="AV28" i="2"/>
  <c r="AV29" i="2"/>
  <c r="AV30" i="2"/>
  <c r="AV31" i="2"/>
  <c r="AV32" i="2"/>
  <c r="AV33" i="2"/>
  <c r="AV34" i="2"/>
  <c r="AV35" i="2"/>
  <c r="AV36" i="2"/>
  <c r="AV37" i="2"/>
  <c r="AV38" i="2"/>
  <c r="AV39" i="2"/>
  <c r="AV40" i="2"/>
  <c r="AV41" i="2"/>
  <c r="AV42" i="2"/>
  <c r="AV43" i="2"/>
  <c r="AV44" i="2"/>
  <c r="AV45" i="2"/>
  <c r="AV46" i="2"/>
  <c r="AV47" i="2"/>
  <c r="AV48" i="2"/>
  <c r="AV49" i="2"/>
  <c r="AV50" i="2"/>
  <c r="AV51" i="2"/>
  <c r="AV52" i="2"/>
  <c r="AV53" i="2"/>
  <c r="AV54" i="2"/>
  <c r="AV55" i="2"/>
  <c r="AV56" i="2"/>
  <c r="AV57" i="2"/>
  <c r="AV58" i="2"/>
  <c r="AV59" i="2"/>
  <c r="AV60" i="2"/>
  <c r="AV61" i="2"/>
  <c r="AV62" i="2"/>
  <c r="AV63" i="2"/>
  <c r="AV64" i="2"/>
  <c r="AV65" i="2"/>
  <c r="AV66" i="2"/>
  <c r="AV67" i="2"/>
  <c r="AV68" i="2"/>
  <c r="AV69" i="2"/>
  <c r="AV70" i="2"/>
  <c r="AV71" i="2"/>
  <c r="AV72" i="2"/>
  <c r="AV73" i="2"/>
  <c r="AV74" i="2"/>
  <c r="AV75" i="2"/>
  <c r="AV76" i="2"/>
  <c r="AV77" i="2"/>
  <c r="AV78" i="2"/>
  <c r="AV79" i="2"/>
  <c r="AV80" i="2"/>
  <c r="AV81" i="2"/>
  <c r="AV82" i="2"/>
  <c r="AV83" i="2"/>
  <c r="AV84" i="2"/>
  <c r="AV85" i="2"/>
  <c r="AV86" i="2"/>
  <c r="AV87" i="2"/>
  <c r="AV88" i="2"/>
  <c r="AV89" i="2"/>
  <c r="AV90" i="2"/>
  <c r="AV91" i="2"/>
  <c r="AV92" i="2"/>
  <c r="AV93" i="2"/>
  <c r="AV94" i="2"/>
  <c r="AV95" i="2"/>
  <c r="AV96" i="2"/>
  <c r="AV97" i="2"/>
  <c r="AV98" i="2"/>
  <c r="AV99" i="2"/>
  <c r="AV100" i="2"/>
  <c r="AV101" i="2"/>
  <c r="AV102" i="2"/>
  <c r="AV103" i="2"/>
  <c r="AV104" i="2"/>
  <c r="AV105" i="2"/>
  <c r="AV106" i="2"/>
  <c r="AV107" i="2"/>
  <c r="AV108" i="2"/>
  <c r="AV109" i="2"/>
  <c r="AV110" i="2"/>
  <c r="AV111" i="2"/>
  <c r="AV112" i="2"/>
  <c r="AV113" i="2"/>
  <c r="AV114" i="2"/>
  <c r="AV115" i="2"/>
  <c r="AV116" i="2"/>
  <c r="AV117" i="2"/>
  <c r="AV118" i="2"/>
  <c r="AV119" i="2"/>
  <c r="AV120" i="2"/>
  <c r="AV121" i="2"/>
  <c r="AV122" i="2"/>
  <c r="AV123" i="2"/>
  <c r="AV124" i="2"/>
  <c r="AV125" i="2"/>
  <c r="AV126" i="2"/>
  <c r="AV127" i="2"/>
  <c r="AV128" i="2"/>
  <c r="AV129" i="2"/>
  <c r="AV130" i="2"/>
  <c r="AV131" i="2"/>
  <c r="AV132" i="2"/>
  <c r="AV133" i="2"/>
  <c r="AV134" i="2"/>
  <c r="AV135" i="2"/>
  <c r="AV136" i="2"/>
  <c r="AV137" i="2"/>
  <c r="AV138" i="2"/>
  <c r="AV139" i="2"/>
  <c r="AV140" i="2"/>
  <c r="AV141" i="2"/>
  <c r="AV142" i="2"/>
  <c r="AV143" i="2"/>
  <c r="AV144" i="2"/>
  <c r="AV145" i="2"/>
  <c r="AV146" i="2"/>
  <c r="AV147" i="2"/>
  <c r="AV148" i="2"/>
  <c r="AV149" i="2"/>
  <c r="AV150" i="2"/>
  <c r="AV151" i="2"/>
  <c r="AV152" i="2"/>
  <c r="AV153" i="2"/>
  <c r="AV154" i="2"/>
  <c r="AV155" i="2"/>
  <c r="AV156" i="2"/>
  <c r="AV157" i="2"/>
  <c r="AV158" i="2"/>
  <c r="AV159" i="2"/>
  <c r="AV160" i="2"/>
  <c r="AV161" i="2"/>
  <c r="AV162" i="2"/>
  <c r="AV163" i="2"/>
  <c r="AV164" i="2"/>
  <c r="AV165" i="2"/>
  <c r="AV166" i="2"/>
  <c r="AV167" i="2"/>
  <c r="AV168" i="2"/>
  <c r="AV169" i="2"/>
  <c r="AV170" i="2"/>
  <c r="AV171" i="2"/>
  <c r="AV172" i="2"/>
  <c r="AV173" i="2"/>
  <c r="AV174" i="2"/>
  <c r="AV175" i="2"/>
  <c r="AV176" i="2"/>
  <c r="AV177" i="2"/>
  <c r="AV178" i="2"/>
  <c r="AV179" i="2"/>
  <c r="AV180" i="2"/>
  <c r="AV181" i="2"/>
  <c r="AV182" i="2"/>
  <c r="AV183" i="2"/>
  <c r="AV184" i="2"/>
  <c r="AV185" i="2"/>
  <c r="AV186" i="2"/>
  <c r="AV187" i="2"/>
  <c r="AV188" i="2"/>
  <c r="AV189" i="2"/>
  <c r="AV190" i="2"/>
  <c r="AV191" i="2"/>
  <c r="AV192" i="2"/>
  <c r="AV193" i="2"/>
  <c r="AV194" i="2"/>
  <c r="AV195" i="2"/>
  <c r="AV196" i="2"/>
  <c r="AV197" i="2"/>
  <c r="AV198" i="2"/>
  <c r="AV199" i="2"/>
  <c r="AV200" i="2"/>
  <c r="AV201" i="2"/>
  <c r="AV202" i="2"/>
  <c r="AV203" i="2"/>
  <c r="AV204" i="2"/>
  <c r="AV205" i="2"/>
  <c r="AV206" i="2"/>
  <c r="AV207" i="2"/>
  <c r="AV208" i="2"/>
  <c r="AV209" i="2"/>
  <c r="AV210" i="2"/>
  <c r="AV211" i="2"/>
  <c r="AV212" i="2"/>
  <c r="AV213" i="2"/>
  <c r="AV214" i="2"/>
  <c r="AV215" i="2"/>
  <c r="AV216" i="2"/>
  <c r="AV217" i="2"/>
  <c r="AV218" i="2"/>
  <c r="AV219" i="2"/>
  <c r="AV220" i="2"/>
  <c r="AV221" i="2"/>
  <c r="AV222" i="2"/>
  <c r="AV223" i="2"/>
  <c r="AV224" i="2"/>
  <c r="AV225" i="2"/>
  <c r="AV226" i="2"/>
  <c r="AV227" i="2"/>
  <c r="AV228" i="2"/>
  <c r="AV229" i="2"/>
  <c r="AV230" i="2"/>
  <c r="AV231" i="2"/>
  <c r="AV232" i="2"/>
  <c r="AV233" i="2"/>
  <c r="AV234" i="2"/>
  <c r="AV235" i="2"/>
  <c r="AV236" i="2"/>
  <c r="AV237" i="2"/>
  <c r="AV238" i="2"/>
  <c r="AV239" i="2"/>
  <c r="AV240" i="2"/>
  <c r="AV241" i="2"/>
  <c r="AV242" i="2"/>
  <c r="AV243" i="2"/>
  <c r="AV244" i="2"/>
  <c r="AV245" i="2"/>
  <c r="AV246" i="2"/>
  <c r="AV247" i="2"/>
  <c r="AV248" i="2"/>
  <c r="AV249" i="2"/>
  <c r="AV250" i="2"/>
  <c r="AV251" i="2"/>
  <c r="AV252" i="2"/>
  <c r="AV253" i="2"/>
  <c r="AV254" i="2"/>
  <c r="AV255" i="2"/>
  <c r="AV256" i="2"/>
  <c r="AV257" i="2"/>
  <c r="AV258" i="2"/>
  <c r="AV259" i="2"/>
  <c r="AV260" i="2"/>
  <c r="AV261" i="2"/>
  <c r="AV262" i="2"/>
  <c r="AV263" i="2"/>
  <c r="AV264" i="2"/>
  <c r="AV265" i="2"/>
  <c r="AV266" i="2"/>
  <c r="AV267" i="2"/>
  <c r="AV268" i="2"/>
  <c r="AV269" i="2"/>
  <c r="AV270" i="2"/>
  <c r="AV271" i="2"/>
  <c r="AV272" i="2"/>
  <c r="AV273" i="2"/>
  <c r="AV274" i="2"/>
  <c r="AV275" i="2"/>
  <c r="AV276" i="2"/>
  <c r="AV277" i="2"/>
  <c r="AV278" i="2"/>
  <c r="AV279" i="2"/>
  <c r="AV280" i="2"/>
  <c r="AV281" i="2"/>
  <c r="AV282" i="2"/>
  <c r="AV283" i="2"/>
  <c r="AV284" i="2"/>
  <c r="AV285" i="2"/>
  <c r="AV286" i="2"/>
  <c r="AV287" i="2"/>
  <c r="AV288" i="2"/>
  <c r="AV289" i="2"/>
  <c r="AV290" i="2"/>
  <c r="AV291" i="2"/>
  <c r="AV292" i="2"/>
  <c r="AV293" i="2"/>
  <c r="AV294" i="2"/>
  <c r="AV295" i="2"/>
  <c r="AV296" i="2"/>
  <c r="AV297" i="2"/>
  <c r="AV298" i="2"/>
  <c r="AV299" i="2"/>
  <c r="AV300" i="2"/>
  <c r="AV301" i="2"/>
  <c r="AV302" i="2"/>
  <c r="AV303" i="2"/>
  <c r="AV304" i="2"/>
  <c r="AV305" i="2"/>
  <c r="AV306" i="2"/>
  <c r="AV307" i="2"/>
  <c r="AV308" i="2"/>
  <c r="AV309" i="2"/>
  <c r="AV310" i="2"/>
  <c r="AV311" i="2"/>
  <c r="AV312" i="2"/>
  <c r="AV313" i="2"/>
  <c r="AV314" i="2"/>
  <c r="AV315" i="2"/>
  <c r="AV316" i="2"/>
  <c r="AV317" i="2"/>
  <c r="AV318" i="2"/>
  <c r="AV319" i="2"/>
  <c r="AV320" i="2"/>
  <c r="AV321" i="2"/>
  <c r="AV322" i="2"/>
  <c r="AV323" i="2"/>
  <c r="AV324" i="2"/>
  <c r="AV325" i="2"/>
  <c r="AV326" i="2"/>
  <c r="AV327" i="2"/>
  <c r="AV328" i="2"/>
  <c r="AV329" i="2"/>
  <c r="AV330" i="2"/>
  <c r="AV331" i="2"/>
  <c r="AV332" i="2"/>
  <c r="AV333" i="2"/>
  <c r="AV334" i="2"/>
  <c r="AV335" i="2"/>
  <c r="AV336" i="2"/>
  <c r="AV337" i="2"/>
  <c r="AV338" i="2"/>
  <c r="AV339" i="2"/>
  <c r="AV340" i="2"/>
  <c r="AV341" i="2"/>
  <c r="AV342" i="2"/>
  <c r="AV343" i="2"/>
  <c r="AV344" i="2"/>
  <c r="AV345" i="2"/>
  <c r="AV346" i="2"/>
  <c r="AV347" i="2"/>
  <c r="AV348" i="2"/>
  <c r="AV349" i="2"/>
  <c r="AV350" i="2"/>
  <c r="AV351" i="2"/>
  <c r="AV352" i="2"/>
  <c r="AV353" i="2"/>
  <c r="AV354" i="2"/>
  <c r="AV355" i="2"/>
  <c r="AV356" i="2"/>
  <c r="AV357" i="2"/>
  <c r="AV358" i="2"/>
  <c r="AV359" i="2"/>
  <c r="AV360" i="2"/>
  <c r="AV361" i="2"/>
  <c r="AV362" i="2"/>
  <c r="AV363" i="2"/>
  <c r="AV364" i="2"/>
  <c r="AV365" i="2"/>
  <c r="AV366" i="2"/>
  <c r="AV367" i="2"/>
  <c r="AV368" i="2"/>
  <c r="AV369" i="2"/>
  <c r="AV370" i="2"/>
  <c r="AV371" i="2"/>
  <c r="AV372" i="2"/>
  <c r="AV373" i="2"/>
  <c r="AV374" i="2"/>
  <c r="AV375" i="2"/>
  <c r="AV376" i="2"/>
  <c r="AV377" i="2"/>
  <c r="AV378" i="2"/>
  <c r="AV379" i="2"/>
  <c r="AV380" i="2"/>
  <c r="AV381" i="2"/>
  <c r="AV382" i="2"/>
  <c r="AV383" i="2"/>
  <c r="AV384" i="2"/>
  <c r="AV385" i="2"/>
  <c r="AV386" i="2"/>
  <c r="AV387" i="2"/>
  <c r="AV388" i="2"/>
  <c r="AV389" i="2"/>
  <c r="AV390" i="2"/>
  <c r="AV391" i="2"/>
  <c r="AV392" i="2"/>
  <c r="AV393" i="2"/>
  <c r="AV394" i="2"/>
  <c r="AV395" i="2"/>
  <c r="AV396" i="2"/>
  <c r="AV397" i="2"/>
  <c r="AV398" i="2"/>
  <c r="AV399" i="2"/>
  <c r="AV400" i="2"/>
  <c r="AV401" i="2"/>
  <c r="AV402" i="2"/>
  <c r="AV403" i="2"/>
  <c r="AV404" i="2"/>
  <c r="AV405" i="2"/>
  <c r="AV406" i="2"/>
  <c r="AV407" i="2"/>
  <c r="AV408" i="2"/>
  <c r="AV409" i="2"/>
  <c r="AV410" i="2"/>
  <c r="AV411" i="2"/>
  <c r="AV412" i="2"/>
  <c r="AV413" i="2"/>
  <c r="AV414" i="2"/>
  <c r="AV415" i="2"/>
  <c r="AV416" i="2"/>
  <c r="AV417" i="2"/>
  <c r="AV418" i="2"/>
  <c r="AV419" i="2"/>
  <c r="AV420" i="2"/>
  <c r="AV421" i="2"/>
  <c r="AV422" i="2"/>
  <c r="AV423" i="2"/>
  <c r="AV424" i="2"/>
  <c r="AV425" i="2"/>
  <c r="AV426" i="2"/>
  <c r="AV427" i="2"/>
  <c r="AV428" i="2"/>
  <c r="AV429" i="2"/>
  <c r="AV430" i="2"/>
  <c r="AV431" i="2"/>
  <c r="AV432" i="2"/>
  <c r="AV433" i="2"/>
  <c r="AV434" i="2"/>
  <c r="AV435" i="2"/>
  <c r="AV436" i="2"/>
  <c r="AV437" i="2"/>
  <c r="AV438" i="2"/>
  <c r="AV439" i="2"/>
  <c r="AV440" i="2"/>
  <c r="AV441" i="2"/>
  <c r="AV442" i="2"/>
  <c r="AV443" i="2"/>
  <c r="AV444" i="2"/>
  <c r="AV445" i="2"/>
  <c r="AV446" i="2"/>
  <c r="AV447" i="2"/>
  <c r="AV448" i="2"/>
  <c r="AV449" i="2"/>
  <c r="AV450" i="2"/>
  <c r="AV451" i="2"/>
  <c r="AV452" i="2"/>
  <c r="AV453" i="2"/>
  <c r="AV454" i="2"/>
  <c r="AV455" i="2"/>
  <c r="AV456" i="2"/>
  <c r="AV457" i="2"/>
  <c r="AV458" i="2"/>
  <c r="AV459" i="2"/>
  <c r="AV460" i="2"/>
  <c r="AV461" i="2"/>
  <c r="AV462" i="2"/>
  <c r="AV463" i="2"/>
  <c r="AV464" i="2"/>
  <c r="AV465" i="2"/>
  <c r="AV466" i="2"/>
  <c r="AV467" i="2"/>
  <c r="AV468" i="2"/>
  <c r="AV469" i="2"/>
  <c r="AV470" i="2"/>
  <c r="AV471" i="2"/>
  <c r="AV472" i="2"/>
  <c r="AV473" i="2"/>
  <c r="AV474" i="2"/>
  <c r="AV475" i="2"/>
  <c r="AV476" i="2"/>
  <c r="AV477" i="2"/>
  <c r="AV478" i="2"/>
  <c r="AV479" i="2"/>
  <c r="AV480" i="2"/>
  <c r="AV481" i="2"/>
  <c r="AV482" i="2"/>
  <c r="AV483" i="2"/>
  <c r="AV484" i="2"/>
  <c r="AV485" i="2"/>
  <c r="AV486" i="2"/>
  <c r="AV487" i="2"/>
  <c r="AV488" i="2"/>
  <c r="AV489" i="2"/>
  <c r="AV490" i="2"/>
  <c r="AV491" i="2"/>
  <c r="AV492" i="2"/>
  <c r="AV493" i="2"/>
  <c r="AV494" i="2"/>
  <c r="AV495" i="2"/>
  <c r="AV496" i="2"/>
  <c r="AV497" i="2"/>
  <c r="AV498" i="2"/>
  <c r="AV499" i="2"/>
  <c r="AV500" i="2"/>
  <c r="AV501" i="2"/>
  <c r="AV502" i="2"/>
  <c r="AV503" i="2"/>
  <c r="AV504" i="2"/>
  <c r="AV505" i="2"/>
  <c r="AV506" i="2"/>
  <c r="AV507" i="2"/>
  <c r="AV508" i="2"/>
  <c r="AV509" i="2"/>
  <c r="AV510" i="2"/>
  <c r="AV511" i="2"/>
  <c r="AV512" i="2"/>
  <c r="AV513" i="2"/>
  <c r="AV514" i="2"/>
  <c r="AV515" i="2"/>
  <c r="AV516" i="2"/>
  <c r="AV517" i="2"/>
  <c r="AV518" i="2"/>
  <c r="AV519" i="2"/>
  <c r="AV520" i="2"/>
  <c r="AV521" i="2"/>
  <c r="AV522" i="2"/>
  <c r="AV523" i="2"/>
  <c r="AV524" i="2"/>
  <c r="AV525" i="2"/>
  <c r="AV526" i="2"/>
  <c r="AV527" i="2"/>
  <c r="AV528" i="2"/>
  <c r="AV529" i="2"/>
  <c r="AV530" i="2"/>
  <c r="AV531" i="2"/>
  <c r="AV532" i="2"/>
  <c r="AV533" i="2"/>
  <c r="AV534" i="2"/>
  <c r="AV535" i="2"/>
  <c r="AV536" i="2"/>
  <c r="AV537" i="2"/>
  <c r="AV538" i="2"/>
  <c r="AV539" i="2"/>
  <c r="AV540" i="2"/>
  <c r="AV541" i="2"/>
  <c r="AV542" i="2"/>
  <c r="AV543" i="2"/>
  <c r="AV544" i="2"/>
  <c r="AV545" i="2"/>
  <c r="AV546" i="2"/>
  <c r="AV547" i="2"/>
  <c r="AV548" i="2"/>
  <c r="AV549" i="2"/>
  <c r="AV550" i="2"/>
  <c r="AV551" i="2"/>
  <c r="AV552" i="2"/>
  <c r="AV553" i="2"/>
  <c r="AV554" i="2"/>
  <c r="AV555" i="2"/>
  <c r="AV556" i="2"/>
  <c r="AV557" i="2"/>
  <c r="AV558" i="2"/>
  <c r="AV559" i="2"/>
  <c r="AV560" i="2"/>
  <c r="AV561" i="2"/>
  <c r="AV562" i="2"/>
  <c r="AV563" i="2"/>
  <c r="AV564" i="2"/>
  <c r="AV565" i="2"/>
  <c r="AV566" i="2"/>
  <c r="AV567" i="2"/>
  <c r="AV568" i="2"/>
  <c r="AV569" i="2"/>
  <c r="AV570" i="2"/>
  <c r="AV571" i="2"/>
  <c r="AV572" i="2"/>
  <c r="AV573" i="2"/>
  <c r="AV574" i="2"/>
  <c r="AV575" i="2"/>
  <c r="AV576" i="2"/>
  <c r="AV577" i="2"/>
  <c r="AV578" i="2"/>
  <c r="AV579" i="2"/>
  <c r="AV580" i="2"/>
  <c r="AV581" i="2"/>
  <c r="AV582" i="2"/>
  <c r="AV583" i="2"/>
  <c r="AV584" i="2"/>
  <c r="AV585" i="2"/>
  <c r="AV586" i="2"/>
  <c r="AV587" i="2"/>
  <c r="AV588" i="2"/>
  <c r="AV589" i="2"/>
  <c r="AV590" i="2"/>
  <c r="AV591" i="2"/>
  <c r="AV592" i="2"/>
  <c r="AV593" i="2"/>
  <c r="AV594" i="2"/>
  <c r="AV595" i="2"/>
  <c r="AV596" i="2"/>
  <c r="AV597" i="2"/>
  <c r="AV598" i="2"/>
  <c r="AV599" i="2"/>
  <c r="AV600" i="2"/>
  <c r="AV601" i="2"/>
  <c r="AV602" i="2"/>
  <c r="AV603" i="2"/>
  <c r="AV604" i="2"/>
  <c r="AV605" i="2"/>
  <c r="AV606" i="2"/>
  <c r="AV607" i="2"/>
  <c r="AV608" i="2"/>
  <c r="AV609" i="2"/>
  <c r="AV610" i="2"/>
  <c r="AV611" i="2"/>
  <c r="AV612" i="2"/>
  <c r="AV613" i="2"/>
  <c r="AV614" i="2"/>
  <c r="AV615" i="2"/>
  <c r="AV616" i="2"/>
  <c r="AV617" i="2"/>
  <c r="AV618" i="2"/>
  <c r="AV619" i="2"/>
  <c r="AV620" i="2"/>
  <c r="AV621" i="2"/>
  <c r="AV622" i="2"/>
  <c r="AV623" i="2"/>
  <c r="AV624" i="2"/>
  <c r="AV625" i="2"/>
  <c r="AV626" i="2"/>
  <c r="AV627" i="2"/>
  <c r="AV628" i="2"/>
  <c r="AV629" i="2"/>
  <c r="AV630" i="2"/>
  <c r="AV631" i="2"/>
  <c r="AV632" i="2"/>
  <c r="AV633" i="2"/>
  <c r="AV634" i="2"/>
  <c r="AV635" i="2"/>
  <c r="AV636" i="2"/>
  <c r="AV637" i="2"/>
  <c r="AV638" i="2"/>
  <c r="AV639" i="2"/>
  <c r="AV640" i="2"/>
  <c r="AV641" i="2"/>
  <c r="AV642" i="2"/>
  <c r="AV643" i="2"/>
  <c r="AV644" i="2"/>
  <c r="AV645" i="2"/>
  <c r="AV646" i="2"/>
  <c r="AV647" i="2"/>
  <c r="AV648" i="2"/>
  <c r="AV649" i="2"/>
  <c r="AV650" i="2"/>
  <c r="AV651" i="2"/>
  <c r="AV652" i="2"/>
  <c r="AV653" i="2"/>
  <c r="AV654" i="2"/>
  <c r="AV655" i="2"/>
  <c r="AV656" i="2"/>
  <c r="AV657" i="2"/>
  <c r="AV658" i="2"/>
  <c r="AV659" i="2"/>
  <c r="AV660" i="2"/>
  <c r="AV661" i="2"/>
  <c r="AV662" i="2"/>
  <c r="AV663" i="2"/>
  <c r="AV664" i="2"/>
  <c r="AV665" i="2"/>
  <c r="AV666" i="2"/>
  <c r="AV667" i="2"/>
  <c r="AV668" i="2"/>
  <c r="AV669" i="2"/>
  <c r="AV670" i="2"/>
  <c r="AV671" i="2"/>
  <c r="AV672" i="2"/>
  <c r="AV673" i="2"/>
  <c r="AV674" i="2"/>
  <c r="AV675" i="2"/>
  <c r="AV676" i="2"/>
  <c r="AV677" i="2"/>
  <c r="AV678" i="2"/>
  <c r="AV679" i="2"/>
  <c r="AV680" i="2"/>
  <c r="AV681" i="2"/>
  <c r="AV682" i="2"/>
  <c r="AV683" i="2"/>
  <c r="AV684" i="2"/>
  <c r="AV685" i="2"/>
  <c r="AV686" i="2"/>
  <c r="AV687" i="2"/>
  <c r="AV688" i="2"/>
  <c r="AV689" i="2"/>
  <c r="AV690" i="2"/>
  <c r="AV691" i="2"/>
  <c r="AV692" i="2"/>
  <c r="AV693" i="2"/>
  <c r="AV694" i="2"/>
  <c r="AV695" i="2"/>
  <c r="AV696" i="2"/>
  <c r="AV697" i="2"/>
  <c r="AV698" i="2"/>
  <c r="AV699" i="2"/>
  <c r="AV700" i="2"/>
  <c r="AV701" i="2"/>
  <c r="AV702" i="2"/>
  <c r="AV703" i="2"/>
  <c r="AV704" i="2"/>
  <c r="AV705" i="2"/>
  <c r="AV706" i="2"/>
  <c r="AV707" i="2"/>
  <c r="AV708" i="2"/>
  <c r="AV709" i="2"/>
  <c r="AV710" i="2"/>
  <c r="AV711" i="2"/>
  <c r="AV712" i="2"/>
  <c r="AV713" i="2"/>
  <c r="AV714" i="2"/>
  <c r="AV715" i="2"/>
  <c r="AV716" i="2"/>
  <c r="AV717" i="2"/>
  <c r="AV718" i="2"/>
  <c r="AV719" i="2"/>
  <c r="AV720" i="2"/>
  <c r="AV721" i="2"/>
  <c r="AV722" i="2"/>
  <c r="AV723" i="2"/>
  <c r="AV724" i="2"/>
  <c r="AV725" i="2"/>
  <c r="AV726" i="2"/>
  <c r="AV727" i="2"/>
  <c r="AV728" i="2"/>
  <c r="AV729" i="2"/>
  <c r="AV730" i="2"/>
  <c r="AV731" i="2"/>
  <c r="AV732" i="2"/>
  <c r="AV733" i="2"/>
  <c r="AV734" i="2"/>
  <c r="AV735" i="2"/>
  <c r="AV736" i="2"/>
  <c r="AV737" i="2"/>
  <c r="AV738" i="2"/>
  <c r="AV739" i="2"/>
  <c r="AV740" i="2"/>
  <c r="AV741" i="2"/>
  <c r="AV742" i="2"/>
  <c r="AV743" i="2"/>
  <c r="AV744" i="2"/>
  <c r="AV745" i="2"/>
  <c r="AV746" i="2"/>
  <c r="AV747" i="2"/>
  <c r="AV748" i="2"/>
  <c r="AV749" i="2"/>
  <c r="AV750" i="2"/>
  <c r="AV751" i="2"/>
  <c r="AV752" i="2"/>
  <c r="AV753" i="2"/>
  <c r="AV754" i="2"/>
  <c r="AV755" i="2"/>
  <c r="AV756" i="2"/>
  <c r="AV757" i="2"/>
  <c r="AV758" i="2"/>
  <c r="AV759" i="2"/>
  <c r="AV760" i="2"/>
  <c r="AV761" i="2"/>
  <c r="AV762" i="2"/>
  <c r="AV763" i="2"/>
  <c r="AV764" i="2"/>
  <c r="AV765" i="2"/>
  <c r="AV766" i="2"/>
  <c r="AV767" i="2"/>
  <c r="AV768" i="2"/>
  <c r="AV769" i="2"/>
  <c r="AV770" i="2"/>
  <c r="AV771" i="2"/>
  <c r="AV772" i="2"/>
  <c r="AV773" i="2"/>
  <c r="AV774" i="2"/>
  <c r="AV775" i="2"/>
  <c r="AV776" i="2"/>
  <c r="AV777" i="2"/>
  <c r="AV778" i="2"/>
  <c r="AV779" i="2"/>
  <c r="AV780" i="2"/>
  <c r="AV781" i="2"/>
  <c r="AV782" i="2"/>
  <c r="AV783" i="2"/>
  <c r="AV784" i="2"/>
  <c r="AV785" i="2"/>
  <c r="AV786" i="2"/>
  <c r="AV787" i="2"/>
  <c r="AV788" i="2"/>
  <c r="AV789" i="2"/>
  <c r="AV790" i="2"/>
  <c r="AV791" i="2"/>
  <c r="AV792" i="2"/>
  <c r="AV793" i="2"/>
  <c r="AV794" i="2"/>
  <c r="AV795" i="2"/>
  <c r="AV796" i="2"/>
  <c r="AV797" i="2"/>
  <c r="AV798" i="2"/>
  <c r="AV799" i="2"/>
  <c r="AV800" i="2"/>
  <c r="AV801" i="2"/>
  <c r="AV802" i="2"/>
  <c r="AV803" i="2"/>
  <c r="AV804" i="2"/>
  <c r="AV805" i="2"/>
  <c r="AV806" i="2"/>
  <c r="AV807" i="2"/>
  <c r="AV808" i="2"/>
  <c r="AV809" i="2"/>
  <c r="AV810" i="2"/>
  <c r="AV811" i="2"/>
  <c r="AV812" i="2"/>
  <c r="AV813" i="2"/>
  <c r="AV814" i="2"/>
  <c r="AV815" i="2"/>
  <c r="AV816" i="2"/>
  <c r="AV817" i="2"/>
  <c r="AV818" i="2"/>
  <c r="AV819" i="2"/>
  <c r="AV820" i="2"/>
  <c r="AV821" i="2"/>
  <c r="AV822" i="2"/>
  <c r="AV823" i="2"/>
  <c r="AV824" i="2"/>
  <c r="AV825" i="2"/>
  <c r="AV826" i="2"/>
  <c r="AV827" i="2"/>
  <c r="AV828" i="2"/>
  <c r="AV829" i="2"/>
  <c r="AV830" i="2"/>
  <c r="AV831" i="2"/>
  <c r="AV832" i="2"/>
  <c r="AV833" i="2"/>
  <c r="AV834" i="2"/>
  <c r="AV835" i="2"/>
  <c r="AV836" i="2"/>
  <c r="AV837" i="2"/>
  <c r="AV838" i="2"/>
  <c r="AV839" i="2"/>
  <c r="AV840" i="2"/>
  <c r="AV841" i="2"/>
  <c r="AV842" i="2"/>
  <c r="AV843" i="2"/>
  <c r="AV844" i="2"/>
  <c r="AV845" i="2"/>
  <c r="AV846" i="2"/>
  <c r="AV847" i="2"/>
  <c r="AV848" i="2"/>
  <c r="AV849" i="2"/>
  <c r="AV850" i="2"/>
  <c r="AV851" i="2"/>
  <c r="AV852" i="2"/>
  <c r="AV853" i="2"/>
  <c r="AV854" i="2"/>
  <c r="AV855" i="2"/>
  <c r="AV856" i="2"/>
  <c r="AV857" i="2"/>
  <c r="AV858" i="2"/>
  <c r="AV859" i="2"/>
  <c r="AV860" i="2"/>
  <c r="AV861" i="2"/>
  <c r="AV862" i="2"/>
  <c r="AV863" i="2"/>
  <c r="AV864" i="2"/>
  <c r="AV865" i="2"/>
  <c r="AV866" i="2"/>
  <c r="AV867" i="2"/>
  <c r="AV868" i="2"/>
  <c r="AV869" i="2"/>
  <c r="AV870" i="2"/>
  <c r="AV871" i="2"/>
  <c r="AV872" i="2"/>
  <c r="AV873" i="2"/>
  <c r="AV874" i="2"/>
  <c r="AV875" i="2"/>
  <c r="AV876" i="2"/>
  <c r="AV877" i="2"/>
  <c r="AV878" i="2"/>
  <c r="AV879" i="2"/>
  <c r="AV880" i="2"/>
  <c r="AV881" i="2"/>
  <c r="AV882" i="2"/>
  <c r="AV883" i="2"/>
  <c r="AV884" i="2"/>
  <c r="AV885" i="2"/>
  <c r="AV886" i="2"/>
  <c r="AV887" i="2"/>
  <c r="AV888" i="2"/>
  <c r="AV889" i="2"/>
  <c r="AV890" i="2"/>
  <c r="AV891" i="2"/>
  <c r="AV892" i="2"/>
  <c r="AV893" i="2"/>
  <c r="AV894" i="2"/>
  <c r="AV895" i="2"/>
  <c r="AV896" i="2"/>
  <c r="AV897" i="2"/>
  <c r="AV898" i="2"/>
  <c r="AV899" i="2"/>
  <c r="AV900" i="2"/>
  <c r="AV901" i="2"/>
  <c r="AV902" i="2"/>
  <c r="AV903" i="2"/>
  <c r="AV904" i="2"/>
  <c r="AV905" i="2"/>
  <c r="AV906" i="2"/>
  <c r="AV907" i="2"/>
  <c r="AV908" i="2"/>
  <c r="AV909" i="2"/>
  <c r="AV910" i="2"/>
  <c r="AV911" i="2"/>
  <c r="AV912" i="2"/>
  <c r="AV913" i="2"/>
  <c r="AV914" i="2"/>
  <c r="AV915" i="2"/>
  <c r="AV916" i="2"/>
  <c r="AV917" i="2"/>
  <c r="AV918" i="2"/>
  <c r="AV919" i="2"/>
  <c r="AV920" i="2"/>
  <c r="AV921" i="2"/>
  <c r="AV922" i="2"/>
  <c r="AV923" i="2"/>
  <c r="AV924" i="2"/>
  <c r="AV925" i="2"/>
  <c r="AV926" i="2"/>
  <c r="AV927" i="2"/>
  <c r="AV928" i="2"/>
  <c r="AV929" i="2"/>
  <c r="AV930" i="2"/>
  <c r="AV931" i="2"/>
  <c r="AV932" i="2"/>
  <c r="AV933" i="2"/>
  <c r="AV934" i="2"/>
  <c r="AV935" i="2"/>
  <c r="AV936" i="2"/>
  <c r="AV937" i="2"/>
  <c r="AV938" i="2"/>
  <c r="AV939" i="2"/>
  <c r="AV940" i="2"/>
  <c r="AV941" i="2"/>
  <c r="AV942" i="2"/>
  <c r="AV943" i="2"/>
  <c r="AV944" i="2"/>
  <c r="AV945" i="2"/>
  <c r="AV946" i="2"/>
  <c r="AV947" i="2"/>
  <c r="AV948" i="2"/>
  <c r="AV949" i="2"/>
  <c r="AV950" i="2"/>
  <c r="AV951" i="2"/>
  <c r="AV952" i="2"/>
  <c r="AV953" i="2"/>
  <c r="AV954" i="2"/>
  <c r="AV955" i="2"/>
  <c r="AV956" i="2"/>
  <c r="AV957" i="2"/>
  <c r="AV958" i="2"/>
  <c r="AV959" i="2"/>
  <c r="AV960" i="2"/>
  <c r="AV961" i="2"/>
  <c r="AV962" i="2"/>
  <c r="AV963" i="2"/>
  <c r="AV964" i="2"/>
  <c r="AV965" i="2"/>
  <c r="AV966" i="2"/>
  <c r="AV967" i="2"/>
  <c r="AV968" i="2"/>
  <c r="AV969" i="2"/>
  <c r="AV970" i="2"/>
  <c r="AV971" i="2"/>
  <c r="AV972" i="2"/>
  <c r="AV973" i="2"/>
  <c r="AV974" i="2"/>
  <c r="AV975" i="2"/>
  <c r="AV976" i="2"/>
  <c r="AV977" i="2"/>
  <c r="AV978" i="2"/>
  <c r="AV979" i="2"/>
  <c r="AV980" i="2"/>
  <c r="AV981" i="2"/>
  <c r="AV982" i="2"/>
  <c r="AV983" i="2"/>
  <c r="AV984" i="2"/>
  <c r="AV985" i="2"/>
  <c r="AV986" i="2"/>
  <c r="AV987" i="2"/>
  <c r="AV988" i="2"/>
  <c r="AV989" i="2"/>
  <c r="AV990" i="2"/>
  <c r="AV991" i="2"/>
  <c r="AV992" i="2"/>
  <c r="AV993" i="2"/>
  <c r="AV994" i="2"/>
  <c r="AV995" i="2"/>
  <c r="AV996" i="2"/>
  <c r="AV997" i="2"/>
  <c r="AV998" i="2"/>
  <c r="AV999" i="2"/>
  <c r="AV1000" i="2"/>
  <c r="AV1001" i="2"/>
  <c r="AV1002" i="2"/>
  <c r="AV1003" i="2"/>
  <c r="AV1004" i="2"/>
  <c r="AV1005" i="2"/>
  <c r="AV1006" i="2"/>
  <c r="AV1007" i="2"/>
  <c r="AV1008" i="2"/>
  <c r="AV1009" i="2"/>
  <c r="AV1010" i="2"/>
  <c r="AV1011" i="2"/>
  <c r="AV1012" i="2"/>
  <c r="AV1013" i="2"/>
  <c r="AV1014" i="2"/>
  <c r="AV1015" i="2"/>
  <c r="AV1016" i="2"/>
  <c r="AV1017" i="2"/>
  <c r="AV1018" i="2"/>
  <c r="AV1019" i="2"/>
  <c r="AV1020" i="2"/>
  <c r="AV1021" i="2"/>
  <c r="AV1022" i="2"/>
  <c r="AV1023" i="2"/>
  <c r="AV1024" i="2"/>
  <c r="AV1025" i="2"/>
  <c r="AV1026" i="2"/>
  <c r="AV1027" i="2"/>
  <c r="AV1028" i="2"/>
  <c r="AV1029" i="2"/>
  <c r="AV1030" i="2"/>
  <c r="AV1031" i="2"/>
  <c r="AV1032" i="2"/>
  <c r="AV1033" i="2"/>
  <c r="AV1034" i="2"/>
  <c r="AV1035" i="2"/>
  <c r="AV1036" i="2"/>
  <c r="AV1037" i="2"/>
  <c r="AV1038" i="2"/>
  <c r="AV1039" i="2"/>
  <c r="AV1040" i="2"/>
  <c r="AV1041" i="2"/>
  <c r="AV1042" i="2"/>
  <c r="AV1043" i="2"/>
  <c r="AV1044" i="2"/>
  <c r="AV1045" i="2"/>
  <c r="AV1046" i="2"/>
  <c r="AV1047" i="2"/>
  <c r="AV1048" i="2"/>
  <c r="AV1049" i="2"/>
  <c r="AV1050" i="2"/>
  <c r="AV1051" i="2"/>
  <c r="AV1052" i="2"/>
  <c r="AV1053" i="2"/>
  <c r="AV1054" i="2"/>
  <c r="AV1055" i="2"/>
  <c r="AV1056" i="2"/>
  <c r="AV1057" i="2"/>
  <c r="AV1058" i="2"/>
  <c r="AV1059" i="2"/>
  <c r="AV1060" i="2"/>
  <c r="AV1061" i="2"/>
  <c r="AV1062" i="2"/>
  <c r="AV1063" i="2"/>
  <c r="AV1064" i="2"/>
  <c r="AV1065" i="2"/>
  <c r="AV1066" i="2"/>
  <c r="AV1067" i="2"/>
  <c r="AV1068" i="2"/>
  <c r="AV1069" i="2"/>
  <c r="AV1070" i="2"/>
  <c r="AV1071" i="2"/>
  <c r="AV1072" i="2"/>
  <c r="AV1073" i="2"/>
  <c r="AV1074" i="2"/>
  <c r="AV1075" i="2"/>
  <c r="AV1076" i="2"/>
  <c r="AV1077" i="2"/>
  <c r="AV1078" i="2"/>
  <c r="AV1079" i="2"/>
  <c r="AV1080" i="2"/>
  <c r="AV1081" i="2"/>
  <c r="AV1082" i="2"/>
  <c r="AV1083" i="2"/>
  <c r="AV1084" i="2"/>
  <c r="AV1085" i="2"/>
  <c r="AV1086" i="2"/>
  <c r="AV1087" i="2"/>
  <c r="AV1088" i="2"/>
  <c r="AV1089" i="2"/>
  <c r="AV1090" i="2"/>
  <c r="AV1091" i="2"/>
  <c r="AV1092" i="2"/>
  <c r="AV1093" i="2"/>
  <c r="AV1094" i="2"/>
  <c r="AV1095" i="2"/>
  <c r="AV1096" i="2"/>
  <c r="AV1097" i="2"/>
  <c r="AV1098" i="2"/>
  <c r="AV1099" i="2"/>
  <c r="AV1100" i="2"/>
  <c r="AV1101" i="2"/>
  <c r="AV1102" i="2"/>
  <c r="AV1103" i="2"/>
  <c r="AV1104" i="2"/>
  <c r="AV1105" i="2"/>
  <c r="AV1106" i="2"/>
  <c r="AV1107" i="2"/>
  <c r="AV1108" i="2"/>
  <c r="AV1109" i="2"/>
  <c r="AV1110" i="2"/>
  <c r="AV1111" i="2"/>
  <c r="AV1112" i="2"/>
  <c r="AV1113" i="2"/>
  <c r="AV1114" i="2"/>
  <c r="AV1115" i="2"/>
  <c r="AV1116" i="2"/>
  <c r="AV1117" i="2"/>
  <c r="AV1118" i="2"/>
  <c r="AV1119" i="2"/>
  <c r="AV1120" i="2"/>
  <c r="AV1121" i="2"/>
  <c r="AV1122" i="2"/>
  <c r="AV1123" i="2"/>
  <c r="AV1124" i="2"/>
  <c r="AV1125" i="2"/>
  <c r="AV1126" i="2"/>
  <c r="AV1127" i="2"/>
  <c r="AV1128" i="2"/>
  <c r="AV1129" i="2"/>
  <c r="AV1130" i="2"/>
  <c r="AV1131" i="2"/>
  <c r="AV1132" i="2"/>
  <c r="AV1133" i="2"/>
  <c r="AV1134" i="2"/>
  <c r="AV1135" i="2"/>
  <c r="AV1136" i="2"/>
  <c r="AV1137" i="2"/>
  <c r="AV1138" i="2"/>
  <c r="AV1139" i="2"/>
  <c r="AV1140" i="2"/>
  <c r="AV1141" i="2"/>
  <c r="AV1142" i="2"/>
  <c r="AV1143" i="2"/>
  <c r="AV1144" i="2"/>
  <c r="AV1145" i="2"/>
  <c r="AV1146" i="2"/>
  <c r="AV1147" i="2"/>
  <c r="AV1148" i="2"/>
  <c r="AV1149" i="2"/>
  <c r="AV1150" i="2"/>
  <c r="AV1151" i="2"/>
  <c r="AV1152" i="2"/>
  <c r="AV1153" i="2"/>
  <c r="AV1154" i="2"/>
  <c r="AV1155" i="2"/>
  <c r="AV1156" i="2"/>
  <c r="AV1157" i="2"/>
  <c r="AV1158" i="2"/>
  <c r="AV1159" i="2"/>
  <c r="AV1160" i="2"/>
  <c r="AV1161" i="2"/>
  <c r="AV1162" i="2"/>
  <c r="AV1163" i="2"/>
  <c r="AV1164" i="2"/>
  <c r="AV1165" i="2"/>
  <c r="AV1166" i="2"/>
  <c r="AV1167" i="2"/>
  <c r="AV1168" i="2"/>
  <c r="AV1169" i="2"/>
  <c r="AV1170" i="2"/>
  <c r="AV1171" i="2"/>
  <c r="AV1172" i="2"/>
  <c r="AV1173" i="2"/>
  <c r="AV1174" i="2"/>
  <c r="AV1175" i="2"/>
  <c r="AV1176" i="2"/>
  <c r="AV1177" i="2"/>
  <c r="AV1178" i="2"/>
  <c r="AV1179" i="2"/>
  <c r="AV1180" i="2"/>
  <c r="AV1181" i="2"/>
  <c r="AV1182" i="2"/>
  <c r="AV1183" i="2"/>
  <c r="AV1184" i="2"/>
  <c r="AV1185" i="2"/>
  <c r="AV1186" i="2"/>
  <c r="AV1187" i="2"/>
  <c r="AV1188" i="2"/>
  <c r="AV1189" i="2"/>
  <c r="AV1190" i="2"/>
  <c r="AV1191" i="2"/>
  <c r="AV1192" i="2"/>
  <c r="AV1193" i="2"/>
  <c r="AV1194" i="2"/>
  <c r="AV1195" i="2"/>
  <c r="AV1196" i="2"/>
  <c r="AV1197" i="2"/>
  <c r="AV1198" i="2"/>
  <c r="AV1199" i="2"/>
  <c r="AV1200" i="2"/>
  <c r="AV1201" i="2"/>
  <c r="AV1202" i="2"/>
  <c r="AV1203" i="2"/>
  <c r="AV1204" i="2"/>
  <c r="AV1205" i="2"/>
  <c r="AV1206" i="2"/>
  <c r="AV1207" i="2"/>
  <c r="AV1208" i="2"/>
  <c r="AV1209" i="2"/>
  <c r="AV1210" i="2"/>
  <c r="AV1211" i="2"/>
  <c r="AV1212" i="2"/>
  <c r="AV1213" i="2"/>
  <c r="AV1214" i="2"/>
  <c r="AV1215" i="2"/>
  <c r="AV1216" i="2"/>
  <c r="AV1217" i="2"/>
  <c r="AV1218" i="2"/>
  <c r="AV1219" i="2"/>
  <c r="AV1220" i="2"/>
  <c r="AV1221" i="2"/>
  <c r="AV1222" i="2"/>
  <c r="AV1223" i="2"/>
  <c r="AV1224" i="2"/>
  <c r="AV1225" i="2"/>
  <c r="AV1226" i="2"/>
  <c r="AV1227" i="2"/>
  <c r="AV1228" i="2"/>
  <c r="AV1229" i="2"/>
  <c r="AV1230" i="2"/>
  <c r="AV1231" i="2"/>
  <c r="AV1232" i="2"/>
  <c r="AV1233" i="2"/>
  <c r="AV1234" i="2"/>
  <c r="AV1235" i="2"/>
  <c r="AV1236" i="2"/>
  <c r="AV1237" i="2"/>
  <c r="AV1238" i="2"/>
  <c r="AV1239" i="2"/>
  <c r="AV1240" i="2"/>
  <c r="AV1241" i="2"/>
  <c r="AV1242" i="2"/>
  <c r="AV1243" i="2"/>
  <c r="AV1244" i="2"/>
  <c r="AV1245" i="2"/>
  <c r="AV1246" i="2"/>
  <c r="AV1247" i="2"/>
  <c r="AV1248" i="2"/>
  <c r="AV1249" i="2"/>
  <c r="AV1250" i="2"/>
  <c r="AV1251" i="2"/>
  <c r="AV1252" i="2"/>
  <c r="AV1253" i="2"/>
  <c r="AV1254" i="2"/>
  <c r="AV1255" i="2"/>
  <c r="AV1256" i="2"/>
  <c r="AV1257" i="2"/>
  <c r="AV1258" i="2"/>
  <c r="AV1259" i="2"/>
  <c r="AV1260" i="2"/>
  <c r="AV1261" i="2"/>
  <c r="AV1262" i="2"/>
  <c r="AV1263" i="2"/>
  <c r="AV1264" i="2"/>
  <c r="AV1265" i="2"/>
  <c r="AV1266" i="2"/>
  <c r="AV1267" i="2"/>
  <c r="AV1268" i="2"/>
  <c r="AV1269" i="2"/>
  <c r="AV1270" i="2"/>
  <c r="AV1271" i="2"/>
  <c r="AV1272" i="2"/>
  <c r="AV1273" i="2"/>
  <c r="AV1274" i="2"/>
  <c r="AV1275" i="2"/>
  <c r="AV1276" i="2"/>
  <c r="AV1277" i="2"/>
  <c r="AV1278" i="2"/>
  <c r="AV1279" i="2"/>
  <c r="AV1280" i="2"/>
  <c r="AV1281" i="2"/>
  <c r="AV1282" i="2"/>
  <c r="AV1283" i="2"/>
  <c r="AV1284" i="2"/>
  <c r="AV1285" i="2"/>
  <c r="AV1286" i="2"/>
  <c r="AV1287" i="2"/>
  <c r="AV1288" i="2"/>
  <c r="AV1289" i="2"/>
  <c r="AV1290" i="2"/>
  <c r="AV1291" i="2"/>
  <c r="AV1292" i="2"/>
  <c r="AV1293" i="2"/>
  <c r="AV1294" i="2"/>
  <c r="AV1295" i="2"/>
  <c r="AV1296" i="2"/>
  <c r="AV1297" i="2"/>
  <c r="AV1298" i="2"/>
  <c r="AV1299" i="2"/>
  <c r="AV1300" i="2"/>
  <c r="AV1301" i="2"/>
  <c r="AV1302" i="2"/>
  <c r="AV1303" i="2"/>
  <c r="AV1304" i="2"/>
  <c r="AV1305" i="2"/>
  <c r="AV1306" i="2"/>
  <c r="AV1307" i="2"/>
  <c r="AV1308" i="2"/>
  <c r="AV1309" i="2"/>
  <c r="AV1310" i="2"/>
  <c r="AV1311" i="2"/>
  <c r="AV1312" i="2"/>
  <c r="AV1313" i="2"/>
  <c r="AV1314" i="2"/>
  <c r="AV1315" i="2"/>
  <c r="AV1316" i="2"/>
  <c r="AV1317" i="2"/>
  <c r="AV1318" i="2"/>
  <c r="AV1319" i="2"/>
  <c r="AV1320" i="2"/>
  <c r="AV1321" i="2"/>
  <c r="AV1322" i="2"/>
  <c r="AV1323" i="2"/>
  <c r="AV1324" i="2"/>
  <c r="AV1325" i="2"/>
  <c r="AV1326" i="2"/>
  <c r="AV1327" i="2"/>
  <c r="AV1328" i="2"/>
  <c r="AV1329" i="2"/>
  <c r="AV1330" i="2"/>
  <c r="AV1331" i="2"/>
  <c r="AV1332" i="2"/>
  <c r="AV1333" i="2"/>
  <c r="AV1334" i="2"/>
  <c r="AV1335" i="2"/>
  <c r="AV1336" i="2"/>
  <c r="AV1337" i="2"/>
  <c r="AV1338" i="2"/>
  <c r="AV1339" i="2"/>
  <c r="AV1340" i="2"/>
  <c r="AV1341" i="2"/>
  <c r="AV1342" i="2"/>
  <c r="AV1343" i="2"/>
  <c r="AV1344" i="2"/>
  <c r="AV1345" i="2"/>
  <c r="AV1346" i="2"/>
  <c r="AV1347" i="2"/>
  <c r="AV1348" i="2"/>
  <c r="AV1349" i="2"/>
  <c r="AV1350" i="2"/>
  <c r="AV1351" i="2"/>
  <c r="AV1352" i="2"/>
  <c r="AV1353" i="2"/>
  <c r="AV1354" i="2"/>
  <c r="AV1355" i="2"/>
  <c r="AV1356" i="2"/>
  <c r="AV1357" i="2"/>
  <c r="AV1358" i="2"/>
  <c r="AV1359" i="2"/>
  <c r="AV1360" i="2"/>
  <c r="AV1361" i="2"/>
  <c r="AV1362" i="2"/>
  <c r="AV1363" i="2"/>
  <c r="AV1364" i="2"/>
  <c r="AV1365" i="2"/>
  <c r="AV1366" i="2"/>
  <c r="AV1367" i="2"/>
  <c r="AV1368" i="2"/>
  <c r="AV1369" i="2"/>
  <c r="AV1370" i="2"/>
  <c r="AV1371" i="2"/>
  <c r="AV1372" i="2"/>
  <c r="AV1373" i="2"/>
  <c r="AV1374" i="2"/>
  <c r="AV1375" i="2"/>
  <c r="AV1376" i="2"/>
  <c r="AV1377" i="2"/>
  <c r="AV1378" i="2"/>
  <c r="AV1379" i="2"/>
  <c r="AV1380" i="2"/>
  <c r="AV1381" i="2"/>
  <c r="AV1382" i="2"/>
  <c r="AV1383" i="2"/>
  <c r="AV1384" i="2"/>
  <c r="AV1385" i="2"/>
  <c r="AV1386" i="2"/>
  <c r="AV1387" i="2"/>
  <c r="AV1388" i="2"/>
  <c r="AV1389" i="2"/>
  <c r="AV1390" i="2"/>
  <c r="AV1391" i="2"/>
  <c r="AV1392" i="2"/>
  <c r="AV1393" i="2"/>
  <c r="AV1394" i="2"/>
  <c r="AV1395" i="2"/>
  <c r="AV1396" i="2"/>
  <c r="AV1397" i="2"/>
  <c r="AV1398" i="2"/>
  <c r="AV1399" i="2"/>
  <c r="AV1400" i="2"/>
  <c r="AV1401" i="2"/>
  <c r="AV1402" i="2"/>
  <c r="AV1403" i="2"/>
  <c r="AV1404" i="2"/>
  <c r="AV1405" i="2"/>
  <c r="AV1406" i="2"/>
  <c r="AV1407" i="2"/>
  <c r="AV1408" i="2"/>
  <c r="AV1409" i="2"/>
  <c r="AV1410" i="2"/>
  <c r="AV1411" i="2"/>
  <c r="AV1412" i="2"/>
  <c r="AV1413" i="2"/>
  <c r="AV1414" i="2"/>
  <c r="AV1415" i="2"/>
  <c r="AV1416" i="2"/>
  <c r="AV1417" i="2"/>
  <c r="AV1418" i="2"/>
  <c r="AV1419" i="2"/>
  <c r="AV1420" i="2"/>
  <c r="AV1421" i="2"/>
  <c r="AV1422" i="2"/>
  <c r="AV1423" i="2"/>
  <c r="AV1424" i="2"/>
  <c r="AV1425" i="2"/>
  <c r="AV1426" i="2"/>
  <c r="AV1427" i="2"/>
  <c r="AV1428" i="2"/>
  <c r="AV1429" i="2"/>
  <c r="AV1430" i="2"/>
  <c r="AV1431" i="2"/>
  <c r="AV1432" i="2"/>
  <c r="AV1433" i="2"/>
  <c r="AV1434" i="2"/>
  <c r="AV1435" i="2"/>
  <c r="AV1436" i="2"/>
  <c r="AV1437" i="2"/>
  <c r="AV1438" i="2"/>
  <c r="AV1439" i="2"/>
  <c r="AV1440" i="2"/>
  <c r="AV1441" i="2"/>
  <c r="AV1442" i="2"/>
  <c r="AV1443" i="2"/>
  <c r="AV1444" i="2"/>
  <c r="AV1445" i="2"/>
  <c r="AV1446" i="2"/>
  <c r="AV1447" i="2"/>
  <c r="AV1448" i="2"/>
  <c r="AV1449" i="2"/>
  <c r="AV1450" i="2"/>
  <c r="AV1451" i="2"/>
  <c r="AV1452" i="2"/>
  <c r="AV1453" i="2"/>
  <c r="AV1454" i="2"/>
  <c r="AV1455" i="2"/>
  <c r="AV1456" i="2"/>
  <c r="AV1457" i="2"/>
  <c r="AV1458" i="2"/>
  <c r="AV1459" i="2"/>
  <c r="AV1460" i="2"/>
  <c r="AV1461" i="2"/>
  <c r="AV1462" i="2"/>
  <c r="AV1463" i="2"/>
  <c r="AV1464" i="2"/>
  <c r="AV1465" i="2"/>
  <c r="AV1466" i="2"/>
  <c r="AV1467" i="2"/>
  <c r="AV1468" i="2"/>
  <c r="AV1469" i="2"/>
  <c r="AV1470" i="2"/>
  <c r="AV1471" i="2"/>
  <c r="AV1472" i="2"/>
  <c r="AV1473" i="2"/>
  <c r="AV1474" i="2"/>
  <c r="AV1475" i="2"/>
  <c r="AV1476" i="2"/>
  <c r="AV1477" i="2"/>
  <c r="AV1478" i="2"/>
  <c r="AV1479" i="2"/>
  <c r="AV1480" i="2"/>
  <c r="AV1481" i="2"/>
  <c r="AV1482" i="2"/>
  <c r="AV1483" i="2"/>
  <c r="AV1484" i="2"/>
  <c r="AV1485" i="2"/>
  <c r="AV1486" i="2"/>
  <c r="AV1487" i="2"/>
  <c r="AV1488" i="2"/>
  <c r="AV1489" i="2"/>
  <c r="AV1490" i="2"/>
  <c r="AV1491" i="2"/>
  <c r="AV1492" i="2"/>
  <c r="AV1493" i="2"/>
  <c r="AV1494" i="2"/>
  <c r="AV1495" i="2"/>
  <c r="AV1496" i="2"/>
  <c r="AV1497" i="2"/>
  <c r="AV1498" i="2"/>
  <c r="AV1499" i="2"/>
  <c r="AV1500" i="2"/>
  <c r="AV1501" i="2"/>
  <c r="AV1502" i="2"/>
  <c r="AV1503" i="2"/>
  <c r="AV1504" i="2"/>
  <c r="AV1505" i="2"/>
  <c r="AV1506" i="2"/>
  <c r="AV1507" i="2"/>
  <c r="AV1508" i="2"/>
  <c r="AV1509" i="2"/>
  <c r="AV1510" i="2"/>
  <c r="AV1511" i="2"/>
  <c r="AV1512" i="2"/>
  <c r="AV1513" i="2"/>
  <c r="AV1514" i="2"/>
  <c r="AV1515" i="2"/>
  <c r="AV1516" i="2"/>
  <c r="AV1517" i="2"/>
  <c r="AV1518" i="2"/>
  <c r="AV1519" i="2"/>
  <c r="AV1520" i="2"/>
  <c r="AV1521" i="2"/>
  <c r="AV1522" i="2"/>
  <c r="AV1523" i="2"/>
  <c r="AV1524" i="2"/>
  <c r="AV1525" i="2"/>
  <c r="AV1526" i="2"/>
  <c r="AV1527" i="2"/>
  <c r="AV1528" i="2"/>
  <c r="AV1529" i="2"/>
  <c r="AV1530" i="2"/>
  <c r="AV1531" i="2"/>
  <c r="AV1532" i="2"/>
  <c r="AV1533" i="2"/>
  <c r="AV1534" i="2"/>
  <c r="AV1535" i="2"/>
  <c r="AV1536" i="2"/>
  <c r="AV1537" i="2"/>
  <c r="AV1538" i="2"/>
  <c r="AV1539" i="2"/>
  <c r="AV1540" i="2"/>
  <c r="AV1541" i="2"/>
  <c r="AV1542" i="2"/>
  <c r="AV1543" i="2"/>
  <c r="AV1544" i="2"/>
  <c r="AV1545" i="2"/>
  <c r="AV1546" i="2"/>
  <c r="AV1547" i="2"/>
  <c r="AV1548" i="2"/>
  <c r="AV1549" i="2"/>
  <c r="AV1550" i="2"/>
  <c r="AV1551" i="2"/>
  <c r="AV1552" i="2"/>
  <c r="AV1553" i="2"/>
  <c r="AV1554" i="2"/>
  <c r="AV1555" i="2"/>
  <c r="AV1556" i="2"/>
  <c r="AV1557" i="2"/>
  <c r="AV1558" i="2"/>
  <c r="AV1559" i="2"/>
  <c r="AV1560" i="2"/>
  <c r="AV1561" i="2"/>
  <c r="AV1562" i="2"/>
  <c r="AV1563" i="2"/>
  <c r="AV1564" i="2"/>
  <c r="AV1565" i="2"/>
  <c r="AV1566" i="2"/>
  <c r="AV1567" i="2"/>
  <c r="AV1568" i="2"/>
  <c r="AV1569" i="2"/>
  <c r="AV1570" i="2"/>
  <c r="AV1571" i="2"/>
  <c r="AV1572" i="2"/>
  <c r="AV1573" i="2"/>
  <c r="AV1574" i="2"/>
  <c r="AV1575" i="2"/>
  <c r="AV1576" i="2"/>
  <c r="AV1577" i="2"/>
  <c r="AV1578" i="2"/>
  <c r="AV1579" i="2"/>
  <c r="AV1580" i="2"/>
  <c r="AV1581" i="2"/>
  <c r="AV1582" i="2"/>
  <c r="AV1583" i="2"/>
  <c r="AV1584" i="2"/>
  <c r="AV1585" i="2"/>
  <c r="AV1586" i="2"/>
  <c r="AV1587" i="2"/>
  <c r="AV1588" i="2"/>
  <c r="AV1589" i="2"/>
  <c r="AV1590" i="2"/>
  <c r="AV1591" i="2"/>
  <c r="AV1592" i="2"/>
  <c r="AV1593" i="2"/>
  <c r="AV1594" i="2"/>
  <c r="AV1595" i="2"/>
  <c r="AV1596" i="2"/>
  <c r="AV1597" i="2"/>
  <c r="AV1598" i="2"/>
  <c r="AV1599" i="2"/>
  <c r="AV1600" i="2"/>
  <c r="AV1601" i="2"/>
  <c r="AU3" i="2"/>
  <c r="AU4" i="2"/>
  <c r="AU5" i="2"/>
  <c r="AU6" i="2"/>
  <c r="AU7" i="2"/>
  <c r="AU8" i="2"/>
  <c r="AU9" i="2"/>
  <c r="AU10" i="2"/>
  <c r="AU11" i="2"/>
  <c r="AU12" i="2"/>
  <c r="AU13" i="2"/>
  <c r="AU14" i="2"/>
  <c r="AU15" i="2"/>
  <c r="AU16" i="2"/>
  <c r="AU17" i="2"/>
  <c r="AU18" i="2"/>
  <c r="AU19" i="2"/>
  <c r="AU20" i="2"/>
  <c r="AU21" i="2"/>
  <c r="AU22" i="2"/>
  <c r="AU23" i="2"/>
  <c r="AU24" i="2"/>
  <c r="AU25" i="2"/>
  <c r="AU26" i="2"/>
  <c r="AU27" i="2"/>
  <c r="AU28" i="2"/>
  <c r="AU29" i="2"/>
  <c r="AU30" i="2"/>
  <c r="AU31" i="2"/>
  <c r="AU32" i="2"/>
  <c r="AU33" i="2"/>
  <c r="AU34" i="2"/>
  <c r="AU35" i="2"/>
  <c r="AU36" i="2"/>
  <c r="AU37" i="2"/>
  <c r="AU38" i="2"/>
  <c r="AU39" i="2"/>
  <c r="AU40" i="2"/>
  <c r="AU41" i="2"/>
  <c r="AU42" i="2"/>
  <c r="AU43" i="2"/>
  <c r="AU44" i="2"/>
  <c r="AU45" i="2"/>
  <c r="AU46" i="2"/>
  <c r="AU47" i="2"/>
  <c r="AU48" i="2"/>
  <c r="AU49" i="2"/>
  <c r="AU50" i="2"/>
  <c r="AU51" i="2"/>
  <c r="AU52" i="2"/>
  <c r="AU53" i="2"/>
  <c r="AU54" i="2"/>
  <c r="AU55" i="2"/>
  <c r="AU56" i="2"/>
  <c r="AU57" i="2"/>
  <c r="AU58" i="2"/>
  <c r="AU59" i="2"/>
  <c r="AU60" i="2"/>
  <c r="AU61" i="2"/>
  <c r="AU62" i="2"/>
  <c r="AU63" i="2"/>
  <c r="AU64" i="2"/>
  <c r="AU65" i="2"/>
  <c r="AU66" i="2"/>
  <c r="AU67" i="2"/>
  <c r="AU68" i="2"/>
  <c r="AU69" i="2"/>
  <c r="AU70" i="2"/>
  <c r="AU71" i="2"/>
  <c r="AU72" i="2"/>
  <c r="AU73" i="2"/>
  <c r="AU74" i="2"/>
  <c r="AU75" i="2"/>
  <c r="AU76" i="2"/>
  <c r="AU77" i="2"/>
  <c r="AU78" i="2"/>
  <c r="AU79" i="2"/>
  <c r="AU80" i="2"/>
  <c r="AU81" i="2"/>
  <c r="AU82" i="2"/>
  <c r="AU83" i="2"/>
  <c r="AU84" i="2"/>
  <c r="AU85" i="2"/>
  <c r="AU86" i="2"/>
  <c r="AU87" i="2"/>
  <c r="AU88" i="2"/>
  <c r="AU89" i="2"/>
  <c r="AU90" i="2"/>
  <c r="AU91" i="2"/>
  <c r="AU92" i="2"/>
  <c r="AU93" i="2"/>
  <c r="AU94" i="2"/>
  <c r="AU95" i="2"/>
  <c r="AU96" i="2"/>
  <c r="AU97" i="2"/>
  <c r="AU98" i="2"/>
  <c r="AU99" i="2"/>
  <c r="AU100" i="2"/>
  <c r="AU101" i="2"/>
  <c r="AU102" i="2"/>
  <c r="AU103" i="2"/>
  <c r="AU104" i="2"/>
  <c r="AU105" i="2"/>
  <c r="AU106" i="2"/>
  <c r="AU107" i="2"/>
  <c r="AU108" i="2"/>
  <c r="AU109" i="2"/>
  <c r="AU110" i="2"/>
  <c r="AU111" i="2"/>
  <c r="AU112" i="2"/>
  <c r="AU113" i="2"/>
  <c r="AU114" i="2"/>
  <c r="AU115" i="2"/>
  <c r="AU116" i="2"/>
  <c r="AU117" i="2"/>
  <c r="AU118" i="2"/>
  <c r="AU119" i="2"/>
  <c r="AU120" i="2"/>
  <c r="AU121" i="2"/>
  <c r="AU122" i="2"/>
  <c r="AU123" i="2"/>
  <c r="AU124" i="2"/>
  <c r="AU125" i="2"/>
  <c r="AU126" i="2"/>
  <c r="AU127" i="2"/>
  <c r="AU128" i="2"/>
  <c r="AU129" i="2"/>
  <c r="AU130" i="2"/>
  <c r="AU131" i="2"/>
  <c r="AU132" i="2"/>
  <c r="AU133" i="2"/>
  <c r="AU134" i="2"/>
  <c r="AU135" i="2"/>
  <c r="AU136" i="2"/>
  <c r="AU137" i="2"/>
  <c r="AU138" i="2"/>
  <c r="AU139" i="2"/>
  <c r="AU140" i="2"/>
  <c r="AU141" i="2"/>
  <c r="AU142" i="2"/>
  <c r="AU143" i="2"/>
  <c r="AU144" i="2"/>
  <c r="AU145" i="2"/>
  <c r="AU146" i="2"/>
  <c r="AU147" i="2"/>
  <c r="AU148" i="2"/>
  <c r="AU149" i="2"/>
  <c r="AU150" i="2"/>
  <c r="AU151" i="2"/>
  <c r="AU152" i="2"/>
  <c r="AU153" i="2"/>
  <c r="AU154" i="2"/>
  <c r="AU155" i="2"/>
  <c r="AU156" i="2"/>
  <c r="AU157" i="2"/>
  <c r="AU158" i="2"/>
  <c r="AU159" i="2"/>
  <c r="AU160" i="2"/>
  <c r="AU161" i="2"/>
  <c r="AU162" i="2"/>
  <c r="AU163" i="2"/>
  <c r="AU164" i="2"/>
  <c r="AU165" i="2"/>
  <c r="AU166" i="2"/>
  <c r="AU167" i="2"/>
  <c r="AU168" i="2"/>
  <c r="AU169" i="2"/>
  <c r="AU170" i="2"/>
  <c r="AU171" i="2"/>
  <c r="AU172" i="2"/>
  <c r="AU173" i="2"/>
  <c r="AU174" i="2"/>
  <c r="AU175" i="2"/>
  <c r="AU176" i="2"/>
  <c r="AU177" i="2"/>
  <c r="AU178" i="2"/>
  <c r="AU179" i="2"/>
  <c r="AU180" i="2"/>
  <c r="AU181" i="2"/>
  <c r="AU182" i="2"/>
  <c r="AU183" i="2"/>
  <c r="AU184" i="2"/>
  <c r="AU185" i="2"/>
  <c r="AU186" i="2"/>
  <c r="AU187" i="2"/>
  <c r="AU188" i="2"/>
  <c r="AU189" i="2"/>
  <c r="AU190" i="2"/>
  <c r="AU191" i="2"/>
  <c r="AU192" i="2"/>
  <c r="AU193" i="2"/>
  <c r="AU194" i="2"/>
  <c r="AU195" i="2"/>
  <c r="AU196" i="2"/>
  <c r="AU197" i="2"/>
  <c r="AU198" i="2"/>
  <c r="AU199" i="2"/>
  <c r="AU200" i="2"/>
  <c r="AU201" i="2"/>
  <c r="AU202" i="2"/>
  <c r="AU203" i="2"/>
  <c r="AU204" i="2"/>
  <c r="AU205" i="2"/>
  <c r="AU206" i="2"/>
  <c r="AU207" i="2"/>
  <c r="AU208" i="2"/>
  <c r="AU209" i="2"/>
  <c r="AU210" i="2"/>
  <c r="AU211" i="2"/>
  <c r="AU212" i="2"/>
  <c r="AU213" i="2"/>
  <c r="AU214" i="2"/>
  <c r="AU215" i="2"/>
  <c r="AU216" i="2"/>
  <c r="AU217" i="2"/>
  <c r="AU218" i="2"/>
  <c r="AU219" i="2"/>
  <c r="AU220" i="2"/>
  <c r="AU221" i="2"/>
  <c r="AU222" i="2"/>
  <c r="AU223" i="2"/>
  <c r="AU224" i="2"/>
  <c r="AU225" i="2"/>
  <c r="AU226" i="2"/>
  <c r="AU227" i="2"/>
  <c r="AU228" i="2"/>
  <c r="AU229" i="2"/>
  <c r="AU230" i="2"/>
  <c r="AU231" i="2"/>
  <c r="AU232" i="2"/>
  <c r="AU233" i="2"/>
  <c r="AU234" i="2"/>
  <c r="AU235" i="2"/>
  <c r="AU236" i="2"/>
  <c r="AU237" i="2"/>
  <c r="AU238" i="2"/>
  <c r="AU239" i="2"/>
  <c r="AU240" i="2"/>
  <c r="AU241" i="2"/>
  <c r="AU242" i="2"/>
  <c r="AU243" i="2"/>
  <c r="AU244" i="2"/>
  <c r="AU245" i="2"/>
  <c r="AU246" i="2"/>
  <c r="AU247" i="2"/>
  <c r="AU248" i="2"/>
  <c r="AU249" i="2"/>
  <c r="AU250" i="2"/>
  <c r="AU251" i="2"/>
  <c r="AU252" i="2"/>
  <c r="AU253" i="2"/>
  <c r="AU254" i="2"/>
  <c r="AU255" i="2"/>
  <c r="AU256" i="2"/>
  <c r="AU257" i="2"/>
  <c r="AU258" i="2"/>
  <c r="AU259" i="2"/>
  <c r="AU260" i="2"/>
  <c r="AU261" i="2"/>
  <c r="AU262" i="2"/>
  <c r="AU263" i="2"/>
  <c r="AU264" i="2"/>
  <c r="AU265" i="2"/>
  <c r="AU266" i="2"/>
  <c r="AU267" i="2"/>
  <c r="AU268" i="2"/>
  <c r="AU269" i="2"/>
  <c r="AU270" i="2"/>
  <c r="AU271" i="2"/>
  <c r="AU272" i="2"/>
  <c r="AU273" i="2"/>
  <c r="AU274" i="2"/>
  <c r="AU275" i="2"/>
  <c r="AU276" i="2"/>
  <c r="AU277" i="2"/>
  <c r="AU278" i="2"/>
  <c r="AU279" i="2"/>
  <c r="AU280" i="2"/>
  <c r="AU281" i="2"/>
  <c r="AU282" i="2"/>
  <c r="AU283" i="2"/>
  <c r="AU284" i="2"/>
  <c r="AU285" i="2"/>
  <c r="AU286" i="2"/>
  <c r="AU287" i="2"/>
  <c r="AU288" i="2"/>
  <c r="AU289" i="2"/>
  <c r="AU290" i="2"/>
  <c r="AU291" i="2"/>
  <c r="AU292" i="2"/>
  <c r="AU293" i="2"/>
  <c r="AU294" i="2"/>
  <c r="AU295" i="2"/>
  <c r="AU296" i="2"/>
  <c r="AU297" i="2"/>
  <c r="AU298" i="2"/>
  <c r="AU299" i="2"/>
  <c r="AU300" i="2"/>
  <c r="AU301" i="2"/>
  <c r="AU302" i="2"/>
  <c r="AU303" i="2"/>
  <c r="AU304" i="2"/>
  <c r="AU305" i="2"/>
  <c r="AU306" i="2"/>
  <c r="AU307" i="2"/>
  <c r="AU308" i="2"/>
  <c r="AU309" i="2"/>
  <c r="AU310" i="2"/>
  <c r="AU311" i="2"/>
  <c r="AU312" i="2"/>
  <c r="AU313" i="2"/>
  <c r="AU314" i="2"/>
  <c r="AU315" i="2"/>
  <c r="AU316" i="2"/>
  <c r="AU317" i="2"/>
  <c r="AU318" i="2"/>
  <c r="AU319" i="2"/>
  <c r="AU320" i="2"/>
  <c r="AU321" i="2"/>
  <c r="AU322" i="2"/>
  <c r="AU323" i="2"/>
  <c r="AU324" i="2"/>
  <c r="AU325" i="2"/>
  <c r="AU326" i="2"/>
  <c r="AU327" i="2"/>
  <c r="AU328" i="2"/>
  <c r="AU329" i="2"/>
  <c r="AU330" i="2"/>
  <c r="AU331" i="2"/>
  <c r="AU332" i="2"/>
  <c r="AU333" i="2"/>
  <c r="AU334" i="2"/>
  <c r="AU335" i="2"/>
  <c r="AU336" i="2"/>
  <c r="AU337" i="2"/>
  <c r="AU338" i="2"/>
  <c r="AU339" i="2"/>
  <c r="AU340" i="2"/>
  <c r="AU341" i="2"/>
  <c r="AU342" i="2"/>
  <c r="AU343" i="2"/>
  <c r="AU344" i="2"/>
  <c r="AU345" i="2"/>
  <c r="AU346" i="2"/>
  <c r="AU347" i="2"/>
  <c r="AU348" i="2"/>
  <c r="AU349" i="2"/>
  <c r="AU350" i="2"/>
  <c r="AU351" i="2"/>
  <c r="AU352" i="2"/>
  <c r="AU353" i="2"/>
  <c r="AU354" i="2"/>
  <c r="AU355" i="2"/>
  <c r="AU356" i="2"/>
  <c r="AU357" i="2"/>
  <c r="AU358" i="2"/>
  <c r="AU359" i="2"/>
  <c r="AU360" i="2"/>
  <c r="AU361" i="2"/>
  <c r="AU362" i="2"/>
  <c r="AU363" i="2"/>
  <c r="AU364" i="2"/>
  <c r="AU365" i="2"/>
  <c r="AU366" i="2"/>
  <c r="AU367" i="2"/>
  <c r="AU368" i="2"/>
  <c r="AU369" i="2"/>
  <c r="AU370" i="2"/>
  <c r="AU371" i="2"/>
  <c r="AU372" i="2"/>
  <c r="AU373" i="2"/>
  <c r="AU374" i="2"/>
  <c r="AU375" i="2"/>
  <c r="AU376" i="2"/>
  <c r="AU377" i="2"/>
  <c r="AU378" i="2"/>
  <c r="AU379" i="2"/>
  <c r="AU380" i="2"/>
  <c r="AU381" i="2"/>
  <c r="AU382" i="2"/>
  <c r="AU383" i="2"/>
  <c r="AU384" i="2"/>
  <c r="AU385" i="2"/>
  <c r="AU386" i="2"/>
  <c r="AU387" i="2"/>
  <c r="AU388" i="2"/>
  <c r="AU389" i="2"/>
  <c r="AU390" i="2"/>
  <c r="AU391" i="2"/>
  <c r="AU392" i="2"/>
  <c r="AU393" i="2"/>
  <c r="AU394" i="2"/>
  <c r="AU395" i="2"/>
  <c r="AU396" i="2"/>
  <c r="AU397" i="2"/>
  <c r="AU398" i="2"/>
  <c r="AU399" i="2"/>
  <c r="AU400" i="2"/>
  <c r="AU401" i="2"/>
  <c r="AU402" i="2"/>
  <c r="AU403" i="2"/>
  <c r="AU404" i="2"/>
  <c r="AU405" i="2"/>
  <c r="AU406" i="2"/>
  <c r="AU407" i="2"/>
  <c r="AU408" i="2"/>
  <c r="AU409" i="2"/>
  <c r="AU410" i="2"/>
  <c r="AU411" i="2"/>
  <c r="AU412" i="2"/>
  <c r="AU413" i="2"/>
  <c r="AU414" i="2"/>
  <c r="AU415" i="2"/>
  <c r="AU416" i="2"/>
  <c r="AU417" i="2"/>
  <c r="AU418" i="2"/>
  <c r="AU419" i="2"/>
  <c r="AU420" i="2"/>
  <c r="AU421" i="2"/>
  <c r="AU422" i="2"/>
  <c r="AU423" i="2"/>
  <c r="AU424" i="2"/>
  <c r="AU425" i="2"/>
  <c r="AU426" i="2"/>
  <c r="AU427" i="2"/>
  <c r="AU428" i="2"/>
  <c r="AU429" i="2"/>
  <c r="AU430" i="2"/>
  <c r="AU431" i="2"/>
  <c r="AU432" i="2"/>
  <c r="AU433" i="2"/>
  <c r="AU434" i="2"/>
  <c r="AU435" i="2"/>
  <c r="AU436" i="2"/>
  <c r="AU437" i="2"/>
  <c r="AU438" i="2"/>
  <c r="AU439" i="2"/>
  <c r="AU440" i="2"/>
  <c r="AU441" i="2"/>
  <c r="AU442" i="2"/>
  <c r="AU443" i="2"/>
  <c r="AU444" i="2"/>
  <c r="AU445" i="2"/>
  <c r="AU446" i="2"/>
  <c r="AU447" i="2"/>
  <c r="AU448" i="2"/>
  <c r="AU449" i="2"/>
  <c r="AU450" i="2"/>
  <c r="AU451" i="2"/>
  <c r="AU452" i="2"/>
  <c r="AU453" i="2"/>
  <c r="AU454" i="2"/>
  <c r="AU455" i="2"/>
  <c r="AU456" i="2"/>
  <c r="AU457" i="2"/>
  <c r="AU458" i="2"/>
  <c r="AU459" i="2"/>
  <c r="AU460" i="2"/>
  <c r="AU461" i="2"/>
  <c r="AU462" i="2"/>
  <c r="AU463" i="2"/>
  <c r="AU464" i="2"/>
  <c r="AU465" i="2"/>
  <c r="AU466" i="2"/>
  <c r="AU467" i="2"/>
  <c r="AU468" i="2"/>
  <c r="AU469" i="2"/>
  <c r="AU470" i="2"/>
  <c r="AU471" i="2"/>
  <c r="AU472" i="2"/>
  <c r="AU473" i="2"/>
  <c r="AU474" i="2"/>
  <c r="AU475" i="2"/>
  <c r="AU476" i="2"/>
  <c r="AU477" i="2"/>
  <c r="AU478" i="2"/>
  <c r="AU479" i="2"/>
  <c r="AU480" i="2"/>
  <c r="AU481" i="2"/>
  <c r="AU482" i="2"/>
  <c r="AU483" i="2"/>
  <c r="AU484" i="2"/>
  <c r="AU485" i="2"/>
  <c r="AU486" i="2"/>
  <c r="AU487" i="2"/>
  <c r="AU488" i="2"/>
  <c r="AU489" i="2"/>
  <c r="AU490" i="2"/>
  <c r="AU491" i="2"/>
  <c r="AU492" i="2"/>
  <c r="AU493" i="2"/>
  <c r="AU494" i="2"/>
  <c r="AU495" i="2"/>
  <c r="AU496" i="2"/>
  <c r="AU497" i="2"/>
  <c r="AU498" i="2"/>
  <c r="AU499" i="2"/>
  <c r="AU500" i="2"/>
  <c r="AU501" i="2"/>
  <c r="AU502" i="2"/>
  <c r="AU503" i="2"/>
  <c r="AU504" i="2"/>
  <c r="AU505" i="2"/>
  <c r="AU506" i="2"/>
  <c r="AU507" i="2"/>
  <c r="AU508" i="2"/>
  <c r="AU509" i="2"/>
  <c r="AU510" i="2"/>
  <c r="AU511" i="2"/>
  <c r="AU512" i="2"/>
  <c r="AU513" i="2"/>
  <c r="AU514" i="2"/>
  <c r="AU515" i="2"/>
  <c r="AU516" i="2"/>
  <c r="AU517" i="2"/>
  <c r="AU518" i="2"/>
  <c r="AU519" i="2"/>
  <c r="AU520" i="2"/>
  <c r="AU521" i="2"/>
  <c r="AU522" i="2"/>
  <c r="AU523" i="2"/>
  <c r="AU524" i="2"/>
  <c r="AU525" i="2"/>
  <c r="AU526" i="2"/>
  <c r="AU527" i="2"/>
  <c r="AU528" i="2"/>
  <c r="AU529" i="2"/>
  <c r="AU530" i="2"/>
  <c r="AU531" i="2"/>
  <c r="AU532" i="2"/>
  <c r="AU533" i="2"/>
  <c r="AU534" i="2"/>
  <c r="AU535" i="2"/>
  <c r="AU536" i="2"/>
  <c r="AU537" i="2"/>
  <c r="AU538" i="2"/>
  <c r="AU539" i="2"/>
  <c r="AU540" i="2"/>
  <c r="AU541" i="2"/>
  <c r="AU542" i="2"/>
  <c r="AU543" i="2"/>
  <c r="AU544" i="2"/>
  <c r="AU545" i="2"/>
  <c r="AU546" i="2"/>
  <c r="AU547" i="2"/>
  <c r="AU548" i="2"/>
  <c r="AU549" i="2"/>
  <c r="AU550" i="2"/>
  <c r="AU551" i="2"/>
  <c r="AU552" i="2"/>
  <c r="AU553" i="2"/>
  <c r="AU554" i="2"/>
  <c r="AU555" i="2"/>
  <c r="AU556" i="2"/>
  <c r="AU557" i="2"/>
  <c r="AU558" i="2"/>
  <c r="AU559" i="2"/>
  <c r="AU560" i="2"/>
  <c r="AU561" i="2"/>
  <c r="AU562" i="2"/>
  <c r="AU563" i="2"/>
  <c r="AU564" i="2"/>
  <c r="AU565" i="2"/>
  <c r="AU566" i="2"/>
  <c r="AU567" i="2"/>
  <c r="AU568" i="2"/>
  <c r="AU569" i="2"/>
  <c r="AU570" i="2"/>
  <c r="AU571" i="2"/>
  <c r="AU572" i="2"/>
  <c r="AU573" i="2"/>
  <c r="AU574" i="2"/>
  <c r="AU575" i="2"/>
  <c r="AU576" i="2"/>
  <c r="AU577" i="2"/>
  <c r="AU578" i="2"/>
  <c r="AU579" i="2"/>
  <c r="AU580" i="2"/>
  <c r="AU581" i="2"/>
  <c r="AU582" i="2"/>
  <c r="AU583" i="2"/>
  <c r="AU584" i="2"/>
  <c r="AU585" i="2"/>
  <c r="AU586" i="2"/>
  <c r="AU587" i="2"/>
  <c r="AU588" i="2"/>
  <c r="AU589" i="2"/>
  <c r="AU590" i="2"/>
  <c r="AU591" i="2"/>
  <c r="AU592" i="2"/>
  <c r="AU593" i="2"/>
  <c r="AU594" i="2"/>
  <c r="AU595" i="2"/>
  <c r="AU596" i="2"/>
  <c r="AU597" i="2"/>
  <c r="AU598" i="2"/>
  <c r="AU599" i="2"/>
  <c r="AU600" i="2"/>
  <c r="AU601" i="2"/>
  <c r="AU602" i="2"/>
  <c r="AU603" i="2"/>
  <c r="AU604" i="2"/>
  <c r="AU605" i="2"/>
  <c r="AU606" i="2"/>
  <c r="AU607" i="2"/>
  <c r="AU608" i="2"/>
  <c r="AU609" i="2"/>
  <c r="AU610" i="2"/>
  <c r="AU611" i="2"/>
  <c r="AU612" i="2"/>
  <c r="AU613" i="2"/>
  <c r="AU614" i="2"/>
  <c r="AU615" i="2"/>
  <c r="AU616" i="2"/>
  <c r="AU617" i="2"/>
  <c r="AU618" i="2"/>
  <c r="AU619" i="2"/>
  <c r="AU620" i="2"/>
  <c r="AU621" i="2"/>
  <c r="AU622" i="2"/>
  <c r="AU623" i="2"/>
  <c r="AU624" i="2"/>
  <c r="AU625" i="2"/>
  <c r="AU626" i="2"/>
  <c r="AU627" i="2"/>
  <c r="AU628" i="2"/>
  <c r="AU629" i="2"/>
  <c r="AU630" i="2"/>
  <c r="AU631" i="2"/>
  <c r="AU632" i="2"/>
  <c r="AU633" i="2"/>
  <c r="AU634" i="2"/>
  <c r="AU635" i="2"/>
  <c r="AU636" i="2"/>
  <c r="AU637" i="2"/>
  <c r="AU638" i="2"/>
  <c r="AU639" i="2"/>
  <c r="AU640" i="2"/>
  <c r="AU641" i="2"/>
  <c r="AU642" i="2"/>
  <c r="AU643" i="2"/>
  <c r="AU644" i="2"/>
  <c r="AU645" i="2"/>
  <c r="AU646" i="2"/>
  <c r="AU647" i="2"/>
  <c r="AU648" i="2"/>
  <c r="AU649" i="2"/>
  <c r="AU650" i="2"/>
  <c r="AU651" i="2"/>
  <c r="AU652" i="2"/>
  <c r="AU653" i="2"/>
  <c r="AU654" i="2"/>
  <c r="AU655" i="2"/>
  <c r="AU656" i="2"/>
  <c r="AU657" i="2"/>
  <c r="AU658" i="2"/>
  <c r="AU659" i="2"/>
  <c r="AU660" i="2"/>
  <c r="AU661" i="2"/>
  <c r="AU662" i="2"/>
  <c r="AU663" i="2"/>
  <c r="AU664" i="2"/>
  <c r="AU665" i="2"/>
  <c r="AU666" i="2"/>
  <c r="AU667" i="2"/>
  <c r="AU668" i="2"/>
  <c r="AU669" i="2"/>
  <c r="AU670" i="2"/>
  <c r="AU671" i="2"/>
  <c r="AU672" i="2"/>
  <c r="AU673" i="2"/>
  <c r="AU674" i="2"/>
  <c r="AU675" i="2"/>
  <c r="AU676" i="2"/>
  <c r="AU677" i="2"/>
  <c r="AU678" i="2"/>
  <c r="AU679" i="2"/>
  <c r="AU680" i="2"/>
  <c r="AU681" i="2"/>
  <c r="AU682" i="2"/>
  <c r="AU683" i="2"/>
  <c r="AU684" i="2"/>
  <c r="AU685" i="2"/>
  <c r="AU686" i="2"/>
  <c r="AU687" i="2"/>
  <c r="AU688" i="2"/>
  <c r="AU689" i="2"/>
  <c r="AU690" i="2"/>
  <c r="AU691" i="2"/>
  <c r="AU692" i="2"/>
  <c r="AU693" i="2"/>
  <c r="AU694" i="2"/>
  <c r="AU695" i="2"/>
  <c r="AU696" i="2"/>
  <c r="AU697" i="2"/>
  <c r="AU698" i="2"/>
  <c r="AU699" i="2"/>
  <c r="AU700" i="2"/>
  <c r="AU701" i="2"/>
  <c r="AU702" i="2"/>
  <c r="AU703" i="2"/>
  <c r="AU704" i="2"/>
  <c r="AU705" i="2"/>
  <c r="AU706" i="2"/>
  <c r="AU707" i="2"/>
  <c r="AU708" i="2"/>
  <c r="AU709" i="2"/>
  <c r="AU710" i="2"/>
  <c r="AU711" i="2"/>
  <c r="AU712" i="2"/>
  <c r="AU713" i="2"/>
  <c r="AU714" i="2"/>
  <c r="AU715" i="2"/>
  <c r="AU716" i="2"/>
  <c r="AU717" i="2"/>
  <c r="AU718" i="2"/>
  <c r="AU719" i="2"/>
  <c r="AU720" i="2"/>
  <c r="AU721" i="2"/>
  <c r="AU722" i="2"/>
  <c r="AU723" i="2"/>
  <c r="AU724" i="2"/>
  <c r="AU725" i="2"/>
  <c r="AU726" i="2"/>
  <c r="AU727" i="2"/>
  <c r="AU728" i="2"/>
  <c r="AU729" i="2"/>
  <c r="AU730" i="2"/>
  <c r="AU731" i="2"/>
  <c r="AU732" i="2"/>
  <c r="AU733" i="2"/>
  <c r="AU734" i="2"/>
  <c r="AU735" i="2"/>
  <c r="AU736" i="2"/>
  <c r="AU737" i="2"/>
  <c r="AU738" i="2"/>
  <c r="AU739" i="2"/>
  <c r="AU740" i="2"/>
  <c r="AU741" i="2"/>
  <c r="AU742" i="2"/>
  <c r="AU743" i="2"/>
  <c r="AU744" i="2"/>
  <c r="AU745" i="2"/>
  <c r="AU746" i="2"/>
  <c r="AU747" i="2"/>
  <c r="AU748" i="2"/>
  <c r="AU749" i="2"/>
  <c r="AU750" i="2"/>
  <c r="AU751" i="2"/>
  <c r="AU752" i="2"/>
  <c r="AU753" i="2"/>
  <c r="AU754" i="2"/>
  <c r="AU755" i="2"/>
  <c r="AU756" i="2"/>
  <c r="AU757" i="2"/>
  <c r="AU758" i="2"/>
  <c r="AU759" i="2"/>
  <c r="AU760" i="2"/>
  <c r="AU761" i="2"/>
  <c r="AU762" i="2"/>
  <c r="AU763" i="2"/>
  <c r="AU764" i="2"/>
  <c r="AU765" i="2"/>
  <c r="AU766" i="2"/>
  <c r="AU767" i="2"/>
  <c r="AU768" i="2"/>
  <c r="AU769" i="2"/>
  <c r="AU770" i="2"/>
  <c r="AU771" i="2"/>
  <c r="AU772" i="2"/>
  <c r="AU773" i="2"/>
  <c r="AU774" i="2"/>
  <c r="AU775" i="2"/>
  <c r="AU776" i="2"/>
  <c r="AU777" i="2"/>
  <c r="AU778" i="2"/>
  <c r="AU779" i="2"/>
  <c r="AU780" i="2"/>
  <c r="AU781" i="2"/>
  <c r="AU782" i="2"/>
  <c r="AU783" i="2"/>
  <c r="AU784" i="2"/>
  <c r="AU785" i="2"/>
  <c r="AU786" i="2"/>
  <c r="AU787" i="2"/>
  <c r="AU788" i="2"/>
  <c r="AU789" i="2"/>
  <c r="AU790" i="2"/>
  <c r="AU791" i="2"/>
  <c r="AU792" i="2"/>
  <c r="AU793" i="2"/>
  <c r="AU794" i="2"/>
  <c r="AU795" i="2"/>
  <c r="AU796" i="2"/>
  <c r="AU797" i="2"/>
  <c r="AU798" i="2"/>
  <c r="AU799" i="2"/>
  <c r="AU800" i="2"/>
  <c r="AU801" i="2"/>
  <c r="AU802" i="2"/>
  <c r="AU803" i="2"/>
  <c r="AU804" i="2"/>
  <c r="AU805" i="2"/>
  <c r="AU806" i="2"/>
  <c r="AU807" i="2"/>
  <c r="AU808" i="2"/>
  <c r="AU809" i="2"/>
  <c r="AU810" i="2"/>
  <c r="AU811" i="2"/>
  <c r="AU812" i="2"/>
  <c r="AU813" i="2"/>
  <c r="AU814" i="2"/>
  <c r="AU815" i="2"/>
  <c r="AU816" i="2"/>
  <c r="AU817" i="2"/>
  <c r="AU818" i="2"/>
  <c r="AU819" i="2"/>
  <c r="AU820" i="2"/>
  <c r="AU821" i="2"/>
  <c r="AU822" i="2"/>
  <c r="AU823" i="2"/>
  <c r="AU824" i="2"/>
  <c r="AU825" i="2"/>
  <c r="AU826" i="2"/>
  <c r="AU827" i="2"/>
  <c r="AU828" i="2"/>
  <c r="AU829" i="2"/>
  <c r="AU830" i="2"/>
  <c r="AU831" i="2"/>
  <c r="AU832" i="2"/>
  <c r="AU833" i="2"/>
  <c r="AU834" i="2"/>
  <c r="AU835" i="2"/>
  <c r="AU836" i="2"/>
  <c r="AU837" i="2"/>
  <c r="AU838" i="2"/>
  <c r="AU839" i="2"/>
  <c r="AU840" i="2"/>
  <c r="AU841" i="2"/>
  <c r="AU842" i="2"/>
  <c r="AU843" i="2"/>
  <c r="AU844" i="2"/>
  <c r="AU845" i="2"/>
  <c r="AU846" i="2"/>
  <c r="AU847" i="2"/>
  <c r="AU848" i="2"/>
  <c r="AU849" i="2"/>
  <c r="AU850" i="2"/>
  <c r="AU851" i="2"/>
  <c r="AU852" i="2"/>
  <c r="AU853" i="2"/>
  <c r="AU854" i="2"/>
  <c r="AU855" i="2"/>
  <c r="AU856" i="2"/>
  <c r="AU857" i="2"/>
  <c r="AU858" i="2"/>
  <c r="AU859" i="2"/>
  <c r="AU860" i="2"/>
  <c r="AU861" i="2"/>
  <c r="AU862" i="2"/>
  <c r="AU863" i="2"/>
  <c r="AU864" i="2"/>
  <c r="AU865" i="2"/>
  <c r="AU866" i="2"/>
  <c r="AU867" i="2"/>
  <c r="AU868" i="2"/>
  <c r="AU869" i="2"/>
  <c r="AU870" i="2"/>
  <c r="AU871" i="2"/>
  <c r="AU872" i="2"/>
  <c r="AU873" i="2"/>
  <c r="AU874" i="2"/>
  <c r="AU875" i="2"/>
  <c r="AU876" i="2"/>
  <c r="AU877" i="2"/>
  <c r="AU878" i="2"/>
  <c r="AU879" i="2"/>
  <c r="AU880" i="2"/>
  <c r="AU881" i="2"/>
  <c r="AU882" i="2"/>
  <c r="AU883" i="2"/>
  <c r="AU884" i="2"/>
  <c r="AU885" i="2"/>
  <c r="AU886" i="2"/>
  <c r="AU887" i="2"/>
  <c r="AU888" i="2"/>
  <c r="AU889" i="2"/>
  <c r="AU890" i="2"/>
  <c r="AU891" i="2"/>
  <c r="AU892" i="2"/>
  <c r="AU893" i="2"/>
  <c r="AU894" i="2"/>
  <c r="AU895" i="2"/>
  <c r="AU896" i="2"/>
  <c r="AU897" i="2"/>
  <c r="AU898" i="2"/>
  <c r="AU899" i="2"/>
  <c r="AU900" i="2"/>
  <c r="AU901" i="2"/>
  <c r="AU902" i="2"/>
  <c r="AU903" i="2"/>
  <c r="AU904" i="2"/>
  <c r="AU905" i="2"/>
  <c r="AU906" i="2"/>
  <c r="AU907" i="2"/>
  <c r="AU908" i="2"/>
  <c r="AU909" i="2"/>
  <c r="AU910" i="2"/>
  <c r="AU911" i="2"/>
  <c r="AU912" i="2"/>
  <c r="AU913" i="2"/>
  <c r="AU914" i="2"/>
  <c r="AU915" i="2"/>
  <c r="AU916" i="2"/>
  <c r="AU917" i="2"/>
  <c r="AU918" i="2"/>
  <c r="AU919" i="2"/>
  <c r="AU920" i="2"/>
  <c r="AU921" i="2"/>
  <c r="AU922" i="2"/>
  <c r="AU923" i="2"/>
  <c r="AU924" i="2"/>
  <c r="AU925" i="2"/>
  <c r="AU926" i="2"/>
  <c r="AU927" i="2"/>
  <c r="AU928" i="2"/>
  <c r="AU929" i="2"/>
  <c r="AU930" i="2"/>
  <c r="AU931" i="2"/>
  <c r="AU932" i="2"/>
  <c r="AU933" i="2"/>
  <c r="AU934" i="2"/>
  <c r="AU935" i="2"/>
  <c r="AU936" i="2"/>
  <c r="AU937" i="2"/>
  <c r="AU938" i="2"/>
  <c r="AU939" i="2"/>
  <c r="AU940" i="2"/>
  <c r="AU941" i="2"/>
  <c r="AU942" i="2"/>
  <c r="AU943" i="2"/>
  <c r="AU944" i="2"/>
  <c r="AU945" i="2"/>
  <c r="AU946" i="2"/>
  <c r="AU947" i="2"/>
  <c r="AU948" i="2"/>
  <c r="AU949" i="2"/>
  <c r="AU950" i="2"/>
  <c r="AU951" i="2"/>
  <c r="AU952" i="2"/>
  <c r="AU953" i="2"/>
  <c r="AU954" i="2"/>
  <c r="AU955" i="2"/>
  <c r="AU956" i="2"/>
  <c r="AU957" i="2"/>
  <c r="AU958" i="2"/>
  <c r="AU959" i="2"/>
  <c r="AU960" i="2"/>
  <c r="AU961" i="2"/>
  <c r="AU962" i="2"/>
  <c r="AU963" i="2"/>
  <c r="AU964" i="2"/>
  <c r="AU965" i="2"/>
  <c r="AU966" i="2"/>
  <c r="AU967" i="2"/>
  <c r="AU968" i="2"/>
  <c r="AU969" i="2"/>
  <c r="AU970" i="2"/>
  <c r="AU971" i="2"/>
  <c r="AU972" i="2"/>
  <c r="AU973" i="2"/>
  <c r="AU974" i="2"/>
  <c r="AU975" i="2"/>
  <c r="AU976" i="2"/>
  <c r="AU977" i="2"/>
  <c r="AU978" i="2"/>
  <c r="AU979" i="2"/>
  <c r="AU980" i="2"/>
  <c r="AU981" i="2"/>
  <c r="AU982" i="2"/>
  <c r="AU983" i="2"/>
  <c r="AU984" i="2"/>
  <c r="AU985" i="2"/>
  <c r="AU986" i="2"/>
  <c r="AU987" i="2"/>
  <c r="AU988" i="2"/>
  <c r="AU989" i="2"/>
  <c r="AU990" i="2"/>
  <c r="AU991" i="2"/>
  <c r="AU992" i="2"/>
  <c r="AU993" i="2"/>
  <c r="AU994" i="2"/>
  <c r="AU995" i="2"/>
  <c r="AU996" i="2"/>
  <c r="AU997" i="2"/>
  <c r="AU998" i="2"/>
  <c r="AU999" i="2"/>
  <c r="AU1000" i="2"/>
  <c r="AU1001" i="2"/>
  <c r="AU1002" i="2"/>
  <c r="AU1003" i="2"/>
  <c r="AU1004" i="2"/>
  <c r="AU1005" i="2"/>
  <c r="AU1006" i="2"/>
  <c r="AU1007" i="2"/>
  <c r="AU1008" i="2"/>
  <c r="AU1009" i="2"/>
  <c r="AU1010" i="2"/>
  <c r="AU1011" i="2"/>
  <c r="AU1012" i="2"/>
  <c r="AU1013" i="2"/>
  <c r="AU1014" i="2"/>
  <c r="AU1015" i="2"/>
  <c r="AU1016" i="2"/>
  <c r="AU1017" i="2"/>
  <c r="AU1018" i="2"/>
  <c r="AU1019" i="2"/>
  <c r="AU1020" i="2"/>
  <c r="AU1021" i="2"/>
  <c r="AU1022" i="2"/>
  <c r="AU1023" i="2"/>
  <c r="AU1024" i="2"/>
  <c r="AU1025" i="2"/>
  <c r="AU1026" i="2"/>
  <c r="AU1027" i="2"/>
  <c r="AU1028" i="2"/>
  <c r="AU1029" i="2"/>
  <c r="AU1030" i="2"/>
  <c r="AU1031" i="2"/>
  <c r="AU1032" i="2"/>
  <c r="AU1033" i="2"/>
  <c r="AU1034" i="2"/>
  <c r="AU1035" i="2"/>
  <c r="AU1036" i="2"/>
  <c r="AU1037" i="2"/>
  <c r="AU1038" i="2"/>
  <c r="AU1039" i="2"/>
  <c r="AU1040" i="2"/>
  <c r="AU1041" i="2"/>
  <c r="AU1042" i="2"/>
  <c r="AU1043" i="2"/>
  <c r="AU1044" i="2"/>
  <c r="AU1045" i="2"/>
  <c r="AU1046" i="2"/>
  <c r="AU1047" i="2"/>
  <c r="AU1048" i="2"/>
  <c r="AU1049" i="2"/>
  <c r="AU1050" i="2"/>
  <c r="AU1051" i="2"/>
  <c r="AU1052" i="2"/>
  <c r="AU1053" i="2"/>
  <c r="AU1054" i="2"/>
  <c r="AU1055" i="2"/>
  <c r="AU1056" i="2"/>
  <c r="AU1057" i="2"/>
  <c r="AU1058" i="2"/>
  <c r="AU1059" i="2"/>
  <c r="AU1060" i="2"/>
  <c r="AU1061" i="2"/>
  <c r="AU1062" i="2"/>
  <c r="AU1063" i="2"/>
  <c r="AU1064" i="2"/>
  <c r="AU1065" i="2"/>
  <c r="AU1066" i="2"/>
  <c r="AU1067" i="2"/>
  <c r="AU1068" i="2"/>
  <c r="AU1069" i="2"/>
  <c r="AU1070" i="2"/>
  <c r="AU1071" i="2"/>
  <c r="AU1072" i="2"/>
  <c r="AU1073" i="2"/>
  <c r="AU1074" i="2"/>
  <c r="AU1075" i="2"/>
  <c r="AU1076" i="2"/>
  <c r="AU1077" i="2"/>
  <c r="AU1078" i="2"/>
  <c r="AU1079" i="2"/>
  <c r="AU1080" i="2"/>
  <c r="AU1081" i="2"/>
  <c r="AU1082" i="2"/>
  <c r="AU1083" i="2"/>
  <c r="AU1084" i="2"/>
  <c r="AU1085" i="2"/>
  <c r="AU1086" i="2"/>
  <c r="AU1087" i="2"/>
  <c r="AU1088" i="2"/>
  <c r="AU1089" i="2"/>
  <c r="AU1090" i="2"/>
  <c r="AU1091" i="2"/>
  <c r="AU1092" i="2"/>
  <c r="AU1093" i="2"/>
  <c r="AU1094" i="2"/>
  <c r="AU1095" i="2"/>
  <c r="AU1096" i="2"/>
  <c r="AU1097" i="2"/>
  <c r="AU1098" i="2"/>
  <c r="AU1099" i="2"/>
  <c r="AU1100" i="2"/>
  <c r="AU1101" i="2"/>
  <c r="AU1102" i="2"/>
  <c r="AU1103" i="2"/>
  <c r="AU1104" i="2"/>
  <c r="AU1105" i="2"/>
  <c r="AU1106" i="2"/>
  <c r="AU1107" i="2"/>
  <c r="AU1108" i="2"/>
  <c r="AU1109" i="2"/>
  <c r="AU1110" i="2"/>
  <c r="AU1111" i="2"/>
  <c r="AU1112" i="2"/>
  <c r="AU1113" i="2"/>
  <c r="AU1114" i="2"/>
  <c r="AU1115" i="2"/>
  <c r="AU1116" i="2"/>
  <c r="AU1117" i="2"/>
  <c r="AU1118" i="2"/>
  <c r="AU1119" i="2"/>
  <c r="AU1120" i="2"/>
  <c r="AU1121" i="2"/>
  <c r="AU1122" i="2"/>
  <c r="AU1123" i="2"/>
  <c r="AU1124" i="2"/>
  <c r="AU1125" i="2"/>
  <c r="AU1126" i="2"/>
  <c r="AU1127" i="2"/>
  <c r="AU1128" i="2"/>
  <c r="AU1129" i="2"/>
  <c r="AU1130" i="2"/>
  <c r="AU1131" i="2"/>
  <c r="AU1132" i="2"/>
  <c r="AU1133" i="2"/>
  <c r="AU1134" i="2"/>
  <c r="AU1135" i="2"/>
  <c r="AU1136" i="2"/>
  <c r="AU1137" i="2"/>
  <c r="AU1138" i="2"/>
  <c r="AU1139" i="2"/>
  <c r="AU1140" i="2"/>
  <c r="AU1141" i="2"/>
  <c r="AU1142" i="2"/>
  <c r="AU1143" i="2"/>
  <c r="AU1144" i="2"/>
  <c r="AU1145" i="2"/>
  <c r="AU1146" i="2"/>
  <c r="AU1147" i="2"/>
  <c r="AU1148" i="2"/>
  <c r="AU1149" i="2"/>
  <c r="AU1150" i="2"/>
  <c r="AU1151" i="2"/>
  <c r="AU1152" i="2"/>
  <c r="AU1153" i="2"/>
  <c r="AU1154" i="2"/>
  <c r="AU1155" i="2"/>
  <c r="AU1156" i="2"/>
  <c r="AU1157" i="2"/>
  <c r="AU1158" i="2"/>
  <c r="AU1159" i="2"/>
  <c r="AU1160" i="2"/>
  <c r="AU1161" i="2"/>
  <c r="AU1162" i="2"/>
  <c r="AU1163" i="2"/>
  <c r="AU1164" i="2"/>
  <c r="AU1165" i="2"/>
  <c r="AU1166" i="2"/>
  <c r="AU1167" i="2"/>
  <c r="AU1168" i="2"/>
  <c r="AU1169" i="2"/>
  <c r="AU1170" i="2"/>
  <c r="AU1171" i="2"/>
  <c r="AU1172" i="2"/>
  <c r="AU1173" i="2"/>
  <c r="AU1174" i="2"/>
  <c r="AU1175" i="2"/>
  <c r="AU1176" i="2"/>
  <c r="AU1177" i="2"/>
  <c r="AU1178" i="2"/>
  <c r="AU1179" i="2"/>
  <c r="AU1180" i="2"/>
  <c r="AU1181" i="2"/>
  <c r="AU1182" i="2"/>
  <c r="AU1183" i="2"/>
  <c r="AU1184" i="2"/>
  <c r="AU1185" i="2"/>
  <c r="AU1186" i="2"/>
  <c r="AU1187" i="2"/>
  <c r="AU1188" i="2"/>
  <c r="AU1189" i="2"/>
  <c r="AU1190" i="2"/>
  <c r="AU1191" i="2"/>
  <c r="AU1192" i="2"/>
  <c r="AU1193" i="2"/>
  <c r="AU1194" i="2"/>
  <c r="AU1195" i="2"/>
  <c r="AU1196" i="2"/>
  <c r="AU1197" i="2"/>
  <c r="AU1198" i="2"/>
  <c r="AU1199" i="2"/>
  <c r="AU1200" i="2"/>
  <c r="AU1201" i="2"/>
  <c r="AU1202" i="2"/>
  <c r="AU1203" i="2"/>
  <c r="AU1204" i="2"/>
  <c r="AU1205" i="2"/>
  <c r="AU1206" i="2"/>
  <c r="AU1207" i="2"/>
  <c r="AU1208" i="2"/>
  <c r="AU1209" i="2"/>
  <c r="AU1210" i="2"/>
  <c r="AU1211" i="2"/>
  <c r="AU1212" i="2"/>
  <c r="AU1213" i="2"/>
  <c r="AU1214" i="2"/>
  <c r="AU1215" i="2"/>
  <c r="AU1216" i="2"/>
  <c r="AU1217" i="2"/>
  <c r="AU1218" i="2"/>
  <c r="AU1219" i="2"/>
  <c r="AU1220" i="2"/>
  <c r="AU1221" i="2"/>
  <c r="AU1222" i="2"/>
  <c r="AU1223" i="2"/>
  <c r="AU1224" i="2"/>
  <c r="AU1225" i="2"/>
  <c r="AU1226" i="2"/>
  <c r="AU1227" i="2"/>
  <c r="AU1228" i="2"/>
  <c r="AU1229" i="2"/>
  <c r="AU1230" i="2"/>
  <c r="AU1231" i="2"/>
  <c r="AU1232" i="2"/>
  <c r="AU1233" i="2"/>
  <c r="AU1234" i="2"/>
  <c r="AU1235" i="2"/>
  <c r="AU1236" i="2"/>
  <c r="AU1237" i="2"/>
  <c r="AU1238" i="2"/>
  <c r="AU1239" i="2"/>
  <c r="AU1240" i="2"/>
  <c r="AU1241" i="2"/>
  <c r="AU1242" i="2"/>
  <c r="AU1243" i="2"/>
  <c r="AU1244" i="2"/>
  <c r="AU1245" i="2"/>
  <c r="AU1246" i="2"/>
  <c r="AU1247" i="2"/>
  <c r="AU1248" i="2"/>
  <c r="AU1249" i="2"/>
  <c r="AU1250" i="2"/>
  <c r="AU1251" i="2"/>
  <c r="AU1252" i="2"/>
  <c r="AU1253" i="2"/>
  <c r="AU1254" i="2"/>
  <c r="AU1255" i="2"/>
  <c r="AU1256" i="2"/>
  <c r="AU1257" i="2"/>
  <c r="AU1258" i="2"/>
  <c r="AU1259" i="2"/>
  <c r="AU1260" i="2"/>
  <c r="AU1261" i="2"/>
  <c r="AU1262" i="2"/>
  <c r="AU1263" i="2"/>
  <c r="AU1264" i="2"/>
  <c r="AU1265" i="2"/>
  <c r="AU1266" i="2"/>
  <c r="AU1267" i="2"/>
  <c r="AU1268" i="2"/>
  <c r="AU1269" i="2"/>
  <c r="AU1270" i="2"/>
  <c r="AU1271" i="2"/>
  <c r="AU1272" i="2"/>
  <c r="AU1273" i="2"/>
  <c r="AU1274" i="2"/>
  <c r="AU1275" i="2"/>
  <c r="AU1276" i="2"/>
  <c r="AU1277" i="2"/>
  <c r="AU1278" i="2"/>
  <c r="AU1279" i="2"/>
  <c r="AU1280" i="2"/>
  <c r="AU1281" i="2"/>
  <c r="AU1282" i="2"/>
  <c r="AU1283" i="2"/>
  <c r="AU1284" i="2"/>
  <c r="AU1285" i="2"/>
  <c r="AU1286" i="2"/>
  <c r="AU1287" i="2"/>
  <c r="AU1288" i="2"/>
  <c r="AU1289" i="2"/>
  <c r="AU1290" i="2"/>
  <c r="AU1291" i="2"/>
  <c r="AU1292" i="2"/>
  <c r="AU1293" i="2"/>
  <c r="AU1294" i="2"/>
  <c r="AU1295" i="2"/>
  <c r="AU1296" i="2"/>
  <c r="AU1297" i="2"/>
  <c r="AU1298" i="2"/>
  <c r="AU1299" i="2"/>
  <c r="AU1300" i="2"/>
  <c r="AU1301" i="2"/>
  <c r="AU1302" i="2"/>
  <c r="AU1303" i="2"/>
  <c r="AU1304" i="2"/>
  <c r="AU1305" i="2"/>
  <c r="AU1306" i="2"/>
  <c r="AU1307" i="2"/>
  <c r="AU1308" i="2"/>
  <c r="AU1309" i="2"/>
  <c r="AU1310" i="2"/>
  <c r="AU1311" i="2"/>
  <c r="AU1312" i="2"/>
  <c r="AU1313" i="2"/>
  <c r="AU1314" i="2"/>
  <c r="AU1315" i="2"/>
  <c r="AU1316" i="2"/>
  <c r="AU1317" i="2"/>
  <c r="AU1318" i="2"/>
  <c r="AU1319" i="2"/>
  <c r="AU1320" i="2"/>
  <c r="AU1321" i="2"/>
  <c r="AU1322" i="2"/>
  <c r="AU1323" i="2"/>
  <c r="AU1324" i="2"/>
  <c r="AU1325" i="2"/>
  <c r="AU1326" i="2"/>
  <c r="AU1327" i="2"/>
  <c r="AU1328" i="2"/>
  <c r="AU1329" i="2"/>
  <c r="AU1330" i="2"/>
  <c r="AU1331" i="2"/>
  <c r="AU1332" i="2"/>
  <c r="AU1333" i="2"/>
  <c r="AU1334" i="2"/>
  <c r="AU1335" i="2"/>
  <c r="AU1336" i="2"/>
  <c r="AU1337" i="2"/>
  <c r="AU1338" i="2"/>
  <c r="AU1339" i="2"/>
  <c r="AU1340" i="2"/>
  <c r="AU1341" i="2"/>
  <c r="AU1342" i="2"/>
  <c r="AU1343" i="2"/>
  <c r="AU1344" i="2"/>
  <c r="AU1345" i="2"/>
  <c r="AU1346" i="2"/>
  <c r="AU1347" i="2"/>
  <c r="AU1348" i="2"/>
  <c r="AU1349" i="2"/>
  <c r="AU1350" i="2"/>
  <c r="AU1351" i="2"/>
  <c r="AU1352" i="2"/>
  <c r="AU1353" i="2"/>
  <c r="AU1354" i="2"/>
  <c r="AU1355" i="2"/>
  <c r="AU1356" i="2"/>
  <c r="AU1357" i="2"/>
  <c r="AU1358" i="2"/>
  <c r="AU1359" i="2"/>
  <c r="AU1360" i="2"/>
  <c r="AU1361" i="2"/>
  <c r="AU1362" i="2"/>
  <c r="AU1363" i="2"/>
  <c r="AU1364" i="2"/>
  <c r="AU1365" i="2"/>
  <c r="AU1366" i="2"/>
  <c r="AU1367" i="2"/>
  <c r="AU1368" i="2"/>
  <c r="AU1369" i="2"/>
  <c r="AU1370" i="2"/>
  <c r="AU1371" i="2"/>
  <c r="AU1372" i="2"/>
  <c r="AU1373" i="2"/>
  <c r="AU1374" i="2"/>
  <c r="AU1375" i="2"/>
  <c r="AU1376" i="2"/>
  <c r="AU1377" i="2"/>
  <c r="AU1378" i="2"/>
  <c r="AU1379" i="2"/>
  <c r="AU1380" i="2"/>
  <c r="AU1381" i="2"/>
  <c r="AU1382" i="2"/>
  <c r="AU1383" i="2"/>
  <c r="AU1384" i="2"/>
  <c r="AU1385" i="2"/>
  <c r="AU1386" i="2"/>
  <c r="AU1387" i="2"/>
  <c r="AU1388" i="2"/>
  <c r="AU1389" i="2"/>
  <c r="AU1390" i="2"/>
  <c r="AU1391" i="2"/>
  <c r="AU1392" i="2"/>
  <c r="AU1393" i="2"/>
  <c r="AU1394" i="2"/>
  <c r="AU1395" i="2"/>
  <c r="AU1396" i="2"/>
  <c r="AU1397" i="2"/>
  <c r="AU1398" i="2"/>
  <c r="AU1399" i="2"/>
  <c r="AU1400" i="2"/>
  <c r="AU1401" i="2"/>
  <c r="AU1402" i="2"/>
  <c r="AU1403" i="2"/>
  <c r="AU1404" i="2"/>
  <c r="AU1405" i="2"/>
  <c r="AU1406" i="2"/>
  <c r="AU1407" i="2"/>
  <c r="AU1408" i="2"/>
  <c r="AU1409" i="2"/>
  <c r="AU1410" i="2"/>
  <c r="AU1411" i="2"/>
  <c r="AU1412" i="2"/>
  <c r="AU1413" i="2"/>
  <c r="AU1414" i="2"/>
  <c r="AU1415" i="2"/>
  <c r="AU1416" i="2"/>
  <c r="AU1417" i="2"/>
  <c r="AU1418" i="2"/>
  <c r="AU1419" i="2"/>
  <c r="AU1420" i="2"/>
  <c r="AU1421" i="2"/>
  <c r="AU1422" i="2"/>
  <c r="AU1423" i="2"/>
  <c r="AU1424" i="2"/>
  <c r="AU1425" i="2"/>
  <c r="AU1426" i="2"/>
  <c r="AU1427" i="2"/>
  <c r="AU1428" i="2"/>
  <c r="AU1429" i="2"/>
  <c r="AU1430" i="2"/>
  <c r="AU1431" i="2"/>
  <c r="AU1432" i="2"/>
  <c r="AU1433" i="2"/>
  <c r="AU1434" i="2"/>
  <c r="AU1435" i="2"/>
  <c r="AU1436" i="2"/>
  <c r="AU1437" i="2"/>
  <c r="AU1438" i="2"/>
  <c r="AU1439" i="2"/>
  <c r="AU1440" i="2"/>
  <c r="AU1441" i="2"/>
  <c r="AU1442" i="2"/>
  <c r="AU1443" i="2"/>
  <c r="AU1444" i="2"/>
  <c r="AU1445" i="2"/>
  <c r="AU1446" i="2"/>
  <c r="AU1447" i="2"/>
  <c r="AU1448" i="2"/>
  <c r="AU1449" i="2"/>
  <c r="AU1450" i="2"/>
  <c r="AU1451" i="2"/>
  <c r="AU1452" i="2"/>
  <c r="AU1453" i="2"/>
  <c r="AU1454" i="2"/>
  <c r="AU1455" i="2"/>
  <c r="AU1456" i="2"/>
  <c r="AU1457" i="2"/>
  <c r="AU1458" i="2"/>
  <c r="AU1459" i="2"/>
  <c r="AU1460" i="2"/>
  <c r="AU1461" i="2"/>
  <c r="AU1462" i="2"/>
  <c r="AU1463" i="2"/>
  <c r="AU1464" i="2"/>
  <c r="AU1465" i="2"/>
  <c r="AU1466" i="2"/>
  <c r="AU1467" i="2"/>
  <c r="AU1468" i="2"/>
  <c r="AU1469" i="2"/>
  <c r="AU1470" i="2"/>
  <c r="AU1471" i="2"/>
  <c r="AU1472" i="2"/>
  <c r="AU1473" i="2"/>
  <c r="AU1474" i="2"/>
  <c r="AU1475" i="2"/>
  <c r="AU1476" i="2"/>
  <c r="AU1477" i="2"/>
  <c r="AU1478" i="2"/>
  <c r="AU1479" i="2"/>
  <c r="AU1480" i="2"/>
  <c r="AU1481" i="2"/>
  <c r="AU1482" i="2"/>
  <c r="AU1483" i="2"/>
  <c r="AU1484" i="2"/>
  <c r="AU1485" i="2"/>
  <c r="AU1486" i="2"/>
  <c r="AU1487" i="2"/>
  <c r="AU1488" i="2"/>
  <c r="AU1489" i="2"/>
  <c r="AU1490" i="2"/>
  <c r="AU1491" i="2"/>
  <c r="AU1492" i="2"/>
  <c r="AU1493" i="2"/>
  <c r="AU1494" i="2"/>
  <c r="AU1495" i="2"/>
  <c r="AU1496" i="2"/>
  <c r="AU1497" i="2"/>
  <c r="AU1498" i="2"/>
  <c r="AU1499" i="2"/>
  <c r="AU1500" i="2"/>
  <c r="AU1501" i="2"/>
  <c r="AU1502" i="2"/>
  <c r="AU1503" i="2"/>
  <c r="AU1504" i="2"/>
  <c r="AU1505" i="2"/>
  <c r="AU1506" i="2"/>
  <c r="AU1507" i="2"/>
  <c r="AU1508" i="2"/>
  <c r="AU1509" i="2"/>
  <c r="AU1510" i="2"/>
  <c r="AU1511" i="2"/>
  <c r="AU1512" i="2"/>
  <c r="AU1513" i="2"/>
  <c r="AU1514" i="2"/>
  <c r="AU1515" i="2"/>
  <c r="AU1516" i="2"/>
  <c r="AU1517" i="2"/>
  <c r="AU1518" i="2"/>
  <c r="AU1519" i="2"/>
  <c r="AU1520" i="2"/>
  <c r="AU1521" i="2"/>
  <c r="AU1522" i="2"/>
  <c r="AU1523" i="2"/>
  <c r="AU1524" i="2"/>
  <c r="AU1525" i="2"/>
  <c r="AU1526" i="2"/>
  <c r="AU1527" i="2"/>
  <c r="AU1528" i="2"/>
  <c r="AU1529" i="2"/>
  <c r="AU1530" i="2"/>
  <c r="AU1531" i="2"/>
  <c r="AU1532" i="2"/>
  <c r="AU1533" i="2"/>
  <c r="AU1534" i="2"/>
  <c r="AU1535" i="2"/>
  <c r="AU1536" i="2"/>
  <c r="AU1537" i="2"/>
  <c r="AU1538" i="2"/>
  <c r="AU1539" i="2"/>
  <c r="AU1540" i="2"/>
  <c r="AU1541" i="2"/>
  <c r="AU1542" i="2"/>
  <c r="AU1543" i="2"/>
  <c r="AU1544" i="2"/>
  <c r="AU1545" i="2"/>
  <c r="AU1546" i="2"/>
  <c r="AU1547" i="2"/>
  <c r="AU1548" i="2"/>
  <c r="AU1549" i="2"/>
  <c r="AU1550" i="2"/>
  <c r="AU1551" i="2"/>
  <c r="AU1552" i="2"/>
  <c r="AU1553" i="2"/>
  <c r="AU1554" i="2"/>
  <c r="AU1555" i="2"/>
  <c r="AU1556" i="2"/>
  <c r="AU1557" i="2"/>
  <c r="AU1558" i="2"/>
  <c r="AU1559" i="2"/>
  <c r="AU1560" i="2"/>
  <c r="AU1561" i="2"/>
  <c r="AU1562" i="2"/>
  <c r="AU1563" i="2"/>
  <c r="AU1564" i="2"/>
  <c r="AU1565" i="2"/>
  <c r="AU1566" i="2"/>
  <c r="AU1567" i="2"/>
  <c r="AU1568" i="2"/>
  <c r="AU1569" i="2"/>
  <c r="AU1570" i="2"/>
  <c r="AU1571" i="2"/>
  <c r="AU1572" i="2"/>
  <c r="AU1573" i="2"/>
  <c r="AU1574" i="2"/>
  <c r="AU1575" i="2"/>
  <c r="AU1576" i="2"/>
  <c r="AU1577" i="2"/>
  <c r="AU1578" i="2"/>
  <c r="AU1579" i="2"/>
  <c r="AU1580" i="2"/>
  <c r="AU1581" i="2"/>
  <c r="AU1582" i="2"/>
  <c r="AU1583" i="2"/>
  <c r="AU1584" i="2"/>
  <c r="AU1585" i="2"/>
  <c r="AU1586" i="2"/>
  <c r="AU1587" i="2"/>
  <c r="AU1588" i="2"/>
  <c r="AU1589" i="2"/>
  <c r="AU1590" i="2"/>
  <c r="AU1591" i="2"/>
  <c r="AU1592" i="2"/>
  <c r="AU1593" i="2"/>
  <c r="AU1594" i="2"/>
  <c r="AU1595" i="2"/>
  <c r="AU1596" i="2"/>
  <c r="AU1597" i="2"/>
  <c r="AU1598" i="2"/>
  <c r="AU1599" i="2"/>
  <c r="AU1600" i="2"/>
  <c r="AU1601" i="2"/>
  <c r="BE2" i="2"/>
  <c r="BE3" i="2"/>
  <c r="BE4" i="2"/>
  <c r="BE5" i="2"/>
  <c r="BE6" i="2"/>
  <c r="BE7" i="2"/>
  <c r="BE8" i="2"/>
  <c r="BE9" i="2"/>
  <c r="BE10" i="2"/>
  <c r="BE11" i="2"/>
  <c r="BE12" i="2"/>
  <c r="BE13" i="2"/>
  <c r="BE14" i="2"/>
  <c r="BE15" i="2"/>
  <c r="BE16" i="2"/>
  <c r="BE17" i="2"/>
  <c r="BE18" i="2"/>
  <c r="BE19" i="2"/>
  <c r="BE20" i="2"/>
  <c r="BE21" i="2"/>
  <c r="BE22" i="2"/>
  <c r="BE23" i="2"/>
  <c r="BE24" i="2"/>
  <c r="BE25" i="2"/>
  <c r="BE26" i="2"/>
  <c r="BE27" i="2"/>
  <c r="BE28" i="2"/>
  <c r="BE29" i="2"/>
  <c r="BE30" i="2"/>
  <c r="BE31" i="2"/>
  <c r="BE32" i="2"/>
  <c r="BE33" i="2"/>
  <c r="BE34" i="2"/>
  <c r="BE35" i="2"/>
  <c r="BE36" i="2"/>
  <c r="BE37" i="2"/>
  <c r="BE38" i="2"/>
  <c r="BE39" i="2"/>
  <c r="BE40" i="2"/>
  <c r="BE41" i="2"/>
  <c r="BE42" i="2"/>
  <c r="BE43" i="2"/>
  <c r="BE44" i="2"/>
  <c r="BE45" i="2"/>
  <c r="BE46" i="2"/>
  <c r="BE47" i="2"/>
  <c r="BE48" i="2"/>
  <c r="BE49" i="2"/>
  <c r="BE50" i="2"/>
  <c r="BE51" i="2"/>
  <c r="BE52" i="2"/>
  <c r="BE53" i="2"/>
  <c r="BE54" i="2"/>
  <c r="BE55" i="2"/>
  <c r="BE56" i="2"/>
  <c r="BE57" i="2"/>
  <c r="BE58" i="2"/>
  <c r="BE59" i="2"/>
  <c r="BE60" i="2"/>
  <c r="BE61" i="2"/>
  <c r="BE62" i="2"/>
  <c r="BE63" i="2"/>
  <c r="BE64" i="2"/>
  <c r="BE65" i="2"/>
  <c r="BE66" i="2"/>
  <c r="BE67" i="2"/>
  <c r="BE68" i="2"/>
  <c r="BE69" i="2"/>
  <c r="BE70" i="2"/>
  <c r="BE71" i="2"/>
  <c r="BE72" i="2"/>
  <c r="BE73" i="2"/>
  <c r="BE74" i="2"/>
  <c r="BE75" i="2"/>
  <c r="BE76" i="2"/>
  <c r="BE77" i="2"/>
  <c r="BE78" i="2"/>
  <c r="BE79" i="2"/>
  <c r="BE80" i="2"/>
  <c r="BE81" i="2"/>
  <c r="BE82" i="2"/>
  <c r="BE83" i="2"/>
  <c r="BE84" i="2"/>
  <c r="BE85" i="2"/>
  <c r="BE86" i="2"/>
  <c r="BE87" i="2"/>
  <c r="BE88" i="2"/>
  <c r="BE89" i="2"/>
  <c r="BE90" i="2"/>
  <c r="BE91" i="2"/>
  <c r="BE92" i="2"/>
  <c r="BE93" i="2"/>
  <c r="BE94" i="2"/>
  <c r="BE95" i="2"/>
  <c r="BE96" i="2"/>
  <c r="BE97" i="2"/>
  <c r="BE98" i="2"/>
  <c r="BE99" i="2"/>
  <c r="BE100" i="2"/>
  <c r="BE101" i="2"/>
  <c r="BE102" i="2"/>
  <c r="BE103" i="2"/>
  <c r="BE104" i="2"/>
  <c r="BE105" i="2"/>
  <c r="BE106" i="2"/>
  <c r="BE107" i="2"/>
  <c r="BE108" i="2"/>
  <c r="BE109" i="2"/>
  <c r="BE110" i="2"/>
  <c r="BE111" i="2"/>
  <c r="BE112" i="2"/>
  <c r="BE113" i="2"/>
  <c r="BE114" i="2"/>
  <c r="BE115" i="2"/>
  <c r="BE116" i="2"/>
  <c r="BE117" i="2"/>
  <c r="BE118" i="2"/>
  <c r="BE119" i="2"/>
  <c r="BE120" i="2"/>
  <c r="BE121" i="2"/>
  <c r="BE122" i="2"/>
  <c r="BE123" i="2"/>
  <c r="BE124" i="2"/>
  <c r="BE125" i="2"/>
  <c r="BE126" i="2"/>
  <c r="BE127" i="2"/>
  <c r="BE128" i="2"/>
  <c r="BE129" i="2"/>
  <c r="BE130" i="2"/>
  <c r="BE131" i="2"/>
  <c r="BE132" i="2"/>
  <c r="BE133" i="2"/>
  <c r="BE134" i="2"/>
  <c r="BE135" i="2"/>
  <c r="BE136" i="2"/>
  <c r="BE137" i="2"/>
  <c r="BE138" i="2"/>
  <c r="BE139" i="2"/>
  <c r="BE140" i="2"/>
  <c r="BE141" i="2"/>
  <c r="BE142" i="2"/>
  <c r="BE143" i="2"/>
  <c r="BE144" i="2"/>
  <c r="BE145" i="2"/>
  <c r="BE146" i="2"/>
  <c r="BE147" i="2"/>
  <c r="BE148" i="2"/>
  <c r="BE149" i="2"/>
  <c r="BE150" i="2"/>
  <c r="BE151" i="2"/>
  <c r="BE152" i="2"/>
  <c r="BE153" i="2"/>
  <c r="BE154" i="2"/>
  <c r="BE155" i="2"/>
  <c r="BE156" i="2"/>
  <c r="BE157" i="2"/>
  <c r="BE158" i="2"/>
  <c r="BE159" i="2"/>
  <c r="BE160" i="2"/>
  <c r="BE161" i="2"/>
  <c r="BE162" i="2"/>
  <c r="BE163" i="2"/>
  <c r="BE164" i="2"/>
  <c r="BE165" i="2"/>
  <c r="BE166" i="2"/>
  <c r="BE167" i="2"/>
  <c r="BE168" i="2"/>
  <c r="BE169" i="2"/>
  <c r="BE170" i="2"/>
  <c r="BE171" i="2"/>
  <c r="BE172" i="2"/>
  <c r="BE173" i="2"/>
  <c r="BE174" i="2"/>
  <c r="BE175" i="2"/>
  <c r="BE176" i="2"/>
  <c r="BE177" i="2"/>
  <c r="BE178" i="2"/>
  <c r="BE179" i="2"/>
  <c r="BE180" i="2"/>
  <c r="BE181" i="2"/>
  <c r="BE182" i="2"/>
  <c r="BE183" i="2"/>
  <c r="BE184" i="2"/>
  <c r="BE185" i="2"/>
  <c r="BE186" i="2"/>
  <c r="BE187" i="2"/>
  <c r="BE188" i="2"/>
  <c r="BE189" i="2"/>
  <c r="BE190" i="2"/>
  <c r="BE191" i="2"/>
  <c r="BE192" i="2"/>
  <c r="BE193" i="2"/>
  <c r="BE194" i="2"/>
  <c r="BE195" i="2"/>
  <c r="BE196" i="2"/>
  <c r="BE197" i="2"/>
  <c r="BE198" i="2"/>
  <c r="BE199" i="2"/>
  <c r="BE200" i="2"/>
  <c r="BE201" i="2"/>
  <c r="BE202" i="2"/>
  <c r="BE203" i="2"/>
  <c r="BE204" i="2"/>
  <c r="BE205" i="2"/>
  <c r="BE206" i="2"/>
  <c r="BE207" i="2"/>
  <c r="BE208" i="2"/>
  <c r="BE209" i="2"/>
  <c r="BE210" i="2"/>
  <c r="BE211" i="2"/>
  <c r="BE212" i="2"/>
  <c r="BE213" i="2"/>
  <c r="BE214" i="2"/>
  <c r="BE215" i="2"/>
  <c r="BE216" i="2"/>
  <c r="BE217" i="2"/>
  <c r="BE218" i="2"/>
  <c r="BE219" i="2"/>
  <c r="BE220" i="2"/>
  <c r="BE221" i="2"/>
  <c r="BE222" i="2"/>
  <c r="BE223" i="2"/>
  <c r="BE224" i="2"/>
  <c r="BE225" i="2"/>
  <c r="BE226" i="2"/>
  <c r="BE227" i="2"/>
  <c r="BE228" i="2"/>
  <c r="BE229" i="2"/>
  <c r="BE230" i="2"/>
  <c r="BE231" i="2"/>
  <c r="BE232" i="2"/>
  <c r="BE233" i="2"/>
  <c r="BE234" i="2"/>
  <c r="BE235" i="2"/>
  <c r="BE236" i="2"/>
  <c r="BE237" i="2"/>
  <c r="BE238" i="2"/>
  <c r="BE239" i="2"/>
  <c r="BE240" i="2"/>
  <c r="BE241" i="2"/>
  <c r="BE242" i="2"/>
  <c r="BE243" i="2"/>
  <c r="BE244" i="2"/>
  <c r="BE245" i="2"/>
  <c r="BE246" i="2"/>
  <c r="BE247" i="2"/>
  <c r="BE248" i="2"/>
  <c r="BE249" i="2"/>
  <c r="BE250" i="2"/>
  <c r="BE251" i="2"/>
  <c r="BE252" i="2"/>
  <c r="BE253" i="2"/>
  <c r="BE254" i="2"/>
  <c r="BE255" i="2"/>
  <c r="BE256" i="2"/>
  <c r="BE257" i="2"/>
  <c r="BE258" i="2"/>
  <c r="BE259" i="2"/>
  <c r="BE260" i="2"/>
  <c r="BE261" i="2"/>
  <c r="BE262" i="2"/>
  <c r="BE263" i="2"/>
  <c r="BE264" i="2"/>
  <c r="BE265" i="2"/>
  <c r="BE266" i="2"/>
  <c r="BE267" i="2"/>
  <c r="BE268" i="2"/>
  <c r="BE269" i="2"/>
  <c r="BE270" i="2"/>
  <c r="BE271" i="2"/>
  <c r="BE272" i="2"/>
  <c r="BE273" i="2"/>
  <c r="BE274" i="2"/>
  <c r="BE275" i="2"/>
  <c r="BE276" i="2"/>
  <c r="BE277" i="2"/>
  <c r="BE278" i="2"/>
  <c r="BE279" i="2"/>
  <c r="BE280" i="2"/>
  <c r="BE281" i="2"/>
  <c r="BE282" i="2"/>
  <c r="BE283" i="2"/>
  <c r="BE284" i="2"/>
  <c r="BE285" i="2"/>
  <c r="BE286" i="2"/>
  <c r="BE287" i="2"/>
  <c r="BE288" i="2"/>
  <c r="BE289" i="2"/>
  <c r="BE290" i="2"/>
  <c r="BE291" i="2"/>
  <c r="BE292" i="2"/>
  <c r="BE293" i="2"/>
  <c r="BE294" i="2"/>
  <c r="BE295" i="2"/>
  <c r="BE296" i="2"/>
  <c r="BE297" i="2"/>
  <c r="BE298" i="2"/>
  <c r="BE299" i="2"/>
  <c r="BE300" i="2"/>
  <c r="BE301" i="2"/>
  <c r="BE302" i="2"/>
  <c r="BE303" i="2"/>
  <c r="BE304" i="2"/>
  <c r="BE305" i="2"/>
  <c r="BE306" i="2"/>
  <c r="BE307" i="2"/>
  <c r="BE308" i="2"/>
  <c r="BE309" i="2"/>
  <c r="BE310" i="2"/>
  <c r="BE311" i="2"/>
  <c r="BE312" i="2"/>
  <c r="BE313" i="2"/>
  <c r="BE314" i="2"/>
  <c r="BE315" i="2"/>
  <c r="BE316" i="2"/>
  <c r="BE317" i="2"/>
  <c r="BE318" i="2"/>
  <c r="BE319" i="2"/>
  <c r="BE320" i="2"/>
  <c r="BE321" i="2"/>
  <c r="BE322" i="2"/>
  <c r="BE323" i="2"/>
  <c r="BE324" i="2"/>
  <c r="BE325" i="2"/>
  <c r="BE326" i="2"/>
  <c r="BE327" i="2"/>
  <c r="BE328" i="2"/>
  <c r="BE329" i="2"/>
  <c r="BE330" i="2"/>
  <c r="BE331" i="2"/>
  <c r="BE332" i="2"/>
  <c r="BE333" i="2"/>
  <c r="BE334" i="2"/>
  <c r="BE335" i="2"/>
  <c r="BE336" i="2"/>
  <c r="BE337" i="2"/>
  <c r="BE338" i="2"/>
  <c r="BE339" i="2"/>
  <c r="BE340" i="2"/>
  <c r="BE341" i="2"/>
  <c r="BE342" i="2"/>
  <c r="BE343" i="2"/>
  <c r="BE344" i="2"/>
  <c r="BE345" i="2"/>
  <c r="BE346" i="2"/>
  <c r="BE347" i="2"/>
  <c r="BE348" i="2"/>
  <c r="BE349" i="2"/>
  <c r="BE350" i="2"/>
  <c r="BE351" i="2"/>
  <c r="BE352" i="2"/>
  <c r="BE353" i="2"/>
  <c r="BE354" i="2"/>
  <c r="BE355" i="2"/>
  <c r="BE356" i="2"/>
  <c r="BE357" i="2"/>
  <c r="BE358" i="2"/>
  <c r="BE359" i="2"/>
  <c r="BE360" i="2"/>
  <c r="BE361" i="2"/>
  <c r="BE362" i="2"/>
  <c r="BE363" i="2"/>
  <c r="BE364" i="2"/>
  <c r="BE365" i="2"/>
  <c r="BE366" i="2"/>
  <c r="BE367" i="2"/>
  <c r="BE368" i="2"/>
  <c r="BE369" i="2"/>
  <c r="BE370" i="2"/>
  <c r="BE371" i="2"/>
  <c r="BE372" i="2"/>
  <c r="BE373" i="2"/>
  <c r="BE374" i="2"/>
  <c r="BE375" i="2"/>
  <c r="BE376" i="2"/>
  <c r="BE377" i="2"/>
  <c r="BE378" i="2"/>
  <c r="BE379" i="2"/>
  <c r="BE380" i="2"/>
  <c r="BE381" i="2"/>
  <c r="BE382" i="2"/>
  <c r="BE383" i="2"/>
  <c r="BE384" i="2"/>
  <c r="BE385" i="2"/>
  <c r="BE386" i="2"/>
  <c r="BE387" i="2"/>
  <c r="BE388" i="2"/>
  <c r="BE389" i="2"/>
  <c r="BE390" i="2"/>
  <c r="BE391" i="2"/>
  <c r="BE392" i="2"/>
  <c r="BE393" i="2"/>
  <c r="BE394" i="2"/>
  <c r="BE395" i="2"/>
  <c r="BE396" i="2"/>
  <c r="BE397" i="2"/>
  <c r="BE398" i="2"/>
  <c r="BE399" i="2"/>
  <c r="BE400" i="2"/>
  <c r="BE401" i="2"/>
  <c r="BE402" i="2"/>
  <c r="BE403" i="2"/>
  <c r="BE404" i="2"/>
  <c r="BE405" i="2"/>
  <c r="BE406" i="2"/>
  <c r="BE407" i="2"/>
  <c r="BE408" i="2"/>
  <c r="BE409" i="2"/>
  <c r="BE410" i="2"/>
  <c r="BE411" i="2"/>
  <c r="BE412" i="2"/>
  <c r="BE413" i="2"/>
  <c r="BE414" i="2"/>
  <c r="BE415" i="2"/>
  <c r="BE416" i="2"/>
  <c r="BE417" i="2"/>
  <c r="BE418" i="2"/>
  <c r="BE419" i="2"/>
  <c r="BE420" i="2"/>
  <c r="BE421" i="2"/>
  <c r="BE422" i="2"/>
  <c r="BE423" i="2"/>
  <c r="BE424" i="2"/>
  <c r="BE425" i="2"/>
  <c r="BE426" i="2"/>
  <c r="BE427" i="2"/>
  <c r="BE428" i="2"/>
  <c r="BE429" i="2"/>
  <c r="BE430" i="2"/>
  <c r="BE431" i="2"/>
  <c r="BE432" i="2"/>
  <c r="BE433" i="2"/>
  <c r="BE434" i="2"/>
  <c r="BE435" i="2"/>
  <c r="BE436" i="2"/>
  <c r="BE437" i="2"/>
  <c r="BE438" i="2"/>
  <c r="BE439" i="2"/>
  <c r="BE440" i="2"/>
  <c r="BE441" i="2"/>
  <c r="BE442" i="2"/>
  <c r="BE443" i="2"/>
  <c r="BE444" i="2"/>
  <c r="BE445" i="2"/>
  <c r="BE446" i="2"/>
  <c r="BE447" i="2"/>
  <c r="BE448" i="2"/>
  <c r="BE449" i="2"/>
  <c r="BE450" i="2"/>
  <c r="BE451" i="2"/>
  <c r="BE452" i="2"/>
  <c r="BE453" i="2"/>
  <c r="BE454" i="2"/>
  <c r="BE455" i="2"/>
  <c r="BE456" i="2"/>
  <c r="BE457" i="2"/>
  <c r="BE458" i="2"/>
  <c r="BE459" i="2"/>
  <c r="BE460" i="2"/>
  <c r="BE461" i="2"/>
  <c r="BE462" i="2"/>
  <c r="BE463" i="2"/>
  <c r="BE464" i="2"/>
  <c r="BE465" i="2"/>
  <c r="BE466" i="2"/>
  <c r="BE467" i="2"/>
  <c r="BE468" i="2"/>
  <c r="BE469" i="2"/>
  <c r="BE470" i="2"/>
  <c r="BE471" i="2"/>
  <c r="BE472" i="2"/>
  <c r="BE473" i="2"/>
  <c r="BE474" i="2"/>
  <c r="BE475" i="2"/>
  <c r="BE476" i="2"/>
  <c r="BE477" i="2"/>
  <c r="BE478" i="2"/>
  <c r="BE479" i="2"/>
  <c r="BE480" i="2"/>
  <c r="BE481" i="2"/>
  <c r="BE482" i="2"/>
  <c r="BE483" i="2"/>
  <c r="BE484" i="2"/>
  <c r="BE485" i="2"/>
  <c r="BE486" i="2"/>
  <c r="BE487" i="2"/>
  <c r="BE488" i="2"/>
  <c r="BE489" i="2"/>
  <c r="BE490" i="2"/>
  <c r="BE491" i="2"/>
  <c r="BE492" i="2"/>
  <c r="BE493" i="2"/>
  <c r="BE494" i="2"/>
  <c r="BE495" i="2"/>
  <c r="BE496" i="2"/>
  <c r="BE497" i="2"/>
  <c r="BE498" i="2"/>
  <c r="BE499" i="2"/>
  <c r="BE500" i="2"/>
  <c r="BE501" i="2"/>
  <c r="BE502" i="2"/>
  <c r="BE503" i="2"/>
  <c r="BE504" i="2"/>
  <c r="BE505" i="2"/>
  <c r="BE506" i="2"/>
  <c r="BE507" i="2"/>
  <c r="BE508" i="2"/>
  <c r="BE509" i="2"/>
  <c r="BE510" i="2"/>
  <c r="BE511" i="2"/>
  <c r="BE512" i="2"/>
  <c r="BE513" i="2"/>
  <c r="BE514" i="2"/>
  <c r="BE515" i="2"/>
  <c r="BE516" i="2"/>
  <c r="BE517" i="2"/>
  <c r="BE518" i="2"/>
  <c r="BE519" i="2"/>
  <c r="BE520" i="2"/>
  <c r="BE521" i="2"/>
  <c r="BE522" i="2"/>
  <c r="BE523" i="2"/>
  <c r="BE524" i="2"/>
  <c r="BE525" i="2"/>
  <c r="BE526" i="2"/>
  <c r="BE527" i="2"/>
  <c r="BE528" i="2"/>
  <c r="BE529" i="2"/>
  <c r="BE530" i="2"/>
  <c r="BE531" i="2"/>
  <c r="BE532" i="2"/>
  <c r="BE533" i="2"/>
  <c r="BE534" i="2"/>
  <c r="BE535" i="2"/>
  <c r="BE536" i="2"/>
  <c r="BE537" i="2"/>
  <c r="BE538" i="2"/>
  <c r="BE539" i="2"/>
  <c r="BE540" i="2"/>
  <c r="BE541" i="2"/>
  <c r="BE542" i="2"/>
  <c r="BE543" i="2"/>
  <c r="BE544" i="2"/>
  <c r="BE545" i="2"/>
  <c r="BE546" i="2"/>
  <c r="BE547" i="2"/>
  <c r="BE548" i="2"/>
  <c r="BE549" i="2"/>
  <c r="BE550" i="2"/>
  <c r="BE551" i="2"/>
  <c r="BE552" i="2"/>
  <c r="BE553" i="2"/>
  <c r="BE554" i="2"/>
  <c r="BE555" i="2"/>
  <c r="BE556" i="2"/>
  <c r="BE557" i="2"/>
  <c r="BE558" i="2"/>
  <c r="BE559" i="2"/>
  <c r="BE560" i="2"/>
  <c r="BE561" i="2"/>
  <c r="BE562" i="2"/>
  <c r="BE563" i="2"/>
  <c r="BE564" i="2"/>
  <c r="BE565" i="2"/>
  <c r="BE566" i="2"/>
  <c r="BE567" i="2"/>
  <c r="BE568" i="2"/>
  <c r="BE569" i="2"/>
  <c r="BE570" i="2"/>
  <c r="BE571" i="2"/>
  <c r="BE572" i="2"/>
  <c r="BE573" i="2"/>
  <c r="BE574" i="2"/>
  <c r="BE575" i="2"/>
  <c r="BE576" i="2"/>
  <c r="BE577" i="2"/>
  <c r="BE578" i="2"/>
  <c r="BE579" i="2"/>
  <c r="BE580" i="2"/>
  <c r="BE581" i="2"/>
  <c r="BE582" i="2"/>
  <c r="BE583" i="2"/>
  <c r="BE584" i="2"/>
  <c r="BE585" i="2"/>
  <c r="BE586" i="2"/>
  <c r="BE587" i="2"/>
  <c r="BE588" i="2"/>
  <c r="BE589" i="2"/>
  <c r="BE590" i="2"/>
  <c r="BE591" i="2"/>
  <c r="BE592" i="2"/>
  <c r="BE593" i="2"/>
  <c r="BE594" i="2"/>
  <c r="BE595" i="2"/>
  <c r="BE596" i="2"/>
  <c r="BE597" i="2"/>
  <c r="BE598" i="2"/>
  <c r="BE599" i="2"/>
  <c r="BE600" i="2"/>
  <c r="BE601" i="2"/>
  <c r="BE602" i="2"/>
  <c r="BE603" i="2"/>
  <c r="BE604" i="2"/>
  <c r="BE605" i="2"/>
  <c r="BE606" i="2"/>
  <c r="BE607" i="2"/>
  <c r="BE608" i="2"/>
  <c r="BE609" i="2"/>
  <c r="BE610" i="2"/>
  <c r="BE611" i="2"/>
  <c r="BE612" i="2"/>
  <c r="BE613" i="2"/>
  <c r="BE614" i="2"/>
  <c r="BE615" i="2"/>
  <c r="BE616" i="2"/>
  <c r="BE617" i="2"/>
  <c r="BE618" i="2"/>
  <c r="BE619" i="2"/>
  <c r="BE620" i="2"/>
  <c r="BE621" i="2"/>
  <c r="BE622" i="2"/>
  <c r="BE623" i="2"/>
  <c r="BE624" i="2"/>
  <c r="BE625" i="2"/>
  <c r="BE626" i="2"/>
  <c r="BE627" i="2"/>
  <c r="BE628" i="2"/>
  <c r="BE629" i="2"/>
  <c r="BE630" i="2"/>
  <c r="BE631" i="2"/>
  <c r="BE632" i="2"/>
  <c r="BE633" i="2"/>
  <c r="BE634" i="2"/>
  <c r="BE635" i="2"/>
  <c r="BE636" i="2"/>
  <c r="BE637" i="2"/>
  <c r="BE638" i="2"/>
  <c r="BE639" i="2"/>
  <c r="BE640" i="2"/>
  <c r="BE641" i="2"/>
  <c r="BE642" i="2"/>
  <c r="BE643" i="2"/>
  <c r="BE644" i="2"/>
  <c r="BE645" i="2"/>
  <c r="BE646" i="2"/>
  <c r="BE647" i="2"/>
  <c r="BE648" i="2"/>
  <c r="BE649" i="2"/>
  <c r="BE650" i="2"/>
  <c r="BE651" i="2"/>
  <c r="BE652" i="2"/>
  <c r="BE653" i="2"/>
  <c r="BE654" i="2"/>
  <c r="BE655" i="2"/>
  <c r="BE656" i="2"/>
  <c r="BE657" i="2"/>
  <c r="BE658" i="2"/>
  <c r="BE659" i="2"/>
  <c r="BE660" i="2"/>
  <c r="BE661" i="2"/>
  <c r="BE662" i="2"/>
  <c r="BE663" i="2"/>
  <c r="BE664" i="2"/>
  <c r="BE665" i="2"/>
  <c r="BE666" i="2"/>
  <c r="BE667" i="2"/>
  <c r="BE668" i="2"/>
  <c r="BE669" i="2"/>
  <c r="BE670" i="2"/>
  <c r="BE671" i="2"/>
  <c r="BE672" i="2"/>
  <c r="BE673" i="2"/>
  <c r="BE674" i="2"/>
  <c r="BE675" i="2"/>
  <c r="BE676" i="2"/>
  <c r="BE677" i="2"/>
  <c r="BE678" i="2"/>
  <c r="BE679" i="2"/>
  <c r="BE680" i="2"/>
  <c r="BE681" i="2"/>
  <c r="BE682" i="2"/>
  <c r="BE683" i="2"/>
  <c r="BE684" i="2"/>
  <c r="BE685" i="2"/>
  <c r="BE686" i="2"/>
  <c r="BE687" i="2"/>
  <c r="BE688" i="2"/>
  <c r="BE689" i="2"/>
  <c r="BE690" i="2"/>
  <c r="BE691" i="2"/>
  <c r="BE692" i="2"/>
  <c r="BE693" i="2"/>
  <c r="BE694" i="2"/>
  <c r="BE695" i="2"/>
  <c r="BE696" i="2"/>
  <c r="BE697" i="2"/>
  <c r="BE698" i="2"/>
  <c r="BE699" i="2"/>
  <c r="BE700" i="2"/>
  <c r="BE701" i="2"/>
  <c r="BE702" i="2"/>
  <c r="BE703" i="2"/>
  <c r="BE704" i="2"/>
  <c r="BE705" i="2"/>
  <c r="BE706" i="2"/>
  <c r="BE707" i="2"/>
  <c r="BE708" i="2"/>
  <c r="BE709" i="2"/>
  <c r="BE710" i="2"/>
  <c r="BE711" i="2"/>
  <c r="BE712" i="2"/>
  <c r="BE713" i="2"/>
  <c r="BE714" i="2"/>
  <c r="BE715" i="2"/>
  <c r="BE716" i="2"/>
  <c r="BE717" i="2"/>
  <c r="BE718" i="2"/>
  <c r="BE719" i="2"/>
  <c r="BE720" i="2"/>
  <c r="BE721" i="2"/>
  <c r="BE722" i="2"/>
  <c r="BE723" i="2"/>
  <c r="BE724" i="2"/>
  <c r="BE725" i="2"/>
  <c r="BE726" i="2"/>
  <c r="BE727" i="2"/>
  <c r="BE728" i="2"/>
  <c r="BE729" i="2"/>
  <c r="BE730" i="2"/>
  <c r="BE731" i="2"/>
  <c r="BE732" i="2"/>
  <c r="BE733" i="2"/>
  <c r="BE734" i="2"/>
  <c r="BE735" i="2"/>
  <c r="BE736" i="2"/>
  <c r="BE737" i="2"/>
  <c r="BE738" i="2"/>
  <c r="BE739" i="2"/>
  <c r="BE740" i="2"/>
  <c r="BE741" i="2"/>
  <c r="BE742" i="2"/>
  <c r="BE743" i="2"/>
  <c r="BE744" i="2"/>
  <c r="BE745" i="2"/>
  <c r="BE746" i="2"/>
  <c r="BE747" i="2"/>
  <c r="BE748" i="2"/>
  <c r="BE749" i="2"/>
  <c r="BE750" i="2"/>
  <c r="BE751" i="2"/>
  <c r="BE752" i="2"/>
  <c r="BE753" i="2"/>
  <c r="BE754" i="2"/>
  <c r="BE755" i="2"/>
  <c r="BE756" i="2"/>
  <c r="BE757" i="2"/>
  <c r="BE758" i="2"/>
  <c r="BE759" i="2"/>
  <c r="BE760" i="2"/>
  <c r="BE761" i="2"/>
  <c r="BE762" i="2"/>
  <c r="BE763" i="2"/>
  <c r="BE764" i="2"/>
  <c r="BE765" i="2"/>
  <c r="BE766" i="2"/>
  <c r="BE767" i="2"/>
  <c r="BE768" i="2"/>
  <c r="BE769" i="2"/>
  <c r="BE770" i="2"/>
  <c r="BE771" i="2"/>
  <c r="BE772" i="2"/>
  <c r="BE773" i="2"/>
  <c r="BE774" i="2"/>
  <c r="BE775" i="2"/>
  <c r="BE776" i="2"/>
  <c r="BE777" i="2"/>
  <c r="BE778" i="2"/>
  <c r="BE779" i="2"/>
  <c r="BE780" i="2"/>
  <c r="BE781" i="2"/>
  <c r="BE782" i="2"/>
  <c r="BE783" i="2"/>
  <c r="BE784" i="2"/>
  <c r="BE785" i="2"/>
  <c r="BE786" i="2"/>
  <c r="BE787" i="2"/>
  <c r="BE788" i="2"/>
  <c r="BE789" i="2"/>
  <c r="BE790" i="2"/>
  <c r="BE791" i="2"/>
  <c r="BE792" i="2"/>
  <c r="BE793" i="2"/>
  <c r="BE794" i="2"/>
  <c r="BE795" i="2"/>
  <c r="BE796" i="2"/>
  <c r="BE797" i="2"/>
  <c r="BE798" i="2"/>
  <c r="BE799" i="2"/>
  <c r="BE800" i="2"/>
  <c r="BE801" i="2"/>
  <c r="BE802" i="2"/>
  <c r="BE803" i="2"/>
  <c r="BE804" i="2"/>
  <c r="BE805" i="2"/>
  <c r="BE806" i="2"/>
  <c r="BE807" i="2"/>
  <c r="BE808" i="2"/>
  <c r="BE809" i="2"/>
  <c r="BE810" i="2"/>
  <c r="BE811" i="2"/>
  <c r="BE812" i="2"/>
  <c r="BE813" i="2"/>
  <c r="BE814" i="2"/>
  <c r="BE815" i="2"/>
  <c r="BE816" i="2"/>
  <c r="BE817" i="2"/>
  <c r="BE818" i="2"/>
  <c r="BE819" i="2"/>
  <c r="BE820" i="2"/>
  <c r="BE821" i="2"/>
  <c r="BE822" i="2"/>
  <c r="BE823" i="2"/>
  <c r="BE824" i="2"/>
  <c r="BE825" i="2"/>
  <c r="BE826" i="2"/>
  <c r="BE827" i="2"/>
  <c r="BE828" i="2"/>
  <c r="BE829" i="2"/>
  <c r="BE830" i="2"/>
  <c r="BE831" i="2"/>
  <c r="BE832" i="2"/>
  <c r="BE833" i="2"/>
  <c r="BE834" i="2"/>
  <c r="BE835" i="2"/>
  <c r="BE836" i="2"/>
  <c r="BE837" i="2"/>
  <c r="BE838" i="2"/>
  <c r="BE839" i="2"/>
  <c r="BE840" i="2"/>
  <c r="BE841" i="2"/>
  <c r="BE842" i="2"/>
  <c r="BE843" i="2"/>
  <c r="BE844" i="2"/>
  <c r="BE845" i="2"/>
  <c r="BE846" i="2"/>
  <c r="BE847" i="2"/>
  <c r="BE848" i="2"/>
  <c r="BE849" i="2"/>
  <c r="BE850" i="2"/>
  <c r="BE851" i="2"/>
  <c r="BE852" i="2"/>
  <c r="BE853" i="2"/>
  <c r="BE854" i="2"/>
  <c r="BE855" i="2"/>
  <c r="BE856" i="2"/>
  <c r="BE857" i="2"/>
  <c r="BE858" i="2"/>
  <c r="BE859" i="2"/>
  <c r="BE860" i="2"/>
  <c r="BE861" i="2"/>
  <c r="BE862" i="2"/>
  <c r="BE863" i="2"/>
  <c r="BE864" i="2"/>
  <c r="BE865" i="2"/>
  <c r="BE866" i="2"/>
  <c r="BE867" i="2"/>
  <c r="BE868" i="2"/>
  <c r="BE869" i="2"/>
  <c r="BE870" i="2"/>
  <c r="BE871" i="2"/>
  <c r="BE872" i="2"/>
  <c r="BE873" i="2"/>
  <c r="BE874" i="2"/>
  <c r="BE875" i="2"/>
  <c r="BE876" i="2"/>
  <c r="BE877" i="2"/>
  <c r="BE878" i="2"/>
  <c r="BE879" i="2"/>
  <c r="BE880" i="2"/>
  <c r="BE881" i="2"/>
  <c r="BE882" i="2"/>
  <c r="BE883" i="2"/>
  <c r="BE884" i="2"/>
  <c r="BE885" i="2"/>
  <c r="BE886" i="2"/>
  <c r="BE887" i="2"/>
  <c r="BE888" i="2"/>
  <c r="BE889" i="2"/>
  <c r="BE890" i="2"/>
  <c r="BE891" i="2"/>
  <c r="BE892" i="2"/>
  <c r="BE893" i="2"/>
  <c r="BE894" i="2"/>
  <c r="BE895" i="2"/>
  <c r="BE896" i="2"/>
  <c r="BE897" i="2"/>
  <c r="BE898" i="2"/>
  <c r="BE899" i="2"/>
  <c r="BE900" i="2"/>
  <c r="BE901" i="2"/>
  <c r="BE902" i="2"/>
  <c r="BE903" i="2"/>
  <c r="BE904" i="2"/>
  <c r="BE905" i="2"/>
  <c r="BE906" i="2"/>
  <c r="BE907" i="2"/>
  <c r="BE908" i="2"/>
  <c r="BE909" i="2"/>
  <c r="BE910" i="2"/>
  <c r="BE911" i="2"/>
  <c r="BE912" i="2"/>
  <c r="BE913" i="2"/>
  <c r="BE914" i="2"/>
  <c r="BE915" i="2"/>
  <c r="BE916" i="2"/>
  <c r="BE917" i="2"/>
  <c r="BE918" i="2"/>
  <c r="BE919" i="2"/>
  <c r="BE920" i="2"/>
  <c r="BE921" i="2"/>
  <c r="BE922" i="2"/>
  <c r="BE923" i="2"/>
  <c r="BE924" i="2"/>
  <c r="BE925" i="2"/>
  <c r="BE926" i="2"/>
  <c r="BE927" i="2"/>
  <c r="BE928" i="2"/>
  <c r="BE929" i="2"/>
  <c r="BE930" i="2"/>
  <c r="BE931" i="2"/>
  <c r="BE932" i="2"/>
  <c r="BE933" i="2"/>
  <c r="BE934" i="2"/>
  <c r="BE935" i="2"/>
  <c r="BE936" i="2"/>
  <c r="BE937" i="2"/>
  <c r="BE938" i="2"/>
  <c r="BE939" i="2"/>
  <c r="BE940" i="2"/>
  <c r="BE941" i="2"/>
  <c r="BE942" i="2"/>
  <c r="BE943" i="2"/>
  <c r="BE944" i="2"/>
  <c r="BE945" i="2"/>
  <c r="BE946" i="2"/>
  <c r="BE947" i="2"/>
  <c r="BE948" i="2"/>
  <c r="BE949" i="2"/>
  <c r="BE950" i="2"/>
  <c r="BE951" i="2"/>
  <c r="BE952" i="2"/>
  <c r="BE953" i="2"/>
  <c r="BE954" i="2"/>
  <c r="BE955" i="2"/>
  <c r="BE956" i="2"/>
  <c r="BE957" i="2"/>
  <c r="BE958" i="2"/>
  <c r="BE959" i="2"/>
  <c r="BE960" i="2"/>
  <c r="BE961" i="2"/>
  <c r="BE962" i="2"/>
  <c r="BE963" i="2"/>
  <c r="BE964" i="2"/>
  <c r="BE965" i="2"/>
  <c r="BE966" i="2"/>
  <c r="BE967" i="2"/>
  <c r="BE968" i="2"/>
  <c r="BE969" i="2"/>
  <c r="BE970" i="2"/>
  <c r="BE971" i="2"/>
  <c r="BE972" i="2"/>
  <c r="BE973" i="2"/>
  <c r="BE974" i="2"/>
  <c r="BE975" i="2"/>
  <c r="BE976" i="2"/>
  <c r="BE977" i="2"/>
  <c r="BE978" i="2"/>
  <c r="BE979" i="2"/>
  <c r="BE980" i="2"/>
  <c r="BE981" i="2"/>
  <c r="BE982" i="2"/>
  <c r="BE983" i="2"/>
  <c r="BE984" i="2"/>
  <c r="BE985" i="2"/>
  <c r="BE986" i="2"/>
  <c r="BE987" i="2"/>
  <c r="BE988" i="2"/>
  <c r="BE989" i="2"/>
  <c r="BE990" i="2"/>
  <c r="BE991" i="2"/>
  <c r="BE992" i="2"/>
  <c r="BE993" i="2"/>
  <c r="BE994" i="2"/>
  <c r="BE995" i="2"/>
  <c r="BE996" i="2"/>
  <c r="BE997" i="2"/>
  <c r="BE998" i="2"/>
  <c r="BE999" i="2"/>
  <c r="BE1000" i="2"/>
  <c r="BE1001" i="2"/>
  <c r="BE1002" i="2"/>
  <c r="BE1003" i="2"/>
  <c r="BE1004" i="2"/>
  <c r="BE1005" i="2"/>
  <c r="BE1006" i="2"/>
  <c r="BE1007" i="2"/>
  <c r="BE1008" i="2"/>
  <c r="BE1009" i="2"/>
  <c r="BE1010" i="2"/>
  <c r="BE1011" i="2"/>
  <c r="BE1012" i="2"/>
  <c r="BE1013" i="2"/>
  <c r="BE1014" i="2"/>
  <c r="BE1015" i="2"/>
  <c r="BE1016" i="2"/>
  <c r="BE1017" i="2"/>
  <c r="BE1018" i="2"/>
  <c r="BE1019" i="2"/>
  <c r="BE1020" i="2"/>
  <c r="BE1021" i="2"/>
  <c r="BE1022" i="2"/>
  <c r="BE1023" i="2"/>
  <c r="BE1024" i="2"/>
  <c r="BE1025" i="2"/>
  <c r="BE1026" i="2"/>
  <c r="BE1027" i="2"/>
  <c r="BE1028" i="2"/>
  <c r="BE1029" i="2"/>
  <c r="BE1030" i="2"/>
  <c r="BE1031" i="2"/>
  <c r="BE1032" i="2"/>
  <c r="BE1033" i="2"/>
  <c r="BE1034" i="2"/>
  <c r="BE1035" i="2"/>
  <c r="BE1036" i="2"/>
  <c r="BE1037" i="2"/>
  <c r="BE1038" i="2"/>
  <c r="BE1039" i="2"/>
  <c r="BE1040" i="2"/>
  <c r="BE1041" i="2"/>
  <c r="BE1042" i="2"/>
  <c r="BE1043" i="2"/>
  <c r="BE1044" i="2"/>
  <c r="BE1045" i="2"/>
  <c r="BE1046" i="2"/>
  <c r="BE1047" i="2"/>
  <c r="BE1048" i="2"/>
  <c r="BE1049" i="2"/>
  <c r="BE1050" i="2"/>
  <c r="BE1051" i="2"/>
  <c r="BE1052" i="2"/>
  <c r="BE1053" i="2"/>
  <c r="BE1054" i="2"/>
  <c r="BE1055" i="2"/>
  <c r="BE1056" i="2"/>
  <c r="BE1057" i="2"/>
  <c r="BE1058" i="2"/>
  <c r="BE1059" i="2"/>
  <c r="BE1060" i="2"/>
  <c r="BE1061" i="2"/>
  <c r="BE1062" i="2"/>
  <c r="BE1063" i="2"/>
  <c r="BE1064" i="2"/>
  <c r="BE1065" i="2"/>
  <c r="BE1066" i="2"/>
  <c r="BE1067" i="2"/>
  <c r="BE1068" i="2"/>
  <c r="BE1069" i="2"/>
  <c r="BE1070" i="2"/>
  <c r="BE1071" i="2"/>
  <c r="BE1072" i="2"/>
  <c r="BE1073" i="2"/>
  <c r="BE1074" i="2"/>
  <c r="BE1075" i="2"/>
  <c r="BE1076" i="2"/>
  <c r="BE1077" i="2"/>
  <c r="BE1078" i="2"/>
  <c r="BE1079" i="2"/>
  <c r="BE1080" i="2"/>
  <c r="BE1081" i="2"/>
  <c r="BE1082" i="2"/>
  <c r="BE1083" i="2"/>
  <c r="BE1084" i="2"/>
  <c r="BE1085" i="2"/>
  <c r="BE1086" i="2"/>
  <c r="BE1087" i="2"/>
  <c r="BE1088" i="2"/>
  <c r="BE1089" i="2"/>
  <c r="BE1090" i="2"/>
  <c r="BE1091" i="2"/>
  <c r="BE1092" i="2"/>
  <c r="BE1093" i="2"/>
  <c r="BE1094" i="2"/>
  <c r="BE1095" i="2"/>
  <c r="BE1096" i="2"/>
  <c r="BE1097" i="2"/>
  <c r="BE1098" i="2"/>
  <c r="BE1099" i="2"/>
  <c r="BE1100" i="2"/>
  <c r="BE1101" i="2"/>
  <c r="BE1102" i="2"/>
  <c r="BE1103" i="2"/>
  <c r="BE1104" i="2"/>
  <c r="BE1105" i="2"/>
  <c r="BE1106" i="2"/>
  <c r="BE1107" i="2"/>
  <c r="BE1108" i="2"/>
  <c r="BE1109" i="2"/>
  <c r="BE1110" i="2"/>
  <c r="BE1111" i="2"/>
  <c r="BE1112" i="2"/>
  <c r="BE1113" i="2"/>
  <c r="BE1114" i="2"/>
  <c r="BE1115" i="2"/>
  <c r="BE1116" i="2"/>
  <c r="BE1117" i="2"/>
  <c r="BE1118" i="2"/>
  <c r="BE1119" i="2"/>
  <c r="BE1120" i="2"/>
  <c r="BE1121" i="2"/>
  <c r="BE1122" i="2"/>
  <c r="BE1123" i="2"/>
  <c r="BE1124" i="2"/>
  <c r="BE1125" i="2"/>
  <c r="BE1126" i="2"/>
  <c r="BE1127" i="2"/>
  <c r="BE1128" i="2"/>
  <c r="BE1129" i="2"/>
  <c r="BE1130" i="2"/>
  <c r="BE1131" i="2"/>
  <c r="BE1132" i="2"/>
  <c r="BE1133" i="2"/>
  <c r="BE1134" i="2"/>
  <c r="BE1135" i="2"/>
  <c r="BE1136" i="2"/>
  <c r="BE1137" i="2"/>
  <c r="BE1138" i="2"/>
  <c r="BE1139" i="2"/>
  <c r="BE1140" i="2"/>
  <c r="BE1141" i="2"/>
  <c r="BE1142" i="2"/>
  <c r="BE1143" i="2"/>
  <c r="BE1144" i="2"/>
  <c r="BE1145" i="2"/>
  <c r="BE1146" i="2"/>
  <c r="BE1147" i="2"/>
  <c r="BE1148" i="2"/>
  <c r="BE1149" i="2"/>
  <c r="BE1150" i="2"/>
  <c r="BE1151" i="2"/>
  <c r="BE1152" i="2"/>
  <c r="BE1153" i="2"/>
  <c r="BE1154" i="2"/>
  <c r="BE1155" i="2"/>
  <c r="BE1156" i="2"/>
  <c r="BE1157" i="2"/>
  <c r="BE1158" i="2"/>
  <c r="BE1159" i="2"/>
  <c r="BE1160" i="2"/>
  <c r="BE1161" i="2"/>
  <c r="BE1162" i="2"/>
  <c r="BE1163" i="2"/>
  <c r="BE1164" i="2"/>
  <c r="BE1165" i="2"/>
  <c r="BE1166" i="2"/>
  <c r="BE1167" i="2"/>
  <c r="BE1168" i="2"/>
  <c r="BE1169" i="2"/>
  <c r="BE1170" i="2"/>
  <c r="BE1171" i="2"/>
  <c r="BE1172" i="2"/>
  <c r="BE1173" i="2"/>
  <c r="BE1174" i="2"/>
  <c r="BE1175" i="2"/>
  <c r="BE1176" i="2"/>
  <c r="BE1177" i="2"/>
  <c r="BE1178" i="2"/>
  <c r="BE1179" i="2"/>
  <c r="BE1180" i="2"/>
  <c r="BE1181" i="2"/>
  <c r="BE1182" i="2"/>
  <c r="BE1183" i="2"/>
  <c r="BE1184" i="2"/>
  <c r="BE1185" i="2"/>
  <c r="BE1186" i="2"/>
  <c r="BE1187" i="2"/>
  <c r="BE1188" i="2"/>
  <c r="BE1189" i="2"/>
  <c r="BE1190" i="2"/>
  <c r="BE1191" i="2"/>
  <c r="BE1192" i="2"/>
  <c r="BE1193" i="2"/>
  <c r="BE1194" i="2"/>
  <c r="BE1195" i="2"/>
  <c r="BE1196" i="2"/>
  <c r="BE1197" i="2"/>
  <c r="BE1198" i="2"/>
  <c r="BE1199" i="2"/>
  <c r="BE1200" i="2"/>
  <c r="BE1201" i="2"/>
  <c r="BE1202" i="2"/>
  <c r="BE1203" i="2"/>
  <c r="BE1204" i="2"/>
  <c r="BE1205" i="2"/>
  <c r="BE1206" i="2"/>
  <c r="BE1207" i="2"/>
  <c r="BE1208" i="2"/>
  <c r="BE1209" i="2"/>
  <c r="BE1210" i="2"/>
  <c r="BE1211" i="2"/>
  <c r="BE1212" i="2"/>
  <c r="BE1213" i="2"/>
  <c r="BE1214" i="2"/>
  <c r="BE1215" i="2"/>
  <c r="BE1216" i="2"/>
  <c r="BE1217" i="2"/>
  <c r="BE1218" i="2"/>
  <c r="BE1219" i="2"/>
  <c r="BE1220" i="2"/>
  <c r="BE1221" i="2"/>
  <c r="BE1222" i="2"/>
  <c r="BE1223" i="2"/>
  <c r="BE1224" i="2"/>
  <c r="BE1225" i="2"/>
  <c r="BE1226" i="2"/>
  <c r="BE1227" i="2"/>
  <c r="BE1228" i="2"/>
  <c r="BE1229" i="2"/>
  <c r="BE1230" i="2"/>
  <c r="BE1231" i="2"/>
  <c r="BE1232" i="2"/>
  <c r="BE1233" i="2"/>
  <c r="BE1234" i="2"/>
  <c r="BE1235" i="2"/>
  <c r="BE1236" i="2"/>
  <c r="BE1237" i="2"/>
  <c r="BE1238" i="2"/>
  <c r="BE1239" i="2"/>
  <c r="BE1240" i="2"/>
  <c r="BE1241" i="2"/>
  <c r="BE1242" i="2"/>
  <c r="BE1243" i="2"/>
  <c r="BE1244" i="2"/>
  <c r="BE1245" i="2"/>
  <c r="BE1246" i="2"/>
  <c r="BE1247" i="2"/>
  <c r="BE1248" i="2"/>
  <c r="BE1249" i="2"/>
  <c r="BE1250" i="2"/>
  <c r="BE1251" i="2"/>
  <c r="BE1252" i="2"/>
  <c r="BE1253" i="2"/>
  <c r="BE1254" i="2"/>
  <c r="BE1255" i="2"/>
  <c r="BE1256" i="2"/>
  <c r="BE1257" i="2"/>
  <c r="BE1258" i="2"/>
  <c r="BE1259" i="2"/>
  <c r="BE1260" i="2"/>
  <c r="BE1261" i="2"/>
  <c r="BE1262" i="2"/>
  <c r="BE1263" i="2"/>
  <c r="BE1264" i="2"/>
  <c r="BE1265" i="2"/>
  <c r="BE1266" i="2"/>
  <c r="BE1267" i="2"/>
  <c r="BE1268" i="2"/>
  <c r="BE1269" i="2"/>
  <c r="BE1270" i="2"/>
  <c r="BE1271" i="2"/>
  <c r="BE1272" i="2"/>
  <c r="BE1273" i="2"/>
  <c r="BE1274" i="2"/>
  <c r="BE1275" i="2"/>
  <c r="BE1276" i="2"/>
  <c r="BE1277" i="2"/>
  <c r="BE1278" i="2"/>
  <c r="BE1279" i="2"/>
  <c r="BE1280" i="2"/>
  <c r="BE1281" i="2"/>
  <c r="BE1282" i="2"/>
  <c r="BE1283" i="2"/>
  <c r="BE1284" i="2"/>
  <c r="BE1285" i="2"/>
  <c r="BE1286" i="2"/>
  <c r="BE1287" i="2"/>
  <c r="BE1288" i="2"/>
  <c r="BE1289" i="2"/>
  <c r="BE1290" i="2"/>
  <c r="BE1291" i="2"/>
  <c r="BE1292" i="2"/>
  <c r="BE1293" i="2"/>
  <c r="BE1294" i="2"/>
  <c r="BE1295" i="2"/>
  <c r="BE1296" i="2"/>
  <c r="BE1297" i="2"/>
  <c r="BE1298" i="2"/>
  <c r="BE1299" i="2"/>
  <c r="BE1300" i="2"/>
  <c r="BE1301" i="2"/>
  <c r="BE1302" i="2"/>
  <c r="BE1303" i="2"/>
  <c r="BE1304" i="2"/>
  <c r="BE1305" i="2"/>
  <c r="BE1306" i="2"/>
  <c r="BE1307" i="2"/>
  <c r="BE1308" i="2"/>
  <c r="BE1309" i="2"/>
  <c r="BE1310" i="2"/>
  <c r="BE1311" i="2"/>
  <c r="BE1312" i="2"/>
  <c r="BE1313" i="2"/>
  <c r="BE1314" i="2"/>
  <c r="BE1315" i="2"/>
  <c r="BE1316" i="2"/>
  <c r="BE1317" i="2"/>
  <c r="BE1318" i="2"/>
  <c r="BE1319" i="2"/>
  <c r="BE1320" i="2"/>
  <c r="BE1321" i="2"/>
  <c r="BE1322" i="2"/>
  <c r="BE1323" i="2"/>
  <c r="BE1324" i="2"/>
  <c r="BE1325" i="2"/>
  <c r="BE1326" i="2"/>
  <c r="BE1327" i="2"/>
  <c r="BE1328" i="2"/>
  <c r="BE1329" i="2"/>
  <c r="BE1330" i="2"/>
  <c r="BE1331" i="2"/>
  <c r="BE1332" i="2"/>
  <c r="BE1333" i="2"/>
  <c r="BE1334" i="2"/>
  <c r="BE1335" i="2"/>
  <c r="BE1336" i="2"/>
  <c r="BE1337" i="2"/>
  <c r="BE1338" i="2"/>
  <c r="BE1339" i="2"/>
  <c r="BE1340" i="2"/>
  <c r="BE1341" i="2"/>
  <c r="BE1342" i="2"/>
  <c r="BE1343" i="2"/>
  <c r="BE1344" i="2"/>
  <c r="BE1345" i="2"/>
  <c r="BE1346" i="2"/>
  <c r="BE1347" i="2"/>
  <c r="BE1348" i="2"/>
  <c r="BE1349" i="2"/>
  <c r="BE1350" i="2"/>
  <c r="BE1351" i="2"/>
  <c r="BE1352" i="2"/>
  <c r="BE1353" i="2"/>
  <c r="BE1354" i="2"/>
  <c r="BE1355" i="2"/>
  <c r="BE1356" i="2"/>
  <c r="BE1357" i="2"/>
  <c r="BE1358" i="2"/>
  <c r="BE1359" i="2"/>
  <c r="BE1360" i="2"/>
  <c r="BE1361" i="2"/>
  <c r="BE1362" i="2"/>
  <c r="BE1363" i="2"/>
  <c r="BE1364" i="2"/>
  <c r="BE1365" i="2"/>
  <c r="BE1366" i="2"/>
  <c r="BE1367" i="2"/>
  <c r="BE1368" i="2"/>
  <c r="BE1369" i="2"/>
  <c r="BE1370" i="2"/>
  <c r="BE1371" i="2"/>
  <c r="BE1372" i="2"/>
  <c r="BE1373" i="2"/>
  <c r="BE1374" i="2"/>
  <c r="BE1375" i="2"/>
  <c r="BE1376" i="2"/>
  <c r="BE1377" i="2"/>
  <c r="BE1378" i="2"/>
  <c r="BE1379" i="2"/>
  <c r="BE1380" i="2"/>
  <c r="BE1381" i="2"/>
  <c r="BE1382" i="2"/>
  <c r="BE1383" i="2"/>
  <c r="BE1384" i="2"/>
  <c r="BE1385" i="2"/>
  <c r="BE1386" i="2"/>
  <c r="BE1387" i="2"/>
  <c r="BE1388" i="2"/>
  <c r="BE1389" i="2"/>
  <c r="BE1390" i="2"/>
  <c r="BE1391" i="2"/>
  <c r="BE1392" i="2"/>
  <c r="BE1393" i="2"/>
  <c r="BE1394" i="2"/>
  <c r="BE1395" i="2"/>
  <c r="BE1396" i="2"/>
  <c r="BE1397" i="2"/>
  <c r="BE1398" i="2"/>
  <c r="BE1399" i="2"/>
  <c r="BE1400" i="2"/>
  <c r="BE1401" i="2"/>
  <c r="BE1402" i="2"/>
  <c r="BE1403" i="2"/>
  <c r="BE1404" i="2"/>
  <c r="BE1405" i="2"/>
  <c r="BE1406" i="2"/>
  <c r="BE1407" i="2"/>
  <c r="BE1408" i="2"/>
  <c r="BE1409" i="2"/>
  <c r="BE1410" i="2"/>
  <c r="BE1411" i="2"/>
  <c r="BE1412" i="2"/>
  <c r="BE1413" i="2"/>
  <c r="BE1414" i="2"/>
  <c r="BE1415" i="2"/>
  <c r="BE1416" i="2"/>
  <c r="BE1417" i="2"/>
  <c r="BE1418" i="2"/>
  <c r="BE1419" i="2"/>
  <c r="BE1420" i="2"/>
  <c r="BE1421" i="2"/>
  <c r="BE1422" i="2"/>
  <c r="BE1423" i="2"/>
  <c r="BE1424" i="2"/>
  <c r="BE1425" i="2"/>
  <c r="BE1426" i="2"/>
  <c r="BE1427" i="2"/>
  <c r="BE1428" i="2"/>
  <c r="BE1429" i="2"/>
  <c r="BE1430" i="2"/>
  <c r="BE1431" i="2"/>
  <c r="BE1432" i="2"/>
  <c r="BE1433" i="2"/>
  <c r="BE1434" i="2"/>
  <c r="BE1435" i="2"/>
  <c r="BE1436" i="2"/>
  <c r="BE1437" i="2"/>
  <c r="BE1438" i="2"/>
  <c r="BE1439" i="2"/>
  <c r="BE1440" i="2"/>
  <c r="BE1441" i="2"/>
  <c r="BE1442" i="2"/>
  <c r="BE1443" i="2"/>
  <c r="BE1444" i="2"/>
  <c r="BE1445" i="2"/>
  <c r="BE1446" i="2"/>
  <c r="BE1447" i="2"/>
  <c r="BE1448" i="2"/>
  <c r="BE1449" i="2"/>
  <c r="BE1450" i="2"/>
  <c r="BE1451" i="2"/>
  <c r="BE1452" i="2"/>
  <c r="BE1453" i="2"/>
  <c r="BE1454" i="2"/>
  <c r="BE1455" i="2"/>
  <c r="BE1456" i="2"/>
  <c r="BE1457" i="2"/>
  <c r="BE1458" i="2"/>
  <c r="BE1459" i="2"/>
  <c r="BE1460" i="2"/>
  <c r="BE1461" i="2"/>
  <c r="BE1462" i="2"/>
  <c r="BE1463" i="2"/>
  <c r="BE1464" i="2"/>
  <c r="BE1465" i="2"/>
  <c r="BE1466" i="2"/>
  <c r="BE1467" i="2"/>
  <c r="BE1468" i="2"/>
  <c r="BE1469" i="2"/>
  <c r="BE1470" i="2"/>
  <c r="BE1471" i="2"/>
  <c r="BE1472" i="2"/>
  <c r="BE1473" i="2"/>
  <c r="BE1474" i="2"/>
  <c r="BE1475" i="2"/>
  <c r="BE1476" i="2"/>
  <c r="BE1477" i="2"/>
  <c r="BE1478" i="2"/>
  <c r="BE1479" i="2"/>
  <c r="BE1480" i="2"/>
  <c r="BE1481" i="2"/>
  <c r="BE1482" i="2"/>
  <c r="BE1483" i="2"/>
  <c r="BE1484" i="2"/>
  <c r="BE1485" i="2"/>
  <c r="BE1486" i="2"/>
  <c r="BE1487" i="2"/>
  <c r="BE1488" i="2"/>
  <c r="BE1489" i="2"/>
  <c r="BE1490" i="2"/>
  <c r="BE1491" i="2"/>
  <c r="BE1492" i="2"/>
  <c r="BE1493" i="2"/>
  <c r="BE1494" i="2"/>
  <c r="BE1495" i="2"/>
  <c r="BE1496" i="2"/>
  <c r="BE1497" i="2"/>
  <c r="BE1498" i="2"/>
  <c r="BE1499" i="2"/>
  <c r="BE1500" i="2"/>
  <c r="BE1501" i="2"/>
  <c r="BE1502" i="2"/>
  <c r="BE1503" i="2"/>
  <c r="BE1504" i="2"/>
  <c r="BE1505" i="2"/>
  <c r="BE1506" i="2"/>
  <c r="BE1507" i="2"/>
  <c r="BE1508" i="2"/>
  <c r="BE1509" i="2"/>
  <c r="BE1510" i="2"/>
  <c r="BE1511" i="2"/>
  <c r="BE1512" i="2"/>
  <c r="BE1513" i="2"/>
  <c r="BE1514" i="2"/>
  <c r="BE1515" i="2"/>
  <c r="BE1516" i="2"/>
  <c r="BE1517" i="2"/>
  <c r="BE1518" i="2"/>
  <c r="BE1519" i="2"/>
  <c r="BE1520" i="2"/>
  <c r="BE1521" i="2"/>
  <c r="BE1522" i="2"/>
  <c r="BE1523" i="2"/>
  <c r="BE1524" i="2"/>
  <c r="BE1525" i="2"/>
  <c r="BE1526" i="2"/>
  <c r="BE1527" i="2"/>
  <c r="BE1528" i="2"/>
  <c r="BE1529" i="2"/>
  <c r="BE1530" i="2"/>
  <c r="BE1531" i="2"/>
  <c r="BE1532" i="2"/>
  <c r="BE1533" i="2"/>
  <c r="BE1534" i="2"/>
  <c r="BE1535" i="2"/>
  <c r="BE1536" i="2"/>
  <c r="BE1537" i="2"/>
  <c r="BE1538" i="2"/>
  <c r="BE1539" i="2"/>
  <c r="BE1540" i="2"/>
  <c r="BE1541" i="2"/>
  <c r="BE1542" i="2"/>
  <c r="BE1543" i="2"/>
  <c r="BE1544" i="2"/>
  <c r="BE1545" i="2"/>
  <c r="BE1546" i="2"/>
  <c r="BE1547" i="2"/>
  <c r="BE1548" i="2"/>
  <c r="BE1549" i="2"/>
  <c r="BE1550" i="2"/>
  <c r="BE1551" i="2"/>
  <c r="BE1552" i="2"/>
  <c r="BE1553" i="2"/>
  <c r="BE1554" i="2"/>
  <c r="BE1555" i="2"/>
  <c r="BE1556" i="2"/>
  <c r="BE1557" i="2"/>
  <c r="BE1558" i="2"/>
  <c r="BE1559" i="2"/>
  <c r="BE1560" i="2"/>
  <c r="BE1561" i="2"/>
  <c r="BE1562" i="2"/>
  <c r="BE1563" i="2"/>
  <c r="BE1564" i="2"/>
  <c r="BE1565" i="2"/>
  <c r="BE1566" i="2"/>
  <c r="BE1567" i="2"/>
  <c r="BE1568" i="2"/>
  <c r="BE1569" i="2"/>
  <c r="BE1570" i="2"/>
  <c r="BE1571" i="2"/>
  <c r="BE1572" i="2"/>
  <c r="BE1573" i="2"/>
  <c r="BE1574" i="2"/>
  <c r="BE1575" i="2"/>
  <c r="BE1576" i="2"/>
  <c r="BE1577" i="2"/>
  <c r="BE1578" i="2"/>
  <c r="BE1579" i="2"/>
  <c r="BE1580" i="2"/>
  <c r="BE1581" i="2"/>
  <c r="BE1582" i="2"/>
  <c r="BE1583" i="2"/>
  <c r="BE1584" i="2"/>
  <c r="BE1585" i="2"/>
  <c r="BE1586" i="2"/>
  <c r="BE1587" i="2"/>
  <c r="BE1588" i="2"/>
  <c r="BE1589" i="2"/>
  <c r="BE1590" i="2"/>
  <c r="BE1591" i="2"/>
  <c r="BE1592" i="2"/>
  <c r="BE1593" i="2"/>
  <c r="BE1594" i="2"/>
  <c r="BE1595" i="2"/>
  <c r="BE1596" i="2"/>
  <c r="BE1597" i="2"/>
  <c r="BE1598" i="2"/>
  <c r="BE1599" i="2"/>
  <c r="BE1600" i="2"/>
  <c r="BE1601" i="2"/>
  <c r="BD2" i="2"/>
  <c r="BD3" i="2"/>
  <c r="BD4" i="2"/>
  <c r="BD5" i="2"/>
  <c r="BD6" i="2"/>
  <c r="BD7" i="2"/>
  <c r="BD8" i="2"/>
  <c r="BD9" i="2"/>
  <c r="BD10" i="2"/>
  <c r="BD11" i="2"/>
  <c r="BD12" i="2"/>
  <c r="BD13" i="2"/>
  <c r="BD14" i="2"/>
  <c r="BD15" i="2"/>
  <c r="BD16" i="2"/>
  <c r="BD17" i="2"/>
  <c r="BD18" i="2"/>
  <c r="BD19" i="2"/>
  <c r="BD20" i="2"/>
  <c r="BD21" i="2"/>
  <c r="BD22" i="2"/>
  <c r="BD23" i="2"/>
  <c r="BD24" i="2"/>
  <c r="BD25" i="2"/>
  <c r="BD26" i="2"/>
  <c r="BD27" i="2"/>
  <c r="BD28" i="2"/>
  <c r="BD29" i="2"/>
  <c r="BD30" i="2"/>
  <c r="BD31" i="2"/>
  <c r="BD32" i="2"/>
  <c r="BD33" i="2"/>
  <c r="BD34" i="2"/>
  <c r="BD35" i="2"/>
  <c r="BD36" i="2"/>
  <c r="BD37" i="2"/>
  <c r="BD38" i="2"/>
  <c r="BD39" i="2"/>
  <c r="BD40" i="2"/>
  <c r="BD41" i="2"/>
  <c r="BD42" i="2"/>
  <c r="BD43" i="2"/>
  <c r="BD44" i="2"/>
  <c r="BD45" i="2"/>
  <c r="BD46" i="2"/>
  <c r="BD47" i="2"/>
  <c r="BD48" i="2"/>
  <c r="BD49" i="2"/>
  <c r="BD50" i="2"/>
  <c r="BD51" i="2"/>
  <c r="BD52" i="2"/>
  <c r="BD53" i="2"/>
  <c r="BD54" i="2"/>
  <c r="BD55" i="2"/>
  <c r="BD56" i="2"/>
  <c r="BD57" i="2"/>
  <c r="BD58" i="2"/>
  <c r="BD59" i="2"/>
  <c r="BD60" i="2"/>
  <c r="BD61" i="2"/>
  <c r="BD62" i="2"/>
  <c r="BD63" i="2"/>
  <c r="BD64" i="2"/>
  <c r="BD65" i="2"/>
  <c r="BD66" i="2"/>
  <c r="BD67" i="2"/>
  <c r="BD68" i="2"/>
  <c r="BD69" i="2"/>
  <c r="BD70" i="2"/>
  <c r="BD71" i="2"/>
  <c r="BD72" i="2"/>
  <c r="BD73" i="2"/>
  <c r="BD74" i="2"/>
  <c r="BD75" i="2"/>
  <c r="BD76" i="2"/>
  <c r="BD77" i="2"/>
  <c r="BD78" i="2"/>
  <c r="BD79" i="2"/>
  <c r="BD80" i="2"/>
  <c r="BD81" i="2"/>
  <c r="BD82" i="2"/>
  <c r="BD83" i="2"/>
  <c r="BD84" i="2"/>
  <c r="BD85" i="2"/>
  <c r="BD86" i="2"/>
  <c r="BD87" i="2"/>
  <c r="BD88" i="2"/>
  <c r="BD89" i="2"/>
  <c r="BD90" i="2"/>
  <c r="BD91" i="2"/>
  <c r="BD92" i="2"/>
  <c r="BD93" i="2"/>
  <c r="BD94" i="2"/>
  <c r="BD95" i="2"/>
  <c r="BD96" i="2"/>
  <c r="BD97" i="2"/>
  <c r="BD98" i="2"/>
  <c r="BD99" i="2"/>
  <c r="BD100" i="2"/>
  <c r="BD101" i="2"/>
  <c r="BD102" i="2"/>
  <c r="BD103" i="2"/>
  <c r="BD104" i="2"/>
  <c r="BD105" i="2"/>
  <c r="BD106" i="2"/>
  <c r="BD107" i="2"/>
  <c r="BD108" i="2"/>
  <c r="BD109" i="2"/>
  <c r="BD110" i="2"/>
  <c r="BD111" i="2"/>
  <c r="BD112" i="2"/>
  <c r="BD113" i="2"/>
  <c r="BD114" i="2"/>
  <c r="BD115" i="2"/>
  <c r="BD116" i="2"/>
  <c r="BD117" i="2"/>
  <c r="BD118" i="2"/>
  <c r="BD119" i="2"/>
  <c r="BD120" i="2"/>
  <c r="BD121" i="2"/>
  <c r="BD122" i="2"/>
  <c r="BD123" i="2"/>
  <c r="BD124" i="2"/>
  <c r="BD125" i="2"/>
  <c r="BD126" i="2"/>
  <c r="BD127" i="2"/>
  <c r="BD128" i="2"/>
  <c r="BD129" i="2"/>
  <c r="BD130" i="2"/>
  <c r="BD131" i="2"/>
  <c r="BD132" i="2"/>
  <c r="BD133" i="2"/>
  <c r="BD134" i="2"/>
  <c r="BD135" i="2"/>
  <c r="BD136" i="2"/>
  <c r="BD137" i="2"/>
  <c r="BD138" i="2"/>
  <c r="BD139" i="2"/>
  <c r="BD140" i="2"/>
  <c r="BD141" i="2"/>
  <c r="BD142" i="2"/>
  <c r="BD143" i="2"/>
  <c r="BD144" i="2"/>
  <c r="BD145" i="2"/>
  <c r="BD146" i="2"/>
  <c r="BD147" i="2"/>
  <c r="BD148" i="2"/>
  <c r="BD149" i="2"/>
  <c r="BD150" i="2"/>
  <c r="BD151" i="2"/>
  <c r="BD152" i="2"/>
  <c r="BD153" i="2"/>
  <c r="BD154" i="2"/>
  <c r="BD155" i="2"/>
  <c r="BD156" i="2"/>
  <c r="BD157" i="2"/>
  <c r="BD158" i="2"/>
  <c r="BD159" i="2"/>
  <c r="BD160" i="2"/>
  <c r="BD161" i="2"/>
  <c r="BD162" i="2"/>
  <c r="BD163" i="2"/>
  <c r="BD164" i="2"/>
  <c r="BD165" i="2"/>
  <c r="BD166" i="2"/>
  <c r="BD167" i="2"/>
  <c r="BD168" i="2"/>
  <c r="BD169" i="2"/>
  <c r="BD170" i="2"/>
  <c r="BD171" i="2"/>
  <c r="BD172" i="2"/>
  <c r="BD173" i="2"/>
  <c r="BD174" i="2"/>
  <c r="BD175" i="2"/>
  <c r="BD176" i="2"/>
  <c r="BD177" i="2"/>
  <c r="BD178" i="2"/>
  <c r="BD179" i="2"/>
  <c r="BD180" i="2"/>
  <c r="BD181" i="2"/>
  <c r="BD182" i="2"/>
  <c r="BD183" i="2"/>
  <c r="BD184" i="2"/>
  <c r="BD185" i="2"/>
  <c r="BD186" i="2"/>
  <c r="BD187" i="2"/>
  <c r="BD188" i="2"/>
  <c r="BD189" i="2"/>
  <c r="BD190" i="2"/>
  <c r="BD191" i="2"/>
  <c r="BD192" i="2"/>
  <c r="BD193" i="2"/>
  <c r="BD194" i="2"/>
  <c r="BD195" i="2"/>
  <c r="BD196" i="2"/>
  <c r="BD197" i="2"/>
  <c r="BD198" i="2"/>
  <c r="BD199" i="2"/>
  <c r="BD200" i="2"/>
  <c r="BD201" i="2"/>
  <c r="BD202" i="2"/>
  <c r="BD203" i="2"/>
  <c r="BD204" i="2"/>
  <c r="BD205" i="2"/>
  <c r="BD206" i="2"/>
  <c r="BD207" i="2"/>
  <c r="BD208" i="2"/>
  <c r="BD209" i="2"/>
  <c r="BD210" i="2"/>
  <c r="BD211" i="2"/>
  <c r="BD212" i="2"/>
  <c r="BD213" i="2"/>
  <c r="BD214" i="2"/>
  <c r="BD215" i="2"/>
  <c r="BD216" i="2"/>
  <c r="BD217" i="2"/>
  <c r="BD218" i="2"/>
  <c r="BD219" i="2"/>
  <c r="BD220" i="2"/>
  <c r="BD221" i="2"/>
  <c r="BD222" i="2"/>
  <c r="BD223" i="2"/>
  <c r="BD224" i="2"/>
  <c r="BD225" i="2"/>
  <c r="BD226" i="2"/>
  <c r="BD227" i="2"/>
  <c r="BD228" i="2"/>
  <c r="BD229" i="2"/>
  <c r="BD230" i="2"/>
  <c r="BD231" i="2"/>
  <c r="BD232" i="2"/>
  <c r="BD233" i="2"/>
  <c r="BD234" i="2"/>
  <c r="BD235" i="2"/>
  <c r="BD236" i="2"/>
  <c r="BD237" i="2"/>
  <c r="BD238" i="2"/>
  <c r="BD239" i="2"/>
  <c r="BD240" i="2"/>
  <c r="BD241" i="2"/>
  <c r="BD242" i="2"/>
  <c r="BD243" i="2"/>
  <c r="BD244" i="2"/>
  <c r="BD245" i="2"/>
  <c r="BD246" i="2"/>
  <c r="BD247" i="2"/>
  <c r="BD248" i="2"/>
  <c r="BD249" i="2"/>
  <c r="BD250" i="2"/>
  <c r="BD251" i="2"/>
  <c r="BD252" i="2"/>
  <c r="BD253" i="2"/>
  <c r="BD254" i="2"/>
  <c r="BD255" i="2"/>
  <c r="BD256" i="2"/>
  <c r="BD257" i="2"/>
  <c r="BD258" i="2"/>
  <c r="BD259" i="2"/>
  <c r="BD260" i="2"/>
  <c r="BD261" i="2"/>
  <c r="BD262" i="2"/>
  <c r="BD263" i="2"/>
  <c r="BD264" i="2"/>
  <c r="BD265" i="2"/>
  <c r="BD266" i="2"/>
  <c r="BD267" i="2"/>
  <c r="BD268" i="2"/>
  <c r="BD269" i="2"/>
  <c r="BD270" i="2"/>
  <c r="BD271" i="2"/>
  <c r="BD272" i="2"/>
  <c r="BD273" i="2"/>
  <c r="BD274" i="2"/>
  <c r="BD275" i="2"/>
  <c r="BD276" i="2"/>
  <c r="BD277" i="2"/>
  <c r="BD278" i="2"/>
  <c r="BD279" i="2"/>
  <c r="BD280" i="2"/>
  <c r="BD281" i="2"/>
  <c r="BD282" i="2"/>
  <c r="BD283" i="2"/>
  <c r="BD284" i="2"/>
  <c r="BD285" i="2"/>
  <c r="BD286" i="2"/>
  <c r="BD287" i="2"/>
  <c r="BD288" i="2"/>
  <c r="BD289" i="2"/>
  <c r="BD290" i="2"/>
  <c r="BD291" i="2"/>
  <c r="BD292" i="2"/>
  <c r="BD293" i="2"/>
  <c r="BD294" i="2"/>
  <c r="BD295" i="2"/>
  <c r="BD296" i="2"/>
  <c r="BD297" i="2"/>
  <c r="BD298" i="2"/>
  <c r="BD299" i="2"/>
  <c r="BD300" i="2"/>
  <c r="BD301" i="2"/>
  <c r="BD302" i="2"/>
  <c r="BD303" i="2"/>
  <c r="BD304" i="2"/>
  <c r="BD305" i="2"/>
  <c r="BD306" i="2"/>
  <c r="BD307" i="2"/>
  <c r="BD308" i="2"/>
  <c r="BD309" i="2"/>
  <c r="BD310" i="2"/>
  <c r="BD311" i="2"/>
  <c r="BD312" i="2"/>
  <c r="BD313" i="2"/>
  <c r="BD314" i="2"/>
  <c r="BD315" i="2"/>
  <c r="BD316" i="2"/>
  <c r="BD317" i="2"/>
  <c r="BD318" i="2"/>
  <c r="BD319" i="2"/>
  <c r="BD320" i="2"/>
  <c r="BD321" i="2"/>
  <c r="BD322" i="2"/>
  <c r="BD323" i="2"/>
  <c r="BD324" i="2"/>
  <c r="BD325" i="2"/>
  <c r="BD326" i="2"/>
  <c r="BD327" i="2"/>
  <c r="BD328" i="2"/>
  <c r="BD329" i="2"/>
  <c r="BD330" i="2"/>
  <c r="BD331" i="2"/>
  <c r="BD332" i="2"/>
  <c r="BD333" i="2"/>
  <c r="BD334" i="2"/>
  <c r="BD335" i="2"/>
  <c r="BD336" i="2"/>
  <c r="BD337" i="2"/>
  <c r="BD338" i="2"/>
  <c r="BD339" i="2"/>
  <c r="BD340" i="2"/>
  <c r="BD341" i="2"/>
  <c r="BD342" i="2"/>
  <c r="BD343" i="2"/>
  <c r="BD344" i="2"/>
  <c r="BD345" i="2"/>
  <c r="BD346" i="2"/>
  <c r="BD347" i="2"/>
  <c r="BD348" i="2"/>
  <c r="BD349" i="2"/>
  <c r="BD350" i="2"/>
  <c r="BD351" i="2"/>
  <c r="BD352" i="2"/>
  <c r="BD353" i="2"/>
  <c r="BD354" i="2"/>
  <c r="BD355" i="2"/>
  <c r="BD356" i="2"/>
  <c r="BD357" i="2"/>
  <c r="BD358" i="2"/>
  <c r="BD359" i="2"/>
  <c r="BD360" i="2"/>
  <c r="BD361" i="2"/>
  <c r="BD362" i="2"/>
  <c r="BD363" i="2"/>
  <c r="BD364" i="2"/>
  <c r="BD365" i="2"/>
  <c r="BD366" i="2"/>
  <c r="BD367" i="2"/>
  <c r="BD368" i="2"/>
  <c r="BD369" i="2"/>
  <c r="BD370" i="2"/>
  <c r="BD371" i="2"/>
  <c r="BD372" i="2"/>
  <c r="BD373" i="2"/>
  <c r="BD374" i="2"/>
  <c r="BD375" i="2"/>
  <c r="BD376" i="2"/>
  <c r="BD377" i="2"/>
  <c r="BD378" i="2"/>
  <c r="BD379" i="2"/>
  <c r="BD380" i="2"/>
  <c r="BD381" i="2"/>
  <c r="BD382" i="2"/>
  <c r="BD383" i="2"/>
  <c r="BD384" i="2"/>
  <c r="BD385" i="2"/>
  <c r="BD386" i="2"/>
  <c r="BD387" i="2"/>
  <c r="BD388" i="2"/>
  <c r="BD389" i="2"/>
  <c r="BD390" i="2"/>
  <c r="BD391" i="2"/>
  <c r="BD392" i="2"/>
  <c r="BD393" i="2"/>
  <c r="BD394" i="2"/>
  <c r="BD395" i="2"/>
  <c r="BD396" i="2"/>
  <c r="BD397" i="2"/>
  <c r="BD398" i="2"/>
  <c r="BD399" i="2"/>
  <c r="BD400" i="2"/>
  <c r="BD401" i="2"/>
  <c r="BD402" i="2"/>
  <c r="BD403" i="2"/>
  <c r="BD404" i="2"/>
  <c r="BD405" i="2"/>
  <c r="BD406" i="2"/>
  <c r="BD407" i="2"/>
  <c r="BD408" i="2"/>
  <c r="BD409" i="2"/>
  <c r="BD410" i="2"/>
  <c r="BD411" i="2"/>
  <c r="BD412" i="2"/>
  <c r="BD413" i="2"/>
  <c r="BD414" i="2"/>
  <c r="BD415" i="2"/>
  <c r="BD416" i="2"/>
  <c r="BD417" i="2"/>
  <c r="BD418" i="2"/>
  <c r="BD419" i="2"/>
  <c r="BD420" i="2"/>
  <c r="BD421" i="2"/>
  <c r="BD422" i="2"/>
  <c r="BD423" i="2"/>
  <c r="BD424" i="2"/>
  <c r="BD425" i="2"/>
  <c r="BD426" i="2"/>
  <c r="BD427" i="2"/>
  <c r="BD428" i="2"/>
  <c r="BD429" i="2"/>
  <c r="BD430" i="2"/>
  <c r="BD431" i="2"/>
  <c r="BD432" i="2"/>
  <c r="BD433" i="2"/>
  <c r="BD434" i="2"/>
  <c r="BD435" i="2"/>
  <c r="BD436" i="2"/>
  <c r="BD437" i="2"/>
  <c r="BD438" i="2"/>
  <c r="BD439" i="2"/>
  <c r="BD440" i="2"/>
  <c r="BD441" i="2"/>
  <c r="BD442" i="2"/>
  <c r="BD443" i="2"/>
  <c r="BD444" i="2"/>
  <c r="BD445" i="2"/>
  <c r="BD446" i="2"/>
  <c r="BD447" i="2"/>
  <c r="BD448" i="2"/>
  <c r="BD449" i="2"/>
  <c r="BD450" i="2"/>
  <c r="BD451" i="2"/>
  <c r="BD452" i="2"/>
  <c r="BD453" i="2"/>
  <c r="BD454" i="2"/>
  <c r="BD455" i="2"/>
  <c r="BD456" i="2"/>
  <c r="BD457" i="2"/>
  <c r="BD458" i="2"/>
  <c r="BD459" i="2"/>
  <c r="BD460" i="2"/>
  <c r="BD461" i="2"/>
  <c r="BD462" i="2"/>
  <c r="BD463" i="2"/>
  <c r="BD464" i="2"/>
  <c r="BD465" i="2"/>
  <c r="BD466" i="2"/>
  <c r="BD467" i="2"/>
  <c r="BD468" i="2"/>
  <c r="BD469" i="2"/>
  <c r="BD470" i="2"/>
  <c r="BD471" i="2"/>
  <c r="BD472" i="2"/>
  <c r="BD473" i="2"/>
  <c r="BD474" i="2"/>
  <c r="BD475" i="2"/>
  <c r="BD476" i="2"/>
  <c r="BD477" i="2"/>
  <c r="BD478" i="2"/>
  <c r="BD479" i="2"/>
  <c r="BD480" i="2"/>
  <c r="BD481" i="2"/>
  <c r="BD482" i="2"/>
  <c r="BD483" i="2"/>
  <c r="BD484" i="2"/>
  <c r="BD485" i="2"/>
  <c r="BD486" i="2"/>
  <c r="BD487" i="2"/>
  <c r="BD488" i="2"/>
  <c r="BD489" i="2"/>
  <c r="BD490" i="2"/>
  <c r="BD491" i="2"/>
  <c r="BD492" i="2"/>
  <c r="BD493" i="2"/>
  <c r="BD494" i="2"/>
  <c r="BD495" i="2"/>
  <c r="BD496" i="2"/>
  <c r="BD497" i="2"/>
  <c r="BD498" i="2"/>
  <c r="BD499" i="2"/>
  <c r="BD500" i="2"/>
  <c r="BD501" i="2"/>
  <c r="BD502" i="2"/>
  <c r="BD503" i="2"/>
  <c r="BD504" i="2"/>
  <c r="BD505" i="2"/>
  <c r="BD506" i="2"/>
  <c r="BD507" i="2"/>
  <c r="BD508" i="2"/>
  <c r="BD509" i="2"/>
  <c r="BD510" i="2"/>
  <c r="BD511" i="2"/>
  <c r="BD512" i="2"/>
  <c r="BD513" i="2"/>
  <c r="BD514" i="2"/>
  <c r="BD515" i="2"/>
  <c r="BD516" i="2"/>
  <c r="BD517" i="2"/>
  <c r="BD518" i="2"/>
  <c r="BD519" i="2"/>
  <c r="BD520" i="2"/>
  <c r="BD521" i="2"/>
  <c r="BD522" i="2"/>
  <c r="BD523" i="2"/>
  <c r="BD524" i="2"/>
  <c r="BD525" i="2"/>
  <c r="BD526" i="2"/>
  <c r="BD527" i="2"/>
  <c r="BD528" i="2"/>
  <c r="BD529" i="2"/>
  <c r="BD530" i="2"/>
  <c r="BD531" i="2"/>
  <c r="BD532" i="2"/>
  <c r="BD533" i="2"/>
  <c r="BD534" i="2"/>
  <c r="BD535" i="2"/>
  <c r="BD536" i="2"/>
  <c r="BD537" i="2"/>
  <c r="BD538" i="2"/>
  <c r="BD539" i="2"/>
  <c r="BD540" i="2"/>
  <c r="BD541" i="2"/>
  <c r="BD542" i="2"/>
  <c r="BD543" i="2"/>
  <c r="BD544" i="2"/>
  <c r="BD545" i="2"/>
  <c r="BD546" i="2"/>
  <c r="BD547" i="2"/>
  <c r="BD548" i="2"/>
  <c r="BD549" i="2"/>
  <c r="BD550" i="2"/>
  <c r="BD551" i="2"/>
  <c r="BD552" i="2"/>
  <c r="BD553" i="2"/>
  <c r="BD554" i="2"/>
  <c r="BD555" i="2"/>
  <c r="BD556" i="2"/>
  <c r="BD557" i="2"/>
  <c r="BD558" i="2"/>
  <c r="BD559" i="2"/>
  <c r="BD560" i="2"/>
  <c r="BD561" i="2"/>
  <c r="BD562" i="2"/>
  <c r="BD563" i="2"/>
  <c r="BD564" i="2"/>
  <c r="BD565" i="2"/>
  <c r="BD566" i="2"/>
  <c r="BD567" i="2"/>
  <c r="BD568" i="2"/>
  <c r="BD569" i="2"/>
  <c r="BD570" i="2"/>
  <c r="BD571" i="2"/>
  <c r="BD572" i="2"/>
  <c r="BD573" i="2"/>
  <c r="BD574" i="2"/>
  <c r="BD575" i="2"/>
  <c r="BD576" i="2"/>
  <c r="BD577" i="2"/>
  <c r="BD578" i="2"/>
  <c r="BD579" i="2"/>
  <c r="BD580" i="2"/>
  <c r="BD581" i="2"/>
  <c r="BD582" i="2"/>
  <c r="BD583" i="2"/>
  <c r="BD584" i="2"/>
  <c r="BD585" i="2"/>
  <c r="BD586" i="2"/>
  <c r="BD587" i="2"/>
  <c r="BD588" i="2"/>
  <c r="BD589" i="2"/>
  <c r="BD590" i="2"/>
  <c r="BD591" i="2"/>
  <c r="BD592" i="2"/>
  <c r="BD593" i="2"/>
  <c r="BD594" i="2"/>
  <c r="BD595" i="2"/>
  <c r="BD596" i="2"/>
  <c r="BD597" i="2"/>
  <c r="BD598" i="2"/>
  <c r="BD599" i="2"/>
  <c r="BD600" i="2"/>
  <c r="BD601" i="2"/>
  <c r="BD602" i="2"/>
  <c r="BD603" i="2"/>
  <c r="BD604" i="2"/>
  <c r="BD605" i="2"/>
  <c r="BD606" i="2"/>
  <c r="BD607" i="2"/>
  <c r="BD608" i="2"/>
  <c r="BD609" i="2"/>
  <c r="BD610" i="2"/>
  <c r="BD611" i="2"/>
  <c r="BD612" i="2"/>
  <c r="BD613" i="2"/>
  <c r="BD614" i="2"/>
  <c r="BD615" i="2"/>
  <c r="BD616" i="2"/>
  <c r="BD617" i="2"/>
  <c r="BD618" i="2"/>
  <c r="BD619" i="2"/>
  <c r="BD620" i="2"/>
  <c r="BD621" i="2"/>
  <c r="BD622" i="2"/>
  <c r="BD623" i="2"/>
  <c r="BD624" i="2"/>
  <c r="BD625" i="2"/>
  <c r="BD626" i="2"/>
  <c r="BD627" i="2"/>
  <c r="BD628" i="2"/>
  <c r="BD629" i="2"/>
  <c r="BD630" i="2"/>
  <c r="BD631" i="2"/>
  <c r="BD632" i="2"/>
  <c r="BD633" i="2"/>
  <c r="BD634" i="2"/>
  <c r="BD635" i="2"/>
  <c r="BD636" i="2"/>
  <c r="BD637" i="2"/>
  <c r="BD638" i="2"/>
  <c r="BD639" i="2"/>
  <c r="BD640" i="2"/>
  <c r="BD641" i="2"/>
  <c r="BD642" i="2"/>
  <c r="BD643" i="2"/>
  <c r="BD644" i="2"/>
  <c r="BD645" i="2"/>
  <c r="BD646" i="2"/>
  <c r="BD647" i="2"/>
  <c r="BD648" i="2"/>
  <c r="BD649" i="2"/>
  <c r="BD650" i="2"/>
  <c r="BD651" i="2"/>
  <c r="BD652" i="2"/>
  <c r="BD653" i="2"/>
  <c r="BD654" i="2"/>
  <c r="BD655" i="2"/>
  <c r="BD656" i="2"/>
  <c r="BD657" i="2"/>
  <c r="BD658" i="2"/>
  <c r="BD659" i="2"/>
  <c r="BD660" i="2"/>
  <c r="BD661" i="2"/>
  <c r="BD662" i="2"/>
  <c r="BD663" i="2"/>
  <c r="BD664" i="2"/>
  <c r="BD665" i="2"/>
  <c r="BD666" i="2"/>
  <c r="BD667" i="2"/>
  <c r="BD668" i="2"/>
  <c r="BD669" i="2"/>
  <c r="BD670" i="2"/>
  <c r="BD671" i="2"/>
  <c r="BD672" i="2"/>
  <c r="BD673" i="2"/>
  <c r="BD674" i="2"/>
  <c r="BD675" i="2"/>
  <c r="BD676" i="2"/>
  <c r="BD677" i="2"/>
  <c r="BD678" i="2"/>
  <c r="BD679" i="2"/>
  <c r="BD680" i="2"/>
  <c r="BD681" i="2"/>
  <c r="BD682" i="2"/>
  <c r="BD683" i="2"/>
  <c r="BD684" i="2"/>
  <c r="BD685" i="2"/>
  <c r="BD686" i="2"/>
  <c r="BD687" i="2"/>
  <c r="BD688" i="2"/>
  <c r="BD689" i="2"/>
  <c r="BD690" i="2"/>
  <c r="BD691" i="2"/>
  <c r="BD692" i="2"/>
  <c r="BD693" i="2"/>
  <c r="BD694" i="2"/>
  <c r="BD695" i="2"/>
  <c r="BD696" i="2"/>
  <c r="BD697" i="2"/>
  <c r="BD698" i="2"/>
  <c r="BD699" i="2"/>
  <c r="BD700" i="2"/>
  <c r="BD701" i="2"/>
  <c r="BD702" i="2"/>
  <c r="BD703" i="2"/>
  <c r="BD704" i="2"/>
  <c r="BD705" i="2"/>
  <c r="BD706" i="2"/>
  <c r="BD707" i="2"/>
  <c r="BD708" i="2"/>
  <c r="BD709" i="2"/>
  <c r="BD710" i="2"/>
  <c r="BD711" i="2"/>
  <c r="BD712" i="2"/>
  <c r="BD713" i="2"/>
  <c r="BD714" i="2"/>
  <c r="BD715" i="2"/>
  <c r="BD716" i="2"/>
  <c r="BD717" i="2"/>
  <c r="BD718" i="2"/>
  <c r="BD719" i="2"/>
  <c r="BD720" i="2"/>
  <c r="BD721" i="2"/>
  <c r="BD722" i="2"/>
  <c r="BD723" i="2"/>
  <c r="BD724" i="2"/>
  <c r="BD725" i="2"/>
  <c r="BD726" i="2"/>
  <c r="BD727" i="2"/>
  <c r="BD728" i="2"/>
  <c r="BD729" i="2"/>
  <c r="BD730" i="2"/>
  <c r="BD731" i="2"/>
  <c r="BD732" i="2"/>
  <c r="BD733" i="2"/>
  <c r="BD734" i="2"/>
  <c r="BD735" i="2"/>
  <c r="BD736" i="2"/>
  <c r="BD737" i="2"/>
  <c r="BD738" i="2"/>
  <c r="BD739" i="2"/>
  <c r="BD740" i="2"/>
  <c r="BD741" i="2"/>
  <c r="BD742" i="2"/>
  <c r="BD743" i="2"/>
  <c r="BD744" i="2"/>
  <c r="BD745" i="2"/>
  <c r="BD746" i="2"/>
  <c r="BD747" i="2"/>
  <c r="BD748" i="2"/>
  <c r="BD749" i="2"/>
  <c r="BD750" i="2"/>
  <c r="BD751" i="2"/>
  <c r="BD752" i="2"/>
  <c r="BD753" i="2"/>
  <c r="BD754" i="2"/>
  <c r="BD755" i="2"/>
  <c r="BD756" i="2"/>
  <c r="BD757" i="2"/>
  <c r="BD758" i="2"/>
  <c r="BD759" i="2"/>
  <c r="BD760" i="2"/>
  <c r="BD761" i="2"/>
  <c r="BD762" i="2"/>
  <c r="BD763" i="2"/>
  <c r="BD764" i="2"/>
  <c r="BD765" i="2"/>
  <c r="BD766" i="2"/>
  <c r="BD767" i="2"/>
  <c r="BD768" i="2"/>
  <c r="BD769" i="2"/>
  <c r="BD770" i="2"/>
  <c r="BD771" i="2"/>
  <c r="BD772" i="2"/>
  <c r="BD773" i="2"/>
  <c r="BD774" i="2"/>
  <c r="BD775" i="2"/>
  <c r="BD776" i="2"/>
  <c r="BD777" i="2"/>
  <c r="BD778" i="2"/>
  <c r="BD779" i="2"/>
  <c r="BD780" i="2"/>
  <c r="BD781" i="2"/>
  <c r="BD782" i="2"/>
  <c r="BD783" i="2"/>
  <c r="BD784" i="2"/>
  <c r="BD785" i="2"/>
  <c r="BD786" i="2"/>
  <c r="BD787" i="2"/>
  <c r="BD788" i="2"/>
  <c r="BD789" i="2"/>
  <c r="BD790" i="2"/>
  <c r="BD791" i="2"/>
  <c r="BD792" i="2"/>
  <c r="BD793" i="2"/>
  <c r="BD794" i="2"/>
  <c r="BD795" i="2"/>
  <c r="BD796" i="2"/>
  <c r="BD797" i="2"/>
  <c r="BD798" i="2"/>
  <c r="BD799" i="2"/>
  <c r="BD800" i="2"/>
  <c r="BD801" i="2"/>
  <c r="BD802" i="2"/>
  <c r="BD803" i="2"/>
  <c r="BD804" i="2"/>
  <c r="BD805" i="2"/>
  <c r="BD806" i="2"/>
  <c r="BD807" i="2"/>
  <c r="BD808" i="2"/>
  <c r="BD809" i="2"/>
  <c r="BD810" i="2"/>
  <c r="BD811" i="2"/>
  <c r="BD812" i="2"/>
  <c r="BD813" i="2"/>
  <c r="BD814" i="2"/>
  <c r="BD815" i="2"/>
  <c r="BD816" i="2"/>
  <c r="BD817" i="2"/>
  <c r="BD818" i="2"/>
  <c r="BD819" i="2"/>
  <c r="BD820" i="2"/>
  <c r="BD821" i="2"/>
  <c r="BD822" i="2"/>
  <c r="BD823" i="2"/>
  <c r="BD824" i="2"/>
  <c r="BD825" i="2"/>
  <c r="BD826" i="2"/>
  <c r="BD827" i="2"/>
  <c r="BD828" i="2"/>
  <c r="BD829" i="2"/>
  <c r="BD830" i="2"/>
  <c r="BD831" i="2"/>
  <c r="BD832" i="2"/>
  <c r="BD833" i="2"/>
  <c r="BD834" i="2"/>
  <c r="BD835" i="2"/>
  <c r="BD836" i="2"/>
  <c r="BD837" i="2"/>
  <c r="BD838" i="2"/>
  <c r="BD839" i="2"/>
  <c r="BD840" i="2"/>
  <c r="BD841" i="2"/>
  <c r="BD842" i="2"/>
  <c r="BD843" i="2"/>
  <c r="BD844" i="2"/>
  <c r="BD845" i="2"/>
  <c r="BD846" i="2"/>
  <c r="BD847" i="2"/>
  <c r="BD848" i="2"/>
  <c r="BD849" i="2"/>
  <c r="BD850" i="2"/>
  <c r="BD851" i="2"/>
  <c r="BD852" i="2"/>
  <c r="BD853" i="2"/>
  <c r="BD854" i="2"/>
  <c r="BD855" i="2"/>
  <c r="BD856" i="2"/>
  <c r="BD857" i="2"/>
  <c r="BD858" i="2"/>
  <c r="BD859" i="2"/>
  <c r="BD860" i="2"/>
  <c r="BD861" i="2"/>
  <c r="BD862" i="2"/>
  <c r="BD863" i="2"/>
  <c r="BD864" i="2"/>
  <c r="BD865" i="2"/>
  <c r="BD866" i="2"/>
  <c r="BD867" i="2"/>
  <c r="BD868" i="2"/>
  <c r="BD869" i="2"/>
  <c r="BD870" i="2"/>
  <c r="BD871" i="2"/>
  <c r="BD872" i="2"/>
  <c r="BD873" i="2"/>
  <c r="BD874" i="2"/>
  <c r="BD875" i="2"/>
  <c r="BD876" i="2"/>
  <c r="BD877" i="2"/>
  <c r="BD878" i="2"/>
  <c r="BD879" i="2"/>
  <c r="BD880" i="2"/>
  <c r="BD881" i="2"/>
  <c r="BD882" i="2"/>
  <c r="BD883" i="2"/>
  <c r="BD884" i="2"/>
  <c r="BD885" i="2"/>
  <c r="BD886" i="2"/>
  <c r="BD887" i="2"/>
  <c r="BD888" i="2"/>
  <c r="BD889" i="2"/>
  <c r="BD890" i="2"/>
  <c r="BD891" i="2"/>
  <c r="BD892" i="2"/>
  <c r="BD893" i="2"/>
  <c r="BD894" i="2"/>
  <c r="BD895" i="2"/>
  <c r="BD896" i="2"/>
  <c r="BD897" i="2"/>
  <c r="BD898" i="2"/>
  <c r="BD899" i="2"/>
  <c r="BD900" i="2"/>
  <c r="BD901" i="2"/>
  <c r="BD902" i="2"/>
  <c r="BD903" i="2"/>
  <c r="BD904" i="2"/>
  <c r="BD905" i="2"/>
  <c r="BD906" i="2"/>
  <c r="BD907" i="2"/>
  <c r="BD908" i="2"/>
  <c r="BD909" i="2"/>
  <c r="BD910" i="2"/>
  <c r="BD911" i="2"/>
  <c r="BD912" i="2"/>
  <c r="BD913" i="2"/>
  <c r="BD914" i="2"/>
  <c r="BD915" i="2"/>
  <c r="BD916" i="2"/>
  <c r="BD917" i="2"/>
  <c r="BD918" i="2"/>
  <c r="BD919" i="2"/>
  <c r="BD920" i="2"/>
  <c r="BD921" i="2"/>
  <c r="BD922" i="2"/>
  <c r="BD923" i="2"/>
  <c r="BD924" i="2"/>
  <c r="BD925" i="2"/>
  <c r="BD926" i="2"/>
  <c r="BD927" i="2"/>
  <c r="BD928" i="2"/>
  <c r="BD929" i="2"/>
  <c r="BD930" i="2"/>
  <c r="BD931" i="2"/>
  <c r="BD932" i="2"/>
  <c r="BD933" i="2"/>
  <c r="BD934" i="2"/>
  <c r="BD935" i="2"/>
  <c r="BD936" i="2"/>
  <c r="BD937" i="2"/>
  <c r="BD938" i="2"/>
  <c r="BD939" i="2"/>
  <c r="BD940" i="2"/>
  <c r="BD941" i="2"/>
  <c r="BD942" i="2"/>
  <c r="BD943" i="2"/>
  <c r="BD944" i="2"/>
  <c r="BD945" i="2"/>
  <c r="BD946" i="2"/>
  <c r="BD947" i="2"/>
  <c r="BD948" i="2"/>
  <c r="BD949" i="2"/>
  <c r="BD950" i="2"/>
  <c r="BD951" i="2"/>
  <c r="BD952" i="2"/>
  <c r="BD953" i="2"/>
  <c r="BD954" i="2"/>
  <c r="BD955" i="2"/>
  <c r="BD956" i="2"/>
  <c r="BD957" i="2"/>
  <c r="BD958" i="2"/>
  <c r="BD959" i="2"/>
  <c r="BD960" i="2"/>
  <c r="BD961" i="2"/>
  <c r="BD962" i="2"/>
  <c r="BD963" i="2"/>
  <c r="BD964" i="2"/>
  <c r="BD965" i="2"/>
  <c r="BD966" i="2"/>
  <c r="BD967" i="2"/>
  <c r="BD968" i="2"/>
  <c r="BD969" i="2"/>
  <c r="BD970" i="2"/>
  <c r="BD971" i="2"/>
  <c r="BD972" i="2"/>
  <c r="BD973" i="2"/>
  <c r="BD974" i="2"/>
  <c r="BD975" i="2"/>
  <c r="BD976" i="2"/>
  <c r="BD977" i="2"/>
  <c r="BD978" i="2"/>
  <c r="BD979" i="2"/>
  <c r="BD980" i="2"/>
  <c r="BD981" i="2"/>
  <c r="BD982" i="2"/>
  <c r="BD983" i="2"/>
  <c r="BD984" i="2"/>
  <c r="BD985" i="2"/>
  <c r="BD986" i="2"/>
  <c r="BD987" i="2"/>
  <c r="BD988" i="2"/>
  <c r="BD989" i="2"/>
  <c r="BD990" i="2"/>
  <c r="BD991" i="2"/>
  <c r="BD992" i="2"/>
  <c r="BD993" i="2"/>
  <c r="BD994" i="2"/>
  <c r="BD995" i="2"/>
  <c r="BD996" i="2"/>
  <c r="BD997" i="2"/>
  <c r="BD998" i="2"/>
  <c r="BD999" i="2"/>
  <c r="BD1000" i="2"/>
  <c r="BD1001" i="2"/>
  <c r="BD1002" i="2"/>
  <c r="BD1003" i="2"/>
  <c r="BD1004" i="2"/>
  <c r="BD1005" i="2"/>
  <c r="BD1006" i="2"/>
  <c r="BD1007" i="2"/>
  <c r="BD1008" i="2"/>
  <c r="BD1009" i="2"/>
  <c r="BD1010" i="2"/>
  <c r="BD1011" i="2"/>
  <c r="BD1012" i="2"/>
  <c r="BD1013" i="2"/>
  <c r="BD1014" i="2"/>
  <c r="BD1015" i="2"/>
  <c r="BD1016" i="2"/>
  <c r="BD1017" i="2"/>
  <c r="BD1018" i="2"/>
  <c r="BD1019" i="2"/>
  <c r="BD1020" i="2"/>
  <c r="BD1021" i="2"/>
  <c r="BD1022" i="2"/>
  <c r="BD1023" i="2"/>
  <c r="BD1024" i="2"/>
  <c r="BD1025" i="2"/>
  <c r="BD1026" i="2"/>
  <c r="BD1027" i="2"/>
  <c r="BD1028" i="2"/>
  <c r="BD1029" i="2"/>
  <c r="BD1030" i="2"/>
  <c r="BD1031" i="2"/>
  <c r="BD1032" i="2"/>
  <c r="BD1033" i="2"/>
  <c r="BD1034" i="2"/>
  <c r="BD1035" i="2"/>
  <c r="BD1036" i="2"/>
  <c r="BD1037" i="2"/>
  <c r="BD1038" i="2"/>
  <c r="BD1039" i="2"/>
  <c r="BD1040" i="2"/>
  <c r="BD1041" i="2"/>
  <c r="BD1042" i="2"/>
  <c r="BD1043" i="2"/>
  <c r="BD1044" i="2"/>
  <c r="BD1045" i="2"/>
  <c r="BD1046" i="2"/>
  <c r="BD1047" i="2"/>
  <c r="BD1048" i="2"/>
  <c r="BD1049" i="2"/>
  <c r="BD1050" i="2"/>
  <c r="BD1051" i="2"/>
  <c r="BD1052" i="2"/>
  <c r="BD1053" i="2"/>
  <c r="BD1054" i="2"/>
  <c r="BD1055" i="2"/>
  <c r="BD1056" i="2"/>
  <c r="BD1057" i="2"/>
  <c r="BD1058" i="2"/>
  <c r="BD1059" i="2"/>
  <c r="BD1060" i="2"/>
  <c r="BD1061" i="2"/>
  <c r="BD1062" i="2"/>
  <c r="BD1063" i="2"/>
  <c r="BD1064" i="2"/>
  <c r="BD1065" i="2"/>
  <c r="BD1066" i="2"/>
  <c r="BD1067" i="2"/>
  <c r="BD1068" i="2"/>
  <c r="BD1069" i="2"/>
  <c r="BD1070" i="2"/>
  <c r="BD1071" i="2"/>
  <c r="BD1072" i="2"/>
  <c r="BD1073" i="2"/>
  <c r="BD1074" i="2"/>
  <c r="BD1075" i="2"/>
  <c r="BD1076" i="2"/>
  <c r="BD1077" i="2"/>
  <c r="BD1078" i="2"/>
  <c r="BD1079" i="2"/>
  <c r="BD1080" i="2"/>
  <c r="BD1081" i="2"/>
  <c r="BD1082" i="2"/>
  <c r="BD1083" i="2"/>
  <c r="BD1084" i="2"/>
  <c r="BD1085" i="2"/>
  <c r="BD1086" i="2"/>
  <c r="BD1087" i="2"/>
  <c r="BD1088" i="2"/>
  <c r="BD1089" i="2"/>
  <c r="BD1090" i="2"/>
  <c r="BD1091" i="2"/>
  <c r="BD1092" i="2"/>
  <c r="BD1093" i="2"/>
  <c r="BD1094" i="2"/>
  <c r="BD1095" i="2"/>
  <c r="BD1096" i="2"/>
  <c r="BD1097" i="2"/>
  <c r="BD1098" i="2"/>
  <c r="BD1099" i="2"/>
  <c r="BD1100" i="2"/>
  <c r="BD1101" i="2"/>
  <c r="BD1102" i="2"/>
  <c r="BD1103" i="2"/>
  <c r="BD1104" i="2"/>
  <c r="BD1105" i="2"/>
  <c r="BD1106" i="2"/>
  <c r="BD1107" i="2"/>
  <c r="BD1108" i="2"/>
  <c r="BD1109" i="2"/>
  <c r="BD1110" i="2"/>
  <c r="BD1111" i="2"/>
  <c r="BD1112" i="2"/>
  <c r="BD1113" i="2"/>
  <c r="BD1114" i="2"/>
  <c r="BD1115" i="2"/>
  <c r="BD1116" i="2"/>
  <c r="BD1117" i="2"/>
  <c r="BD1118" i="2"/>
  <c r="BD1119" i="2"/>
  <c r="BD1120" i="2"/>
  <c r="BD1121" i="2"/>
  <c r="BD1122" i="2"/>
  <c r="BD1123" i="2"/>
  <c r="BD1124" i="2"/>
  <c r="BD1125" i="2"/>
  <c r="BD1126" i="2"/>
  <c r="BD1127" i="2"/>
  <c r="BD1128" i="2"/>
  <c r="BD1129" i="2"/>
  <c r="BD1130" i="2"/>
  <c r="BD1131" i="2"/>
  <c r="BD1132" i="2"/>
  <c r="BD1133" i="2"/>
  <c r="BD1134" i="2"/>
  <c r="BD1135" i="2"/>
  <c r="BD1136" i="2"/>
  <c r="BD1137" i="2"/>
  <c r="BD1138" i="2"/>
  <c r="BD1139" i="2"/>
  <c r="BD1140" i="2"/>
  <c r="BD1141" i="2"/>
  <c r="BD1142" i="2"/>
  <c r="BD1143" i="2"/>
  <c r="BD1144" i="2"/>
  <c r="BD1145" i="2"/>
  <c r="BD1146" i="2"/>
  <c r="BD1147" i="2"/>
  <c r="BD1148" i="2"/>
  <c r="BD1149" i="2"/>
  <c r="BD1150" i="2"/>
  <c r="BD1151" i="2"/>
  <c r="BD1152" i="2"/>
  <c r="BD1153" i="2"/>
  <c r="BD1154" i="2"/>
  <c r="BD1155" i="2"/>
  <c r="BD1156" i="2"/>
  <c r="BD1157" i="2"/>
  <c r="BD1158" i="2"/>
  <c r="BD1159" i="2"/>
  <c r="BD1160" i="2"/>
  <c r="BD1161" i="2"/>
  <c r="BD1162" i="2"/>
  <c r="BD1163" i="2"/>
  <c r="BD1164" i="2"/>
  <c r="BD1165" i="2"/>
  <c r="BD1166" i="2"/>
  <c r="BD1167" i="2"/>
  <c r="BD1168" i="2"/>
  <c r="BD1169" i="2"/>
  <c r="BD1170" i="2"/>
  <c r="BD1171" i="2"/>
  <c r="BD1172" i="2"/>
  <c r="BD1173" i="2"/>
  <c r="BD1174" i="2"/>
  <c r="BD1175" i="2"/>
  <c r="BD1176" i="2"/>
  <c r="BD1177" i="2"/>
  <c r="BD1178" i="2"/>
  <c r="BD1179" i="2"/>
  <c r="BD1180" i="2"/>
  <c r="BD1181" i="2"/>
  <c r="BD1182" i="2"/>
  <c r="BD1183" i="2"/>
  <c r="BD1184" i="2"/>
  <c r="BD1185" i="2"/>
  <c r="BD1186" i="2"/>
  <c r="BD1187" i="2"/>
  <c r="BD1188" i="2"/>
  <c r="BD1189" i="2"/>
  <c r="BD1190" i="2"/>
  <c r="BD1191" i="2"/>
  <c r="BD1192" i="2"/>
  <c r="BD1193" i="2"/>
  <c r="BD1194" i="2"/>
  <c r="BD1195" i="2"/>
  <c r="BD1196" i="2"/>
  <c r="BD1197" i="2"/>
  <c r="BD1198" i="2"/>
  <c r="BD1199" i="2"/>
  <c r="BD1200" i="2"/>
  <c r="BD1201" i="2"/>
  <c r="BD1202" i="2"/>
  <c r="BD1203" i="2"/>
  <c r="BD1204" i="2"/>
  <c r="BD1205" i="2"/>
  <c r="BD1206" i="2"/>
  <c r="BD1207" i="2"/>
  <c r="BD1208" i="2"/>
  <c r="BD1209" i="2"/>
  <c r="BD1210" i="2"/>
  <c r="BD1211" i="2"/>
  <c r="BD1212" i="2"/>
  <c r="BD1213" i="2"/>
  <c r="BD1214" i="2"/>
  <c r="BD1215" i="2"/>
  <c r="BD1216" i="2"/>
  <c r="BD1217" i="2"/>
  <c r="BD1218" i="2"/>
  <c r="BD1219" i="2"/>
  <c r="BD1220" i="2"/>
  <c r="BD1221" i="2"/>
  <c r="BD1222" i="2"/>
  <c r="BD1223" i="2"/>
  <c r="BD1224" i="2"/>
  <c r="BD1225" i="2"/>
  <c r="BD1226" i="2"/>
  <c r="BD1227" i="2"/>
  <c r="BD1228" i="2"/>
  <c r="BD1229" i="2"/>
  <c r="BD1230" i="2"/>
  <c r="BD1231" i="2"/>
  <c r="BD1232" i="2"/>
  <c r="BD1233" i="2"/>
  <c r="BD1234" i="2"/>
  <c r="BD1235" i="2"/>
  <c r="BD1236" i="2"/>
  <c r="BD1237" i="2"/>
  <c r="BD1238" i="2"/>
  <c r="BD1239" i="2"/>
  <c r="BD1240" i="2"/>
  <c r="BD1241" i="2"/>
  <c r="BD1242" i="2"/>
  <c r="BD1243" i="2"/>
  <c r="BD1244" i="2"/>
  <c r="BD1245" i="2"/>
  <c r="BD1246" i="2"/>
  <c r="BD1247" i="2"/>
  <c r="BD1248" i="2"/>
  <c r="BD1249" i="2"/>
  <c r="BD1250" i="2"/>
  <c r="BD1251" i="2"/>
  <c r="BD1252" i="2"/>
  <c r="BD1253" i="2"/>
  <c r="BD1254" i="2"/>
  <c r="BD1255" i="2"/>
  <c r="BD1256" i="2"/>
  <c r="BD1257" i="2"/>
  <c r="BD1258" i="2"/>
  <c r="BD1259" i="2"/>
  <c r="BD1260" i="2"/>
  <c r="BD1261" i="2"/>
  <c r="BD1262" i="2"/>
  <c r="BD1263" i="2"/>
  <c r="BD1264" i="2"/>
  <c r="BD1265" i="2"/>
  <c r="BD1266" i="2"/>
  <c r="BD1267" i="2"/>
  <c r="BD1268" i="2"/>
  <c r="BD1269" i="2"/>
  <c r="BD1270" i="2"/>
  <c r="BD1271" i="2"/>
  <c r="BD1272" i="2"/>
  <c r="BD1273" i="2"/>
  <c r="BD1274" i="2"/>
  <c r="BD1275" i="2"/>
  <c r="BD1276" i="2"/>
  <c r="BD1277" i="2"/>
  <c r="BD1278" i="2"/>
  <c r="BD1279" i="2"/>
  <c r="BD1280" i="2"/>
  <c r="BD1281" i="2"/>
  <c r="BD1282" i="2"/>
  <c r="BD1283" i="2"/>
  <c r="BD1284" i="2"/>
  <c r="BD1285" i="2"/>
  <c r="BD1286" i="2"/>
  <c r="BD1287" i="2"/>
  <c r="BD1288" i="2"/>
  <c r="BD1289" i="2"/>
  <c r="BD1290" i="2"/>
  <c r="BD1291" i="2"/>
  <c r="BD1292" i="2"/>
  <c r="BD1293" i="2"/>
  <c r="BD1294" i="2"/>
  <c r="BD1295" i="2"/>
  <c r="BD1296" i="2"/>
  <c r="BD1297" i="2"/>
  <c r="BD1298" i="2"/>
  <c r="BD1299" i="2"/>
  <c r="BD1300" i="2"/>
  <c r="BD1301" i="2"/>
  <c r="BD1302" i="2"/>
  <c r="BD1303" i="2"/>
  <c r="BD1304" i="2"/>
  <c r="BD1305" i="2"/>
  <c r="BD1306" i="2"/>
  <c r="BD1307" i="2"/>
  <c r="BD1308" i="2"/>
  <c r="BD1309" i="2"/>
  <c r="BD1310" i="2"/>
  <c r="BD1311" i="2"/>
  <c r="BD1312" i="2"/>
  <c r="BD1313" i="2"/>
  <c r="BD1314" i="2"/>
  <c r="BD1315" i="2"/>
  <c r="BD1316" i="2"/>
  <c r="BD1317" i="2"/>
  <c r="BD1318" i="2"/>
  <c r="BD1319" i="2"/>
  <c r="BD1320" i="2"/>
  <c r="BD1321" i="2"/>
  <c r="BD1322" i="2"/>
  <c r="BD1323" i="2"/>
  <c r="BD1324" i="2"/>
  <c r="BD1325" i="2"/>
  <c r="BD1326" i="2"/>
  <c r="BD1327" i="2"/>
  <c r="BD1328" i="2"/>
  <c r="BD1329" i="2"/>
  <c r="BD1330" i="2"/>
  <c r="BD1331" i="2"/>
  <c r="BD1332" i="2"/>
  <c r="BD1333" i="2"/>
  <c r="BD1334" i="2"/>
  <c r="BD1335" i="2"/>
  <c r="BD1336" i="2"/>
  <c r="BD1337" i="2"/>
  <c r="BD1338" i="2"/>
  <c r="BD1339" i="2"/>
  <c r="BD1340" i="2"/>
  <c r="BD1341" i="2"/>
  <c r="BD1342" i="2"/>
  <c r="BD1343" i="2"/>
  <c r="BD1344" i="2"/>
  <c r="BD1345" i="2"/>
  <c r="BD1346" i="2"/>
  <c r="BD1347" i="2"/>
  <c r="BD1348" i="2"/>
  <c r="BD1349" i="2"/>
  <c r="BD1350" i="2"/>
  <c r="BD1351" i="2"/>
  <c r="BD1352" i="2"/>
  <c r="BD1353" i="2"/>
  <c r="BD1354" i="2"/>
  <c r="BD1355" i="2"/>
  <c r="BD1356" i="2"/>
  <c r="BD1357" i="2"/>
  <c r="BD1358" i="2"/>
  <c r="BD1359" i="2"/>
  <c r="BD1360" i="2"/>
  <c r="BD1361" i="2"/>
  <c r="BD1362" i="2"/>
  <c r="BD1363" i="2"/>
  <c r="BD1364" i="2"/>
  <c r="BD1365" i="2"/>
  <c r="BD1366" i="2"/>
  <c r="BD1367" i="2"/>
  <c r="BD1368" i="2"/>
  <c r="BD1369" i="2"/>
  <c r="BD1370" i="2"/>
  <c r="BD1371" i="2"/>
  <c r="BD1372" i="2"/>
  <c r="BD1373" i="2"/>
  <c r="BD1374" i="2"/>
  <c r="BD1375" i="2"/>
  <c r="BD1376" i="2"/>
  <c r="BD1377" i="2"/>
  <c r="BD1378" i="2"/>
  <c r="BD1379" i="2"/>
  <c r="BD1380" i="2"/>
  <c r="BD1381" i="2"/>
  <c r="BD1382" i="2"/>
  <c r="BD1383" i="2"/>
  <c r="BD1384" i="2"/>
  <c r="BD1385" i="2"/>
  <c r="BD1386" i="2"/>
  <c r="BD1387" i="2"/>
  <c r="BD1388" i="2"/>
  <c r="BD1389" i="2"/>
  <c r="BD1390" i="2"/>
  <c r="BD1391" i="2"/>
  <c r="BD1392" i="2"/>
  <c r="BD1393" i="2"/>
  <c r="BD1394" i="2"/>
  <c r="BD1395" i="2"/>
  <c r="BD1396" i="2"/>
  <c r="BD1397" i="2"/>
  <c r="BD1398" i="2"/>
  <c r="BD1399" i="2"/>
  <c r="BD1400" i="2"/>
  <c r="BD1401" i="2"/>
  <c r="BD1402" i="2"/>
  <c r="BD1403" i="2"/>
  <c r="BD1404" i="2"/>
  <c r="BD1405" i="2"/>
  <c r="BD1406" i="2"/>
  <c r="BD1407" i="2"/>
  <c r="BD1408" i="2"/>
  <c r="BD1409" i="2"/>
  <c r="BD1410" i="2"/>
  <c r="BD1411" i="2"/>
  <c r="BD1412" i="2"/>
  <c r="BD1413" i="2"/>
  <c r="BD1414" i="2"/>
  <c r="BD1415" i="2"/>
  <c r="BD1416" i="2"/>
  <c r="BD1417" i="2"/>
  <c r="BD1418" i="2"/>
  <c r="BD1419" i="2"/>
  <c r="BD1420" i="2"/>
  <c r="BD1421" i="2"/>
  <c r="BD1422" i="2"/>
  <c r="BD1423" i="2"/>
  <c r="BD1424" i="2"/>
  <c r="BD1425" i="2"/>
  <c r="BD1426" i="2"/>
  <c r="BD1427" i="2"/>
  <c r="BD1428" i="2"/>
  <c r="BD1429" i="2"/>
  <c r="BD1430" i="2"/>
  <c r="BD1431" i="2"/>
  <c r="BD1432" i="2"/>
  <c r="BD1433" i="2"/>
  <c r="BD1434" i="2"/>
  <c r="BD1435" i="2"/>
  <c r="BD1436" i="2"/>
  <c r="BD1437" i="2"/>
  <c r="BD1438" i="2"/>
  <c r="BD1439" i="2"/>
  <c r="BD1440" i="2"/>
  <c r="BD1441" i="2"/>
  <c r="BD1442" i="2"/>
  <c r="BD1443" i="2"/>
  <c r="BD1444" i="2"/>
  <c r="BD1445" i="2"/>
  <c r="BD1446" i="2"/>
  <c r="BD1447" i="2"/>
  <c r="BD1448" i="2"/>
  <c r="BD1449" i="2"/>
  <c r="BD1450" i="2"/>
  <c r="BD1451" i="2"/>
  <c r="BD1452" i="2"/>
  <c r="BD1453" i="2"/>
  <c r="BD1454" i="2"/>
  <c r="BD1455" i="2"/>
  <c r="BD1456" i="2"/>
  <c r="BD1457" i="2"/>
  <c r="BD1458" i="2"/>
  <c r="BD1459" i="2"/>
  <c r="BD1460" i="2"/>
  <c r="BD1461" i="2"/>
  <c r="BD1462" i="2"/>
  <c r="BD1463" i="2"/>
  <c r="BD1464" i="2"/>
  <c r="BD1465" i="2"/>
  <c r="BD1466" i="2"/>
  <c r="BD1467" i="2"/>
  <c r="BD1468" i="2"/>
  <c r="BD1469" i="2"/>
  <c r="BD1470" i="2"/>
  <c r="BD1471" i="2"/>
  <c r="BD1472" i="2"/>
  <c r="BD1473" i="2"/>
  <c r="BD1474" i="2"/>
  <c r="BD1475" i="2"/>
  <c r="BD1476" i="2"/>
  <c r="BD1477" i="2"/>
  <c r="BD1478" i="2"/>
  <c r="BD1479" i="2"/>
  <c r="BD1480" i="2"/>
  <c r="BD1481" i="2"/>
  <c r="BD1482" i="2"/>
  <c r="BD1483" i="2"/>
  <c r="BD1484" i="2"/>
  <c r="BD1485" i="2"/>
  <c r="BD1486" i="2"/>
  <c r="BD1487" i="2"/>
  <c r="BD1488" i="2"/>
  <c r="BD1489" i="2"/>
  <c r="BD1490" i="2"/>
  <c r="BD1491" i="2"/>
  <c r="BD1492" i="2"/>
  <c r="BD1493" i="2"/>
  <c r="BD1494" i="2"/>
  <c r="BD1495" i="2"/>
  <c r="BD1496" i="2"/>
  <c r="BD1497" i="2"/>
  <c r="BD1498" i="2"/>
  <c r="BD1499" i="2"/>
  <c r="BD1500" i="2"/>
  <c r="BD1501" i="2"/>
  <c r="BD1502" i="2"/>
  <c r="BD1503" i="2"/>
  <c r="BD1504" i="2"/>
  <c r="BD1505" i="2"/>
  <c r="BD1506" i="2"/>
  <c r="BD1507" i="2"/>
  <c r="BD1508" i="2"/>
  <c r="BD1509" i="2"/>
  <c r="BD1510" i="2"/>
  <c r="BD1511" i="2"/>
  <c r="BD1512" i="2"/>
  <c r="BD1513" i="2"/>
  <c r="BD1514" i="2"/>
  <c r="BD1515" i="2"/>
  <c r="BD1516" i="2"/>
  <c r="BD1517" i="2"/>
  <c r="BD1518" i="2"/>
  <c r="BD1519" i="2"/>
  <c r="BD1520" i="2"/>
  <c r="BD1521" i="2"/>
  <c r="BD1522" i="2"/>
  <c r="BD1523" i="2"/>
  <c r="BD1524" i="2"/>
  <c r="BD1525" i="2"/>
  <c r="BD1526" i="2"/>
  <c r="BD1527" i="2"/>
  <c r="BD1528" i="2"/>
  <c r="BD1529" i="2"/>
  <c r="BD1530" i="2"/>
  <c r="BD1531" i="2"/>
  <c r="BD1532" i="2"/>
  <c r="BD1533" i="2"/>
  <c r="BD1534" i="2"/>
  <c r="BD1535" i="2"/>
  <c r="BD1536" i="2"/>
  <c r="BD1537" i="2"/>
  <c r="BD1538" i="2"/>
  <c r="BD1539" i="2"/>
  <c r="BD1540" i="2"/>
  <c r="BD1541" i="2"/>
  <c r="BD1542" i="2"/>
  <c r="BD1543" i="2"/>
  <c r="BD1544" i="2"/>
  <c r="BD1545" i="2"/>
  <c r="BD1546" i="2"/>
  <c r="BD1547" i="2"/>
  <c r="BD1548" i="2"/>
  <c r="BD1549" i="2"/>
  <c r="BD1550" i="2"/>
  <c r="BD1551" i="2"/>
  <c r="BD1552" i="2"/>
  <c r="BD1553" i="2"/>
  <c r="BD1554" i="2"/>
  <c r="BD1555" i="2"/>
  <c r="BD1556" i="2"/>
  <c r="BD1557" i="2"/>
  <c r="BD1558" i="2"/>
  <c r="BD1559" i="2"/>
  <c r="BD1560" i="2"/>
  <c r="BD1561" i="2"/>
  <c r="BD1562" i="2"/>
  <c r="BD1563" i="2"/>
  <c r="BD1564" i="2"/>
  <c r="BD1565" i="2"/>
  <c r="BD1566" i="2"/>
  <c r="BD1567" i="2"/>
  <c r="BD1568" i="2"/>
  <c r="BD1569" i="2"/>
  <c r="BD1570" i="2"/>
  <c r="BD1571" i="2"/>
  <c r="BD1572" i="2"/>
  <c r="BD1573" i="2"/>
  <c r="BD1574" i="2"/>
  <c r="BD1575" i="2"/>
  <c r="BD1576" i="2"/>
  <c r="BD1577" i="2"/>
  <c r="BD1578" i="2"/>
  <c r="BD1579" i="2"/>
  <c r="BD1580" i="2"/>
  <c r="BD1581" i="2"/>
  <c r="BD1582" i="2"/>
  <c r="BD1583" i="2"/>
  <c r="BD1584" i="2"/>
  <c r="BD1585" i="2"/>
  <c r="BD1586" i="2"/>
  <c r="BD1587" i="2"/>
  <c r="BD1588" i="2"/>
  <c r="BD1589" i="2"/>
  <c r="BD1590" i="2"/>
  <c r="BD1591" i="2"/>
  <c r="BD1592" i="2"/>
  <c r="BD1593" i="2"/>
  <c r="BD1594" i="2"/>
  <c r="BD1595" i="2"/>
  <c r="BD1596" i="2"/>
  <c r="BD1597" i="2"/>
  <c r="BD1598" i="2"/>
  <c r="BD1599" i="2"/>
  <c r="BD1600" i="2"/>
  <c r="BD1601" i="2"/>
  <c r="BB2" i="2"/>
  <c r="BB3" i="2"/>
  <c r="BB4" i="2"/>
  <c r="BB5" i="2"/>
  <c r="BB6" i="2"/>
  <c r="BB7" i="2"/>
  <c r="BB8" i="2"/>
  <c r="BB9" i="2"/>
  <c r="BB10" i="2"/>
  <c r="BB11" i="2"/>
  <c r="BB12" i="2"/>
  <c r="BB13" i="2"/>
  <c r="BB14" i="2"/>
  <c r="BB15" i="2"/>
  <c r="BB16" i="2"/>
  <c r="BB17" i="2"/>
  <c r="BB18" i="2"/>
  <c r="BB19" i="2"/>
  <c r="BB20" i="2"/>
  <c r="BB21" i="2"/>
  <c r="BB22" i="2"/>
  <c r="BB23" i="2"/>
  <c r="BB24" i="2"/>
  <c r="BB25" i="2"/>
  <c r="BB26" i="2"/>
  <c r="BB27" i="2"/>
  <c r="BB28" i="2"/>
  <c r="BB29" i="2"/>
  <c r="BB30" i="2"/>
  <c r="BB31" i="2"/>
  <c r="BB32" i="2"/>
  <c r="BB33" i="2"/>
  <c r="BB34" i="2"/>
  <c r="BB35" i="2"/>
  <c r="BB36" i="2"/>
  <c r="BB37" i="2"/>
  <c r="BB38" i="2"/>
  <c r="BB39" i="2"/>
  <c r="BB40" i="2"/>
  <c r="BB41" i="2"/>
  <c r="BB42" i="2"/>
  <c r="BB43" i="2"/>
  <c r="BB44" i="2"/>
  <c r="BB45" i="2"/>
  <c r="BB46" i="2"/>
  <c r="BB47" i="2"/>
  <c r="BB48" i="2"/>
  <c r="BB49" i="2"/>
  <c r="BB50" i="2"/>
  <c r="BB51" i="2"/>
  <c r="BB52" i="2"/>
  <c r="BB53" i="2"/>
  <c r="BB54" i="2"/>
  <c r="BB55" i="2"/>
  <c r="BB56" i="2"/>
  <c r="BB57" i="2"/>
  <c r="BB58" i="2"/>
  <c r="BB59" i="2"/>
  <c r="BB60" i="2"/>
  <c r="BB61" i="2"/>
  <c r="BB62" i="2"/>
  <c r="BB63" i="2"/>
  <c r="BB64" i="2"/>
  <c r="BB65" i="2"/>
  <c r="BB66" i="2"/>
  <c r="BB67" i="2"/>
  <c r="BB68" i="2"/>
  <c r="BB69" i="2"/>
  <c r="BB70" i="2"/>
  <c r="BB71" i="2"/>
  <c r="BB72" i="2"/>
  <c r="BB73" i="2"/>
  <c r="BB74" i="2"/>
  <c r="BB75" i="2"/>
  <c r="BB76" i="2"/>
  <c r="BB77" i="2"/>
  <c r="BB78" i="2"/>
  <c r="BB79" i="2"/>
  <c r="BB80" i="2"/>
  <c r="BB81" i="2"/>
  <c r="BB82" i="2"/>
  <c r="BB83" i="2"/>
  <c r="BB84" i="2"/>
  <c r="BB85" i="2"/>
  <c r="BB86" i="2"/>
  <c r="BB87" i="2"/>
  <c r="BB88" i="2"/>
  <c r="BB89" i="2"/>
  <c r="BB90" i="2"/>
  <c r="BB91" i="2"/>
  <c r="BB92" i="2"/>
  <c r="BB93" i="2"/>
  <c r="BB94" i="2"/>
  <c r="BB95" i="2"/>
  <c r="BB96" i="2"/>
  <c r="BB97" i="2"/>
  <c r="BB98" i="2"/>
  <c r="BB99" i="2"/>
  <c r="BB100" i="2"/>
  <c r="BB101" i="2"/>
  <c r="BB102" i="2"/>
  <c r="BB103" i="2"/>
  <c r="BB104" i="2"/>
  <c r="BB105" i="2"/>
  <c r="BB106" i="2"/>
  <c r="BB107" i="2"/>
  <c r="BB108" i="2"/>
  <c r="BB109" i="2"/>
  <c r="BB110" i="2"/>
  <c r="BB111" i="2"/>
  <c r="BB112" i="2"/>
  <c r="BB113" i="2"/>
  <c r="BB114" i="2"/>
  <c r="BB115" i="2"/>
  <c r="BB116" i="2"/>
  <c r="BB117" i="2"/>
  <c r="BB118" i="2"/>
  <c r="BB119" i="2"/>
  <c r="BB120" i="2"/>
  <c r="BB121" i="2"/>
  <c r="BB122" i="2"/>
  <c r="BB123" i="2"/>
  <c r="BB124" i="2"/>
  <c r="BB125" i="2"/>
  <c r="BB126" i="2"/>
  <c r="BB127" i="2"/>
  <c r="BB128" i="2"/>
  <c r="BB129" i="2"/>
  <c r="BB130" i="2"/>
  <c r="BB131" i="2"/>
  <c r="BB132" i="2"/>
  <c r="BB133" i="2"/>
  <c r="BB134" i="2"/>
  <c r="BB135" i="2"/>
  <c r="BB136" i="2"/>
  <c r="BB137" i="2"/>
  <c r="BB138" i="2"/>
  <c r="BB139" i="2"/>
  <c r="BB140" i="2"/>
  <c r="BB141" i="2"/>
  <c r="BB142" i="2"/>
  <c r="BB143" i="2"/>
  <c r="BB144" i="2"/>
  <c r="BB145" i="2"/>
  <c r="BB146" i="2"/>
  <c r="BB147" i="2"/>
  <c r="BB148" i="2"/>
  <c r="BB149" i="2"/>
  <c r="BB150" i="2"/>
  <c r="BB151" i="2"/>
  <c r="BB152" i="2"/>
  <c r="BB153" i="2"/>
  <c r="BB154" i="2"/>
  <c r="BB155" i="2"/>
  <c r="BB156" i="2"/>
  <c r="BB157" i="2"/>
  <c r="BB158" i="2"/>
  <c r="BB159" i="2"/>
  <c r="BB160" i="2"/>
  <c r="BB161" i="2"/>
  <c r="BB162" i="2"/>
  <c r="BB163" i="2"/>
  <c r="BB164" i="2"/>
  <c r="BB165" i="2"/>
  <c r="BB166" i="2"/>
  <c r="BB167" i="2"/>
  <c r="BB168" i="2"/>
  <c r="BB169" i="2"/>
  <c r="BB170" i="2"/>
  <c r="BB171" i="2"/>
  <c r="BB172" i="2"/>
  <c r="BB173" i="2"/>
  <c r="BB174" i="2"/>
  <c r="BB175" i="2"/>
  <c r="BB176" i="2"/>
  <c r="BB177" i="2"/>
  <c r="BB178" i="2"/>
  <c r="BB179" i="2"/>
  <c r="BB180" i="2"/>
  <c r="BB181" i="2"/>
  <c r="BB182" i="2"/>
  <c r="BB183" i="2"/>
  <c r="BB184" i="2"/>
  <c r="BB185" i="2"/>
  <c r="BB186" i="2"/>
  <c r="BB187" i="2"/>
  <c r="BB188" i="2"/>
  <c r="BB189" i="2"/>
  <c r="BB190" i="2"/>
  <c r="BB191" i="2"/>
  <c r="BB192" i="2"/>
  <c r="BB193" i="2"/>
  <c r="BB194" i="2"/>
  <c r="BB195" i="2"/>
  <c r="BB196" i="2"/>
  <c r="BB197" i="2"/>
  <c r="BB198" i="2"/>
  <c r="BB199" i="2"/>
  <c r="BB200" i="2"/>
  <c r="BB201" i="2"/>
  <c r="BB202" i="2"/>
  <c r="BB203" i="2"/>
  <c r="BB204" i="2"/>
  <c r="BB205" i="2"/>
  <c r="BB206" i="2"/>
  <c r="BB207" i="2"/>
  <c r="BB208" i="2"/>
  <c r="BB209" i="2"/>
  <c r="BB210" i="2"/>
  <c r="BB211" i="2"/>
  <c r="BB212" i="2"/>
  <c r="BB213" i="2"/>
  <c r="BB214" i="2"/>
  <c r="BB215" i="2"/>
  <c r="BB216" i="2"/>
  <c r="BB217" i="2"/>
  <c r="BB218" i="2"/>
  <c r="BB219" i="2"/>
  <c r="BB220" i="2"/>
  <c r="BB221" i="2"/>
  <c r="BB222" i="2"/>
  <c r="BB223" i="2"/>
  <c r="BB224" i="2"/>
  <c r="BB225" i="2"/>
  <c r="BB226" i="2"/>
  <c r="BB227" i="2"/>
  <c r="BB228" i="2"/>
  <c r="BB229" i="2"/>
  <c r="BB230" i="2"/>
  <c r="BB231" i="2"/>
  <c r="BB232" i="2"/>
  <c r="BB233" i="2"/>
  <c r="BB234" i="2"/>
  <c r="BB235" i="2"/>
  <c r="BB236" i="2"/>
  <c r="BB237" i="2"/>
  <c r="BB238" i="2"/>
  <c r="BB239" i="2"/>
  <c r="BB240" i="2"/>
  <c r="BB241" i="2"/>
  <c r="BB242" i="2"/>
  <c r="BB243" i="2"/>
  <c r="BB244" i="2"/>
  <c r="BB245" i="2"/>
  <c r="BB246" i="2"/>
  <c r="BB247" i="2"/>
  <c r="BB248" i="2"/>
  <c r="BB249" i="2"/>
  <c r="BB250" i="2"/>
  <c r="BB251" i="2"/>
  <c r="BB252" i="2"/>
  <c r="BB253" i="2"/>
  <c r="BB254" i="2"/>
  <c r="BB255" i="2"/>
  <c r="BB256" i="2"/>
  <c r="BB257" i="2"/>
  <c r="BB258" i="2"/>
  <c r="BB259" i="2"/>
  <c r="BB260" i="2"/>
  <c r="BB261" i="2"/>
  <c r="BB262" i="2"/>
  <c r="BB263" i="2"/>
  <c r="BB264" i="2"/>
  <c r="BB265" i="2"/>
  <c r="BB266" i="2"/>
  <c r="BB267" i="2"/>
  <c r="BB268" i="2"/>
  <c r="BB269" i="2"/>
  <c r="BB270" i="2"/>
  <c r="BB271" i="2"/>
  <c r="BB272" i="2"/>
  <c r="BB273" i="2"/>
  <c r="BB274" i="2"/>
  <c r="BB275" i="2"/>
  <c r="BB276" i="2"/>
  <c r="BB277" i="2"/>
  <c r="BB278" i="2"/>
  <c r="BB279" i="2"/>
  <c r="BB280" i="2"/>
  <c r="BB281" i="2"/>
  <c r="BB282" i="2"/>
  <c r="BB283" i="2"/>
  <c r="BB284" i="2"/>
  <c r="BB285" i="2"/>
  <c r="BB286" i="2"/>
  <c r="BB287" i="2"/>
  <c r="BB288" i="2"/>
  <c r="BB289" i="2"/>
  <c r="BB290" i="2"/>
  <c r="BB291" i="2"/>
  <c r="BB292" i="2"/>
  <c r="BB293" i="2"/>
  <c r="BB294" i="2"/>
  <c r="BB295" i="2"/>
  <c r="BB296" i="2"/>
  <c r="BB297" i="2"/>
  <c r="BB298" i="2"/>
  <c r="BB299" i="2"/>
  <c r="BB300" i="2"/>
  <c r="BB301" i="2"/>
  <c r="BB302" i="2"/>
  <c r="BB303" i="2"/>
  <c r="BB304" i="2"/>
  <c r="BB305" i="2"/>
  <c r="BB306" i="2"/>
  <c r="BB307" i="2"/>
  <c r="BB308" i="2"/>
  <c r="BB309" i="2"/>
  <c r="BB310" i="2"/>
  <c r="BB311" i="2"/>
  <c r="BB312" i="2"/>
  <c r="BB313" i="2"/>
  <c r="BB314" i="2"/>
  <c r="BB315" i="2"/>
  <c r="BB316" i="2"/>
  <c r="BB317" i="2"/>
  <c r="BB318" i="2"/>
  <c r="BB319" i="2"/>
  <c r="BB320" i="2"/>
  <c r="BB321" i="2"/>
  <c r="BB322" i="2"/>
  <c r="BB323" i="2"/>
  <c r="BB324" i="2"/>
  <c r="BB325" i="2"/>
  <c r="BB326" i="2"/>
  <c r="BB327" i="2"/>
  <c r="BB328" i="2"/>
  <c r="BB329" i="2"/>
  <c r="BB330" i="2"/>
  <c r="BB331" i="2"/>
  <c r="BB332" i="2"/>
  <c r="BB333" i="2"/>
  <c r="BB334" i="2"/>
  <c r="BB335" i="2"/>
  <c r="BB336" i="2"/>
  <c r="BB337" i="2"/>
  <c r="BB338" i="2"/>
  <c r="BB339" i="2"/>
  <c r="BB340" i="2"/>
  <c r="BB341" i="2"/>
  <c r="BB342" i="2"/>
  <c r="BB343" i="2"/>
  <c r="BB344" i="2"/>
  <c r="BB345" i="2"/>
  <c r="BB346" i="2"/>
  <c r="BB347" i="2"/>
  <c r="BB348" i="2"/>
  <c r="BB349" i="2"/>
  <c r="BB350" i="2"/>
  <c r="BB351" i="2"/>
  <c r="BB352" i="2"/>
  <c r="BB353" i="2"/>
  <c r="BB354" i="2"/>
  <c r="BB355" i="2"/>
  <c r="BB356" i="2"/>
  <c r="BB357" i="2"/>
  <c r="BB358" i="2"/>
  <c r="BB359" i="2"/>
  <c r="BB360" i="2"/>
  <c r="BB361" i="2"/>
  <c r="BB362" i="2"/>
  <c r="BB363" i="2"/>
  <c r="BB364" i="2"/>
  <c r="BB365" i="2"/>
  <c r="BB366" i="2"/>
  <c r="BB367" i="2"/>
  <c r="BB368" i="2"/>
  <c r="BB369" i="2"/>
  <c r="BB370" i="2"/>
  <c r="BB371" i="2"/>
  <c r="BB372" i="2"/>
  <c r="BB373" i="2"/>
  <c r="BB374" i="2"/>
  <c r="BB375" i="2"/>
  <c r="BB376" i="2"/>
  <c r="BB377" i="2"/>
  <c r="BB378" i="2"/>
  <c r="BB379" i="2"/>
  <c r="BB380" i="2"/>
  <c r="BB381" i="2"/>
  <c r="BB382" i="2"/>
  <c r="BB383" i="2"/>
  <c r="BB384" i="2"/>
  <c r="BB385" i="2"/>
  <c r="BB386" i="2"/>
  <c r="BB387" i="2"/>
  <c r="BB388" i="2"/>
  <c r="BB389" i="2"/>
  <c r="BB390" i="2"/>
  <c r="BB391" i="2"/>
  <c r="BB392" i="2"/>
  <c r="BB393" i="2"/>
  <c r="BB394" i="2"/>
  <c r="BB395" i="2"/>
  <c r="BB396" i="2"/>
  <c r="BB397" i="2"/>
  <c r="BB398" i="2"/>
  <c r="BB399" i="2"/>
  <c r="BB400" i="2"/>
  <c r="BB401" i="2"/>
  <c r="BB402" i="2"/>
  <c r="BB403" i="2"/>
  <c r="BB404" i="2"/>
  <c r="BB405" i="2"/>
  <c r="BB406" i="2"/>
  <c r="BB407" i="2"/>
  <c r="BB408" i="2"/>
  <c r="BB409" i="2"/>
  <c r="BB410" i="2"/>
  <c r="BB411" i="2"/>
  <c r="BB412" i="2"/>
  <c r="BB413" i="2"/>
  <c r="BB414" i="2"/>
  <c r="BB415" i="2"/>
  <c r="BB416" i="2"/>
  <c r="BB417" i="2"/>
  <c r="BB418" i="2"/>
  <c r="BB419" i="2"/>
  <c r="BB420" i="2"/>
  <c r="BB421" i="2"/>
  <c r="BB422" i="2"/>
  <c r="BB423" i="2"/>
  <c r="BB424" i="2"/>
  <c r="BB425" i="2"/>
  <c r="BB426" i="2"/>
  <c r="BB427" i="2"/>
  <c r="BB428" i="2"/>
  <c r="BB429" i="2"/>
  <c r="BB430" i="2"/>
  <c r="BB431" i="2"/>
  <c r="BB432" i="2"/>
  <c r="BB433" i="2"/>
  <c r="BB434" i="2"/>
  <c r="BB435" i="2"/>
  <c r="BB436" i="2"/>
  <c r="BB437" i="2"/>
  <c r="BB438" i="2"/>
  <c r="BB439" i="2"/>
  <c r="BB440" i="2"/>
  <c r="BB441" i="2"/>
  <c r="BB442" i="2"/>
  <c r="BB443" i="2"/>
  <c r="BB444" i="2"/>
  <c r="BB445" i="2"/>
  <c r="BB446" i="2"/>
  <c r="BB447" i="2"/>
  <c r="BB448" i="2"/>
  <c r="BB449" i="2"/>
  <c r="BB450" i="2"/>
  <c r="BB451" i="2"/>
  <c r="BB452" i="2"/>
  <c r="BB453" i="2"/>
  <c r="BB454" i="2"/>
  <c r="BB455" i="2"/>
  <c r="BB456" i="2"/>
  <c r="BB457" i="2"/>
  <c r="BB458" i="2"/>
  <c r="BB459" i="2"/>
  <c r="BB460" i="2"/>
  <c r="BB461" i="2"/>
  <c r="BB462" i="2"/>
  <c r="BB463" i="2"/>
  <c r="BB464" i="2"/>
  <c r="BB465" i="2"/>
  <c r="BB466" i="2"/>
  <c r="BB467" i="2"/>
  <c r="BB468" i="2"/>
  <c r="BB469" i="2"/>
  <c r="BB470" i="2"/>
  <c r="BB471" i="2"/>
  <c r="BB472" i="2"/>
  <c r="BB473" i="2"/>
  <c r="BB474" i="2"/>
  <c r="BB475" i="2"/>
  <c r="BB476" i="2"/>
  <c r="BB477" i="2"/>
  <c r="BB478" i="2"/>
  <c r="BB479" i="2"/>
  <c r="BB480" i="2"/>
  <c r="BB481" i="2"/>
  <c r="BB482" i="2"/>
  <c r="BB483" i="2"/>
  <c r="BB484" i="2"/>
  <c r="BB485" i="2"/>
  <c r="BB486" i="2"/>
  <c r="BB487" i="2"/>
  <c r="BB488" i="2"/>
  <c r="BB489" i="2"/>
  <c r="BB490" i="2"/>
  <c r="BB491" i="2"/>
  <c r="BB492" i="2"/>
  <c r="BB493" i="2"/>
  <c r="BB494" i="2"/>
  <c r="BB495" i="2"/>
  <c r="BB496" i="2"/>
  <c r="BB497" i="2"/>
  <c r="BB498" i="2"/>
  <c r="BB499" i="2"/>
  <c r="BB500" i="2"/>
  <c r="BB501" i="2"/>
  <c r="BB502" i="2"/>
  <c r="BB503" i="2"/>
  <c r="BB504" i="2"/>
  <c r="BB505" i="2"/>
  <c r="BB506" i="2"/>
  <c r="BB507" i="2"/>
  <c r="BB508" i="2"/>
  <c r="BB509" i="2"/>
  <c r="BB510" i="2"/>
  <c r="BB511" i="2"/>
  <c r="BB512" i="2"/>
  <c r="BB513" i="2"/>
  <c r="BB514" i="2"/>
  <c r="BB515" i="2"/>
  <c r="BB516" i="2"/>
  <c r="BB517" i="2"/>
  <c r="BB518" i="2"/>
  <c r="BB519" i="2"/>
  <c r="BB520" i="2"/>
  <c r="BB521" i="2"/>
  <c r="BB522" i="2"/>
  <c r="BB523" i="2"/>
  <c r="BB524" i="2"/>
  <c r="BB525" i="2"/>
  <c r="BB526" i="2"/>
  <c r="BB527" i="2"/>
  <c r="BB528" i="2"/>
  <c r="BB529" i="2"/>
  <c r="BB530" i="2"/>
  <c r="BB531" i="2"/>
  <c r="BB532" i="2"/>
  <c r="BB533" i="2"/>
  <c r="BB534" i="2"/>
  <c r="BB535" i="2"/>
  <c r="BB536" i="2"/>
  <c r="BB537" i="2"/>
  <c r="BB538" i="2"/>
  <c r="BB539" i="2"/>
  <c r="BB540" i="2"/>
  <c r="BB541" i="2"/>
  <c r="BB542" i="2"/>
  <c r="BB543" i="2"/>
  <c r="BB544" i="2"/>
  <c r="BB545" i="2"/>
  <c r="BB546" i="2"/>
  <c r="BB547" i="2"/>
  <c r="BB548" i="2"/>
  <c r="BB549" i="2"/>
  <c r="BB550" i="2"/>
  <c r="BB551" i="2"/>
  <c r="BB552" i="2"/>
  <c r="BB553" i="2"/>
  <c r="BB554" i="2"/>
  <c r="BB555" i="2"/>
  <c r="BB556" i="2"/>
  <c r="BB557" i="2"/>
  <c r="BB558" i="2"/>
  <c r="BB559" i="2"/>
  <c r="BB560" i="2"/>
  <c r="BB561" i="2"/>
  <c r="BB562" i="2"/>
  <c r="BB563" i="2"/>
  <c r="BB564" i="2"/>
  <c r="BB565" i="2"/>
  <c r="BB566" i="2"/>
  <c r="BB567" i="2"/>
  <c r="BB568" i="2"/>
  <c r="BB569" i="2"/>
  <c r="BB570" i="2"/>
  <c r="BB571" i="2"/>
  <c r="BB572" i="2"/>
  <c r="BB573" i="2"/>
  <c r="BB574" i="2"/>
  <c r="BB575" i="2"/>
  <c r="BB576" i="2"/>
  <c r="BB577" i="2"/>
  <c r="BB578" i="2"/>
  <c r="BB579" i="2"/>
  <c r="BB580" i="2"/>
  <c r="BB581" i="2"/>
  <c r="BB582" i="2"/>
  <c r="BB583" i="2"/>
  <c r="BB584" i="2"/>
  <c r="BB585" i="2"/>
  <c r="BB586" i="2"/>
  <c r="BB587" i="2"/>
  <c r="BB588" i="2"/>
  <c r="BB589" i="2"/>
  <c r="BB590" i="2"/>
  <c r="BB591" i="2"/>
  <c r="BB592" i="2"/>
  <c r="BB593" i="2"/>
  <c r="BB594" i="2"/>
  <c r="BB595" i="2"/>
  <c r="BB596" i="2"/>
  <c r="BB597" i="2"/>
  <c r="BB598" i="2"/>
  <c r="BB599" i="2"/>
  <c r="BB600" i="2"/>
  <c r="BB601" i="2"/>
  <c r="BB602" i="2"/>
  <c r="BB603" i="2"/>
  <c r="BB604" i="2"/>
  <c r="BB605" i="2"/>
  <c r="BB606" i="2"/>
  <c r="BB607" i="2"/>
  <c r="BB608" i="2"/>
  <c r="BB609" i="2"/>
  <c r="BB610" i="2"/>
  <c r="BB611" i="2"/>
  <c r="BB612" i="2"/>
  <c r="BB613" i="2"/>
  <c r="BB614" i="2"/>
  <c r="BB615" i="2"/>
  <c r="BB616" i="2"/>
  <c r="BB617" i="2"/>
  <c r="BB618" i="2"/>
  <c r="BB619" i="2"/>
  <c r="BB620" i="2"/>
  <c r="BB621" i="2"/>
  <c r="BB622" i="2"/>
  <c r="BB623" i="2"/>
  <c r="BB624" i="2"/>
  <c r="BB625" i="2"/>
  <c r="BB626" i="2"/>
  <c r="BB627" i="2"/>
  <c r="BB628" i="2"/>
  <c r="BB629" i="2"/>
  <c r="BB630" i="2"/>
  <c r="BB631" i="2"/>
  <c r="BB632" i="2"/>
  <c r="BB633" i="2"/>
  <c r="BB634" i="2"/>
  <c r="BB635" i="2"/>
  <c r="BB636" i="2"/>
  <c r="BB637" i="2"/>
  <c r="BB638" i="2"/>
  <c r="BB639" i="2"/>
  <c r="BB640" i="2"/>
  <c r="BB641" i="2"/>
  <c r="BB642" i="2"/>
  <c r="BB643" i="2"/>
  <c r="BB644" i="2"/>
  <c r="BB645" i="2"/>
  <c r="BB646" i="2"/>
  <c r="BB647" i="2"/>
  <c r="BB648" i="2"/>
  <c r="BB649" i="2"/>
  <c r="BB650" i="2"/>
  <c r="BB651" i="2"/>
  <c r="BB652" i="2"/>
  <c r="BB653" i="2"/>
  <c r="BB654" i="2"/>
  <c r="BB655" i="2"/>
  <c r="BB656" i="2"/>
  <c r="BB657" i="2"/>
  <c r="BB658" i="2"/>
  <c r="BB659" i="2"/>
  <c r="BB660" i="2"/>
  <c r="BB661" i="2"/>
  <c r="BB662" i="2"/>
  <c r="BB663" i="2"/>
  <c r="BB664" i="2"/>
  <c r="BB665" i="2"/>
  <c r="BB666" i="2"/>
  <c r="BB667" i="2"/>
  <c r="BB668" i="2"/>
  <c r="BB669" i="2"/>
  <c r="BB670" i="2"/>
  <c r="BB671" i="2"/>
  <c r="BB672" i="2"/>
  <c r="BB673" i="2"/>
  <c r="BB674" i="2"/>
  <c r="BB675" i="2"/>
  <c r="BB676" i="2"/>
  <c r="BB677" i="2"/>
  <c r="BB678" i="2"/>
  <c r="BB679" i="2"/>
  <c r="BB680" i="2"/>
  <c r="BB681" i="2"/>
  <c r="BB682" i="2"/>
  <c r="BB683" i="2"/>
  <c r="BB684" i="2"/>
  <c r="BB685" i="2"/>
  <c r="BB686" i="2"/>
  <c r="BB687" i="2"/>
  <c r="BB688" i="2"/>
  <c r="BB689" i="2"/>
  <c r="BB690" i="2"/>
  <c r="BB691" i="2"/>
  <c r="BB692" i="2"/>
  <c r="BB693" i="2"/>
  <c r="BB694" i="2"/>
  <c r="BB695" i="2"/>
  <c r="BB696" i="2"/>
  <c r="BB697" i="2"/>
  <c r="BB698" i="2"/>
  <c r="BB699" i="2"/>
  <c r="BB700" i="2"/>
  <c r="BB701" i="2"/>
  <c r="BB702" i="2"/>
  <c r="BB703" i="2"/>
  <c r="BB704" i="2"/>
  <c r="BB705" i="2"/>
  <c r="BB706" i="2"/>
  <c r="BB707" i="2"/>
  <c r="BB708" i="2"/>
  <c r="BB709" i="2"/>
  <c r="BB710" i="2"/>
  <c r="BB711" i="2"/>
  <c r="BB712" i="2"/>
  <c r="BB713" i="2"/>
  <c r="BB714" i="2"/>
  <c r="BB715" i="2"/>
  <c r="BB716" i="2"/>
  <c r="BB717" i="2"/>
  <c r="BB718" i="2"/>
  <c r="BB719" i="2"/>
  <c r="BB720" i="2"/>
  <c r="BB721" i="2"/>
  <c r="BB722" i="2"/>
  <c r="BB723" i="2"/>
  <c r="BB724" i="2"/>
  <c r="BB725" i="2"/>
  <c r="BB726" i="2"/>
  <c r="BB727" i="2"/>
  <c r="BB728" i="2"/>
  <c r="BB729" i="2"/>
  <c r="BB730" i="2"/>
  <c r="BB731" i="2"/>
  <c r="BB732" i="2"/>
  <c r="BB733" i="2"/>
  <c r="BB734" i="2"/>
  <c r="BB735" i="2"/>
  <c r="BB736" i="2"/>
  <c r="BB737" i="2"/>
  <c r="BB738" i="2"/>
  <c r="BB739" i="2"/>
  <c r="BB740" i="2"/>
  <c r="BB741" i="2"/>
  <c r="BB742" i="2"/>
  <c r="BB743" i="2"/>
  <c r="BB744" i="2"/>
  <c r="BB745" i="2"/>
  <c r="BB746" i="2"/>
  <c r="BB747" i="2"/>
  <c r="BB748" i="2"/>
  <c r="BB749" i="2"/>
  <c r="BB750" i="2"/>
  <c r="BB751" i="2"/>
  <c r="BB752" i="2"/>
  <c r="BB753" i="2"/>
  <c r="BB754" i="2"/>
  <c r="BB755" i="2"/>
  <c r="BB756" i="2"/>
  <c r="BB757" i="2"/>
  <c r="BB758" i="2"/>
  <c r="BB759" i="2"/>
  <c r="BB760" i="2"/>
  <c r="BB761" i="2"/>
  <c r="BB762" i="2"/>
  <c r="BB763" i="2"/>
  <c r="BB764" i="2"/>
  <c r="BB765" i="2"/>
  <c r="BB766" i="2"/>
  <c r="BB767" i="2"/>
  <c r="BB768" i="2"/>
  <c r="BB769" i="2"/>
  <c r="BB770" i="2"/>
  <c r="BB771" i="2"/>
  <c r="BB772" i="2"/>
  <c r="BB773" i="2"/>
  <c r="BB774" i="2"/>
  <c r="BB775" i="2"/>
  <c r="BB776" i="2"/>
  <c r="BB777" i="2"/>
  <c r="BB778" i="2"/>
  <c r="BB779" i="2"/>
  <c r="BB780" i="2"/>
  <c r="BB781" i="2"/>
  <c r="BB782" i="2"/>
  <c r="BB783" i="2"/>
  <c r="BB784" i="2"/>
  <c r="BB785" i="2"/>
  <c r="BB786" i="2"/>
  <c r="BB787" i="2"/>
  <c r="BB788" i="2"/>
  <c r="BB789" i="2"/>
  <c r="BB790" i="2"/>
  <c r="BB791" i="2"/>
  <c r="BB792" i="2"/>
  <c r="BB793" i="2"/>
  <c r="BB794" i="2"/>
  <c r="BB795" i="2"/>
  <c r="BB796" i="2"/>
  <c r="BB797" i="2"/>
  <c r="BB798" i="2"/>
  <c r="BB799" i="2"/>
  <c r="BB800" i="2"/>
  <c r="BB801" i="2"/>
  <c r="BB802" i="2"/>
  <c r="BB803" i="2"/>
  <c r="BB804" i="2"/>
  <c r="BB805" i="2"/>
  <c r="BB806" i="2"/>
  <c r="BB807" i="2"/>
  <c r="BB808" i="2"/>
  <c r="BB809" i="2"/>
  <c r="BB810" i="2"/>
  <c r="BB811" i="2"/>
  <c r="BB812" i="2"/>
  <c r="BB813" i="2"/>
  <c r="BB814" i="2"/>
  <c r="BB815" i="2"/>
  <c r="BB816" i="2"/>
  <c r="BB817" i="2"/>
  <c r="BB818" i="2"/>
  <c r="BB819" i="2"/>
  <c r="BB820" i="2"/>
  <c r="BB821" i="2"/>
  <c r="BB822" i="2"/>
  <c r="BB823" i="2"/>
  <c r="BB824" i="2"/>
  <c r="BB825" i="2"/>
  <c r="BB826" i="2"/>
  <c r="BB827" i="2"/>
  <c r="BB828" i="2"/>
  <c r="BB829" i="2"/>
  <c r="BB830" i="2"/>
  <c r="BB831" i="2"/>
  <c r="BB832" i="2"/>
  <c r="BB833" i="2"/>
  <c r="BB834" i="2"/>
  <c r="BB835" i="2"/>
  <c r="BB836" i="2"/>
  <c r="BB837" i="2"/>
  <c r="BB838" i="2"/>
  <c r="BB839" i="2"/>
  <c r="BB840" i="2"/>
  <c r="BB841" i="2"/>
  <c r="BB842" i="2"/>
  <c r="BB843" i="2"/>
  <c r="BB844" i="2"/>
  <c r="BB845" i="2"/>
  <c r="BB846" i="2"/>
  <c r="BB847" i="2"/>
  <c r="BB848" i="2"/>
  <c r="BB849" i="2"/>
  <c r="BB850" i="2"/>
  <c r="BB851" i="2"/>
  <c r="BB852" i="2"/>
  <c r="BB853" i="2"/>
  <c r="BB854" i="2"/>
  <c r="BB855" i="2"/>
  <c r="BB856" i="2"/>
  <c r="BB857" i="2"/>
  <c r="BB858" i="2"/>
  <c r="BB859" i="2"/>
  <c r="BB860" i="2"/>
  <c r="BB861" i="2"/>
  <c r="BB862" i="2"/>
  <c r="BB863" i="2"/>
  <c r="BB864" i="2"/>
  <c r="BB865" i="2"/>
  <c r="BB866" i="2"/>
  <c r="BB867" i="2"/>
  <c r="BB868" i="2"/>
  <c r="BB869" i="2"/>
  <c r="BB870" i="2"/>
  <c r="BB871" i="2"/>
  <c r="BB872" i="2"/>
  <c r="BB873" i="2"/>
  <c r="BB874" i="2"/>
  <c r="BB875" i="2"/>
  <c r="BB876" i="2"/>
  <c r="BB877" i="2"/>
  <c r="BB878" i="2"/>
  <c r="BB879" i="2"/>
  <c r="BB880" i="2"/>
  <c r="BB881" i="2"/>
  <c r="BB882" i="2"/>
  <c r="BB883" i="2"/>
  <c r="BB884" i="2"/>
  <c r="BB885" i="2"/>
  <c r="BB886" i="2"/>
  <c r="BB887" i="2"/>
  <c r="BB888" i="2"/>
  <c r="BB889" i="2"/>
  <c r="BB890" i="2"/>
  <c r="BB891" i="2"/>
  <c r="BB892" i="2"/>
  <c r="BB893" i="2"/>
  <c r="BB894" i="2"/>
  <c r="BB895" i="2"/>
  <c r="BB896" i="2"/>
  <c r="BB897" i="2"/>
  <c r="BB898" i="2"/>
  <c r="BB899" i="2"/>
  <c r="BB900" i="2"/>
  <c r="BB901" i="2"/>
  <c r="BB902" i="2"/>
  <c r="BB903" i="2"/>
  <c r="BB904" i="2"/>
  <c r="BB905" i="2"/>
  <c r="BB906" i="2"/>
  <c r="BB907" i="2"/>
  <c r="BB908" i="2"/>
  <c r="BB909" i="2"/>
  <c r="BB910" i="2"/>
  <c r="BB911" i="2"/>
  <c r="BB912" i="2"/>
  <c r="BB913" i="2"/>
  <c r="BB914" i="2"/>
  <c r="BB915" i="2"/>
  <c r="BB916" i="2"/>
  <c r="BB917" i="2"/>
  <c r="BB918" i="2"/>
  <c r="BB919" i="2"/>
  <c r="BB920" i="2"/>
  <c r="BB921" i="2"/>
  <c r="BB922" i="2"/>
  <c r="BB923" i="2"/>
  <c r="BB924" i="2"/>
  <c r="BB925" i="2"/>
  <c r="BB926" i="2"/>
  <c r="BB927" i="2"/>
  <c r="BB928" i="2"/>
  <c r="BB929" i="2"/>
  <c r="BB930" i="2"/>
  <c r="BB931" i="2"/>
  <c r="BB932" i="2"/>
  <c r="BB933" i="2"/>
  <c r="BB934" i="2"/>
  <c r="BB935" i="2"/>
  <c r="BB936" i="2"/>
  <c r="BB937" i="2"/>
  <c r="BB938" i="2"/>
  <c r="BB939" i="2"/>
  <c r="BB940" i="2"/>
  <c r="BB941" i="2"/>
  <c r="BB942" i="2"/>
  <c r="BB943" i="2"/>
  <c r="BB944" i="2"/>
  <c r="BB945" i="2"/>
  <c r="BB946" i="2"/>
  <c r="BB947" i="2"/>
  <c r="BB948" i="2"/>
  <c r="BB949" i="2"/>
  <c r="BB950" i="2"/>
  <c r="BB951" i="2"/>
  <c r="BB952" i="2"/>
  <c r="BB953" i="2"/>
  <c r="BB954" i="2"/>
  <c r="BB955" i="2"/>
  <c r="BB956" i="2"/>
  <c r="BB957" i="2"/>
  <c r="BB958" i="2"/>
  <c r="BB959" i="2"/>
  <c r="BB960" i="2"/>
  <c r="BB961" i="2"/>
  <c r="BB962" i="2"/>
  <c r="BB963" i="2"/>
  <c r="BB964" i="2"/>
  <c r="BB965" i="2"/>
  <c r="BB966" i="2"/>
  <c r="BB967" i="2"/>
  <c r="BB968" i="2"/>
  <c r="BB969" i="2"/>
  <c r="BB970" i="2"/>
  <c r="BB971" i="2"/>
  <c r="BB972" i="2"/>
  <c r="BB973" i="2"/>
  <c r="BB974" i="2"/>
  <c r="BB975" i="2"/>
  <c r="BB976" i="2"/>
  <c r="BB977" i="2"/>
  <c r="BB978" i="2"/>
  <c r="BB979" i="2"/>
  <c r="BB980" i="2"/>
  <c r="BB981" i="2"/>
  <c r="BB982" i="2"/>
  <c r="BB983" i="2"/>
  <c r="BB984" i="2"/>
  <c r="BB985" i="2"/>
  <c r="BB986" i="2"/>
  <c r="BB987" i="2"/>
  <c r="BB988" i="2"/>
  <c r="BB989" i="2"/>
  <c r="BB990" i="2"/>
  <c r="BB991" i="2"/>
  <c r="BB992" i="2"/>
  <c r="BB993" i="2"/>
  <c r="BB994" i="2"/>
  <c r="BB995" i="2"/>
  <c r="BB996" i="2"/>
  <c r="BB997" i="2"/>
  <c r="BB998" i="2"/>
  <c r="BB999" i="2"/>
  <c r="BB1000" i="2"/>
  <c r="BB1001" i="2"/>
  <c r="BB1002" i="2"/>
  <c r="BB1003" i="2"/>
  <c r="BB1004" i="2"/>
  <c r="BB1005" i="2"/>
  <c r="BB1006" i="2"/>
  <c r="BB1007" i="2"/>
  <c r="BB1008" i="2"/>
  <c r="BB1009" i="2"/>
  <c r="BB1010" i="2"/>
  <c r="BB1011" i="2"/>
  <c r="BB1012" i="2"/>
  <c r="BB1013" i="2"/>
  <c r="BB1014" i="2"/>
  <c r="BB1015" i="2"/>
  <c r="BB1016" i="2"/>
  <c r="BB1017" i="2"/>
  <c r="BB1018" i="2"/>
  <c r="BB1019" i="2"/>
  <c r="BB1020" i="2"/>
  <c r="BB1021" i="2"/>
  <c r="BB1022" i="2"/>
  <c r="BB1023" i="2"/>
  <c r="BB1024" i="2"/>
  <c r="BB1025" i="2"/>
  <c r="BB1026" i="2"/>
  <c r="BB1027" i="2"/>
  <c r="BB1028" i="2"/>
  <c r="BB1029" i="2"/>
  <c r="BB1030" i="2"/>
  <c r="BB1031" i="2"/>
  <c r="BB1032" i="2"/>
  <c r="BB1033" i="2"/>
  <c r="BB1034" i="2"/>
  <c r="BB1035" i="2"/>
  <c r="BB1036" i="2"/>
  <c r="BB1037" i="2"/>
  <c r="BB1038" i="2"/>
  <c r="BB1039" i="2"/>
  <c r="BB1040" i="2"/>
  <c r="BB1041" i="2"/>
  <c r="BB1042" i="2"/>
  <c r="BB1043" i="2"/>
  <c r="BB1044" i="2"/>
  <c r="BB1045" i="2"/>
  <c r="BB1046" i="2"/>
  <c r="BB1047" i="2"/>
  <c r="BB1048" i="2"/>
  <c r="BB1049" i="2"/>
  <c r="BB1050" i="2"/>
  <c r="BB1051" i="2"/>
  <c r="BB1052" i="2"/>
  <c r="BB1053" i="2"/>
  <c r="BB1054" i="2"/>
  <c r="BB1055" i="2"/>
  <c r="BB1056" i="2"/>
  <c r="BB1057" i="2"/>
  <c r="BB1058" i="2"/>
  <c r="BB1059" i="2"/>
  <c r="BB1060" i="2"/>
  <c r="BB1061" i="2"/>
  <c r="BB1062" i="2"/>
  <c r="BB1063" i="2"/>
  <c r="BB1064" i="2"/>
  <c r="BB1065" i="2"/>
  <c r="BB1066" i="2"/>
  <c r="BB1067" i="2"/>
  <c r="BB1068" i="2"/>
  <c r="BB1069" i="2"/>
  <c r="BB1070" i="2"/>
  <c r="BB1071" i="2"/>
  <c r="BB1072" i="2"/>
  <c r="BB1073" i="2"/>
  <c r="BB1074" i="2"/>
  <c r="BB1075" i="2"/>
  <c r="BB1076" i="2"/>
  <c r="BB1077" i="2"/>
  <c r="BB1078" i="2"/>
  <c r="BB1079" i="2"/>
  <c r="BB1080" i="2"/>
  <c r="BB1081" i="2"/>
  <c r="BB1082" i="2"/>
  <c r="BB1083" i="2"/>
  <c r="BB1084" i="2"/>
  <c r="BB1085" i="2"/>
  <c r="BB1086" i="2"/>
  <c r="BB1087" i="2"/>
  <c r="BB1088" i="2"/>
  <c r="BB1089" i="2"/>
  <c r="BB1090" i="2"/>
  <c r="BB1091" i="2"/>
  <c r="BB1092" i="2"/>
  <c r="BB1093" i="2"/>
  <c r="BB1094" i="2"/>
  <c r="BB1095" i="2"/>
  <c r="BB1096" i="2"/>
  <c r="BB1097" i="2"/>
  <c r="BB1098" i="2"/>
  <c r="BB1099" i="2"/>
  <c r="BB1100" i="2"/>
  <c r="BB1101" i="2"/>
  <c r="BB1102" i="2"/>
  <c r="BB1103" i="2"/>
  <c r="BB1104" i="2"/>
  <c r="BB1105" i="2"/>
  <c r="BB1106" i="2"/>
  <c r="BB1107" i="2"/>
  <c r="BB1108" i="2"/>
  <c r="BB1109" i="2"/>
  <c r="BB1110" i="2"/>
  <c r="BB1111" i="2"/>
  <c r="BB1112" i="2"/>
  <c r="BB1113" i="2"/>
  <c r="BB1114" i="2"/>
  <c r="BB1115" i="2"/>
  <c r="BB1116" i="2"/>
  <c r="BB1117" i="2"/>
  <c r="BB1118" i="2"/>
  <c r="BB1119" i="2"/>
  <c r="BB1120" i="2"/>
  <c r="BB1121" i="2"/>
  <c r="BB1122" i="2"/>
  <c r="BB1123" i="2"/>
  <c r="BB1124" i="2"/>
  <c r="BB1125" i="2"/>
  <c r="BB1126" i="2"/>
  <c r="BB1127" i="2"/>
  <c r="BB1128" i="2"/>
  <c r="BB1129" i="2"/>
  <c r="BB1130" i="2"/>
  <c r="BB1131" i="2"/>
  <c r="BB1132" i="2"/>
  <c r="BB1133" i="2"/>
  <c r="BB1134" i="2"/>
  <c r="BB1135" i="2"/>
  <c r="BB1136" i="2"/>
  <c r="BB1137" i="2"/>
  <c r="BB1138" i="2"/>
  <c r="BB1139" i="2"/>
  <c r="BB1140" i="2"/>
  <c r="BB1141" i="2"/>
  <c r="BB1142" i="2"/>
  <c r="BB1143" i="2"/>
  <c r="BB1144" i="2"/>
  <c r="BB1145" i="2"/>
  <c r="BB1146" i="2"/>
  <c r="BB1147" i="2"/>
  <c r="BB1148" i="2"/>
  <c r="BB1149" i="2"/>
  <c r="BB1150" i="2"/>
  <c r="BB1151" i="2"/>
  <c r="BB1152" i="2"/>
  <c r="BB1153" i="2"/>
  <c r="BB1154" i="2"/>
  <c r="BB1155" i="2"/>
  <c r="BB1156" i="2"/>
  <c r="BB1157" i="2"/>
  <c r="BB1158" i="2"/>
  <c r="BB1159" i="2"/>
  <c r="BB1160" i="2"/>
  <c r="BB1161" i="2"/>
  <c r="BB1162" i="2"/>
  <c r="BB1163" i="2"/>
  <c r="BB1164" i="2"/>
  <c r="BB1165" i="2"/>
  <c r="BB1166" i="2"/>
  <c r="BB1167" i="2"/>
  <c r="BB1168" i="2"/>
  <c r="BB1169" i="2"/>
  <c r="BB1170" i="2"/>
  <c r="BB1171" i="2"/>
  <c r="BB1172" i="2"/>
  <c r="BB1173" i="2"/>
  <c r="BB1174" i="2"/>
  <c r="BB1175" i="2"/>
  <c r="BB1176" i="2"/>
  <c r="BB1177" i="2"/>
  <c r="BB1178" i="2"/>
  <c r="BB1179" i="2"/>
  <c r="BB1180" i="2"/>
  <c r="BB1181" i="2"/>
  <c r="BB1182" i="2"/>
  <c r="BB1183" i="2"/>
  <c r="BB1184" i="2"/>
  <c r="BB1185" i="2"/>
  <c r="BB1186" i="2"/>
  <c r="BB1187" i="2"/>
  <c r="BB1188" i="2"/>
  <c r="BB1189" i="2"/>
  <c r="BB1190" i="2"/>
  <c r="BB1191" i="2"/>
  <c r="BB1192" i="2"/>
  <c r="BB1193" i="2"/>
  <c r="BB1194" i="2"/>
  <c r="BB1195" i="2"/>
  <c r="BB1196" i="2"/>
  <c r="BB1197" i="2"/>
  <c r="BB1198" i="2"/>
  <c r="BB1199" i="2"/>
  <c r="BB1200" i="2"/>
  <c r="BB1201" i="2"/>
  <c r="BB1202" i="2"/>
  <c r="BB1203" i="2"/>
  <c r="BB1204" i="2"/>
  <c r="BB1205" i="2"/>
  <c r="BB1206" i="2"/>
  <c r="BB1207" i="2"/>
  <c r="BB1208" i="2"/>
  <c r="BB1209" i="2"/>
  <c r="BB1210" i="2"/>
  <c r="BB1211" i="2"/>
  <c r="BB1212" i="2"/>
  <c r="BB1213" i="2"/>
  <c r="BB1214" i="2"/>
  <c r="BB1215" i="2"/>
  <c r="BB1216" i="2"/>
  <c r="BB1217" i="2"/>
  <c r="BB1218" i="2"/>
  <c r="BB1219" i="2"/>
  <c r="BB1220" i="2"/>
  <c r="BB1221" i="2"/>
  <c r="BB1222" i="2"/>
  <c r="BB1223" i="2"/>
  <c r="BB1224" i="2"/>
  <c r="BB1225" i="2"/>
  <c r="BB1226" i="2"/>
  <c r="BB1227" i="2"/>
  <c r="BB1228" i="2"/>
  <c r="BB1229" i="2"/>
  <c r="BB1230" i="2"/>
  <c r="BB1231" i="2"/>
  <c r="BB1232" i="2"/>
  <c r="BB1233" i="2"/>
  <c r="BB1234" i="2"/>
  <c r="BB1235" i="2"/>
  <c r="BB1236" i="2"/>
  <c r="BB1237" i="2"/>
  <c r="BB1238" i="2"/>
  <c r="BB1239" i="2"/>
  <c r="BB1240" i="2"/>
  <c r="BB1241" i="2"/>
  <c r="BB1242" i="2"/>
  <c r="BB1243" i="2"/>
  <c r="BB1244" i="2"/>
  <c r="BB1245" i="2"/>
  <c r="BB1246" i="2"/>
  <c r="BB1247" i="2"/>
  <c r="BB1248" i="2"/>
  <c r="BB1249" i="2"/>
  <c r="BB1250" i="2"/>
  <c r="BB1251" i="2"/>
  <c r="BB1252" i="2"/>
  <c r="BB1253" i="2"/>
  <c r="BB1254" i="2"/>
  <c r="BB1255" i="2"/>
  <c r="BB1256" i="2"/>
  <c r="BB1257" i="2"/>
  <c r="BB1258" i="2"/>
  <c r="BB1259" i="2"/>
  <c r="BB1260" i="2"/>
  <c r="BB1261" i="2"/>
  <c r="BB1262" i="2"/>
  <c r="BB1263" i="2"/>
  <c r="BB1264" i="2"/>
  <c r="BB1265" i="2"/>
  <c r="BB1266" i="2"/>
  <c r="BB1267" i="2"/>
  <c r="BB1268" i="2"/>
  <c r="BB1269" i="2"/>
  <c r="BB1270" i="2"/>
  <c r="BB1271" i="2"/>
  <c r="BB1272" i="2"/>
  <c r="BB1273" i="2"/>
  <c r="BB1274" i="2"/>
  <c r="BB1275" i="2"/>
  <c r="BB1276" i="2"/>
  <c r="BB1277" i="2"/>
  <c r="BB1278" i="2"/>
  <c r="BB1279" i="2"/>
  <c r="BB1280" i="2"/>
  <c r="BB1281" i="2"/>
  <c r="BB1282" i="2"/>
  <c r="BB1283" i="2"/>
  <c r="BB1284" i="2"/>
  <c r="BB1285" i="2"/>
  <c r="BB1286" i="2"/>
  <c r="BB1287" i="2"/>
  <c r="BB1288" i="2"/>
  <c r="BB1289" i="2"/>
  <c r="BB1290" i="2"/>
  <c r="BB1291" i="2"/>
  <c r="BB1292" i="2"/>
  <c r="BB1293" i="2"/>
  <c r="BB1294" i="2"/>
  <c r="BB1295" i="2"/>
  <c r="BB1296" i="2"/>
  <c r="BB1297" i="2"/>
  <c r="BB1298" i="2"/>
  <c r="BB1299" i="2"/>
  <c r="BB1300" i="2"/>
  <c r="BB1301" i="2"/>
  <c r="BB1302" i="2"/>
  <c r="BB1303" i="2"/>
  <c r="BB1304" i="2"/>
  <c r="BB1305" i="2"/>
  <c r="BB1306" i="2"/>
  <c r="BB1307" i="2"/>
  <c r="BB1308" i="2"/>
  <c r="BB1309" i="2"/>
  <c r="BB1310" i="2"/>
  <c r="BB1311" i="2"/>
  <c r="BB1312" i="2"/>
  <c r="BB1313" i="2"/>
  <c r="BB1314" i="2"/>
  <c r="BB1315" i="2"/>
  <c r="BB1316" i="2"/>
  <c r="BB1317" i="2"/>
  <c r="BB1318" i="2"/>
  <c r="BB1319" i="2"/>
  <c r="BB1320" i="2"/>
  <c r="BB1321" i="2"/>
  <c r="BB1322" i="2"/>
  <c r="BB1323" i="2"/>
  <c r="BB1324" i="2"/>
  <c r="BB1325" i="2"/>
  <c r="BB1326" i="2"/>
  <c r="BB1327" i="2"/>
  <c r="BB1328" i="2"/>
  <c r="BB1329" i="2"/>
  <c r="BB1330" i="2"/>
  <c r="BB1331" i="2"/>
  <c r="BB1332" i="2"/>
  <c r="BB1333" i="2"/>
  <c r="BB1334" i="2"/>
  <c r="BB1335" i="2"/>
  <c r="BB1336" i="2"/>
  <c r="BB1337" i="2"/>
  <c r="BB1338" i="2"/>
  <c r="BB1339" i="2"/>
  <c r="BB1340" i="2"/>
  <c r="BB1341" i="2"/>
  <c r="BB1342" i="2"/>
  <c r="BB1343" i="2"/>
  <c r="BB1344" i="2"/>
  <c r="BB1345" i="2"/>
  <c r="BB1346" i="2"/>
  <c r="BB1347" i="2"/>
  <c r="BB1348" i="2"/>
  <c r="BB1349" i="2"/>
  <c r="BB1350" i="2"/>
  <c r="BB1351" i="2"/>
  <c r="BB1352" i="2"/>
  <c r="BB1353" i="2"/>
  <c r="BB1354" i="2"/>
  <c r="BB1355" i="2"/>
  <c r="BB1356" i="2"/>
  <c r="BB1357" i="2"/>
  <c r="BB1358" i="2"/>
  <c r="BB1359" i="2"/>
  <c r="BB1360" i="2"/>
  <c r="BB1361" i="2"/>
  <c r="BB1362" i="2"/>
  <c r="BB1363" i="2"/>
  <c r="BB1364" i="2"/>
  <c r="BB1365" i="2"/>
  <c r="BB1366" i="2"/>
  <c r="BB1367" i="2"/>
  <c r="BB1368" i="2"/>
  <c r="BB1369" i="2"/>
  <c r="BB1370" i="2"/>
  <c r="BB1371" i="2"/>
  <c r="BB1372" i="2"/>
  <c r="BB1373" i="2"/>
  <c r="BB1374" i="2"/>
  <c r="BB1375" i="2"/>
  <c r="BB1376" i="2"/>
  <c r="BB1377" i="2"/>
  <c r="BB1378" i="2"/>
  <c r="BB1379" i="2"/>
  <c r="BB1380" i="2"/>
  <c r="BB1381" i="2"/>
  <c r="BB1382" i="2"/>
  <c r="BB1383" i="2"/>
  <c r="BB1384" i="2"/>
  <c r="BB1385" i="2"/>
  <c r="BB1386" i="2"/>
  <c r="BB1387" i="2"/>
  <c r="BB1388" i="2"/>
  <c r="BB1389" i="2"/>
  <c r="BB1390" i="2"/>
  <c r="BB1391" i="2"/>
  <c r="BB1392" i="2"/>
  <c r="BB1393" i="2"/>
  <c r="BB1394" i="2"/>
  <c r="BB1395" i="2"/>
  <c r="BB1396" i="2"/>
  <c r="BB1397" i="2"/>
  <c r="BB1398" i="2"/>
  <c r="BB1399" i="2"/>
  <c r="BB1400" i="2"/>
  <c r="BB1401" i="2"/>
  <c r="BB1402" i="2"/>
  <c r="BB1403" i="2"/>
  <c r="BB1404" i="2"/>
  <c r="BB1405" i="2"/>
  <c r="BB1406" i="2"/>
  <c r="BB1407" i="2"/>
  <c r="BB1408" i="2"/>
  <c r="BB1409" i="2"/>
  <c r="BB1410" i="2"/>
  <c r="BB1411" i="2"/>
  <c r="BB1412" i="2"/>
  <c r="BB1413" i="2"/>
  <c r="BB1414" i="2"/>
  <c r="BB1415" i="2"/>
  <c r="BB1416" i="2"/>
  <c r="BB1417" i="2"/>
  <c r="BB1418" i="2"/>
  <c r="BB1419" i="2"/>
  <c r="BB1420" i="2"/>
  <c r="BB1421" i="2"/>
  <c r="BB1422" i="2"/>
  <c r="BB1423" i="2"/>
  <c r="BB1424" i="2"/>
  <c r="BB1425" i="2"/>
  <c r="BB1426" i="2"/>
  <c r="BB1427" i="2"/>
  <c r="BB1428" i="2"/>
  <c r="BB1429" i="2"/>
  <c r="BB1430" i="2"/>
  <c r="BB1431" i="2"/>
  <c r="BB1432" i="2"/>
  <c r="BB1433" i="2"/>
  <c r="BB1434" i="2"/>
  <c r="BB1435" i="2"/>
  <c r="BB1436" i="2"/>
  <c r="BB1437" i="2"/>
  <c r="BB1438" i="2"/>
  <c r="BB1439" i="2"/>
  <c r="BB1440" i="2"/>
  <c r="BB1441" i="2"/>
  <c r="BB1442" i="2"/>
  <c r="BB1443" i="2"/>
  <c r="BB1444" i="2"/>
  <c r="BB1445" i="2"/>
  <c r="BB1446" i="2"/>
  <c r="BB1447" i="2"/>
  <c r="BB1448" i="2"/>
  <c r="BB1449" i="2"/>
  <c r="BB1450" i="2"/>
  <c r="BB1451" i="2"/>
  <c r="BB1452" i="2"/>
  <c r="BB1453" i="2"/>
  <c r="BB1454" i="2"/>
  <c r="BB1455" i="2"/>
  <c r="BB1456" i="2"/>
  <c r="BB1457" i="2"/>
  <c r="BB1458" i="2"/>
  <c r="BB1459" i="2"/>
  <c r="BB1460" i="2"/>
  <c r="BB1461" i="2"/>
  <c r="BB1462" i="2"/>
  <c r="BB1463" i="2"/>
  <c r="BB1464" i="2"/>
  <c r="BB1465" i="2"/>
  <c r="BB1466" i="2"/>
  <c r="BB1467" i="2"/>
  <c r="BB1468" i="2"/>
  <c r="BB1469" i="2"/>
  <c r="BB1470" i="2"/>
  <c r="BB1471" i="2"/>
  <c r="BB1472" i="2"/>
  <c r="BB1473" i="2"/>
  <c r="BB1474" i="2"/>
  <c r="BB1475" i="2"/>
  <c r="BB1476" i="2"/>
  <c r="BB1477" i="2"/>
  <c r="BB1478" i="2"/>
  <c r="BB1479" i="2"/>
  <c r="BB1480" i="2"/>
  <c r="BB1481" i="2"/>
  <c r="BB1482" i="2"/>
  <c r="BB1483" i="2"/>
  <c r="BB1484" i="2"/>
  <c r="BB1485" i="2"/>
  <c r="BB1486" i="2"/>
  <c r="BB1487" i="2"/>
  <c r="BB1488" i="2"/>
  <c r="BB1489" i="2"/>
  <c r="BB1490" i="2"/>
  <c r="BB1491" i="2"/>
  <c r="BB1492" i="2"/>
  <c r="BB1493" i="2"/>
  <c r="BB1494" i="2"/>
  <c r="BB1495" i="2"/>
  <c r="BB1496" i="2"/>
  <c r="BB1497" i="2"/>
  <c r="BB1498" i="2"/>
  <c r="BB1499" i="2"/>
  <c r="BB1500" i="2"/>
  <c r="BB1501" i="2"/>
  <c r="BB1502" i="2"/>
  <c r="BB1503" i="2"/>
  <c r="BB1504" i="2"/>
  <c r="BB1505" i="2"/>
  <c r="BB1506" i="2"/>
  <c r="BB1507" i="2"/>
  <c r="BB1508" i="2"/>
  <c r="BB1509" i="2"/>
  <c r="BB1510" i="2"/>
  <c r="BB1511" i="2"/>
  <c r="BB1512" i="2"/>
  <c r="BB1513" i="2"/>
  <c r="BB1514" i="2"/>
  <c r="BB1515" i="2"/>
  <c r="BB1516" i="2"/>
  <c r="BB1517" i="2"/>
  <c r="BB1518" i="2"/>
  <c r="BB1519" i="2"/>
  <c r="BB1520" i="2"/>
  <c r="BB1521" i="2"/>
  <c r="BB1522" i="2"/>
  <c r="BB1523" i="2"/>
  <c r="BB1524" i="2"/>
  <c r="BB1525" i="2"/>
  <c r="BB1526" i="2"/>
  <c r="BB1527" i="2"/>
  <c r="BB1528" i="2"/>
  <c r="BB1529" i="2"/>
  <c r="BB1530" i="2"/>
  <c r="BB1531" i="2"/>
  <c r="BB1532" i="2"/>
  <c r="BB1533" i="2"/>
  <c r="BB1534" i="2"/>
  <c r="BB1535" i="2"/>
  <c r="BB1536" i="2"/>
  <c r="BB1537" i="2"/>
  <c r="BB1538" i="2"/>
  <c r="BB1539" i="2"/>
  <c r="BB1540" i="2"/>
  <c r="BB1541" i="2"/>
  <c r="BB1542" i="2"/>
  <c r="BB1543" i="2"/>
  <c r="BB1544" i="2"/>
  <c r="BB1545" i="2"/>
  <c r="BB1546" i="2"/>
  <c r="BB1547" i="2"/>
  <c r="BB1548" i="2"/>
  <c r="BB1549" i="2"/>
  <c r="BB1550" i="2"/>
  <c r="BB1551" i="2"/>
  <c r="BB1552" i="2"/>
  <c r="BB1553" i="2"/>
  <c r="BB1554" i="2"/>
  <c r="BB1555" i="2"/>
  <c r="BB1556" i="2"/>
  <c r="BB1557" i="2"/>
  <c r="BB1558" i="2"/>
  <c r="BB1559" i="2"/>
  <c r="BB1560" i="2"/>
  <c r="BB1561" i="2"/>
  <c r="BB1562" i="2"/>
  <c r="BB1563" i="2"/>
  <c r="BB1564" i="2"/>
  <c r="BB1565" i="2"/>
  <c r="BB1566" i="2"/>
  <c r="BB1567" i="2"/>
  <c r="BB1568" i="2"/>
  <c r="BB1569" i="2"/>
  <c r="BB1570" i="2"/>
  <c r="BB1571" i="2"/>
  <c r="BB1572" i="2"/>
  <c r="BB1573" i="2"/>
  <c r="BB1574" i="2"/>
  <c r="BB1575" i="2"/>
  <c r="BB1576" i="2"/>
  <c r="BB1577" i="2"/>
  <c r="BB1578" i="2"/>
  <c r="BB1579" i="2"/>
  <c r="BB1580" i="2"/>
  <c r="BB1581" i="2"/>
  <c r="BB1582" i="2"/>
  <c r="BB1583" i="2"/>
  <c r="BB1584" i="2"/>
  <c r="BB1585" i="2"/>
  <c r="BB1586" i="2"/>
  <c r="BB1587" i="2"/>
  <c r="BB1588" i="2"/>
  <c r="BB1589" i="2"/>
  <c r="BB1590" i="2"/>
  <c r="BB1591" i="2"/>
  <c r="BB1592" i="2"/>
  <c r="BB1593" i="2"/>
  <c r="BB1594" i="2"/>
  <c r="BB1595" i="2"/>
  <c r="BB1596" i="2"/>
  <c r="BB1597" i="2"/>
  <c r="BB1598" i="2"/>
  <c r="BB1599" i="2"/>
  <c r="BB1600" i="2"/>
  <c r="BB1601" i="2"/>
  <c r="BA2" i="2"/>
  <c r="BA3" i="2"/>
  <c r="BA4" i="2"/>
  <c r="BA5" i="2"/>
  <c r="BA6" i="2"/>
  <c r="BA7" i="2"/>
  <c r="BA8" i="2"/>
  <c r="BA9" i="2"/>
  <c r="BA10" i="2"/>
  <c r="BA11" i="2"/>
  <c r="BA12" i="2"/>
  <c r="BA13" i="2"/>
  <c r="BA14" i="2"/>
  <c r="BA15" i="2"/>
  <c r="BA16" i="2"/>
  <c r="BA17" i="2"/>
  <c r="BA18" i="2"/>
  <c r="BA19" i="2"/>
  <c r="BA20" i="2"/>
  <c r="BA21" i="2"/>
  <c r="BA22" i="2"/>
  <c r="BA23" i="2"/>
  <c r="BA24" i="2"/>
  <c r="BA25" i="2"/>
  <c r="BA26" i="2"/>
  <c r="BA27" i="2"/>
  <c r="BA28" i="2"/>
  <c r="BA29" i="2"/>
  <c r="BA30" i="2"/>
  <c r="BA31" i="2"/>
  <c r="BA32" i="2"/>
  <c r="BA33" i="2"/>
  <c r="BA34" i="2"/>
  <c r="BA35" i="2"/>
  <c r="BA36" i="2"/>
  <c r="BA37" i="2"/>
  <c r="BA38" i="2"/>
  <c r="BA39" i="2"/>
  <c r="BA40" i="2"/>
  <c r="BA41" i="2"/>
  <c r="BA42" i="2"/>
  <c r="BA43" i="2"/>
  <c r="BA44" i="2"/>
  <c r="BA45" i="2"/>
  <c r="BA46" i="2"/>
  <c r="BA47" i="2"/>
  <c r="BA48" i="2"/>
  <c r="BA49" i="2"/>
  <c r="BA50" i="2"/>
  <c r="BA51" i="2"/>
  <c r="BA52" i="2"/>
  <c r="BA53" i="2"/>
  <c r="BA54" i="2"/>
  <c r="BA55" i="2"/>
  <c r="BA56" i="2"/>
  <c r="BA57" i="2"/>
  <c r="BA58" i="2"/>
  <c r="BA59" i="2"/>
  <c r="BA60" i="2"/>
  <c r="BA61" i="2"/>
  <c r="BA62" i="2"/>
  <c r="BA63" i="2"/>
  <c r="BA64" i="2"/>
  <c r="BA65" i="2"/>
  <c r="BA66" i="2"/>
  <c r="BA67" i="2"/>
  <c r="BA68" i="2"/>
  <c r="BA69" i="2"/>
  <c r="BA70" i="2"/>
  <c r="BA71" i="2"/>
  <c r="BA72" i="2"/>
  <c r="BA73" i="2"/>
  <c r="BA74" i="2"/>
  <c r="BA75" i="2"/>
  <c r="BA76" i="2"/>
  <c r="BA77" i="2"/>
  <c r="BA78" i="2"/>
  <c r="BA79" i="2"/>
  <c r="BA80" i="2"/>
  <c r="BA81" i="2"/>
  <c r="BA82" i="2"/>
  <c r="BA83" i="2"/>
  <c r="BA84" i="2"/>
  <c r="BA85" i="2"/>
  <c r="BA86" i="2"/>
  <c r="BA87" i="2"/>
  <c r="BA88" i="2"/>
  <c r="BA89" i="2"/>
  <c r="BA90" i="2"/>
  <c r="BA91" i="2"/>
  <c r="BA92" i="2"/>
  <c r="BA93" i="2"/>
  <c r="BA94" i="2"/>
  <c r="BA95" i="2"/>
  <c r="BA96" i="2"/>
  <c r="BA97" i="2"/>
  <c r="BA98" i="2"/>
  <c r="BA99" i="2"/>
  <c r="BA100" i="2"/>
  <c r="BA101" i="2"/>
  <c r="BA102" i="2"/>
  <c r="BA103" i="2"/>
  <c r="BA104" i="2"/>
  <c r="BA105" i="2"/>
  <c r="BA106" i="2"/>
  <c r="BA107" i="2"/>
  <c r="BA108" i="2"/>
  <c r="BA109" i="2"/>
  <c r="BA110" i="2"/>
  <c r="BA111" i="2"/>
  <c r="BA112" i="2"/>
  <c r="BA113" i="2"/>
  <c r="BA114" i="2"/>
  <c r="BA115" i="2"/>
  <c r="BA116" i="2"/>
  <c r="BA117" i="2"/>
  <c r="BA118" i="2"/>
  <c r="BA119" i="2"/>
  <c r="BA120" i="2"/>
  <c r="BA121" i="2"/>
  <c r="BA122" i="2"/>
  <c r="BA123" i="2"/>
  <c r="BA124" i="2"/>
  <c r="BA125" i="2"/>
  <c r="BA126" i="2"/>
  <c r="BA127" i="2"/>
  <c r="BA128" i="2"/>
  <c r="BA129" i="2"/>
  <c r="BA130" i="2"/>
  <c r="BA131" i="2"/>
  <c r="BA132" i="2"/>
  <c r="BA133" i="2"/>
  <c r="BA134" i="2"/>
  <c r="BA135" i="2"/>
  <c r="BA136" i="2"/>
  <c r="BA137" i="2"/>
  <c r="BA138" i="2"/>
  <c r="BA139" i="2"/>
  <c r="BA140" i="2"/>
  <c r="BA141" i="2"/>
  <c r="BA142" i="2"/>
  <c r="BA143" i="2"/>
  <c r="BA144" i="2"/>
  <c r="BA145" i="2"/>
  <c r="BA146" i="2"/>
  <c r="BA147" i="2"/>
  <c r="BA148" i="2"/>
  <c r="BA149" i="2"/>
  <c r="BA150" i="2"/>
  <c r="BA151" i="2"/>
  <c r="BA152" i="2"/>
  <c r="BA153" i="2"/>
  <c r="BA154" i="2"/>
  <c r="BA155" i="2"/>
  <c r="BA156" i="2"/>
  <c r="BA157" i="2"/>
  <c r="BA158" i="2"/>
  <c r="BA159" i="2"/>
  <c r="BA160" i="2"/>
  <c r="BA161" i="2"/>
  <c r="BA162" i="2"/>
  <c r="BA163" i="2"/>
  <c r="BA164" i="2"/>
  <c r="BA165" i="2"/>
  <c r="BA166" i="2"/>
  <c r="BA167" i="2"/>
  <c r="BA168" i="2"/>
  <c r="BA169" i="2"/>
  <c r="BA170" i="2"/>
  <c r="BA171" i="2"/>
  <c r="BA172" i="2"/>
  <c r="BA173" i="2"/>
  <c r="BA174" i="2"/>
  <c r="BA175" i="2"/>
  <c r="BA176" i="2"/>
  <c r="BA177" i="2"/>
  <c r="BA178" i="2"/>
  <c r="BA179" i="2"/>
  <c r="BA180" i="2"/>
  <c r="BA181" i="2"/>
  <c r="BA182" i="2"/>
  <c r="BA183" i="2"/>
  <c r="BA184" i="2"/>
  <c r="BA185" i="2"/>
  <c r="BA186" i="2"/>
  <c r="BA187" i="2"/>
  <c r="BA188" i="2"/>
  <c r="BA189" i="2"/>
  <c r="BA190" i="2"/>
  <c r="BA191" i="2"/>
  <c r="BA192" i="2"/>
  <c r="BA193" i="2"/>
  <c r="BA194" i="2"/>
  <c r="BA195" i="2"/>
  <c r="BA196" i="2"/>
  <c r="BA197" i="2"/>
  <c r="BA198" i="2"/>
  <c r="BA199" i="2"/>
  <c r="BA200" i="2"/>
  <c r="BA201" i="2"/>
  <c r="BA202" i="2"/>
  <c r="BA203" i="2"/>
  <c r="BA204" i="2"/>
  <c r="BA205" i="2"/>
  <c r="BA206" i="2"/>
  <c r="BA207" i="2"/>
  <c r="BA208" i="2"/>
  <c r="BA209" i="2"/>
  <c r="BA210" i="2"/>
  <c r="BA211" i="2"/>
  <c r="BA212" i="2"/>
  <c r="BA213" i="2"/>
  <c r="BA214" i="2"/>
  <c r="BA215" i="2"/>
  <c r="BA216" i="2"/>
  <c r="BA217" i="2"/>
  <c r="BA218" i="2"/>
  <c r="BA219" i="2"/>
  <c r="BA220" i="2"/>
  <c r="BA221" i="2"/>
  <c r="BA222" i="2"/>
  <c r="BA223" i="2"/>
  <c r="BA224" i="2"/>
  <c r="BA225" i="2"/>
  <c r="BA226" i="2"/>
  <c r="BA227" i="2"/>
  <c r="BA228" i="2"/>
  <c r="BA229" i="2"/>
  <c r="BA230" i="2"/>
  <c r="BA231" i="2"/>
  <c r="BA232" i="2"/>
  <c r="BA233" i="2"/>
  <c r="BA234" i="2"/>
  <c r="BA235" i="2"/>
  <c r="BA236" i="2"/>
  <c r="BA237" i="2"/>
  <c r="BA238" i="2"/>
  <c r="BA239" i="2"/>
  <c r="BA240" i="2"/>
  <c r="BA241" i="2"/>
  <c r="BA242" i="2"/>
  <c r="BA243" i="2"/>
  <c r="BA244" i="2"/>
  <c r="BA245" i="2"/>
  <c r="BA246" i="2"/>
  <c r="BA247" i="2"/>
  <c r="BA248" i="2"/>
  <c r="BA249" i="2"/>
  <c r="BA250" i="2"/>
  <c r="BA251" i="2"/>
  <c r="BA252" i="2"/>
  <c r="BA253" i="2"/>
  <c r="BA254" i="2"/>
  <c r="BA255" i="2"/>
  <c r="BA256" i="2"/>
  <c r="BA257" i="2"/>
  <c r="BA258" i="2"/>
  <c r="BA259" i="2"/>
  <c r="BA260" i="2"/>
  <c r="BA261" i="2"/>
  <c r="BA262" i="2"/>
  <c r="BA263" i="2"/>
  <c r="BA264" i="2"/>
  <c r="BA265" i="2"/>
  <c r="BA266" i="2"/>
  <c r="BA267" i="2"/>
  <c r="BA268" i="2"/>
  <c r="BA269" i="2"/>
  <c r="BA270" i="2"/>
  <c r="BA271" i="2"/>
  <c r="BA272" i="2"/>
  <c r="BA273" i="2"/>
  <c r="BA274" i="2"/>
  <c r="BA275" i="2"/>
  <c r="BA276" i="2"/>
  <c r="BA277" i="2"/>
  <c r="BA278" i="2"/>
  <c r="BA279" i="2"/>
  <c r="BA280" i="2"/>
  <c r="BA281" i="2"/>
  <c r="BA282" i="2"/>
  <c r="BA283" i="2"/>
  <c r="BA284" i="2"/>
  <c r="BA285" i="2"/>
  <c r="BA286" i="2"/>
  <c r="BA287" i="2"/>
  <c r="BA288" i="2"/>
  <c r="BA289" i="2"/>
  <c r="BA290" i="2"/>
  <c r="BA291" i="2"/>
  <c r="BA292" i="2"/>
  <c r="BA293" i="2"/>
  <c r="BA294" i="2"/>
  <c r="BA295" i="2"/>
  <c r="BA296" i="2"/>
  <c r="BA297" i="2"/>
  <c r="BA298" i="2"/>
  <c r="BA299" i="2"/>
  <c r="BA300" i="2"/>
  <c r="BA301" i="2"/>
  <c r="BA302" i="2"/>
  <c r="BA303" i="2"/>
  <c r="BA304" i="2"/>
  <c r="BA305" i="2"/>
  <c r="BA306" i="2"/>
  <c r="BA307" i="2"/>
  <c r="BA308" i="2"/>
  <c r="BA309" i="2"/>
  <c r="BA310" i="2"/>
  <c r="BA311" i="2"/>
  <c r="BA312" i="2"/>
  <c r="BA313" i="2"/>
  <c r="BA314" i="2"/>
  <c r="BA315" i="2"/>
  <c r="BA316" i="2"/>
  <c r="BA317" i="2"/>
  <c r="BA318" i="2"/>
  <c r="BA319" i="2"/>
  <c r="BA320" i="2"/>
  <c r="BA321" i="2"/>
  <c r="BA322" i="2"/>
  <c r="BA323" i="2"/>
  <c r="BA324" i="2"/>
  <c r="BA325" i="2"/>
  <c r="BA326" i="2"/>
  <c r="BA327" i="2"/>
  <c r="BA328" i="2"/>
  <c r="BA329" i="2"/>
  <c r="BA330" i="2"/>
  <c r="BA331" i="2"/>
  <c r="BA332" i="2"/>
  <c r="BA333" i="2"/>
  <c r="BA334" i="2"/>
  <c r="BA335" i="2"/>
  <c r="BA336" i="2"/>
  <c r="BA337" i="2"/>
  <c r="BA338" i="2"/>
  <c r="BA339" i="2"/>
  <c r="BA340" i="2"/>
  <c r="BA341" i="2"/>
  <c r="BA342" i="2"/>
  <c r="BA343" i="2"/>
  <c r="BA344" i="2"/>
  <c r="BA345" i="2"/>
  <c r="BA346" i="2"/>
  <c r="BA347" i="2"/>
  <c r="BA348" i="2"/>
  <c r="BA349" i="2"/>
  <c r="BA350" i="2"/>
  <c r="BA351" i="2"/>
  <c r="BA352" i="2"/>
  <c r="BA353" i="2"/>
  <c r="BA354" i="2"/>
  <c r="BA355" i="2"/>
  <c r="BA356" i="2"/>
  <c r="BA357" i="2"/>
  <c r="BA358" i="2"/>
  <c r="BA359" i="2"/>
  <c r="BA360" i="2"/>
  <c r="BA361" i="2"/>
  <c r="BA362" i="2"/>
  <c r="BA363" i="2"/>
  <c r="BA364" i="2"/>
  <c r="BA365" i="2"/>
  <c r="BA366" i="2"/>
  <c r="BA367" i="2"/>
  <c r="BA368" i="2"/>
  <c r="BA369" i="2"/>
  <c r="BA370" i="2"/>
  <c r="BA371" i="2"/>
  <c r="BA372" i="2"/>
  <c r="BA373" i="2"/>
  <c r="BA374" i="2"/>
  <c r="BA375" i="2"/>
  <c r="BA376" i="2"/>
  <c r="BA377" i="2"/>
  <c r="BA378" i="2"/>
  <c r="BA379" i="2"/>
  <c r="BA380" i="2"/>
  <c r="BA381" i="2"/>
  <c r="BA382" i="2"/>
  <c r="BA383" i="2"/>
  <c r="BA384" i="2"/>
  <c r="BA385" i="2"/>
  <c r="BA386" i="2"/>
  <c r="BA387" i="2"/>
  <c r="BA388" i="2"/>
  <c r="BA389" i="2"/>
  <c r="BA390" i="2"/>
  <c r="BA391" i="2"/>
  <c r="BA392" i="2"/>
  <c r="BA393" i="2"/>
  <c r="BA394" i="2"/>
  <c r="BA395" i="2"/>
  <c r="BA396" i="2"/>
  <c r="BA397" i="2"/>
  <c r="BA398" i="2"/>
  <c r="BA399" i="2"/>
  <c r="BA400" i="2"/>
  <c r="BA401" i="2"/>
  <c r="BA402" i="2"/>
  <c r="BA403" i="2"/>
  <c r="BA404" i="2"/>
  <c r="BA405" i="2"/>
  <c r="BA406" i="2"/>
  <c r="BA407" i="2"/>
  <c r="BA408" i="2"/>
  <c r="BA409" i="2"/>
  <c r="BA410" i="2"/>
  <c r="BA411" i="2"/>
  <c r="BA412" i="2"/>
  <c r="BA413" i="2"/>
  <c r="BA414" i="2"/>
  <c r="BA415" i="2"/>
  <c r="BA416" i="2"/>
  <c r="BA417" i="2"/>
  <c r="BA418" i="2"/>
  <c r="BA419" i="2"/>
  <c r="BA420" i="2"/>
  <c r="BA421" i="2"/>
  <c r="BA422" i="2"/>
  <c r="BA423" i="2"/>
  <c r="BA424" i="2"/>
  <c r="BA425" i="2"/>
  <c r="BA426" i="2"/>
  <c r="BA427" i="2"/>
  <c r="BA428" i="2"/>
  <c r="BA429" i="2"/>
  <c r="BA430" i="2"/>
  <c r="BA431" i="2"/>
  <c r="BA432" i="2"/>
  <c r="BA433" i="2"/>
  <c r="BA434" i="2"/>
  <c r="BA435" i="2"/>
  <c r="BA436" i="2"/>
  <c r="BA437" i="2"/>
  <c r="BA438" i="2"/>
  <c r="BA439" i="2"/>
  <c r="BA440" i="2"/>
  <c r="BA441" i="2"/>
  <c r="BA442" i="2"/>
  <c r="BA443" i="2"/>
  <c r="BA444" i="2"/>
  <c r="BA445" i="2"/>
  <c r="BA446" i="2"/>
  <c r="BA447" i="2"/>
  <c r="BA448" i="2"/>
  <c r="BA449" i="2"/>
  <c r="BA450" i="2"/>
  <c r="BA451" i="2"/>
  <c r="BA452" i="2"/>
  <c r="BA453" i="2"/>
  <c r="BA454" i="2"/>
  <c r="BA455" i="2"/>
  <c r="BA456" i="2"/>
  <c r="BA457" i="2"/>
  <c r="BA458" i="2"/>
  <c r="BA459" i="2"/>
  <c r="BA460" i="2"/>
  <c r="BA461" i="2"/>
  <c r="BA462" i="2"/>
  <c r="BA463" i="2"/>
  <c r="BA464" i="2"/>
  <c r="BA465" i="2"/>
  <c r="BA466" i="2"/>
  <c r="BA467" i="2"/>
  <c r="BA468" i="2"/>
  <c r="BA469" i="2"/>
  <c r="BA470" i="2"/>
  <c r="BA471" i="2"/>
  <c r="BA472" i="2"/>
  <c r="BA473" i="2"/>
  <c r="BA474" i="2"/>
  <c r="BA475" i="2"/>
  <c r="BA476" i="2"/>
  <c r="BA477" i="2"/>
  <c r="BA478" i="2"/>
  <c r="BA479" i="2"/>
  <c r="BA480" i="2"/>
  <c r="BA481" i="2"/>
  <c r="BA482" i="2"/>
  <c r="BA483" i="2"/>
  <c r="BA484" i="2"/>
  <c r="BA485" i="2"/>
  <c r="BA486" i="2"/>
  <c r="BA487" i="2"/>
  <c r="BA488" i="2"/>
  <c r="BA489" i="2"/>
  <c r="BA490" i="2"/>
  <c r="BA491" i="2"/>
  <c r="BA492" i="2"/>
  <c r="BA493" i="2"/>
  <c r="BA494" i="2"/>
  <c r="BA495" i="2"/>
  <c r="BA496" i="2"/>
  <c r="BA497" i="2"/>
  <c r="BA498" i="2"/>
  <c r="BA499" i="2"/>
  <c r="BA500" i="2"/>
  <c r="BA501" i="2"/>
  <c r="BA502" i="2"/>
  <c r="BA503" i="2"/>
  <c r="BA504" i="2"/>
  <c r="BA505" i="2"/>
  <c r="BA506" i="2"/>
  <c r="BA507" i="2"/>
  <c r="BA508" i="2"/>
  <c r="BA509" i="2"/>
  <c r="BA510" i="2"/>
  <c r="BA511" i="2"/>
  <c r="BA512" i="2"/>
  <c r="BA513" i="2"/>
  <c r="BA514" i="2"/>
  <c r="BA515" i="2"/>
  <c r="BA516" i="2"/>
  <c r="BA517" i="2"/>
  <c r="BA518" i="2"/>
  <c r="BA519" i="2"/>
  <c r="BA520" i="2"/>
  <c r="BA521" i="2"/>
  <c r="BA522" i="2"/>
  <c r="BA523" i="2"/>
  <c r="BA524" i="2"/>
  <c r="BA525" i="2"/>
  <c r="BA526" i="2"/>
  <c r="BA527" i="2"/>
  <c r="BA528" i="2"/>
  <c r="BA529" i="2"/>
  <c r="BA530" i="2"/>
  <c r="BA531" i="2"/>
  <c r="BA532" i="2"/>
  <c r="BA533" i="2"/>
  <c r="BA534" i="2"/>
  <c r="BA535" i="2"/>
  <c r="BA536" i="2"/>
  <c r="BA537" i="2"/>
  <c r="BA538" i="2"/>
  <c r="BA539" i="2"/>
  <c r="BA540" i="2"/>
  <c r="BA541" i="2"/>
  <c r="BA542" i="2"/>
  <c r="BA543" i="2"/>
  <c r="BA544" i="2"/>
  <c r="BA545" i="2"/>
  <c r="BA546" i="2"/>
  <c r="BA547" i="2"/>
  <c r="BA548" i="2"/>
  <c r="BA549" i="2"/>
  <c r="BA550" i="2"/>
  <c r="BA551" i="2"/>
  <c r="BA552" i="2"/>
  <c r="BA553" i="2"/>
  <c r="BA554" i="2"/>
  <c r="BA555" i="2"/>
  <c r="BA556" i="2"/>
  <c r="BA557" i="2"/>
  <c r="BA558" i="2"/>
  <c r="BA559" i="2"/>
  <c r="BA560" i="2"/>
  <c r="BA561" i="2"/>
  <c r="BA562" i="2"/>
  <c r="BA563" i="2"/>
  <c r="BA564" i="2"/>
  <c r="BA565" i="2"/>
  <c r="BA566" i="2"/>
  <c r="BA567" i="2"/>
  <c r="BA568" i="2"/>
  <c r="BA569" i="2"/>
  <c r="BA570" i="2"/>
  <c r="BA571" i="2"/>
  <c r="BA572" i="2"/>
  <c r="BA573" i="2"/>
  <c r="BA574" i="2"/>
  <c r="BA575" i="2"/>
  <c r="BA576" i="2"/>
  <c r="BA577" i="2"/>
  <c r="BA578" i="2"/>
  <c r="BA579" i="2"/>
  <c r="BA580" i="2"/>
  <c r="BA581" i="2"/>
  <c r="BA582" i="2"/>
  <c r="BA583" i="2"/>
  <c r="BA584" i="2"/>
  <c r="BA585" i="2"/>
  <c r="BA586" i="2"/>
  <c r="BA587" i="2"/>
  <c r="BA588" i="2"/>
  <c r="BA589" i="2"/>
  <c r="BA590" i="2"/>
  <c r="BA591" i="2"/>
  <c r="BA592" i="2"/>
  <c r="BA593" i="2"/>
  <c r="BA594" i="2"/>
  <c r="BA595" i="2"/>
  <c r="BA596" i="2"/>
  <c r="BA597" i="2"/>
  <c r="BA598" i="2"/>
  <c r="BA599" i="2"/>
  <c r="BA600" i="2"/>
  <c r="BA601" i="2"/>
  <c r="BA602" i="2"/>
  <c r="BA603" i="2"/>
  <c r="BA604" i="2"/>
  <c r="BA605" i="2"/>
  <c r="BA606" i="2"/>
  <c r="BA607" i="2"/>
  <c r="BA608" i="2"/>
  <c r="BA609" i="2"/>
  <c r="BA610" i="2"/>
  <c r="BA611" i="2"/>
  <c r="BA612" i="2"/>
  <c r="BA613" i="2"/>
  <c r="BA614" i="2"/>
  <c r="BA615" i="2"/>
  <c r="BA616" i="2"/>
  <c r="BA617" i="2"/>
  <c r="BA618" i="2"/>
  <c r="BA619" i="2"/>
  <c r="BA620" i="2"/>
  <c r="BA621" i="2"/>
  <c r="BA622" i="2"/>
  <c r="BA623" i="2"/>
  <c r="BA624" i="2"/>
  <c r="BA625" i="2"/>
  <c r="BA626" i="2"/>
  <c r="BA627" i="2"/>
  <c r="BA628" i="2"/>
  <c r="BA629" i="2"/>
  <c r="BA630" i="2"/>
  <c r="BA631" i="2"/>
  <c r="BA632" i="2"/>
  <c r="BA633" i="2"/>
  <c r="BA634" i="2"/>
  <c r="BA635" i="2"/>
  <c r="BA636" i="2"/>
  <c r="BA637" i="2"/>
  <c r="BA638" i="2"/>
  <c r="BA639" i="2"/>
  <c r="BA640" i="2"/>
  <c r="BA641" i="2"/>
  <c r="BA642" i="2"/>
  <c r="BA643" i="2"/>
  <c r="BA644" i="2"/>
  <c r="BA645" i="2"/>
  <c r="BA646" i="2"/>
  <c r="BA647" i="2"/>
  <c r="BA648" i="2"/>
  <c r="BA649" i="2"/>
  <c r="BA650" i="2"/>
  <c r="BA651" i="2"/>
  <c r="BA652" i="2"/>
  <c r="BA653" i="2"/>
  <c r="BA654" i="2"/>
  <c r="BA655" i="2"/>
  <c r="BA656" i="2"/>
  <c r="BA657" i="2"/>
  <c r="BA658" i="2"/>
  <c r="BA659" i="2"/>
  <c r="BA660" i="2"/>
  <c r="BA661" i="2"/>
  <c r="BA662" i="2"/>
  <c r="BA663" i="2"/>
  <c r="BA664" i="2"/>
  <c r="BA665" i="2"/>
  <c r="BA666" i="2"/>
  <c r="BA667" i="2"/>
  <c r="BA668" i="2"/>
  <c r="BA669" i="2"/>
  <c r="BA670" i="2"/>
  <c r="BA671" i="2"/>
  <c r="BA672" i="2"/>
  <c r="BA673" i="2"/>
  <c r="BA674" i="2"/>
  <c r="BA675" i="2"/>
  <c r="BA676" i="2"/>
  <c r="BA677" i="2"/>
  <c r="BA678" i="2"/>
  <c r="BA679" i="2"/>
  <c r="BA680" i="2"/>
  <c r="BA681" i="2"/>
  <c r="BA682" i="2"/>
  <c r="BA683" i="2"/>
  <c r="BA684" i="2"/>
  <c r="BA685" i="2"/>
  <c r="BA686" i="2"/>
  <c r="BA687" i="2"/>
  <c r="BA688" i="2"/>
  <c r="BA689" i="2"/>
  <c r="BA690" i="2"/>
  <c r="BA691" i="2"/>
  <c r="BA692" i="2"/>
  <c r="BA693" i="2"/>
  <c r="BA694" i="2"/>
  <c r="BA695" i="2"/>
  <c r="BA696" i="2"/>
  <c r="BA697" i="2"/>
  <c r="BA698" i="2"/>
  <c r="BA699" i="2"/>
  <c r="BA700" i="2"/>
  <c r="BA701" i="2"/>
  <c r="BA702" i="2"/>
  <c r="BA703" i="2"/>
  <c r="BA704" i="2"/>
  <c r="BA705" i="2"/>
  <c r="BA706" i="2"/>
  <c r="BA707" i="2"/>
  <c r="BA708" i="2"/>
  <c r="BA709" i="2"/>
  <c r="BA710" i="2"/>
  <c r="BA711" i="2"/>
  <c r="BA712" i="2"/>
  <c r="BA713" i="2"/>
  <c r="BA714" i="2"/>
  <c r="BA715" i="2"/>
  <c r="BA716" i="2"/>
  <c r="BA717" i="2"/>
  <c r="BA718" i="2"/>
  <c r="BA719" i="2"/>
  <c r="BA720" i="2"/>
  <c r="BA721" i="2"/>
  <c r="BA722" i="2"/>
  <c r="BA723" i="2"/>
  <c r="BA724" i="2"/>
  <c r="BA725" i="2"/>
  <c r="BA726" i="2"/>
  <c r="BA727" i="2"/>
  <c r="BA728" i="2"/>
  <c r="BA729" i="2"/>
  <c r="BA730" i="2"/>
  <c r="BA731" i="2"/>
  <c r="BA732" i="2"/>
  <c r="BA733" i="2"/>
  <c r="BA734" i="2"/>
  <c r="BA735" i="2"/>
  <c r="BA736" i="2"/>
  <c r="BA737" i="2"/>
  <c r="BA738" i="2"/>
  <c r="BA739" i="2"/>
  <c r="BA740" i="2"/>
  <c r="BA741" i="2"/>
  <c r="BA742" i="2"/>
  <c r="BA743" i="2"/>
  <c r="BA744" i="2"/>
  <c r="BA745" i="2"/>
  <c r="BA746" i="2"/>
  <c r="BA747" i="2"/>
  <c r="BA748" i="2"/>
  <c r="BA749" i="2"/>
  <c r="BA750" i="2"/>
  <c r="BA751" i="2"/>
  <c r="BA752" i="2"/>
  <c r="BA753" i="2"/>
  <c r="BA754" i="2"/>
  <c r="BA755" i="2"/>
  <c r="BA756" i="2"/>
  <c r="BA757" i="2"/>
  <c r="BA758" i="2"/>
  <c r="BA759" i="2"/>
  <c r="BA760" i="2"/>
  <c r="BA761" i="2"/>
  <c r="BA762" i="2"/>
  <c r="BA763" i="2"/>
  <c r="BA764" i="2"/>
  <c r="BA765" i="2"/>
  <c r="BA766" i="2"/>
  <c r="BA767" i="2"/>
  <c r="BA768" i="2"/>
  <c r="BA769" i="2"/>
  <c r="BA770" i="2"/>
  <c r="BA771" i="2"/>
  <c r="BA772" i="2"/>
  <c r="BA773" i="2"/>
  <c r="BA774" i="2"/>
  <c r="BA775" i="2"/>
  <c r="BA776" i="2"/>
  <c r="BA777" i="2"/>
  <c r="BA778" i="2"/>
  <c r="BA779" i="2"/>
  <c r="BA780" i="2"/>
  <c r="BA781" i="2"/>
  <c r="BA782" i="2"/>
  <c r="BA783" i="2"/>
  <c r="BA784" i="2"/>
  <c r="BA785" i="2"/>
  <c r="BA786" i="2"/>
  <c r="BA787" i="2"/>
  <c r="BA788" i="2"/>
  <c r="BA789" i="2"/>
  <c r="BA790" i="2"/>
  <c r="BA791" i="2"/>
  <c r="BA792" i="2"/>
  <c r="BA793" i="2"/>
  <c r="BA794" i="2"/>
  <c r="BA795" i="2"/>
  <c r="BA796" i="2"/>
  <c r="BA797" i="2"/>
  <c r="BA798" i="2"/>
  <c r="BA799" i="2"/>
  <c r="BA800" i="2"/>
  <c r="BA801" i="2"/>
  <c r="BA802" i="2"/>
  <c r="BA803" i="2"/>
  <c r="BA804" i="2"/>
  <c r="BA805" i="2"/>
  <c r="BA806" i="2"/>
  <c r="BA807" i="2"/>
  <c r="BA808" i="2"/>
  <c r="BA809" i="2"/>
  <c r="BA810" i="2"/>
  <c r="BA811" i="2"/>
  <c r="BA812" i="2"/>
  <c r="BA813" i="2"/>
  <c r="BA814" i="2"/>
  <c r="BA815" i="2"/>
  <c r="BA816" i="2"/>
  <c r="BA817" i="2"/>
  <c r="BA818" i="2"/>
  <c r="BA819" i="2"/>
  <c r="BA820" i="2"/>
  <c r="BA821" i="2"/>
  <c r="BA822" i="2"/>
  <c r="BA823" i="2"/>
  <c r="BA824" i="2"/>
  <c r="BA825" i="2"/>
  <c r="BA826" i="2"/>
  <c r="BA827" i="2"/>
  <c r="BA828" i="2"/>
  <c r="BA829" i="2"/>
  <c r="BA830" i="2"/>
  <c r="BA831" i="2"/>
  <c r="BA832" i="2"/>
  <c r="BA833" i="2"/>
  <c r="BA834" i="2"/>
  <c r="BA835" i="2"/>
  <c r="BA836" i="2"/>
  <c r="BA837" i="2"/>
  <c r="BA838" i="2"/>
  <c r="BA839" i="2"/>
  <c r="BA840" i="2"/>
  <c r="BA841" i="2"/>
  <c r="BA842" i="2"/>
  <c r="BA843" i="2"/>
  <c r="BA844" i="2"/>
  <c r="BA845" i="2"/>
  <c r="BA846" i="2"/>
  <c r="BA847" i="2"/>
  <c r="BA848" i="2"/>
  <c r="BA849" i="2"/>
  <c r="BA850" i="2"/>
  <c r="BA851" i="2"/>
  <c r="BA852" i="2"/>
  <c r="BA853" i="2"/>
  <c r="BA854" i="2"/>
  <c r="BA855" i="2"/>
  <c r="BA856" i="2"/>
  <c r="BA857" i="2"/>
  <c r="BA858" i="2"/>
  <c r="BA859" i="2"/>
  <c r="BA860" i="2"/>
  <c r="BA861" i="2"/>
  <c r="BA862" i="2"/>
  <c r="BA863" i="2"/>
  <c r="BA864" i="2"/>
  <c r="BA865" i="2"/>
  <c r="BA866" i="2"/>
  <c r="BA867" i="2"/>
  <c r="BA868" i="2"/>
  <c r="BA869" i="2"/>
  <c r="BA870" i="2"/>
  <c r="BA871" i="2"/>
  <c r="BA872" i="2"/>
  <c r="BA873" i="2"/>
  <c r="BA874" i="2"/>
  <c r="BA875" i="2"/>
  <c r="BA876" i="2"/>
  <c r="BA877" i="2"/>
  <c r="BA878" i="2"/>
  <c r="BA879" i="2"/>
  <c r="BA880" i="2"/>
  <c r="BA881" i="2"/>
  <c r="BA882" i="2"/>
  <c r="BA883" i="2"/>
  <c r="BA884" i="2"/>
  <c r="BA885" i="2"/>
  <c r="BA886" i="2"/>
  <c r="BA887" i="2"/>
  <c r="BA888" i="2"/>
  <c r="BA889" i="2"/>
  <c r="BA890" i="2"/>
  <c r="BA891" i="2"/>
  <c r="BA892" i="2"/>
  <c r="BA893" i="2"/>
  <c r="BA894" i="2"/>
  <c r="BA895" i="2"/>
  <c r="BA896" i="2"/>
  <c r="BA897" i="2"/>
  <c r="BA898" i="2"/>
  <c r="BA899" i="2"/>
  <c r="BA900" i="2"/>
  <c r="BA901" i="2"/>
  <c r="BA902" i="2"/>
  <c r="BA903" i="2"/>
  <c r="BA904" i="2"/>
  <c r="BA905" i="2"/>
  <c r="BA906" i="2"/>
  <c r="BA907" i="2"/>
  <c r="BA908" i="2"/>
  <c r="BA909" i="2"/>
  <c r="BA910" i="2"/>
  <c r="BA911" i="2"/>
  <c r="BA912" i="2"/>
  <c r="BA913" i="2"/>
  <c r="BA914" i="2"/>
  <c r="BA915" i="2"/>
  <c r="BA916" i="2"/>
  <c r="BA917" i="2"/>
  <c r="BA918" i="2"/>
  <c r="BA919" i="2"/>
  <c r="BA920" i="2"/>
  <c r="BA921" i="2"/>
  <c r="BA922" i="2"/>
  <c r="BA923" i="2"/>
  <c r="BA924" i="2"/>
  <c r="BA925" i="2"/>
  <c r="BA926" i="2"/>
  <c r="BA927" i="2"/>
  <c r="BA928" i="2"/>
  <c r="BA929" i="2"/>
  <c r="BA930" i="2"/>
  <c r="BA931" i="2"/>
  <c r="BA932" i="2"/>
  <c r="BA933" i="2"/>
  <c r="BA934" i="2"/>
  <c r="BA935" i="2"/>
  <c r="BA936" i="2"/>
  <c r="BA937" i="2"/>
  <c r="BA938" i="2"/>
  <c r="BA939" i="2"/>
  <c r="BA940" i="2"/>
  <c r="BA941" i="2"/>
  <c r="BA942" i="2"/>
  <c r="BA943" i="2"/>
  <c r="BA944" i="2"/>
  <c r="BA945" i="2"/>
  <c r="BA946" i="2"/>
  <c r="BA947" i="2"/>
  <c r="BA948" i="2"/>
  <c r="BA949" i="2"/>
  <c r="BA950" i="2"/>
  <c r="BA951" i="2"/>
  <c r="BA952" i="2"/>
  <c r="BA953" i="2"/>
  <c r="BA954" i="2"/>
  <c r="BA955" i="2"/>
  <c r="BA956" i="2"/>
  <c r="BA957" i="2"/>
  <c r="BA958" i="2"/>
  <c r="BA959" i="2"/>
  <c r="BA960" i="2"/>
  <c r="BA961" i="2"/>
  <c r="BA962" i="2"/>
  <c r="BA963" i="2"/>
  <c r="BA964" i="2"/>
  <c r="BA965" i="2"/>
  <c r="BA966" i="2"/>
  <c r="BA967" i="2"/>
  <c r="BA968" i="2"/>
  <c r="BA969" i="2"/>
  <c r="BA970" i="2"/>
  <c r="BA971" i="2"/>
  <c r="BA972" i="2"/>
  <c r="BA973" i="2"/>
  <c r="BA974" i="2"/>
  <c r="BA975" i="2"/>
  <c r="BA976" i="2"/>
  <c r="BA977" i="2"/>
  <c r="BA978" i="2"/>
  <c r="BA979" i="2"/>
  <c r="BA980" i="2"/>
  <c r="BA981" i="2"/>
  <c r="BA982" i="2"/>
  <c r="BA983" i="2"/>
  <c r="BA984" i="2"/>
  <c r="BA985" i="2"/>
  <c r="BA986" i="2"/>
  <c r="BA987" i="2"/>
  <c r="BA988" i="2"/>
  <c r="BA989" i="2"/>
  <c r="BA990" i="2"/>
  <c r="BA991" i="2"/>
  <c r="BA992" i="2"/>
  <c r="BA993" i="2"/>
  <c r="BA994" i="2"/>
  <c r="BA995" i="2"/>
  <c r="BA996" i="2"/>
  <c r="BA997" i="2"/>
  <c r="BA998" i="2"/>
  <c r="BA999" i="2"/>
  <c r="BA1000" i="2"/>
  <c r="BA1001" i="2"/>
  <c r="BA1002" i="2"/>
  <c r="BA1003" i="2"/>
  <c r="BA1004" i="2"/>
  <c r="BA1005" i="2"/>
  <c r="BA1006" i="2"/>
  <c r="BA1007" i="2"/>
  <c r="BA1008" i="2"/>
  <c r="BA1009" i="2"/>
  <c r="BA1010" i="2"/>
  <c r="BA1011" i="2"/>
  <c r="BA1012" i="2"/>
  <c r="BA1013" i="2"/>
  <c r="BA1014" i="2"/>
  <c r="BA1015" i="2"/>
  <c r="BA1016" i="2"/>
  <c r="BA1017" i="2"/>
  <c r="BA1018" i="2"/>
  <c r="BA1019" i="2"/>
  <c r="BA1020" i="2"/>
  <c r="BA1021" i="2"/>
  <c r="BA1022" i="2"/>
  <c r="BA1023" i="2"/>
  <c r="BA1024" i="2"/>
  <c r="BA1025" i="2"/>
  <c r="BA1026" i="2"/>
  <c r="BA1027" i="2"/>
  <c r="BA1028" i="2"/>
  <c r="BA1029" i="2"/>
  <c r="BA1030" i="2"/>
  <c r="BA1031" i="2"/>
  <c r="BA1032" i="2"/>
  <c r="BA1033" i="2"/>
  <c r="BA1034" i="2"/>
  <c r="BA1035" i="2"/>
  <c r="BA1036" i="2"/>
  <c r="BA1037" i="2"/>
  <c r="BA1038" i="2"/>
  <c r="BA1039" i="2"/>
  <c r="BA1040" i="2"/>
  <c r="BA1041" i="2"/>
  <c r="BA1042" i="2"/>
  <c r="BA1043" i="2"/>
  <c r="BA1044" i="2"/>
  <c r="BA1045" i="2"/>
  <c r="BA1046" i="2"/>
  <c r="BA1047" i="2"/>
  <c r="BA1048" i="2"/>
  <c r="BA1049" i="2"/>
  <c r="BA1050" i="2"/>
  <c r="BA1051" i="2"/>
  <c r="BA1052" i="2"/>
  <c r="BA1053" i="2"/>
  <c r="BA1054" i="2"/>
  <c r="BA1055" i="2"/>
  <c r="BA1056" i="2"/>
  <c r="BA1057" i="2"/>
  <c r="BA1058" i="2"/>
  <c r="BA1059" i="2"/>
  <c r="BA1060" i="2"/>
  <c r="BA1061" i="2"/>
  <c r="BA1062" i="2"/>
  <c r="BA1063" i="2"/>
  <c r="BA1064" i="2"/>
  <c r="BA1065" i="2"/>
  <c r="BA1066" i="2"/>
  <c r="BA1067" i="2"/>
  <c r="BA1068" i="2"/>
  <c r="BA1069" i="2"/>
  <c r="BA1070" i="2"/>
  <c r="BA1071" i="2"/>
  <c r="BA1072" i="2"/>
  <c r="BA1073" i="2"/>
  <c r="BA1074" i="2"/>
  <c r="BA1075" i="2"/>
  <c r="BA1076" i="2"/>
  <c r="BA1077" i="2"/>
  <c r="BA1078" i="2"/>
  <c r="BA1079" i="2"/>
  <c r="BA1080" i="2"/>
  <c r="BA1081" i="2"/>
  <c r="BA1082" i="2"/>
  <c r="BA1083" i="2"/>
  <c r="BA1084" i="2"/>
  <c r="BA1085" i="2"/>
  <c r="BA1086" i="2"/>
  <c r="BA1087" i="2"/>
  <c r="BA1088" i="2"/>
  <c r="BA1089" i="2"/>
  <c r="BA1090" i="2"/>
  <c r="BA1091" i="2"/>
  <c r="BA1092" i="2"/>
  <c r="BA1093" i="2"/>
  <c r="BA1094" i="2"/>
  <c r="BA1095" i="2"/>
  <c r="BA1096" i="2"/>
  <c r="BA1097" i="2"/>
  <c r="BA1098" i="2"/>
  <c r="BA1099" i="2"/>
  <c r="BA1100" i="2"/>
  <c r="BA1101" i="2"/>
  <c r="BA1102" i="2"/>
  <c r="BA1103" i="2"/>
  <c r="BA1104" i="2"/>
  <c r="BA1105" i="2"/>
  <c r="BA1106" i="2"/>
  <c r="BA1107" i="2"/>
  <c r="BA1108" i="2"/>
  <c r="BA1109" i="2"/>
  <c r="BA1110" i="2"/>
  <c r="BA1111" i="2"/>
  <c r="BA1112" i="2"/>
  <c r="BA1113" i="2"/>
  <c r="BA1114" i="2"/>
  <c r="BA1115" i="2"/>
  <c r="BA1116" i="2"/>
  <c r="BA1117" i="2"/>
  <c r="BA1118" i="2"/>
  <c r="BA1119" i="2"/>
  <c r="BA1120" i="2"/>
  <c r="BA1121" i="2"/>
  <c r="BA1122" i="2"/>
  <c r="BA1123" i="2"/>
  <c r="BA1124" i="2"/>
  <c r="BA1125" i="2"/>
  <c r="BA1126" i="2"/>
  <c r="BA1127" i="2"/>
  <c r="BA1128" i="2"/>
  <c r="BA1129" i="2"/>
  <c r="BA1130" i="2"/>
  <c r="BA1131" i="2"/>
  <c r="BA1132" i="2"/>
  <c r="BA1133" i="2"/>
  <c r="BA1134" i="2"/>
  <c r="BA1135" i="2"/>
  <c r="BA1136" i="2"/>
  <c r="BA1137" i="2"/>
  <c r="BA1138" i="2"/>
  <c r="BA1139" i="2"/>
  <c r="BA1140" i="2"/>
  <c r="BA1141" i="2"/>
  <c r="BA1142" i="2"/>
  <c r="BA1143" i="2"/>
  <c r="BA1144" i="2"/>
  <c r="BA1145" i="2"/>
  <c r="BA1146" i="2"/>
  <c r="BA1147" i="2"/>
  <c r="BA1148" i="2"/>
  <c r="BA1149" i="2"/>
  <c r="BA1150" i="2"/>
  <c r="BA1151" i="2"/>
  <c r="BA1152" i="2"/>
  <c r="BA1153" i="2"/>
  <c r="BA1154" i="2"/>
  <c r="BA1155" i="2"/>
  <c r="BA1156" i="2"/>
  <c r="BA1157" i="2"/>
  <c r="BA1158" i="2"/>
  <c r="BA1159" i="2"/>
  <c r="BA1160" i="2"/>
  <c r="BA1161" i="2"/>
  <c r="BA1162" i="2"/>
  <c r="BA1163" i="2"/>
  <c r="BA1164" i="2"/>
  <c r="BA1165" i="2"/>
  <c r="BA1166" i="2"/>
  <c r="BA1167" i="2"/>
  <c r="BA1168" i="2"/>
  <c r="BA1169" i="2"/>
  <c r="BA1170" i="2"/>
  <c r="BA1171" i="2"/>
  <c r="BA1172" i="2"/>
  <c r="BA1173" i="2"/>
  <c r="BA1174" i="2"/>
  <c r="BA1175" i="2"/>
  <c r="BA1176" i="2"/>
  <c r="BA1177" i="2"/>
  <c r="BA1178" i="2"/>
  <c r="BA1179" i="2"/>
  <c r="BA1180" i="2"/>
  <c r="BA1181" i="2"/>
  <c r="BA1182" i="2"/>
  <c r="BA1183" i="2"/>
  <c r="BA1184" i="2"/>
  <c r="BA1185" i="2"/>
  <c r="BA1186" i="2"/>
  <c r="BA1187" i="2"/>
  <c r="BA1188" i="2"/>
  <c r="BA1189" i="2"/>
  <c r="BA1190" i="2"/>
  <c r="BA1191" i="2"/>
  <c r="BA1192" i="2"/>
  <c r="BA1193" i="2"/>
  <c r="BA1194" i="2"/>
  <c r="BA1195" i="2"/>
  <c r="BA1196" i="2"/>
  <c r="BA1197" i="2"/>
  <c r="BA1198" i="2"/>
  <c r="BA1199" i="2"/>
  <c r="BA1200" i="2"/>
  <c r="BA1201" i="2"/>
  <c r="BA1202" i="2"/>
  <c r="BA1203" i="2"/>
  <c r="BA1204" i="2"/>
  <c r="BA1205" i="2"/>
  <c r="BA1206" i="2"/>
  <c r="BA1207" i="2"/>
  <c r="BA1208" i="2"/>
  <c r="BA1209" i="2"/>
  <c r="BA1210" i="2"/>
  <c r="BA1211" i="2"/>
  <c r="BA1212" i="2"/>
  <c r="BA1213" i="2"/>
  <c r="BA1214" i="2"/>
  <c r="BA1215" i="2"/>
  <c r="BA1216" i="2"/>
  <c r="BA1217" i="2"/>
  <c r="BA1218" i="2"/>
  <c r="BA1219" i="2"/>
  <c r="BA1220" i="2"/>
  <c r="BA1221" i="2"/>
  <c r="BA1222" i="2"/>
  <c r="BA1223" i="2"/>
  <c r="BA1224" i="2"/>
  <c r="BA1225" i="2"/>
  <c r="BA1226" i="2"/>
  <c r="BA1227" i="2"/>
  <c r="BA1228" i="2"/>
  <c r="BA1229" i="2"/>
  <c r="BA1230" i="2"/>
  <c r="BA1231" i="2"/>
  <c r="BA1232" i="2"/>
  <c r="BA1233" i="2"/>
  <c r="BA1234" i="2"/>
  <c r="BA1235" i="2"/>
  <c r="BA1236" i="2"/>
  <c r="BA1237" i="2"/>
  <c r="BA1238" i="2"/>
  <c r="BA1239" i="2"/>
  <c r="BA1240" i="2"/>
  <c r="BA1241" i="2"/>
  <c r="BA1242" i="2"/>
  <c r="BA1243" i="2"/>
  <c r="BA1244" i="2"/>
  <c r="BA1245" i="2"/>
  <c r="BA1246" i="2"/>
  <c r="BA1247" i="2"/>
  <c r="BA1248" i="2"/>
  <c r="BA1249" i="2"/>
  <c r="BA1250" i="2"/>
  <c r="BA1251" i="2"/>
  <c r="BA1252" i="2"/>
  <c r="BA1253" i="2"/>
  <c r="BA1254" i="2"/>
  <c r="BA1255" i="2"/>
  <c r="BA1256" i="2"/>
  <c r="BA1257" i="2"/>
  <c r="BA1258" i="2"/>
  <c r="BA1259" i="2"/>
  <c r="BA1260" i="2"/>
  <c r="BA1261" i="2"/>
  <c r="BA1262" i="2"/>
  <c r="BA1263" i="2"/>
  <c r="BA1264" i="2"/>
  <c r="BA1265" i="2"/>
  <c r="BA1266" i="2"/>
  <c r="BA1267" i="2"/>
  <c r="BA1268" i="2"/>
  <c r="BA1269" i="2"/>
  <c r="BA1270" i="2"/>
  <c r="BA1271" i="2"/>
  <c r="BA1272" i="2"/>
  <c r="BA1273" i="2"/>
  <c r="BA1274" i="2"/>
  <c r="BA1275" i="2"/>
  <c r="BA1276" i="2"/>
  <c r="BA1277" i="2"/>
  <c r="BA1278" i="2"/>
  <c r="BA1279" i="2"/>
  <c r="BA1280" i="2"/>
  <c r="BA1281" i="2"/>
  <c r="BA1282" i="2"/>
  <c r="BA1283" i="2"/>
  <c r="BA1284" i="2"/>
  <c r="BA1285" i="2"/>
  <c r="BA1286" i="2"/>
  <c r="BA1287" i="2"/>
  <c r="BA1288" i="2"/>
  <c r="BA1289" i="2"/>
  <c r="BA1290" i="2"/>
  <c r="BA1291" i="2"/>
  <c r="BA1292" i="2"/>
  <c r="BA1293" i="2"/>
  <c r="BA1294" i="2"/>
  <c r="BA1295" i="2"/>
  <c r="BA1296" i="2"/>
  <c r="BA1297" i="2"/>
  <c r="BA1298" i="2"/>
  <c r="BA1299" i="2"/>
  <c r="BA1300" i="2"/>
  <c r="BA1301" i="2"/>
  <c r="BA1302" i="2"/>
  <c r="BA1303" i="2"/>
  <c r="BA1304" i="2"/>
  <c r="BA1305" i="2"/>
  <c r="BA1306" i="2"/>
  <c r="BA1307" i="2"/>
  <c r="BA1308" i="2"/>
  <c r="BA1309" i="2"/>
  <c r="BA1310" i="2"/>
  <c r="BA1311" i="2"/>
  <c r="BA1312" i="2"/>
  <c r="BA1313" i="2"/>
  <c r="BA1314" i="2"/>
  <c r="BA1315" i="2"/>
  <c r="BA1316" i="2"/>
  <c r="BA1317" i="2"/>
  <c r="BA1318" i="2"/>
  <c r="BA1319" i="2"/>
  <c r="BA1320" i="2"/>
  <c r="BA1321" i="2"/>
  <c r="BA1322" i="2"/>
  <c r="BA1323" i="2"/>
  <c r="BA1324" i="2"/>
  <c r="BA1325" i="2"/>
  <c r="BA1326" i="2"/>
  <c r="BA1327" i="2"/>
  <c r="BA1328" i="2"/>
  <c r="BA1329" i="2"/>
  <c r="BA1330" i="2"/>
  <c r="BA1331" i="2"/>
  <c r="BA1332" i="2"/>
  <c r="BA1333" i="2"/>
  <c r="BA1334" i="2"/>
  <c r="BA1335" i="2"/>
  <c r="BA1336" i="2"/>
  <c r="BA1337" i="2"/>
  <c r="BA1338" i="2"/>
  <c r="BA1339" i="2"/>
  <c r="BA1340" i="2"/>
  <c r="BA1341" i="2"/>
  <c r="BA1342" i="2"/>
  <c r="BA1343" i="2"/>
  <c r="BA1344" i="2"/>
  <c r="BA1345" i="2"/>
  <c r="BA1346" i="2"/>
  <c r="BA1347" i="2"/>
  <c r="BA1348" i="2"/>
  <c r="BA1349" i="2"/>
  <c r="BA1350" i="2"/>
  <c r="BA1351" i="2"/>
  <c r="BA1352" i="2"/>
  <c r="BA1353" i="2"/>
  <c r="BA1354" i="2"/>
  <c r="BA1355" i="2"/>
  <c r="BA1356" i="2"/>
  <c r="BA1357" i="2"/>
  <c r="BA1358" i="2"/>
  <c r="BA1359" i="2"/>
  <c r="BA1360" i="2"/>
  <c r="BA1361" i="2"/>
  <c r="BA1362" i="2"/>
  <c r="BA1363" i="2"/>
  <c r="BA1364" i="2"/>
  <c r="BA1365" i="2"/>
  <c r="BA1366" i="2"/>
  <c r="BA1367" i="2"/>
  <c r="BA1368" i="2"/>
  <c r="BA1369" i="2"/>
  <c r="BA1370" i="2"/>
  <c r="BA1371" i="2"/>
  <c r="BA1372" i="2"/>
  <c r="BA1373" i="2"/>
  <c r="BA1374" i="2"/>
  <c r="BA1375" i="2"/>
  <c r="BA1376" i="2"/>
  <c r="BA1377" i="2"/>
  <c r="BA1378" i="2"/>
  <c r="BA1379" i="2"/>
  <c r="BA1380" i="2"/>
  <c r="BA1381" i="2"/>
  <c r="BA1382" i="2"/>
  <c r="BA1383" i="2"/>
  <c r="BA1384" i="2"/>
  <c r="BA1385" i="2"/>
  <c r="BA1386" i="2"/>
  <c r="BA1387" i="2"/>
  <c r="BA1388" i="2"/>
  <c r="BA1389" i="2"/>
  <c r="BA1390" i="2"/>
  <c r="BA1391" i="2"/>
  <c r="BA1392" i="2"/>
  <c r="BA1393" i="2"/>
  <c r="BA1394" i="2"/>
  <c r="BA1395" i="2"/>
  <c r="BA1396" i="2"/>
  <c r="BA1397" i="2"/>
  <c r="BA1398" i="2"/>
  <c r="BA1399" i="2"/>
  <c r="BA1400" i="2"/>
  <c r="BA1401" i="2"/>
  <c r="BA1402" i="2"/>
  <c r="BA1403" i="2"/>
  <c r="BA1404" i="2"/>
  <c r="BA1405" i="2"/>
  <c r="BA1406" i="2"/>
  <c r="BA1407" i="2"/>
  <c r="BA1408" i="2"/>
  <c r="BA1409" i="2"/>
  <c r="BA1410" i="2"/>
  <c r="BA1411" i="2"/>
  <c r="BA1412" i="2"/>
  <c r="BA1413" i="2"/>
  <c r="BA1414" i="2"/>
  <c r="BA1415" i="2"/>
  <c r="BA1416" i="2"/>
  <c r="BA1417" i="2"/>
  <c r="BA1418" i="2"/>
  <c r="BA1419" i="2"/>
  <c r="BA1420" i="2"/>
  <c r="BA1421" i="2"/>
  <c r="BA1422" i="2"/>
  <c r="BA1423" i="2"/>
  <c r="BA1424" i="2"/>
  <c r="BA1425" i="2"/>
  <c r="BA1426" i="2"/>
  <c r="BA1427" i="2"/>
  <c r="BA1428" i="2"/>
  <c r="BA1429" i="2"/>
  <c r="BA1430" i="2"/>
  <c r="BA1431" i="2"/>
  <c r="BA1432" i="2"/>
  <c r="BA1433" i="2"/>
  <c r="BA1434" i="2"/>
  <c r="BA1435" i="2"/>
  <c r="BA1436" i="2"/>
  <c r="BA1437" i="2"/>
  <c r="BA1438" i="2"/>
  <c r="BA1439" i="2"/>
  <c r="BA1440" i="2"/>
  <c r="BA1441" i="2"/>
  <c r="BA1442" i="2"/>
  <c r="BA1443" i="2"/>
  <c r="BA1444" i="2"/>
  <c r="BA1445" i="2"/>
  <c r="BA1446" i="2"/>
  <c r="BA1447" i="2"/>
  <c r="BA1448" i="2"/>
  <c r="BA1449" i="2"/>
  <c r="BA1450" i="2"/>
  <c r="BA1451" i="2"/>
  <c r="BA1452" i="2"/>
  <c r="BA1453" i="2"/>
  <c r="BA1454" i="2"/>
  <c r="BA1455" i="2"/>
  <c r="BA1456" i="2"/>
  <c r="BA1457" i="2"/>
  <c r="BA1458" i="2"/>
  <c r="BA1459" i="2"/>
  <c r="BA1460" i="2"/>
  <c r="BA1461" i="2"/>
  <c r="BA1462" i="2"/>
  <c r="BA1463" i="2"/>
  <c r="BA1464" i="2"/>
  <c r="BA1465" i="2"/>
  <c r="BA1466" i="2"/>
  <c r="BA1467" i="2"/>
  <c r="BA1468" i="2"/>
  <c r="BA1469" i="2"/>
  <c r="BA1470" i="2"/>
  <c r="BA1471" i="2"/>
  <c r="BA1472" i="2"/>
  <c r="BA1473" i="2"/>
  <c r="BA1474" i="2"/>
  <c r="BA1475" i="2"/>
  <c r="BA1476" i="2"/>
  <c r="BA1477" i="2"/>
  <c r="BA1478" i="2"/>
  <c r="BA1479" i="2"/>
  <c r="BA1480" i="2"/>
  <c r="BA1481" i="2"/>
  <c r="BA1482" i="2"/>
  <c r="BA1483" i="2"/>
  <c r="BA1484" i="2"/>
  <c r="BA1485" i="2"/>
  <c r="BA1486" i="2"/>
  <c r="BA1487" i="2"/>
  <c r="BA1488" i="2"/>
  <c r="BA1489" i="2"/>
  <c r="BA1490" i="2"/>
  <c r="BA1491" i="2"/>
  <c r="BA1492" i="2"/>
  <c r="BA1493" i="2"/>
  <c r="BA1494" i="2"/>
  <c r="BA1495" i="2"/>
  <c r="BA1496" i="2"/>
  <c r="BA1497" i="2"/>
  <c r="BA1498" i="2"/>
  <c r="BA1499" i="2"/>
  <c r="BA1500" i="2"/>
  <c r="BA1501" i="2"/>
  <c r="BA1502" i="2"/>
  <c r="BA1503" i="2"/>
  <c r="BA1504" i="2"/>
  <c r="BA1505" i="2"/>
  <c r="BA1506" i="2"/>
  <c r="BA1507" i="2"/>
  <c r="BA1508" i="2"/>
  <c r="BA1509" i="2"/>
  <c r="BA1510" i="2"/>
  <c r="BA1511" i="2"/>
  <c r="BA1512" i="2"/>
  <c r="BA1513" i="2"/>
  <c r="BA1514" i="2"/>
  <c r="BA1515" i="2"/>
  <c r="BA1516" i="2"/>
  <c r="BA1517" i="2"/>
  <c r="BA1518" i="2"/>
  <c r="BA1519" i="2"/>
  <c r="BA1520" i="2"/>
  <c r="BA1521" i="2"/>
  <c r="BA1522" i="2"/>
  <c r="BA1523" i="2"/>
  <c r="BA1524" i="2"/>
  <c r="BA1525" i="2"/>
  <c r="BA1526" i="2"/>
  <c r="BA1527" i="2"/>
  <c r="BA1528" i="2"/>
  <c r="BA1529" i="2"/>
  <c r="BA1530" i="2"/>
  <c r="BA1531" i="2"/>
  <c r="BA1532" i="2"/>
  <c r="BA1533" i="2"/>
  <c r="BA1534" i="2"/>
  <c r="BA1535" i="2"/>
  <c r="BA1536" i="2"/>
  <c r="BA1537" i="2"/>
  <c r="BA1538" i="2"/>
  <c r="BA1539" i="2"/>
  <c r="BA1540" i="2"/>
  <c r="BA1541" i="2"/>
  <c r="BA1542" i="2"/>
  <c r="BA1543" i="2"/>
  <c r="BA1544" i="2"/>
  <c r="BA1545" i="2"/>
  <c r="BA1546" i="2"/>
  <c r="BA1547" i="2"/>
  <c r="BA1548" i="2"/>
  <c r="BA1549" i="2"/>
  <c r="BA1550" i="2"/>
  <c r="BA1551" i="2"/>
  <c r="BA1552" i="2"/>
  <c r="BA1553" i="2"/>
  <c r="BA1554" i="2"/>
  <c r="BA1555" i="2"/>
  <c r="BA1556" i="2"/>
  <c r="BA1557" i="2"/>
  <c r="BA1558" i="2"/>
  <c r="BA1559" i="2"/>
  <c r="BA1560" i="2"/>
  <c r="BA1561" i="2"/>
  <c r="BA1562" i="2"/>
  <c r="BA1563" i="2"/>
  <c r="BA1564" i="2"/>
  <c r="BA1565" i="2"/>
  <c r="BA1566" i="2"/>
  <c r="BA1567" i="2"/>
  <c r="BA1568" i="2"/>
  <c r="BA1569" i="2"/>
  <c r="BA1570" i="2"/>
  <c r="BA1571" i="2"/>
  <c r="BA1572" i="2"/>
  <c r="BA1573" i="2"/>
  <c r="BA1574" i="2"/>
  <c r="BA1575" i="2"/>
  <c r="BA1576" i="2"/>
  <c r="BA1577" i="2"/>
  <c r="BA1578" i="2"/>
  <c r="BA1579" i="2"/>
  <c r="BA1580" i="2"/>
  <c r="BA1581" i="2"/>
  <c r="BA1582" i="2"/>
  <c r="BA1583" i="2"/>
  <c r="BA1584" i="2"/>
  <c r="BA1585" i="2"/>
  <c r="BA1586" i="2"/>
  <c r="BA1587" i="2"/>
  <c r="BA1588" i="2"/>
  <c r="BA1589" i="2"/>
  <c r="BA1590" i="2"/>
  <c r="BA1591" i="2"/>
  <c r="BA1592" i="2"/>
  <c r="BA1593" i="2"/>
  <c r="BA1594" i="2"/>
  <c r="BA1595" i="2"/>
  <c r="BA1596" i="2"/>
  <c r="BA1597" i="2"/>
  <c r="BA1598" i="2"/>
  <c r="BA1599" i="2"/>
  <c r="BA1600" i="2"/>
  <c r="BA1601" i="2"/>
  <c r="BG2" i="2"/>
  <c r="BG3" i="2"/>
  <c r="BG4" i="2"/>
  <c r="BG5" i="2"/>
  <c r="BG6" i="2"/>
  <c r="BG7" i="2"/>
  <c r="BG8" i="2"/>
  <c r="BG9" i="2"/>
  <c r="BG10" i="2"/>
  <c r="BG11" i="2"/>
  <c r="BG12" i="2"/>
  <c r="BG13" i="2"/>
  <c r="BG14" i="2"/>
  <c r="BG15" i="2"/>
  <c r="BG16" i="2"/>
  <c r="BG17" i="2"/>
  <c r="BG18" i="2"/>
  <c r="BG19" i="2"/>
  <c r="BG20" i="2"/>
  <c r="BG21" i="2"/>
  <c r="BG22" i="2"/>
  <c r="BG23" i="2"/>
  <c r="BG24" i="2"/>
  <c r="BG25" i="2"/>
  <c r="BG26" i="2"/>
  <c r="BG27" i="2"/>
  <c r="BG28" i="2"/>
  <c r="BG29" i="2"/>
  <c r="BG30" i="2"/>
  <c r="BG31" i="2"/>
  <c r="BG32" i="2"/>
  <c r="BG33" i="2"/>
  <c r="BG34" i="2"/>
  <c r="BG35" i="2"/>
  <c r="BG36" i="2"/>
  <c r="BG37" i="2"/>
  <c r="BG38" i="2"/>
  <c r="BG39" i="2"/>
  <c r="BG40" i="2"/>
  <c r="BG41" i="2"/>
  <c r="BG42" i="2"/>
  <c r="BG43" i="2"/>
  <c r="BG44" i="2"/>
  <c r="BG45" i="2"/>
  <c r="BG46" i="2"/>
  <c r="BG47" i="2"/>
  <c r="BG48" i="2"/>
  <c r="BG49" i="2"/>
  <c r="BG50" i="2"/>
  <c r="BG51" i="2"/>
  <c r="BG52" i="2"/>
  <c r="BG53" i="2"/>
  <c r="BG54" i="2"/>
  <c r="BG55" i="2"/>
  <c r="BG56" i="2"/>
  <c r="BG57" i="2"/>
  <c r="BG58" i="2"/>
  <c r="BG59" i="2"/>
  <c r="BG60" i="2"/>
  <c r="BG61" i="2"/>
  <c r="BG62" i="2"/>
  <c r="BG63" i="2"/>
  <c r="BG64" i="2"/>
  <c r="BG65" i="2"/>
  <c r="BG66" i="2"/>
  <c r="BG67" i="2"/>
  <c r="BG68" i="2"/>
  <c r="BG69" i="2"/>
  <c r="BG70" i="2"/>
  <c r="BG71" i="2"/>
  <c r="BG72" i="2"/>
  <c r="BG73" i="2"/>
  <c r="BG74" i="2"/>
  <c r="BG75" i="2"/>
  <c r="BG76" i="2"/>
  <c r="BG77" i="2"/>
  <c r="BG78" i="2"/>
  <c r="BG79" i="2"/>
  <c r="BG80" i="2"/>
  <c r="BG81" i="2"/>
  <c r="BG82" i="2"/>
  <c r="BG83" i="2"/>
  <c r="BG84" i="2"/>
  <c r="BG85" i="2"/>
  <c r="BG86" i="2"/>
  <c r="BG87" i="2"/>
  <c r="BG88" i="2"/>
  <c r="BG89" i="2"/>
  <c r="BG90" i="2"/>
  <c r="BG91" i="2"/>
  <c r="BG92" i="2"/>
  <c r="BG93" i="2"/>
  <c r="BG94" i="2"/>
  <c r="BG95" i="2"/>
  <c r="BG96" i="2"/>
  <c r="BG97" i="2"/>
  <c r="BG98" i="2"/>
  <c r="BG99" i="2"/>
  <c r="BG100" i="2"/>
  <c r="BG101" i="2"/>
  <c r="BG102" i="2"/>
  <c r="BG103" i="2"/>
  <c r="BG104" i="2"/>
  <c r="BG105" i="2"/>
  <c r="BG106" i="2"/>
  <c r="BG107" i="2"/>
  <c r="BG108" i="2"/>
  <c r="BG109" i="2"/>
  <c r="BG110" i="2"/>
  <c r="BG111" i="2"/>
  <c r="BG112" i="2"/>
  <c r="BG113" i="2"/>
  <c r="BG114" i="2"/>
  <c r="BG115" i="2"/>
  <c r="BG116" i="2"/>
  <c r="BG117" i="2"/>
  <c r="BG118" i="2"/>
  <c r="BG119" i="2"/>
  <c r="BG120" i="2"/>
  <c r="BG121" i="2"/>
  <c r="BG122" i="2"/>
  <c r="BG123" i="2"/>
  <c r="BG124" i="2"/>
  <c r="BG125" i="2"/>
  <c r="BG126" i="2"/>
  <c r="BG127" i="2"/>
  <c r="BG128" i="2"/>
  <c r="BG129" i="2"/>
  <c r="BG130" i="2"/>
  <c r="BG131" i="2"/>
  <c r="BG132" i="2"/>
  <c r="BG133" i="2"/>
  <c r="BG134" i="2"/>
  <c r="BG135" i="2"/>
  <c r="BG136" i="2"/>
  <c r="BG137" i="2"/>
  <c r="BG138" i="2"/>
  <c r="BG139" i="2"/>
  <c r="BG140" i="2"/>
  <c r="BG141" i="2"/>
  <c r="BG142" i="2"/>
  <c r="BG143" i="2"/>
  <c r="BG144" i="2"/>
  <c r="BG145" i="2"/>
  <c r="BG146" i="2"/>
  <c r="BG147" i="2"/>
  <c r="BG148" i="2"/>
  <c r="BG149" i="2"/>
  <c r="BG150" i="2"/>
  <c r="BG151" i="2"/>
  <c r="BG152" i="2"/>
  <c r="BG153" i="2"/>
  <c r="BG154" i="2"/>
  <c r="BG155" i="2"/>
  <c r="BG156" i="2"/>
  <c r="BG157" i="2"/>
  <c r="BG158" i="2"/>
  <c r="BG159" i="2"/>
  <c r="BG160" i="2"/>
  <c r="BG161" i="2"/>
  <c r="BG162" i="2"/>
  <c r="BG163" i="2"/>
  <c r="BG164" i="2"/>
  <c r="BG165" i="2"/>
  <c r="BG166" i="2"/>
  <c r="BG167" i="2"/>
  <c r="BG168" i="2"/>
  <c r="BG169" i="2"/>
  <c r="BG170" i="2"/>
  <c r="BG171" i="2"/>
  <c r="BG172" i="2"/>
  <c r="BG173" i="2"/>
  <c r="BG174" i="2"/>
  <c r="BG175" i="2"/>
  <c r="BG176" i="2"/>
  <c r="BG177" i="2"/>
  <c r="BG178" i="2"/>
  <c r="BG179" i="2"/>
  <c r="BG180" i="2"/>
  <c r="BG181" i="2"/>
  <c r="BG182" i="2"/>
  <c r="BG183" i="2"/>
  <c r="BG184" i="2"/>
  <c r="BG185" i="2"/>
  <c r="BG186" i="2"/>
  <c r="BG187" i="2"/>
  <c r="BG188" i="2"/>
  <c r="BG189" i="2"/>
  <c r="BG190" i="2"/>
  <c r="BG191" i="2"/>
  <c r="BG192" i="2"/>
  <c r="BG193" i="2"/>
  <c r="BG194" i="2"/>
  <c r="BG195" i="2"/>
  <c r="BG196" i="2"/>
  <c r="BG197" i="2"/>
  <c r="BG198" i="2"/>
  <c r="BG199" i="2"/>
  <c r="BG200" i="2"/>
  <c r="BG201" i="2"/>
  <c r="BG202" i="2"/>
  <c r="BG203" i="2"/>
  <c r="BG204" i="2"/>
  <c r="BG205" i="2"/>
  <c r="BG206" i="2"/>
  <c r="BG207" i="2"/>
  <c r="BG208" i="2"/>
  <c r="BG209" i="2"/>
  <c r="BG210" i="2"/>
  <c r="BG211" i="2"/>
  <c r="BG212" i="2"/>
  <c r="BG213" i="2"/>
  <c r="BG214" i="2"/>
  <c r="BG215" i="2"/>
  <c r="BG216" i="2"/>
  <c r="BG217" i="2"/>
  <c r="BG218" i="2"/>
  <c r="BG219" i="2"/>
  <c r="BG220" i="2"/>
  <c r="BG221" i="2"/>
  <c r="BG222" i="2"/>
  <c r="BG223" i="2"/>
  <c r="BG224" i="2"/>
  <c r="BG225" i="2"/>
  <c r="BG226" i="2"/>
  <c r="BG227" i="2"/>
  <c r="BG228" i="2"/>
  <c r="BG229" i="2"/>
  <c r="BG230" i="2"/>
  <c r="BG231" i="2"/>
  <c r="BG232" i="2"/>
  <c r="BG233" i="2"/>
  <c r="BG234" i="2"/>
  <c r="BG235" i="2"/>
  <c r="BG236" i="2"/>
  <c r="BG237" i="2"/>
  <c r="BG238" i="2"/>
  <c r="BG239" i="2"/>
  <c r="BG240" i="2"/>
  <c r="BG241" i="2"/>
  <c r="BG242" i="2"/>
  <c r="BG243" i="2"/>
  <c r="BG244" i="2"/>
  <c r="BG245" i="2"/>
  <c r="BG246" i="2"/>
  <c r="BG247" i="2"/>
  <c r="BG248" i="2"/>
  <c r="BG249" i="2"/>
  <c r="BG250" i="2"/>
  <c r="BG251" i="2"/>
  <c r="BG252" i="2"/>
  <c r="BG253" i="2"/>
  <c r="BG254" i="2"/>
  <c r="BG255" i="2"/>
  <c r="BG256" i="2"/>
  <c r="BG257" i="2"/>
  <c r="BG258" i="2"/>
  <c r="BG259" i="2"/>
  <c r="BG260" i="2"/>
  <c r="BG261" i="2"/>
  <c r="BG262" i="2"/>
  <c r="BG263" i="2"/>
  <c r="BG264" i="2"/>
  <c r="BG265" i="2"/>
  <c r="BG266" i="2"/>
  <c r="BG267" i="2"/>
  <c r="BG268" i="2"/>
  <c r="BG269" i="2"/>
  <c r="BG270" i="2"/>
  <c r="BG271" i="2"/>
  <c r="BG272" i="2"/>
  <c r="BG273" i="2"/>
  <c r="BG274" i="2"/>
  <c r="BG275" i="2"/>
  <c r="BG276" i="2"/>
  <c r="BG277" i="2"/>
  <c r="BG278" i="2"/>
  <c r="BG279" i="2"/>
  <c r="BG280" i="2"/>
  <c r="BG281" i="2"/>
  <c r="BG282" i="2"/>
  <c r="BG283" i="2"/>
  <c r="BG284" i="2"/>
  <c r="BG285" i="2"/>
  <c r="BG286" i="2"/>
  <c r="BG287" i="2"/>
  <c r="BG288" i="2"/>
  <c r="BG289" i="2"/>
  <c r="BG290" i="2"/>
  <c r="BG291" i="2"/>
  <c r="BG292" i="2"/>
  <c r="BG293" i="2"/>
  <c r="BG294" i="2"/>
  <c r="BG295" i="2"/>
  <c r="BG296" i="2"/>
  <c r="BG297" i="2"/>
  <c r="BG298" i="2"/>
  <c r="BG299" i="2"/>
  <c r="BG300" i="2"/>
  <c r="BG301" i="2"/>
  <c r="BG302" i="2"/>
  <c r="BG303" i="2"/>
  <c r="BG304" i="2"/>
  <c r="BG305" i="2"/>
  <c r="BG306" i="2"/>
  <c r="BG307" i="2"/>
  <c r="BG308" i="2"/>
  <c r="BG309" i="2"/>
  <c r="BG310" i="2"/>
  <c r="BG311" i="2"/>
  <c r="BG312" i="2"/>
  <c r="BG313" i="2"/>
  <c r="BG314" i="2"/>
  <c r="BG315" i="2"/>
  <c r="BG316" i="2"/>
  <c r="BG317" i="2"/>
  <c r="BG318" i="2"/>
  <c r="BG319" i="2"/>
  <c r="BG320" i="2"/>
  <c r="BG321" i="2"/>
  <c r="BG322" i="2"/>
  <c r="BG323" i="2"/>
  <c r="BG324" i="2"/>
  <c r="BG325" i="2"/>
  <c r="BG326" i="2"/>
  <c r="BG327" i="2"/>
  <c r="BG328" i="2"/>
  <c r="BG329" i="2"/>
  <c r="BG330" i="2"/>
  <c r="BG331" i="2"/>
  <c r="BG332" i="2"/>
  <c r="BG333" i="2"/>
  <c r="BG334" i="2"/>
  <c r="BG335" i="2"/>
  <c r="BG336" i="2"/>
  <c r="BG337" i="2"/>
  <c r="BG338" i="2"/>
  <c r="BG339" i="2"/>
  <c r="BG340" i="2"/>
  <c r="BG341" i="2"/>
  <c r="BG342" i="2"/>
  <c r="BG343" i="2"/>
  <c r="BG344" i="2"/>
  <c r="BG345" i="2"/>
  <c r="BG346" i="2"/>
  <c r="BG347" i="2"/>
  <c r="BG348" i="2"/>
  <c r="BG349" i="2"/>
  <c r="BG350" i="2"/>
  <c r="BG351" i="2"/>
  <c r="BG352" i="2"/>
  <c r="BG353" i="2"/>
  <c r="BG354" i="2"/>
  <c r="BG355" i="2"/>
  <c r="BG356" i="2"/>
  <c r="BG357" i="2"/>
  <c r="BG358" i="2"/>
  <c r="BG359" i="2"/>
  <c r="BG360" i="2"/>
  <c r="BG361" i="2"/>
  <c r="BG362" i="2"/>
  <c r="BG363" i="2"/>
  <c r="BG364" i="2"/>
  <c r="BG365" i="2"/>
  <c r="BG366" i="2"/>
  <c r="BG367" i="2"/>
  <c r="BG368" i="2"/>
  <c r="BG369" i="2"/>
  <c r="BG370" i="2"/>
  <c r="BG371" i="2"/>
  <c r="BG372" i="2"/>
  <c r="BG373" i="2"/>
  <c r="BG374" i="2"/>
  <c r="BG375" i="2"/>
  <c r="BG376" i="2"/>
  <c r="BG377" i="2"/>
  <c r="BG378" i="2"/>
  <c r="BG379" i="2"/>
  <c r="BG380" i="2"/>
  <c r="BG381" i="2"/>
  <c r="BG382" i="2"/>
  <c r="BG383" i="2"/>
  <c r="BG384" i="2"/>
  <c r="BG385" i="2"/>
  <c r="BG386" i="2"/>
  <c r="BG387" i="2"/>
  <c r="BG388" i="2"/>
  <c r="BG389" i="2"/>
  <c r="BG390" i="2"/>
  <c r="BG391" i="2"/>
  <c r="BG392" i="2"/>
  <c r="BG393" i="2"/>
  <c r="BG394" i="2"/>
  <c r="BG395" i="2"/>
  <c r="BG396" i="2"/>
  <c r="BG397" i="2"/>
  <c r="BG398" i="2"/>
  <c r="BG399" i="2"/>
  <c r="BG400" i="2"/>
  <c r="BG401" i="2"/>
  <c r="BG402" i="2"/>
  <c r="BG403" i="2"/>
  <c r="BG404" i="2"/>
  <c r="BG405" i="2"/>
  <c r="BG406" i="2"/>
  <c r="BG407" i="2"/>
  <c r="BG408" i="2"/>
  <c r="BG409" i="2"/>
  <c r="BG410" i="2"/>
  <c r="BG411" i="2"/>
  <c r="BG412" i="2"/>
  <c r="BG413" i="2"/>
  <c r="BG414" i="2"/>
  <c r="BG415" i="2"/>
  <c r="BG416" i="2"/>
  <c r="BG417" i="2"/>
  <c r="BG418" i="2"/>
  <c r="BG419" i="2"/>
  <c r="BG420" i="2"/>
  <c r="BG421" i="2"/>
  <c r="BG422" i="2"/>
  <c r="BG423" i="2"/>
  <c r="BG424" i="2"/>
  <c r="BG425" i="2"/>
  <c r="BG426" i="2"/>
  <c r="BG427" i="2"/>
  <c r="BG428" i="2"/>
  <c r="BG429" i="2"/>
  <c r="BG430" i="2"/>
  <c r="BG431" i="2"/>
  <c r="BG432" i="2"/>
  <c r="BG433" i="2"/>
  <c r="BG434" i="2"/>
  <c r="BG435" i="2"/>
  <c r="BG436" i="2"/>
  <c r="BG437" i="2"/>
  <c r="BG438" i="2"/>
  <c r="BG439" i="2"/>
  <c r="BG440" i="2"/>
  <c r="BG441" i="2"/>
  <c r="BG442" i="2"/>
  <c r="BG443" i="2"/>
  <c r="BG444" i="2"/>
  <c r="BG445" i="2"/>
  <c r="BG446" i="2"/>
  <c r="BG447" i="2"/>
  <c r="BG448" i="2"/>
  <c r="BG449" i="2"/>
  <c r="BG450" i="2"/>
  <c r="BG451" i="2"/>
  <c r="BG452" i="2"/>
  <c r="BG453" i="2"/>
  <c r="BG454" i="2"/>
  <c r="BG455" i="2"/>
  <c r="BG456" i="2"/>
  <c r="BG457" i="2"/>
  <c r="BG458" i="2"/>
  <c r="BG459" i="2"/>
  <c r="BG460" i="2"/>
  <c r="BG461" i="2"/>
  <c r="BG462" i="2"/>
  <c r="BG463" i="2"/>
  <c r="BG464" i="2"/>
  <c r="BG465" i="2"/>
  <c r="BG466" i="2"/>
  <c r="BG467" i="2"/>
  <c r="BG468" i="2"/>
  <c r="BG469" i="2"/>
  <c r="BG470" i="2"/>
  <c r="BG471" i="2"/>
  <c r="BG472" i="2"/>
  <c r="BG473" i="2"/>
  <c r="BG474" i="2"/>
  <c r="BG475" i="2"/>
  <c r="BG476" i="2"/>
  <c r="BG477" i="2"/>
  <c r="BG478" i="2"/>
  <c r="BG479" i="2"/>
  <c r="BG480" i="2"/>
  <c r="BG481" i="2"/>
  <c r="BG482" i="2"/>
  <c r="BG483" i="2"/>
  <c r="BG484" i="2"/>
  <c r="BG485" i="2"/>
  <c r="BG486" i="2"/>
  <c r="BG487" i="2"/>
  <c r="BG488" i="2"/>
  <c r="BG489" i="2"/>
  <c r="BG490" i="2"/>
  <c r="BG491" i="2"/>
  <c r="BG492" i="2"/>
  <c r="BG493" i="2"/>
  <c r="BG494" i="2"/>
  <c r="BG495" i="2"/>
  <c r="BG496" i="2"/>
  <c r="BG497" i="2"/>
  <c r="BG498" i="2"/>
  <c r="BG499" i="2"/>
  <c r="BG500" i="2"/>
  <c r="BG501" i="2"/>
  <c r="BG502" i="2"/>
  <c r="BG503" i="2"/>
  <c r="BG504" i="2"/>
  <c r="BG505" i="2"/>
  <c r="BG506" i="2"/>
  <c r="BG507" i="2"/>
  <c r="BG508" i="2"/>
  <c r="BG509" i="2"/>
  <c r="BG510" i="2"/>
  <c r="BG511" i="2"/>
  <c r="BG512" i="2"/>
  <c r="BG513" i="2"/>
  <c r="BG514" i="2"/>
  <c r="BG515" i="2"/>
  <c r="BG516" i="2"/>
  <c r="BG517" i="2"/>
  <c r="BG518" i="2"/>
  <c r="BG519" i="2"/>
  <c r="BG520" i="2"/>
  <c r="BG521" i="2"/>
  <c r="BG522" i="2"/>
  <c r="BG523" i="2"/>
  <c r="BG524" i="2"/>
  <c r="BG525" i="2"/>
  <c r="BG526" i="2"/>
  <c r="BG527" i="2"/>
  <c r="BG528" i="2"/>
  <c r="BG529" i="2"/>
  <c r="BG530" i="2"/>
  <c r="BG531" i="2"/>
  <c r="BG532" i="2"/>
  <c r="BG533" i="2"/>
  <c r="BG534" i="2"/>
  <c r="BG535" i="2"/>
  <c r="BG536" i="2"/>
  <c r="BG537" i="2"/>
  <c r="BG538" i="2"/>
  <c r="BG539" i="2"/>
  <c r="BG540" i="2"/>
  <c r="BG541" i="2"/>
  <c r="BG542" i="2"/>
  <c r="BG543" i="2"/>
  <c r="BG544" i="2"/>
  <c r="BG545" i="2"/>
  <c r="BG546" i="2"/>
  <c r="BG547" i="2"/>
  <c r="BG548" i="2"/>
  <c r="BG549" i="2"/>
  <c r="BG550" i="2"/>
  <c r="BG551" i="2"/>
  <c r="BG552" i="2"/>
  <c r="BG553" i="2"/>
  <c r="BG554" i="2"/>
  <c r="BG555" i="2"/>
  <c r="BG556" i="2"/>
  <c r="BG557" i="2"/>
  <c r="BG558" i="2"/>
  <c r="BG559" i="2"/>
  <c r="BG560" i="2"/>
  <c r="BG561" i="2"/>
  <c r="BG562" i="2"/>
  <c r="BG563" i="2"/>
  <c r="BG564" i="2"/>
  <c r="BG565" i="2"/>
  <c r="BG566" i="2"/>
  <c r="BG567" i="2"/>
  <c r="BG568" i="2"/>
  <c r="BG569" i="2"/>
  <c r="BG570" i="2"/>
  <c r="BG571" i="2"/>
  <c r="BG572" i="2"/>
  <c r="BG573" i="2"/>
  <c r="BG574" i="2"/>
  <c r="BG575" i="2"/>
  <c r="BG576" i="2"/>
  <c r="BG577" i="2"/>
  <c r="BG578" i="2"/>
  <c r="BG579" i="2"/>
  <c r="BG580" i="2"/>
  <c r="BG581" i="2"/>
  <c r="BG582" i="2"/>
  <c r="BG583" i="2"/>
  <c r="BG584" i="2"/>
  <c r="BG585" i="2"/>
  <c r="BG586" i="2"/>
  <c r="BG587" i="2"/>
  <c r="BG588" i="2"/>
  <c r="BG589" i="2"/>
  <c r="BG590" i="2"/>
  <c r="BG591" i="2"/>
  <c r="BG592" i="2"/>
  <c r="BG593" i="2"/>
  <c r="BG594" i="2"/>
  <c r="BG595" i="2"/>
  <c r="BG596" i="2"/>
  <c r="BG597" i="2"/>
  <c r="BG598" i="2"/>
  <c r="BG599" i="2"/>
  <c r="BG600" i="2"/>
  <c r="BG601" i="2"/>
  <c r="BG602" i="2"/>
  <c r="BG603" i="2"/>
  <c r="BG604" i="2"/>
  <c r="BG605" i="2"/>
  <c r="BG606" i="2"/>
  <c r="BG607" i="2"/>
  <c r="BG608" i="2"/>
  <c r="BG609" i="2"/>
  <c r="BG610" i="2"/>
  <c r="BG611" i="2"/>
  <c r="BG612" i="2"/>
  <c r="BG613" i="2"/>
  <c r="BG614" i="2"/>
  <c r="BG615" i="2"/>
  <c r="BG616" i="2"/>
  <c r="BG617" i="2"/>
  <c r="BG618" i="2"/>
  <c r="BG619" i="2"/>
  <c r="BG620" i="2"/>
  <c r="BG621" i="2"/>
  <c r="BG622" i="2"/>
  <c r="BG623" i="2"/>
  <c r="BG624" i="2"/>
  <c r="BG625" i="2"/>
  <c r="BG626" i="2"/>
  <c r="BG627" i="2"/>
  <c r="BG628" i="2"/>
  <c r="BG629" i="2"/>
  <c r="BG630" i="2"/>
  <c r="BG631" i="2"/>
  <c r="BG632" i="2"/>
  <c r="BG633" i="2"/>
  <c r="BG634" i="2"/>
  <c r="BG635" i="2"/>
  <c r="BG636" i="2"/>
  <c r="BG637" i="2"/>
  <c r="BG638" i="2"/>
  <c r="BG639" i="2"/>
  <c r="BG640" i="2"/>
  <c r="BG641" i="2"/>
  <c r="BG642" i="2"/>
  <c r="BG643" i="2"/>
  <c r="BG644" i="2"/>
  <c r="BG645" i="2"/>
  <c r="BG646" i="2"/>
  <c r="BG647" i="2"/>
  <c r="BG648" i="2"/>
  <c r="BG649" i="2"/>
  <c r="BG650" i="2"/>
  <c r="BG651" i="2"/>
  <c r="BG652" i="2"/>
  <c r="BG653" i="2"/>
  <c r="BG654" i="2"/>
  <c r="BG655" i="2"/>
  <c r="BG656" i="2"/>
  <c r="BG657" i="2"/>
  <c r="BG658" i="2"/>
  <c r="BG659" i="2"/>
  <c r="BG660" i="2"/>
  <c r="BG661" i="2"/>
  <c r="BG662" i="2"/>
  <c r="BG663" i="2"/>
  <c r="BG664" i="2"/>
  <c r="BG665" i="2"/>
  <c r="BG666" i="2"/>
  <c r="BG667" i="2"/>
  <c r="BG668" i="2"/>
  <c r="BG669" i="2"/>
  <c r="BG670" i="2"/>
  <c r="BG671" i="2"/>
  <c r="BG672" i="2"/>
  <c r="BG673" i="2"/>
  <c r="BG674" i="2"/>
  <c r="BG675" i="2"/>
  <c r="BG676" i="2"/>
  <c r="BG677" i="2"/>
  <c r="BG678" i="2"/>
  <c r="BG679" i="2"/>
  <c r="BG680" i="2"/>
  <c r="BG681" i="2"/>
  <c r="BG682" i="2"/>
  <c r="BG683" i="2"/>
  <c r="BG684" i="2"/>
  <c r="BG685" i="2"/>
  <c r="BG686" i="2"/>
  <c r="BG687" i="2"/>
  <c r="BG688" i="2"/>
  <c r="BG689" i="2"/>
  <c r="BG690" i="2"/>
  <c r="BG691" i="2"/>
  <c r="BG692" i="2"/>
  <c r="BG693" i="2"/>
  <c r="BG694" i="2"/>
  <c r="BG695" i="2"/>
  <c r="BG696" i="2"/>
  <c r="BG697" i="2"/>
  <c r="BG698" i="2"/>
  <c r="BG699" i="2"/>
  <c r="BG700" i="2"/>
  <c r="BG701" i="2"/>
  <c r="BG702" i="2"/>
  <c r="BG703" i="2"/>
  <c r="BG704" i="2"/>
  <c r="BG705" i="2"/>
  <c r="BG706" i="2"/>
  <c r="BG707" i="2"/>
  <c r="BG708" i="2"/>
  <c r="BG709" i="2"/>
  <c r="BG710" i="2"/>
  <c r="BG711" i="2"/>
  <c r="BG712" i="2"/>
  <c r="BG713" i="2"/>
  <c r="BG714" i="2"/>
  <c r="BG715" i="2"/>
  <c r="BG716" i="2"/>
  <c r="BG717" i="2"/>
  <c r="BG718" i="2"/>
  <c r="BG719" i="2"/>
  <c r="BG720" i="2"/>
  <c r="BG721" i="2"/>
  <c r="BG722" i="2"/>
  <c r="BG723" i="2"/>
  <c r="BG724" i="2"/>
  <c r="BG725" i="2"/>
  <c r="BG726" i="2"/>
  <c r="BG727" i="2"/>
  <c r="BG728" i="2"/>
  <c r="BG729" i="2"/>
  <c r="BG730" i="2"/>
  <c r="BG731" i="2"/>
  <c r="BG732" i="2"/>
  <c r="BG733" i="2"/>
  <c r="BG734" i="2"/>
  <c r="BG735" i="2"/>
  <c r="BG736" i="2"/>
  <c r="BG737" i="2"/>
  <c r="BG738" i="2"/>
  <c r="BG739" i="2"/>
  <c r="BG740" i="2"/>
  <c r="BG741" i="2"/>
  <c r="BG742" i="2"/>
  <c r="BG743" i="2"/>
  <c r="BG744" i="2"/>
  <c r="BG745" i="2"/>
  <c r="BG746" i="2"/>
  <c r="BG747" i="2"/>
  <c r="BG748" i="2"/>
  <c r="BG749" i="2"/>
  <c r="BG750" i="2"/>
  <c r="BG751" i="2"/>
  <c r="BG752" i="2"/>
  <c r="BG753" i="2"/>
  <c r="BG754" i="2"/>
  <c r="BG755" i="2"/>
  <c r="BG756" i="2"/>
  <c r="BG757" i="2"/>
  <c r="BG758" i="2"/>
  <c r="BG759" i="2"/>
  <c r="BG760" i="2"/>
  <c r="BG761" i="2"/>
  <c r="BG762" i="2"/>
  <c r="BG763" i="2"/>
  <c r="BG764" i="2"/>
  <c r="BG765" i="2"/>
  <c r="BG766" i="2"/>
  <c r="BG767" i="2"/>
  <c r="BG768" i="2"/>
  <c r="BG769" i="2"/>
  <c r="BG770" i="2"/>
  <c r="BG771" i="2"/>
  <c r="BG772" i="2"/>
  <c r="BG773" i="2"/>
  <c r="BG774" i="2"/>
  <c r="BG775" i="2"/>
  <c r="BG776" i="2"/>
  <c r="BG777" i="2"/>
  <c r="BG778" i="2"/>
  <c r="BG779" i="2"/>
  <c r="BG780" i="2"/>
  <c r="BG781" i="2"/>
  <c r="BG782" i="2"/>
  <c r="BG783" i="2"/>
  <c r="BG784" i="2"/>
  <c r="BG785" i="2"/>
  <c r="BG786" i="2"/>
  <c r="BG787" i="2"/>
  <c r="BG788" i="2"/>
  <c r="BG789" i="2"/>
  <c r="BG790" i="2"/>
  <c r="BG791" i="2"/>
  <c r="BG792" i="2"/>
  <c r="BG793" i="2"/>
  <c r="BG794" i="2"/>
  <c r="BG795" i="2"/>
  <c r="BG796" i="2"/>
  <c r="BG797" i="2"/>
  <c r="BG798" i="2"/>
  <c r="BG799" i="2"/>
  <c r="BG800" i="2"/>
  <c r="BG801" i="2"/>
  <c r="BG802" i="2"/>
  <c r="BG803" i="2"/>
  <c r="BG804" i="2"/>
  <c r="BG805" i="2"/>
  <c r="BG806" i="2"/>
  <c r="BG807" i="2"/>
  <c r="BG808" i="2"/>
  <c r="BG809" i="2"/>
  <c r="BG810" i="2"/>
  <c r="BG811" i="2"/>
  <c r="BG812" i="2"/>
  <c r="BG813" i="2"/>
  <c r="BG814" i="2"/>
  <c r="BG815" i="2"/>
  <c r="BG816" i="2"/>
  <c r="BG817" i="2"/>
  <c r="BG818" i="2"/>
  <c r="BG819" i="2"/>
  <c r="BG820" i="2"/>
  <c r="BG821" i="2"/>
  <c r="BG822" i="2"/>
  <c r="BG823" i="2"/>
  <c r="BG824" i="2"/>
  <c r="BG825" i="2"/>
  <c r="BG826" i="2"/>
  <c r="BG827" i="2"/>
  <c r="BG828" i="2"/>
  <c r="BG829" i="2"/>
  <c r="BG830" i="2"/>
  <c r="BG831" i="2"/>
  <c r="BG832" i="2"/>
  <c r="BG833" i="2"/>
  <c r="BG834" i="2"/>
  <c r="BG835" i="2"/>
  <c r="BG836" i="2"/>
  <c r="BG837" i="2"/>
  <c r="BG838" i="2"/>
  <c r="BG839" i="2"/>
  <c r="BG840" i="2"/>
  <c r="BG841" i="2"/>
  <c r="BG842" i="2"/>
  <c r="BG843" i="2"/>
  <c r="BG844" i="2"/>
  <c r="BG845" i="2"/>
  <c r="BG846" i="2"/>
  <c r="BG847" i="2"/>
  <c r="BG848" i="2"/>
  <c r="BG849" i="2"/>
  <c r="BG850" i="2"/>
  <c r="BG851" i="2"/>
  <c r="BG852" i="2"/>
  <c r="BG853" i="2"/>
  <c r="BG854" i="2"/>
  <c r="BG855" i="2"/>
  <c r="BG856" i="2"/>
  <c r="BG857" i="2"/>
  <c r="BG858" i="2"/>
  <c r="BG859" i="2"/>
  <c r="BG860" i="2"/>
  <c r="BG861" i="2"/>
  <c r="BG862" i="2"/>
  <c r="BG863" i="2"/>
  <c r="BG864" i="2"/>
  <c r="BG865" i="2"/>
  <c r="BG866" i="2"/>
  <c r="BG867" i="2"/>
  <c r="BG868" i="2"/>
  <c r="BG869" i="2"/>
  <c r="BG870" i="2"/>
  <c r="BG871" i="2"/>
  <c r="BG872" i="2"/>
  <c r="BG873" i="2"/>
  <c r="BG874" i="2"/>
  <c r="BG875" i="2"/>
  <c r="BG876" i="2"/>
  <c r="BG877" i="2"/>
  <c r="BG878" i="2"/>
  <c r="BG879" i="2"/>
  <c r="BG880" i="2"/>
  <c r="BG881" i="2"/>
  <c r="BG882" i="2"/>
  <c r="BG883" i="2"/>
  <c r="BG884" i="2"/>
  <c r="BG885" i="2"/>
  <c r="BG886" i="2"/>
  <c r="BG887" i="2"/>
  <c r="BG888" i="2"/>
  <c r="BG889" i="2"/>
  <c r="BG890" i="2"/>
  <c r="BG891" i="2"/>
  <c r="BG892" i="2"/>
  <c r="BG893" i="2"/>
  <c r="BG894" i="2"/>
  <c r="BG895" i="2"/>
  <c r="BG896" i="2"/>
  <c r="BG897" i="2"/>
  <c r="BG898" i="2"/>
  <c r="BG899" i="2"/>
  <c r="BG900" i="2"/>
  <c r="BG901" i="2"/>
  <c r="BG902" i="2"/>
  <c r="BG903" i="2"/>
  <c r="BG904" i="2"/>
  <c r="BG905" i="2"/>
  <c r="BG906" i="2"/>
  <c r="BG907" i="2"/>
  <c r="BG908" i="2"/>
  <c r="BG909" i="2"/>
  <c r="BG910" i="2"/>
  <c r="BG911" i="2"/>
  <c r="BG912" i="2"/>
  <c r="BG913" i="2"/>
  <c r="BG914" i="2"/>
  <c r="BG915" i="2"/>
  <c r="BG916" i="2"/>
  <c r="BG917" i="2"/>
  <c r="BG918" i="2"/>
  <c r="BG919" i="2"/>
  <c r="BG920" i="2"/>
  <c r="BG921" i="2"/>
  <c r="BG922" i="2"/>
  <c r="BG923" i="2"/>
  <c r="BG924" i="2"/>
  <c r="BG925" i="2"/>
  <c r="BG926" i="2"/>
  <c r="BG927" i="2"/>
  <c r="BG928" i="2"/>
  <c r="BG929" i="2"/>
  <c r="BG930" i="2"/>
  <c r="BG931" i="2"/>
  <c r="BG932" i="2"/>
  <c r="BG933" i="2"/>
  <c r="BG934" i="2"/>
  <c r="BG935" i="2"/>
  <c r="BG936" i="2"/>
  <c r="BG937" i="2"/>
  <c r="BG938" i="2"/>
  <c r="BG939" i="2"/>
  <c r="BG940" i="2"/>
  <c r="BG941" i="2"/>
  <c r="BG942" i="2"/>
  <c r="BG943" i="2"/>
  <c r="BG944" i="2"/>
  <c r="BG945" i="2"/>
  <c r="BG946" i="2"/>
  <c r="BG947" i="2"/>
  <c r="BG948" i="2"/>
  <c r="BG949" i="2"/>
  <c r="BG950" i="2"/>
  <c r="BG951" i="2"/>
  <c r="BG952" i="2"/>
  <c r="BG953" i="2"/>
  <c r="BG954" i="2"/>
  <c r="BG955" i="2"/>
  <c r="BG956" i="2"/>
  <c r="BG957" i="2"/>
  <c r="BG958" i="2"/>
  <c r="BG959" i="2"/>
  <c r="BG960" i="2"/>
  <c r="BG961" i="2"/>
  <c r="BG962" i="2"/>
  <c r="BG963" i="2"/>
  <c r="BG964" i="2"/>
  <c r="BG965" i="2"/>
  <c r="BG966" i="2"/>
  <c r="BG967" i="2"/>
  <c r="BG968" i="2"/>
  <c r="BG969" i="2"/>
  <c r="BG970" i="2"/>
  <c r="BG971" i="2"/>
  <c r="BG972" i="2"/>
  <c r="BG973" i="2"/>
  <c r="BG974" i="2"/>
  <c r="BG975" i="2"/>
  <c r="BG976" i="2"/>
  <c r="BG977" i="2"/>
  <c r="BG978" i="2"/>
  <c r="BG979" i="2"/>
  <c r="BG980" i="2"/>
  <c r="BG981" i="2"/>
  <c r="BG982" i="2"/>
  <c r="BG983" i="2"/>
  <c r="BG984" i="2"/>
  <c r="BG985" i="2"/>
  <c r="BG986" i="2"/>
  <c r="BG987" i="2"/>
  <c r="BG988" i="2"/>
  <c r="BG989" i="2"/>
  <c r="BG990" i="2"/>
  <c r="BG991" i="2"/>
  <c r="BG992" i="2"/>
  <c r="BG993" i="2"/>
  <c r="BG994" i="2"/>
  <c r="BG995" i="2"/>
  <c r="BG996" i="2"/>
  <c r="BG997" i="2"/>
  <c r="BG998" i="2"/>
  <c r="BG999" i="2"/>
  <c r="BG1000" i="2"/>
  <c r="BG1001" i="2"/>
  <c r="BG1002" i="2"/>
  <c r="BG1003" i="2"/>
  <c r="BG1004" i="2"/>
  <c r="BG1005" i="2"/>
  <c r="BG1006" i="2"/>
  <c r="BG1007" i="2"/>
  <c r="BG1008" i="2"/>
  <c r="BG1009" i="2"/>
  <c r="BG1010" i="2"/>
  <c r="BG1011" i="2"/>
  <c r="BG1012" i="2"/>
  <c r="BG1013" i="2"/>
  <c r="BG1014" i="2"/>
  <c r="BG1015" i="2"/>
  <c r="BG1016" i="2"/>
  <c r="BG1017" i="2"/>
  <c r="BG1018" i="2"/>
  <c r="BG1019" i="2"/>
  <c r="BG1020" i="2"/>
  <c r="BG1021" i="2"/>
  <c r="BG1022" i="2"/>
  <c r="BG1023" i="2"/>
  <c r="BG1024" i="2"/>
  <c r="BG1025" i="2"/>
  <c r="BG1026" i="2"/>
  <c r="BG1027" i="2"/>
  <c r="BG1028" i="2"/>
  <c r="BG1029" i="2"/>
  <c r="BG1030" i="2"/>
  <c r="BG1031" i="2"/>
  <c r="BG1032" i="2"/>
  <c r="BG1033" i="2"/>
  <c r="BG1034" i="2"/>
  <c r="BG1035" i="2"/>
  <c r="BG1036" i="2"/>
  <c r="BG1037" i="2"/>
  <c r="BG1038" i="2"/>
  <c r="BG1039" i="2"/>
  <c r="BG1040" i="2"/>
  <c r="BG1041" i="2"/>
  <c r="BG1042" i="2"/>
  <c r="BG1043" i="2"/>
  <c r="BG1044" i="2"/>
  <c r="BG1045" i="2"/>
  <c r="BG1046" i="2"/>
  <c r="BG1047" i="2"/>
  <c r="BG1048" i="2"/>
  <c r="BG1049" i="2"/>
  <c r="BG1050" i="2"/>
  <c r="BG1051" i="2"/>
  <c r="BG1052" i="2"/>
  <c r="BG1053" i="2"/>
  <c r="BG1054" i="2"/>
  <c r="BG1055" i="2"/>
  <c r="BG1056" i="2"/>
  <c r="BG1057" i="2"/>
  <c r="BG1058" i="2"/>
  <c r="BG1059" i="2"/>
  <c r="BG1060" i="2"/>
  <c r="BG1061" i="2"/>
  <c r="BG1062" i="2"/>
  <c r="BG1063" i="2"/>
  <c r="BG1064" i="2"/>
  <c r="BG1065" i="2"/>
  <c r="BG1066" i="2"/>
  <c r="BG1067" i="2"/>
  <c r="BG1068" i="2"/>
  <c r="BG1069" i="2"/>
  <c r="BG1070" i="2"/>
  <c r="BG1071" i="2"/>
  <c r="BG1072" i="2"/>
  <c r="BG1073" i="2"/>
  <c r="BG1074" i="2"/>
  <c r="BG1075" i="2"/>
  <c r="BG1076" i="2"/>
  <c r="BG1077" i="2"/>
  <c r="BG1078" i="2"/>
  <c r="BG1079" i="2"/>
  <c r="BG1080" i="2"/>
  <c r="BG1081" i="2"/>
  <c r="BG1082" i="2"/>
  <c r="BG1083" i="2"/>
  <c r="BG1084" i="2"/>
  <c r="BG1085" i="2"/>
  <c r="BG1086" i="2"/>
  <c r="BG1087" i="2"/>
  <c r="BG1088" i="2"/>
  <c r="BG1089" i="2"/>
  <c r="BG1090" i="2"/>
  <c r="BG1091" i="2"/>
  <c r="BG1092" i="2"/>
  <c r="BG1093" i="2"/>
  <c r="BG1094" i="2"/>
  <c r="BG1095" i="2"/>
  <c r="BG1096" i="2"/>
  <c r="BG1097" i="2"/>
  <c r="BG1098" i="2"/>
  <c r="BG1099" i="2"/>
  <c r="BG1100" i="2"/>
  <c r="BG1101" i="2"/>
  <c r="BG1102" i="2"/>
  <c r="BG1103" i="2"/>
  <c r="BG1104" i="2"/>
  <c r="BG1105" i="2"/>
  <c r="BG1106" i="2"/>
  <c r="BG1107" i="2"/>
  <c r="BG1108" i="2"/>
  <c r="BG1109" i="2"/>
  <c r="BG1110" i="2"/>
  <c r="BG1111" i="2"/>
  <c r="BG1112" i="2"/>
  <c r="BG1113" i="2"/>
  <c r="BG1114" i="2"/>
  <c r="BG1115" i="2"/>
  <c r="BG1116" i="2"/>
  <c r="BG1117" i="2"/>
  <c r="BG1118" i="2"/>
  <c r="BG1119" i="2"/>
  <c r="BG1120" i="2"/>
  <c r="BG1121" i="2"/>
  <c r="BG1122" i="2"/>
  <c r="BG1123" i="2"/>
  <c r="BG1124" i="2"/>
  <c r="BG1125" i="2"/>
  <c r="BG1126" i="2"/>
  <c r="BG1127" i="2"/>
  <c r="BG1128" i="2"/>
  <c r="BG1129" i="2"/>
  <c r="BG1130" i="2"/>
  <c r="BG1131" i="2"/>
  <c r="BG1132" i="2"/>
  <c r="BG1133" i="2"/>
  <c r="BG1134" i="2"/>
  <c r="BG1135" i="2"/>
  <c r="BG1136" i="2"/>
  <c r="BG1137" i="2"/>
  <c r="BG1138" i="2"/>
  <c r="BG1139" i="2"/>
  <c r="BG1140" i="2"/>
  <c r="BG1141" i="2"/>
  <c r="BG1142" i="2"/>
  <c r="BG1143" i="2"/>
  <c r="BG1144" i="2"/>
  <c r="BG1145" i="2"/>
  <c r="BG1146" i="2"/>
  <c r="BG1147" i="2"/>
  <c r="BG1148" i="2"/>
  <c r="BG1149" i="2"/>
  <c r="BG1150" i="2"/>
  <c r="BG1151" i="2"/>
  <c r="BG1152" i="2"/>
  <c r="BG1153" i="2"/>
  <c r="BG1154" i="2"/>
  <c r="BG1155" i="2"/>
  <c r="BG1156" i="2"/>
  <c r="BG1157" i="2"/>
  <c r="BG1158" i="2"/>
  <c r="BG1159" i="2"/>
  <c r="BG1160" i="2"/>
  <c r="BG1161" i="2"/>
  <c r="BG1162" i="2"/>
  <c r="BG1163" i="2"/>
  <c r="BG1164" i="2"/>
  <c r="BG1165" i="2"/>
  <c r="BG1166" i="2"/>
  <c r="BG1167" i="2"/>
  <c r="BG1168" i="2"/>
  <c r="BG1169" i="2"/>
  <c r="BG1170" i="2"/>
  <c r="BG1171" i="2"/>
  <c r="BG1172" i="2"/>
  <c r="BG1173" i="2"/>
  <c r="BG1174" i="2"/>
  <c r="BG1175" i="2"/>
  <c r="BG1176" i="2"/>
  <c r="BG1177" i="2"/>
  <c r="BG1178" i="2"/>
  <c r="BG1179" i="2"/>
  <c r="BG1180" i="2"/>
  <c r="BG1181" i="2"/>
  <c r="BG1182" i="2"/>
  <c r="BG1183" i="2"/>
  <c r="BG1184" i="2"/>
  <c r="BG1185" i="2"/>
  <c r="BG1186" i="2"/>
  <c r="BG1187" i="2"/>
  <c r="BG1188" i="2"/>
  <c r="BG1189" i="2"/>
  <c r="BG1190" i="2"/>
  <c r="BG1191" i="2"/>
  <c r="BG1192" i="2"/>
  <c r="BG1193" i="2"/>
  <c r="BG1194" i="2"/>
  <c r="BG1195" i="2"/>
  <c r="BG1196" i="2"/>
  <c r="BG1197" i="2"/>
  <c r="BG1198" i="2"/>
  <c r="BG1199" i="2"/>
  <c r="BG1200" i="2"/>
  <c r="BG1201" i="2"/>
  <c r="BG1202" i="2"/>
  <c r="BG1203" i="2"/>
  <c r="BG1204" i="2"/>
  <c r="BG1205" i="2"/>
  <c r="BG1206" i="2"/>
  <c r="BG1207" i="2"/>
  <c r="BG1208" i="2"/>
  <c r="BG1209" i="2"/>
  <c r="BG1210" i="2"/>
  <c r="BG1211" i="2"/>
  <c r="BG1212" i="2"/>
  <c r="BG1213" i="2"/>
  <c r="BG1214" i="2"/>
  <c r="BG1215" i="2"/>
  <c r="BG1216" i="2"/>
  <c r="BG1217" i="2"/>
  <c r="BG1218" i="2"/>
  <c r="BG1219" i="2"/>
  <c r="BG1220" i="2"/>
  <c r="BG1221" i="2"/>
  <c r="BG1222" i="2"/>
  <c r="BG1223" i="2"/>
  <c r="BG1224" i="2"/>
  <c r="BG1225" i="2"/>
  <c r="BG1226" i="2"/>
  <c r="BG1227" i="2"/>
  <c r="BG1228" i="2"/>
  <c r="BG1229" i="2"/>
  <c r="BG1230" i="2"/>
  <c r="BG1231" i="2"/>
  <c r="BG1232" i="2"/>
  <c r="BG1233" i="2"/>
  <c r="BG1234" i="2"/>
  <c r="BG1235" i="2"/>
  <c r="BG1236" i="2"/>
  <c r="BG1237" i="2"/>
  <c r="BG1238" i="2"/>
  <c r="BG1239" i="2"/>
  <c r="BG1240" i="2"/>
  <c r="BG1241" i="2"/>
  <c r="BG1242" i="2"/>
  <c r="BG1243" i="2"/>
  <c r="BG1244" i="2"/>
  <c r="BG1245" i="2"/>
  <c r="BG1246" i="2"/>
  <c r="BG1247" i="2"/>
  <c r="BG1248" i="2"/>
  <c r="BG1249" i="2"/>
  <c r="BG1250" i="2"/>
  <c r="BG1251" i="2"/>
  <c r="BG1252" i="2"/>
  <c r="BG1253" i="2"/>
  <c r="BG1254" i="2"/>
  <c r="BG1255" i="2"/>
  <c r="BG1256" i="2"/>
  <c r="BG1257" i="2"/>
  <c r="BG1258" i="2"/>
  <c r="BG1259" i="2"/>
  <c r="BG1260" i="2"/>
  <c r="BG1261" i="2"/>
  <c r="BG1262" i="2"/>
  <c r="BG1263" i="2"/>
  <c r="BG1264" i="2"/>
  <c r="BG1265" i="2"/>
  <c r="BG1266" i="2"/>
  <c r="BG1267" i="2"/>
  <c r="BG1268" i="2"/>
  <c r="BG1269" i="2"/>
  <c r="BG1270" i="2"/>
  <c r="BG1271" i="2"/>
  <c r="BG1272" i="2"/>
  <c r="BG1273" i="2"/>
  <c r="BG1274" i="2"/>
  <c r="BG1275" i="2"/>
  <c r="BG1276" i="2"/>
  <c r="BG1277" i="2"/>
  <c r="BG1278" i="2"/>
  <c r="BG1279" i="2"/>
  <c r="BG1280" i="2"/>
  <c r="BG1281" i="2"/>
  <c r="BG1282" i="2"/>
  <c r="BG1283" i="2"/>
  <c r="BG1284" i="2"/>
  <c r="BG1285" i="2"/>
  <c r="BG1286" i="2"/>
  <c r="BG1287" i="2"/>
  <c r="BG1288" i="2"/>
  <c r="BG1289" i="2"/>
  <c r="BG1290" i="2"/>
  <c r="BG1291" i="2"/>
  <c r="BG1292" i="2"/>
  <c r="BG1293" i="2"/>
  <c r="BG1294" i="2"/>
  <c r="BG1295" i="2"/>
  <c r="BG1296" i="2"/>
  <c r="BG1297" i="2"/>
  <c r="BG1298" i="2"/>
  <c r="BG1299" i="2"/>
  <c r="BG1300" i="2"/>
  <c r="BG1301" i="2"/>
  <c r="BG1302" i="2"/>
  <c r="BG1303" i="2"/>
  <c r="BG1304" i="2"/>
  <c r="BG1305" i="2"/>
  <c r="BG1306" i="2"/>
  <c r="BG1307" i="2"/>
  <c r="BG1308" i="2"/>
  <c r="BG1309" i="2"/>
  <c r="BG1310" i="2"/>
  <c r="BG1311" i="2"/>
  <c r="BG1312" i="2"/>
  <c r="BG1313" i="2"/>
  <c r="BG1314" i="2"/>
  <c r="BG1315" i="2"/>
  <c r="BG1316" i="2"/>
  <c r="BG1317" i="2"/>
  <c r="BG1318" i="2"/>
  <c r="BG1319" i="2"/>
  <c r="BG1320" i="2"/>
  <c r="BG1321" i="2"/>
  <c r="BG1322" i="2"/>
  <c r="BG1323" i="2"/>
  <c r="BG1324" i="2"/>
  <c r="BG1325" i="2"/>
  <c r="BG1326" i="2"/>
  <c r="BG1327" i="2"/>
  <c r="BG1328" i="2"/>
  <c r="BG1329" i="2"/>
  <c r="BG1330" i="2"/>
  <c r="BG1331" i="2"/>
  <c r="BG1332" i="2"/>
  <c r="BG1333" i="2"/>
  <c r="BG1334" i="2"/>
  <c r="BG1335" i="2"/>
  <c r="BG1336" i="2"/>
  <c r="BG1337" i="2"/>
  <c r="BG1338" i="2"/>
  <c r="BG1339" i="2"/>
  <c r="BG1340" i="2"/>
  <c r="BG1341" i="2"/>
  <c r="BG1342" i="2"/>
  <c r="BG1343" i="2"/>
  <c r="BG1344" i="2"/>
  <c r="BG1345" i="2"/>
  <c r="BG1346" i="2"/>
  <c r="BG1347" i="2"/>
  <c r="BG1348" i="2"/>
  <c r="BG1349" i="2"/>
  <c r="BG1350" i="2"/>
  <c r="BG1351" i="2"/>
  <c r="BG1352" i="2"/>
  <c r="BG1353" i="2"/>
  <c r="BG1354" i="2"/>
  <c r="BG1355" i="2"/>
  <c r="BG1356" i="2"/>
  <c r="BG1357" i="2"/>
  <c r="BG1358" i="2"/>
  <c r="BG1359" i="2"/>
  <c r="BG1360" i="2"/>
  <c r="BG1361" i="2"/>
  <c r="BG1362" i="2"/>
  <c r="BG1363" i="2"/>
  <c r="BG1364" i="2"/>
  <c r="BG1365" i="2"/>
  <c r="BG1366" i="2"/>
  <c r="BG1367" i="2"/>
  <c r="BG1368" i="2"/>
  <c r="BG1369" i="2"/>
  <c r="BG1370" i="2"/>
  <c r="BG1371" i="2"/>
  <c r="BG1372" i="2"/>
  <c r="BG1373" i="2"/>
  <c r="BG1374" i="2"/>
  <c r="BG1375" i="2"/>
  <c r="BG1376" i="2"/>
  <c r="BG1377" i="2"/>
  <c r="BG1378" i="2"/>
  <c r="BG1379" i="2"/>
  <c r="BG1380" i="2"/>
  <c r="BG1381" i="2"/>
  <c r="BG1382" i="2"/>
  <c r="BG1383" i="2"/>
  <c r="BG1384" i="2"/>
  <c r="BG1385" i="2"/>
  <c r="BG1386" i="2"/>
  <c r="BG1387" i="2"/>
  <c r="BG1388" i="2"/>
  <c r="BG1389" i="2"/>
  <c r="BG1390" i="2"/>
  <c r="BG1391" i="2"/>
  <c r="BG1392" i="2"/>
  <c r="BG1393" i="2"/>
  <c r="BG1394" i="2"/>
  <c r="BG1395" i="2"/>
  <c r="BG1396" i="2"/>
  <c r="BG1397" i="2"/>
  <c r="BG1398" i="2"/>
  <c r="BG1399" i="2"/>
  <c r="BG1400" i="2"/>
  <c r="BG1401" i="2"/>
  <c r="BG1402" i="2"/>
  <c r="BG1403" i="2"/>
  <c r="BG1404" i="2"/>
  <c r="BG1405" i="2"/>
  <c r="BG1406" i="2"/>
  <c r="BG1407" i="2"/>
  <c r="BG1408" i="2"/>
  <c r="BG1409" i="2"/>
  <c r="BG1410" i="2"/>
  <c r="BG1411" i="2"/>
  <c r="BG1412" i="2"/>
  <c r="BG1413" i="2"/>
  <c r="BG1414" i="2"/>
  <c r="BG1415" i="2"/>
  <c r="BG1416" i="2"/>
  <c r="BG1417" i="2"/>
  <c r="BG1418" i="2"/>
  <c r="BG1419" i="2"/>
  <c r="BG1420" i="2"/>
  <c r="BG1421" i="2"/>
  <c r="BG1422" i="2"/>
  <c r="BG1423" i="2"/>
  <c r="BG1424" i="2"/>
  <c r="BG1425" i="2"/>
  <c r="BG1426" i="2"/>
  <c r="BG1427" i="2"/>
  <c r="BG1428" i="2"/>
  <c r="BG1429" i="2"/>
  <c r="BG1430" i="2"/>
  <c r="BG1431" i="2"/>
  <c r="BG1432" i="2"/>
  <c r="BG1433" i="2"/>
  <c r="BG1434" i="2"/>
  <c r="BG1435" i="2"/>
  <c r="BG1436" i="2"/>
  <c r="BG1437" i="2"/>
  <c r="BG1438" i="2"/>
  <c r="BG1439" i="2"/>
  <c r="BG1440" i="2"/>
  <c r="BG1441" i="2"/>
  <c r="BG1442" i="2"/>
  <c r="BG1443" i="2"/>
  <c r="BG1444" i="2"/>
  <c r="BG1445" i="2"/>
  <c r="BG1446" i="2"/>
  <c r="BG1447" i="2"/>
  <c r="BG1448" i="2"/>
  <c r="BG1449" i="2"/>
  <c r="BG1450" i="2"/>
  <c r="BG1451" i="2"/>
  <c r="BG1452" i="2"/>
  <c r="BG1453" i="2"/>
  <c r="BG1454" i="2"/>
  <c r="BG1455" i="2"/>
  <c r="BG1456" i="2"/>
  <c r="BG1457" i="2"/>
  <c r="BG1458" i="2"/>
  <c r="BG1459" i="2"/>
  <c r="BG1460" i="2"/>
  <c r="BG1461" i="2"/>
  <c r="BG1462" i="2"/>
  <c r="BG1463" i="2"/>
  <c r="BG1464" i="2"/>
  <c r="BG1465" i="2"/>
  <c r="BG1466" i="2"/>
  <c r="BG1467" i="2"/>
  <c r="BG1468" i="2"/>
  <c r="BG1469" i="2"/>
  <c r="BG1470" i="2"/>
  <c r="BG1471" i="2"/>
  <c r="BG1472" i="2"/>
  <c r="BG1473" i="2"/>
  <c r="BG1474" i="2"/>
  <c r="BG1475" i="2"/>
  <c r="BG1476" i="2"/>
  <c r="BG1477" i="2"/>
  <c r="BG1478" i="2"/>
  <c r="BG1479" i="2"/>
  <c r="BG1480" i="2"/>
  <c r="BG1481" i="2"/>
  <c r="BG1482" i="2"/>
  <c r="BG1483" i="2"/>
  <c r="BG1484" i="2"/>
  <c r="BG1485" i="2"/>
  <c r="BG1486" i="2"/>
  <c r="BG1487" i="2"/>
  <c r="BG1488" i="2"/>
  <c r="BG1489" i="2"/>
  <c r="BG1490" i="2"/>
  <c r="BG1491" i="2"/>
  <c r="BG1492" i="2"/>
  <c r="BG1493" i="2"/>
  <c r="BG1494" i="2"/>
  <c r="BG1495" i="2"/>
  <c r="BG1496" i="2"/>
  <c r="BG1497" i="2"/>
  <c r="BG1498" i="2"/>
  <c r="BG1499" i="2"/>
  <c r="BG1500" i="2"/>
  <c r="BG1501" i="2"/>
  <c r="BG1502" i="2"/>
  <c r="BG1503" i="2"/>
  <c r="BG1504" i="2"/>
  <c r="BG1505" i="2"/>
  <c r="BG1506" i="2"/>
  <c r="BG1507" i="2"/>
  <c r="BG1508" i="2"/>
  <c r="BG1509" i="2"/>
  <c r="BG1510" i="2"/>
  <c r="BG1511" i="2"/>
  <c r="BG1512" i="2"/>
  <c r="BG1513" i="2"/>
  <c r="BG1514" i="2"/>
  <c r="BG1515" i="2"/>
  <c r="BG1516" i="2"/>
  <c r="BG1517" i="2"/>
  <c r="BG1518" i="2"/>
  <c r="BG1519" i="2"/>
  <c r="BG1520" i="2"/>
  <c r="BG1521" i="2"/>
  <c r="BG1522" i="2"/>
  <c r="BG1523" i="2"/>
  <c r="BG1524" i="2"/>
  <c r="BG1525" i="2"/>
  <c r="BG1526" i="2"/>
  <c r="BG1527" i="2"/>
  <c r="BG1528" i="2"/>
  <c r="BG1529" i="2"/>
  <c r="BG1530" i="2"/>
  <c r="BG1531" i="2"/>
  <c r="BG1532" i="2"/>
  <c r="BG1533" i="2"/>
  <c r="BG1534" i="2"/>
  <c r="BG1535" i="2"/>
  <c r="BG1536" i="2"/>
  <c r="BG1537" i="2"/>
  <c r="BG1538" i="2"/>
  <c r="BG1539" i="2"/>
  <c r="BG1540" i="2"/>
  <c r="BG1541" i="2"/>
  <c r="BG1542" i="2"/>
  <c r="BG1543" i="2"/>
  <c r="BG1544" i="2"/>
  <c r="BG1545" i="2"/>
  <c r="BG1546" i="2"/>
  <c r="BG1547" i="2"/>
  <c r="BG1548" i="2"/>
  <c r="BG1549" i="2"/>
  <c r="BG1550" i="2"/>
  <c r="BG1551" i="2"/>
  <c r="BG1552" i="2"/>
  <c r="BG1553" i="2"/>
  <c r="BG1554" i="2"/>
  <c r="BG1555" i="2"/>
  <c r="BG1556" i="2"/>
  <c r="BG1557" i="2"/>
  <c r="BG1558" i="2"/>
  <c r="BG1559" i="2"/>
  <c r="BG1560" i="2"/>
  <c r="BG1561" i="2"/>
  <c r="BG1562" i="2"/>
  <c r="BG1563" i="2"/>
  <c r="BG1564" i="2"/>
  <c r="BG1565" i="2"/>
  <c r="BG1566" i="2"/>
  <c r="BG1567" i="2"/>
  <c r="BG1568" i="2"/>
  <c r="BG1569" i="2"/>
  <c r="BG1570" i="2"/>
  <c r="BG1571" i="2"/>
  <c r="BG1572" i="2"/>
  <c r="BG1573" i="2"/>
  <c r="BG1574" i="2"/>
  <c r="BG1575" i="2"/>
  <c r="BG1576" i="2"/>
  <c r="BG1577" i="2"/>
  <c r="BG1578" i="2"/>
  <c r="BG1579" i="2"/>
  <c r="BG1580" i="2"/>
  <c r="BG1581" i="2"/>
  <c r="BG1582" i="2"/>
  <c r="BG1583" i="2"/>
  <c r="BG1584" i="2"/>
  <c r="BG1585" i="2"/>
  <c r="BG1586" i="2"/>
  <c r="BG1587" i="2"/>
  <c r="BG1588" i="2"/>
  <c r="BG1589" i="2"/>
  <c r="BG1590" i="2"/>
  <c r="BG1591" i="2"/>
  <c r="BG1592" i="2"/>
  <c r="BG1593" i="2"/>
  <c r="BG1594" i="2"/>
  <c r="BG1595" i="2"/>
  <c r="BG1596" i="2"/>
  <c r="BG1597" i="2"/>
  <c r="BG1598" i="2"/>
  <c r="BG1599" i="2"/>
  <c r="BG1600" i="2"/>
  <c r="BG1601" i="2"/>
  <c r="BH2" i="2"/>
  <c r="CJ2" i="2"/>
  <c r="CJ3" i="2"/>
  <c r="CJ4" i="2"/>
  <c r="CJ5" i="2"/>
  <c r="CJ6" i="2"/>
  <c r="CJ7" i="2"/>
  <c r="CJ8" i="2"/>
  <c r="CJ9" i="2"/>
  <c r="CJ10" i="2"/>
  <c r="CJ11" i="2"/>
  <c r="CJ12" i="2"/>
  <c r="CJ13" i="2"/>
  <c r="CJ14" i="2"/>
  <c r="CJ15" i="2"/>
  <c r="CJ16" i="2"/>
  <c r="CJ17" i="2"/>
  <c r="CJ18" i="2"/>
  <c r="CJ19" i="2"/>
  <c r="CJ20" i="2"/>
  <c r="CJ21" i="2"/>
  <c r="CJ22" i="2"/>
  <c r="CJ23" i="2"/>
  <c r="CJ24" i="2"/>
  <c r="CJ25" i="2"/>
  <c r="CJ26" i="2"/>
  <c r="CJ27" i="2"/>
  <c r="CJ28" i="2"/>
  <c r="CJ29" i="2"/>
  <c r="CJ30" i="2"/>
  <c r="CJ31" i="2"/>
  <c r="CJ32" i="2"/>
  <c r="CJ33" i="2"/>
  <c r="CJ34" i="2"/>
  <c r="CJ35" i="2"/>
  <c r="CJ36" i="2"/>
  <c r="CJ37" i="2"/>
  <c r="CJ38" i="2"/>
  <c r="CJ39" i="2"/>
  <c r="CJ40" i="2"/>
  <c r="CJ41" i="2"/>
  <c r="CJ42" i="2"/>
  <c r="CJ43" i="2"/>
  <c r="CJ44" i="2"/>
  <c r="CJ45" i="2"/>
  <c r="CJ46" i="2"/>
  <c r="CJ47" i="2"/>
  <c r="CJ48" i="2"/>
  <c r="CJ49" i="2"/>
  <c r="CJ50" i="2"/>
  <c r="CJ51" i="2"/>
  <c r="CJ52" i="2"/>
  <c r="CJ53" i="2"/>
  <c r="CJ54" i="2"/>
  <c r="CJ55" i="2"/>
  <c r="CJ56" i="2"/>
  <c r="CJ57" i="2"/>
  <c r="CJ58" i="2"/>
  <c r="CJ59" i="2"/>
  <c r="CJ60" i="2"/>
  <c r="CJ61" i="2"/>
  <c r="CJ62" i="2"/>
  <c r="CJ63" i="2"/>
  <c r="CJ64" i="2"/>
  <c r="CJ65" i="2"/>
  <c r="CJ66" i="2"/>
  <c r="CJ67" i="2"/>
  <c r="CJ68" i="2"/>
  <c r="CJ69" i="2"/>
  <c r="CJ70" i="2"/>
  <c r="CJ71" i="2"/>
  <c r="CJ72" i="2"/>
  <c r="CJ73" i="2"/>
  <c r="CJ74" i="2"/>
  <c r="CJ75" i="2"/>
  <c r="CJ76" i="2"/>
  <c r="CJ77" i="2"/>
  <c r="CJ78" i="2"/>
  <c r="CJ79" i="2"/>
  <c r="CJ80" i="2"/>
  <c r="CJ81" i="2"/>
  <c r="CJ82" i="2"/>
  <c r="CJ83" i="2"/>
  <c r="CJ84" i="2"/>
  <c r="CJ85" i="2"/>
  <c r="CJ86" i="2"/>
  <c r="CJ87" i="2"/>
  <c r="CJ88" i="2"/>
  <c r="CJ89" i="2"/>
  <c r="CJ90" i="2"/>
  <c r="CJ91" i="2"/>
  <c r="CJ92" i="2"/>
  <c r="CJ93" i="2"/>
  <c r="CJ94" i="2"/>
  <c r="CJ95" i="2"/>
  <c r="CJ96" i="2"/>
  <c r="CJ97" i="2"/>
  <c r="CJ98" i="2"/>
  <c r="CJ99" i="2"/>
  <c r="CJ100" i="2"/>
  <c r="CJ101" i="2"/>
  <c r="CJ102" i="2"/>
  <c r="CJ103" i="2"/>
  <c r="CJ104" i="2"/>
  <c r="CJ105" i="2"/>
  <c r="CJ106" i="2"/>
  <c r="CJ107" i="2"/>
  <c r="CJ108" i="2"/>
  <c r="CJ109" i="2"/>
  <c r="CJ110" i="2"/>
  <c r="CJ111" i="2"/>
  <c r="CJ112" i="2"/>
  <c r="CJ113" i="2"/>
  <c r="CJ114" i="2"/>
  <c r="CJ115" i="2"/>
  <c r="CJ116" i="2"/>
  <c r="CJ117" i="2"/>
  <c r="CJ118" i="2"/>
  <c r="CJ119" i="2"/>
  <c r="CJ120" i="2"/>
  <c r="CJ121" i="2"/>
  <c r="CJ122" i="2"/>
  <c r="CJ123" i="2"/>
  <c r="CJ124" i="2"/>
  <c r="CJ125" i="2"/>
  <c r="CJ126" i="2"/>
  <c r="CJ127" i="2"/>
  <c r="CJ128" i="2"/>
  <c r="CJ129" i="2"/>
  <c r="CJ130" i="2"/>
  <c r="CJ131" i="2"/>
  <c r="CJ132" i="2"/>
  <c r="CJ133" i="2"/>
  <c r="CJ134" i="2"/>
  <c r="CJ135" i="2"/>
  <c r="CJ136" i="2"/>
  <c r="CJ137" i="2"/>
  <c r="CJ138" i="2"/>
  <c r="CJ139" i="2"/>
  <c r="CJ140" i="2"/>
  <c r="CJ141" i="2"/>
  <c r="CJ142" i="2"/>
  <c r="CJ143" i="2"/>
  <c r="CJ144" i="2"/>
  <c r="CJ145" i="2"/>
  <c r="CJ146" i="2"/>
  <c r="CJ147" i="2"/>
  <c r="CJ148" i="2"/>
  <c r="CJ149" i="2"/>
  <c r="CJ150" i="2"/>
  <c r="CJ151" i="2"/>
  <c r="CJ152" i="2"/>
  <c r="CJ153" i="2"/>
  <c r="CJ154" i="2"/>
  <c r="CJ155" i="2"/>
  <c r="CJ156" i="2"/>
  <c r="CJ157" i="2"/>
  <c r="CJ158" i="2"/>
  <c r="CJ159" i="2"/>
  <c r="CJ160" i="2"/>
  <c r="CJ161" i="2"/>
  <c r="CJ162" i="2"/>
  <c r="CJ163" i="2"/>
  <c r="CJ164" i="2"/>
  <c r="CJ165" i="2"/>
  <c r="CJ166" i="2"/>
  <c r="CJ167" i="2"/>
  <c r="CJ168" i="2"/>
  <c r="CJ169" i="2"/>
  <c r="CJ170" i="2"/>
  <c r="CJ171" i="2"/>
  <c r="CJ172" i="2"/>
  <c r="CJ173" i="2"/>
  <c r="CJ174" i="2"/>
  <c r="CJ175" i="2"/>
  <c r="CJ176" i="2"/>
  <c r="CJ177" i="2"/>
  <c r="CJ178" i="2"/>
  <c r="CJ179" i="2"/>
  <c r="CJ180" i="2"/>
  <c r="CJ181" i="2"/>
  <c r="CJ182" i="2"/>
  <c r="CJ183" i="2"/>
  <c r="CJ184" i="2"/>
  <c r="CJ185" i="2"/>
  <c r="CJ186" i="2"/>
  <c r="CJ187" i="2"/>
  <c r="CJ188" i="2"/>
  <c r="CJ189" i="2"/>
  <c r="CJ190" i="2"/>
  <c r="CJ191" i="2"/>
  <c r="CJ192" i="2"/>
  <c r="CJ193" i="2"/>
  <c r="CJ194" i="2"/>
  <c r="CJ195" i="2"/>
  <c r="CJ196" i="2"/>
  <c r="CJ197" i="2"/>
  <c r="CJ198" i="2"/>
  <c r="CJ199" i="2"/>
  <c r="CJ200" i="2"/>
  <c r="CJ201" i="2"/>
  <c r="CJ202" i="2"/>
  <c r="CJ203" i="2"/>
  <c r="CJ204" i="2"/>
  <c r="CJ205" i="2"/>
  <c r="CJ206" i="2"/>
  <c r="CJ207" i="2"/>
  <c r="CJ208" i="2"/>
  <c r="CJ209" i="2"/>
  <c r="CJ210" i="2"/>
  <c r="CJ211" i="2"/>
  <c r="CJ212" i="2"/>
  <c r="CJ213" i="2"/>
  <c r="CJ214" i="2"/>
  <c r="CJ215" i="2"/>
  <c r="CJ216" i="2"/>
  <c r="CJ217" i="2"/>
  <c r="CJ218" i="2"/>
  <c r="CJ219" i="2"/>
  <c r="CJ220" i="2"/>
  <c r="CJ221" i="2"/>
  <c r="CJ222" i="2"/>
  <c r="CJ223" i="2"/>
  <c r="CJ224" i="2"/>
  <c r="CJ225" i="2"/>
  <c r="CJ226" i="2"/>
  <c r="CJ227" i="2"/>
  <c r="CJ228" i="2"/>
  <c r="CJ229" i="2"/>
  <c r="CJ230" i="2"/>
  <c r="CJ231" i="2"/>
  <c r="CJ232" i="2"/>
  <c r="CJ233" i="2"/>
  <c r="CJ234" i="2"/>
  <c r="CJ235" i="2"/>
  <c r="CJ236" i="2"/>
  <c r="CJ237" i="2"/>
  <c r="CJ238" i="2"/>
  <c r="CJ239" i="2"/>
  <c r="CJ240" i="2"/>
  <c r="CJ241" i="2"/>
  <c r="CJ242" i="2"/>
  <c r="CJ243" i="2"/>
  <c r="CJ244" i="2"/>
  <c r="CJ245" i="2"/>
  <c r="CJ246" i="2"/>
  <c r="CJ247" i="2"/>
  <c r="CJ248" i="2"/>
  <c r="CJ249" i="2"/>
  <c r="CJ250" i="2"/>
  <c r="CJ251" i="2"/>
  <c r="CJ252" i="2"/>
  <c r="CJ253" i="2"/>
  <c r="CJ254" i="2"/>
  <c r="CJ255" i="2"/>
  <c r="CJ256" i="2"/>
  <c r="CJ257" i="2"/>
  <c r="CJ258" i="2"/>
  <c r="CJ259" i="2"/>
  <c r="CJ260" i="2"/>
  <c r="CJ261" i="2"/>
  <c r="CJ262" i="2"/>
  <c r="CJ263" i="2"/>
  <c r="CJ264" i="2"/>
  <c r="CJ265" i="2"/>
  <c r="CJ266" i="2"/>
  <c r="CJ267" i="2"/>
  <c r="CJ268" i="2"/>
  <c r="CJ269" i="2"/>
  <c r="CJ270" i="2"/>
  <c r="CJ271" i="2"/>
  <c r="CJ272" i="2"/>
  <c r="CJ273" i="2"/>
  <c r="CJ274" i="2"/>
  <c r="CJ275" i="2"/>
  <c r="CJ276" i="2"/>
  <c r="CJ277" i="2"/>
  <c r="CJ278" i="2"/>
  <c r="CJ279" i="2"/>
  <c r="CJ280" i="2"/>
  <c r="CJ281" i="2"/>
  <c r="CJ282" i="2"/>
  <c r="CJ283" i="2"/>
  <c r="CJ284" i="2"/>
  <c r="CJ285" i="2"/>
  <c r="CJ286" i="2"/>
  <c r="CJ287" i="2"/>
  <c r="CJ288" i="2"/>
  <c r="CJ289" i="2"/>
  <c r="CJ290" i="2"/>
  <c r="CJ291" i="2"/>
  <c r="CJ292" i="2"/>
  <c r="CJ293" i="2"/>
  <c r="CJ294" i="2"/>
  <c r="CJ295" i="2"/>
  <c r="CJ296" i="2"/>
  <c r="CJ297" i="2"/>
  <c r="CJ298" i="2"/>
  <c r="CJ299" i="2"/>
  <c r="CJ300" i="2"/>
  <c r="CJ301" i="2"/>
  <c r="CJ302" i="2"/>
  <c r="CJ303" i="2"/>
  <c r="CJ304" i="2"/>
  <c r="CJ305" i="2"/>
  <c r="CJ306" i="2"/>
  <c r="CJ307" i="2"/>
  <c r="CJ308" i="2"/>
  <c r="CJ309" i="2"/>
  <c r="CJ310" i="2"/>
  <c r="CJ311" i="2"/>
  <c r="CJ312" i="2"/>
  <c r="CJ313" i="2"/>
  <c r="CJ314" i="2"/>
  <c r="CJ315" i="2"/>
  <c r="CJ316" i="2"/>
  <c r="CJ317" i="2"/>
  <c r="CJ318" i="2"/>
  <c r="CJ319" i="2"/>
  <c r="CJ320" i="2"/>
  <c r="CJ321" i="2"/>
  <c r="CJ322" i="2"/>
  <c r="CJ323" i="2"/>
  <c r="CJ324" i="2"/>
  <c r="CJ325" i="2"/>
  <c r="CJ326" i="2"/>
  <c r="CJ327" i="2"/>
  <c r="CJ328" i="2"/>
  <c r="CJ329" i="2"/>
  <c r="CJ330" i="2"/>
  <c r="CJ331" i="2"/>
  <c r="CJ332" i="2"/>
  <c r="CJ333" i="2"/>
  <c r="CJ334" i="2"/>
  <c r="CJ335" i="2"/>
  <c r="CJ336" i="2"/>
  <c r="CJ337" i="2"/>
  <c r="CJ338" i="2"/>
  <c r="CJ339" i="2"/>
  <c r="CJ340" i="2"/>
  <c r="CJ341" i="2"/>
  <c r="CJ342" i="2"/>
  <c r="CJ343" i="2"/>
  <c r="CJ344" i="2"/>
  <c r="CJ345" i="2"/>
  <c r="CJ346" i="2"/>
  <c r="CJ347" i="2"/>
  <c r="CJ348" i="2"/>
  <c r="CJ349" i="2"/>
  <c r="CJ350" i="2"/>
  <c r="CJ351" i="2"/>
  <c r="CJ352" i="2"/>
  <c r="CJ353" i="2"/>
  <c r="CJ354" i="2"/>
  <c r="CJ355" i="2"/>
  <c r="CJ356" i="2"/>
  <c r="CJ357" i="2"/>
  <c r="CJ358" i="2"/>
  <c r="CJ359" i="2"/>
  <c r="CJ360" i="2"/>
  <c r="CJ361" i="2"/>
  <c r="CJ362" i="2"/>
  <c r="CJ363" i="2"/>
  <c r="CJ364" i="2"/>
  <c r="CJ365" i="2"/>
  <c r="CJ366" i="2"/>
  <c r="CJ367" i="2"/>
  <c r="CJ368" i="2"/>
  <c r="CJ369" i="2"/>
  <c r="CJ370" i="2"/>
  <c r="CJ371" i="2"/>
  <c r="CJ372" i="2"/>
  <c r="CJ373" i="2"/>
  <c r="CJ374" i="2"/>
  <c r="CJ375" i="2"/>
  <c r="CJ376" i="2"/>
  <c r="CJ377" i="2"/>
  <c r="CJ378" i="2"/>
  <c r="CJ379" i="2"/>
  <c r="CJ380" i="2"/>
  <c r="CJ381" i="2"/>
  <c r="CJ382" i="2"/>
  <c r="CJ383" i="2"/>
  <c r="CJ384" i="2"/>
  <c r="CJ385" i="2"/>
  <c r="CJ386" i="2"/>
  <c r="CJ387" i="2"/>
  <c r="CJ388" i="2"/>
  <c r="CJ389" i="2"/>
  <c r="CJ390" i="2"/>
  <c r="CJ391" i="2"/>
  <c r="CJ392" i="2"/>
  <c r="CJ393" i="2"/>
  <c r="CJ394" i="2"/>
  <c r="CJ395" i="2"/>
  <c r="CJ396" i="2"/>
  <c r="CJ397" i="2"/>
  <c r="CJ398" i="2"/>
  <c r="CJ399" i="2"/>
  <c r="CJ400" i="2"/>
  <c r="CJ401" i="2"/>
  <c r="CJ402" i="2"/>
  <c r="CJ403" i="2"/>
  <c r="CJ404" i="2"/>
  <c r="CJ405" i="2"/>
  <c r="CJ406" i="2"/>
  <c r="CJ407" i="2"/>
  <c r="CJ408" i="2"/>
  <c r="CJ409" i="2"/>
  <c r="CJ410" i="2"/>
  <c r="CJ411" i="2"/>
  <c r="CJ412" i="2"/>
  <c r="CJ413" i="2"/>
  <c r="CJ414" i="2"/>
  <c r="CJ415" i="2"/>
  <c r="CJ416" i="2"/>
  <c r="CJ417" i="2"/>
  <c r="CJ418" i="2"/>
  <c r="CJ419" i="2"/>
  <c r="CJ420" i="2"/>
  <c r="CJ421" i="2"/>
  <c r="CJ422" i="2"/>
  <c r="CJ423" i="2"/>
  <c r="CJ424" i="2"/>
  <c r="CJ425" i="2"/>
  <c r="CJ426" i="2"/>
  <c r="CJ427" i="2"/>
  <c r="CJ428" i="2"/>
  <c r="CJ429" i="2"/>
  <c r="CJ430" i="2"/>
  <c r="CJ431" i="2"/>
  <c r="CJ432" i="2"/>
  <c r="CJ433" i="2"/>
  <c r="CJ434" i="2"/>
  <c r="CJ435" i="2"/>
  <c r="CJ436" i="2"/>
  <c r="CJ437" i="2"/>
  <c r="CJ438" i="2"/>
  <c r="CJ439" i="2"/>
  <c r="CJ440" i="2"/>
  <c r="CJ441" i="2"/>
  <c r="CJ442" i="2"/>
  <c r="CJ443" i="2"/>
  <c r="CJ444" i="2"/>
  <c r="CJ445" i="2"/>
  <c r="CJ446" i="2"/>
  <c r="CJ447" i="2"/>
  <c r="CJ448" i="2"/>
  <c r="CJ449" i="2"/>
  <c r="CJ450" i="2"/>
  <c r="CJ451" i="2"/>
  <c r="CJ452" i="2"/>
  <c r="CJ453" i="2"/>
  <c r="CJ454" i="2"/>
  <c r="CJ455" i="2"/>
  <c r="CJ456" i="2"/>
  <c r="CJ457" i="2"/>
  <c r="CJ458" i="2"/>
  <c r="CJ459" i="2"/>
  <c r="CJ460" i="2"/>
  <c r="CJ461" i="2"/>
  <c r="CJ462" i="2"/>
  <c r="CJ463" i="2"/>
  <c r="CJ464" i="2"/>
  <c r="CJ465" i="2"/>
  <c r="CJ466" i="2"/>
  <c r="CJ467" i="2"/>
  <c r="CJ468" i="2"/>
  <c r="CJ469" i="2"/>
  <c r="CJ470" i="2"/>
  <c r="CJ471" i="2"/>
  <c r="CJ472" i="2"/>
  <c r="CJ473" i="2"/>
  <c r="CJ474" i="2"/>
  <c r="CJ475" i="2"/>
  <c r="CJ476" i="2"/>
  <c r="CJ477" i="2"/>
  <c r="CJ478" i="2"/>
  <c r="CJ479" i="2"/>
  <c r="CJ480" i="2"/>
  <c r="CJ481" i="2"/>
  <c r="CJ482" i="2"/>
  <c r="CJ483" i="2"/>
  <c r="CJ484" i="2"/>
  <c r="CJ485" i="2"/>
  <c r="CJ486" i="2"/>
  <c r="CJ487" i="2"/>
  <c r="CJ488" i="2"/>
  <c r="CJ489" i="2"/>
  <c r="CJ490" i="2"/>
  <c r="CJ491" i="2"/>
  <c r="CJ492" i="2"/>
  <c r="CJ493" i="2"/>
  <c r="CJ494" i="2"/>
  <c r="CJ495" i="2"/>
  <c r="CJ496" i="2"/>
  <c r="CJ497" i="2"/>
  <c r="CJ498" i="2"/>
  <c r="CJ499" i="2"/>
  <c r="CJ500" i="2"/>
  <c r="CJ501" i="2"/>
  <c r="CJ502" i="2"/>
  <c r="CJ503" i="2"/>
  <c r="CJ504" i="2"/>
  <c r="CJ505" i="2"/>
  <c r="CJ506" i="2"/>
  <c r="CJ507" i="2"/>
  <c r="CJ508" i="2"/>
  <c r="CJ509" i="2"/>
  <c r="CJ510" i="2"/>
  <c r="CJ511" i="2"/>
  <c r="CJ512" i="2"/>
  <c r="CJ513" i="2"/>
  <c r="CJ514" i="2"/>
  <c r="CJ515" i="2"/>
  <c r="CJ516" i="2"/>
  <c r="CJ517" i="2"/>
  <c r="CJ518" i="2"/>
  <c r="CJ519" i="2"/>
  <c r="CJ520" i="2"/>
  <c r="CJ521" i="2"/>
  <c r="CJ522" i="2"/>
  <c r="CJ523" i="2"/>
  <c r="CJ524" i="2"/>
  <c r="CJ525" i="2"/>
  <c r="CJ526" i="2"/>
  <c r="CJ527" i="2"/>
  <c r="CJ528" i="2"/>
  <c r="CJ529" i="2"/>
  <c r="CJ530" i="2"/>
  <c r="CJ531" i="2"/>
  <c r="CJ532" i="2"/>
  <c r="CJ533" i="2"/>
  <c r="CJ534" i="2"/>
  <c r="CJ535" i="2"/>
  <c r="CJ536" i="2"/>
  <c r="CJ537" i="2"/>
  <c r="CJ538" i="2"/>
  <c r="CJ539" i="2"/>
  <c r="CJ540" i="2"/>
  <c r="CJ541" i="2"/>
  <c r="CJ542" i="2"/>
  <c r="CJ543" i="2"/>
  <c r="CJ544" i="2"/>
  <c r="CJ545" i="2"/>
  <c r="CJ546" i="2"/>
  <c r="CJ547" i="2"/>
  <c r="CJ548" i="2"/>
  <c r="CJ549" i="2"/>
  <c r="CJ550" i="2"/>
  <c r="CJ551" i="2"/>
  <c r="CJ552" i="2"/>
  <c r="CJ553" i="2"/>
  <c r="CJ554" i="2"/>
  <c r="CJ555" i="2"/>
  <c r="CJ556" i="2"/>
  <c r="CJ557" i="2"/>
  <c r="CJ558" i="2"/>
  <c r="CJ559" i="2"/>
  <c r="CJ560" i="2"/>
  <c r="CJ561" i="2"/>
  <c r="CJ562" i="2"/>
  <c r="CJ563" i="2"/>
  <c r="CJ564" i="2"/>
  <c r="CJ565" i="2"/>
  <c r="CJ566" i="2"/>
  <c r="CJ567" i="2"/>
  <c r="CJ568" i="2"/>
  <c r="CJ569" i="2"/>
  <c r="CJ570" i="2"/>
  <c r="CJ571" i="2"/>
  <c r="CJ572" i="2"/>
  <c r="CJ573" i="2"/>
  <c r="CJ574" i="2"/>
  <c r="CJ575" i="2"/>
  <c r="CJ576" i="2"/>
  <c r="CJ577" i="2"/>
  <c r="CJ578" i="2"/>
  <c r="CJ579" i="2"/>
  <c r="CJ580" i="2"/>
  <c r="CJ581" i="2"/>
  <c r="CJ582" i="2"/>
  <c r="CJ583" i="2"/>
  <c r="CJ584" i="2"/>
  <c r="CJ585" i="2"/>
  <c r="CJ586" i="2"/>
  <c r="CJ587" i="2"/>
  <c r="CJ588" i="2"/>
  <c r="CJ589" i="2"/>
  <c r="CJ590" i="2"/>
  <c r="CJ591" i="2"/>
  <c r="CJ592" i="2"/>
  <c r="CJ593" i="2"/>
  <c r="CJ594" i="2"/>
  <c r="CJ595" i="2"/>
  <c r="CJ596" i="2"/>
  <c r="CJ597" i="2"/>
  <c r="CJ598" i="2"/>
  <c r="CJ599" i="2"/>
  <c r="CJ600" i="2"/>
  <c r="CJ601" i="2"/>
  <c r="CJ602" i="2"/>
  <c r="CJ603" i="2"/>
  <c r="CJ604" i="2"/>
  <c r="CJ605" i="2"/>
  <c r="CJ606" i="2"/>
  <c r="CJ607" i="2"/>
  <c r="CJ608" i="2"/>
  <c r="CJ609" i="2"/>
  <c r="CJ610" i="2"/>
  <c r="CJ611" i="2"/>
  <c r="CJ612" i="2"/>
  <c r="CJ613" i="2"/>
  <c r="CJ614" i="2"/>
  <c r="CJ615" i="2"/>
  <c r="CJ616" i="2"/>
  <c r="CJ617" i="2"/>
  <c r="CJ618" i="2"/>
  <c r="CJ619" i="2"/>
  <c r="CJ620" i="2"/>
  <c r="CJ621" i="2"/>
  <c r="CJ622" i="2"/>
  <c r="CJ623" i="2"/>
  <c r="CJ624" i="2"/>
  <c r="CJ625" i="2"/>
  <c r="CJ626" i="2"/>
  <c r="CJ627" i="2"/>
  <c r="CJ628" i="2"/>
  <c r="CJ629" i="2"/>
  <c r="CJ630" i="2"/>
  <c r="CJ631" i="2"/>
  <c r="CJ632" i="2"/>
  <c r="CJ633" i="2"/>
  <c r="CJ634" i="2"/>
  <c r="CJ635" i="2"/>
  <c r="CJ636" i="2"/>
  <c r="CJ637" i="2"/>
  <c r="CJ638" i="2"/>
  <c r="CJ639" i="2"/>
  <c r="CJ640" i="2"/>
  <c r="CJ641" i="2"/>
  <c r="CJ642" i="2"/>
  <c r="CJ643" i="2"/>
  <c r="CJ644" i="2"/>
  <c r="CJ645" i="2"/>
  <c r="CJ646" i="2"/>
  <c r="CJ647" i="2"/>
  <c r="CJ648" i="2"/>
  <c r="CJ649" i="2"/>
  <c r="CJ650" i="2"/>
  <c r="CJ651" i="2"/>
  <c r="CJ652" i="2"/>
  <c r="CJ653" i="2"/>
  <c r="CJ654" i="2"/>
  <c r="CJ655" i="2"/>
  <c r="CJ656" i="2"/>
  <c r="CJ657" i="2"/>
  <c r="CJ658" i="2"/>
  <c r="CJ659" i="2"/>
  <c r="CJ660" i="2"/>
  <c r="CJ661" i="2"/>
  <c r="CJ662" i="2"/>
  <c r="CJ663" i="2"/>
  <c r="CJ664" i="2"/>
  <c r="CJ665" i="2"/>
  <c r="CJ666" i="2"/>
  <c r="CJ667" i="2"/>
  <c r="CJ668" i="2"/>
  <c r="CJ669" i="2"/>
  <c r="CJ670" i="2"/>
  <c r="CJ671" i="2"/>
  <c r="CJ672" i="2"/>
  <c r="CJ673" i="2"/>
  <c r="CJ674" i="2"/>
  <c r="CJ675" i="2"/>
  <c r="CJ676" i="2"/>
  <c r="CJ677" i="2"/>
  <c r="CJ678" i="2"/>
  <c r="CJ679" i="2"/>
  <c r="CJ680" i="2"/>
  <c r="CJ681" i="2"/>
  <c r="CJ682" i="2"/>
  <c r="CJ683" i="2"/>
  <c r="CJ684" i="2"/>
  <c r="CJ685" i="2"/>
  <c r="CJ686" i="2"/>
  <c r="CJ687" i="2"/>
  <c r="CJ688" i="2"/>
  <c r="CJ689" i="2"/>
  <c r="CJ690" i="2"/>
  <c r="CJ691" i="2"/>
  <c r="CJ692" i="2"/>
  <c r="CJ693" i="2"/>
  <c r="CJ694" i="2"/>
  <c r="CJ695" i="2"/>
  <c r="CJ696" i="2"/>
  <c r="CJ697" i="2"/>
  <c r="CJ698" i="2"/>
  <c r="CJ699" i="2"/>
  <c r="CJ700" i="2"/>
  <c r="CJ701" i="2"/>
  <c r="CJ702" i="2"/>
  <c r="CJ703" i="2"/>
  <c r="CJ704" i="2"/>
  <c r="CJ705" i="2"/>
  <c r="CJ706" i="2"/>
  <c r="CJ707" i="2"/>
  <c r="CJ708" i="2"/>
  <c r="CJ709" i="2"/>
  <c r="CJ710" i="2"/>
  <c r="CJ711" i="2"/>
  <c r="CJ712" i="2"/>
  <c r="CJ713" i="2"/>
  <c r="CJ714" i="2"/>
  <c r="CJ715" i="2"/>
  <c r="CJ716" i="2"/>
  <c r="CJ717" i="2"/>
  <c r="CJ718" i="2"/>
  <c r="CJ719" i="2"/>
  <c r="CJ720" i="2"/>
  <c r="CJ721" i="2"/>
  <c r="CJ722" i="2"/>
  <c r="CJ723" i="2"/>
  <c r="CJ724" i="2"/>
  <c r="CJ725" i="2"/>
  <c r="CJ726" i="2"/>
  <c r="CJ727" i="2"/>
  <c r="CJ728" i="2"/>
  <c r="CJ729" i="2"/>
  <c r="CJ730" i="2"/>
  <c r="CJ731" i="2"/>
  <c r="CJ732" i="2"/>
  <c r="CJ733" i="2"/>
  <c r="CJ734" i="2"/>
  <c r="CJ735" i="2"/>
  <c r="CJ736" i="2"/>
  <c r="CJ737" i="2"/>
  <c r="CJ738" i="2"/>
  <c r="CJ739" i="2"/>
  <c r="CJ740" i="2"/>
  <c r="CJ741" i="2"/>
  <c r="CJ742" i="2"/>
  <c r="CJ743" i="2"/>
  <c r="CJ744" i="2"/>
  <c r="CJ745" i="2"/>
  <c r="CJ746" i="2"/>
  <c r="CJ747" i="2"/>
  <c r="CJ748" i="2"/>
  <c r="CJ749" i="2"/>
  <c r="CJ750" i="2"/>
  <c r="CJ751" i="2"/>
  <c r="CJ752" i="2"/>
  <c r="CJ753" i="2"/>
  <c r="CJ754" i="2"/>
  <c r="CJ755" i="2"/>
  <c r="CJ756" i="2"/>
  <c r="CJ757" i="2"/>
  <c r="CJ758" i="2"/>
  <c r="CJ759" i="2"/>
  <c r="CJ760" i="2"/>
  <c r="CJ761" i="2"/>
  <c r="CJ762" i="2"/>
  <c r="CJ763" i="2"/>
  <c r="CJ764" i="2"/>
  <c r="CJ765" i="2"/>
  <c r="CJ766" i="2"/>
  <c r="CJ767" i="2"/>
  <c r="CJ768" i="2"/>
  <c r="CJ769" i="2"/>
  <c r="CJ770" i="2"/>
  <c r="CJ771" i="2"/>
  <c r="CJ772" i="2"/>
  <c r="CJ773" i="2"/>
  <c r="CJ774" i="2"/>
  <c r="CJ775" i="2"/>
  <c r="CJ776" i="2"/>
  <c r="CJ777" i="2"/>
  <c r="CJ778" i="2"/>
  <c r="CJ779" i="2"/>
  <c r="CJ780" i="2"/>
  <c r="CJ781" i="2"/>
  <c r="CJ782" i="2"/>
  <c r="CJ783" i="2"/>
  <c r="CJ784" i="2"/>
  <c r="CJ785" i="2"/>
  <c r="CJ786" i="2"/>
  <c r="CJ787" i="2"/>
  <c r="CJ788" i="2"/>
  <c r="CJ789" i="2"/>
  <c r="CJ790" i="2"/>
  <c r="CJ791" i="2"/>
  <c r="CJ792" i="2"/>
  <c r="CJ793" i="2"/>
  <c r="CJ794" i="2"/>
  <c r="CJ795" i="2"/>
  <c r="CJ796" i="2"/>
  <c r="CJ797" i="2"/>
  <c r="CJ798" i="2"/>
  <c r="CJ799" i="2"/>
  <c r="CJ800" i="2"/>
  <c r="CJ801" i="2"/>
  <c r="CJ802" i="2"/>
  <c r="CJ803" i="2"/>
  <c r="CJ804" i="2"/>
  <c r="CJ805" i="2"/>
  <c r="CJ806" i="2"/>
  <c r="CJ807" i="2"/>
  <c r="CJ808" i="2"/>
  <c r="CJ809" i="2"/>
  <c r="CJ810" i="2"/>
  <c r="CJ811" i="2"/>
  <c r="CJ812" i="2"/>
  <c r="CJ813" i="2"/>
  <c r="CJ814" i="2"/>
  <c r="CJ815" i="2"/>
  <c r="CJ816" i="2"/>
  <c r="CJ817" i="2"/>
  <c r="CJ818" i="2"/>
  <c r="CJ819" i="2"/>
  <c r="CJ820" i="2"/>
  <c r="CJ821" i="2"/>
  <c r="CJ822" i="2"/>
  <c r="CJ823" i="2"/>
  <c r="CJ824" i="2"/>
  <c r="CJ825" i="2"/>
  <c r="CJ826" i="2"/>
  <c r="CJ827" i="2"/>
  <c r="CJ828" i="2"/>
  <c r="CJ829" i="2"/>
  <c r="CJ830" i="2"/>
  <c r="CJ831" i="2"/>
  <c r="CJ832" i="2"/>
  <c r="CJ833" i="2"/>
  <c r="CJ834" i="2"/>
  <c r="CJ835" i="2"/>
  <c r="CJ836" i="2"/>
  <c r="CJ837" i="2"/>
  <c r="CJ838" i="2"/>
  <c r="CJ839" i="2"/>
  <c r="CJ840" i="2"/>
  <c r="CJ841" i="2"/>
  <c r="CJ842" i="2"/>
  <c r="CJ843" i="2"/>
  <c r="CJ844" i="2"/>
  <c r="CJ845" i="2"/>
  <c r="CJ846" i="2"/>
  <c r="CJ847" i="2"/>
  <c r="CJ848" i="2"/>
  <c r="CJ849" i="2"/>
  <c r="CJ850" i="2"/>
  <c r="CJ851" i="2"/>
  <c r="CJ852" i="2"/>
  <c r="CJ853" i="2"/>
  <c r="CJ854" i="2"/>
  <c r="CJ855" i="2"/>
  <c r="CJ856" i="2"/>
  <c r="CJ857" i="2"/>
  <c r="CJ858" i="2"/>
  <c r="CJ859" i="2"/>
  <c r="CJ860" i="2"/>
  <c r="CJ861" i="2"/>
  <c r="CJ862" i="2"/>
  <c r="CJ863" i="2"/>
  <c r="CJ864" i="2"/>
  <c r="CJ865" i="2"/>
  <c r="CJ866" i="2"/>
  <c r="CJ867" i="2"/>
  <c r="CJ868" i="2"/>
  <c r="CJ869" i="2"/>
  <c r="CJ870" i="2"/>
  <c r="CJ871" i="2"/>
  <c r="CJ872" i="2"/>
  <c r="CJ873" i="2"/>
  <c r="CJ874" i="2"/>
  <c r="CJ875" i="2"/>
  <c r="CJ876" i="2"/>
  <c r="CJ877" i="2"/>
  <c r="CJ878" i="2"/>
  <c r="CJ879" i="2"/>
  <c r="CJ880" i="2"/>
  <c r="CJ881" i="2"/>
  <c r="CJ882" i="2"/>
  <c r="CJ883" i="2"/>
  <c r="CJ884" i="2"/>
  <c r="CJ885" i="2"/>
  <c r="CJ886" i="2"/>
  <c r="CJ887" i="2"/>
  <c r="CJ888" i="2"/>
  <c r="CJ889" i="2"/>
  <c r="CJ890" i="2"/>
  <c r="CJ891" i="2"/>
  <c r="CJ892" i="2"/>
  <c r="CJ893" i="2"/>
  <c r="CJ894" i="2"/>
  <c r="CJ895" i="2"/>
  <c r="CJ896" i="2"/>
  <c r="CJ897" i="2"/>
  <c r="CJ898" i="2"/>
  <c r="CJ899" i="2"/>
  <c r="CJ900" i="2"/>
  <c r="CJ901" i="2"/>
  <c r="CJ902" i="2"/>
  <c r="CJ903" i="2"/>
  <c r="CJ904" i="2"/>
  <c r="CJ905" i="2"/>
  <c r="CJ906" i="2"/>
  <c r="CJ907" i="2"/>
  <c r="CJ908" i="2"/>
  <c r="CJ909" i="2"/>
  <c r="CJ910" i="2"/>
  <c r="CJ911" i="2"/>
  <c r="CJ912" i="2"/>
  <c r="CJ913" i="2"/>
  <c r="CJ914" i="2"/>
  <c r="CJ915" i="2"/>
  <c r="CJ916" i="2"/>
  <c r="CJ917" i="2"/>
  <c r="CJ918" i="2"/>
  <c r="CJ919" i="2"/>
  <c r="CJ920" i="2"/>
  <c r="CJ921" i="2"/>
  <c r="CJ922" i="2"/>
  <c r="CJ923" i="2"/>
  <c r="CJ924" i="2"/>
  <c r="CJ925" i="2"/>
  <c r="CJ926" i="2"/>
  <c r="CJ927" i="2"/>
  <c r="CJ928" i="2"/>
  <c r="CJ929" i="2"/>
  <c r="CJ930" i="2"/>
  <c r="CJ931" i="2"/>
  <c r="CJ932" i="2"/>
  <c r="CJ933" i="2"/>
  <c r="CJ934" i="2"/>
  <c r="CJ935" i="2"/>
  <c r="CJ936" i="2"/>
  <c r="CJ937" i="2"/>
  <c r="CJ938" i="2"/>
  <c r="CJ939" i="2"/>
  <c r="CJ940" i="2"/>
  <c r="CJ941" i="2"/>
  <c r="CJ942" i="2"/>
  <c r="CJ943" i="2"/>
  <c r="CJ944" i="2"/>
  <c r="CJ945" i="2"/>
  <c r="CJ946" i="2"/>
  <c r="CJ947" i="2"/>
  <c r="CJ948" i="2"/>
  <c r="CJ949" i="2"/>
  <c r="CJ950" i="2"/>
  <c r="CJ951" i="2"/>
  <c r="CJ952" i="2"/>
  <c r="CJ953" i="2"/>
  <c r="CJ954" i="2"/>
  <c r="CJ955" i="2"/>
  <c r="CJ956" i="2"/>
  <c r="CJ957" i="2"/>
  <c r="CJ958" i="2"/>
  <c r="CJ959" i="2"/>
  <c r="CJ960" i="2"/>
  <c r="CJ961" i="2"/>
  <c r="CJ962" i="2"/>
  <c r="CJ963" i="2"/>
  <c r="CJ964" i="2"/>
  <c r="CJ965" i="2"/>
  <c r="CJ966" i="2"/>
  <c r="CJ967" i="2"/>
  <c r="CJ968" i="2"/>
  <c r="CJ969" i="2"/>
  <c r="CJ970" i="2"/>
  <c r="CJ971" i="2"/>
  <c r="CJ972" i="2"/>
  <c r="CJ973" i="2"/>
  <c r="CJ974" i="2"/>
  <c r="CJ975" i="2"/>
  <c r="CJ976" i="2"/>
  <c r="CJ977" i="2"/>
  <c r="CJ978" i="2"/>
  <c r="CJ979" i="2"/>
  <c r="CJ980" i="2"/>
  <c r="CJ981" i="2"/>
  <c r="CJ982" i="2"/>
  <c r="CJ983" i="2"/>
  <c r="CJ984" i="2"/>
  <c r="CJ985" i="2"/>
  <c r="CJ986" i="2"/>
  <c r="CJ987" i="2"/>
  <c r="CJ988" i="2"/>
  <c r="CJ989" i="2"/>
  <c r="CJ990" i="2"/>
  <c r="CJ991" i="2"/>
  <c r="CJ992" i="2"/>
  <c r="CJ993" i="2"/>
  <c r="CJ994" i="2"/>
  <c r="CJ995" i="2"/>
  <c r="CJ996" i="2"/>
  <c r="CJ997" i="2"/>
  <c r="CJ998" i="2"/>
  <c r="CJ999" i="2"/>
  <c r="CJ1000" i="2"/>
  <c r="CJ1001" i="2"/>
  <c r="CJ1002" i="2"/>
  <c r="CJ1003" i="2"/>
  <c r="CJ1004" i="2"/>
  <c r="CJ1005" i="2"/>
  <c r="CJ1006" i="2"/>
  <c r="CJ1007" i="2"/>
  <c r="CJ1008" i="2"/>
  <c r="CJ1009" i="2"/>
  <c r="CJ1010" i="2"/>
  <c r="CJ1011" i="2"/>
  <c r="CJ1012" i="2"/>
  <c r="CJ1013" i="2"/>
  <c r="CJ1014" i="2"/>
  <c r="CJ1015" i="2"/>
  <c r="CJ1016" i="2"/>
  <c r="CJ1017" i="2"/>
  <c r="CJ1018" i="2"/>
  <c r="CJ1019" i="2"/>
  <c r="CJ1020" i="2"/>
  <c r="CJ1021" i="2"/>
  <c r="CJ1022" i="2"/>
  <c r="CJ1023" i="2"/>
  <c r="CJ1024" i="2"/>
  <c r="CJ1025" i="2"/>
  <c r="CJ1026" i="2"/>
  <c r="CJ1027" i="2"/>
  <c r="CJ1028" i="2"/>
  <c r="CJ1029" i="2"/>
  <c r="CJ1030" i="2"/>
  <c r="CJ1031" i="2"/>
  <c r="CJ1032" i="2"/>
  <c r="CJ1033" i="2"/>
  <c r="CJ1034" i="2"/>
  <c r="CJ1035" i="2"/>
  <c r="CJ1036" i="2"/>
  <c r="CJ1037" i="2"/>
  <c r="CJ1038" i="2"/>
  <c r="CJ1039" i="2"/>
  <c r="CJ1040" i="2"/>
  <c r="CJ1041" i="2"/>
  <c r="CJ1042" i="2"/>
  <c r="CJ1043" i="2"/>
  <c r="CJ1044" i="2"/>
  <c r="CJ1045" i="2"/>
  <c r="CJ1046" i="2"/>
  <c r="CJ1047" i="2"/>
  <c r="CJ1048" i="2"/>
  <c r="CJ1049" i="2"/>
  <c r="CJ1050" i="2"/>
  <c r="CJ1051" i="2"/>
  <c r="CJ1052" i="2"/>
  <c r="CJ1053" i="2"/>
  <c r="CJ1054" i="2"/>
  <c r="CJ1055" i="2"/>
  <c r="CJ1056" i="2"/>
  <c r="CJ1057" i="2"/>
  <c r="CJ1058" i="2"/>
  <c r="CJ1059" i="2"/>
  <c r="CJ1060" i="2"/>
  <c r="CJ1061" i="2"/>
  <c r="CJ1062" i="2"/>
  <c r="CJ1063" i="2"/>
  <c r="CJ1064" i="2"/>
  <c r="CJ1065" i="2"/>
  <c r="CJ1066" i="2"/>
  <c r="CJ1067" i="2"/>
  <c r="CJ1068" i="2"/>
  <c r="CJ1069" i="2"/>
  <c r="CJ1070" i="2"/>
  <c r="CJ1071" i="2"/>
  <c r="CJ1072" i="2"/>
  <c r="CJ1073" i="2"/>
  <c r="CJ1074" i="2"/>
  <c r="CJ1075" i="2"/>
  <c r="CJ1076" i="2"/>
  <c r="CJ1077" i="2"/>
  <c r="CJ1078" i="2"/>
  <c r="CJ1079" i="2"/>
  <c r="CJ1080" i="2"/>
  <c r="CJ1081" i="2"/>
  <c r="CJ1082" i="2"/>
  <c r="CJ1083" i="2"/>
  <c r="CJ1084" i="2"/>
  <c r="CJ1085" i="2"/>
  <c r="CJ1086" i="2"/>
  <c r="CJ1087" i="2"/>
  <c r="CJ1088" i="2"/>
  <c r="CJ1089" i="2"/>
  <c r="CJ1090" i="2"/>
  <c r="CJ1091" i="2"/>
  <c r="CJ1092" i="2"/>
  <c r="CJ1093" i="2"/>
  <c r="CJ1094" i="2"/>
  <c r="CJ1095" i="2"/>
  <c r="CJ1096" i="2"/>
  <c r="CJ1097" i="2"/>
  <c r="CJ1098" i="2"/>
  <c r="CJ1099" i="2"/>
  <c r="CJ1100" i="2"/>
  <c r="CJ1101" i="2"/>
  <c r="CJ1102" i="2"/>
  <c r="CJ1103" i="2"/>
  <c r="CJ1104" i="2"/>
  <c r="CJ1105" i="2"/>
  <c r="CJ1106" i="2"/>
  <c r="CJ1107" i="2"/>
  <c r="CJ1108" i="2"/>
  <c r="CJ1109" i="2"/>
  <c r="CJ1110" i="2"/>
  <c r="CJ1111" i="2"/>
  <c r="CJ1112" i="2"/>
  <c r="CJ1113" i="2"/>
  <c r="CJ1114" i="2"/>
  <c r="CJ1115" i="2"/>
  <c r="CJ1116" i="2"/>
  <c r="CJ1117" i="2"/>
  <c r="CJ1118" i="2"/>
  <c r="CJ1119" i="2"/>
  <c r="CJ1120" i="2"/>
  <c r="CJ1121" i="2"/>
  <c r="CJ1122" i="2"/>
  <c r="CJ1123" i="2"/>
  <c r="CJ1124" i="2"/>
  <c r="CJ1125" i="2"/>
  <c r="CJ1126" i="2"/>
  <c r="CJ1127" i="2"/>
  <c r="CJ1128" i="2"/>
  <c r="CJ1129" i="2"/>
  <c r="CJ1130" i="2"/>
  <c r="CJ1131" i="2"/>
  <c r="CJ1132" i="2"/>
  <c r="CJ1133" i="2"/>
  <c r="CJ1134" i="2"/>
  <c r="CJ1135" i="2"/>
  <c r="CJ1136" i="2"/>
  <c r="CJ1137" i="2"/>
  <c r="CJ1138" i="2"/>
  <c r="CJ1139" i="2"/>
  <c r="CJ1140" i="2"/>
  <c r="CJ1141" i="2"/>
  <c r="CJ1142" i="2"/>
  <c r="CJ1143" i="2"/>
  <c r="CJ1144" i="2"/>
  <c r="CJ1145" i="2"/>
  <c r="CJ1146" i="2"/>
  <c r="CJ1147" i="2"/>
  <c r="CJ1148" i="2"/>
  <c r="CJ1149" i="2"/>
  <c r="CJ1150" i="2"/>
  <c r="CJ1151" i="2"/>
  <c r="CJ1152" i="2"/>
  <c r="CJ1153" i="2"/>
  <c r="CJ1154" i="2"/>
  <c r="CJ1155" i="2"/>
  <c r="CJ1156" i="2"/>
  <c r="CJ1157" i="2"/>
  <c r="CJ1158" i="2"/>
  <c r="CJ1159" i="2"/>
  <c r="CJ1160" i="2"/>
  <c r="CJ1161" i="2"/>
  <c r="CJ1162" i="2"/>
  <c r="CJ1163" i="2"/>
  <c r="CJ1164" i="2"/>
  <c r="CJ1165" i="2"/>
  <c r="CJ1166" i="2"/>
  <c r="CJ1167" i="2"/>
  <c r="CJ1168" i="2"/>
  <c r="CJ1169" i="2"/>
  <c r="CJ1170" i="2"/>
  <c r="CJ1171" i="2"/>
  <c r="CJ1172" i="2"/>
  <c r="CJ1173" i="2"/>
  <c r="CJ1174" i="2"/>
  <c r="CJ1175" i="2"/>
  <c r="CJ1176" i="2"/>
  <c r="CJ1177" i="2"/>
  <c r="CJ1178" i="2"/>
  <c r="CJ1179" i="2"/>
  <c r="CJ1180" i="2"/>
  <c r="CJ1181" i="2"/>
  <c r="CJ1182" i="2"/>
  <c r="CJ1183" i="2"/>
  <c r="CJ1184" i="2"/>
  <c r="CJ1185" i="2"/>
  <c r="CJ1186" i="2"/>
  <c r="CJ1187" i="2"/>
  <c r="CJ1188" i="2"/>
  <c r="CJ1189" i="2"/>
  <c r="CJ1190" i="2"/>
  <c r="CJ1191" i="2"/>
  <c r="CJ1192" i="2"/>
  <c r="CJ1193" i="2"/>
  <c r="CJ1194" i="2"/>
  <c r="CJ1195" i="2"/>
  <c r="CJ1196" i="2"/>
  <c r="CJ1197" i="2"/>
  <c r="CJ1198" i="2"/>
  <c r="CJ1199" i="2"/>
  <c r="CJ1200" i="2"/>
  <c r="CJ1201" i="2"/>
  <c r="CJ1202" i="2"/>
  <c r="CJ1203" i="2"/>
  <c r="CJ1204" i="2"/>
  <c r="CJ1205" i="2"/>
  <c r="CJ1206" i="2"/>
  <c r="CJ1207" i="2"/>
  <c r="CJ1208" i="2"/>
  <c r="CJ1209" i="2"/>
  <c r="CJ1210" i="2"/>
  <c r="CJ1211" i="2"/>
  <c r="CJ1212" i="2"/>
  <c r="CJ1213" i="2"/>
  <c r="CJ1214" i="2"/>
  <c r="CJ1215" i="2"/>
  <c r="CJ1216" i="2"/>
  <c r="CJ1217" i="2"/>
  <c r="CJ1218" i="2"/>
  <c r="CJ1219" i="2"/>
  <c r="CJ1220" i="2"/>
  <c r="CJ1221" i="2"/>
  <c r="CJ1222" i="2"/>
  <c r="CJ1223" i="2"/>
  <c r="CJ1224" i="2"/>
  <c r="CJ1225" i="2"/>
  <c r="CJ1226" i="2"/>
  <c r="CJ1227" i="2"/>
  <c r="CJ1228" i="2"/>
  <c r="CJ1229" i="2"/>
  <c r="CJ1230" i="2"/>
  <c r="CJ1231" i="2"/>
  <c r="CJ1232" i="2"/>
  <c r="CJ1233" i="2"/>
  <c r="CJ1234" i="2"/>
  <c r="CJ1235" i="2"/>
  <c r="CJ1236" i="2"/>
  <c r="CJ1237" i="2"/>
  <c r="CJ1238" i="2"/>
  <c r="CJ1239" i="2"/>
  <c r="CJ1240" i="2"/>
  <c r="CJ1241" i="2"/>
  <c r="CJ1242" i="2"/>
  <c r="CJ1243" i="2"/>
  <c r="CJ1244" i="2"/>
  <c r="CJ1245" i="2"/>
  <c r="CJ1246" i="2"/>
  <c r="CJ1247" i="2"/>
  <c r="CJ1248" i="2"/>
  <c r="CJ1249" i="2"/>
  <c r="CJ1250" i="2"/>
  <c r="CJ1251" i="2"/>
  <c r="CJ1252" i="2"/>
  <c r="CJ1253" i="2"/>
  <c r="CJ1254" i="2"/>
  <c r="CJ1255" i="2"/>
  <c r="CJ1256" i="2"/>
  <c r="CJ1257" i="2"/>
  <c r="CJ1258" i="2"/>
  <c r="CJ1259" i="2"/>
  <c r="CJ1260" i="2"/>
  <c r="CJ1261" i="2"/>
  <c r="CJ1262" i="2"/>
  <c r="CJ1263" i="2"/>
  <c r="CJ1264" i="2"/>
  <c r="CJ1265" i="2"/>
  <c r="CJ1266" i="2"/>
  <c r="CJ1267" i="2"/>
  <c r="CJ1268" i="2"/>
  <c r="CJ1269" i="2"/>
  <c r="CJ1270" i="2"/>
  <c r="CJ1271" i="2"/>
  <c r="CJ1272" i="2"/>
  <c r="CJ1273" i="2"/>
  <c r="CJ1274" i="2"/>
  <c r="CJ1275" i="2"/>
  <c r="CJ1276" i="2"/>
  <c r="CJ1277" i="2"/>
  <c r="CJ1278" i="2"/>
  <c r="CJ1279" i="2"/>
  <c r="CJ1280" i="2"/>
  <c r="CJ1281" i="2"/>
  <c r="CJ1282" i="2"/>
  <c r="CJ1283" i="2"/>
  <c r="CJ1284" i="2"/>
  <c r="CJ1285" i="2"/>
  <c r="CJ1286" i="2"/>
  <c r="CJ1287" i="2"/>
  <c r="CJ1288" i="2"/>
  <c r="CJ1289" i="2"/>
  <c r="CJ1290" i="2"/>
  <c r="CJ1291" i="2"/>
  <c r="CJ1292" i="2"/>
  <c r="CJ1293" i="2"/>
  <c r="CJ1294" i="2"/>
  <c r="CJ1295" i="2"/>
  <c r="CJ1296" i="2"/>
  <c r="CJ1297" i="2"/>
  <c r="CJ1298" i="2"/>
  <c r="CJ1299" i="2"/>
  <c r="CJ1300" i="2"/>
  <c r="CJ1301" i="2"/>
  <c r="CJ1302" i="2"/>
  <c r="CJ1303" i="2"/>
  <c r="CJ1304" i="2"/>
  <c r="CJ1305" i="2"/>
  <c r="CJ1306" i="2"/>
  <c r="CJ1307" i="2"/>
  <c r="CJ1308" i="2"/>
  <c r="CJ1309" i="2"/>
  <c r="CJ1310" i="2"/>
  <c r="CJ1311" i="2"/>
  <c r="CJ1312" i="2"/>
  <c r="CJ1313" i="2"/>
  <c r="CJ1314" i="2"/>
  <c r="CJ1315" i="2"/>
  <c r="CJ1316" i="2"/>
  <c r="CJ1317" i="2"/>
  <c r="CJ1318" i="2"/>
  <c r="CJ1319" i="2"/>
  <c r="CJ1320" i="2"/>
  <c r="CJ1321" i="2"/>
  <c r="CJ1322" i="2"/>
  <c r="CJ1323" i="2"/>
  <c r="CJ1324" i="2"/>
  <c r="CJ1325" i="2"/>
  <c r="CJ1326" i="2"/>
  <c r="CJ1327" i="2"/>
  <c r="CJ1328" i="2"/>
  <c r="CJ1329" i="2"/>
  <c r="CJ1330" i="2"/>
  <c r="CJ1331" i="2"/>
  <c r="CJ1332" i="2"/>
  <c r="CJ1333" i="2"/>
  <c r="CJ1334" i="2"/>
  <c r="CJ1335" i="2"/>
  <c r="CJ1336" i="2"/>
  <c r="CJ1337" i="2"/>
  <c r="CJ1338" i="2"/>
  <c r="CJ1339" i="2"/>
  <c r="CJ1340" i="2"/>
  <c r="CJ1341" i="2"/>
  <c r="CJ1342" i="2"/>
  <c r="CJ1343" i="2"/>
  <c r="CJ1344" i="2"/>
  <c r="CJ1345" i="2"/>
  <c r="CJ1346" i="2"/>
  <c r="CJ1347" i="2"/>
  <c r="CJ1348" i="2"/>
  <c r="CJ1349" i="2"/>
  <c r="CJ1350" i="2"/>
  <c r="CJ1351" i="2"/>
  <c r="CJ1352" i="2"/>
  <c r="CJ1353" i="2"/>
  <c r="CJ1354" i="2"/>
  <c r="CJ1355" i="2"/>
  <c r="CJ1356" i="2"/>
  <c r="CJ1357" i="2"/>
  <c r="CJ1358" i="2"/>
  <c r="CJ1359" i="2"/>
  <c r="CJ1360" i="2"/>
  <c r="CJ1361" i="2"/>
  <c r="CJ1362" i="2"/>
  <c r="CJ1363" i="2"/>
  <c r="CJ1364" i="2"/>
  <c r="CJ1365" i="2"/>
  <c r="CJ1366" i="2"/>
  <c r="CJ1367" i="2"/>
  <c r="CJ1368" i="2"/>
  <c r="CJ1369" i="2"/>
  <c r="CJ1370" i="2"/>
  <c r="CJ1371" i="2"/>
  <c r="CJ1372" i="2"/>
  <c r="CJ1373" i="2"/>
  <c r="CJ1374" i="2"/>
  <c r="CJ1375" i="2"/>
  <c r="CJ1376" i="2"/>
  <c r="CJ1377" i="2"/>
  <c r="CJ1378" i="2"/>
  <c r="CJ1379" i="2"/>
  <c r="CJ1380" i="2"/>
  <c r="CJ1381" i="2"/>
  <c r="CJ1382" i="2"/>
  <c r="CJ1383" i="2"/>
  <c r="CJ1384" i="2"/>
  <c r="CJ1385" i="2"/>
  <c r="CJ1386" i="2"/>
  <c r="CJ1387" i="2"/>
  <c r="CJ1388" i="2"/>
  <c r="CJ1389" i="2"/>
  <c r="CJ1390" i="2"/>
  <c r="CJ1391" i="2"/>
  <c r="CJ1392" i="2"/>
  <c r="CJ1393" i="2"/>
  <c r="CJ1394" i="2"/>
  <c r="CJ1395" i="2"/>
  <c r="CJ1396" i="2"/>
  <c r="CJ1397" i="2"/>
  <c r="CJ1398" i="2"/>
  <c r="CJ1399" i="2"/>
  <c r="CJ1400" i="2"/>
  <c r="CJ1401" i="2"/>
  <c r="CJ1402" i="2"/>
  <c r="CJ1403" i="2"/>
  <c r="CJ1404" i="2"/>
  <c r="CJ1405" i="2"/>
  <c r="CJ1406" i="2"/>
  <c r="CJ1407" i="2"/>
  <c r="CJ1408" i="2"/>
  <c r="CJ1409" i="2"/>
  <c r="CJ1410" i="2"/>
  <c r="CJ1411" i="2"/>
  <c r="CJ1412" i="2"/>
  <c r="CJ1413" i="2"/>
  <c r="CJ1414" i="2"/>
  <c r="CJ1415" i="2"/>
  <c r="CJ1416" i="2"/>
  <c r="CJ1417" i="2"/>
  <c r="CJ1418" i="2"/>
  <c r="CJ1419" i="2"/>
  <c r="CJ1420" i="2"/>
  <c r="CJ1421" i="2"/>
  <c r="CJ1422" i="2"/>
  <c r="CJ1423" i="2"/>
  <c r="CJ1424" i="2"/>
  <c r="CJ1425" i="2"/>
  <c r="CJ1426" i="2"/>
  <c r="CJ1427" i="2"/>
  <c r="CJ1428" i="2"/>
  <c r="CJ1429" i="2"/>
  <c r="CJ1430" i="2"/>
  <c r="CJ1431" i="2"/>
  <c r="CJ1432" i="2"/>
  <c r="CJ1433" i="2"/>
  <c r="CJ1434" i="2"/>
  <c r="CJ1435" i="2"/>
  <c r="CJ1436" i="2"/>
  <c r="CJ1437" i="2"/>
  <c r="CJ1438" i="2"/>
  <c r="CJ1439" i="2"/>
  <c r="CJ1440" i="2"/>
  <c r="CJ1441" i="2"/>
  <c r="CJ1442" i="2"/>
  <c r="CJ1443" i="2"/>
  <c r="CJ1444" i="2"/>
  <c r="CJ1445" i="2"/>
  <c r="CJ1446" i="2"/>
  <c r="CJ1447" i="2"/>
  <c r="CJ1448" i="2"/>
  <c r="CJ1449" i="2"/>
  <c r="CJ1450" i="2"/>
  <c r="CJ1451" i="2"/>
  <c r="CJ1452" i="2"/>
  <c r="CJ1453" i="2"/>
  <c r="CJ1454" i="2"/>
  <c r="CJ1455" i="2"/>
  <c r="CJ1456" i="2"/>
  <c r="CJ1457" i="2"/>
  <c r="CJ1458" i="2"/>
  <c r="CJ1459" i="2"/>
  <c r="CJ1460" i="2"/>
  <c r="CJ1461" i="2"/>
  <c r="CJ1462" i="2"/>
  <c r="CJ1463" i="2"/>
  <c r="CJ1464" i="2"/>
  <c r="CJ1465" i="2"/>
  <c r="CJ1466" i="2"/>
  <c r="CJ1467" i="2"/>
  <c r="CJ1468" i="2"/>
  <c r="CJ1469" i="2"/>
  <c r="CJ1470" i="2"/>
  <c r="CJ1471" i="2"/>
  <c r="CJ1472" i="2"/>
  <c r="CJ1473" i="2"/>
  <c r="CJ1474" i="2"/>
  <c r="CJ1475" i="2"/>
  <c r="CJ1476" i="2"/>
  <c r="CJ1477" i="2"/>
  <c r="CJ1478" i="2"/>
  <c r="CJ1479" i="2"/>
  <c r="CJ1480" i="2"/>
  <c r="CJ1481" i="2"/>
  <c r="CJ1482" i="2"/>
  <c r="CJ1483" i="2"/>
  <c r="CJ1484" i="2"/>
  <c r="CJ1485" i="2"/>
  <c r="CJ1486" i="2"/>
  <c r="CJ1487" i="2"/>
  <c r="CJ1488" i="2"/>
  <c r="CJ1489" i="2"/>
  <c r="CJ1490" i="2"/>
  <c r="CJ1491" i="2"/>
  <c r="CJ1492" i="2"/>
  <c r="CJ1493" i="2"/>
  <c r="CJ1494" i="2"/>
  <c r="CJ1495" i="2"/>
  <c r="CJ1496" i="2"/>
  <c r="CJ1497" i="2"/>
  <c r="CJ1498" i="2"/>
  <c r="CJ1499" i="2"/>
  <c r="CJ1500" i="2"/>
  <c r="CJ1501" i="2"/>
  <c r="CJ1502" i="2"/>
  <c r="CJ1503" i="2"/>
  <c r="CJ1504" i="2"/>
  <c r="CJ1505" i="2"/>
  <c r="CJ1506" i="2"/>
  <c r="CJ1507" i="2"/>
  <c r="CJ1508" i="2"/>
  <c r="CJ1509" i="2"/>
  <c r="CJ1510" i="2"/>
  <c r="CJ1511" i="2"/>
  <c r="CJ1512" i="2"/>
  <c r="CJ1513" i="2"/>
  <c r="CJ1514" i="2"/>
  <c r="CJ1515" i="2"/>
  <c r="CJ1516" i="2"/>
  <c r="CJ1517" i="2"/>
  <c r="CJ1518" i="2"/>
  <c r="CJ1519" i="2"/>
  <c r="CJ1520" i="2"/>
  <c r="CJ1521" i="2"/>
  <c r="CJ1522" i="2"/>
  <c r="CJ1523" i="2"/>
  <c r="CJ1524" i="2"/>
  <c r="CJ1525" i="2"/>
  <c r="CJ1526" i="2"/>
  <c r="CJ1527" i="2"/>
  <c r="CJ1528" i="2"/>
  <c r="CJ1529" i="2"/>
  <c r="CJ1530" i="2"/>
  <c r="CJ1531" i="2"/>
  <c r="CJ1532" i="2"/>
  <c r="CJ1533" i="2"/>
  <c r="CJ1534" i="2"/>
  <c r="CJ1535" i="2"/>
  <c r="CJ1536" i="2"/>
  <c r="CJ1537" i="2"/>
  <c r="CJ1538" i="2"/>
  <c r="CJ1539" i="2"/>
  <c r="CJ1540" i="2"/>
  <c r="CJ1541" i="2"/>
  <c r="CJ1542" i="2"/>
  <c r="CJ1543" i="2"/>
  <c r="CJ1544" i="2"/>
  <c r="CJ1545" i="2"/>
  <c r="CJ1546" i="2"/>
  <c r="CJ1547" i="2"/>
  <c r="CJ1548" i="2"/>
  <c r="CJ1549" i="2"/>
  <c r="CJ1550" i="2"/>
  <c r="CJ1551" i="2"/>
  <c r="CJ1552" i="2"/>
  <c r="CJ1553" i="2"/>
  <c r="CJ1554" i="2"/>
  <c r="CJ1555" i="2"/>
  <c r="CJ1556" i="2"/>
  <c r="CJ1557" i="2"/>
  <c r="CJ1558" i="2"/>
  <c r="CJ1559" i="2"/>
  <c r="CJ1560" i="2"/>
  <c r="CJ1561" i="2"/>
  <c r="CJ1562" i="2"/>
  <c r="CJ1563" i="2"/>
  <c r="CJ1564" i="2"/>
  <c r="CJ1565" i="2"/>
  <c r="CJ1566" i="2"/>
  <c r="CJ1567" i="2"/>
  <c r="CJ1568" i="2"/>
  <c r="CJ1569" i="2"/>
  <c r="CJ1570" i="2"/>
  <c r="CJ1571" i="2"/>
  <c r="CJ1572" i="2"/>
  <c r="CJ1573" i="2"/>
  <c r="CJ1574" i="2"/>
  <c r="CJ1575" i="2"/>
  <c r="CJ1576" i="2"/>
  <c r="CJ1577" i="2"/>
  <c r="CJ1578" i="2"/>
  <c r="CJ1579" i="2"/>
  <c r="CJ1580" i="2"/>
  <c r="CJ1581" i="2"/>
  <c r="CJ1582" i="2"/>
  <c r="CJ1583" i="2"/>
  <c r="CJ1584" i="2"/>
  <c r="CJ1585" i="2"/>
  <c r="CJ1586" i="2"/>
  <c r="CJ1587" i="2"/>
  <c r="CJ1588" i="2"/>
  <c r="CJ1589" i="2"/>
  <c r="CJ1590" i="2"/>
  <c r="CJ1591" i="2"/>
  <c r="CJ1592" i="2"/>
  <c r="CJ1593" i="2"/>
  <c r="CJ1594" i="2"/>
  <c r="CJ1595" i="2"/>
  <c r="CJ1596" i="2"/>
  <c r="CJ1597" i="2"/>
  <c r="CJ1598" i="2"/>
  <c r="CJ1599" i="2"/>
  <c r="CJ1600" i="2"/>
  <c r="CJ1601" i="2"/>
  <c r="CI2" i="2"/>
  <c r="CI3" i="2"/>
  <c r="CI4" i="2"/>
  <c r="CI5" i="2"/>
  <c r="CI6" i="2"/>
  <c r="CI7" i="2"/>
  <c r="CI8" i="2"/>
  <c r="CI9" i="2"/>
  <c r="CI10" i="2"/>
  <c r="CI11" i="2"/>
  <c r="CI12" i="2"/>
  <c r="CI13" i="2"/>
  <c r="CI14" i="2"/>
  <c r="CI15" i="2"/>
  <c r="CI16" i="2"/>
  <c r="CI17" i="2"/>
  <c r="CI18" i="2"/>
  <c r="CI19" i="2"/>
  <c r="CI20" i="2"/>
  <c r="CI21" i="2"/>
  <c r="CI22" i="2"/>
  <c r="CI23" i="2"/>
  <c r="CI24" i="2"/>
  <c r="CI25" i="2"/>
  <c r="CI26" i="2"/>
  <c r="CI27" i="2"/>
  <c r="CI28" i="2"/>
  <c r="CI29" i="2"/>
  <c r="CI30" i="2"/>
  <c r="CI31" i="2"/>
  <c r="CI32" i="2"/>
  <c r="CI33" i="2"/>
  <c r="CI34" i="2"/>
  <c r="CI35" i="2"/>
  <c r="CI36" i="2"/>
  <c r="CI37" i="2"/>
  <c r="CI38" i="2"/>
  <c r="CI39" i="2"/>
  <c r="CI40" i="2"/>
  <c r="CI41" i="2"/>
  <c r="CI42" i="2"/>
  <c r="CI43" i="2"/>
  <c r="CI44" i="2"/>
  <c r="CI45" i="2"/>
  <c r="CI46" i="2"/>
  <c r="CI47" i="2"/>
  <c r="CI48" i="2"/>
  <c r="CI49" i="2"/>
  <c r="CI50" i="2"/>
  <c r="CI51" i="2"/>
  <c r="CI52" i="2"/>
  <c r="CI53" i="2"/>
  <c r="CI54" i="2"/>
  <c r="CI55" i="2"/>
  <c r="CI56" i="2"/>
  <c r="CI57" i="2"/>
  <c r="CI58" i="2"/>
  <c r="CI59" i="2"/>
  <c r="CI60" i="2"/>
  <c r="CI61" i="2"/>
  <c r="CI62" i="2"/>
  <c r="CI63" i="2"/>
  <c r="CI64" i="2"/>
  <c r="CI65" i="2"/>
  <c r="CI66" i="2"/>
  <c r="CI67" i="2"/>
  <c r="CI68" i="2"/>
  <c r="CI69" i="2"/>
  <c r="CI70" i="2"/>
  <c r="CI71" i="2"/>
  <c r="CI72" i="2"/>
  <c r="CI73" i="2"/>
  <c r="CI74" i="2"/>
  <c r="CI75" i="2"/>
  <c r="CI76" i="2"/>
  <c r="CI77" i="2"/>
  <c r="CI78" i="2"/>
  <c r="CI79" i="2"/>
  <c r="CI80" i="2"/>
  <c r="CI81" i="2"/>
  <c r="CI82" i="2"/>
  <c r="CI83" i="2"/>
  <c r="CI84" i="2"/>
  <c r="CI85" i="2"/>
  <c r="CI86" i="2"/>
  <c r="CI87" i="2"/>
  <c r="CI88" i="2"/>
  <c r="CI89" i="2"/>
  <c r="CI90" i="2"/>
  <c r="CI91" i="2"/>
  <c r="CI92" i="2"/>
  <c r="CI93" i="2"/>
  <c r="CI94" i="2"/>
  <c r="CI95" i="2"/>
  <c r="CI96" i="2"/>
  <c r="CI97" i="2"/>
  <c r="CI98" i="2"/>
  <c r="CI99" i="2"/>
  <c r="CI100" i="2"/>
  <c r="CI101" i="2"/>
  <c r="CI102" i="2"/>
  <c r="CI103" i="2"/>
  <c r="CI104" i="2"/>
  <c r="CI105" i="2"/>
  <c r="CI106" i="2"/>
  <c r="CI107" i="2"/>
  <c r="CI108" i="2"/>
  <c r="CI109" i="2"/>
  <c r="CI110" i="2"/>
  <c r="CI111" i="2"/>
  <c r="CI112" i="2"/>
  <c r="CI113" i="2"/>
  <c r="CI114" i="2"/>
  <c r="CI115" i="2"/>
  <c r="CI116" i="2"/>
  <c r="CI117" i="2"/>
  <c r="CI118" i="2"/>
  <c r="CI119" i="2"/>
  <c r="CI120" i="2"/>
  <c r="CI121" i="2"/>
  <c r="CI122" i="2"/>
  <c r="CI123" i="2"/>
  <c r="CI124" i="2"/>
  <c r="CI125" i="2"/>
  <c r="CI126" i="2"/>
  <c r="CI127" i="2"/>
  <c r="CI128" i="2"/>
  <c r="CI129" i="2"/>
  <c r="CI130" i="2"/>
  <c r="CI131" i="2"/>
  <c r="CI132" i="2"/>
  <c r="CI133" i="2"/>
  <c r="CI134" i="2"/>
  <c r="CI135" i="2"/>
  <c r="CI136" i="2"/>
  <c r="CI137" i="2"/>
  <c r="CI138" i="2"/>
  <c r="CI139" i="2"/>
  <c r="CI140" i="2"/>
  <c r="CI141" i="2"/>
  <c r="CI142" i="2"/>
  <c r="CI143" i="2"/>
  <c r="CI144" i="2"/>
  <c r="CI145" i="2"/>
  <c r="CI146" i="2"/>
  <c r="CI147" i="2"/>
  <c r="CI148" i="2"/>
  <c r="CI149" i="2"/>
  <c r="CI150" i="2"/>
  <c r="CI151" i="2"/>
  <c r="CI152" i="2"/>
  <c r="CI153" i="2"/>
  <c r="CI154" i="2"/>
  <c r="CI155" i="2"/>
  <c r="CI156" i="2"/>
  <c r="CI157" i="2"/>
  <c r="CI158" i="2"/>
  <c r="CI159" i="2"/>
  <c r="CI160" i="2"/>
  <c r="CI161" i="2"/>
  <c r="CI162" i="2"/>
  <c r="CI163" i="2"/>
  <c r="CI164" i="2"/>
  <c r="CI165" i="2"/>
  <c r="CI166" i="2"/>
  <c r="CI167" i="2"/>
  <c r="CI168" i="2"/>
  <c r="CI169" i="2"/>
  <c r="CI170" i="2"/>
  <c r="CI171" i="2"/>
  <c r="CI172" i="2"/>
  <c r="CI173" i="2"/>
  <c r="CI174" i="2"/>
  <c r="CI175" i="2"/>
  <c r="CI176" i="2"/>
  <c r="CI177" i="2"/>
  <c r="CI178" i="2"/>
  <c r="CI179" i="2"/>
  <c r="CI180" i="2"/>
  <c r="CI181" i="2"/>
  <c r="CI182" i="2"/>
  <c r="CI183" i="2"/>
  <c r="CI184" i="2"/>
  <c r="CI185" i="2"/>
  <c r="CI186" i="2"/>
  <c r="CI187" i="2"/>
  <c r="CI188" i="2"/>
  <c r="CI189" i="2"/>
  <c r="CI190" i="2"/>
  <c r="CI191" i="2"/>
  <c r="CI192" i="2"/>
  <c r="CI193" i="2"/>
  <c r="CI194" i="2"/>
  <c r="CI195" i="2"/>
  <c r="CI196" i="2"/>
  <c r="CI197" i="2"/>
  <c r="CI198" i="2"/>
  <c r="CI199" i="2"/>
  <c r="CI200" i="2"/>
  <c r="CI201" i="2"/>
  <c r="CI202" i="2"/>
  <c r="CI203" i="2"/>
  <c r="CI204" i="2"/>
  <c r="CI205" i="2"/>
  <c r="CI206" i="2"/>
  <c r="CI207" i="2"/>
  <c r="CI208" i="2"/>
  <c r="CI209" i="2"/>
  <c r="CI210" i="2"/>
  <c r="CI211" i="2"/>
  <c r="CI212" i="2"/>
  <c r="CI213" i="2"/>
  <c r="CI214" i="2"/>
  <c r="CI215" i="2"/>
  <c r="CI216" i="2"/>
  <c r="CI217" i="2"/>
  <c r="CI218" i="2"/>
  <c r="CI219" i="2"/>
  <c r="CI220" i="2"/>
  <c r="CI221" i="2"/>
  <c r="CI222" i="2"/>
  <c r="CI223" i="2"/>
  <c r="CI224" i="2"/>
  <c r="CI225" i="2"/>
  <c r="CI226" i="2"/>
  <c r="CI227" i="2"/>
  <c r="CI228" i="2"/>
  <c r="CI229" i="2"/>
  <c r="CI230" i="2"/>
  <c r="CI231" i="2"/>
  <c r="CI232" i="2"/>
  <c r="CI233" i="2"/>
  <c r="CI234" i="2"/>
  <c r="CI235" i="2"/>
  <c r="CI236" i="2"/>
  <c r="CI237" i="2"/>
  <c r="CI238" i="2"/>
  <c r="CI239" i="2"/>
  <c r="CI240" i="2"/>
  <c r="CI241" i="2"/>
  <c r="CI242" i="2"/>
  <c r="CI243" i="2"/>
  <c r="CI244" i="2"/>
  <c r="CI245" i="2"/>
  <c r="CI246" i="2"/>
  <c r="CI247" i="2"/>
  <c r="CI248" i="2"/>
  <c r="CI249" i="2"/>
  <c r="CI250" i="2"/>
  <c r="CI251" i="2"/>
  <c r="CI252" i="2"/>
  <c r="CI253" i="2"/>
  <c r="CI254" i="2"/>
  <c r="CI255" i="2"/>
  <c r="CI256" i="2"/>
  <c r="CI257" i="2"/>
  <c r="CI258" i="2"/>
  <c r="CI259" i="2"/>
  <c r="CI260" i="2"/>
  <c r="CI261" i="2"/>
  <c r="CI262" i="2"/>
  <c r="CI263" i="2"/>
  <c r="CI264" i="2"/>
  <c r="CI265" i="2"/>
  <c r="CI266" i="2"/>
  <c r="CI267" i="2"/>
  <c r="CI268" i="2"/>
  <c r="CI269" i="2"/>
  <c r="CI270" i="2"/>
  <c r="CI271" i="2"/>
  <c r="CI272" i="2"/>
  <c r="CI273" i="2"/>
  <c r="CI274" i="2"/>
  <c r="CI275" i="2"/>
  <c r="CI276" i="2"/>
  <c r="CI277" i="2"/>
  <c r="CI278" i="2"/>
  <c r="CI279" i="2"/>
  <c r="CI280" i="2"/>
  <c r="CI281" i="2"/>
  <c r="CI282" i="2"/>
  <c r="CI283" i="2"/>
  <c r="CI284" i="2"/>
  <c r="CI285" i="2"/>
  <c r="CI286" i="2"/>
  <c r="CI287" i="2"/>
  <c r="CI288" i="2"/>
  <c r="CI289" i="2"/>
  <c r="CI290" i="2"/>
  <c r="CI291" i="2"/>
  <c r="CI292" i="2"/>
  <c r="CI293" i="2"/>
  <c r="CI294" i="2"/>
  <c r="CI295" i="2"/>
  <c r="CI296" i="2"/>
  <c r="CI297" i="2"/>
  <c r="CI298" i="2"/>
  <c r="CI299" i="2"/>
  <c r="CI300" i="2"/>
  <c r="CI301" i="2"/>
  <c r="CI302" i="2"/>
  <c r="CI303" i="2"/>
  <c r="CI304" i="2"/>
  <c r="CI305" i="2"/>
  <c r="CI306" i="2"/>
  <c r="CI307" i="2"/>
  <c r="CI308" i="2"/>
  <c r="CI309" i="2"/>
  <c r="CI310" i="2"/>
  <c r="CI311" i="2"/>
  <c r="CI312" i="2"/>
  <c r="CI313" i="2"/>
  <c r="CI314" i="2"/>
  <c r="CI315" i="2"/>
  <c r="CI316" i="2"/>
  <c r="CI317" i="2"/>
  <c r="CI318" i="2"/>
  <c r="CI319" i="2"/>
  <c r="CI320" i="2"/>
  <c r="CI321" i="2"/>
  <c r="CI322" i="2"/>
  <c r="CI323" i="2"/>
  <c r="CI324" i="2"/>
  <c r="CI325" i="2"/>
  <c r="CI326" i="2"/>
  <c r="CI327" i="2"/>
  <c r="CI328" i="2"/>
  <c r="CI329" i="2"/>
  <c r="CI330" i="2"/>
  <c r="CI331" i="2"/>
  <c r="CI332" i="2"/>
  <c r="CI333" i="2"/>
  <c r="CI334" i="2"/>
  <c r="CI335" i="2"/>
  <c r="CI336" i="2"/>
  <c r="CI337" i="2"/>
  <c r="CI338" i="2"/>
  <c r="CI339" i="2"/>
  <c r="CI340" i="2"/>
  <c r="CI341" i="2"/>
  <c r="CI342" i="2"/>
  <c r="CI343" i="2"/>
  <c r="CI344" i="2"/>
  <c r="CI345" i="2"/>
  <c r="CI346" i="2"/>
  <c r="CI347" i="2"/>
  <c r="CI348" i="2"/>
  <c r="CI349" i="2"/>
  <c r="CI350" i="2"/>
  <c r="CI351" i="2"/>
  <c r="CI352" i="2"/>
  <c r="CI353" i="2"/>
  <c r="CI354" i="2"/>
  <c r="CI355" i="2"/>
  <c r="CI356" i="2"/>
  <c r="CI357" i="2"/>
  <c r="CI358" i="2"/>
  <c r="CI359" i="2"/>
  <c r="CI360" i="2"/>
  <c r="CI361" i="2"/>
  <c r="CI362" i="2"/>
  <c r="CI363" i="2"/>
  <c r="CI364" i="2"/>
  <c r="CI365" i="2"/>
  <c r="CI366" i="2"/>
  <c r="CI367" i="2"/>
  <c r="CI368" i="2"/>
  <c r="CI369" i="2"/>
  <c r="CI370" i="2"/>
  <c r="CI371" i="2"/>
  <c r="CI372" i="2"/>
  <c r="CI373" i="2"/>
  <c r="CI374" i="2"/>
  <c r="CI375" i="2"/>
  <c r="CI376" i="2"/>
  <c r="CI377" i="2"/>
  <c r="CI378" i="2"/>
  <c r="CI379" i="2"/>
  <c r="CI380" i="2"/>
  <c r="CI381" i="2"/>
  <c r="CI382" i="2"/>
  <c r="CI383" i="2"/>
  <c r="CI384" i="2"/>
  <c r="CI385" i="2"/>
  <c r="CI386" i="2"/>
  <c r="CI387" i="2"/>
  <c r="CI388" i="2"/>
  <c r="CI389" i="2"/>
  <c r="CI390" i="2"/>
  <c r="CI391" i="2"/>
  <c r="CI392" i="2"/>
  <c r="CI393" i="2"/>
  <c r="CI394" i="2"/>
  <c r="CI395" i="2"/>
  <c r="CI396" i="2"/>
  <c r="CI397" i="2"/>
  <c r="CI398" i="2"/>
  <c r="CI399" i="2"/>
  <c r="CI400" i="2"/>
  <c r="CI401" i="2"/>
  <c r="CI402" i="2"/>
  <c r="CI403" i="2"/>
  <c r="CI404" i="2"/>
  <c r="CI405" i="2"/>
  <c r="CI406" i="2"/>
  <c r="CI407" i="2"/>
  <c r="CI408" i="2"/>
  <c r="CI409" i="2"/>
  <c r="CI410" i="2"/>
  <c r="CI411" i="2"/>
  <c r="CI412" i="2"/>
  <c r="CI413" i="2"/>
  <c r="CI414" i="2"/>
  <c r="CI415" i="2"/>
  <c r="CI416" i="2"/>
  <c r="CI417" i="2"/>
  <c r="CI418" i="2"/>
  <c r="CI419" i="2"/>
  <c r="CI420" i="2"/>
  <c r="CI421" i="2"/>
  <c r="CI422" i="2"/>
  <c r="CI423" i="2"/>
  <c r="CI424" i="2"/>
  <c r="CI425" i="2"/>
  <c r="CI426" i="2"/>
  <c r="CI427" i="2"/>
  <c r="CI428" i="2"/>
  <c r="CI429" i="2"/>
  <c r="CI430" i="2"/>
  <c r="CI431" i="2"/>
  <c r="CI432" i="2"/>
  <c r="CI433" i="2"/>
  <c r="CI434" i="2"/>
  <c r="CI435" i="2"/>
  <c r="CI436" i="2"/>
  <c r="CI437" i="2"/>
  <c r="CI438" i="2"/>
  <c r="CI439" i="2"/>
  <c r="CI440" i="2"/>
  <c r="CI441" i="2"/>
  <c r="CI442" i="2"/>
  <c r="CI443" i="2"/>
  <c r="CI444" i="2"/>
  <c r="CI445" i="2"/>
  <c r="CI446" i="2"/>
  <c r="CI447" i="2"/>
  <c r="CI448" i="2"/>
  <c r="CI449" i="2"/>
  <c r="CI450" i="2"/>
  <c r="CI451" i="2"/>
  <c r="CI452" i="2"/>
  <c r="CI453" i="2"/>
  <c r="CI454" i="2"/>
  <c r="CI455" i="2"/>
  <c r="CI456" i="2"/>
  <c r="CI457" i="2"/>
  <c r="CI458" i="2"/>
  <c r="CI459" i="2"/>
  <c r="CI460" i="2"/>
  <c r="CI461" i="2"/>
  <c r="CI462" i="2"/>
  <c r="CI463" i="2"/>
  <c r="CI464" i="2"/>
  <c r="CI465" i="2"/>
  <c r="CI466" i="2"/>
  <c r="CI467" i="2"/>
  <c r="CI468" i="2"/>
  <c r="CI469" i="2"/>
  <c r="CI470" i="2"/>
  <c r="CI471" i="2"/>
  <c r="CI472" i="2"/>
  <c r="CI473" i="2"/>
  <c r="CI474" i="2"/>
  <c r="CI475" i="2"/>
  <c r="CI476" i="2"/>
  <c r="CI477" i="2"/>
  <c r="CI478" i="2"/>
  <c r="CI479" i="2"/>
  <c r="CI480" i="2"/>
  <c r="CI481" i="2"/>
  <c r="CI482" i="2"/>
  <c r="CI483" i="2"/>
  <c r="CI484" i="2"/>
  <c r="CI485" i="2"/>
  <c r="CI486" i="2"/>
  <c r="CI487" i="2"/>
  <c r="CI488" i="2"/>
  <c r="CI489" i="2"/>
  <c r="CI490" i="2"/>
  <c r="CI491" i="2"/>
  <c r="CI492" i="2"/>
  <c r="CI493" i="2"/>
  <c r="CI494" i="2"/>
  <c r="CI495" i="2"/>
  <c r="CI496" i="2"/>
  <c r="CI497" i="2"/>
  <c r="CI498" i="2"/>
  <c r="CI499" i="2"/>
  <c r="CI500" i="2"/>
  <c r="CI501" i="2"/>
  <c r="CI502" i="2"/>
  <c r="CI503" i="2"/>
  <c r="CI504" i="2"/>
  <c r="CI505" i="2"/>
  <c r="CI506" i="2"/>
  <c r="CI507" i="2"/>
  <c r="CI508" i="2"/>
  <c r="CI509" i="2"/>
  <c r="CI510" i="2"/>
  <c r="CI511" i="2"/>
  <c r="CI512" i="2"/>
  <c r="CI513" i="2"/>
  <c r="CI514" i="2"/>
  <c r="CI515" i="2"/>
  <c r="CI516" i="2"/>
  <c r="CI517" i="2"/>
  <c r="CI518" i="2"/>
  <c r="CI519" i="2"/>
  <c r="CI520" i="2"/>
  <c r="CI521" i="2"/>
  <c r="CI522" i="2"/>
  <c r="CI523" i="2"/>
  <c r="CI524" i="2"/>
  <c r="CI525" i="2"/>
  <c r="CI526" i="2"/>
  <c r="CI527" i="2"/>
  <c r="CI528" i="2"/>
  <c r="CI529" i="2"/>
  <c r="CI530" i="2"/>
  <c r="CI531" i="2"/>
  <c r="CI532" i="2"/>
  <c r="CI533" i="2"/>
  <c r="CI534" i="2"/>
  <c r="CI535" i="2"/>
  <c r="CI536" i="2"/>
  <c r="CI537" i="2"/>
  <c r="CI538" i="2"/>
  <c r="CI539" i="2"/>
  <c r="CI540" i="2"/>
  <c r="CI541" i="2"/>
  <c r="CI542" i="2"/>
  <c r="CI543" i="2"/>
  <c r="CI544" i="2"/>
  <c r="CI545" i="2"/>
  <c r="CI546" i="2"/>
  <c r="CI547" i="2"/>
  <c r="CI548" i="2"/>
  <c r="CI549" i="2"/>
  <c r="CI550" i="2"/>
  <c r="CI551" i="2"/>
  <c r="CI552" i="2"/>
  <c r="CI553" i="2"/>
  <c r="CI554" i="2"/>
  <c r="CI555" i="2"/>
  <c r="CI556" i="2"/>
  <c r="CI557" i="2"/>
  <c r="CI558" i="2"/>
  <c r="CI559" i="2"/>
  <c r="CI560" i="2"/>
  <c r="CI561" i="2"/>
  <c r="CI562" i="2"/>
  <c r="CI563" i="2"/>
  <c r="CI564" i="2"/>
  <c r="CI565" i="2"/>
  <c r="CI566" i="2"/>
  <c r="CI567" i="2"/>
  <c r="CI568" i="2"/>
  <c r="CI569" i="2"/>
  <c r="CI570" i="2"/>
  <c r="CI571" i="2"/>
  <c r="CI572" i="2"/>
  <c r="CI573" i="2"/>
  <c r="CI574" i="2"/>
  <c r="CI575" i="2"/>
  <c r="CI576" i="2"/>
  <c r="CI577" i="2"/>
  <c r="CI578" i="2"/>
  <c r="CI579" i="2"/>
  <c r="CI580" i="2"/>
  <c r="CI581" i="2"/>
  <c r="CI582" i="2"/>
  <c r="CI583" i="2"/>
  <c r="CI584" i="2"/>
  <c r="CI585" i="2"/>
  <c r="CI586" i="2"/>
  <c r="CI587" i="2"/>
  <c r="CI588" i="2"/>
  <c r="CI589" i="2"/>
  <c r="CI590" i="2"/>
  <c r="CI591" i="2"/>
  <c r="CI592" i="2"/>
  <c r="CI593" i="2"/>
  <c r="CI594" i="2"/>
  <c r="CI595" i="2"/>
  <c r="CI596" i="2"/>
  <c r="CI597" i="2"/>
  <c r="CI598" i="2"/>
  <c r="CI599" i="2"/>
  <c r="CI600" i="2"/>
  <c r="CI601" i="2"/>
  <c r="CI602" i="2"/>
  <c r="CI603" i="2"/>
  <c r="CI604" i="2"/>
  <c r="CI605" i="2"/>
  <c r="CI606" i="2"/>
  <c r="CI607" i="2"/>
  <c r="CI608" i="2"/>
  <c r="CI609" i="2"/>
  <c r="CI610" i="2"/>
  <c r="CI611" i="2"/>
  <c r="CI612" i="2"/>
  <c r="CI613" i="2"/>
  <c r="CI614" i="2"/>
  <c r="CI615" i="2"/>
  <c r="CI616" i="2"/>
  <c r="CI617" i="2"/>
  <c r="CI618" i="2"/>
  <c r="CI619" i="2"/>
  <c r="CI620" i="2"/>
  <c r="CI621" i="2"/>
  <c r="CI622" i="2"/>
  <c r="CI623" i="2"/>
  <c r="CI624" i="2"/>
  <c r="CI625" i="2"/>
  <c r="CI626" i="2"/>
  <c r="CI627" i="2"/>
  <c r="CI628" i="2"/>
  <c r="CI629" i="2"/>
  <c r="CI630" i="2"/>
  <c r="CI631" i="2"/>
  <c r="CI632" i="2"/>
  <c r="CI633" i="2"/>
  <c r="CI634" i="2"/>
  <c r="CI635" i="2"/>
  <c r="CI636" i="2"/>
  <c r="CI637" i="2"/>
  <c r="CI638" i="2"/>
  <c r="CI639" i="2"/>
  <c r="CI640" i="2"/>
  <c r="CI641" i="2"/>
  <c r="CI642" i="2"/>
  <c r="CI643" i="2"/>
  <c r="CI644" i="2"/>
  <c r="CI645" i="2"/>
  <c r="CI646" i="2"/>
  <c r="CI647" i="2"/>
  <c r="CI648" i="2"/>
  <c r="CI649" i="2"/>
  <c r="CI650" i="2"/>
  <c r="CI651" i="2"/>
  <c r="CI652" i="2"/>
  <c r="CI653" i="2"/>
  <c r="CI654" i="2"/>
  <c r="CI655" i="2"/>
  <c r="CI656" i="2"/>
  <c r="CI657" i="2"/>
  <c r="CI658" i="2"/>
  <c r="CI659" i="2"/>
  <c r="CI660" i="2"/>
  <c r="CI661" i="2"/>
  <c r="CI662" i="2"/>
  <c r="CI663" i="2"/>
  <c r="CI664" i="2"/>
  <c r="CI665" i="2"/>
  <c r="CI666" i="2"/>
  <c r="CI667" i="2"/>
  <c r="CI668" i="2"/>
  <c r="CI669" i="2"/>
  <c r="CI670" i="2"/>
  <c r="CI671" i="2"/>
  <c r="CI672" i="2"/>
  <c r="CI673" i="2"/>
  <c r="CI674" i="2"/>
  <c r="CI675" i="2"/>
  <c r="CI676" i="2"/>
  <c r="CI677" i="2"/>
  <c r="CI678" i="2"/>
  <c r="CI679" i="2"/>
  <c r="CI680" i="2"/>
  <c r="CI681" i="2"/>
  <c r="CI682" i="2"/>
  <c r="CI683" i="2"/>
  <c r="CI684" i="2"/>
  <c r="CI685" i="2"/>
  <c r="CI686" i="2"/>
  <c r="CI687" i="2"/>
  <c r="CI688" i="2"/>
  <c r="CI689" i="2"/>
  <c r="CI690" i="2"/>
  <c r="CI691" i="2"/>
  <c r="CI692" i="2"/>
  <c r="CI693" i="2"/>
  <c r="CI694" i="2"/>
  <c r="CI695" i="2"/>
  <c r="CI696" i="2"/>
  <c r="CI697" i="2"/>
  <c r="CI698" i="2"/>
  <c r="CI699" i="2"/>
  <c r="CI700" i="2"/>
  <c r="CI701" i="2"/>
  <c r="CI702" i="2"/>
  <c r="CI703" i="2"/>
  <c r="CI704" i="2"/>
  <c r="CI705" i="2"/>
  <c r="CI706" i="2"/>
  <c r="CI707" i="2"/>
  <c r="CI708" i="2"/>
  <c r="CI709" i="2"/>
  <c r="CI710" i="2"/>
  <c r="CI711" i="2"/>
  <c r="CI712" i="2"/>
  <c r="CI713" i="2"/>
  <c r="CI714" i="2"/>
  <c r="CI715" i="2"/>
  <c r="CI716" i="2"/>
  <c r="CI717" i="2"/>
  <c r="CI718" i="2"/>
  <c r="CI719" i="2"/>
  <c r="CI720" i="2"/>
  <c r="CI721" i="2"/>
  <c r="CI722" i="2"/>
  <c r="CI723" i="2"/>
  <c r="CI724" i="2"/>
  <c r="CI725" i="2"/>
  <c r="CI726" i="2"/>
  <c r="CI727" i="2"/>
  <c r="CI728" i="2"/>
  <c r="CI729" i="2"/>
  <c r="CI730" i="2"/>
  <c r="CI731" i="2"/>
  <c r="CI732" i="2"/>
  <c r="CI733" i="2"/>
  <c r="CI734" i="2"/>
  <c r="CI735" i="2"/>
  <c r="CI736" i="2"/>
  <c r="CI737" i="2"/>
  <c r="CI738" i="2"/>
  <c r="CI739" i="2"/>
  <c r="CI740" i="2"/>
  <c r="CI741" i="2"/>
  <c r="CI742" i="2"/>
  <c r="CI743" i="2"/>
  <c r="CI744" i="2"/>
  <c r="CI745" i="2"/>
  <c r="CI746" i="2"/>
  <c r="CI747" i="2"/>
  <c r="CI748" i="2"/>
  <c r="CI749" i="2"/>
  <c r="CI750" i="2"/>
  <c r="CI751" i="2"/>
  <c r="CI752" i="2"/>
  <c r="CI753" i="2"/>
  <c r="CI754" i="2"/>
  <c r="CI755" i="2"/>
  <c r="CI756" i="2"/>
  <c r="CI757" i="2"/>
  <c r="CI758" i="2"/>
  <c r="CI759" i="2"/>
  <c r="CI760" i="2"/>
  <c r="CI761" i="2"/>
  <c r="CI762" i="2"/>
  <c r="CI763" i="2"/>
  <c r="CI764" i="2"/>
  <c r="CI765" i="2"/>
  <c r="CI766" i="2"/>
  <c r="CI767" i="2"/>
  <c r="CI768" i="2"/>
  <c r="CI769" i="2"/>
  <c r="CI770" i="2"/>
  <c r="CI771" i="2"/>
  <c r="CI772" i="2"/>
  <c r="CI773" i="2"/>
  <c r="CI774" i="2"/>
  <c r="CI775" i="2"/>
  <c r="CI776" i="2"/>
  <c r="CI777" i="2"/>
  <c r="CI778" i="2"/>
  <c r="CI779" i="2"/>
  <c r="CI780" i="2"/>
  <c r="CI781" i="2"/>
  <c r="CI782" i="2"/>
  <c r="CI783" i="2"/>
  <c r="CI784" i="2"/>
  <c r="CI785" i="2"/>
  <c r="CI786" i="2"/>
  <c r="CI787" i="2"/>
  <c r="CI788" i="2"/>
  <c r="CI789" i="2"/>
  <c r="CI790" i="2"/>
  <c r="CI791" i="2"/>
  <c r="CI792" i="2"/>
  <c r="CI793" i="2"/>
  <c r="CI794" i="2"/>
  <c r="CI795" i="2"/>
  <c r="CI796" i="2"/>
  <c r="CI797" i="2"/>
  <c r="CI798" i="2"/>
  <c r="CI799" i="2"/>
  <c r="CI800" i="2"/>
  <c r="CI801" i="2"/>
  <c r="CI802" i="2"/>
  <c r="CI803" i="2"/>
  <c r="CI804" i="2"/>
  <c r="CI805" i="2"/>
  <c r="CI806" i="2"/>
  <c r="CI807" i="2"/>
  <c r="CI808" i="2"/>
  <c r="CI809" i="2"/>
  <c r="CI810" i="2"/>
  <c r="CI811" i="2"/>
  <c r="CI812" i="2"/>
  <c r="CI813" i="2"/>
  <c r="CI814" i="2"/>
  <c r="CI815" i="2"/>
  <c r="CI816" i="2"/>
  <c r="CI817" i="2"/>
  <c r="CI818" i="2"/>
  <c r="CI819" i="2"/>
  <c r="CI820" i="2"/>
  <c r="CI821" i="2"/>
  <c r="CI822" i="2"/>
  <c r="CI823" i="2"/>
  <c r="CI824" i="2"/>
  <c r="CI825" i="2"/>
  <c r="CI826" i="2"/>
  <c r="CI827" i="2"/>
  <c r="CI828" i="2"/>
  <c r="CI829" i="2"/>
  <c r="CI830" i="2"/>
  <c r="CI831" i="2"/>
  <c r="CI832" i="2"/>
  <c r="CI833" i="2"/>
  <c r="CI834" i="2"/>
  <c r="CI835" i="2"/>
  <c r="CI836" i="2"/>
  <c r="CI837" i="2"/>
  <c r="CI838" i="2"/>
  <c r="CI839" i="2"/>
  <c r="CI840" i="2"/>
  <c r="CI841" i="2"/>
  <c r="CI842" i="2"/>
  <c r="CI843" i="2"/>
  <c r="CI844" i="2"/>
  <c r="CI845" i="2"/>
  <c r="CI846" i="2"/>
  <c r="CI847" i="2"/>
  <c r="CI848" i="2"/>
  <c r="CI849" i="2"/>
  <c r="CI850" i="2"/>
  <c r="CI851" i="2"/>
  <c r="CI852" i="2"/>
  <c r="CI853" i="2"/>
  <c r="CI854" i="2"/>
  <c r="CI855" i="2"/>
  <c r="CI856" i="2"/>
  <c r="CI857" i="2"/>
  <c r="CI858" i="2"/>
  <c r="CI859" i="2"/>
  <c r="CI860" i="2"/>
  <c r="CI861" i="2"/>
  <c r="CI862" i="2"/>
  <c r="CI863" i="2"/>
  <c r="CI864" i="2"/>
  <c r="CI865" i="2"/>
  <c r="CI866" i="2"/>
  <c r="CI867" i="2"/>
  <c r="CI868" i="2"/>
  <c r="CI869" i="2"/>
  <c r="CI870" i="2"/>
  <c r="CI871" i="2"/>
  <c r="CI872" i="2"/>
  <c r="CI873" i="2"/>
  <c r="CI874" i="2"/>
  <c r="CI875" i="2"/>
  <c r="CI876" i="2"/>
  <c r="CI877" i="2"/>
  <c r="CI878" i="2"/>
  <c r="CI879" i="2"/>
  <c r="CI880" i="2"/>
  <c r="CI881" i="2"/>
  <c r="CI882" i="2"/>
  <c r="CI883" i="2"/>
  <c r="CI884" i="2"/>
  <c r="CI885" i="2"/>
  <c r="CI886" i="2"/>
  <c r="CI887" i="2"/>
  <c r="CI888" i="2"/>
  <c r="CI889" i="2"/>
  <c r="CI890" i="2"/>
  <c r="CI891" i="2"/>
  <c r="CI892" i="2"/>
  <c r="CI893" i="2"/>
  <c r="CI894" i="2"/>
  <c r="CI895" i="2"/>
  <c r="CI896" i="2"/>
  <c r="CI897" i="2"/>
  <c r="CI898" i="2"/>
  <c r="CI899" i="2"/>
  <c r="CI900" i="2"/>
  <c r="CI901" i="2"/>
  <c r="CI902" i="2"/>
  <c r="CI903" i="2"/>
  <c r="CI904" i="2"/>
  <c r="CI905" i="2"/>
  <c r="CI906" i="2"/>
  <c r="CI907" i="2"/>
  <c r="CI908" i="2"/>
  <c r="CI909" i="2"/>
  <c r="CI910" i="2"/>
  <c r="CI911" i="2"/>
  <c r="CI912" i="2"/>
  <c r="CI913" i="2"/>
  <c r="CI914" i="2"/>
  <c r="CI915" i="2"/>
  <c r="CI916" i="2"/>
  <c r="CI917" i="2"/>
  <c r="CI918" i="2"/>
  <c r="CI919" i="2"/>
  <c r="CI920" i="2"/>
  <c r="CI921" i="2"/>
  <c r="CI922" i="2"/>
  <c r="CI923" i="2"/>
  <c r="CI924" i="2"/>
  <c r="CI925" i="2"/>
  <c r="CI926" i="2"/>
  <c r="CI927" i="2"/>
  <c r="CI928" i="2"/>
  <c r="CI929" i="2"/>
  <c r="CI930" i="2"/>
  <c r="CI931" i="2"/>
  <c r="CI932" i="2"/>
  <c r="CI933" i="2"/>
  <c r="CI934" i="2"/>
  <c r="CI935" i="2"/>
  <c r="CI936" i="2"/>
  <c r="CI937" i="2"/>
  <c r="CI938" i="2"/>
  <c r="CI939" i="2"/>
  <c r="CI940" i="2"/>
  <c r="CI941" i="2"/>
  <c r="CI942" i="2"/>
  <c r="CI943" i="2"/>
  <c r="CI944" i="2"/>
  <c r="CI945" i="2"/>
  <c r="CI946" i="2"/>
  <c r="CI947" i="2"/>
  <c r="CI948" i="2"/>
  <c r="CI949" i="2"/>
  <c r="CI950" i="2"/>
  <c r="CI951" i="2"/>
  <c r="CI952" i="2"/>
  <c r="CI953" i="2"/>
  <c r="CI954" i="2"/>
  <c r="CI955" i="2"/>
  <c r="CI956" i="2"/>
  <c r="CI957" i="2"/>
  <c r="CI958" i="2"/>
  <c r="CI959" i="2"/>
  <c r="CI960" i="2"/>
  <c r="CI961" i="2"/>
  <c r="CI962" i="2"/>
  <c r="CI963" i="2"/>
  <c r="CI964" i="2"/>
  <c r="CI965" i="2"/>
  <c r="CI966" i="2"/>
  <c r="CI967" i="2"/>
  <c r="CI968" i="2"/>
  <c r="CI969" i="2"/>
  <c r="CI970" i="2"/>
  <c r="CI971" i="2"/>
  <c r="CI972" i="2"/>
  <c r="CI973" i="2"/>
  <c r="CI974" i="2"/>
  <c r="CI975" i="2"/>
  <c r="CI976" i="2"/>
  <c r="CI977" i="2"/>
  <c r="CI978" i="2"/>
  <c r="CI979" i="2"/>
  <c r="CI980" i="2"/>
  <c r="CI981" i="2"/>
  <c r="CI982" i="2"/>
  <c r="CI983" i="2"/>
  <c r="CI984" i="2"/>
  <c r="CI985" i="2"/>
  <c r="CI986" i="2"/>
  <c r="CI987" i="2"/>
  <c r="CI988" i="2"/>
  <c r="CI989" i="2"/>
  <c r="CI990" i="2"/>
  <c r="CI991" i="2"/>
  <c r="CI992" i="2"/>
  <c r="CI993" i="2"/>
  <c r="CI994" i="2"/>
  <c r="CI995" i="2"/>
  <c r="CI996" i="2"/>
  <c r="CI997" i="2"/>
  <c r="CI998" i="2"/>
  <c r="CI999" i="2"/>
  <c r="CI1000" i="2"/>
  <c r="CI1001" i="2"/>
  <c r="CI1002" i="2"/>
  <c r="CI1003" i="2"/>
  <c r="CI1004" i="2"/>
  <c r="CI1005" i="2"/>
  <c r="CI1006" i="2"/>
  <c r="CI1007" i="2"/>
  <c r="CI1008" i="2"/>
  <c r="CI1009" i="2"/>
  <c r="CI1010" i="2"/>
  <c r="CI1011" i="2"/>
  <c r="CI1012" i="2"/>
  <c r="CI1013" i="2"/>
  <c r="CI1014" i="2"/>
  <c r="CI1015" i="2"/>
  <c r="CI1016" i="2"/>
  <c r="CI1017" i="2"/>
  <c r="CI1018" i="2"/>
  <c r="CI1019" i="2"/>
  <c r="CI1020" i="2"/>
  <c r="CI1021" i="2"/>
  <c r="CI1022" i="2"/>
  <c r="CI1023" i="2"/>
  <c r="CI1024" i="2"/>
  <c r="CI1025" i="2"/>
  <c r="CI1026" i="2"/>
  <c r="CI1027" i="2"/>
  <c r="CI1028" i="2"/>
  <c r="CI1029" i="2"/>
  <c r="CI1030" i="2"/>
  <c r="CI1031" i="2"/>
  <c r="CI1032" i="2"/>
  <c r="CI1033" i="2"/>
  <c r="CI1034" i="2"/>
  <c r="CI1035" i="2"/>
  <c r="CI1036" i="2"/>
  <c r="CI1037" i="2"/>
  <c r="CI1038" i="2"/>
  <c r="CI1039" i="2"/>
  <c r="CI1040" i="2"/>
  <c r="CI1041" i="2"/>
  <c r="CI1042" i="2"/>
  <c r="CI1043" i="2"/>
  <c r="CI1044" i="2"/>
  <c r="CI1045" i="2"/>
  <c r="CI1046" i="2"/>
  <c r="CI1047" i="2"/>
  <c r="CI1048" i="2"/>
  <c r="CI1049" i="2"/>
  <c r="CI1050" i="2"/>
  <c r="CI1051" i="2"/>
  <c r="CI1052" i="2"/>
  <c r="CI1053" i="2"/>
  <c r="CI1054" i="2"/>
  <c r="CI1055" i="2"/>
  <c r="CI1056" i="2"/>
  <c r="CI1057" i="2"/>
  <c r="CI1058" i="2"/>
  <c r="CI1059" i="2"/>
  <c r="CI1060" i="2"/>
  <c r="CI1061" i="2"/>
  <c r="CI1062" i="2"/>
  <c r="CI1063" i="2"/>
  <c r="CI1064" i="2"/>
  <c r="CI1065" i="2"/>
  <c r="CI1066" i="2"/>
  <c r="CI1067" i="2"/>
  <c r="CI1068" i="2"/>
  <c r="CI1069" i="2"/>
  <c r="CI1070" i="2"/>
  <c r="CI1071" i="2"/>
  <c r="CI1072" i="2"/>
  <c r="CI1073" i="2"/>
  <c r="CI1074" i="2"/>
  <c r="CI1075" i="2"/>
  <c r="CI1076" i="2"/>
  <c r="CI1077" i="2"/>
  <c r="CI1078" i="2"/>
  <c r="CI1079" i="2"/>
  <c r="CI1080" i="2"/>
  <c r="CI1081" i="2"/>
  <c r="CI1082" i="2"/>
  <c r="CI1083" i="2"/>
  <c r="CI1084" i="2"/>
  <c r="CI1085" i="2"/>
  <c r="CI1086" i="2"/>
  <c r="CI1087" i="2"/>
  <c r="CI1088" i="2"/>
  <c r="CI1089" i="2"/>
  <c r="CI1090" i="2"/>
  <c r="CI1091" i="2"/>
  <c r="CI1092" i="2"/>
  <c r="CI1093" i="2"/>
  <c r="CI1094" i="2"/>
  <c r="CI1095" i="2"/>
  <c r="CI1096" i="2"/>
  <c r="CI1097" i="2"/>
  <c r="CI1098" i="2"/>
  <c r="CI1099" i="2"/>
  <c r="CI1100" i="2"/>
  <c r="CI1101" i="2"/>
  <c r="CI1102" i="2"/>
  <c r="CI1103" i="2"/>
  <c r="CI1104" i="2"/>
  <c r="CI1105" i="2"/>
  <c r="CI1106" i="2"/>
  <c r="CI1107" i="2"/>
  <c r="CI1108" i="2"/>
  <c r="CI1109" i="2"/>
  <c r="CI1110" i="2"/>
  <c r="CI1111" i="2"/>
  <c r="CI1112" i="2"/>
  <c r="CI1113" i="2"/>
  <c r="CI1114" i="2"/>
  <c r="CI1115" i="2"/>
  <c r="CI1116" i="2"/>
  <c r="CI1117" i="2"/>
  <c r="CI1118" i="2"/>
  <c r="CI1119" i="2"/>
  <c r="CI1120" i="2"/>
  <c r="CI1121" i="2"/>
  <c r="CI1122" i="2"/>
  <c r="CI1123" i="2"/>
  <c r="CI1124" i="2"/>
  <c r="CI1125" i="2"/>
  <c r="CI1126" i="2"/>
  <c r="CI1127" i="2"/>
  <c r="CI1128" i="2"/>
  <c r="CI1129" i="2"/>
  <c r="CI1130" i="2"/>
  <c r="CI1131" i="2"/>
  <c r="CI1132" i="2"/>
  <c r="CI1133" i="2"/>
  <c r="CI1134" i="2"/>
  <c r="CI1135" i="2"/>
  <c r="CI1136" i="2"/>
  <c r="CI1137" i="2"/>
  <c r="CI1138" i="2"/>
  <c r="CI1139" i="2"/>
  <c r="CI1140" i="2"/>
  <c r="CI1141" i="2"/>
  <c r="CI1142" i="2"/>
  <c r="CI1143" i="2"/>
  <c r="CI1144" i="2"/>
  <c r="CI1145" i="2"/>
  <c r="CI1146" i="2"/>
  <c r="CI1147" i="2"/>
  <c r="CI1148" i="2"/>
  <c r="CI1149" i="2"/>
  <c r="CI1150" i="2"/>
  <c r="CI1151" i="2"/>
  <c r="CI1152" i="2"/>
  <c r="CI1153" i="2"/>
  <c r="CI1154" i="2"/>
  <c r="CI1155" i="2"/>
  <c r="CI1156" i="2"/>
  <c r="CI1157" i="2"/>
  <c r="CI1158" i="2"/>
  <c r="CI1159" i="2"/>
  <c r="CI1160" i="2"/>
  <c r="CI1161" i="2"/>
  <c r="CI1162" i="2"/>
  <c r="CI1163" i="2"/>
  <c r="CI1164" i="2"/>
  <c r="CI1165" i="2"/>
  <c r="CI1166" i="2"/>
  <c r="CI1167" i="2"/>
  <c r="CI1168" i="2"/>
  <c r="CI1169" i="2"/>
  <c r="CI1170" i="2"/>
  <c r="CI1171" i="2"/>
  <c r="CI1172" i="2"/>
  <c r="CI1173" i="2"/>
  <c r="CI1174" i="2"/>
  <c r="CI1175" i="2"/>
  <c r="CI1176" i="2"/>
  <c r="CI1177" i="2"/>
  <c r="CI1178" i="2"/>
  <c r="CI1179" i="2"/>
  <c r="CI1180" i="2"/>
  <c r="CI1181" i="2"/>
  <c r="CI1182" i="2"/>
  <c r="CI1183" i="2"/>
  <c r="CI1184" i="2"/>
  <c r="CI1185" i="2"/>
  <c r="CI1186" i="2"/>
  <c r="CI1187" i="2"/>
  <c r="CI1188" i="2"/>
  <c r="CI1189" i="2"/>
  <c r="CI1190" i="2"/>
  <c r="CI1191" i="2"/>
  <c r="CI1192" i="2"/>
  <c r="CI1193" i="2"/>
  <c r="CI1194" i="2"/>
  <c r="CI1195" i="2"/>
  <c r="CI1196" i="2"/>
  <c r="CI1197" i="2"/>
  <c r="CI1198" i="2"/>
  <c r="CI1199" i="2"/>
  <c r="CI1200" i="2"/>
  <c r="CI1201" i="2"/>
  <c r="CI1202" i="2"/>
  <c r="CI1203" i="2"/>
  <c r="CI1204" i="2"/>
  <c r="CI1205" i="2"/>
  <c r="CI1206" i="2"/>
  <c r="CI1207" i="2"/>
  <c r="CI1208" i="2"/>
  <c r="CI1209" i="2"/>
  <c r="CI1210" i="2"/>
  <c r="CI1211" i="2"/>
  <c r="CI1212" i="2"/>
  <c r="CI1213" i="2"/>
  <c r="CI1214" i="2"/>
  <c r="CI1215" i="2"/>
  <c r="CI1216" i="2"/>
  <c r="CI1217" i="2"/>
  <c r="CI1218" i="2"/>
  <c r="CI1219" i="2"/>
  <c r="CI1220" i="2"/>
  <c r="CI1221" i="2"/>
  <c r="CI1222" i="2"/>
  <c r="CI1223" i="2"/>
  <c r="CI1224" i="2"/>
  <c r="CI1225" i="2"/>
  <c r="CI1226" i="2"/>
  <c r="CI1227" i="2"/>
  <c r="CI1228" i="2"/>
  <c r="CI1229" i="2"/>
  <c r="CI1230" i="2"/>
  <c r="CI1231" i="2"/>
  <c r="CI1232" i="2"/>
  <c r="CI1233" i="2"/>
  <c r="CI1234" i="2"/>
  <c r="CI1235" i="2"/>
  <c r="CI1236" i="2"/>
  <c r="CI1237" i="2"/>
  <c r="CI1238" i="2"/>
  <c r="CI1239" i="2"/>
  <c r="CI1240" i="2"/>
  <c r="CI1241" i="2"/>
  <c r="CI1242" i="2"/>
  <c r="CI1243" i="2"/>
  <c r="CI1244" i="2"/>
  <c r="CI1245" i="2"/>
  <c r="CI1246" i="2"/>
  <c r="CI1247" i="2"/>
  <c r="CI1248" i="2"/>
  <c r="CI1249" i="2"/>
  <c r="CI1250" i="2"/>
  <c r="CI1251" i="2"/>
  <c r="CI1252" i="2"/>
  <c r="CI1253" i="2"/>
  <c r="CI1254" i="2"/>
  <c r="CI1255" i="2"/>
  <c r="CI1256" i="2"/>
  <c r="CI1257" i="2"/>
  <c r="CI1258" i="2"/>
  <c r="CI1259" i="2"/>
  <c r="CI1260" i="2"/>
  <c r="CI1261" i="2"/>
  <c r="CI1262" i="2"/>
  <c r="CI1263" i="2"/>
  <c r="CI1264" i="2"/>
  <c r="CI1265" i="2"/>
  <c r="CI1266" i="2"/>
  <c r="CI1267" i="2"/>
  <c r="CI1268" i="2"/>
  <c r="CI1269" i="2"/>
  <c r="CI1270" i="2"/>
  <c r="CI1271" i="2"/>
  <c r="CI1272" i="2"/>
  <c r="CI1273" i="2"/>
  <c r="CI1274" i="2"/>
  <c r="CI1275" i="2"/>
  <c r="CI1276" i="2"/>
  <c r="CI1277" i="2"/>
  <c r="CI1278" i="2"/>
  <c r="CI1279" i="2"/>
  <c r="CI1280" i="2"/>
  <c r="CI1281" i="2"/>
  <c r="CI1282" i="2"/>
  <c r="CI1283" i="2"/>
  <c r="CI1284" i="2"/>
  <c r="CI1285" i="2"/>
  <c r="CI1286" i="2"/>
  <c r="CI1287" i="2"/>
  <c r="CI1288" i="2"/>
  <c r="CI1289" i="2"/>
  <c r="CI1290" i="2"/>
  <c r="CI1291" i="2"/>
  <c r="CI1292" i="2"/>
  <c r="CI1293" i="2"/>
  <c r="CI1294" i="2"/>
  <c r="CI1295" i="2"/>
  <c r="CI1296" i="2"/>
  <c r="CI1297" i="2"/>
  <c r="CI1298" i="2"/>
  <c r="CI1299" i="2"/>
  <c r="CI1300" i="2"/>
  <c r="CI1301" i="2"/>
  <c r="CI1302" i="2"/>
  <c r="CI1303" i="2"/>
  <c r="CI1304" i="2"/>
  <c r="CI1305" i="2"/>
  <c r="CI1306" i="2"/>
  <c r="CI1307" i="2"/>
  <c r="CI1308" i="2"/>
  <c r="CI1309" i="2"/>
  <c r="CI1310" i="2"/>
  <c r="CI1311" i="2"/>
  <c r="CI1312" i="2"/>
  <c r="CI1313" i="2"/>
  <c r="CI1314" i="2"/>
  <c r="CI1315" i="2"/>
  <c r="CI1316" i="2"/>
  <c r="CI1317" i="2"/>
  <c r="CI1318" i="2"/>
  <c r="CI1319" i="2"/>
  <c r="CI1320" i="2"/>
  <c r="CI1321" i="2"/>
  <c r="CI1322" i="2"/>
  <c r="CI1323" i="2"/>
  <c r="CI1324" i="2"/>
  <c r="CI1325" i="2"/>
  <c r="CI1326" i="2"/>
  <c r="CI1327" i="2"/>
  <c r="CI1328" i="2"/>
  <c r="CI1329" i="2"/>
  <c r="CI1330" i="2"/>
  <c r="CI1331" i="2"/>
  <c r="CI1332" i="2"/>
  <c r="CI1333" i="2"/>
  <c r="CI1334" i="2"/>
  <c r="CI1335" i="2"/>
  <c r="CI1336" i="2"/>
  <c r="CI1337" i="2"/>
  <c r="CI1338" i="2"/>
  <c r="CI1339" i="2"/>
  <c r="CI1340" i="2"/>
  <c r="CI1341" i="2"/>
  <c r="CI1342" i="2"/>
  <c r="CI1343" i="2"/>
  <c r="CI1344" i="2"/>
  <c r="CI1345" i="2"/>
  <c r="CI1346" i="2"/>
  <c r="CI1347" i="2"/>
  <c r="CI1348" i="2"/>
  <c r="CI1349" i="2"/>
  <c r="CI1350" i="2"/>
  <c r="CI1351" i="2"/>
  <c r="CI1352" i="2"/>
  <c r="CI1353" i="2"/>
  <c r="CI1354" i="2"/>
  <c r="CI1355" i="2"/>
  <c r="CI1356" i="2"/>
  <c r="CI1357" i="2"/>
  <c r="CI1358" i="2"/>
  <c r="CI1359" i="2"/>
  <c r="CI1360" i="2"/>
  <c r="CI1361" i="2"/>
  <c r="CI1362" i="2"/>
  <c r="CI1363" i="2"/>
  <c r="CI1364" i="2"/>
  <c r="CI1365" i="2"/>
  <c r="CI1366" i="2"/>
  <c r="CI1367" i="2"/>
  <c r="CI1368" i="2"/>
  <c r="CI1369" i="2"/>
  <c r="CI1370" i="2"/>
  <c r="CI1371" i="2"/>
  <c r="CI1372" i="2"/>
  <c r="CI1373" i="2"/>
  <c r="CI1374" i="2"/>
  <c r="CI1375" i="2"/>
  <c r="CI1376" i="2"/>
  <c r="CI1377" i="2"/>
  <c r="CI1378" i="2"/>
  <c r="CI1379" i="2"/>
  <c r="CI1380" i="2"/>
  <c r="CI1381" i="2"/>
  <c r="CI1382" i="2"/>
  <c r="CI1383" i="2"/>
  <c r="CI1384" i="2"/>
  <c r="CI1385" i="2"/>
  <c r="CI1386" i="2"/>
  <c r="CI1387" i="2"/>
  <c r="CI1388" i="2"/>
  <c r="CI1389" i="2"/>
  <c r="CI1390" i="2"/>
  <c r="CI1391" i="2"/>
  <c r="CI1392" i="2"/>
  <c r="CI1393" i="2"/>
  <c r="CI1394" i="2"/>
  <c r="CI1395" i="2"/>
  <c r="CI1396" i="2"/>
  <c r="CI1397" i="2"/>
  <c r="CI1398" i="2"/>
  <c r="CI1399" i="2"/>
  <c r="CI1400" i="2"/>
  <c r="CI1401" i="2"/>
  <c r="CI1402" i="2"/>
  <c r="CI1403" i="2"/>
  <c r="CI1404" i="2"/>
  <c r="CI1405" i="2"/>
  <c r="CI1406" i="2"/>
  <c r="CI1407" i="2"/>
  <c r="CI1408" i="2"/>
  <c r="CI1409" i="2"/>
  <c r="CI1410" i="2"/>
  <c r="CI1411" i="2"/>
  <c r="CI1412" i="2"/>
  <c r="CI1413" i="2"/>
  <c r="CI1414" i="2"/>
  <c r="CI1415" i="2"/>
  <c r="CI1416" i="2"/>
  <c r="CI1417" i="2"/>
  <c r="CI1418" i="2"/>
  <c r="CI1419" i="2"/>
  <c r="CI1420" i="2"/>
  <c r="CI1421" i="2"/>
  <c r="CI1422" i="2"/>
  <c r="CI1423" i="2"/>
  <c r="CI1424" i="2"/>
  <c r="CI1425" i="2"/>
  <c r="CI1426" i="2"/>
  <c r="CI1427" i="2"/>
  <c r="CI1428" i="2"/>
  <c r="CI1429" i="2"/>
  <c r="CI1430" i="2"/>
  <c r="CI1431" i="2"/>
  <c r="CI1432" i="2"/>
  <c r="CI1433" i="2"/>
  <c r="CI1434" i="2"/>
  <c r="CI1435" i="2"/>
  <c r="CI1436" i="2"/>
  <c r="CI1437" i="2"/>
  <c r="CI1438" i="2"/>
  <c r="CI1439" i="2"/>
  <c r="CI1440" i="2"/>
  <c r="CI1441" i="2"/>
  <c r="CI1442" i="2"/>
  <c r="CI1443" i="2"/>
  <c r="CI1444" i="2"/>
  <c r="CI1445" i="2"/>
  <c r="CI1446" i="2"/>
  <c r="CI1447" i="2"/>
  <c r="CI1448" i="2"/>
  <c r="CI1449" i="2"/>
  <c r="CI1450" i="2"/>
  <c r="CI1451" i="2"/>
  <c r="CI1452" i="2"/>
  <c r="CI1453" i="2"/>
  <c r="CI1454" i="2"/>
  <c r="CI1455" i="2"/>
  <c r="CI1456" i="2"/>
  <c r="CI1457" i="2"/>
  <c r="CI1458" i="2"/>
  <c r="CI1459" i="2"/>
  <c r="CI1460" i="2"/>
  <c r="CI1461" i="2"/>
  <c r="CI1462" i="2"/>
  <c r="CI1463" i="2"/>
  <c r="CI1464" i="2"/>
  <c r="CI1465" i="2"/>
  <c r="CI1466" i="2"/>
  <c r="CI1467" i="2"/>
  <c r="CI1468" i="2"/>
  <c r="CI1469" i="2"/>
  <c r="CI1470" i="2"/>
  <c r="CI1471" i="2"/>
  <c r="CI1472" i="2"/>
  <c r="CI1473" i="2"/>
  <c r="CI1474" i="2"/>
  <c r="CI1475" i="2"/>
  <c r="CI1476" i="2"/>
  <c r="CI1477" i="2"/>
  <c r="CI1478" i="2"/>
  <c r="CI1479" i="2"/>
  <c r="CI1480" i="2"/>
  <c r="CI1481" i="2"/>
  <c r="CI1482" i="2"/>
  <c r="CI1483" i="2"/>
  <c r="CI1484" i="2"/>
  <c r="CI1485" i="2"/>
  <c r="CI1486" i="2"/>
  <c r="CI1487" i="2"/>
  <c r="CI1488" i="2"/>
  <c r="CI1489" i="2"/>
  <c r="CI1490" i="2"/>
  <c r="CI1491" i="2"/>
  <c r="CI1492" i="2"/>
  <c r="CI1493" i="2"/>
  <c r="CI1494" i="2"/>
  <c r="CI1495" i="2"/>
  <c r="CI1496" i="2"/>
  <c r="CI1497" i="2"/>
  <c r="CI1498" i="2"/>
  <c r="CI1499" i="2"/>
  <c r="CI1500" i="2"/>
  <c r="CI1501" i="2"/>
  <c r="CI1502" i="2"/>
  <c r="CI1503" i="2"/>
  <c r="CI1504" i="2"/>
  <c r="CI1505" i="2"/>
  <c r="CI1506" i="2"/>
  <c r="CI1507" i="2"/>
  <c r="CI1508" i="2"/>
  <c r="CI1509" i="2"/>
  <c r="CI1510" i="2"/>
  <c r="CI1511" i="2"/>
  <c r="CI1512" i="2"/>
  <c r="CI1513" i="2"/>
  <c r="CI1514" i="2"/>
  <c r="CI1515" i="2"/>
  <c r="CI1516" i="2"/>
  <c r="CI1517" i="2"/>
  <c r="CI1518" i="2"/>
  <c r="CI1519" i="2"/>
  <c r="CI1520" i="2"/>
  <c r="CI1521" i="2"/>
  <c r="CI1522" i="2"/>
  <c r="CI1523" i="2"/>
  <c r="CI1524" i="2"/>
  <c r="CI1525" i="2"/>
  <c r="CI1526" i="2"/>
  <c r="CI1527" i="2"/>
  <c r="CI1528" i="2"/>
  <c r="CI1529" i="2"/>
  <c r="CI1530" i="2"/>
  <c r="CI1531" i="2"/>
  <c r="CI1532" i="2"/>
  <c r="CI1533" i="2"/>
  <c r="CI1534" i="2"/>
  <c r="CI1535" i="2"/>
  <c r="CI1536" i="2"/>
  <c r="CI1537" i="2"/>
  <c r="CI1538" i="2"/>
  <c r="CI1539" i="2"/>
  <c r="CI1540" i="2"/>
  <c r="CI1541" i="2"/>
  <c r="CI1542" i="2"/>
  <c r="CI1543" i="2"/>
  <c r="CI1544" i="2"/>
  <c r="CI1545" i="2"/>
  <c r="CI1546" i="2"/>
  <c r="CI1547" i="2"/>
  <c r="CI1548" i="2"/>
  <c r="CI1549" i="2"/>
  <c r="CI1550" i="2"/>
  <c r="CI1551" i="2"/>
  <c r="CI1552" i="2"/>
  <c r="CI1553" i="2"/>
  <c r="CI1554" i="2"/>
  <c r="CI1555" i="2"/>
  <c r="CI1556" i="2"/>
  <c r="CI1557" i="2"/>
  <c r="CI1558" i="2"/>
  <c r="CI1559" i="2"/>
  <c r="CI1560" i="2"/>
  <c r="CI1561" i="2"/>
  <c r="CI1562" i="2"/>
  <c r="CI1563" i="2"/>
  <c r="CI1564" i="2"/>
  <c r="CI1565" i="2"/>
  <c r="CI1566" i="2"/>
  <c r="CI1567" i="2"/>
  <c r="CI1568" i="2"/>
  <c r="CI1569" i="2"/>
  <c r="CI1570" i="2"/>
  <c r="CI1571" i="2"/>
  <c r="CI1572" i="2"/>
  <c r="CI1573" i="2"/>
  <c r="CI1574" i="2"/>
  <c r="CI1575" i="2"/>
  <c r="CI1576" i="2"/>
  <c r="CI1577" i="2"/>
  <c r="CI1578" i="2"/>
  <c r="CI1579" i="2"/>
  <c r="CI1580" i="2"/>
  <c r="CI1581" i="2"/>
  <c r="CI1582" i="2"/>
  <c r="CI1583" i="2"/>
  <c r="CI1584" i="2"/>
  <c r="CI1585" i="2"/>
  <c r="CI1586" i="2"/>
  <c r="CI1587" i="2"/>
  <c r="CI1588" i="2"/>
  <c r="CI1589" i="2"/>
  <c r="CI1590" i="2"/>
  <c r="CI1591" i="2"/>
  <c r="CI1592" i="2"/>
  <c r="CI1593" i="2"/>
  <c r="CI1594" i="2"/>
  <c r="CI1595" i="2"/>
  <c r="CI1596" i="2"/>
  <c r="CI1597" i="2"/>
  <c r="CI1598" i="2"/>
  <c r="CI1599" i="2"/>
  <c r="CI1600" i="2"/>
  <c r="CI1601" i="2"/>
  <c r="CH2" i="2"/>
  <c r="CH3" i="2"/>
  <c r="CH4" i="2"/>
  <c r="CH5" i="2"/>
  <c r="CH6" i="2"/>
  <c r="CH7" i="2"/>
  <c r="CH8" i="2"/>
  <c r="CH9" i="2"/>
  <c r="CH10" i="2"/>
  <c r="CH11" i="2"/>
  <c r="CH12" i="2"/>
  <c r="CH13" i="2"/>
  <c r="CH14" i="2"/>
  <c r="CH15" i="2"/>
  <c r="CH16" i="2"/>
  <c r="CH17" i="2"/>
  <c r="CH18" i="2"/>
  <c r="CH19" i="2"/>
  <c r="CH20" i="2"/>
  <c r="CH21" i="2"/>
  <c r="CH22" i="2"/>
  <c r="CH23" i="2"/>
  <c r="CH24" i="2"/>
  <c r="CH25" i="2"/>
  <c r="CH26" i="2"/>
  <c r="CH27" i="2"/>
  <c r="CH28" i="2"/>
  <c r="CH29" i="2"/>
  <c r="CH30" i="2"/>
  <c r="CH31" i="2"/>
  <c r="CH32" i="2"/>
  <c r="CH33" i="2"/>
  <c r="CH34" i="2"/>
  <c r="CH35" i="2"/>
  <c r="CH36" i="2"/>
  <c r="CH37" i="2"/>
  <c r="CH38" i="2"/>
  <c r="CH39" i="2"/>
  <c r="CH40" i="2"/>
  <c r="CH41" i="2"/>
  <c r="CH42" i="2"/>
  <c r="CH43" i="2"/>
  <c r="CH44" i="2"/>
  <c r="CH45" i="2"/>
  <c r="CH46" i="2"/>
  <c r="CH47" i="2"/>
  <c r="CH48" i="2"/>
  <c r="CH49" i="2"/>
  <c r="CH50" i="2"/>
  <c r="CH51" i="2"/>
  <c r="CH52" i="2"/>
  <c r="CH53" i="2"/>
  <c r="CH54" i="2"/>
  <c r="CH55" i="2"/>
  <c r="CH56" i="2"/>
  <c r="CH57" i="2"/>
  <c r="CH58" i="2"/>
  <c r="CH59" i="2"/>
  <c r="CH60" i="2"/>
  <c r="CH61" i="2"/>
  <c r="CH62" i="2"/>
  <c r="CH63" i="2"/>
  <c r="CH64" i="2"/>
  <c r="CH65" i="2"/>
  <c r="CH66" i="2"/>
  <c r="CH67" i="2"/>
  <c r="CH68" i="2"/>
  <c r="CH69" i="2"/>
  <c r="CH70" i="2"/>
  <c r="CH71" i="2"/>
  <c r="CH72" i="2"/>
  <c r="CH73" i="2"/>
  <c r="CH74" i="2"/>
  <c r="CH75" i="2"/>
  <c r="CH76" i="2"/>
  <c r="CH77" i="2"/>
  <c r="CH78" i="2"/>
  <c r="CH79" i="2"/>
  <c r="CH80" i="2"/>
  <c r="CH81" i="2"/>
  <c r="CH82" i="2"/>
  <c r="CH83" i="2"/>
  <c r="CH84" i="2"/>
  <c r="CH85" i="2"/>
  <c r="CH86" i="2"/>
  <c r="CH87" i="2"/>
  <c r="CH88" i="2"/>
  <c r="CH89" i="2"/>
  <c r="CH90" i="2"/>
  <c r="CH91" i="2"/>
  <c r="CH92" i="2"/>
  <c r="CH93" i="2"/>
  <c r="CH94" i="2"/>
  <c r="CH95" i="2"/>
  <c r="CH96" i="2"/>
  <c r="CH97" i="2"/>
  <c r="CH98" i="2"/>
  <c r="CH99" i="2"/>
  <c r="CH100" i="2"/>
  <c r="CH101" i="2"/>
  <c r="CH102" i="2"/>
  <c r="CH103" i="2"/>
  <c r="CH104" i="2"/>
  <c r="CH105" i="2"/>
  <c r="CH106" i="2"/>
  <c r="CH107" i="2"/>
  <c r="CH108" i="2"/>
  <c r="CH109" i="2"/>
  <c r="CH110" i="2"/>
  <c r="CH111" i="2"/>
  <c r="CH112" i="2"/>
  <c r="CH113" i="2"/>
  <c r="CH114" i="2"/>
  <c r="CH115" i="2"/>
  <c r="CH116" i="2"/>
  <c r="CH117" i="2"/>
  <c r="CH118" i="2"/>
  <c r="CH119" i="2"/>
  <c r="CH120" i="2"/>
  <c r="CH121" i="2"/>
  <c r="CH122" i="2"/>
  <c r="CH123" i="2"/>
  <c r="CH124" i="2"/>
  <c r="CH125" i="2"/>
  <c r="CH126" i="2"/>
  <c r="CH127" i="2"/>
  <c r="CH128" i="2"/>
  <c r="CH129" i="2"/>
  <c r="CH130" i="2"/>
  <c r="CH131" i="2"/>
  <c r="CH132" i="2"/>
  <c r="CH133" i="2"/>
  <c r="CH134" i="2"/>
  <c r="CH135" i="2"/>
  <c r="CH136" i="2"/>
  <c r="CH137" i="2"/>
  <c r="CH138" i="2"/>
  <c r="CH139" i="2"/>
  <c r="CH140" i="2"/>
  <c r="CH141" i="2"/>
  <c r="CH142" i="2"/>
  <c r="CH143" i="2"/>
  <c r="CH144" i="2"/>
  <c r="CH145" i="2"/>
  <c r="CH146" i="2"/>
  <c r="CH147" i="2"/>
  <c r="CH148" i="2"/>
  <c r="CH149" i="2"/>
  <c r="CH150" i="2"/>
  <c r="CH151" i="2"/>
  <c r="CH152" i="2"/>
  <c r="CH153" i="2"/>
  <c r="CH154" i="2"/>
  <c r="CH155" i="2"/>
  <c r="CH156" i="2"/>
  <c r="CH157" i="2"/>
  <c r="CH158" i="2"/>
  <c r="CH159" i="2"/>
  <c r="CH160" i="2"/>
  <c r="CH161" i="2"/>
  <c r="CH162" i="2"/>
  <c r="CH163" i="2"/>
  <c r="CH164" i="2"/>
  <c r="CH165" i="2"/>
  <c r="CH166" i="2"/>
  <c r="CH167" i="2"/>
  <c r="CH168" i="2"/>
  <c r="CH169" i="2"/>
  <c r="CH170" i="2"/>
  <c r="CH171" i="2"/>
  <c r="CH172" i="2"/>
  <c r="CH173" i="2"/>
  <c r="CH174" i="2"/>
  <c r="CH175" i="2"/>
  <c r="CH176" i="2"/>
  <c r="CH177" i="2"/>
  <c r="CH178" i="2"/>
  <c r="CH179" i="2"/>
  <c r="CH180" i="2"/>
  <c r="CH181" i="2"/>
  <c r="CH182" i="2"/>
  <c r="CH183" i="2"/>
  <c r="CH184" i="2"/>
  <c r="CH185" i="2"/>
  <c r="CH186" i="2"/>
  <c r="CH187" i="2"/>
  <c r="CH188" i="2"/>
  <c r="CH189" i="2"/>
  <c r="CH190" i="2"/>
  <c r="CH191" i="2"/>
  <c r="CH192" i="2"/>
  <c r="CH193" i="2"/>
  <c r="CH194" i="2"/>
  <c r="CH195" i="2"/>
  <c r="CH196" i="2"/>
  <c r="CH197" i="2"/>
  <c r="CH198" i="2"/>
  <c r="CH199" i="2"/>
  <c r="CH200" i="2"/>
  <c r="CH201" i="2"/>
  <c r="CH202" i="2"/>
  <c r="CH203" i="2"/>
  <c r="CH204" i="2"/>
  <c r="CH205" i="2"/>
  <c r="CH206" i="2"/>
  <c r="CH207" i="2"/>
  <c r="CH208" i="2"/>
  <c r="CH209" i="2"/>
  <c r="CH210" i="2"/>
  <c r="CH211" i="2"/>
  <c r="CH212" i="2"/>
  <c r="CH213" i="2"/>
  <c r="CH214" i="2"/>
  <c r="CH215" i="2"/>
  <c r="CH216" i="2"/>
  <c r="CH217" i="2"/>
  <c r="CH218" i="2"/>
  <c r="CH219" i="2"/>
  <c r="CH220" i="2"/>
  <c r="CH221" i="2"/>
  <c r="CH222" i="2"/>
  <c r="CH223" i="2"/>
  <c r="CH224" i="2"/>
  <c r="CH225" i="2"/>
  <c r="CH226" i="2"/>
  <c r="CH227" i="2"/>
  <c r="CH228" i="2"/>
  <c r="CH229" i="2"/>
  <c r="CH230" i="2"/>
  <c r="CH231" i="2"/>
  <c r="CH232" i="2"/>
  <c r="CH233" i="2"/>
  <c r="CH234" i="2"/>
  <c r="CH235" i="2"/>
  <c r="CH236" i="2"/>
  <c r="CH237" i="2"/>
  <c r="CH238" i="2"/>
  <c r="CH239" i="2"/>
  <c r="CH240" i="2"/>
  <c r="CH241" i="2"/>
  <c r="CH242" i="2"/>
  <c r="CH243" i="2"/>
  <c r="CH244" i="2"/>
  <c r="CH245" i="2"/>
  <c r="CH246" i="2"/>
  <c r="CH247" i="2"/>
  <c r="CH248" i="2"/>
  <c r="CH249" i="2"/>
  <c r="CH250" i="2"/>
  <c r="CH251" i="2"/>
  <c r="CH252" i="2"/>
  <c r="CH253" i="2"/>
  <c r="CH254" i="2"/>
  <c r="CH255" i="2"/>
  <c r="CH256" i="2"/>
  <c r="CH257" i="2"/>
  <c r="CH258" i="2"/>
  <c r="CH259" i="2"/>
  <c r="CH260" i="2"/>
  <c r="CH261" i="2"/>
  <c r="CH262" i="2"/>
  <c r="CH263" i="2"/>
  <c r="CH264" i="2"/>
  <c r="CH265" i="2"/>
  <c r="CH266" i="2"/>
  <c r="CH267" i="2"/>
  <c r="CH268" i="2"/>
  <c r="CH269" i="2"/>
  <c r="CH270" i="2"/>
  <c r="CH271" i="2"/>
  <c r="CH272" i="2"/>
  <c r="CH273" i="2"/>
  <c r="CH274" i="2"/>
  <c r="CH275" i="2"/>
  <c r="CH276" i="2"/>
  <c r="CH277" i="2"/>
  <c r="CH278" i="2"/>
  <c r="CH279" i="2"/>
  <c r="CH280" i="2"/>
  <c r="CH281" i="2"/>
  <c r="CH282" i="2"/>
  <c r="CH283" i="2"/>
  <c r="CH284" i="2"/>
  <c r="CH285" i="2"/>
  <c r="CH286" i="2"/>
  <c r="CH287" i="2"/>
  <c r="CH288" i="2"/>
  <c r="CH289" i="2"/>
  <c r="CH290" i="2"/>
  <c r="CH291" i="2"/>
  <c r="CH292" i="2"/>
  <c r="CH293" i="2"/>
  <c r="CH294" i="2"/>
  <c r="CH295" i="2"/>
  <c r="CH296" i="2"/>
  <c r="CH297" i="2"/>
  <c r="CH298" i="2"/>
  <c r="CH299" i="2"/>
  <c r="CH300" i="2"/>
  <c r="CH301" i="2"/>
  <c r="CH302" i="2"/>
  <c r="CH303" i="2"/>
  <c r="CH304" i="2"/>
  <c r="CH305" i="2"/>
  <c r="CH306" i="2"/>
  <c r="CH307" i="2"/>
  <c r="CH308" i="2"/>
  <c r="CH309" i="2"/>
  <c r="CH310" i="2"/>
  <c r="CH311" i="2"/>
  <c r="CH312" i="2"/>
  <c r="CH313" i="2"/>
  <c r="CH314" i="2"/>
  <c r="CH315" i="2"/>
  <c r="CH316" i="2"/>
  <c r="CH317" i="2"/>
  <c r="CH318" i="2"/>
  <c r="CH319" i="2"/>
  <c r="CH320" i="2"/>
  <c r="CH321" i="2"/>
  <c r="CH322" i="2"/>
  <c r="CH323" i="2"/>
  <c r="CH324" i="2"/>
  <c r="CH325" i="2"/>
  <c r="CH326" i="2"/>
  <c r="CH327" i="2"/>
  <c r="CH328" i="2"/>
  <c r="CH329" i="2"/>
  <c r="CH330" i="2"/>
  <c r="CH331" i="2"/>
  <c r="CH332" i="2"/>
  <c r="CH333" i="2"/>
  <c r="CH334" i="2"/>
  <c r="CH335" i="2"/>
  <c r="CH336" i="2"/>
  <c r="CH337" i="2"/>
  <c r="CH338" i="2"/>
  <c r="CH339" i="2"/>
  <c r="CH340" i="2"/>
  <c r="CH341" i="2"/>
  <c r="CH342" i="2"/>
  <c r="CH343" i="2"/>
  <c r="CH344" i="2"/>
  <c r="CH345" i="2"/>
  <c r="CH346" i="2"/>
  <c r="CH347" i="2"/>
  <c r="CH348" i="2"/>
  <c r="CH349" i="2"/>
  <c r="CH350" i="2"/>
  <c r="CH351" i="2"/>
  <c r="CH352" i="2"/>
  <c r="CH353" i="2"/>
  <c r="CH354" i="2"/>
  <c r="CH355" i="2"/>
  <c r="CH356" i="2"/>
  <c r="CH357" i="2"/>
  <c r="CH358" i="2"/>
  <c r="CH359" i="2"/>
  <c r="CH360" i="2"/>
  <c r="CH361" i="2"/>
  <c r="CH362" i="2"/>
  <c r="CH363" i="2"/>
  <c r="CH364" i="2"/>
  <c r="CH365" i="2"/>
  <c r="CH366" i="2"/>
  <c r="CH367" i="2"/>
  <c r="CH368" i="2"/>
  <c r="CH369" i="2"/>
  <c r="CH370" i="2"/>
  <c r="CH371" i="2"/>
  <c r="CH372" i="2"/>
  <c r="CH373" i="2"/>
  <c r="CH374" i="2"/>
  <c r="CH375" i="2"/>
  <c r="CH376" i="2"/>
  <c r="CH377" i="2"/>
  <c r="CH378" i="2"/>
  <c r="CH379" i="2"/>
  <c r="CH380" i="2"/>
  <c r="CH381" i="2"/>
  <c r="CH382" i="2"/>
  <c r="CH383" i="2"/>
  <c r="CH384" i="2"/>
  <c r="CH385" i="2"/>
  <c r="CH386" i="2"/>
  <c r="CH387" i="2"/>
  <c r="CH388" i="2"/>
  <c r="CH389" i="2"/>
  <c r="CH390" i="2"/>
  <c r="CH391" i="2"/>
  <c r="CH392" i="2"/>
  <c r="CH393" i="2"/>
  <c r="CH394" i="2"/>
  <c r="CH395" i="2"/>
  <c r="CH396" i="2"/>
  <c r="CH397" i="2"/>
  <c r="CH398" i="2"/>
  <c r="CH399" i="2"/>
  <c r="CH400" i="2"/>
  <c r="CH401" i="2"/>
  <c r="CH402" i="2"/>
  <c r="CH403" i="2"/>
  <c r="CH404" i="2"/>
  <c r="CH405" i="2"/>
  <c r="CH406" i="2"/>
  <c r="CH407" i="2"/>
  <c r="CH408" i="2"/>
  <c r="CH409" i="2"/>
  <c r="CH410" i="2"/>
  <c r="CH411" i="2"/>
  <c r="CH412" i="2"/>
  <c r="CH413" i="2"/>
  <c r="CH414" i="2"/>
  <c r="CH415" i="2"/>
  <c r="CH416" i="2"/>
  <c r="CH417" i="2"/>
  <c r="CH418" i="2"/>
  <c r="CH419" i="2"/>
  <c r="CH420" i="2"/>
  <c r="CH421" i="2"/>
  <c r="CH422" i="2"/>
  <c r="CH423" i="2"/>
  <c r="CH424" i="2"/>
  <c r="CH425" i="2"/>
  <c r="CH426" i="2"/>
  <c r="CH427" i="2"/>
  <c r="CH428" i="2"/>
  <c r="CH429" i="2"/>
  <c r="CH430" i="2"/>
  <c r="CH431" i="2"/>
  <c r="CH432" i="2"/>
  <c r="CH433" i="2"/>
  <c r="CH434" i="2"/>
  <c r="CH435" i="2"/>
  <c r="CH436" i="2"/>
  <c r="CH437" i="2"/>
  <c r="CH438" i="2"/>
  <c r="CH439" i="2"/>
  <c r="CH440" i="2"/>
  <c r="CH441" i="2"/>
  <c r="CH442" i="2"/>
  <c r="CH443" i="2"/>
  <c r="CH444" i="2"/>
  <c r="CH445" i="2"/>
  <c r="CH446" i="2"/>
  <c r="CH447" i="2"/>
  <c r="CH448" i="2"/>
  <c r="CH449" i="2"/>
  <c r="CH450" i="2"/>
  <c r="CH451" i="2"/>
  <c r="CH452" i="2"/>
  <c r="CH453" i="2"/>
  <c r="CH454" i="2"/>
  <c r="CH455" i="2"/>
  <c r="CH456" i="2"/>
  <c r="CH457" i="2"/>
  <c r="CH458" i="2"/>
  <c r="CH459" i="2"/>
  <c r="CH460" i="2"/>
  <c r="CH461" i="2"/>
  <c r="CH462" i="2"/>
  <c r="CH463" i="2"/>
  <c r="CH464" i="2"/>
  <c r="CH465" i="2"/>
  <c r="CH466" i="2"/>
  <c r="CH467" i="2"/>
  <c r="CH468" i="2"/>
  <c r="CH469" i="2"/>
  <c r="CH470" i="2"/>
  <c r="CH471" i="2"/>
  <c r="CH472" i="2"/>
  <c r="CH473" i="2"/>
  <c r="CH474" i="2"/>
  <c r="CH475" i="2"/>
  <c r="CH476" i="2"/>
  <c r="CH477" i="2"/>
  <c r="CH478" i="2"/>
  <c r="CH479" i="2"/>
  <c r="CH480" i="2"/>
  <c r="CH481" i="2"/>
  <c r="CH482" i="2"/>
  <c r="CH483" i="2"/>
  <c r="CH484" i="2"/>
  <c r="CH485" i="2"/>
  <c r="CH486" i="2"/>
  <c r="CH487" i="2"/>
  <c r="CH488" i="2"/>
  <c r="CH489" i="2"/>
  <c r="CH490" i="2"/>
  <c r="CH491" i="2"/>
  <c r="CH492" i="2"/>
  <c r="CH493" i="2"/>
  <c r="CH494" i="2"/>
  <c r="CH495" i="2"/>
  <c r="CH496" i="2"/>
  <c r="CH497" i="2"/>
  <c r="CH498" i="2"/>
  <c r="CH499" i="2"/>
  <c r="CH500" i="2"/>
  <c r="CH501" i="2"/>
  <c r="CH502" i="2"/>
  <c r="CH503" i="2"/>
  <c r="CH504" i="2"/>
  <c r="CH505" i="2"/>
  <c r="CH506" i="2"/>
  <c r="CH507" i="2"/>
  <c r="CH508" i="2"/>
  <c r="CH509" i="2"/>
  <c r="CH510" i="2"/>
  <c r="CH511" i="2"/>
  <c r="CH512" i="2"/>
  <c r="CH513" i="2"/>
  <c r="CH514" i="2"/>
  <c r="CH515" i="2"/>
  <c r="CH516" i="2"/>
  <c r="CH517" i="2"/>
  <c r="CH518" i="2"/>
  <c r="CH519" i="2"/>
  <c r="CH520" i="2"/>
  <c r="CH521" i="2"/>
  <c r="CH522" i="2"/>
  <c r="CH523" i="2"/>
  <c r="CH524" i="2"/>
  <c r="CH525" i="2"/>
  <c r="CH526" i="2"/>
  <c r="CH527" i="2"/>
  <c r="CH528" i="2"/>
  <c r="CH529" i="2"/>
  <c r="CH530" i="2"/>
  <c r="CH531" i="2"/>
  <c r="CH532" i="2"/>
  <c r="CH533" i="2"/>
  <c r="CH534" i="2"/>
  <c r="CH535" i="2"/>
  <c r="CH536" i="2"/>
  <c r="CH537" i="2"/>
  <c r="CH538" i="2"/>
  <c r="CH539" i="2"/>
  <c r="CH540" i="2"/>
  <c r="CH541" i="2"/>
  <c r="CH542" i="2"/>
  <c r="CH543" i="2"/>
  <c r="CH544" i="2"/>
  <c r="CH545" i="2"/>
  <c r="CH546" i="2"/>
  <c r="CH547" i="2"/>
  <c r="CH548" i="2"/>
  <c r="CH549" i="2"/>
  <c r="CH550" i="2"/>
  <c r="CH551" i="2"/>
  <c r="CH552" i="2"/>
  <c r="CH553" i="2"/>
  <c r="CH554" i="2"/>
  <c r="CH555" i="2"/>
  <c r="CH556" i="2"/>
  <c r="CH557" i="2"/>
  <c r="CH558" i="2"/>
  <c r="CH559" i="2"/>
  <c r="CH560" i="2"/>
  <c r="CH561" i="2"/>
  <c r="CH562" i="2"/>
  <c r="CH563" i="2"/>
  <c r="CH564" i="2"/>
  <c r="CH565" i="2"/>
  <c r="CH566" i="2"/>
  <c r="CH567" i="2"/>
  <c r="CH568" i="2"/>
  <c r="CH569" i="2"/>
  <c r="CH570" i="2"/>
  <c r="CH571" i="2"/>
  <c r="CH572" i="2"/>
  <c r="CH573" i="2"/>
  <c r="CH574" i="2"/>
  <c r="CH575" i="2"/>
  <c r="CH576" i="2"/>
  <c r="CH577" i="2"/>
  <c r="CH578" i="2"/>
  <c r="CH579" i="2"/>
  <c r="CH580" i="2"/>
  <c r="CH581" i="2"/>
  <c r="CH582" i="2"/>
  <c r="CH583" i="2"/>
  <c r="CH584" i="2"/>
  <c r="CH585" i="2"/>
  <c r="CH586" i="2"/>
  <c r="CH587" i="2"/>
  <c r="CH588" i="2"/>
  <c r="CH589" i="2"/>
  <c r="CH590" i="2"/>
  <c r="CH591" i="2"/>
  <c r="CH592" i="2"/>
  <c r="CH593" i="2"/>
  <c r="CH594" i="2"/>
  <c r="CH595" i="2"/>
  <c r="CH596" i="2"/>
  <c r="CH597" i="2"/>
  <c r="CH598" i="2"/>
  <c r="CH599" i="2"/>
  <c r="CH600" i="2"/>
  <c r="CH601" i="2"/>
  <c r="CH602" i="2"/>
  <c r="CH603" i="2"/>
  <c r="CH604" i="2"/>
  <c r="CH605" i="2"/>
  <c r="CH606" i="2"/>
  <c r="CH607" i="2"/>
  <c r="CH608" i="2"/>
  <c r="CH609" i="2"/>
  <c r="CH610" i="2"/>
  <c r="CH611" i="2"/>
  <c r="CH612" i="2"/>
  <c r="CH613" i="2"/>
  <c r="CH614" i="2"/>
  <c r="CH615" i="2"/>
  <c r="CH616" i="2"/>
  <c r="CH617" i="2"/>
  <c r="CH618" i="2"/>
  <c r="CH619" i="2"/>
  <c r="CH620" i="2"/>
  <c r="CH621" i="2"/>
  <c r="CH622" i="2"/>
  <c r="CH623" i="2"/>
  <c r="CH624" i="2"/>
  <c r="CH625" i="2"/>
  <c r="CH626" i="2"/>
  <c r="CH627" i="2"/>
  <c r="CH628" i="2"/>
  <c r="CH629" i="2"/>
  <c r="CH630" i="2"/>
  <c r="CH631" i="2"/>
  <c r="CH632" i="2"/>
  <c r="CH633" i="2"/>
  <c r="CH634" i="2"/>
  <c r="CH635" i="2"/>
  <c r="CH636" i="2"/>
  <c r="CH637" i="2"/>
  <c r="CH638" i="2"/>
  <c r="CH639" i="2"/>
  <c r="CH640" i="2"/>
  <c r="CH641" i="2"/>
  <c r="CH642" i="2"/>
  <c r="CH643" i="2"/>
  <c r="CH644" i="2"/>
  <c r="CH645" i="2"/>
  <c r="CH646" i="2"/>
  <c r="CH647" i="2"/>
  <c r="CH648" i="2"/>
  <c r="CH649" i="2"/>
  <c r="CH650" i="2"/>
  <c r="CH651" i="2"/>
  <c r="CH652" i="2"/>
  <c r="CH653" i="2"/>
  <c r="CH654" i="2"/>
  <c r="CH655" i="2"/>
  <c r="CH656" i="2"/>
  <c r="CH657" i="2"/>
  <c r="CH658" i="2"/>
  <c r="CH659" i="2"/>
  <c r="CH660" i="2"/>
  <c r="CH661" i="2"/>
  <c r="CH662" i="2"/>
  <c r="CH663" i="2"/>
  <c r="CH664" i="2"/>
  <c r="CH665" i="2"/>
  <c r="CH666" i="2"/>
  <c r="CH667" i="2"/>
  <c r="CH668" i="2"/>
  <c r="CH669" i="2"/>
  <c r="CH670" i="2"/>
  <c r="CH671" i="2"/>
  <c r="CH672" i="2"/>
  <c r="CH673" i="2"/>
  <c r="CH674" i="2"/>
  <c r="CH675" i="2"/>
  <c r="CH676" i="2"/>
  <c r="CH677" i="2"/>
  <c r="CH678" i="2"/>
  <c r="CH679" i="2"/>
  <c r="CH680" i="2"/>
  <c r="CH681" i="2"/>
  <c r="CH682" i="2"/>
  <c r="CH683" i="2"/>
  <c r="CH684" i="2"/>
  <c r="CH685" i="2"/>
  <c r="CH686" i="2"/>
  <c r="CH687" i="2"/>
  <c r="CH688" i="2"/>
  <c r="CH689" i="2"/>
  <c r="CH690" i="2"/>
  <c r="CH691" i="2"/>
  <c r="CH692" i="2"/>
  <c r="CH693" i="2"/>
  <c r="CH694" i="2"/>
  <c r="CH695" i="2"/>
  <c r="CH696" i="2"/>
  <c r="CH697" i="2"/>
  <c r="CH698" i="2"/>
  <c r="CH699" i="2"/>
  <c r="CH700" i="2"/>
  <c r="CH701" i="2"/>
  <c r="CH702" i="2"/>
  <c r="CH703" i="2"/>
  <c r="CH704" i="2"/>
  <c r="CH705" i="2"/>
  <c r="CH706" i="2"/>
  <c r="CH707" i="2"/>
  <c r="CH708" i="2"/>
  <c r="CH709" i="2"/>
  <c r="CH710" i="2"/>
  <c r="CH711" i="2"/>
  <c r="CH712" i="2"/>
  <c r="CH713" i="2"/>
  <c r="CH714" i="2"/>
  <c r="CH715" i="2"/>
  <c r="CH716" i="2"/>
  <c r="CH717" i="2"/>
  <c r="CH718" i="2"/>
  <c r="CH719" i="2"/>
  <c r="CH720" i="2"/>
  <c r="CH721" i="2"/>
  <c r="CH722" i="2"/>
  <c r="CH723" i="2"/>
  <c r="CH724" i="2"/>
  <c r="CH725" i="2"/>
  <c r="CH726" i="2"/>
  <c r="CH727" i="2"/>
  <c r="CH728" i="2"/>
  <c r="CH729" i="2"/>
  <c r="CH730" i="2"/>
  <c r="CH731" i="2"/>
  <c r="CH732" i="2"/>
  <c r="CH733" i="2"/>
  <c r="CH734" i="2"/>
  <c r="CH735" i="2"/>
  <c r="CH736" i="2"/>
  <c r="CH737" i="2"/>
  <c r="CH738" i="2"/>
  <c r="CH739" i="2"/>
  <c r="CH740" i="2"/>
  <c r="CH741" i="2"/>
  <c r="CH742" i="2"/>
  <c r="CH743" i="2"/>
  <c r="CH744" i="2"/>
  <c r="CH745" i="2"/>
  <c r="CH746" i="2"/>
  <c r="CH747" i="2"/>
  <c r="CH748" i="2"/>
  <c r="CH749" i="2"/>
  <c r="CH750" i="2"/>
  <c r="CH751" i="2"/>
  <c r="CH752" i="2"/>
  <c r="CH753" i="2"/>
  <c r="CH754" i="2"/>
  <c r="CH755" i="2"/>
  <c r="CH756" i="2"/>
  <c r="CH757" i="2"/>
  <c r="CH758" i="2"/>
  <c r="CH759" i="2"/>
  <c r="CH760" i="2"/>
  <c r="CH761" i="2"/>
  <c r="CH762" i="2"/>
  <c r="CH763" i="2"/>
  <c r="CH764" i="2"/>
  <c r="CH765" i="2"/>
  <c r="CH766" i="2"/>
  <c r="CH767" i="2"/>
  <c r="CH768" i="2"/>
  <c r="CH769" i="2"/>
  <c r="CH770" i="2"/>
  <c r="CH771" i="2"/>
  <c r="CH772" i="2"/>
  <c r="CH773" i="2"/>
  <c r="CH774" i="2"/>
  <c r="CH775" i="2"/>
  <c r="CH776" i="2"/>
  <c r="CH777" i="2"/>
  <c r="CH778" i="2"/>
  <c r="CH779" i="2"/>
  <c r="CH780" i="2"/>
  <c r="CH781" i="2"/>
  <c r="CH782" i="2"/>
  <c r="CH783" i="2"/>
  <c r="CH784" i="2"/>
  <c r="CH785" i="2"/>
  <c r="CH786" i="2"/>
  <c r="CH787" i="2"/>
  <c r="CH788" i="2"/>
  <c r="CH789" i="2"/>
  <c r="CH790" i="2"/>
  <c r="CH791" i="2"/>
  <c r="CH792" i="2"/>
  <c r="CH793" i="2"/>
  <c r="CH794" i="2"/>
  <c r="CH795" i="2"/>
  <c r="CH796" i="2"/>
  <c r="CH797" i="2"/>
  <c r="CH798" i="2"/>
  <c r="CH799" i="2"/>
  <c r="CH800" i="2"/>
  <c r="CH801" i="2"/>
  <c r="CH802" i="2"/>
  <c r="CH803" i="2"/>
  <c r="CH804" i="2"/>
  <c r="CH805" i="2"/>
  <c r="CH806" i="2"/>
  <c r="CH807" i="2"/>
  <c r="CH808" i="2"/>
  <c r="CH809" i="2"/>
  <c r="CH810" i="2"/>
  <c r="CH811" i="2"/>
  <c r="CH812" i="2"/>
  <c r="CH813" i="2"/>
  <c r="CH814" i="2"/>
  <c r="CH815" i="2"/>
  <c r="CH816" i="2"/>
  <c r="CH817" i="2"/>
  <c r="CH818" i="2"/>
  <c r="CH819" i="2"/>
  <c r="CH820" i="2"/>
  <c r="CH821" i="2"/>
  <c r="CH822" i="2"/>
  <c r="CH823" i="2"/>
  <c r="CH824" i="2"/>
  <c r="CH825" i="2"/>
  <c r="CH826" i="2"/>
  <c r="CH827" i="2"/>
  <c r="CH828" i="2"/>
  <c r="CH829" i="2"/>
  <c r="CH830" i="2"/>
  <c r="CH831" i="2"/>
  <c r="CH832" i="2"/>
  <c r="CH833" i="2"/>
  <c r="CH834" i="2"/>
  <c r="CH835" i="2"/>
  <c r="CH836" i="2"/>
  <c r="CH837" i="2"/>
  <c r="CH838" i="2"/>
  <c r="CH839" i="2"/>
  <c r="CH840" i="2"/>
  <c r="CH841" i="2"/>
  <c r="CH842" i="2"/>
  <c r="CH843" i="2"/>
  <c r="CH844" i="2"/>
  <c r="CH845" i="2"/>
  <c r="CH846" i="2"/>
  <c r="CH847" i="2"/>
  <c r="CH848" i="2"/>
  <c r="CH849" i="2"/>
  <c r="CH850" i="2"/>
  <c r="CH851" i="2"/>
  <c r="CH852" i="2"/>
  <c r="CH853" i="2"/>
  <c r="CH854" i="2"/>
  <c r="CH855" i="2"/>
  <c r="CH856" i="2"/>
  <c r="CH857" i="2"/>
  <c r="CH858" i="2"/>
  <c r="CH859" i="2"/>
  <c r="CH860" i="2"/>
  <c r="CH861" i="2"/>
  <c r="CH862" i="2"/>
  <c r="CH863" i="2"/>
  <c r="CH864" i="2"/>
  <c r="CH865" i="2"/>
  <c r="CH866" i="2"/>
  <c r="CH867" i="2"/>
  <c r="CH868" i="2"/>
  <c r="CH869" i="2"/>
  <c r="CH870" i="2"/>
  <c r="CH871" i="2"/>
  <c r="CH872" i="2"/>
  <c r="CH873" i="2"/>
  <c r="CH874" i="2"/>
  <c r="CH875" i="2"/>
  <c r="CH876" i="2"/>
  <c r="CH877" i="2"/>
  <c r="CH878" i="2"/>
  <c r="CH879" i="2"/>
  <c r="CH880" i="2"/>
  <c r="CH881" i="2"/>
  <c r="CH882" i="2"/>
  <c r="CH883" i="2"/>
  <c r="CH884" i="2"/>
  <c r="CH885" i="2"/>
  <c r="CH886" i="2"/>
  <c r="CH887" i="2"/>
  <c r="CH888" i="2"/>
  <c r="CH889" i="2"/>
  <c r="CH890" i="2"/>
  <c r="CH891" i="2"/>
  <c r="CH892" i="2"/>
  <c r="CH893" i="2"/>
  <c r="CH894" i="2"/>
  <c r="CH895" i="2"/>
  <c r="CH896" i="2"/>
  <c r="CH897" i="2"/>
  <c r="CH898" i="2"/>
  <c r="CH899" i="2"/>
  <c r="CH900" i="2"/>
  <c r="CH901" i="2"/>
  <c r="CH902" i="2"/>
  <c r="CH903" i="2"/>
  <c r="CH904" i="2"/>
  <c r="CH905" i="2"/>
  <c r="CH906" i="2"/>
  <c r="CH907" i="2"/>
  <c r="CH908" i="2"/>
  <c r="CH909" i="2"/>
  <c r="CH910" i="2"/>
  <c r="CH911" i="2"/>
  <c r="CH912" i="2"/>
  <c r="CH913" i="2"/>
  <c r="CH914" i="2"/>
  <c r="CH915" i="2"/>
  <c r="CH916" i="2"/>
  <c r="CH917" i="2"/>
  <c r="CH918" i="2"/>
  <c r="CH919" i="2"/>
  <c r="CH920" i="2"/>
  <c r="CH921" i="2"/>
  <c r="CH922" i="2"/>
  <c r="CH923" i="2"/>
  <c r="CH924" i="2"/>
  <c r="CH925" i="2"/>
  <c r="CH926" i="2"/>
  <c r="CH927" i="2"/>
  <c r="CH928" i="2"/>
  <c r="CH929" i="2"/>
  <c r="CH930" i="2"/>
  <c r="CH931" i="2"/>
  <c r="CH932" i="2"/>
  <c r="CH933" i="2"/>
  <c r="CH934" i="2"/>
  <c r="CH935" i="2"/>
  <c r="CH936" i="2"/>
  <c r="CH937" i="2"/>
  <c r="CH938" i="2"/>
  <c r="CH939" i="2"/>
  <c r="CH940" i="2"/>
  <c r="CH941" i="2"/>
  <c r="CH942" i="2"/>
  <c r="CH943" i="2"/>
  <c r="CH944" i="2"/>
  <c r="CH945" i="2"/>
  <c r="CH946" i="2"/>
  <c r="CH947" i="2"/>
  <c r="CH948" i="2"/>
  <c r="CH949" i="2"/>
  <c r="CH950" i="2"/>
  <c r="CH951" i="2"/>
  <c r="CH952" i="2"/>
  <c r="CH953" i="2"/>
  <c r="CH954" i="2"/>
  <c r="CH955" i="2"/>
  <c r="CH956" i="2"/>
  <c r="CH957" i="2"/>
  <c r="CH958" i="2"/>
  <c r="CH959" i="2"/>
  <c r="CH960" i="2"/>
  <c r="CH961" i="2"/>
  <c r="CH962" i="2"/>
  <c r="CH963" i="2"/>
  <c r="CH964" i="2"/>
  <c r="CH965" i="2"/>
  <c r="CH966" i="2"/>
  <c r="CH967" i="2"/>
  <c r="CH968" i="2"/>
  <c r="CH969" i="2"/>
  <c r="CH970" i="2"/>
  <c r="CH971" i="2"/>
  <c r="CH972" i="2"/>
  <c r="CH973" i="2"/>
  <c r="CH974" i="2"/>
  <c r="CH975" i="2"/>
  <c r="CH976" i="2"/>
  <c r="CH977" i="2"/>
  <c r="CH978" i="2"/>
  <c r="CH979" i="2"/>
  <c r="CH980" i="2"/>
  <c r="CH981" i="2"/>
  <c r="CH982" i="2"/>
  <c r="CH983" i="2"/>
  <c r="CH984" i="2"/>
  <c r="CH985" i="2"/>
  <c r="CH986" i="2"/>
  <c r="CH987" i="2"/>
  <c r="CH988" i="2"/>
  <c r="CH989" i="2"/>
  <c r="CH990" i="2"/>
  <c r="CH991" i="2"/>
  <c r="CH992" i="2"/>
  <c r="CH993" i="2"/>
  <c r="CH994" i="2"/>
  <c r="CH995" i="2"/>
  <c r="CH996" i="2"/>
  <c r="CH997" i="2"/>
  <c r="CH998" i="2"/>
  <c r="CH999" i="2"/>
  <c r="CH1000" i="2"/>
  <c r="CH1001" i="2"/>
  <c r="CH1002" i="2"/>
  <c r="CH1003" i="2"/>
  <c r="CH1004" i="2"/>
  <c r="CH1005" i="2"/>
  <c r="CH1006" i="2"/>
  <c r="CH1007" i="2"/>
  <c r="CH1008" i="2"/>
  <c r="CH1009" i="2"/>
  <c r="CH1010" i="2"/>
  <c r="CH1011" i="2"/>
  <c r="CH1012" i="2"/>
  <c r="CH1013" i="2"/>
  <c r="CH1014" i="2"/>
  <c r="CH1015" i="2"/>
  <c r="CH1016" i="2"/>
  <c r="CH1017" i="2"/>
  <c r="CH1018" i="2"/>
  <c r="CH1019" i="2"/>
  <c r="CH1020" i="2"/>
  <c r="CH1021" i="2"/>
  <c r="CH1022" i="2"/>
  <c r="CH1023" i="2"/>
  <c r="CH1024" i="2"/>
  <c r="CH1025" i="2"/>
  <c r="CH1026" i="2"/>
  <c r="CH1027" i="2"/>
  <c r="CH1028" i="2"/>
  <c r="CH1029" i="2"/>
  <c r="CH1030" i="2"/>
  <c r="CH1031" i="2"/>
  <c r="CH1032" i="2"/>
  <c r="CH1033" i="2"/>
  <c r="CH1034" i="2"/>
  <c r="CH1035" i="2"/>
  <c r="CH1036" i="2"/>
  <c r="CH1037" i="2"/>
  <c r="CH1038" i="2"/>
  <c r="CH1039" i="2"/>
  <c r="CH1040" i="2"/>
  <c r="CH1041" i="2"/>
  <c r="CH1042" i="2"/>
  <c r="CH1043" i="2"/>
  <c r="CH1044" i="2"/>
  <c r="CH1045" i="2"/>
  <c r="CH1046" i="2"/>
  <c r="CH1047" i="2"/>
  <c r="CH1048" i="2"/>
  <c r="CH1049" i="2"/>
  <c r="CH1050" i="2"/>
  <c r="CH1051" i="2"/>
  <c r="CH1052" i="2"/>
  <c r="CH1053" i="2"/>
  <c r="CH1054" i="2"/>
  <c r="CH1055" i="2"/>
  <c r="CH1056" i="2"/>
  <c r="CH1057" i="2"/>
  <c r="CH1058" i="2"/>
  <c r="CH1059" i="2"/>
  <c r="CH1060" i="2"/>
  <c r="CH1061" i="2"/>
  <c r="CH1062" i="2"/>
  <c r="CH1063" i="2"/>
  <c r="CH1064" i="2"/>
  <c r="CH1065" i="2"/>
  <c r="CH1066" i="2"/>
  <c r="CH1067" i="2"/>
  <c r="CH1068" i="2"/>
  <c r="CH1069" i="2"/>
  <c r="CH1070" i="2"/>
  <c r="CH1071" i="2"/>
  <c r="CH1072" i="2"/>
  <c r="CH1073" i="2"/>
  <c r="CH1074" i="2"/>
  <c r="CH1075" i="2"/>
  <c r="CH1076" i="2"/>
  <c r="CH1077" i="2"/>
  <c r="CH1078" i="2"/>
  <c r="CH1079" i="2"/>
  <c r="CH1080" i="2"/>
  <c r="CH1081" i="2"/>
  <c r="CH1082" i="2"/>
  <c r="CH1083" i="2"/>
  <c r="CH1084" i="2"/>
  <c r="CH1085" i="2"/>
  <c r="CH1086" i="2"/>
  <c r="CH1087" i="2"/>
  <c r="CH1088" i="2"/>
  <c r="CH1089" i="2"/>
  <c r="CH1090" i="2"/>
  <c r="CH1091" i="2"/>
  <c r="CH1092" i="2"/>
  <c r="CH1093" i="2"/>
  <c r="CH1094" i="2"/>
  <c r="CH1095" i="2"/>
  <c r="CH1096" i="2"/>
  <c r="CH1097" i="2"/>
  <c r="CH1098" i="2"/>
  <c r="CH1099" i="2"/>
  <c r="CH1100" i="2"/>
  <c r="CH1101" i="2"/>
  <c r="CH1102" i="2"/>
  <c r="CH1103" i="2"/>
  <c r="CH1104" i="2"/>
  <c r="CH1105" i="2"/>
  <c r="CH1106" i="2"/>
  <c r="CH1107" i="2"/>
  <c r="CH1108" i="2"/>
  <c r="CH1109" i="2"/>
  <c r="CH1110" i="2"/>
  <c r="CH1111" i="2"/>
  <c r="CH1112" i="2"/>
  <c r="CH1113" i="2"/>
  <c r="CH1114" i="2"/>
  <c r="CH1115" i="2"/>
  <c r="CH1116" i="2"/>
  <c r="CH1117" i="2"/>
  <c r="CH1118" i="2"/>
  <c r="CH1119" i="2"/>
  <c r="CH1120" i="2"/>
  <c r="CH1121" i="2"/>
  <c r="CH1122" i="2"/>
  <c r="CH1123" i="2"/>
  <c r="CH1124" i="2"/>
  <c r="CH1125" i="2"/>
  <c r="CH1126" i="2"/>
  <c r="CH1127" i="2"/>
  <c r="CH1128" i="2"/>
  <c r="CH1129" i="2"/>
  <c r="CH1130" i="2"/>
  <c r="CH1131" i="2"/>
  <c r="CH1132" i="2"/>
  <c r="CH1133" i="2"/>
  <c r="CH1134" i="2"/>
  <c r="CH1135" i="2"/>
  <c r="CH1136" i="2"/>
  <c r="CH1137" i="2"/>
  <c r="CH1138" i="2"/>
  <c r="CH1139" i="2"/>
  <c r="CH1140" i="2"/>
  <c r="CH1141" i="2"/>
  <c r="CH1142" i="2"/>
  <c r="CH1143" i="2"/>
  <c r="CH1144" i="2"/>
  <c r="CH1145" i="2"/>
  <c r="CH1146" i="2"/>
  <c r="CH1147" i="2"/>
  <c r="CH1148" i="2"/>
  <c r="CH1149" i="2"/>
  <c r="CH1150" i="2"/>
  <c r="CH1151" i="2"/>
  <c r="CH1152" i="2"/>
  <c r="CH1153" i="2"/>
  <c r="CH1154" i="2"/>
  <c r="CH1155" i="2"/>
  <c r="CH1156" i="2"/>
  <c r="CH1157" i="2"/>
  <c r="CH1158" i="2"/>
  <c r="CH1159" i="2"/>
  <c r="CH1160" i="2"/>
  <c r="CH1161" i="2"/>
  <c r="CH1162" i="2"/>
  <c r="CH1163" i="2"/>
  <c r="CH1164" i="2"/>
  <c r="CH1165" i="2"/>
  <c r="CH1166" i="2"/>
  <c r="CH1167" i="2"/>
  <c r="CH1168" i="2"/>
  <c r="CH1169" i="2"/>
  <c r="CH1170" i="2"/>
  <c r="CH1171" i="2"/>
  <c r="CH1172" i="2"/>
  <c r="CH1173" i="2"/>
  <c r="CH1174" i="2"/>
  <c r="CH1175" i="2"/>
  <c r="CH1176" i="2"/>
  <c r="CH1177" i="2"/>
  <c r="CH1178" i="2"/>
  <c r="CH1179" i="2"/>
  <c r="CH1180" i="2"/>
  <c r="CH1181" i="2"/>
  <c r="CH1182" i="2"/>
  <c r="CH1183" i="2"/>
  <c r="CH1184" i="2"/>
  <c r="CH1185" i="2"/>
  <c r="CH1186" i="2"/>
  <c r="CH1187" i="2"/>
  <c r="CH1188" i="2"/>
  <c r="CH1189" i="2"/>
  <c r="CH1190" i="2"/>
  <c r="CH1191" i="2"/>
  <c r="CH1192" i="2"/>
  <c r="CH1193" i="2"/>
  <c r="CH1194" i="2"/>
  <c r="CH1195" i="2"/>
  <c r="CH1196" i="2"/>
  <c r="CH1197" i="2"/>
  <c r="CH1198" i="2"/>
  <c r="CH1199" i="2"/>
  <c r="CH1200" i="2"/>
  <c r="CH1201" i="2"/>
  <c r="CH1202" i="2"/>
  <c r="CH1203" i="2"/>
  <c r="CH1204" i="2"/>
  <c r="CH1205" i="2"/>
  <c r="CH1206" i="2"/>
  <c r="CH1207" i="2"/>
  <c r="CH1208" i="2"/>
  <c r="CH1209" i="2"/>
  <c r="CH1210" i="2"/>
  <c r="CH1211" i="2"/>
  <c r="CH1212" i="2"/>
  <c r="CH1213" i="2"/>
  <c r="CH1214" i="2"/>
  <c r="CH1215" i="2"/>
  <c r="CH1216" i="2"/>
  <c r="CH1217" i="2"/>
  <c r="CH1218" i="2"/>
  <c r="CH1219" i="2"/>
  <c r="CH1220" i="2"/>
  <c r="CH1221" i="2"/>
  <c r="CH1222" i="2"/>
  <c r="CH1223" i="2"/>
  <c r="CH1224" i="2"/>
  <c r="CH1225" i="2"/>
  <c r="CH1226" i="2"/>
  <c r="CH1227" i="2"/>
  <c r="CH1228" i="2"/>
  <c r="CH1229" i="2"/>
  <c r="CH1230" i="2"/>
  <c r="CH1231" i="2"/>
  <c r="CH1232" i="2"/>
  <c r="CH1233" i="2"/>
  <c r="CH1234" i="2"/>
  <c r="CH1235" i="2"/>
  <c r="CH1236" i="2"/>
  <c r="CH1237" i="2"/>
  <c r="CH1238" i="2"/>
  <c r="CH1239" i="2"/>
  <c r="CH1240" i="2"/>
  <c r="CH1241" i="2"/>
  <c r="CH1242" i="2"/>
  <c r="CH1243" i="2"/>
  <c r="CH1244" i="2"/>
  <c r="CH1245" i="2"/>
  <c r="CH1246" i="2"/>
  <c r="CH1247" i="2"/>
  <c r="CH1248" i="2"/>
  <c r="CH1249" i="2"/>
  <c r="CH1250" i="2"/>
  <c r="CH1251" i="2"/>
  <c r="CH1252" i="2"/>
  <c r="CH1253" i="2"/>
  <c r="CH1254" i="2"/>
  <c r="CH1255" i="2"/>
  <c r="CH1256" i="2"/>
  <c r="CH1257" i="2"/>
  <c r="CH1258" i="2"/>
  <c r="CH1259" i="2"/>
  <c r="CH1260" i="2"/>
  <c r="CH1261" i="2"/>
  <c r="CH1262" i="2"/>
  <c r="CH1263" i="2"/>
  <c r="CH1264" i="2"/>
  <c r="CH1265" i="2"/>
  <c r="CH1266" i="2"/>
  <c r="CH1267" i="2"/>
  <c r="CH1268" i="2"/>
  <c r="CH1269" i="2"/>
  <c r="CH1270" i="2"/>
  <c r="CH1271" i="2"/>
  <c r="CH1272" i="2"/>
  <c r="CH1273" i="2"/>
  <c r="CH1274" i="2"/>
  <c r="CH1275" i="2"/>
  <c r="CH1276" i="2"/>
  <c r="CH1277" i="2"/>
  <c r="CH1278" i="2"/>
  <c r="CH1279" i="2"/>
  <c r="CH1280" i="2"/>
  <c r="CH1281" i="2"/>
  <c r="CH1282" i="2"/>
  <c r="CH1283" i="2"/>
  <c r="CH1284" i="2"/>
  <c r="CH1285" i="2"/>
  <c r="CH1286" i="2"/>
  <c r="CH1287" i="2"/>
  <c r="CH1288" i="2"/>
  <c r="CH1289" i="2"/>
  <c r="CH1290" i="2"/>
  <c r="CH1291" i="2"/>
  <c r="CH1292" i="2"/>
  <c r="CH1293" i="2"/>
  <c r="CH1294" i="2"/>
  <c r="CH1295" i="2"/>
  <c r="CH1296" i="2"/>
  <c r="CH1297" i="2"/>
  <c r="CH1298" i="2"/>
  <c r="CH1299" i="2"/>
  <c r="CH1300" i="2"/>
  <c r="CH1301" i="2"/>
  <c r="CH1302" i="2"/>
  <c r="CH1303" i="2"/>
  <c r="CH1304" i="2"/>
  <c r="CH1305" i="2"/>
  <c r="CH1306" i="2"/>
  <c r="CH1307" i="2"/>
  <c r="CH1308" i="2"/>
  <c r="CH1309" i="2"/>
  <c r="CH1310" i="2"/>
  <c r="CH1311" i="2"/>
  <c r="CH1312" i="2"/>
  <c r="CH1313" i="2"/>
  <c r="CH1314" i="2"/>
  <c r="CH1315" i="2"/>
  <c r="CH1316" i="2"/>
  <c r="CH1317" i="2"/>
  <c r="CH1318" i="2"/>
  <c r="CH1319" i="2"/>
  <c r="CH1320" i="2"/>
  <c r="CH1321" i="2"/>
  <c r="CH1322" i="2"/>
  <c r="CH1323" i="2"/>
  <c r="CH1324" i="2"/>
  <c r="CH1325" i="2"/>
  <c r="CH1326" i="2"/>
  <c r="CH1327" i="2"/>
  <c r="CH1328" i="2"/>
  <c r="CH1329" i="2"/>
  <c r="CH1330" i="2"/>
  <c r="CH1331" i="2"/>
  <c r="CH1332" i="2"/>
  <c r="CH1333" i="2"/>
  <c r="CH1334" i="2"/>
  <c r="CH1335" i="2"/>
  <c r="CH1336" i="2"/>
  <c r="CH1337" i="2"/>
  <c r="CH1338" i="2"/>
  <c r="CH1339" i="2"/>
  <c r="CH1340" i="2"/>
  <c r="CH1341" i="2"/>
  <c r="CH1342" i="2"/>
  <c r="CH1343" i="2"/>
  <c r="CH1344" i="2"/>
  <c r="CH1345" i="2"/>
  <c r="CH1346" i="2"/>
  <c r="CH1347" i="2"/>
  <c r="CH1348" i="2"/>
  <c r="CH1349" i="2"/>
  <c r="CH1350" i="2"/>
  <c r="CH1351" i="2"/>
  <c r="CH1352" i="2"/>
  <c r="CH1353" i="2"/>
  <c r="CH1354" i="2"/>
  <c r="CH1355" i="2"/>
  <c r="CH1356" i="2"/>
  <c r="CH1357" i="2"/>
  <c r="CH1358" i="2"/>
  <c r="CH1359" i="2"/>
  <c r="CH1360" i="2"/>
  <c r="CH1361" i="2"/>
  <c r="CH1362" i="2"/>
  <c r="CH1363" i="2"/>
  <c r="CH1364" i="2"/>
  <c r="CH1365" i="2"/>
  <c r="CH1366" i="2"/>
  <c r="CH1367" i="2"/>
  <c r="CH1368" i="2"/>
  <c r="CH1369" i="2"/>
  <c r="CH1370" i="2"/>
  <c r="CH1371" i="2"/>
  <c r="CH1372" i="2"/>
  <c r="CH1373" i="2"/>
  <c r="CH1374" i="2"/>
  <c r="CH1375" i="2"/>
  <c r="CH1376" i="2"/>
  <c r="CH1377" i="2"/>
  <c r="CH1378" i="2"/>
  <c r="CH1379" i="2"/>
  <c r="CH1380" i="2"/>
  <c r="CH1381" i="2"/>
  <c r="CH1382" i="2"/>
  <c r="CH1383" i="2"/>
  <c r="CH1384" i="2"/>
  <c r="CH1385" i="2"/>
  <c r="CH1386" i="2"/>
  <c r="CH1387" i="2"/>
  <c r="CH1388" i="2"/>
  <c r="CH1389" i="2"/>
  <c r="CH1390" i="2"/>
  <c r="CH1391" i="2"/>
  <c r="CH1392" i="2"/>
  <c r="CH1393" i="2"/>
  <c r="CH1394" i="2"/>
  <c r="CH1395" i="2"/>
  <c r="CH1396" i="2"/>
  <c r="CH1397" i="2"/>
  <c r="CH1398" i="2"/>
  <c r="CH1399" i="2"/>
  <c r="CH1400" i="2"/>
  <c r="CH1401" i="2"/>
  <c r="CH1402" i="2"/>
  <c r="CH1403" i="2"/>
  <c r="CH1404" i="2"/>
  <c r="CH1405" i="2"/>
  <c r="CH1406" i="2"/>
  <c r="CH1407" i="2"/>
  <c r="CH1408" i="2"/>
  <c r="CH1409" i="2"/>
  <c r="CH1410" i="2"/>
  <c r="CH1411" i="2"/>
  <c r="CH1412" i="2"/>
  <c r="CH1413" i="2"/>
  <c r="CH1414" i="2"/>
  <c r="CH1415" i="2"/>
  <c r="CH1416" i="2"/>
  <c r="CH1417" i="2"/>
  <c r="CH1418" i="2"/>
  <c r="CH1419" i="2"/>
  <c r="CH1420" i="2"/>
  <c r="CH1421" i="2"/>
  <c r="CH1422" i="2"/>
  <c r="CH1423" i="2"/>
  <c r="CH1424" i="2"/>
  <c r="CH1425" i="2"/>
  <c r="CH1426" i="2"/>
  <c r="CH1427" i="2"/>
  <c r="CH1428" i="2"/>
  <c r="CH1429" i="2"/>
  <c r="CH1430" i="2"/>
  <c r="CH1431" i="2"/>
  <c r="CH1432" i="2"/>
  <c r="CH1433" i="2"/>
  <c r="CH1434" i="2"/>
  <c r="CH1435" i="2"/>
  <c r="CH1436" i="2"/>
  <c r="CH1437" i="2"/>
  <c r="CH1438" i="2"/>
  <c r="CH1439" i="2"/>
  <c r="CH1440" i="2"/>
  <c r="CH1441" i="2"/>
  <c r="CH1442" i="2"/>
  <c r="CH1443" i="2"/>
  <c r="CH1444" i="2"/>
  <c r="CH1445" i="2"/>
  <c r="CH1446" i="2"/>
  <c r="CH1447" i="2"/>
  <c r="CH1448" i="2"/>
  <c r="CH1449" i="2"/>
  <c r="CH1450" i="2"/>
  <c r="CH1451" i="2"/>
  <c r="CH1452" i="2"/>
  <c r="CH1453" i="2"/>
  <c r="CH1454" i="2"/>
  <c r="CH1455" i="2"/>
  <c r="CH1456" i="2"/>
  <c r="CH1457" i="2"/>
  <c r="CH1458" i="2"/>
  <c r="CH1459" i="2"/>
  <c r="CH1460" i="2"/>
  <c r="CH1461" i="2"/>
  <c r="CH1462" i="2"/>
  <c r="CH1463" i="2"/>
  <c r="CH1464" i="2"/>
  <c r="CH1465" i="2"/>
  <c r="CH1466" i="2"/>
  <c r="CH1467" i="2"/>
  <c r="CH1468" i="2"/>
  <c r="CH1469" i="2"/>
  <c r="CH1470" i="2"/>
  <c r="CH1471" i="2"/>
  <c r="CH1472" i="2"/>
  <c r="CH1473" i="2"/>
  <c r="CH1474" i="2"/>
  <c r="CH1475" i="2"/>
  <c r="CH1476" i="2"/>
  <c r="CH1477" i="2"/>
  <c r="CH1478" i="2"/>
  <c r="CH1479" i="2"/>
  <c r="CH1480" i="2"/>
  <c r="CH1481" i="2"/>
  <c r="CH1482" i="2"/>
  <c r="CH1483" i="2"/>
  <c r="CH1484" i="2"/>
  <c r="CH1485" i="2"/>
  <c r="CH1486" i="2"/>
  <c r="CH1487" i="2"/>
  <c r="CH1488" i="2"/>
  <c r="CH1489" i="2"/>
  <c r="CH1490" i="2"/>
  <c r="CH1491" i="2"/>
  <c r="CH1492" i="2"/>
  <c r="CH1493" i="2"/>
  <c r="CH1494" i="2"/>
  <c r="CH1495" i="2"/>
  <c r="CH1496" i="2"/>
  <c r="CH1497" i="2"/>
  <c r="CH1498" i="2"/>
  <c r="CH1499" i="2"/>
  <c r="CH1500" i="2"/>
  <c r="CH1501" i="2"/>
  <c r="CH1502" i="2"/>
  <c r="CH1503" i="2"/>
  <c r="CH1504" i="2"/>
  <c r="CH1505" i="2"/>
  <c r="CH1506" i="2"/>
  <c r="CH1507" i="2"/>
  <c r="CH1508" i="2"/>
  <c r="CH1509" i="2"/>
  <c r="CH1510" i="2"/>
  <c r="CH1511" i="2"/>
  <c r="CH1512" i="2"/>
  <c r="CH1513" i="2"/>
  <c r="CH1514" i="2"/>
  <c r="CH1515" i="2"/>
  <c r="CH1516" i="2"/>
  <c r="CH1517" i="2"/>
  <c r="CH1518" i="2"/>
  <c r="CH1519" i="2"/>
  <c r="CH1520" i="2"/>
  <c r="CH1521" i="2"/>
  <c r="CH1522" i="2"/>
  <c r="CH1523" i="2"/>
  <c r="CH1524" i="2"/>
  <c r="CH1525" i="2"/>
  <c r="CH1526" i="2"/>
  <c r="CH1527" i="2"/>
  <c r="CH1528" i="2"/>
  <c r="CH1529" i="2"/>
  <c r="CH1530" i="2"/>
  <c r="CH1531" i="2"/>
  <c r="CH1532" i="2"/>
  <c r="CH1533" i="2"/>
  <c r="CH1534" i="2"/>
  <c r="CH1535" i="2"/>
  <c r="CH1536" i="2"/>
  <c r="CH1537" i="2"/>
  <c r="CH1538" i="2"/>
  <c r="CH1539" i="2"/>
  <c r="CH1540" i="2"/>
  <c r="CH1541" i="2"/>
  <c r="CH1542" i="2"/>
  <c r="CH1543" i="2"/>
  <c r="CH1544" i="2"/>
  <c r="CH1545" i="2"/>
  <c r="CH1546" i="2"/>
  <c r="CH1547" i="2"/>
  <c r="CH1548" i="2"/>
  <c r="CH1549" i="2"/>
  <c r="CH1550" i="2"/>
  <c r="CH1551" i="2"/>
  <c r="CH1552" i="2"/>
  <c r="CH1553" i="2"/>
  <c r="CH1554" i="2"/>
  <c r="CH1555" i="2"/>
  <c r="CH1556" i="2"/>
  <c r="CH1557" i="2"/>
  <c r="CH1558" i="2"/>
  <c r="CH1559" i="2"/>
  <c r="CH1560" i="2"/>
  <c r="CH1561" i="2"/>
  <c r="CH1562" i="2"/>
  <c r="CH1563" i="2"/>
  <c r="CH1564" i="2"/>
  <c r="CH1565" i="2"/>
  <c r="CH1566" i="2"/>
  <c r="CH1567" i="2"/>
  <c r="CH1568" i="2"/>
  <c r="CH1569" i="2"/>
  <c r="CH1570" i="2"/>
  <c r="CH1571" i="2"/>
  <c r="CH1572" i="2"/>
  <c r="CH1573" i="2"/>
  <c r="CH1574" i="2"/>
  <c r="CH1575" i="2"/>
  <c r="CH1576" i="2"/>
  <c r="CH1577" i="2"/>
  <c r="CH1578" i="2"/>
  <c r="CH1579" i="2"/>
  <c r="CH1580" i="2"/>
  <c r="CH1581" i="2"/>
  <c r="CH1582" i="2"/>
  <c r="CH1583" i="2"/>
  <c r="CH1584" i="2"/>
  <c r="CH1585" i="2"/>
  <c r="CH1586" i="2"/>
  <c r="CH1587" i="2"/>
  <c r="CH1588" i="2"/>
  <c r="CH1589" i="2"/>
  <c r="CH1590" i="2"/>
  <c r="CH1591" i="2"/>
  <c r="CH1592" i="2"/>
  <c r="CH1593" i="2"/>
  <c r="CH1594" i="2"/>
  <c r="CH1595" i="2"/>
  <c r="CH1596" i="2"/>
  <c r="CH1597" i="2"/>
  <c r="CH1598" i="2"/>
  <c r="CH1599" i="2"/>
  <c r="CH1600" i="2"/>
  <c r="CH1601" i="2"/>
  <c r="CG2" i="2"/>
  <c r="CG3" i="2"/>
  <c r="CG4" i="2"/>
  <c r="CG5" i="2"/>
  <c r="CG6" i="2"/>
  <c r="CG7" i="2"/>
  <c r="CG8" i="2"/>
  <c r="CG9" i="2"/>
  <c r="CG10" i="2"/>
  <c r="CG11" i="2"/>
  <c r="CG12" i="2"/>
  <c r="CG13" i="2"/>
  <c r="CG14" i="2"/>
  <c r="CG15" i="2"/>
  <c r="CG16" i="2"/>
  <c r="CG17" i="2"/>
  <c r="CG18" i="2"/>
  <c r="CG19" i="2"/>
  <c r="CG20" i="2"/>
  <c r="CG21" i="2"/>
  <c r="CG22" i="2"/>
  <c r="CG23" i="2"/>
  <c r="CG24" i="2"/>
  <c r="CG25" i="2"/>
  <c r="CG26" i="2"/>
  <c r="CG27" i="2"/>
  <c r="CG28" i="2"/>
  <c r="CG29" i="2"/>
  <c r="CG30" i="2"/>
  <c r="CG31" i="2"/>
  <c r="CG32" i="2"/>
  <c r="CG33" i="2"/>
  <c r="CG34" i="2"/>
  <c r="CG35" i="2"/>
  <c r="CG36" i="2"/>
  <c r="CG37" i="2"/>
  <c r="CG38" i="2"/>
  <c r="CG39" i="2"/>
  <c r="CG40" i="2"/>
  <c r="CG41" i="2"/>
  <c r="CG42" i="2"/>
  <c r="CG43" i="2"/>
  <c r="CG44" i="2"/>
  <c r="CG45" i="2"/>
  <c r="CG46" i="2"/>
  <c r="CG47" i="2"/>
  <c r="CG48" i="2"/>
  <c r="CG49" i="2"/>
  <c r="CG50" i="2"/>
  <c r="CG51" i="2"/>
  <c r="CG52" i="2"/>
  <c r="CG53" i="2"/>
  <c r="CG54" i="2"/>
  <c r="CG55" i="2"/>
  <c r="CG56" i="2"/>
  <c r="CG57" i="2"/>
  <c r="CG58" i="2"/>
  <c r="CG59" i="2"/>
  <c r="CG60" i="2"/>
  <c r="CG61" i="2"/>
  <c r="CG62" i="2"/>
  <c r="CG63" i="2"/>
  <c r="CG64" i="2"/>
  <c r="CG65" i="2"/>
  <c r="CG66" i="2"/>
  <c r="CG67" i="2"/>
  <c r="CG68" i="2"/>
  <c r="CG69" i="2"/>
  <c r="CG70" i="2"/>
  <c r="CG71" i="2"/>
  <c r="CG72" i="2"/>
  <c r="CG73" i="2"/>
  <c r="CG74" i="2"/>
  <c r="CG75" i="2"/>
  <c r="CG76" i="2"/>
  <c r="CG77" i="2"/>
  <c r="CG78" i="2"/>
  <c r="CG79" i="2"/>
  <c r="CG80" i="2"/>
  <c r="CG81" i="2"/>
  <c r="CG82" i="2"/>
  <c r="CG83" i="2"/>
  <c r="CG84" i="2"/>
  <c r="CG85" i="2"/>
  <c r="CG86" i="2"/>
  <c r="CG87" i="2"/>
  <c r="CG88" i="2"/>
  <c r="CG89" i="2"/>
  <c r="CG90" i="2"/>
  <c r="CG91" i="2"/>
  <c r="CG92" i="2"/>
  <c r="CG93" i="2"/>
  <c r="CG94" i="2"/>
  <c r="CG95" i="2"/>
  <c r="CG96" i="2"/>
  <c r="CG97" i="2"/>
  <c r="CG98" i="2"/>
  <c r="CG99" i="2"/>
  <c r="CG100" i="2"/>
  <c r="CG101" i="2"/>
  <c r="CG102" i="2"/>
  <c r="CG103" i="2"/>
  <c r="CG104" i="2"/>
  <c r="CG105" i="2"/>
  <c r="CG106" i="2"/>
  <c r="CG107" i="2"/>
  <c r="CG108" i="2"/>
  <c r="CG109" i="2"/>
  <c r="CG110" i="2"/>
  <c r="CG111" i="2"/>
  <c r="CG112" i="2"/>
  <c r="CG113" i="2"/>
  <c r="CG114" i="2"/>
  <c r="CG115" i="2"/>
  <c r="CG116" i="2"/>
  <c r="CG117" i="2"/>
  <c r="CG118" i="2"/>
  <c r="CG119" i="2"/>
  <c r="CG120" i="2"/>
  <c r="CG121" i="2"/>
  <c r="CG122" i="2"/>
  <c r="CG123" i="2"/>
  <c r="CG124" i="2"/>
  <c r="CG125" i="2"/>
  <c r="CG126" i="2"/>
  <c r="CG127" i="2"/>
  <c r="CG128" i="2"/>
  <c r="CG129" i="2"/>
  <c r="CG130" i="2"/>
  <c r="CG131" i="2"/>
  <c r="CG132" i="2"/>
  <c r="CG133" i="2"/>
  <c r="CG134" i="2"/>
  <c r="CG135" i="2"/>
  <c r="CG136" i="2"/>
  <c r="CG137" i="2"/>
  <c r="CG138" i="2"/>
  <c r="CG139" i="2"/>
  <c r="CG140" i="2"/>
  <c r="CG141" i="2"/>
  <c r="CG142" i="2"/>
  <c r="CG143" i="2"/>
  <c r="CG144" i="2"/>
  <c r="CG145" i="2"/>
  <c r="CG146" i="2"/>
  <c r="CG147" i="2"/>
  <c r="CG148" i="2"/>
  <c r="CG149" i="2"/>
  <c r="CG150" i="2"/>
  <c r="CG151" i="2"/>
  <c r="CG152" i="2"/>
  <c r="CG153" i="2"/>
  <c r="CG154" i="2"/>
  <c r="CG155" i="2"/>
  <c r="CG156" i="2"/>
  <c r="CG157" i="2"/>
  <c r="CG158" i="2"/>
  <c r="CG159" i="2"/>
  <c r="CG160" i="2"/>
  <c r="CG161" i="2"/>
  <c r="CG162" i="2"/>
  <c r="CG163" i="2"/>
  <c r="CG164" i="2"/>
  <c r="CG165" i="2"/>
  <c r="CG166" i="2"/>
  <c r="CG167" i="2"/>
  <c r="CG168" i="2"/>
  <c r="CG169" i="2"/>
  <c r="CG170" i="2"/>
  <c r="CG171" i="2"/>
  <c r="CG172" i="2"/>
  <c r="CG173" i="2"/>
  <c r="CG174" i="2"/>
  <c r="CG175" i="2"/>
  <c r="CG176" i="2"/>
  <c r="CG177" i="2"/>
  <c r="CG178" i="2"/>
  <c r="CG179" i="2"/>
  <c r="CG180" i="2"/>
  <c r="CG181" i="2"/>
  <c r="CG182" i="2"/>
  <c r="CG183" i="2"/>
  <c r="CG184" i="2"/>
  <c r="CG185" i="2"/>
  <c r="CG186" i="2"/>
  <c r="CG187" i="2"/>
  <c r="CG188" i="2"/>
  <c r="CG189" i="2"/>
  <c r="CG190" i="2"/>
  <c r="CG191" i="2"/>
  <c r="CG192" i="2"/>
  <c r="CG193" i="2"/>
  <c r="CG194" i="2"/>
  <c r="CG195" i="2"/>
  <c r="CG196" i="2"/>
  <c r="CG197" i="2"/>
  <c r="CG198" i="2"/>
  <c r="CG199" i="2"/>
  <c r="CG200" i="2"/>
  <c r="CG201" i="2"/>
  <c r="CG202" i="2"/>
  <c r="CG203" i="2"/>
  <c r="CG204" i="2"/>
  <c r="CG205" i="2"/>
  <c r="CG206" i="2"/>
  <c r="CG207" i="2"/>
  <c r="CG208" i="2"/>
  <c r="CG209" i="2"/>
  <c r="CG210" i="2"/>
  <c r="CG211" i="2"/>
  <c r="CG212" i="2"/>
  <c r="CG213" i="2"/>
  <c r="CG214" i="2"/>
  <c r="CG215" i="2"/>
  <c r="CG216" i="2"/>
  <c r="CG217" i="2"/>
  <c r="CG218" i="2"/>
  <c r="CG219" i="2"/>
  <c r="CG220" i="2"/>
  <c r="CG221" i="2"/>
  <c r="CG222" i="2"/>
  <c r="CG223" i="2"/>
  <c r="CG224" i="2"/>
  <c r="CG225" i="2"/>
  <c r="CG226" i="2"/>
  <c r="CG227" i="2"/>
  <c r="CG228" i="2"/>
  <c r="CG229" i="2"/>
  <c r="CG230" i="2"/>
  <c r="CG231" i="2"/>
  <c r="CG232" i="2"/>
  <c r="CG233" i="2"/>
  <c r="CG234" i="2"/>
  <c r="CG235" i="2"/>
  <c r="CG236" i="2"/>
  <c r="CG237" i="2"/>
  <c r="CG238" i="2"/>
  <c r="CG239" i="2"/>
  <c r="CG240" i="2"/>
  <c r="CG241" i="2"/>
  <c r="CG242" i="2"/>
  <c r="CG243" i="2"/>
  <c r="CG244" i="2"/>
  <c r="CG245" i="2"/>
  <c r="CG246" i="2"/>
  <c r="CG247" i="2"/>
  <c r="CG248" i="2"/>
  <c r="CG249" i="2"/>
  <c r="CG250" i="2"/>
  <c r="CG251" i="2"/>
  <c r="CG252" i="2"/>
  <c r="CG253" i="2"/>
  <c r="CG254" i="2"/>
  <c r="CG255" i="2"/>
  <c r="CG256" i="2"/>
  <c r="CG257" i="2"/>
  <c r="CG258" i="2"/>
  <c r="CG259" i="2"/>
  <c r="CG260" i="2"/>
  <c r="CG261" i="2"/>
  <c r="CG262" i="2"/>
  <c r="CG263" i="2"/>
  <c r="CG264" i="2"/>
  <c r="CG265" i="2"/>
  <c r="CG266" i="2"/>
  <c r="CG267" i="2"/>
  <c r="CG268" i="2"/>
  <c r="CG269" i="2"/>
  <c r="CG270" i="2"/>
  <c r="CG271" i="2"/>
  <c r="CG272" i="2"/>
  <c r="CG273" i="2"/>
  <c r="CG274" i="2"/>
  <c r="CG275" i="2"/>
  <c r="CG276" i="2"/>
  <c r="CG277" i="2"/>
  <c r="CG278" i="2"/>
  <c r="CG279" i="2"/>
  <c r="CG280" i="2"/>
  <c r="CG281" i="2"/>
  <c r="CG282" i="2"/>
  <c r="CG283" i="2"/>
  <c r="CG284" i="2"/>
  <c r="CG285" i="2"/>
  <c r="CG286" i="2"/>
  <c r="CG287" i="2"/>
  <c r="CG288" i="2"/>
  <c r="CG289" i="2"/>
  <c r="CG290" i="2"/>
  <c r="CG291" i="2"/>
  <c r="CG292" i="2"/>
  <c r="CG293" i="2"/>
  <c r="CG294" i="2"/>
  <c r="CG295" i="2"/>
  <c r="CG296" i="2"/>
  <c r="CG297" i="2"/>
  <c r="CG298" i="2"/>
  <c r="CG299" i="2"/>
  <c r="CG300" i="2"/>
  <c r="CG301" i="2"/>
  <c r="CG302" i="2"/>
  <c r="CG303" i="2"/>
  <c r="CG304" i="2"/>
  <c r="CG305" i="2"/>
  <c r="CG306" i="2"/>
  <c r="CG307" i="2"/>
  <c r="CG308" i="2"/>
  <c r="CG309" i="2"/>
  <c r="CG310" i="2"/>
  <c r="CG311" i="2"/>
  <c r="CG312" i="2"/>
  <c r="CG313" i="2"/>
  <c r="CG314" i="2"/>
  <c r="CG315" i="2"/>
  <c r="CG316" i="2"/>
  <c r="CG317" i="2"/>
  <c r="CG318" i="2"/>
  <c r="CG319" i="2"/>
  <c r="CG320" i="2"/>
  <c r="CG321" i="2"/>
  <c r="CG322" i="2"/>
  <c r="CG323" i="2"/>
  <c r="CG324" i="2"/>
  <c r="CG325" i="2"/>
  <c r="CG326" i="2"/>
  <c r="CG327" i="2"/>
  <c r="CG328" i="2"/>
  <c r="CG329" i="2"/>
  <c r="CG330" i="2"/>
  <c r="CG331" i="2"/>
  <c r="CG332" i="2"/>
  <c r="CG333" i="2"/>
  <c r="CG334" i="2"/>
  <c r="CG335" i="2"/>
  <c r="CG336" i="2"/>
  <c r="CG337" i="2"/>
  <c r="CG338" i="2"/>
  <c r="CG339" i="2"/>
  <c r="CG340" i="2"/>
  <c r="CG341" i="2"/>
  <c r="CG342" i="2"/>
  <c r="CG343" i="2"/>
  <c r="CG344" i="2"/>
  <c r="CG345" i="2"/>
  <c r="CG346" i="2"/>
  <c r="CG347" i="2"/>
  <c r="CG348" i="2"/>
  <c r="CG349" i="2"/>
  <c r="CG350" i="2"/>
  <c r="CG351" i="2"/>
  <c r="CG352" i="2"/>
  <c r="CG353" i="2"/>
  <c r="CG354" i="2"/>
  <c r="CG355" i="2"/>
  <c r="CG356" i="2"/>
  <c r="CG357" i="2"/>
  <c r="CG358" i="2"/>
  <c r="CG359" i="2"/>
  <c r="CG360" i="2"/>
  <c r="CG361" i="2"/>
  <c r="CG362" i="2"/>
  <c r="CG363" i="2"/>
  <c r="CG364" i="2"/>
  <c r="CG365" i="2"/>
  <c r="CG366" i="2"/>
  <c r="CG367" i="2"/>
  <c r="CG368" i="2"/>
  <c r="CG369" i="2"/>
  <c r="CG370" i="2"/>
  <c r="CG371" i="2"/>
  <c r="CG372" i="2"/>
  <c r="CG373" i="2"/>
  <c r="CG374" i="2"/>
  <c r="CG375" i="2"/>
  <c r="CG376" i="2"/>
  <c r="CG377" i="2"/>
  <c r="CG378" i="2"/>
  <c r="CG379" i="2"/>
  <c r="CG380" i="2"/>
  <c r="CG381" i="2"/>
  <c r="CG382" i="2"/>
  <c r="CG383" i="2"/>
  <c r="CG384" i="2"/>
  <c r="CG385" i="2"/>
  <c r="CG386" i="2"/>
  <c r="CG387" i="2"/>
  <c r="CG388" i="2"/>
  <c r="CG389" i="2"/>
  <c r="CG390" i="2"/>
  <c r="CG391" i="2"/>
  <c r="CG392" i="2"/>
  <c r="CG393" i="2"/>
  <c r="CG394" i="2"/>
  <c r="CG395" i="2"/>
  <c r="CG396" i="2"/>
  <c r="CG397" i="2"/>
  <c r="CG398" i="2"/>
  <c r="CG399" i="2"/>
  <c r="CG400" i="2"/>
  <c r="CG401" i="2"/>
  <c r="CG402" i="2"/>
  <c r="CG403" i="2"/>
  <c r="CG404" i="2"/>
  <c r="CG405" i="2"/>
  <c r="CG406" i="2"/>
  <c r="CG407" i="2"/>
  <c r="CG408" i="2"/>
  <c r="CG409" i="2"/>
  <c r="CG410" i="2"/>
  <c r="CG411" i="2"/>
  <c r="CG412" i="2"/>
  <c r="CG413" i="2"/>
  <c r="CG414" i="2"/>
  <c r="CG415" i="2"/>
  <c r="CG416" i="2"/>
  <c r="CG417" i="2"/>
  <c r="CG418" i="2"/>
  <c r="CG419" i="2"/>
  <c r="CG420" i="2"/>
  <c r="CG421" i="2"/>
  <c r="CG422" i="2"/>
  <c r="CG423" i="2"/>
  <c r="CG424" i="2"/>
  <c r="CG425" i="2"/>
  <c r="CG426" i="2"/>
  <c r="CG427" i="2"/>
  <c r="CG428" i="2"/>
  <c r="CG429" i="2"/>
  <c r="CG430" i="2"/>
  <c r="CG431" i="2"/>
  <c r="CG432" i="2"/>
  <c r="CG433" i="2"/>
  <c r="CG434" i="2"/>
  <c r="CG435" i="2"/>
  <c r="CG436" i="2"/>
  <c r="CG437" i="2"/>
  <c r="CG438" i="2"/>
  <c r="CG439" i="2"/>
  <c r="CG440" i="2"/>
  <c r="CG441" i="2"/>
  <c r="CG442" i="2"/>
  <c r="CG443" i="2"/>
  <c r="CG444" i="2"/>
  <c r="CG445" i="2"/>
  <c r="CG446" i="2"/>
  <c r="CG447" i="2"/>
  <c r="CG448" i="2"/>
  <c r="CG449" i="2"/>
  <c r="CG450" i="2"/>
  <c r="CG451" i="2"/>
  <c r="CG452" i="2"/>
  <c r="CG453" i="2"/>
  <c r="CG454" i="2"/>
  <c r="CG455" i="2"/>
  <c r="CG456" i="2"/>
  <c r="CG457" i="2"/>
  <c r="CG458" i="2"/>
  <c r="CG459" i="2"/>
  <c r="CG460" i="2"/>
  <c r="CG461" i="2"/>
  <c r="CG462" i="2"/>
  <c r="CG463" i="2"/>
  <c r="CG464" i="2"/>
  <c r="CG465" i="2"/>
  <c r="CG466" i="2"/>
  <c r="CG467" i="2"/>
  <c r="CG468" i="2"/>
  <c r="CG469" i="2"/>
  <c r="CG470" i="2"/>
  <c r="CG471" i="2"/>
  <c r="CG472" i="2"/>
  <c r="CG473" i="2"/>
  <c r="CG474" i="2"/>
  <c r="CG475" i="2"/>
  <c r="CG476" i="2"/>
  <c r="CG477" i="2"/>
  <c r="CG478" i="2"/>
  <c r="CG479" i="2"/>
  <c r="CG480" i="2"/>
  <c r="CG481" i="2"/>
  <c r="CG482" i="2"/>
  <c r="CG483" i="2"/>
  <c r="CG484" i="2"/>
  <c r="CG485" i="2"/>
  <c r="CG486" i="2"/>
  <c r="CG487" i="2"/>
  <c r="CG488" i="2"/>
  <c r="CG489" i="2"/>
  <c r="CG490" i="2"/>
  <c r="CG491" i="2"/>
  <c r="CG492" i="2"/>
  <c r="CG493" i="2"/>
  <c r="CG494" i="2"/>
  <c r="CG495" i="2"/>
  <c r="CG496" i="2"/>
  <c r="CG497" i="2"/>
  <c r="CG498" i="2"/>
  <c r="CG499" i="2"/>
  <c r="CG500" i="2"/>
  <c r="CG501" i="2"/>
  <c r="CG502" i="2"/>
  <c r="CG503" i="2"/>
  <c r="CG504" i="2"/>
  <c r="CG505" i="2"/>
  <c r="CG506" i="2"/>
  <c r="CG507" i="2"/>
  <c r="CG508" i="2"/>
  <c r="CG509" i="2"/>
  <c r="CG510" i="2"/>
  <c r="CG511" i="2"/>
  <c r="CG512" i="2"/>
  <c r="CG513" i="2"/>
  <c r="CG514" i="2"/>
  <c r="CG515" i="2"/>
  <c r="CG516" i="2"/>
  <c r="CG517" i="2"/>
  <c r="CG518" i="2"/>
  <c r="CG519" i="2"/>
  <c r="CG520" i="2"/>
  <c r="CG521" i="2"/>
  <c r="CG522" i="2"/>
  <c r="CG523" i="2"/>
  <c r="CG524" i="2"/>
  <c r="CG525" i="2"/>
  <c r="CG526" i="2"/>
  <c r="CG527" i="2"/>
  <c r="CG528" i="2"/>
  <c r="CG529" i="2"/>
  <c r="CG530" i="2"/>
  <c r="CG531" i="2"/>
  <c r="CG532" i="2"/>
  <c r="CG533" i="2"/>
  <c r="CG534" i="2"/>
  <c r="CG535" i="2"/>
  <c r="CG536" i="2"/>
  <c r="CG537" i="2"/>
  <c r="CG538" i="2"/>
  <c r="CG539" i="2"/>
  <c r="CG540" i="2"/>
  <c r="CG541" i="2"/>
  <c r="CG542" i="2"/>
  <c r="CG543" i="2"/>
  <c r="CG544" i="2"/>
  <c r="CG545" i="2"/>
  <c r="CG546" i="2"/>
  <c r="CG547" i="2"/>
  <c r="CG548" i="2"/>
  <c r="CG549" i="2"/>
  <c r="CG550" i="2"/>
  <c r="CG551" i="2"/>
  <c r="CG552" i="2"/>
  <c r="CG553" i="2"/>
  <c r="CG554" i="2"/>
  <c r="CG555" i="2"/>
  <c r="CG556" i="2"/>
  <c r="CG557" i="2"/>
  <c r="CG558" i="2"/>
  <c r="CG559" i="2"/>
  <c r="CG560" i="2"/>
  <c r="CG561" i="2"/>
  <c r="CG562" i="2"/>
  <c r="CG563" i="2"/>
  <c r="CG564" i="2"/>
  <c r="CG565" i="2"/>
  <c r="CG566" i="2"/>
  <c r="CG567" i="2"/>
  <c r="CG568" i="2"/>
  <c r="CG569" i="2"/>
  <c r="CG570" i="2"/>
  <c r="CG571" i="2"/>
  <c r="CG572" i="2"/>
  <c r="CG573" i="2"/>
  <c r="CG574" i="2"/>
  <c r="CG575" i="2"/>
  <c r="CG576" i="2"/>
  <c r="CG577" i="2"/>
  <c r="CG578" i="2"/>
  <c r="CG579" i="2"/>
  <c r="CG580" i="2"/>
  <c r="CG581" i="2"/>
  <c r="CG582" i="2"/>
  <c r="CG583" i="2"/>
  <c r="CG584" i="2"/>
  <c r="CG585" i="2"/>
  <c r="CG586" i="2"/>
  <c r="CG587" i="2"/>
  <c r="CG588" i="2"/>
  <c r="CG589" i="2"/>
  <c r="CG590" i="2"/>
  <c r="CG591" i="2"/>
  <c r="CG592" i="2"/>
  <c r="CG593" i="2"/>
  <c r="CG594" i="2"/>
  <c r="CG595" i="2"/>
  <c r="CG596" i="2"/>
  <c r="CG597" i="2"/>
  <c r="CG598" i="2"/>
  <c r="CG599" i="2"/>
  <c r="CG600" i="2"/>
  <c r="CG601" i="2"/>
  <c r="CG602" i="2"/>
  <c r="CG603" i="2"/>
  <c r="CG604" i="2"/>
  <c r="CG605" i="2"/>
  <c r="CG606" i="2"/>
  <c r="CG607" i="2"/>
  <c r="CG608" i="2"/>
  <c r="CG609" i="2"/>
  <c r="CG610" i="2"/>
  <c r="CG611" i="2"/>
  <c r="CG612" i="2"/>
  <c r="CG613" i="2"/>
  <c r="CG614" i="2"/>
  <c r="CG615" i="2"/>
  <c r="CG616" i="2"/>
  <c r="CG617" i="2"/>
  <c r="CG618" i="2"/>
  <c r="CG619" i="2"/>
  <c r="CG620" i="2"/>
  <c r="CG621" i="2"/>
  <c r="CG622" i="2"/>
  <c r="CG623" i="2"/>
  <c r="CG624" i="2"/>
  <c r="CG625" i="2"/>
  <c r="CG626" i="2"/>
  <c r="CG627" i="2"/>
  <c r="CG628" i="2"/>
  <c r="CG629" i="2"/>
  <c r="CG630" i="2"/>
  <c r="CG631" i="2"/>
  <c r="CG632" i="2"/>
  <c r="CG633" i="2"/>
  <c r="CG634" i="2"/>
  <c r="CG635" i="2"/>
  <c r="CG636" i="2"/>
  <c r="CG637" i="2"/>
  <c r="CG638" i="2"/>
  <c r="CG639" i="2"/>
  <c r="CG640" i="2"/>
  <c r="CG641" i="2"/>
  <c r="CG642" i="2"/>
  <c r="CG643" i="2"/>
  <c r="CG644" i="2"/>
  <c r="CG645" i="2"/>
  <c r="CG646" i="2"/>
  <c r="CG647" i="2"/>
  <c r="CG648" i="2"/>
  <c r="CG649" i="2"/>
  <c r="CG650" i="2"/>
  <c r="CG651" i="2"/>
  <c r="CG652" i="2"/>
  <c r="CG653" i="2"/>
  <c r="CG654" i="2"/>
  <c r="CG655" i="2"/>
  <c r="CG656" i="2"/>
  <c r="CG657" i="2"/>
  <c r="CG658" i="2"/>
  <c r="CG659" i="2"/>
  <c r="CG660" i="2"/>
  <c r="CG661" i="2"/>
  <c r="CG662" i="2"/>
  <c r="CG663" i="2"/>
  <c r="CG664" i="2"/>
  <c r="CG665" i="2"/>
  <c r="CG666" i="2"/>
  <c r="CG667" i="2"/>
  <c r="CG668" i="2"/>
  <c r="CG669" i="2"/>
  <c r="CG670" i="2"/>
  <c r="CG671" i="2"/>
  <c r="CG672" i="2"/>
  <c r="CG673" i="2"/>
  <c r="CG674" i="2"/>
  <c r="CG675" i="2"/>
  <c r="CG676" i="2"/>
  <c r="CG677" i="2"/>
  <c r="CG678" i="2"/>
  <c r="CG679" i="2"/>
  <c r="CG680" i="2"/>
  <c r="CG681" i="2"/>
  <c r="CG682" i="2"/>
  <c r="CG683" i="2"/>
  <c r="CG684" i="2"/>
  <c r="CG685" i="2"/>
  <c r="CG686" i="2"/>
  <c r="CG687" i="2"/>
  <c r="CG688" i="2"/>
  <c r="CG689" i="2"/>
  <c r="CG690" i="2"/>
  <c r="CG691" i="2"/>
  <c r="CG692" i="2"/>
  <c r="CG693" i="2"/>
  <c r="CG694" i="2"/>
  <c r="CG695" i="2"/>
  <c r="CG696" i="2"/>
  <c r="CG697" i="2"/>
  <c r="CG698" i="2"/>
  <c r="CG699" i="2"/>
  <c r="CG700" i="2"/>
  <c r="CG701" i="2"/>
  <c r="CG702" i="2"/>
  <c r="CG703" i="2"/>
  <c r="CG704" i="2"/>
  <c r="CG705" i="2"/>
  <c r="CG706" i="2"/>
  <c r="CG707" i="2"/>
  <c r="CG708" i="2"/>
  <c r="CG709" i="2"/>
  <c r="CG710" i="2"/>
  <c r="CG711" i="2"/>
  <c r="CG712" i="2"/>
  <c r="CG713" i="2"/>
  <c r="CG714" i="2"/>
  <c r="CG715" i="2"/>
  <c r="CG716" i="2"/>
  <c r="CG717" i="2"/>
  <c r="CG718" i="2"/>
  <c r="CG719" i="2"/>
  <c r="CG720" i="2"/>
  <c r="CG721" i="2"/>
  <c r="CG722" i="2"/>
  <c r="CG723" i="2"/>
  <c r="CG724" i="2"/>
  <c r="CG725" i="2"/>
  <c r="CG726" i="2"/>
  <c r="CG727" i="2"/>
  <c r="CG728" i="2"/>
  <c r="CG729" i="2"/>
  <c r="CG730" i="2"/>
  <c r="CG731" i="2"/>
  <c r="CG732" i="2"/>
  <c r="CG733" i="2"/>
  <c r="CG734" i="2"/>
  <c r="CG735" i="2"/>
  <c r="CG736" i="2"/>
  <c r="CG737" i="2"/>
  <c r="CG738" i="2"/>
  <c r="CG739" i="2"/>
  <c r="CG740" i="2"/>
  <c r="CG741" i="2"/>
  <c r="CG742" i="2"/>
  <c r="CG743" i="2"/>
  <c r="CG744" i="2"/>
  <c r="CG745" i="2"/>
  <c r="CG746" i="2"/>
  <c r="CG747" i="2"/>
  <c r="CG748" i="2"/>
  <c r="CG749" i="2"/>
  <c r="CG750" i="2"/>
  <c r="CG751" i="2"/>
  <c r="CG752" i="2"/>
  <c r="CG753" i="2"/>
  <c r="CG754" i="2"/>
  <c r="CG755" i="2"/>
  <c r="CG756" i="2"/>
  <c r="CG757" i="2"/>
  <c r="CG758" i="2"/>
  <c r="CG759" i="2"/>
  <c r="CG760" i="2"/>
  <c r="CG761" i="2"/>
  <c r="CG762" i="2"/>
  <c r="CG763" i="2"/>
  <c r="CG764" i="2"/>
  <c r="CG765" i="2"/>
  <c r="CG766" i="2"/>
  <c r="CG767" i="2"/>
  <c r="CG768" i="2"/>
  <c r="CG769" i="2"/>
  <c r="CG770" i="2"/>
  <c r="CG771" i="2"/>
  <c r="CG772" i="2"/>
  <c r="CG773" i="2"/>
  <c r="CG774" i="2"/>
  <c r="CG775" i="2"/>
  <c r="CG776" i="2"/>
  <c r="CG777" i="2"/>
  <c r="CG778" i="2"/>
  <c r="CG779" i="2"/>
  <c r="CG780" i="2"/>
  <c r="CG781" i="2"/>
  <c r="CG782" i="2"/>
  <c r="CG783" i="2"/>
  <c r="CG784" i="2"/>
  <c r="CG785" i="2"/>
  <c r="CG786" i="2"/>
  <c r="CG787" i="2"/>
  <c r="CG788" i="2"/>
  <c r="CG789" i="2"/>
  <c r="CG790" i="2"/>
  <c r="CG791" i="2"/>
  <c r="CG792" i="2"/>
  <c r="CG793" i="2"/>
  <c r="CG794" i="2"/>
  <c r="CG795" i="2"/>
  <c r="CG796" i="2"/>
  <c r="CG797" i="2"/>
  <c r="CG798" i="2"/>
  <c r="CG799" i="2"/>
  <c r="CG800" i="2"/>
  <c r="CG801" i="2"/>
  <c r="CG802" i="2"/>
  <c r="CG803" i="2"/>
  <c r="CG804" i="2"/>
  <c r="CG805" i="2"/>
  <c r="CG806" i="2"/>
  <c r="CG807" i="2"/>
  <c r="CG808" i="2"/>
  <c r="CG809" i="2"/>
  <c r="CG810" i="2"/>
  <c r="CG811" i="2"/>
  <c r="CG812" i="2"/>
  <c r="CG813" i="2"/>
  <c r="CG814" i="2"/>
  <c r="CG815" i="2"/>
  <c r="CG816" i="2"/>
  <c r="CG817" i="2"/>
  <c r="CG818" i="2"/>
  <c r="CG819" i="2"/>
  <c r="CG820" i="2"/>
  <c r="CG821" i="2"/>
  <c r="CG822" i="2"/>
  <c r="CG823" i="2"/>
  <c r="CG824" i="2"/>
  <c r="CG825" i="2"/>
  <c r="CG826" i="2"/>
  <c r="CG827" i="2"/>
  <c r="CG828" i="2"/>
  <c r="CG829" i="2"/>
  <c r="CG830" i="2"/>
  <c r="CG831" i="2"/>
  <c r="CG832" i="2"/>
  <c r="CG833" i="2"/>
  <c r="CG834" i="2"/>
  <c r="CG835" i="2"/>
  <c r="CG836" i="2"/>
  <c r="CG837" i="2"/>
  <c r="CG838" i="2"/>
  <c r="CG839" i="2"/>
  <c r="CG840" i="2"/>
  <c r="CG841" i="2"/>
  <c r="CG842" i="2"/>
  <c r="CG843" i="2"/>
  <c r="CG844" i="2"/>
  <c r="CG845" i="2"/>
  <c r="CG846" i="2"/>
  <c r="CG847" i="2"/>
  <c r="CG848" i="2"/>
  <c r="CG849" i="2"/>
  <c r="CG850" i="2"/>
  <c r="CG851" i="2"/>
  <c r="CG852" i="2"/>
  <c r="CG853" i="2"/>
  <c r="CG854" i="2"/>
  <c r="CG855" i="2"/>
  <c r="CG856" i="2"/>
  <c r="CG857" i="2"/>
  <c r="CG858" i="2"/>
  <c r="CG859" i="2"/>
  <c r="CG860" i="2"/>
  <c r="CG861" i="2"/>
  <c r="CG862" i="2"/>
  <c r="CG863" i="2"/>
  <c r="CG864" i="2"/>
  <c r="CG865" i="2"/>
  <c r="CG866" i="2"/>
  <c r="CG867" i="2"/>
  <c r="CG868" i="2"/>
  <c r="CG869" i="2"/>
  <c r="CG870" i="2"/>
  <c r="CG871" i="2"/>
  <c r="CG872" i="2"/>
  <c r="CG873" i="2"/>
  <c r="CG874" i="2"/>
  <c r="CG875" i="2"/>
  <c r="CG876" i="2"/>
  <c r="CG877" i="2"/>
  <c r="CG878" i="2"/>
  <c r="CG879" i="2"/>
  <c r="CG880" i="2"/>
  <c r="CG881" i="2"/>
  <c r="CG882" i="2"/>
  <c r="CG883" i="2"/>
  <c r="CG884" i="2"/>
  <c r="CG885" i="2"/>
  <c r="CG886" i="2"/>
  <c r="CG887" i="2"/>
  <c r="CG888" i="2"/>
  <c r="CG889" i="2"/>
  <c r="CG890" i="2"/>
  <c r="CG891" i="2"/>
  <c r="CG892" i="2"/>
  <c r="CG893" i="2"/>
  <c r="CG894" i="2"/>
  <c r="CG895" i="2"/>
  <c r="CG896" i="2"/>
  <c r="CG897" i="2"/>
  <c r="CG898" i="2"/>
  <c r="CG899" i="2"/>
  <c r="CG900" i="2"/>
  <c r="CG901" i="2"/>
  <c r="CG902" i="2"/>
  <c r="CG903" i="2"/>
  <c r="CG904" i="2"/>
  <c r="CG905" i="2"/>
  <c r="CG906" i="2"/>
  <c r="CG907" i="2"/>
  <c r="CG908" i="2"/>
  <c r="CG909" i="2"/>
  <c r="CG910" i="2"/>
  <c r="CG911" i="2"/>
  <c r="CG912" i="2"/>
  <c r="CG913" i="2"/>
  <c r="CG914" i="2"/>
  <c r="CG915" i="2"/>
  <c r="CG916" i="2"/>
  <c r="CG917" i="2"/>
  <c r="CG918" i="2"/>
  <c r="CG919" i="2"/>
  <c r="CG920" i="2"/>
  <c r="CG921" i="2"/>
  <c r="CG922" i="2"/>
  <c r="CG923" i="2"/>
  <c r="CG924" i="2"/>
  <c r="CG925" i="2"/>
  <c r="CG926" i="2"/>
  <c r="CG927" i="2"/>
  <c r="CG928" i="2"/>
  <c r="CG929" i="2"/>
  <c r="CG930" i="2"/>
  <c r="CG931" i="2"/>
  <c r="CG932" i="2"/>
  <c r="CG933" i="2"/>
  <c r="CG934" i="2"/>
  <c r="CG935" i="2"/>
  <c r="CG936" i="2"/>
  <c r="CG937" i="2"/>
  <c r="CG938" i="2"/>
  <c r="CG939" i="2"/>
  <c r="CG940" i="2"/>
  <c r="CG941" i="2"/>
  <c r="CG942" i="2"/>
  <c r="CG943" i="2"/>
  <c r="CG944" i="2"/>
  <c r="CG945" i="2"/>
  <c r="CG946" i="2"/>
  <c r="CG947" i="2"/>
  <c r="CG948" i="2"/>
  <c r="CG949" i="2"/>
  <c r="CG950" i="2"/>
  <c r="CG951" i="2"/>
  <c r="CG952" i="2"/>
  <c r="CG953" i="2"/>
  <c r="CG954" i="2"/>
  <c r="CG955" i="2"/>
  <c r="CG956" i="2"/>
  <c r="CG957" i="2"/>
  <c r="CG958" i="2"/>
  <c r="CG959" i="2"/>
  <c r="CG960" i="2"/>
  <c r="CG961" i="2"/>
  <c r="CG962" i="2"/>
  <c r="CG963" i="2"/>
  <c r="CG964" i="2"/>
  <c r="CG965" i="2"/>
  <c r="CG966" i="2"/>
  <c r="CG967" i="2"/>
  <c r="CG968" i="2"/>
  <c r="CG969" i="2"/>
  <c r="CG970" i="2"/>
  <c r="CG971" i="2"/>
  <c r="CG972" i="2"/>
  <c r="CG973" i="2"/>
  <c r="CG974" i="2"/>
  <c r="CG975" i="2"/>
  <c r="CG976" i="2"/>
  <c r="CG977" i="2"/>
  <c r="CG978" i="2"/>
  <c r="CG979" i="2"/>
  <c r="CG980" i="2"/>
  <c r="CG981" i="2"/>
  <c r="CG982" i="2"/>
  <c r="CG983" i="2"/>
  <c r="CG984" i="2"/>
  <c r="CG985" i="2"/>
  <c r="CG986" i="2"/>
  <c r="CG987" i="2"/>
  <c r="CG988" i="2"/>
  <c r="CG989" i="2"/>
  <c r="CG990" i="2"/>
  <c r="CG991" i="2"/>
  <c r="CG992" i="2"/>
  <c r="CG993" i="2"/>
  <c r="CG994" i="2"/>
  <c r="CG995" i="2"/>
  <c r="CG996" i="2"/>
  <c r="CG997" i="2"/>
  <c r="CG998" i="2"/>
  <c r="CG999" i="2"/>
  <c r="CG1000" i="2"/>
  <c r="CG1001" i="2"/>
  <c r="CG1002" i="2"/>
  <c r="CG1003" i="2"/>
  <c r="CG1004" i="2"/>
  <c r="CG1005" i="2"/>
  <c r="CG1006" i="2"/>
  <c r="CG1007" i="2"/>
  <c r="CG1008" i="2"/>
  <c r="CG1009" i="2"/>
  <c r="CG1010" i="2"/>
  <c r="CG1011" i="2"/>
  <c r="CG1012" i="2"/>
  <c r="CG1013" i="2"/>
  <c r="CG1014" i="2"/>
  <c r="CG1015" i="2"/>
  <c r="CG1016" i="2"/>
  <c r="CG1017" i="2"/>
  <c r="CG1018" i="2"/>
  <c r="CG1019" i="2"/>
  <c r="CG1020" i="2"/>
  <c r="CG1021" i="2"/>
  <c r="CG1022" i="2"/>
  <c r="CG1023" i="2"/>
  <c r="CG1024" i="2"/>
  <c r="CG1025" i="2"/>
  <c r="CG1026" i="2"/>
  <c r="CG1027" i="2"/>
  <c r="CG1028" i="2"/>
  <c r="CG1029" i="2"/>
  <c r="CG1030" i="2"/>
  <c r="CG1031" i="2"/>
  <c r="CG1032" i="2"/>
  <c r="CG1033" i="2"/>
  <c r="CG1034" i="2"/>
  <c r="CG1035" i="2"/>
  <c r="CG1036" i="2"/>
  <c r="CG1037" i="2"/>
  <c r="CG1038" i="2"/>
  <c r="CG1039" i="2"/>
  <c r="CG1040" i="2"/>
  <c r="CG1041" i="2"/>
  <c r="CG1042" i="2"/>
  <c r="CG1043" i="2"/>
  <c r="CG1044" i="2"/>
  <c r="CG1045" i="2"/>
  <c r="CG1046" i="2"/>
  <c r="CG1047" i="2"/>
  <c r="CG1048" i="2"/>
  <c r="CG1049" i="2"/>
  <c r="CG1050" i="2"/>
  <c r="CG1051" i="2"/>
  <c r="CG1052" i="2"/>
  <c r="CG1053" i="2"/>
  <c r="CG1054" i="2"/>
  <c r="CG1055" i="2"/>
  <c r="CG1056" i="2"/>
  <c r="CG1057" i="2"/>
  <c r="CG1058" i="2"/>
  <c r="CG1059" i="2"/>
  <c r="CG1060" i="2"/>
  <c r="CG1061" i="2"/>
  <c r="CG1062" i="2"/>
  <c r="CG1063" i="2"/>
  <c r="CG1064" i="2"/>
  <c r="CG1065" i="2"/>
  <c r="CG1066" i="2"/>
  <c r="CG1067" i="2"/>
  <c r="CG1068" i="2"/>
  <c r="CG1069" i="2"/>
  <c r="CG1070" i="2"/>
  <c r="CG1071" i="2"/>
  <c r="CG1072" i="2"/>
  <c r="CG1073" i="2"/>
  <c r="CG1074" i="2"/>
  <c r="CG1075" i="2"/>
  <c r="CG1076" i="2"/>
  <c r="CG1077" i="2"/>
  <c r="CG1078" i="2"/>
  <c r="CG1079" i="2"/>
  <c r="CG1080" i="2"/>
  <c r="CG1081" i="2"/>
  <c r="CG1082" i="2"/>
  <c r="CG1083" i="2"/>
  <c r="CG1084" i="2"/>
  <c r="CG1085" i="2"/>
  <c r="CG1086" i="2"/>
  <c r="CG1087" i="2"/>
  <c r="CG1088" i="2"/>
  <c r="CG1089" i="2"/>
  <c r="CG1090" i="2"/>
  <c r="CG1091" i="2"/>
  <c r="CG1092" i="2"/>
  <c r="CG1093" i="2"/>
  <c r="CG1094" i="2"/>
  <c r="CG1095" i="2"/>
  <c r="CG1096" i="2"/>
  <c r="CG1097" i="2"/>
  <c r="CG1098" i="2"/>
  <c r="CG1099" i="2"/>
  <c r="CG1100" i="2"/>
  <c r="CG1101" i="2"/>
  <c r="CG1102" i="2"/>
  <c r="CG1103" i="2"/>
  <c r="CG1104" i="2"/>
  <c r="CG1105" i="2"/>
  <c r="CG1106" i="2"/>
  <c r="CG1107" i="2"/>
  <c r="CG1108" i="2"/>
  <c r="CG1109" i="2"/>
  <c r="CG1110" i="2"/>
  <c r="CG1111" i="2"/>
  <c r="CG1112" i="2"/>
  <c r="CG1113" i="2"/>
  <c r="CG1114" i="2"/>
  <c r="CG1115" i="2"/>
  <c r="CG1116" i="2"/>
  <c r="CG1117" i="2"/>
  <c r="CG1118" i="2"/>
  <c r="CG1119" i="2"/>
  <c r="CG1120" i="2"/>
  <c r="CG1121" i="2"/>
  <c r="CG1122" i="2"/>
  <c r="CG1123" i="2"/>
  <c r="CG1124" i="2"/>
  <c r="CG1125" i="2"/>
  <c r="CG1126" i="2"/>
  <c r="CG1127" i="2"/>
  <c r="CG1128" i="2"/>
  <c r="CG1129" i="2"/>
  <c r="CG1130" i="2"/>
  <c r="CG1131" i="2"/>
  <c r="CG1132" i="2"/>
  <c r="CG1133" i="2"/>
  <c r="CG1134" i="2"/>
  <c r="CG1135" i="2"/>
  <c r="CG1136" i="2"/>
  <c r="CG1137" i="2"/>
  <c r="CG1138" i="2"/>
  <c r="CG1139" i="2"/>
  <c r="CG1140" i="2"/>
  <c r="CG1141" i="2"/>
  <c r="CG1142" i="2"/>
  <c r="CG1143" i="2"/>
  <c r="CG1144" i="2"/>
  <c r="CG1145" i="2"/>
  <c r="CG1146" i="2"/>
  <c r="CG1147" i="2"/>
  <c r="CG1148" i="2"/>
  <c r="CG1149" i="2"/>
  <c r="CG1150" i="2"/>
  <c r="CG1151" i="2"/>
  <c r="CG1152" i="2"/>
  <c r="CG1153" i="2"/>
  <c r="CG1154" i="2"/>
  <c r="CG1155" i="2"/>
  <c r="CG1156" i="2"/>
  <c r="CG1157" i="2"/>
  <c r="CG1158" i="2"/>
  <c r="CG1159" i="2"/>
  <c r="CG1160" i="2"/>
  <c r="CG1161" i="2"/>
  <c r="CG1162" i="2"/>
  <c r="CG1163" i="2"/>
  <c r="CG1164" i="2"/>
  <c r="CG1165" i="2"/>
  <c r="CG1166" i="2"/>
  <c r="CG1167" i="2"/>
  <c r="CG1168" i="2"/>
  <c r="CG1169" i="2"/>
  <c r="CG1170" i="2"/>
  <c r="CG1171" i="2"/>
  <c r="CG1172" i="2"/>
  <c r="CG1173" i="2"/>
  <c r="CG1174" i="2"/>
  <c r="CG1175" i="2"/>
  <c r="CG1176" i="2"/>
  <c r="CG1177" i="2"/>
  <c r="CG1178" i="2"/>
  <c r="CG1179" i="2"/>
  <c r="CG1180" i="2"/>
  <c r="CG1181" i="2"/>
  <c r="CG1182" i="2"/>
  <c r="CG1183" i="2"/>
  <c r="CG1184" i="2"/>
  <c r="CG1185" i="2"/>
  <c r="CG1186" i="2"/>
  <c r="CG1187" i="2"/>
  <c r="CG1188" i="2"/>
  <c r="CG1189" i="2"/>
  <c r="CG1190" i="2"/>
  <c r="CG1191" i="2"/>
  <c r="CG1192" i="2"/>
  <c r="CG1193" i="2"/>
  <c r="CG1194" i="2"/>
  <c r="CG1195" i="2"/>
  <c r="CG1196" i="2"/>
  <c r="CG1197" i="2"/>
  <c r="CG1198" i="2"/>
  <c r="CG1199" i="2"/>
  <c r="CG1200" i="2"/>
  <c r="CG1201" i="2"/>
  <c r="CG1202" i="2"/>
  <c r="CG1203" i="2"/>
  <c r="CG1204" i="2"/>
  <c r="CG1205" i="2"/>
  <c r="CG1206" i="2"/>
  <c r="CG1207" i="2"/>
  <c r="CG1208" i="2"/>
  <c r="CG1209" i="2"/>
  <c r="CG1210" i="2"/>
  <c r="CG1211" i="2"/>
  <c r="CG1212" i="2"/>
  <c r="CG1213" i="2"/>
  <c r="CG1214" i="2"/>
  <c r="CG1215" i="2"/>
  <c r="CG1216" i="2"/>
  <c r="CG1217" i="2"/>
  <c r="CG1218" i="2"/>
  <c r="CG1219" i="2"/>
  <c r="CG1220" i="2"/>
  <c r="CG1221" i="2"/>
  <c r="CG1222" i="2"/>
  <c r="CG1223" i="2"/>
  <c r="CG1224" i="2"/>
  <c r="CG1225" i="2"/>
  <c r="CG1226" i="2"/>
  <c r="CG1227" i="2"/>
  <c r="CG1228" i="2"/>
  <c r="CG1229" i="2"/>
  <c r="CG1230" i="2"/>
  <c r="CG1231" i="2"/>
  <c r="CG1232" i="2"/>
  <c r="CG1233" i="2"/>
  <c r="CG1234" i="2"/>
  <c r="CG1235" i="2"/>
  <c r="CG1236" i="2"/>
  <c r="CG1237" i="2"/>
  <c r="CG1238" i="2"/>
  <c r="CG1239" i="2"/>
  <c r="CG1240" i="2"/>
  <c r="CG1241" i="2"/>
  <c r="CG1242" i="2"/>
  <c r="CG1243" i="2"/>
  <c r="CG1244" i="2"/>
  <c r="CG1245" i="2"/>
  <c r="CG1246" i="2"/>
  <c r="CG1247" i="2"/>
  <c r="CG1248" i="2"/>
  <c r="CG1249" i="2"/>
  <c r="CG1250" i="2"/>
  <c r="CG1251" i="2"/>
  <c r="CG1252" i="2"/>
  <c r="CG1253" i="2"/>
  <c r="CG1254" i="2"/>
  <c r="CG1255" i="2"/>
  <c r="CG1256" i="2"/>
  <c r="CG1257" i="2"/>
  <c r="CG1258" i="2"/>
  <c r="CG1259" i="2"/>
  <c r="CG1260" i="2"/>
  <c r="CG1261" i="2"/>
  <c r="CG1262" i="2"/>
  <c r="CG1263" i="2"/>
  <c r="CG1264" i="2"/>
  <c r="CG1265" i="2"/>
  <c r="CG1266" i="2"/>
  <c r="CG1267" i="2"/>
  <c r="CG1268" i="2"/>
  <c r="CG1269" i="2"/>
  <c r="CG1270" i="2"/>
  <c r="CG1271" i="2"/>
  <c r="CG1272" i="2"/>
  <c r="CG1273" i="2"/>
  <c r="CG1274" i="2"/>
  <c r="CG1275" i="2"/>
  <c r="CG1276" i="2"/>
  <c r="CG1277" i="2"/>
  <c r="CG1278" i="2"/>
  <c r="CG1279" i="2"/>
  <c r="CG1280" i="2"/>
  <c r="CG1281" i="2"/>
  <c r="CG1282" i="2"/>
  <c r="CG1283" i="2"/>
  <c r="CG1284" i="2"/>
  <c r="CG1285" i="2"/>
  <c r="CG1286" i="2"/>
  <c r="CG1287" i="2"/>
  <c r="CG1288" i="2"/>
  <c r="CG1289" i="2"/>
  <c r="CG1290" i="2"/>
  <c r="CG1291" i="2"/>
  <c r="CG1292" i="2"/>
  <c r="CG1293" i="2"/>
  <c r="CG1294" i="2"/>
  <c r="CG1295" i="2"/>
  <c r="CG1296" i="2"/>
  <c r="CG1297" i="2"/>
  <c r="CG1298" i="2"/>
  <c r="CG1299" i="2"/>
  <c r="CG1300" i="2"/>
  <c r="CG1301" i="2"/>
  <c r="CG1302" i="2"/>
  <c r="CG1303" i="2"/>
  <c r="CG1304" i="2"/>
  <c r="CG1305" i="2"/>
  <c r="CG1306" i="2"/>
  <c r="CG1307" i="2"/>
  <c r="CG1308" i="2"/>
  <c r="CG1309" i="2"/>
  <c r="CG1310" i="2"/>
  <c r="CG1311" i="2"/>
  <c r="CG1312" i="2"/>
  <c r="CG1313" i="2"/>
  <c r="CG1314" i="2"/>
  <c r="CG1315" i="2"/>
  <c r="CG1316" i="2"/>
  <c r="CG1317" i="2"/>
  <c r="CG1318" i="2"/>
  <c r="CG1319" i="2"/>
  <c r="CG1320" i="2"/>
  <c r="CG1321" i="2"/>
  <c r="CG1322" i="2"/>
  <c r="CG1323" i="2"/>
  <c r="CG1324" i="2"/>
  <c r="CG1325" i="2"/>
  <c r="CG1326" i="2"/>
  <c r="CG1327" i="2"/>
  <c r="CG1328" i="2"/>
  <c r="CG1329" i="2"/>
  <c r="CG1330" i="2"/>
  <c r="CG1331" i="2"/>
  <c r="CG1332" i="2"/>
  <c r="CG1333" i="2"/>
  <c r="CG1334" i="2"/>
  <c r="CG1335" i="2"/>
  <c r="CG1336" i="2"/>
  <c r="CG1337" i="2"/>
  <c r="CG1338" i="2"/>
  <c r="CG1339" i="2"/>
  <c r="CG1340" i="2"/>
  <c r="CG1341" i="2"/>
  <c r="CG1342" i="2"/>
  <c r="CG1343" i="2"/>
  <c r="CG1344" i="2"/>
  <c r="CG1345" i="2"/>
  <c r="CG1346" i="2"/>
  <c r="CG1347" i="2"/>
  <c r="CG1348" i="2"/>
  <c r="CG1349" i="2"/>
  <c r="CG1350" i="2"/>
  <c r="CG1351" i="2"/>
  <c r="CG1352" i="2"/>
  <c r="CG1353" i="2"/>
  <c r="CG1354" i="2"/>
  <c r="CG1355" i="2"/>
  <c r="CG1356" i="2"/>
  <c r="CG1357" i="2"/>
  <c r="CG1358" i="2"/>
  <c r="CG1359" i="2"/>
  <c r="CG1360" i="2"/>
  <c r="CG1361" i="2"/>
  <c r="CG1362" i="2"/>
  <c r="CG1363" i="2"/>
  <c r="CG1364" i="2"/>
  <c r="CG1365" i="2"/>
  <c r="CG1366" i="2"/>
  <c r="CG1367" i="2"/>
  <c r="CG1368" i="2"/>
  <c r="CG1369" i="2"/>
  <c r="CG1370" i="2"/>
  <c r="CG1371" i="2"/>
  <c r="CG1372" i="2"/>
  <c r="CG1373" i="2"/>
  <c r="CG1374" i="2"/>
  <c r="CG1375" i="2"/>
  <c r="CG1376" i="2"/>
  <c r="CG1377" i="2"/>
  <c r="CG1378" i="2"/>
  <c r="CG1379" i="2"/>
  <c r="CG1380" i="2"/>
  <c r="CG1381" i="2"/>
  <c r="CG1382" i="2"/>
  <c r="CG1383" i="2"/>
  <c r="CG1384" i="2"/>
  <c r="CG1385" i="2"/>
  <c r="CG1386" i="2"/>
  <c r="CG1387" i="2"/>
  <c r="CG1388" i="2"/>
  <c r="CG1389" i="2"/>
  <c r="CG1390" i="2"/>
  <c r="CG1391" i="2"/>
  <c r="CG1392" i="2"/>
  <c r="CG1393" i="2"/>
  <c r="CG1394" i="2"/>
  <c r="CG1395" i="2"/>
  <c r="CG1396" i="2"/>
  <c r="CG1397" i="2"/>
  <c r="CG1398" i="2"/>
  <c r="CG1399" i="2"/>
  <c r="CG1400" i="2"/>
  <c r="CG1401" i="2"/>
  <c r="CG1402" i="2"/>
  <c r="CG1403" i="2"/>
  <c r="CG1404" i="2"/>
  <c r="CG1405" i="2"/>
  <c r="CG1406" i="2"/>
  <c r="CG1407" i="2"/>
  <c r="CG1408" i="2"/>
  <c r="CG1409" i="2"/>
  <c r="CG1410" i="2"/>
  <c r="CG1411" i="2"/>
  <c r="CG1412" i="2"/>
  <c r="CG1413" i="2"/>
  <c r="CG1414" i="2"/>
  <c r="CG1415" i="2"/>
  <c r="CG1416" i="2"/>
  <c r="CG1417" i="2"/>
  <c r="CG1418" i="2"/>
  <c r="CG1419" i="2"/>
  <c r="CG1420" i="2"/>
  <c r="CG1421" i="2"/>
  <c r="CG1422" i="2"/>
  <c r="CG1423" i="2"/>
  <c r="CG1424" i="2"/>
  <c r="CG1425" i="2"/>
  <c r="CG1426" i="2"/>
  <c r="CG1427" i="2"/>
  <c r="CG1428" i="2"/>
  <c r="CG1429" i="2"/>
  <c r="CG1430" i="2"/>
  <c r="CG1431" i="2"/>
  <c r="CG1432" i="2"/>
  <c r="CG1433" i="2"/>
  <c r="CG1434" i="2"/>
  <c r="CG1435" i="2"/>
  <c r="CG1436" i="2"/>
  <c r="CG1437" i="2"/>
  <c r="CG1438" i="2"/>
  <c r="CG1439" i="2"/>
  <c r="CG1440" i="2"/>
  <c r="CG1441" i="2"/>
  <c r="CG1442" i="2"/>
  <c r="CG1443" i="2"/>
  <c r="CG1444" i="2"/>
  <c r="CG1445" i="2"/>
  <c r="CG1446" i="2"/>
  <c r="CG1447" i="2"/>
  <c r="CG1448" i="2"/>
  <c r="CG1449" i="2"/>
  <c r="CG1450" i="2"/>
  <c r="CG1451" i="2"/>
  <c r="CG1452" i="2"/>
  <c r="CG1453" i="2"/>
  <c r="CG1454" i="2"/>
  <c r="CG1455" i="2"/>
  <c r="CG1456" i="2"/>
  <c r="CG1457" i="2"/>
  <c r="CG1458" i="2"/>
  <c r="CG1459" i="2"/>
  <c r="CG1460" i="2"/>
  <c r="CG1461" i="2"/>
  <c r="CG1462" i="2"/>
  <c r="CG1463" i="2"/>
  <c r="CG1464" i="2"/>
  <c r="CG1465" i="2"/>
  <c r="CG1466" i="2"/>
  <c r="CG1467" i="2"/>
  <c r="CG1468" i="2"/>
  <c r="CG1469" i="2"/>
  <c r="CG1470" i="2"/>
  <c r="CG1471" i="2"/>
  <c r="CG1472" i="2"/>
  <c r="CG1473" i="2"/>
  <c r="CG1474" i="2"/>
  <c r="CG1475" i="2"/>
  <c r="CG1476" i="2"/>
  <c r="CG1477" i="2"/>
  <c r="CG1478" i="2"/>
  <c r="CG1479" i="2"/>
  <c r="CG1480" i="2"/>
  <c r="CG1481" i="2"/>
  <c r="CG1482" i="2"/>
  <c r="CG1483" i="2"/>
  <c r="CG1484" i="2"/>
  <c r="CG1485" i="2"/>
  <c r="CG1486" i="2"/>
  <c r="CG1487" i="2"/>
  <c r="CG1488" i="2"/>
  <c r="CG1489" i="2"/>
  <c r="CG1490" i="2"/>
  <c r="CG1491" i="2"/>
  <c r="CG1492" i="2"/>
  <c r="CG1493" i="2"/>
  <c r="CG1494" i="2"/>
  <c r="CG1495" i="2"/>
  <c r="CG1496" i="2"/>
  <c r="CG1497" i="2"/>
  <c r="CG1498" i="2"/>
  <c r="CG1499" i="2"/>
  <c r="CG1500" i="2"/>
  <c r="CG1501" i="2"/>
  <c r="CG1502" i="2"/>
  <c r="CG1503" i="2"/>
  <c r="CG1504" i="2"/>
  <c r="CG1505" i="2"/>
  <c r="CG1506" i="2"/>
  <c r="CG1507" i="2"/>
  <c r="CG1508" i="2"/>
  <c r="CG1509" i="2"/>
  <c r="CG1510" i="2"/>
  <c r="CG1511" i="2"/>
  <c r="CG1512" i="2"/>
  <c r="CG1513" i="2"/>
  <c r="CG1514" i="2"/>
  <c r="CG1515" i="2"/>
  <c r="CG1516" i="2"/>
  <c r="CG1517" i="2"/>
  <c r="CG1518" i="2"/>
  <c r="CG1519" i="2"/>
  <c r="CG1520" i="2"/>
  <c r="CG1521" i="2"/>
  <c r="CG1522" i="2"/>
  <c r="CG1523" i="2"/>
  <c r="CG1524" i="2"/>
  <c r="CG1525" i="2"/>
  <c r="CG1526" i="2"/>
  <c r="CG1527" i="2"/>
  <c r="CG1528" i="2"/>
  <c r="CG1529" i="2"/>
  <c r="CG1530" i="2"/>
  <c r="CG1531" i="2"/>
  <c r="CG1532" i="2"/>
  <c r="CG1533" i="2"/>
  <c r="CG1534" i="2"/>
  <c r="CG1535" i="2"/>
  <c r="CG1536" i="2"/>
  <c r="CG1537" i="2"/>
  <c r="CG1538" i="2"/>
  <c r="CG1539" i="2"/>
  <c r="CG1540" i="2"/>
  <c r="CG1541" i="2"/>
  <c r="CG1542" i="2"/>
  <c r="CG1543" i="2"/>
  <c r="CG1544" i="2"/>
  <c r="CG1545" i="2"/>
  <c r="CG1546" i="2"/>
  <c r="CG1547" i="2"/>
  <c r="CG1548" i="2"/>
  <c r="CG1549" i="2"/>
  <c r="CG1550" i="2"/>
  <c r="CG1551" i="2"/>
  <c r="CG1552" i="2"/>
  <c r="CG1553" i="2"/>
  <c r="CG1554" i="2"/>
  <c r="CG1555" i="2"/>
  <c r="CG1556" i="2"/>
  <c r="CG1557" i="2"/>
  <c r="CG1558" i="2"/>
  <c r="CG1559" i="2"/>
  <c r="CG1560" i="2"/>
  <c r="CG1561" i="2"/>
  <c r="CG1562" i="2"/>
  <c r="CG1563" i="2"/>
  <c r="CG1564" i="2"/>
  <c r="CG1565" i="2"/>
  <c r="CG1566" i="2"/>
  <c r="CG1567" i="2"/>
  <c r="CG1568" i="2"/>
  <c r="CG1569" i="2"/>
  <c r="CG1570" i="2"/>
  <c r="CG1571" i="2"/>
  <c r="CG1572" i="2"/>
  <c r="CG1573" i="2"/>
  <c r="CG1574" i="2"/>
  <c r="CG1575" i="2"/>
  <c r="CG1576" i="2"/>
  <c r="CG1577" i="2"/>
  <c r="CG1578" i="2"/>
  <c r="CG1579" i="2"/>
  <c r="CG1580" i="2"/>
  <c r="CG1581" i="2"/>
  <c r="CG1582" i="2"/>
  <c r="CG1583" i="2"/>
  <c r="CG1584" i="2"/>
  <c r="CG1585" i="2"/>
  <c r="CG1586" i="2"/>
  <c r="CG1587" i="2"/>
  <c r="CG1588" i="2"/>
  <c r="CG1589" i="2"/>
  <c r="CG1590" i="2"/>
  <c r="CG1591" i="2"/>
  <c r="CG1592" i="2"/>
  <c r="CG1593" i="2"/>
  <c r="CG1594" i="2"/>
  <c r="CG1595" i="2"/>
  <c r="CG1596" i="2"/>
  <c r="CG1597" i="2"/>
  <c r="CG1598" i="2"/>
  <c r="CG1599" i="2"/>
  <c r="CG1600" i="2"/>
  <c r="CG1601" i="2"/>
  <c r="CF2" i="2"/>
  <c r="CF3" i="2"/>
  <c r="CF4" i="2"/>
  <c r="CF5" i="2"/>
  <c r="CF6" i="2"/>
  <c r="CF7" i="2"/>
  <c r="CF8" i="2"/>
  <c r="CF9" i="2"/>
  <c r="CF10" i="2"/>
  <c r="CF11" i="2"/>
  <c r="CF12" i="2"/>
  <c r="CF13" i="2"/>
  <c r="CF14" i="2"/>
  <c r="CF15" i="2"/>
  <c r="CF16" i="2"/>
  <c r="CF17" i="2"/>
  <c r="CF18" i="2"/>
  <c r="CF19" i="2"/>
  <c r="CF20" i="2"/>
  <c r="CF21" i="2"/>
  <c r="CF22" i="2"/>
  <c r="CF23" i="2"/>
  <c r="CF24" i="2"/>
  <c r="CF25" i="2"/>
  <c r="CF26" i="2"/>
  <c r="CF27" i="2"/>
  <c r="CF28" i="2"/>
  <c r="CF29" i="2"/>
  <c r="CF30" i="2"/>
  <c r="CF31" i="2"/>
  <c r="CF32" i="2"/>
  <c r="CF33" i="2"/>
  <c r="CF34" i="2"/>
  <c r="CF35" i="2"/>
  <c r="CF36" i="2"/>
  <c r="CF37" i="2"/>
  <c r="CF38" i="2"/>
  <c r="CF39" i="2"/>
  <c r="CF40" i="2"/>
  <c r="CF41" i="2"/>
  <c r="CF42" i="2"/>
  <c r="CF43" i="2"/>
  <c r="CF44" i="2"/>
  <c r="CF45" i="2"/>
  <c r="CF46" i="2"/>
  <c r="CF47" i="2"/>
  <c r="CF48" i="2"/>
  <c r="CF49" i="2"/>
  <c r="CF50" i="2"/>
  <c r="CF51" i="2"/>
  <c r="CF52" i="2"/>
  <c r="CF53" i="2"/>
  <c r="CF54" i="2"/>
  <c r="CF55" i="2"/>
  <c r="CF56" i="2"/>
  <c r="CF57" i="2"/>
  <c r="CF58" i="2"/>
  <c r="CF59" i="2"/>
  <c r="CF60" i="2"/>
  <c r="CF61" i="2"/>
  <c r="CF62" i="2"/>
  <c r="CF63" i="2"/>
  <c r="CF64" i="2"/>
  <c r="CF65" i="2"/>
  <c r="CF66" i="2"/>
  <c r="CF67" i="2"/>
  <c r="CF68" i="2"/>
  <c r="CF69" i="2"/>
  <c r="CF70" i="2"/>
  <c r="CF71" i="2"/>
  <c r="CF72" i="2"/>
  <c r="CF73" i="2"/>
  <c r="CF74" i="2"/>
  <c r="CF75" i="2"/>
  <c r="CF76" i="2"/>
  <c r="CF77" i="2"/>
  <c r="CF78" i="2"/>
  <c r="CF79" i="2"/>
  <c r="CF80" i="2"/>
  <c r="CF81" i="2"/>
  <c r="CF82" i="2"/>
  <c r="CF83" i="2"/>
  <c r="CF84" i="2"/>
  <c r="CF85" i="2"/>
  <c r="CF86" i="2"/>
  <c r="CF87" i="2"/>
  <c r="CF88" i="2"/>
  <c r="CF89" i="2"/>
  <c r="CF90" i="2"/>
  <c r="CF91" i="2"/>
  <c r="CF92" i="2"/>
  <c r="CF93" i="2"/>
  <c r="CF94" i="2"/>
  <c r="CF95" i="2"/>
  <c r="CF96" i="2"/>
  <c r="CF97" i="2"/>
  <c r="CF98" i="2"/>
  <c r="CF99" i="2"/>
  <c r="CF100" i="2"/>
  <c r="CF101" i="2"/>
  <c r="CF102" i="2"/>
  <c r="CF103" i="2"/>
  <c r="CF104" i="2"/>
  <c r="CF105" i="2"/>
  <c r="CF106" i="2"/>
  <c r="CF107" i="2"/>
  <c r="CF108" i="2"/>
  <c r="CF109" i="2"/>
  <c r="CF110" i="2"/>
  <c r="CF111" i="2"/>
  <c r="CF112" i="2"/>
  <c r="CF113" i="2"/>
  <c r="CF114" i="2"/>
  <c r="CF115" i="2"/>
  <c r="CF116" i="2"/>
  <c r="CF117" i="2"/>
  <c r="CF118" i="2"/>
  <c r="CF119" i="2"/>
  <c r="CF120" i="2"/>
  <c r="CF121" i="2"/>
  <c r="CF122" i="2"/>
  <c r="CF123" i="2"/>
  <c r="CF124" i="2"/>
  <c r="CF125" i="2"/>
  <c r="CF126" i="2"/>
  <c r="CF127" i="2"/>
  <c r="CF128" i="2"/>
  <c r="CF129" i="2"/>
  <c r="CF130" i="2"/>
  <c r="CF131" i="2"/>
  <c r="CF132" i="2"/>
  <c r="CF133" i="2"/>
  <c r="CF134" i="2"/>
  <c r="CF135" i="2"/>
  <c r="CF136" i="2"/>
  <c r="CF137" i="2"/>
  <c r="CF138" i="2"/>
  <c r="CF139" i="2"/>
  <c r="CF140" i="2"/>
  <c r="CF141" i="2"/>
  <c r="CF142" i="2"/>
  <c r="CF143" i="2"/>
  <c r="CF144" i="2"/>
  <c r="CF145" i="2"/>
  <c r="CF146" i="2"/>
  <c r="CF147" i="2"/>
  <c r="CF148" i="2"/>
  <c r="CF149" i="2"/>
  <c r="CF150" i="2"/>
  <c r="CF151" i="2"/>
  <c r="CF152" i="2"/>
  <c r="CF153" i="2"/>
  <c r="CF154" i="2"/>
  <c r="CF155" i="2"/>
  <c r="CF156" i="2"/>
  <c r="CF157" i="2"/>
  <c r="CF158" i="2"/>
  <c r="CF159" i="2"/>
  <c r="CF160" i="2"/>
  <c r="CF161" i="2"/>
  <c r="CF162" i="2"/>
  <c r="CF163" i="2"/>
  <c r="CF164" i="2"/>
  <c r="CF165" i="2"/>
  <c r="CF166" i="2"/>
  <c r="CF167" i="2"/>
  <c r="CF168" i="2"/>
  <c r="CF169" i="2"/>
  <c r="CF170" i="2"/>
  <c r="CF171" i="2"/>
  <c r="CF172" i="2"/>
  <c r="CF173" i="2"/>
  <c r="CF174" i="2"/>
  <c r="CF175" i="2"/>
  <c r="CF176" i="2"/>
  <c r="CF177" i="2"/>
  <c r="CF178" i="2"/>
  <c r="CF179" i="2"/>
  <c r="CF180" i="2"/>
  <c r="CF181" i="2"/>
  <c r="CF182" i="2"/>
  <c r="CF183" i="2"/>
  <c r="CF184" i="2"/>
  <c r="CF185" i="2"/>
  <c r="CF186" i="2"/>
  <c r="CF187" i="2"/>
  <c r="CF188" i="2"/>
  <c r="CF189" i="2"/>
  <c r="CF190" i="2"/>
  <c r="CF191" i="2"/>
  <c r="CF192" i="2"/>
  <c r="CF193" i="2"/>
  <c r="CF194" i="2"/>
  <c r="CF195" i="2"/>
  <c r="CF196" i="2"/>
  <c r="CF197" i="2"/>
  <c r="CF198" i="2"/>
  <c r="CF199" i="2"/>
  <c r="CF200" i="2"/>
  <c r="CF201" i="2"/>
  <c r="CF202" i="2"/>
  <c r="CF203" i="2"/>
  <c r="CF204" i="2"/>
  <c r="CF205" i="2"/>
  <c r="CF206" i="2"/>
  <c r="CF207" i="2"/>
  <c r="CF208" i="2"/>
  <c r="CF209" i="2"/>
  <c r="CF210" i="2"/>
  <c r="CF211" i="2"/>
  <c r="CF212" i="2"/>
  <c r="CF213" i="2"/>
  <c r="CF214" i="2"/>
  <c r="CF215" i="2"/>
  <c r="CF216" i="2"/>
  <c r="CF217" i="2"/>
  <c r="CF218" i="2"/>
  <c r="CF219" i="2"/>
  <c r="CF220" i="2"/>
  <c r="CF221" i="2"/>
  <c r="CF222" i="2"/>
  <c r="CF223" i="2"/>
  <c r="CF224" i="2"/>
  <c r="CF225" i="2"/>
  <c r="CF226" i="2"/>
  <c r="CF227" i="2"/>
  <c r="CF228" i="2"/>
  <c r="CF229" i="2"/>
  <c r="CF230" i="2"/>
  <c r="CF231" i="2"/>
  <c r="CF232" i="2"/>
  <c r="CF233" i="2"/>
  <c r="CF234" i="2"/>
  <c r="CF235" i="2"/>
  <c r="CF236" i="2"/>
  <c r="CF237" i="2"/>
  <c r="CF238" i="2"/>
  <c r="CF239" i="2"/>
  <c r="CF240" i="2"/>
  <c r="CF241" i="2"/>
  <c r="CF242" i="2"/>
  <c r="CF243" i="2"/>
  <c r="CF244" i="2"/>
  <c r="CF245" i="2"/>
  <c r="CF246" i="2"/>
  <c r="CF247" i="2"/>
  <c r="CF248" i="2"/>
  <c r="CF249" i="2"/>
  <c r="CF250" i="2"/>
  <c r="CF251" i="2"/>
  <c r="CF252" i="2"/>
  <c r="CF253" i="2"/>
  <c r="CF254" i="2"/>
  <c r="CF255" i="2"/>
  <c r="CF256" i="2"/>
  <c r="CF257" i="2"/>
  <c r="CF258" i="2"/>
  <c r="CF259" i="2"/>
  <c r="CF260" i="2"/>
  <c r="CF261" i="2"/>
  <c r="CF262" i="2"/>
  <c r="CF263" i="2"/>
  <c r="CF264" i="2"/>
  <c r="CF265" i="2"/>
  <c r="CF266" i="2"/>
  <c r="CF267" i="2"/>
  <c r="CF268" i="2"/>
  <c r="CF269" i="2"/>
  <c r="CF270" i="2"/>
  <c r="CF271" i="2"/>
  <c r="CF272" i="2"/>
  <c r="CF273" i="2"/>
  <c r="CF274" i="2"/>
  <c r="CF275" i="2"/>
  <c r="CF276" i="2"/>
  <c r="CF277" i="2"/>
  <c r="CF278" i="2"/>
  <c r="CF279" i="2"/>
  <c r="CF280" i="2"/>
  <c r="CF281" i="2"/>
  <c r="CF282" i="2"/>
  <c r="CF283" i="2"/>
  <c r="CF284" i="2"/>
  <c r="CF285" i="2"/>
  <c r="CF286" i="2"/>
  <c r="CF287" i="2"/>
  <c r="CF288" i="2"/>
  <c r="CF289" i="2"/>
  <c r="CF290" i="2"/>
  <c r="CF291" i="2"/>
  <c r="CF292" i="2"/>
  <c r="CF293" i="2"/>
  <c r="CF294" i="2"/>
  <c r="CF295" i="2"/>
  <c r="CF296" i="2"/>
  <c r="CF297" i="2"/>
  <c r="CF298" i="2"/>
  <c r="CF299" i="2"/>
  <c r="CF300" i="2"/>
  <c r="CF301" i="2"/>
  <c r="CF302" i="2"/>
  <c r="CF303" i="2"/>
  <c r="CF304" i="2"/>
  <c r="CF305" i="2"/>
  <c r="CF306" i="2"/>
  <c r="CF307" i="2"/>
  <c r="CF308" i="2"/>
  <c r="CF309" i="2"/>
  <c r="CF310" i="2"/>
  <c r="CF311" i="2"/>
  <c r="CF312" i="2"/>
  <c r="CF313" i="2"/>
  <c r="CF314" i="2"/>
  <c r="CF315" i="2"/>
  <c r="CF316" i="2"/>
  <c r="CF317" i="2"/>
  <c r="CF318" i="2"/>
  <c r="CF319" i="2"/>
  <c r="CF320" i="2"/>
  <c r="CF321" i="2"/>
  <c r="CF322" i="2"/>
  <c r="CF323" i="2"/>
  <c r="CF324" i="2"/>
  <c r="CF325" i="2"/>
  <c r="CF326" i="2"/>
  <c r="CF327" i="2"/>
  <c r="CF328" i="2"/>
  <c r="CF329" i="2"/>
  <c r="CF330" i="2"/>
  <c r="CF331" i="2"/>
  <c r="CF332" i="2"/>
  <c r="CF333" i="2"/>
  <c r="CF334" i="2"/>
  <c r="CF335" i="2"/>
  <c r="CF336" i="2"/>
  <c r="CF337" i="2"/>
  <c r="CF338" i="2"/>
  <c r="CF339" i="2"/>
  <c r="CF340" i="2"/>
  <c r="CF341" i="2"/>
  <c r="CF342" i="2"/>
  <c r="CF343" i="2"/>
  <c r="CF344" i="2"/>
  <c r="CF345" i="2"/>
  <c r="CF346" i="2"/>
  <c r="CF347" i="2"/>
  <c r="CF348" i="2"/>
  <c r="CF349" i="2"/>
  <c r="CF350" i="2"/>
  <c r="CF351" i="2"/>
  <c r="CF352" i="2"/>
  <c r="CF353" i="2"/>
  <c r="CF354" i="2"/>
  <c r="CF355" i="2"/>
  <c r="CF356" i="2"/>
  <c r="CF357" i="2"/>
  <c r="CF358" i="2"/>
  <c r="CF359" i="2"/>
  <c r="CF360" i="2"/>
  <c r="CF361" i="2"/>
  <c r="CF362" i="2"/>
  <c r="CF363" i="2"/>
  <c r="CF364" i="2"/>
  <c r="CF365" i="2"/>
  <c r="CF366" i="2"/>
  <c r="CF367" i="2"/>
  <c r="CF368" i="2"/>
  <c r="CF369" i="2"/>
  <c r="CF370" i="2"/>
  <c r="CF371" i="2"/>
  <c r="CF372" i="2"/>
  <c r="CF373" i="2"/>
  <c r="CF374" i="2"/>
  <c r="CF375" i="2"/>
  <c r="CF376" i="2"/>
  <c r="CF377" i="2"/>
  <c r="CF378" i="2"/>
  <c r="CF379" i="2"/>
  <c r="CF380" i="2"/>
  <c r="CF381" i="2"/>
  <c r="CF382" i="2"/>
  <c r="CF383" i="2"/>
  <c r="CF384" i="2"/>
  <c r="CF385" i="2"/>
  <c r="CF386" i="2"/>
  <c r="CF387" i="2"/>
  <c r="CF388" i="2"/>
  <c r="CF389" i="2"/>
  <c r="CF390" i="2"/>
  <c r="CF391" i="2"/>
  <c r="CF392" i="2"/>
  <c r="CF393" i="2"/>
  <c r="CF394" i="2"/>
  <c r="CF395" i="2"/>
  <c r="CF396" i="2"/>
  <c r="CF397" i="2"/>
  <c r="CF398" i="2"/>
  <c r="CF399" i="2"/>
  <c r="CF400" i="2"/>
  <c r="CF401" i="2"/>
  <c r="CF402" i="2"/>
  <c r="CF403" i="2"/>
  <c r="CF404" i="2"/>
  <c r="CF405" i="2"/>
  <c r="CF406" i="2"/>
  <c r="CF407" i="2"/>
  <c r="CF408" i="2"/>
  <c r="CF409" i="2"/>
  <c r="CF410" i="2"/>
  <c r="CF411" i="2"/>
  <c r="CF412" i="2"/>
  <c r="CF413" i="2"/>
  <c r="CF414" i="2"/>
  <c r="CF415" i="2"/>
  <c r="CF416" i="2"/>
  <c r="CF417" i="2"/>
  <c r="CF418" i="2"/>
  <c r="CF419" i="2"/>
  <c r="CF420" i="2"/>
  <c r="CF421" i="2"/>
  <c r="CF422" i="2"/>
  <c r="CF423" i="2"/>
  <c r="CF424" i="2"/>
  <c r="CF425" i="2"/>
  <c r="CF426" i="2"/>
  <c r="CF427" i="2"/>
  <c r="CF428" i="2"/>
  <c r="CF429" i="2"/>
  <c r="CF430" i="2"/>
  <c r="CF431" i="2"/>
  <c r="CF432" i="2"/>
  <c r="CF433" i="2"/>
  <c r="CF434" i="2"/>
  <c r="CF435" i="2"/>
  <c r="CF436" i="2"/>
  <c r="CF437" i="2"/>
  <c r="CF438" i="2"/>
  <c r="CF439" i="2"/>
  <c r="CF440" i="2"/>
  <c r="CF441" i="2"/>
  <c r="CF442" i="2"/>
  <c r="CF443" i="2"/>
  <c r="CF444" i="2"/>
  <c r="CF445" i="2"/>
  <c r="CF446" i="2"/>
  <c r="CF447" i="2"/>
  <c r="CF448" i="2"/>
  <c r="CF449" i="2"/>
  <c r="CF450" i="2"/>
  <c r="CF451" i="2"/>
  <c r="CF452" i="2"/>
  <c r="CF453" i="2"/>
  <c r="CF454" i="2"/>
  <c r="CF455" i="2"/>
  <c r="CF456" i="2"/>
  <c r="CF457" i="2"/>
  <c r="CF458" i="2"/>
  <c r="CF459" i="2"/>
  <c r="CF460" i="2"/>
  <c r="CF461" i="2"/>
  <c r="CF462" i="2"/>
  <c r="CF463" i="2"/>
  <c r="CF464" i="2"/>
  <c r="CF465" i="2"/>
  <c r="CF466" i="2"/>
  <c r="CF467" i="2"/>
  <c r="CF468" i="2"/>
  <c r="CF469" i="2"/>
  <c r="CF470" i="2"/>
  <c r="CF471" i="2"/>
  <c r="CF472" i="2"/>
  <c r="CF473" i="2"/>
  <c r="CF474" i="2"/>
  <c r="CF475" i="2"/>
  <c r="CF476" i="2"/>
  <c r="CF477" i="2"/>
  <c r="CF478" i="2"/>
  <c r="CF479" i="2"/>
  <c r="CF480" i="2"/>
  <c r="CF481" i="2"/>
  <c r="CF482" i="2"/>
  <c r="CF483" i="2"/>
  <c r="CF484" i="2"/>
  <c r="CF485" i="2"/>
  <c r="CF486" i="2"/>
  <c r="CF487" i="2"/>
  <c r="CF488" i="2"/>
  <c r="CF489" i="2"/>
  <c r="CF490" i="2"/>
  <c r="CF491" i="2"/>
  <c r="CF492" i="2"/>
  <c r="CF493" i="2"/>
  <c r="CF494" i="2"/>
  <c r="CF495" i="2"/>
  <c r="CF496" i="2"/>
  <c r="CF497" i="2"/>
  <c r="CF498" i="2"/>
  <c r="CF499" i="2"/>
  <c r="CF500" i="2"/>
  <c r="CF501" i="2"/>
  <c r="CF502" i="2"/>
  <c r="CF503" i="2"/>
  <c r="CF504" i="2"/>
  <c r="CF505" i="2"/>
  <c r="CF506" i="2"/>
  <c r="CF507" i="2"/>
  <c r="CF508" i="2"/>
  <c r="CF509" i="2"/>
  <c r="CF510" i="2"/>
  <c r="CF511" i="2"/>
  <c r="CF512" i="2"/>
  <c r="CF513" i="2"/>
  <c r="CF514" i="2"/>
  <c r="CF515" i="2"/>
  <c r="CF516" i="2"/>
  <c r="CF517" i="2"/>
  <c r="CF518" i="2"/>
  <c r="CF519" i="2"/>
  <c r="CF520" i="2"/>
  <c r="CF521" i="2"/>
  <c r="CF522" i="2"/>
  <c r="CF523" i="2"/>
  <c r="CF524" i="2"/>
  <c r="CF525" i="2"/>
  <c r="CF526" i="2"/>
  <c r="CF527" i="2"/>
  <c r="CF528" i="2"/>
  <c r="CF529" i="2"/>
  <c r="CF530" i="2"/>
  <c r="CF531" i="2"/>
  <c r="CF532" i="2"/>
  <c r="CF533" i="2"/>
  <c r="CF534" i="2"/>
  <c r="CF535" i="2"/>
  <c r="CF536" i="2"/>
  <c r="CF537" i="2"/>
  <c r="CF538" i="2"/>
  <c r="CF539" i="2"/>
  <c r="CF540" i="2"/>
  <c r="CF541" i="2"/>
  <c r="CF542" i="2"/>
  <c r="CF543" i="2"/>
  <c r="CF544" i="2"/>
  <c r="CF545" i="2"/>
  <c r="CF546" i="2"/>
  <c r="CF547" i="2"/>
  <c r="CF548" i="2"/>
  <c r="CF549" i="2"/>
  <c r="CF550" i="2"/>
  <c r="CF551" i="2"/>
  <c r="CF552" i="2"/>
  <c r="CF553" i="2"/>
  <c r="CF554" i="2"/>
  <c r="CF555" i="2"/>
  <c r="CF556" i="2"/>
  <c r="CF557" i="2"/>
  <c r="CF558" i="2"/>
  <c r="CF559" i="2"/>
  <c r="CF560" i="2"/>
  <c r="CF561" i="2"/>
  <c r="CF562" i="2"/>
  <c r="CF563" i="2"/>
  <c r="CF564" i="2"/>
  <c r="CF565" i="2"/>
  <c r="CF566" i="2"/>
  <c r="CF567" i="2"/>
  <c r="CF568" i="2"/>
  <c r="CF569" i="2"/>
  <c r="CF570" i="2"/>
  <c r="CF571" i="2"/>
  <c r="CF572" i="2"/>
  <c r="CF573" i="2"/>
  <c r="CF574" i="2"/>
  <c r="CF575" i="2"/>
  <c r="CF576" i="2"/>
  <c r="CF577" i="2"/>
  <c r="CF578" i="2"/>
  <c r="CF579" i="2"/>
  <c r="CF580" i="2"/>
  <c r="CF581" i="2"/>
  <c r="CF582" i="2"/>
  <c r="CF583" i="2"/>
  <c r="CF584" i="2"/>
  <c r="CF585" i="2"/>
  <c r="CF586" i="2"/>
  <c r="CF587" i="2"/>
  <c r="CF588" i="2"/>
  <c r="CF589" i="2"/>
  <c r="CF590" i="2"/>
  <c r="CF591" i="2"/>
  <c r="CF592" i="2"/>
  <c r="CF593" i="2"/>
  <c r="CF594" i="2"/>
  <c r="CF595" i="2"/>
  <c r="CF596" i="2"/>
  <c r="CF597" i="2"/>
  <c r="CF598" i="2"/>
  <c r="CF599" i="2"/>
  <c r="CF600" i="2"/>
  <c r="CF601" i="2"/>
  <c r="CF602" i="2"/>
  <c r="CF603" i="2"/>
  <c r="CF604" i="2"/>
  <c r="CF605" i="2"/>
  <c r="CF606" i="2"/>
  <c r="CF607" i="2"/>
  <c r="CF608" i="2"/>
  <c r="CF609" i="2"/>
  <c r="CF610" i="2"/>
  <c r="CF611" i="2"/>
  <c r="CF612" i="2"/>
  <c r="CF613" i="2"/>
  <c r="CF614" i="2"/>
  <c r="CF615" i="2"/>
  <c r="CF616" i="2"/>
  <c r="CF617" i="2"/>
  <c r="CF618" i="2"/>
  <c r="CF619" i="2"/>
  <c r="CF620" i="2"/>
  <c r="CF621" i="2"/>
  <c r="CF622" i="2"/>
  <c r="CF623" i="2"/>
  <c r="CF624" i="2"/>
  <c r="CF625" i="2"/>
  <c r="CF626" i="2"/>
  <c r="CF627" i="2"/>
  <c r="CF628" i="2"/>
  <c r="CF629" i="2"/>
  <c r="CF630" i="2"/>
  <c r="CF631" i="2"/>
  <c r="CF632" i="2"/>
  <c r="CF633" i="2"/>
  <c r="CF634" i="2"/>
  <c r="CF635" i="2"/>
  <c r="CF636" i="2"/>
  <c r="CF637" i="2"/>
  <c r="CF638" i="2"/>
  <c r="CF639" i="2"/>
  <c r="CF640" i="2"/>
  <c r="CF641" i="2"/>
  <c r="CF642" i="2"/>
  <c r="CF643" i="2"/>
  <c r="CF644" i="2"/>
  <c r="CF645" i="2"/>
  <c r="CF646" i="2"/>
  <c r="CF647" i="2"/>
  <c r="CF648" i="2"/>
  <c r="CF649" i="2"/>
  <c r="CF650" i="2"/>
  <c r="CF651" i="2"/>
  <c r="CF652" i="2"/>
  <c r="CF653" i="2"/>
  <c r="CF654" i="2"/>
  <c r="CF655" i="2"/>
  <c r="CF656" i="2"/>
  <c r="CF657" i="2"/>
  <c r="CF658" i="2"/>
  <c r="CF659" i="2"/>
  <c r="CF660" i="2"/>
  <c r="CF661" i="2"/>
  <c r="CF662" i="2"/>
  <c r="CF663" i="2"/>
  <c r="CF664" i="2"/>
  <c r="CF665" i="2"/>
  <c r="CF666" i="2"/>
  <c r="CF667" i="2"/>
  <c r="CF668" i="2"/>
  <c r="CF669" i="2"/>
  <c r="CF670" i="2"/>
  <c r="CF671" i="2"/>
  <c r="CF672" i="2"/>
  <c r="CF673" i="2"/>
  <c r="CF674" i="2"/>
  <c r="CF675" i="2"/>
  <c r="CF676" i="2"/>
  <c r="CF677" i="2"/>
  <c r="CF678" i="2"/>
  <c r="CF679" i="2"/>
  <c r="CF680" i="2"/>
  <c r="CF681" i="2"/>
  <c r="CF682" i="2"/>
  <c r="CF683" i="2"/>
  <c r="CF684" i="2"/>
  <c r="CF685" i="2"/>
  <c r="CF686" i="2"/>
  <c r="CF687" i="2"/>
  <c r="CF688" i="2"/>
  <c r="CF689" i="2"/>
  <c r="CF690" i="2"/>
  <c r="CF691" i="2"/>
  <c r="CF692" i="2"/>
  <c r="CF693" i="2"/>
  <c r="CF694" i="2"/>
  <c r="CF695" i="2"/>
  <c r="CF696" i="2"/>
  <c r="CF697" i="2"/>
  <c r="CF698" i="2"/>
  <c r="CF699" i="2"/>
  <c r="CF700" i="2"/>
  <c r="CF701" i="2"/>
  <c r="CF702" i="2"/>
  <c r="CF703" i="2"/>
  <c r="CF704" i="2"/>
  <c r="CF705" i="2"/>
  <c r="CF706" i="2"/>
  <c r="CF707" i="2"/>
  <c r="CF708" i="2"/>
  <c r="CF709" i="2"/>
  <c r="CF710" i="2"/>
  <c r="CF711" i="2"/>
  <c r="CF712" i="2"/>
  <c r="CF713" i="2"/>
  <c r="CF714" i="2"/>
  <c r="CF715" i="2"/>
  <c r="CF716" i="2"/>
  <c r="CF717" i="2"/>
  <c r="CF718" i="2"/>
  <c r="CF719" i="2"/>
  <c r="CF720" i="2"/>
  <c r="CF721" i="2"/>
  <c r="CF722" i="2"/>
  <c r="CF723" i="2"/>
  <c r="CF724" i="2"/>
  <c r="CF725" i="2"/>
  <c r="CF726" i="2"/>
  <c r="CF727" i="2"/>
  <c r="CF728" i="2"/>
  <c r="CF729" i="2"/>
  <c r="CF730" i="2"/>
  <c r="CF731" i="2"/>
  <c r="CF732" i="2"/>
  <c r="CF733" i="2"/>
  <c r="CF734" i="2"/>
  <c r="CF735" i="2"/>
  <c r="CF736" i="2"/>
  <c r="CF737" i="2"/>
  <c r="CF738" i="2"/>
  <c r="CF739" i="2"/>
  <c r="CF740" i="2"/>
  <c r="CF741" i="2"/>
  <c r="CF742" i="2"/>
  <c r="CF743" i="2"/>
  <c r="CF744" i="2"/>
  <c r="CF745" i="2"/>
  <c r="CF746" i="2"/>
  <c r="CF747" i="2"/>
  <c r="CF748" i="2"/>
  <c r="CF749" i="2"/>
  <c r="CF750" i="2"/>
  <c r="CF751" i="2"/>
  <c r="CF752" i="2"/>
  <c r="CF753" i="2"/>
  <c r="CF754" i="2"/>
  <c r="CF755" i="2"/>
  <c r="CF756" i="2"/>
  <c r="CF757" i="2"/>
  <c r="CF758" i="2"/>
  <c r="CF759" i="2"/>
  <c r="CF760" i="2"/>
  <c r="CF761" i="2"/>
  <c r="CF762" i="2"/>
  <c r="CF763" i="2"/>
  <c r="CF764" i="2"/>
  <c r="CF765" i="2"/>
  <c r="CF766" i="2"/>
  <c r="CF767" i="2"/>
  <c r="CF768" i="2"/>
  <c r="CF769" i="2"/>
  <c r="CF770" i="2"/>
  <c r="CF771" i="2"/>
  <c r="CF772" i="2"/>
  <c r="CF773" i="2"/>
  <c r="CF774" i="2"/>
  <c r="CF775" i="2"/>
  <c r="CF776" i="2"/>
  <c r="CF777" i="2"/>
  <c r="CF778" i="2"/>
  <c r="CF779" i="2"/>
  <c r="CF780" i="2"/>
  <c r="CF781" i="2"/>
  <c r="CF782" i="2"/>
  <c r="CF783" i="2"/>
  <c r="CF784" i="2"/>
  <c r="CF785" i="2"/>
  <c r="CF786" i="2"/>
  <c r="CF787" i="2"/>
  <c r="CF788" i="2"/>
  <c r="CF789" i="2"/>
  <c r="CF790" i="2"/>
  <c r="CF791" i="2"/>
  <c r="CF792" i="2"/>
  <c r="CF793" i="2"/>
  <c r="CF794" i="2"/>
  <c r="CF795" i="2"/>
  <c r="CF796" i="2"/>
  <c r="CF797" i="2"/>
  <c r="CF798" i="2"/>
  <c r="CF799" i="2"/>
  <c r="CF800" i="2"/>
  <c r="CF801" i="2"/>
  <c r="CF802" i="2"/>
  <c r="CF803" i="2"/>
  <c r="CF804" i="2"/>
  <c r="CF805" i="2"/>
  <c r="CF806" i="2"/>
  <c r="CF807" i="2"/>
  <c r="CF808" i="2"/>
  <c r="CF809" i="2"/>
  <c r="CF810" i="2"/>
  <c r="CF811" i="2"/>
  <c r="CF812" i="2"/>
  <c r="CF813" i="2"/>
  <c r="CF814" i="2"/>
  <c r="CF815" i="2"/>
  <c r="CF816" i="2"/>
  <c r="CF817" i="2"/>
  <c r="CF818" i="2"/>
  <c r="CF819" i="2"/>
  <c r="CF820" i="2"/>
  <c r="CF821" i="2"/>
  <c r="CF822" i="2"/>
  <c r="CF823" i="2"/>
  <c r="CF824" i="2"/>
  <c r="CF825" i="2"/>
  <c r="CF826" i="2"/>
  <c r="CF827" i="2"/>
  <c r="CF828" i="2"/>
  <c r="CF829" i="2"/>
  <c r="CF830" i="2"/>
  <c r="CF831" i="2"/>
  <c r="CF832" i="2"/>
  <c r="CF833" i="2"/>
  <c r="CF834" i="2"/>
  <c r="CF835" i="2"/>
  <c r="CF836" i="2"/>
  <c r="CF837" i="2"/>
  <c r="CF838" i="2"/>
  <c r="CF839" i="2"/>
  <c r="CF840" i="2"/>
  <c r="CF841" i="2"/>
  <c r="CF842" i="2"/>
  <c r="CF843" i="2"/>
  <c r="CF844" i="2"/>
  <c r="CF845" i="2"/>
  <c r="CF846" i="2"/>
  <c r="CF847" i="2"/>
  <c r="CF848" i="2"/>
  <c r="CF849" i="2"/>
  <c r="CF850" i="2"/>
  <c r="CF851" i="2"/>
  <c r="CF852" i="2"/>
  <c r="CF853" i="2"/>
  <c r="CF854" i="2"/>
  <c r="CF855" i="2"/>
  <c r="CF856" i="2"/>
  <c r="CF857" i="2"/>
  <c r="CF858" i="2"/>
  <c r="CF859" i="2"/>
  <c r="CF860" i="2"/>
  <c r="CF861" i="2"/>
  <c r="CF862" i="2"/>
  <c r="CF863" i="2"/>
  <c r="CF864" i="2"/>
  <c r="CF865" i="2"/>
  <c r="CF866" i="2"/>
  <c r="CF867" i="2"/>
  <c r="CF868" i="2"/>
  <c r="CF869" i="2"/>
  <c r="CF870" i="2"/>
  <c r="CF871" i="2"/>
  <c r="CF872" i="2"/>
  <c r="CF873" i="2"/>
  <c r="CF874" i="2"/>
  <c r="CF875" i="2"/>
  <c r="CF876" i="2"/>
  <c r="CF877" i="2"/>
  <c r="CF878" i="2"/>
  <c r="CF879" i="2"/>
  <c r="CF880" i="2"/>
  <c r="CF881" i="2"/>
  <c r="CF882" i="2"/>
  <c r="CF883" i="2"/>
  <c r="CF884" i="2"/>
  <c r="CF885" i="2"/>
  <c r="CF886" i="2"/>
  <c r="CF887" i="2"/>
  <c r="CF888" i="2"/>
  <c r="CF889" i="2"/>
  <c r="CF890" i="2"/>
  <c r="CF891" i="2"/>
  <c r="CF892" i="2"/>
  <c r="CF893" i="2"/>
  <c r="CF894" i="2"/>
  <c r="CF895" i="2"/>
  <c r="CF896" i="2"/>
  <c r="CF897" i="2"/>
  <c r="CF898" i="2"/>
  <c r="CF899" i="2"/>
  <c r="CF900" i="2"/>
  <c r="CF901" i="2"/>
  <c r="CF902" i="2"/>
  <c r="CF903" i="2"/>
  <c r="CF904" i="2"/>
  <c r="CF905" i="2"/>
  <c r="CF906" i="2"/>
  <c r="CF907" i="2"/>
  <c r="CF908" i="2"/>
  <c r="CF909" i="2"/>
  <c r="CF910" i="2"/>
  <c r="CF911" i="2"/>
  <c r="CF912" i="2"/>
  <c r="CF913" i="2"/>
  <c r="CF914" i="2"/>
  <c r="CF915" i="2"/>
  <c r="CF916" i="2"/>
  <c r="CF917" i="2"/>
  <c r="CF918" i="2"/>
  <c r="CF919" i="2"/>
  <c r="CF920" i="2"/>
  <c r="CF921" i="2"/>
  <c r="CF922" i="2"/>
  <c r="CF923" i="2"/>
  <c r="CF924" i="2"/>
  <c r="CF925" i="2"/>
  <c r="CF926" i="2"/>
  <c r="CF927" i="2"/>
  <c r="CF928" i="2"/>
  <c r="CF929" i="2"/>
  <c r="CF930" i="2"/>
  <c r="CF931" i="2"/>
  <c r="CF932" i="2"/>
  <c r="CF933" i="2"/>
  <c r="CF934" i="2"/>
  <c r="CF935" i="2"/>
  <c r="CF936" i="2"/>
  <c r="CF937" i="2"/>
  <c r="CF938" i="2"/>
  <c r="CF939" i="2"/>
  <c r="CF940" i="2"/>
  <c r="CF941" i="2"/>
  <c r="CF942" i="2"/>
  <c r="CF943" i="2"/>
  <c r="CF944" i="2"/>
  <c r="CF945" i="2"/>
  <c r="CF946" i="2"/>
  <c r="CF947" i="2"/>
  <c r="CF948" i="2"/>
  <c r="CF949" i="2"/>
  <c r="CF950" i="2"/>
  <c r="CF951" i="2"/>
  <c r="CF952" i="2"/>
  <c r="CF953" i="2"/>
  <c r="CF954" i="2"/>
  <c r="CF955" i="2"/>
  <c r="CF956" i="2"/>
  <c r="CF957" i="2"/>
  <c r="CF958" i="2"/>
  <c r="CF959" i="2"/>
  <c r="CF960" i="2"/>
  <c r="CF961" i="2"/>
  <c r="CF962" i="2"/>
  <c r="CF963" i="2"/>
  <c r="CF964" i="2"/>
  <c r="CF965" i="2"/>
  <c r="CF966" i="2"/>
  <c r="CF967" i="2"/>
  <c r="CF968" i="2"/>
  <c r="CF969" i="2"/>
  <c r="CF970" i="2"/>
  <c r="CF971" i="2"/>
  <c r="CF972" i="2"/>
  <c r="CF973" i="2"/>
  <c r="CF974" i="2"/>
  <c r="CF975" i="2"/>
  <c r="CF976" i="2"/>
  <c r="CF977" i="2"/>
  <c r="CF978" i="2"/>
  <c r="CF979" i="2"/>
  <c r="CF980" i="2"/>
  <c r="CF981" i="2"/>
  <c r="CF982" i="2"/>
  <c r="CF983" i="2"/>
  <c r="CF984" i="2"/>
  <c r="CF985" i="2"/>
  <c r="CF986" i="2"/>
  <c r="CF987" i="2"/>
  <c r="CF988" i="2"/>
  <c r="CF989" i="2"/>
  <c r="CF990" i="2"/>
  <c r="CF991" i="2"/>
  <c r="CF992" i="2"/>
  <c r="CF993" i="2"/>
  <c r="CF994" i="2"/>
  <c r="CF995" i="2"/>
  <c r="CF996" i="2"/>
  <c r="CF997" i="2"/>
  <c r="CF998" i="2"/>
  <c r="CF999" i="2"/>
  <c r="CF1000" i="2"/>
  <c r="CF1001" i="2"/>
  <c r="CF1002" i="2"/>
  <c r="CF1003" i="2"/>
  <c r="CF1004" i="2"/>
  <c r="CF1005" i="2"/>
  <c r="CF1006" i="2"/>
  <c r="CF1007" i="2"/>
  <c r="CF1008" i="2"/>
  <c r="CF1009" i="2"/>
  <c r="CF1010" i="2"/>
  <c r="CF1011" i="2"/>
  <c r="CF1012" i="2"/>
  <c r="CF1013" i="2"/>
  <c r="CF1014" i="2"/>
  <c r="CF1015" i="2"/>
  <c r="CF1016" i="2"/>
  <c r="CF1017" i="2"/>
  <c r="CF1018" i="2"/>
  <c r="CF1019" i="2"/>
  <c r="CF1020" i="2"/>
  <c r="CF1021" i="2"/>
  <c r="CF1022" i="2"/>
  <c r="CF1023" i="2"/>
  <c r="CF1024" i="2"/>
  <c r="CF1025" i="2"/>
  <c r="CF1026" i="2"/>
  <c r="CF1027" i="2"/>
  <c r="CF1028" i="2"/>
  <c r="CF1029" i="2"/>
  <c r="CF1030" i="2"/>
  <c r="CF1031" i="2"/>
  <c r="CF1032" i="2"/>
  <c r="CF1033" i="2"/>
  <c r="CF1034" i="2"/>
  <c r="CF1035" i="2"/>
  <c r="CF1036" i="2"/>
  <c r="CF1037" i="2"/>
  <c r="CF1038" i="2"/>
  <c r="CF1039" i="2"/>
  <c r="CF1040" i="2"/>
  <c r="CF1041" i="2"/>
  <c r="CF1042" i="2"/>
  <c r="CF1043" i="2"/>
  <c r="CF1044" i="2"/>
  <c r="CF1045" i="2"/>
  <c r="CF1046" i="2"/>
  <c r="CF1047" i="2"/>
  <c r="CF1048" i="2"/>
  <c r="CF1049" i="2"/>
  <c r="CF1050" i="2"/>
  <c r="CF1051" i="2"/>
  <c r="CF1052" i="2"/>
  <c r="CF1053" i="2"/>
  <c r="CF1054" i="2"/>
  <c r="CF1055" i="2"/>
  <c r="CF1056" i="2"/>
  <c r="CF1057" i="2"/>
  <c r="CF1058" i="2"/>
  <c r="CF1059" i="2"/>
  <c r="CF1060" i="2"/>
  <c r="CF1061" i="2"/>
  <c r="CF1062" i="2"/>
  <c r="CF1063" i="2"/>
  <c r="CF1064" i="2"/>
  <c r="CF1065" i="2"/>
  <c r="CF1066" i="2"/>
  <c r="CF1067" i="2"/>
  <c r="CF1068" i="2"/>
  <c r="CF1069" i="2"/>
  <c r="CF1070" i="2"/>
  <c r="CF1071" i="2"/>
  <c r="CF1072" i="2"/>
  <c r="CF1073" i="2"/>
  <c r="CF1074" i="2"/>
  <c r="CF1075" i="2"/>
  <c r="CF1076" i="2"/>
  <c r="CF1077" i="2"/>
  <c r="CF1078" i="2"/>
  <c r="CF1079" i="2"/>
  <c r="CF1080" i="2"/>
  <c r="CF1081" i="2"/>
  <c r="CF1082" i="2"/>
  <c r="CF1083" i="2"/>
  <c r="CF1084" i="2"/>
  <c r="CF1085" i="2"/>
  <c r="CF1086" i="2"/>
  <c r="CF1087" i="2"/>
  <c r="CF1088" i="2"/>
  <c r="CF1089" i="2"/>
  <c r="CF1090" i="2"/>
  <c r="CF1091" i="2"/>
  <c r="CF1092" i="2"/>
  <c r="CF1093" i="2"/>
  <c r="CF1094" i="2"/>
  <c r="CF1095" i="2"/>
  <c r="CF1096" i="2"/>
  <c r="CF1097" i="2"/>
  <c r="CF1098" i="2"/>
  <c r="CF1099" i="2"/>
  <c r="CF1100" i="2"/>
  <c r="CF1101" i="2"/>
  <c r="CF1102" i="2"/>
  <c r="CF1103" i="2"/>
  <c r="CF1104" i="2"/>
  <c r="CF1105" i="2"/>
  <c r="CF1106" i="2"/>
  <c r="CF1107" i="2"/>
  <c r="CF1108" i="2"/>
  <c r="CF1109" i="2"/>
  <c r="CF1110" i="2"/>
  <c r="CF1111" i="2"/>
  <c r="CF1112" i="2"/>
  <c r="CF1113" i="2"/>
  <c r="CF1114" i="2"/>
  <c r="CF1115" i="2"/>
  <c r="CF1116" i="2"/>
  <c r="CF1117" i="2"/>
  <c r="CF1118" i="2"/>
  <c r="CF1119" i="2"/>
  <c r="CF1120" i="2"/>
  <c r="CF1121" i="2"/>
  <c r="CF1122" i="2"/>
  <c r="CF1123" i="2"/>
  <c r="CF1124" i="2"/>
  <c r="CF1125" i="2"/>
  <c r="CF1126" i="2"/>
  <c r="CF1127" i="2"/>
  <c r="CF1128" i="2"/>
  <c r="CF1129" i="2"/>
  <c r="CF1130" i="2"/>
  <c r="CF1131" i="2"/>
  <c r="CF1132" i="2"/>
  <c r="CF1133" i="2"/>
  <c r="CF1134" i="2"/>
  <c r="CF1135" i="2"/>
  <c r="CF1136" i="2"/>
  <c r="CF1137" i="2"/>
  <c r="CF1138" i="2"/>
  <c r="CF1139" i="2"/>
  <c r="CF1140" i="2"/>
  <c r="CF1141" i="2"/>
  <c r="CF1142" i="2"/>
  <c r="CF1143" i="2"/>
  <c r="CF1144" i="2"/>
  <c r="CF1145" i="2"/>
  <c r="CF1146" i="2"/>
  <c r="CF1147" i="2"/>
  <c r="CF1148" i="2"/>
  <c r="CF1149" i="2"/>
  <c r="CF1150" i="2"/>
  <c r="CF1151" i="2"/>
  <c r="CF1152" i="2"/>
  <c r="CF1153" i="2"/>
  <c r="CF1154" i="2"/>
  <c r="CF1155" i="2"/>
  <c r="CF1156" i="2"/>
  <c r="CF1157" i="2"/>
  <c r="CF1158" i="2"/>
  <c r="CF1159" i="2"/>
  <c r="CF1160" i="2"/>
  <c r="CF1161" i="2"/>
  <c r="CF1162" i="2"/>
  <c r="CF1163" i="2"/>
  <c r="CF1164" i="2"/>
  <c r="CF1165" i="2"/>
  <c r="CF1166" i="2"/>
  <c r="CF1167" i="2"/>
  <c r="CF1168" i="2"/>
  <c r="CF1169" i="2"/>
  <c r="CF1170" i="2"/>
  <c r="CF1171" i="2"/>
  <c r="CF1172" i="2"/>
  <c r="CF1173" i="2"/>
  <c r="CF1174" i="2"/>
  <c r="CF1175" i="2"/>
  <c r="CF1176" i="2"/>
  <c r="CF1177" i="2"/>
  <c r="CF1178" i="2"/>
  <c r="CF1179" i="2"/>
  <c r="CF1180" i="2"/>
  <c r="CF1181" i="2"/>
  <c r="CF1182" i="2"/>
  <c r="CF1183" i="2"/>
  <c r="CF1184" i="2"/>
  <c r="CF1185" i="2"/>
  <c r="CF1186" i="2"/>
  <c r="CF1187" i="2"/>
  <c r="CF1188" i="2"/>
  <c r="CF1189" i="2"/>
  <c r="CF1190" i="2"/>
  <c r="CF1191" i="2"/>
  <c r="CF1192" i="2"/>
  <c r="CF1193" i="2"/>
  <c r="CF1194" i="2"/>
  <c r="CF1195" i="2"/>
  <c r="CF1196" i="2"/>
  <c r="CF1197" i="2"/>
  <c r="CF1198" i="2"/>
  <c r="CF1199" i="2"/>
  <c r="CF1200" i="2"/>
  <c r="CF1201" i="2"/>
  <c r="CF1202" i="2"/>
  <c r="CF1203" i="2"/>
  <c r="CF1204" i="2"/>
  <c r="CF1205" i="2"/>
  <c r="CF1206" i="2"/>
  <c r="CF1207" i="2"/>
  <c r="CF1208" i="2"/>
  <c r="CF1209" i="2"/>
  <c r="CF1210" i="2"/>
  <c r="CF1211" i="2"/>
  <c r="CF1212" i="2"/>
  <c r="CF1213" i="2"/>
  <c r="CF1214" i="2"/>
  <c r="CF1215" i="2"/>
  <c r="CF1216" i="2"/>
  <c r="CF1217" i="2"/>
  <c r="CF1218" i="2"/>
  <c r="CF1219" i="2"/>
  <c r="CF1220" i="2"/>
  <c r="CF1221" i="2"/>
  <c r="CF1222" i="2"/>
  <c r="CF1223" i="2"/>
  <c r="CF1224" i="2"/>
  <c r="CF1225" i="2"/>
  <c r="CF1226" i="2"/>
  <c r="CF1227" i="2"/>
  <c r="CF1228" i="2"/>
  <c r="CF1229" i="2"/>
  <c r="CF1230" i="2"/>
  <c r="CF1231" i="2"/>
  <c r="CF1232" i="2"/>
  <c r="CF1233" i="2"/>
  <c r="CF1234" i="2"/>
  <c r="CF1235" i="2"/>
  <c r="CF1236" i="2"/>
  <c r="CF1237" i="2"/>
  <c r="CF1238" i="2"/>
  <c r="CF1239" i="2"/>
  <c r="CF1240" i="2"/>
  <c r="CF1241" i="2"/>
  <c r="CF1242" i="2"/>
  <c r="CF1243" i="2"/>
  <c r="CF1244" i="2"/>
  <c r="CF1245" i="2"/>
  <c r="CF1246" i="2"/>
  <c r="CF1247" i="2"/>
  <c r="CF1248" i="2"/>
  <c r="CF1249" i="2"/>
  <c r="CF1250" i="2"/>
  <c r="CF1251" i="2"/>
  <c r="CF1252" i="2"/>
  <c r="CF1253" i="2"/>
  <c r="CF1254" i="2"/>
  <c r="CF1255" i="2"/>
  <c r="CF1256" i="2"/>
  <c r="CF1257" i="2"/>
  <c r="CF1258" i="2"/>
  <c r="CF1259" i="2"/>
  <c r="CF1260" i="2"/>
  <c r="CF1261" i="2"/>
  <c r="CF1262" i="2"/>
  <c r="CF1263" i="2"/>
  <c r="CF1264" i="2"/>
  <c r="CF1265" i="2"/>
  <c r="CF1266" i="2"/>
  <c r="CF1267" i="2"/>
  <c r="CF1268" i="2"/>
  <c r="CF1269" i="2"/>
  <c r="CF1270" i="2"/>
  <c r="CF1271" i="2"/>
  <c r="CF1272" i="2"/>
  <c r="CF1273" i="2"/>
  <c r="CF1274" i="2"/>
  <c r="CF1275" i="2"/>
  <c r="CF1276" i="2"/>
  <c r="CF1277" i="2"/>
  <c r="CF1278" i="2"/>
  <c r="CF1279" i="2"/>
  <c r="CF1280" i="2"/>
  <c r="CF1281" i="2"/>
  <c r="CF1282" i="2"/>
  <c r="CF1283" i="2"/>
  <c r="CF1284" i="2"/>
  <c r="CF1285" i="2"/>
  <c r="CF1286" i="2"/>
  <c r="CF1287" i="2"/>
  <c r="CF1288" i="2"/>
  <c r="CF1289" i="2"/>
  <c r="CF1290" i="2"/>
  <c r="CF1291" i="2"/>
  <c r="CF1292" i="2"/>
  <c r="CF1293" i="2"/>
  <c r="CF1294" i="2"/>
  <c r="CF1295" i="2"/>
  <c r="CF1296" i="2"/>
  <c r="CF1297" i="2"/>
  <c r="CF1298" i="2"/>
  <c r="CF1299" i="2"/>
  <c r="CF1300" i="2"/>
  <c r="CF1301" i="2"/>
  <c r="CF1302" i="2"/>
  <c r="CF1303" i="2"/>
  <c r="CF1304" i="2"/>
  <c r="CF1305" i="2"/>
  <c r="CF1306" i="2"/>
  <c r="CF1307" i="2"/>
  <c r="CF1308" i="2"/>
  <c r="CF1309" i="2"/>
  <c r="CF1310" i="2"/>
  <c r="CF1311" i="2"/>
  <c r="CF1312" i="2"/>
  <c r="CF1313" i="2"/>
  <c r="CF1314" i="2"/>
  <c r="CF1315" i="2"/>
  <c r="CF1316" i="2"/>
  <c r="CF1317" i="2"/>
  <c r="CF1318" i="2"/>
  <c r="CF1319" i="2"/>
  <c r="CF1320" i="2"/>
  <c r="CF1321" i="2"/>
  <c r="CF1322" i="2"/>
  <c r="CF1323" i="2"/>
  <c r="CF1324" i="2"/>
  <c r="CF1325" i="2"/>
  <c r="CF1326" i="2"/>
  <c r="CF1327" i="2"/>
  <c r="CF1328" i="2"/>
  <c r="CF1329" i="2"/>
  <c r="CF1330" i="2"/>
  <c r="CF1331" i="2"/>
  <c r="CF1332" i="2"/>
  <c r="CF1333" i="2"/>
  <c r="CF1334" i="2"/>
  <c r="CF1335" i="2"/>
  <c r="CF1336" i="2"/>
  <c r="CF1337" i="2"/>
  <c r="CF1338" i="2"/>
  <c r="CF1339" i="2"/>
  <c r="CF1340" i="2"/>
  <c r="CF1341" i="2"/>
  <c r="CF1342" i="2"/>
  <c r="CF1343" i="2"/>
  <c r="CF1344" i="2"/>
  <c r="CF1345" i="2"/>
  <c r="CF1346" i="2"/>
  <c r="CF1347" i="2"/>
  <c r="CF1348" i="2"/>
  <c r="CF1349" i="2"/>
  <c r="CF1350" i="2"/>
  <c r="CF1351" i="2"/>
  <c r="CF1352" i="2"/>
  <c r="CF1353" i="2"/>
  <c r="CF1354" i="2"/>
  <c r="CF1355" i="2"/>
  <c r="CF1356" i="2"/>
  <c r="CF1357" i="2"/>
  <c r="CF1358" i="2"/>
  <c r="CF1359" i="2"/>
  <c r="CF1360" i="2"/>
  <c r="CF1361" i="2"/>
  <c r="CF1362" i="2"/>
  <c r="CF1363" i="2"/>
  <c r="CF1364" i="2"/>
  <c r="CF1365" i="2"/>
  <c r="CF1366" i="2"/>
  <c r="CF1367" i="2"/>
  <c r="CF1368" i="2"/>
  <c r="CF1369" i="2"/>
  <c r="CF1370" i="2"/>
  <c r="CF1371" i="2"/>
  <c r="CF1372" i="2"/>
  <c r="CF1373" i="2"/>
  <c r="CF1374" i="2"/>
  <c r="CF1375" i="2"/>
  <c r="CF1376" i="2"/>
  <c r="CF1377" i="2"/>
  <c r="CF1378" i="2"/>
  <c r="CF1379" i="2"/>
  <c r="CF1380" i="2"/>
  <c r="CF1381" i="2"/>
  <c r="CF1382" i="2"/>
  <c r="CF1383" i="2"/>
  <c r="CF1384" i="2"/>
  <c r="CF1385" i="2"/>
  <c r="CF1386" i="2"/>
  <c r="CF1387" i="2"/>
  <c r="CF1388" i="2"/>
  <c r="CF1389" i="2"/>
  <c r="CF1390" i="2"/>
  <c r="CF1391" i="2"/>
  <c r="CF1392" i="2"/>
  <c r="CF1393" i="2"/>
  <c r="CF1394" i="2"/>
  <c r="CF1395" i="2"/>
  <c r="CF1396" i="2"/>
  <c r="CF1397" i="2"/>
  <c r="CF1398" i="2"/>
  <c r="CF1399" i="2"/>
  <c r="CF1400" i="2"/>
  <c r="CF1401" i="2"/>
  <c r="CF1402" i="2"/>
  <c r="CF1403" i="2"/>
  <c r="CF1404" i="2"/>
  <c r="CF1405" i="2"/>
  <c r="CF1406" i="2"/>
  <c r="CF1407" i="2"/>
  <c r="CF1408" i="2"/>
  <c r="CF1409" i="2"/>
  <c r="CF1410" i="2"/>
  <c r="CF1411" i="2"/>
  <c r="CF1412" i="2"/>
  <c r="CF1413" i="2"/>
  <c r="CF1414" i="2"/>
  <c r="CF1415" i="2"/>
  <c r="CF1416" i="2"/>
  <c r="CF1417" i="2"/>
  <c r="CF1418" i="2"/>
  <c r="CF1419" i="2"/>
  <c r="CF1420" i="2"/>
  <c r="CF1421" i="2"/>
  <c r="CF1422" i="2"/>
  <c r="CF1423" i="2"/>
  <c r="CF1424" i="2"/>
  <c r="CF1425" i="2"/>
  <c r="CF1426" i="2"/>
  <c r="CF1427" i="2"/>
  <c r="CF1428" i="2"/>
  <c r="CF1429" i="2"/>
  <c r="CF1430" i="2"/>
  <c r="CF1431" i="2"/>
  <c r="CF1432" i="2"/>
  <c r="CF1433" i="2"/>
  <c r="CF1434" i="2"/>
  <c r="CF1435" i="2"/>
  <c r="CF1436" i="2"/>
  <c r="CF1437" i="2"/>
  <c r="CF1438" i="2"/>
  <c r="CF1439" i="2"/>
  <c r="CF1440" i="2"/>
  <c r="CF1441" i="2"/>
  <c r="CF1442" i="2"/>
  <c r="CF1443" i="2"/>
  <c r="CF1444" i="2"/>
  <c r="CF1445" i="2"/>
  <c r="CF1446" i="2"/>
  <c r="CF1447" i="2"/>
  <c r="CF1448" i="2"/>
  <c r="CF1449" i="2"/>
  <c r="CF1450" i="2"/>
  <c r="CF1451" i="2"/>
  <c r="CF1452" i="2"/>
  <c r="CF1453" i="2"/>
  <c r="CF1454" i="2"/>
  <c r="CF1455" i="2"/>
  <c r="CF1456" i="2"/>
  <c r="CF1457" i="2"/>
  <c r="CF1458" i="2"/>
  <c r="CF1459" i="2"/>
  <c r="CF1460" i="2"/>
  <c r="CF1461" i="2"/>
  <c r="CF1462" i="2"/>
  <c r="CF1463" i="2"/>
  <c r="CF1464" i="2"/>
  <c r="CF1465" i="2"/>
  <c r="CF1466" i="2"/>
  <c r="CF1467" i="2"/>
  <c r="CF1468" i="2"/>
  <c r="CF1469" i="2"/>
  <c r="CF1470" i="2"/>
  <c r="CF1471" i="2"/>
  <c r="CF1472" i="2"/>
  <c r="CF1473" i="2"/>
  <c r="CF1474" i="2"/>
  <c r="CF1475" i="2"/>
  <c r="CF1476" i="2"/>
  <c r="CF1477" i="2"/>
  <c r="CF1478" i="2"/>
  <c r="CF1479" i="2"/>
  <c r="CF1480" i="2"/>
  <c r="CF1481" i="2"/>
  <c r="CF1482" i="2"/>
  <c r="CF1483" i="2"/>
  <c r="CF1484" i="2"/>
  <c r="CF1485" i="2"/>
  <c r="CF1486" i="2"/>
  <c r="CF1487" i="2"/>
  <c r="CF1488" i="2"/>
  <c r="CF1489" i="2"/>
  <c r="CF1490" i="2"/>
  <c r="CF1491" i="2"/>
  <c r="CF1492" i="2"/>
  <c r="CF1493" i="2"/>
  <c r="CF1494" i="2"/>
  <c r="CF1495" i="2"/>
  <c r="CF1496" i="2"/>
  <c r="CF1497" i="2"/>
  <c r="CF1498" i="2"/>
  <c r="CF1499" i="2"/>
  <c r="CF1500" i="2"/>
  <c r="CF1501" i="2"/>
  <c r="CF1502" i="2"/>
  <c r="CF1503" i="2"/>
  <c r="CF1504" i="2"/>
  <c r="CF1505" i="2"/>
  <c r="CF1506" i="2"/>
  <c r="CF1507" i="2"/>
  <c r="CF1508" i="2"/>
  <c r="CF1509" i="2"/>
  <c r="CF1510" i="2"/>
  <c r="CF1511" i="2"/>
  <c r="CF1512" i="2"/>
  <c r="CF1513" i="2"/>
  <c r="CF1514" i="2"/>
  <c r="CF1515" i="2"/>
  <c r="CF1516" i="2"/>
  <c r="CF1517" i="2"/>
  <c r="CF1518" i="2"/>
  <c r="CF1519" i="2"/>
  <c r="CF1520" i="2"/>
  <c r="CF1521" i="2"/>
  <c r="CF1522" i="2"/>
  <c r="CF1523" i="2"/>
  <c r="CF1524" i="2"/>
  <c r="CF1525" i="2"/>
  <c r="CF1526" i="2"/>
  <c r="CF1527" i="2"/>
  <c r="CF1528" i="2"/>
  <c r="CF1529" i="2"/>
  <c r="CF1530" i="2"/>
  <c r="CF1531" i="2"/>
  <c r="CF1532" i="2"/>
  <c r="CF1533" i="2"/>
  <c r="CF1534" i="2"/>
  <c r="CF1535" i="2"/>
  <c r="CF1536" i="2"/>
  <c r="CF1537" i="2"/>
  <c r="CF1538" i="2"/>
  <c r="CF1539" i="2"/>
  <c r="CF1540" i="2"/>
  <c r="CF1541" i="2"/>
  <c r="CF1542" i="2"/>
  <c r="CF1543" i="2"/>
  <c r="CF1544" i="2"/>
  <c r="CF1545" i="2"/>
  <c r="CF1546" i="2"/>
  <c r="CF1547" i="2"/>
  <c r="CF1548" i="2"/>
  <c r="CF1549" i="2"/>
  <c r="CF1550" i="2"/>
  <c r="CF1551" i="2"/>
  <c r="CF1552" i="2"/>
  <c r="CF1553" i="2"/>
  <c r="CF1554" i="2"/>
  <c r="CF1555" i="2"/>
  <c r="CF1556" i="2"/>
  <c r="CF1557" i="2"/>
  <c r="CF1558" i="2"/>
  <c r="CF1559" i="2"/>
  <c r="CF1560" i="2"/>
  <c r="CF1561" i="2"/>
  <c r="CF1562" i="2"/>
  <c r="CF1563" i="2"/>
  <c r="CF1564" i="2"/>
  <c r="CF1565" i="2"/>
  <c r="CF1566" i="2"/>
  <c r="CF1567" i="2"/>
  <c r="CF1568" i="2"/>
  <c r="CF1569" i="2"/>
  <c r="CF1570" i="2"/>
  <c r="CF1571" i="2"/>
  <c r="CF1572" i="2"/>
  <c r="CF1573" i="2"/>
  <c r="CF1574" i="2"/>
  <c r="CF1575" i="2"/>
  <c r="CF1576" i="2"/>
  <c r="CF1577" i="2"/>
  <c r="CF1578" i="2"/>
  <c r="CF1579" i="2"/>
  <c r="CF1580" i="2"/>
  <c r="CF1581" i="2"/>
  <c r="CF1582" i="2"/>
  <c r="CF1583" i="2"/>
  <c r="CF1584" i="2"/>
  <c r="CF1585" i="2"/>
  <c r="CF1586" i="2"/>
  <c r="CF1587" i="2"/>
  <c r="CF1588" i="2"/>
  <c r="CF1589" i="2"/>
  <c r="CF1590" i="2"/>
  <c r="CF1591" i="2"/>
  <c r="CF1592" i="2"/>
  <c r="CF1593" i="2"/>
  <c r="CF1594" i="2"/>
  <c r="CF1595" i="2"/>
  <c r="CF1596" i="2"/>
  <c r="CF1597" i="2"/>
  <c r="CF1598" i="2"/>
  <c r="CF1599" i="2"/>
  <c r="CF1600" i="2"/>
  <c r="CF1601" i="2"/>
  <c r="CE2" i="2"/>
  <c r="CE3" i="2"/>
  <c r="CE4" i="2"/>
  <c r="CE5" i="2"/>
  <c r="CE6" i="2"/>
  <c r="CE7" i="2"/>
  <c r="CE8" i="2"/>
  <c r="CE9" i="2"/>
  <c r="CE10" i="2"/>
  <c r="CE11" i="2"/>
  <c r="CE12" i="2"/>
  <c r="CE13" i="2"/>
  <c r="CE14" i="2"/>
  <c r="CE15" i="2"/>
  <c r="CE16" i="2"/>
  <c r="CE17" i="2"/>
  <c r="CE18" i="2"/>
  <c r="CE19" i="2"/>
  <c r="CE20" i="2"/>
  <c r="CE21" i="2"/>
  <c r="CE22" i="2"/>
  <c r="CE23" i="2"/>
  <c r="CE24" i="2"/>
  <c r="CE25" i="2"/>
  <c r="CE26" i="2"/>
  <c r="CE27" i="2"/>
  <c r="CE28" i="2"/>
  <c r="CE29" i="2"/>
  <c r="CE30" i="2"/>
  <c r="CE31" i="2"/>
  <c r="CE32" i="2"/>
  <c r="CE33" i="2"/>
  <c r="CE34" i="2"/>
  <c r="CE35" i="2"/>
  <c r="CE36" i="2"/>
  <c r="CE37" i="2"/>
  <c r="CE38" i="2"/>
  <c r="CE39" i="2"/>
  <c r="CE40" i="2"/>
  <c r="CE41" i="2"/>
  <c r="CE42" i="2"/>
  <c r="CE43" i="2"/>
  <c r="CE44" i="2"/>
  <c r="CE45" i="2"/>
  <c r="CE46" i="2"/>
  <c r="CE47" i="2"/>
  <c r="CE48" i="2"/>
  <c r="CE49" i="2"/>
  <c r="CE50" i="2"/>
  <c r="CE51" i="2"/>
  <c r="CE52" i="2"/>
  <c r="CE53" i="2"/>
  <c r="CE54" i="2"/>
  <c r="CE55" i="2"/>
  <c r="CE56" i="2"/>
  <c r="CE57" i="2"/>
  <c r="CE58" i="2"/>
  <c r="CE59" i="2"/>
  <c r="CE60" i="2"/>
  <c r="CE61" i="2"/>
  <c r="CE62" i="2"/>
  <c r="CE63" i="2"/>
  <c r="CE64" i="2"/>
  <c r="CE65" i="2"/>
  <c r="CE66" i="2"/>
  <c r="CE67" i="2"/>
  <c r="CE68" i="2"/>
  <c r="CE69" i="2"/>
  <c r="CE70" i="2"/>
  <c r="CE71" i="2"/>
  <c r="CE72" i="2"/>
  <c r="CE73" i="2"/>
  <c r="CE74" i="2"/>
  <c r="CE75" i="2"/>
  <c r="CE76" i="2"/>
  <c r="CE77" i="2"/>
  <c r="CE78" i="2"/>
  <c r="CE79" i="2"/>
  <c r="CE80" i="2"/>
  <c r="CE81" i="2"/>
  <c r="CE82" i="2"/>
  <c r="CE83" i="2"/>
  <c r="CE84" i="2"/>
  <c r="CE85" i="2"/>
  <c r="CE86" i="2"/>
  <c r="CE87" i="2"/>
  <c r="CE88" i="2"/>
  <c r="CE89" i="2"/>
  <c r="CE90" i="2"/>
  <c r="CE91" i="2"/>
  <c r="CE92" i="2"/>
  <c r="CE93" i="2"/>
  <c r="CE94" i="2"/>
  <c r="CE95" i="2"/>
  <c r="CE96" i="2"/>
  <c r="CE97" i="2"/>
  <c r="CE98" i="2"/>
  <c r="CE99" i="2"/>
  <c r="CE100" i="2"/>
  <c r="CE101" i="2"/>
  <c r="CE102" i="2"/>
  <c r="CE103" i="2"/>
  <c r="CE104" i="2"/>
  <c r="CE105" i="2"/>
  <c r="CE106" i="2"/>
  <c r="CE107" i="2"/>
  <c r="CE108" i="2"/>
  <c r="CE109" i="2"/>
  <c r="CE110" i="2"/>
  <c r="CE111" i="2"/>
  <c r="CE112" i="2"/>
  <c r="CE113" i="2"/>
  <c r="CE114" i="2"/>
  <c r="CE115" i="2"/>
  <c r="CE116" i="2"/>
  <c r="CE117" i="2"/>
  <c r="CE118" i="2"/>
  <c r="CE119" i="2"/>
  <c r="CE120" i="2"/>
  <c r="CE121" i="2"/>
  <c r="CE122" i="2"/>
  <c r="CE123" i="2"/>
  <c r="CE124" i="2"/>
  <c r="CE125" i="2"/>
  <c r="CE126" i="2"/>
  <c r="CE127" i="2"/>
  <c r="CE128" i="2"/>
  <c r="CE129" i="2"/>
  <c r="CE130" i="2"/>
  <c r="CE131" i="2"/>
  <c r="CE132" i="2"/>
  <c r="CE133" i="2"/>
  <c r="CE134" i="2"/>
  <c r="CE135" i="2"/>
  <c r="CE136" i="2"/>
  <c r="CE137" i="2"/>
  <c r="CE138" i="2"/>
  <c r="CE139" i="2"/>
  <c r="CE140" i="2"/>
  <c r="CE141" i="2"/>
  <c r="CE142" i="2"/>
  <c r="CE143" i="2"/>
  <c r="CE144" i="2"/>
  <c r="CE145" i="2"/>
  <c r="CE146" i="2"/>
  <c r="CE147" i="2"/>
  <c r="CE148" i="2"/>
  <c r="CE149" i="2"/>
  <c r="CE150" i="2"/>
  <c r="CE151" i="2"/>
  <c r="CE152" i="2"/>
  <c r="CE153" i="2"/>
  <c r="CE154" i="2"/>
  <c r="CE155" i="2"/>
  <c r="CE156" i="2"/>
  <c r="CE157" i="2"/>
  <c r="CE158" i="2"/>
  <c r="CE159" i="2"/>
  <c r="CE160" i="2"/>
  <c r="CE161" i="2"/>
  <c r="CE162" i="2"/>
  <c r="CE163" i="2"/>
  <c r="CE164" i="2"/>
  <c r="CE165" i="2"/>
  <c r="CE166" i="2"/>
  <c r="CE167" i="2"/>
  <c r="CE168" i="2"/>
  <c r="CE169" i="2"/>
  <c r="CE170" i="2"/>
  <c r="CE171" i="2"/>
  <c r="CE172" i="2"/>
  <c r="CE173" i="2"/>
  <c r="CE174" i="2"/>
  <c r="CE175" i="2"/>
  <c r="CE176" i="2"/>
  <c r="CE177" i="2"/>
  <c r="CE178" i="2"/>
  <c r="CE179" i="2"/>
  <c r="CE180" i="2"/>
  <c r="CE181" i="2"/>
  <c r="CE182" i="2"/>
  <c r="CE183" i="2"/>
  <c r="CE184" i="2"/>
  <c r="CE185" i="2"/>
  <c r="CE186" i="2"/>
  <c r="CE187" i="2"/>
  <c r="CE188" i="2"/>
  <c r="CE189" i="2"/>
  <c r="CE190" i="2"/>
  <c r="CE191" i="2"/>
  <c r="CE192" i="2"/>
  <c r="CE193" i="2"/>
  <c r="CE194" i="2"/>
  <c r="CE195" i="2"/>
  <c r="CE196" i="2"/>
  <c r="CE197" i="2"/>
  <c r="CE198" i="2"/>
  <c r="CE199" i="2"/>
  <c r="CE200" i="2"/>
  <c r="CE201" i="2"/>
  <c r="CE202" i="2"/>
  <c r="CE203" i="2"/>
  <c r="CE204" i="2"/>
  <c r="CE205" i="2"/>
  <c r="CE206" i="2"/>
  <c r="CE207" i="2"/>
  <c r="CE208" i="2"/>
  <c r="CE209" i="2"/>
  <c r="CE210" i="2"/>
  <c r="CE211" i="2"/>
  <c r="CE212" i="2"/>
  <c r="CE213" i="2"/>
  <c r="CE214" i="2"/>
  <c r="CE215" i="2"/>
  <c r="CE216" i="2"/>
  <c r="CE217" i="2"/>
  <c r="CE218" i="2"/>
  <c r="CE219" i="2"/>
  <c r="CE220" i="2"/>
  <c r="CE221" i="2"/>
  <c r="CE222" i="2"/>
  <c r="CE223" i="2"/>
  <c r="CE224" i="2"/>
  <c r="CE225" i="2"/>
  <c r="CE226" i="2"/>
  <c r="CE227" i="2"/>
  <c r="CE228" i="2"/>
  <c r="CE229" i="2"/>
  <c r="CE230" i="2"/>
  <c r="CE231" i="2"/>
  <c r="CE232" i="2"/>
  <c r="CE233" i="2"/>
  <c r="CE234" i="2"/>
  <c r="CE235" i="2"/>
  <c r="CE236" i="2"/>
  <c r="CE237" i="2"/>
  <c r="CE238" i="2"/>
  <c r="CE239" i="2"/>
  <c r="CE240" i="2"/>
  <c r="CE241" i="2"/>
  <c r="CE242" i="2"/>
  <c r="CE243" i="2"/>
  <c r="CE244" i="2"/>
  <c r="CE245" i="2"/>
  <c r="CE246" i="2"/>
  <c r="CE247" i="2"/>
  <c r="CE248" i="2"/>
  <c r="CE249" i="2"/>
  <c r="CE250" i="2"/>
  <c r="CE251" i="2"/>
  <c r="CE252" i="2"/>
  <c r="CE253" i="2"/>
  <c r="CE254" i="2"/>
  <c r="CE255" i="2"/>
  <c r="CE256" i="2"/>
  <c r="CE257" i="2"/>
  <c r="CE258" i="2"/>
  <c r="CE259" i="2"/>
  <c r="CE260" i="2"/>
  <c r="CE261" i="2"/>
  <c r="CE262" i="2"/>
  <c r="CE263" i="2"/>
  <c r="CE264" i="2"/>
  <c r="CE265" i="2"/>
  <c r="CE266" i="2"/>
  <c r="CE267" i="2"/>
  <c r="CE268" i="2"/>
  <c r="CE269" i="2"/>
  <c r="CE270" i="2"/>
  <c r="CE271" i="2"/>
  <c r="CE272" i="2"/>
  <c r="CE273" i="2"/>
  <c r="CE274" i="2"/>
  <c r="CE275" i="2"/>
  <c r="CE276" i="2"/>
  <c r="CE277" i="2"/>
  <c r="CE278" i="2"/>
  <c r="CE279" i="2"/>
  <c r="CE280" i="2"/>
  <c r="CE281" i="2"/>
  <c r="CE282" i="2"/>
  <c r="CE283" i="2"/>
  <c r="CE284" i="2"/>
  <c r="CE285" i="2"/>
  <c r="CE286" i="2"/>
  <c r="CE287" i="2"/>
  <c r="CE288" i="2"/>
  <c r="CE289" i="2"/>
  <c r="CE290" i="2"/>
  <c r="CE291" i="2"/>
  <c r="CE292" i="2"/>
  <c r="CE293" i="2"/>
  <c r="CE294" i="2"/>
  <c r="CE295" i="2"/>
  <c r="CE296" i="2"/>
  <c r="CE297" i="2"/>
  <c r="CE298" i="2"/>
  <c r="CE299" i="2"/>
  <c r="CE300" i="2"/>
  <c r="CE301" i="2"/>
  <c r="CE302" i="2"/>
  <c r="CE303" i="2"/>
  <c r="CE304" i="2"/>
  <c r="CE305" i="2"/>
  <c r="CE306" i="2"/>
  <c r="CE307" i="2"/>
  <c r="CE308" i="2"/>
  <c r="CE309" i="2"/>
  <c r="CE310" i="2"/>
  <c r="CE311" i="2"/>
  <c r="CE312" i="2"/>
  <c r="CE313" i="2"/>
  <c r="CE314" i="2"/>
  <c r="CE315" i="2"/>
  <c r="CE316" i="2"/>
  <c r="CE317" i="2"/>
  <c r="CE318" i="2"/>
  <c r="CE319" i="2"/>
  <c r="CE320" i="2"/>
  <c r="CE321" i="2"/>
  <c r="CE322" i="2"/>
  <c r="CE323" i="2"/>
  <c r="CE324" i="2"/>
  <c r="CE325" i="2"/>
  <c r="CE326" i="2"/>
  <c r="CE327" i="2"/>
  <c r="CE328" i="2"/>
  <c r="CE329" i="2"/>
  <c r="CE330" i="2"/>
  <c r="CE331" i="2"/>
  <c r="CE332" i="2"/>
  <c r="CE333" i="2"/>
  <c r="CE334" i="2"/>
  <c r="CE335" i="2"/>
  <c r="CE336" i="2"/>
  <c r="CE337" i="2"/>
  <c r="CE338" i="2"/>
  <c r="CE339" i="2"/>
  <c r="CE340" i="2"/>
  <c r="CE341" i="2"/>
  <c r="CE342" i="2"/>
  <c r="CE343" i="2"/>
  <c r="CE344" i="2"/>
  <c r="CE345" i="2"/>
  <c r="CE346" i="2"/>
  <c r="CE347" i="2"/>
  <c r="CE348" i="2"/>
  <c r="CE349" i="2"/>
  <c r="CE350" i="2"/>
  <c r="CE351" i="2"/>
  <c r="CE352" i="2"/>
  <c r="CE353" i="2"/>
  <c r="CE354" i="2"/>
  <c r="CE355" i="2"/>
  <c r="CE356" i="2"/>
  <c r="CE357" i="2"/>
  <c r="CE358" i="2"/>
  <c r="CE359" i="2"/>
  <c r="CE360" i="2"/>
  <c r="CE361" i="2"/>
  <c r="CE362" i="2"/>
  <c r="CE363" i="2"/>
  <c r="CE364" i="2"/>
  <c r="CE365" i="2"/>
  <c r="CE366" i="2"/>
  <c r="CE367" i="2"/>
  <c r="CE368" i="2"/>
  <c r="CE369" i="2"/>
  <c r="CE370" i="2"/>
  <c r="CE371" i="2"/>
  <c r="CE372" i="2"/>
  <c r="CE373" i="2"/>
  <c r="CE374" i="2"/>
  <c r="CE375" i="2"/>
  <c r="CE376" i="2"/>
  <c r="CE377" i="2"/>
  <c r="CE378" i="2"/>
  <c r="CE379" i="2"/>
  <c r="CE380" i="2"/>
  <c r="CE381" i="2"/>
  <c r="CE382" i="2"/>
  <c r="CE383" i="2"/>
  <c r="CE384" i="2"/>
  <c r="CE385" i="2"/>
  <c r="CE386" i="2"/>
  <c r="CE387" i="2"/>
  <c r="CE388" i="2"/>
  <c r="CE389" i="2"/>
  <c r="CE390" i="2"/>
  <c r="CE391" i="2"/>
  <c r="CE392" i="2"/>
  <c r="CE393" i="2"/>
  <c r="CE394" i="2"/>
  <c r="CE395" i="2"/>
  <c r="CE396" i="2"/>
  <c r="CE397" i="2"/>
  <c r="CE398" i="2"/>
  <c r="CE399" i="2"/>
  <c r="CE400" i="2"/>
  <c r="CE401" i="2"/>
  <c r="CE402" i="2"/>
  <c r="CE403" i="2"/>
  <c r="CE404" i="2"/>
  <c r="CE405" i="2"/>
  <c r="CE406" i="2"/>
  <c r="CE407" i="2"/>
  <c r="CE408" i="2"/>
  <c r="CE409" i="2"/>
  <c r="CE410" i="2"/>
  <c r="CE411" i="2"/>
  <c r="CE412" i="2"/>
  <c r="CE413" i="2"/>
  <c r="CE414" i="2"/>
  <c r="CE415" i="2"/>
  <c r="CE416" i="2"/>
  <c r="CE417" i="2"/>
  <c r="CE418" i="2"/>
  <c r="CE419" i="2"/>
  <c r="CE420" i="2"/>
  <c r="CE421" i="2"/>
  <c r="CE422" i="2"/>
  <c r="CE423" i="2"/>
  <c r="CE424" i="2"/>
  <c r="CE425" i="2"/>
  <c r="CE426" i="2"/>
  <c r="CE427" i="2"/>
  <c r="CE428" i="2"/>
  <c r="CE429" i="2"/>
  <c r="CE430" i="2"/>
  <c r="CE431" i="2"/>
  <c r="CE432" i="2"/>
  <c r="CE433" i="2"/>
  <c r="CE434" i="2"/>
  <c r="CE435" i="2"/>
  <c r="CE436" i="2"/>
  <c r="CE437" i="2"/>
  <c r="CE438" i="2"/>
  <c r="CE439" i="2"/>
  <c r="CE440" i="2"/>
  <c r="CE441" i="2"/>
  <c r="CE442" i="2"/>
  <c r="CE443" i="2"/>
  <c r="CE444" i="2"/>
  <c r="CE445" i="2"/>
  <c r="CE446" i="2"/>
  <c r="CE447" i="2"/>
  <c r="CE448" i="2"/>
  <c r="CE449" i="2"/>
  <c r="CE450" i="2"/>
  <c r="CE451" i="2"/>
  <c r="CE452" i="2"/>
  <c r="CE453" i="2"/>
  <c r="CE454" i="2"/>
  <c r="CE455" i="2"/>
  <c r="CE456" i="2"/>
  <c r="CE457" i="2"/>
  <c r="CE458" i="2"/>
  <c r="CE459" i="2"/>
  <c r="CE460" i="2"/>
  <c r="CE461" i="2"/>
  <c r="CE462" i="2"/>
  <c r="CE463" i="2"/>
  <c r="CE464" i="2"/>
  <c r="CE465" i="2"/>
  <c r="CE466" i="2"/>
  <c r="CE467" i="2"/>
  <c r="CE468" i="2"/>
  <c r="CE469" i="2"/>
  <c r="CE470" i="2"/>
  <c r="CE471" i="2"/>
  <c r="CE472" i="2"/>
  <c r="CE473" i="2"/>
  <c r="CE474" i="2"/>
  <c r="CE475" i="2"/>
  <c r="CE476" i="2"/>
  <c r="CE477" i="2"/>
  <c r="CE478" i="2"/>
  <c r="CE479" i="2"/>
  <c r="CE480" i="2"/>
  <c r="CE481" i="2"/>
  <c r="CE482" i="2"/>
  <c r="CE483" i="2"/>
  <c r="CE484" i="2"/>
  <c r="CE485" i="2"/>
  <c r="CE486" i="2"/>
  <c r="CE487" i="2"/>
  <c r="CE488" i="2"/>
  <c r="CE489" i="2"/>
  <c r="CE490" i="2"/>
  <c r="CE491" i="2"/>
  <c r="CE492" i="2"/>
  <c r="CE493" i="2"/>
  <c r="CE494" i="2"/>
  <c r="CE495" i="2"/>
  <c r="CE496" i="2"/>
  <c r="CE497" i="2"/>
  <c r="CE498" i="2"/>
  <c r="CE499" i="2"/>
  <c r="CE500" i="2"/>
  <c r="CE501" i="2"/>
  <c r="CE502" i="2"/>
  <c r="CE503" i="2"/>
  <c r="CE504" i="2"/>
  <c r="CE505" i="2"/>
  <c r="CE506" i="2"/>
  <c r="CE507" i="2"/>
  <c r="CE508" i="2"/>
  <c r="CE509" i="2"/>
  <c r="CE510" i="2"/>
  <c r="CE511" i="2"/>
  <c r="CE512" i="2"/>
  <c r="CE513" i="2"/>
  <c r="CE514" i="2"/>
  <c r="CE515" i="2"/>
  <c r="CE516" i="2"/>
  <c r="CE517" i="2"/>
  <c r="CE518" i="2"/>
  <c r="CE519" i="2"/>
  <c r="CE520" i="2"/>
  <c r="CE521" i="2"/>
  <c r="CE522" i="2"/>
  <c r="CE523" i="2"/>
  <c r="CE524" i="2"/>
  <c r="CE525" i="2"/>
  <c r="CE526" i="2"/>
  <c r="CE527" i="2"/>
  <c r="CE528" i="2"/>
  <c r="CE529" i="2"/>
  <c r="CE530" i="2"/>
  <c r="CE531" i="2"/>
  <c r="CE532" i="2"/>
  <c r="CE533" i="2"/>
  <c r="CE534" i="2"/>
  <c r="CE535" i="2"/>
  <c r="CE536" i="2"/>
  <c r="CE537" i="2"/>
  <c r="CE538" i="2"/>
  <c r="CE539" i="2"/>
  <c r="CE540" i="2"/>
  <c r="CE541" i="2"/>
  <c r="CE542" i="2"/>
  <c r="CE543" i="2"/>
  <c r="CE544" i="2"/>
  <c r="CE545" i="2"/>
  <c r="CE546" i="2"/>
  <c r="CE547" i="2"/>
  <c r="CE548" i="2"/>
  <c r="CE549" i="2"/>
  <c r="CE550" i="2"/>
  <c r="CE551" i="2"/>
  <c r="CE552" i="2"/>
  <c r="CE553" i="2"/>
  <c r="CE554" i="2"/>
  <c r="CE555" i="2"/>
  <c r="CE556" i="2"/>
  <c r="CE557" i="2"/>
  <c r="CE558" i="2"/>
  <c r="CE559" i="2"/>
  <c r="CE560" i="2"/>
  <c r="CE561" i="2"/>
  <c r="CE562" i="2"/>
  <c r="CE563" i="2"/>
  <c r="CE564" i="2"/>
  <c r="CE565" i="2"/>
  <c r="CE566" i="2"/>
  <c r="CE567" i="2"/>
  <c r="CE568" i="2"/>
  <c r="CE569" i="2"/>
  <c r="CE570" i="2"/>
  <c r="CE571" i="2"/>
  <c r="CE572" i="2"/>
  <c r="CE573" i="2"/>
  <c r="CE574" i="2"/>
  <c r="CE575" i="2"/>
  <c r="CE576" i="2"/>
  <c r="CE577" i="2"/>
  <c r="CE578" i="2"/>
  <c r="CE579" i="2"/>
  <c r="CE580" i="2"/>
  <c r="CE581" i="2"/>
  <c r="CE582" i="2"/>
  <c r="CE583" i="2"/>
  <c r="CE584" i="2"/>
  <c r="CE585" i="2"/>
  <c r="CE586" i="2"/>
  <c r="CE587" i="2"/>
  <c r="CE588" i="2"/>
  <c r="CE589" i="2"/>
  <c r="CE590" i="2"/>
  <c r="CE591" i="2"/>
  <c r="CE592" i="2"/>
  <c r="CE593" i="2"/>
  <c r="CE594" i="2"/>
  <c r="CE595" i="2"/>
  <c r="CE596" i="2"/>
  <c r="CE597" i="2"/>
  <c r="CE598" i="2"/>
  <c r="CE599" i="2"/>
  <c r="CE600" i="2"/>
  <c r="CE601" i="2"/>
  <c r="CE602" i="2"/>
  <c r="CE603" i="2"/>
  <c r="CE604" i="2"/>
  <c r="CE605" i="2"/>
  <c r="CE606" i="2"/>
  <c r="CE607" i="2"/>
  <c r="CE608" i="2"/>
  <c r="CE609" i="2"/>
  <c r="CE610" i="2"/>
  <c r="CE611" i="2"/>
  <c r="CE612" i="2"/>
  <c r="CE613" i="2"/>
  <c r="CE614" i="2"/>
  <c r="CE615" i="2"/>
  <c r="CE616" i="2"/>
  <c r="CE617" i="2"/>
  <c r="CE618" i="2"/>
  <c r="CE619" i="2"/>
  <c r="CE620" i="2"/>
  <c r="CE621" i="2"/>
  <c r="CE622" i="2"/>
  <c r="CE623" i="2"/>
  <c r="CE624" i="2"/>
  <c r="CE625" i="2"/>
  <c r="CE626" i="2"/>
  <c r="CE627" i="2"/>
  <c r="CE628" i="2"/>
  <c r="CE629" i="2"/>
  <c r="CE630" i="2"/>
  <c r="CE631" i="2"/>
  <c r="CE632" i="2"/>
  <c r="CE633" i="2"/>
  <c r="CE634" i="2"/>
  <c r="CE635" i="2"/>
  <c r="CE636" i="2"/>
  <c r="CE637" i="2"/>
  <c r="CE638" i="2"/>
  <c r="CE639" i="2"/>
  <c r="CE640" i="2"/>
  <c r="CE641" i="2"/>
  <c r="CE642" i="2"/>
  <c r="CE643" i="2"/>
  <c r="CE644" i="2"/>
  <c r="CE645" i="2"/>
  <c r="CE646" i="2"/>
  <c r="CE647" i="2"/>
  <c r="CE648" i="2"/>
  <c r="CE649" i="2"/>
  <c r="CE650" i="2"/>
  <c r="CE651" i="2"/>
  <c r="CE652" i="2"/>
  <c r="CE653" i="2"/>
  <c r="CE654" i="2"/>
  <c r="CE655" i="2"/>
  <c r="CE656" i="2"/>
  <c r="CE657" i="2"/>
  <c r="CE658" i="2"/>
  <c r="CE659" i="2"/>
  <c r="CE660" i="2"/>
  <c r="CE661" i="2"/>
  <c r="CE662" i="2"/>
  <c r="CE663" i="2"/>
  <c r="CE664" i="2"/>
  <c r="CE665" i="2"/>
  <c r="CE666" i="2"/>
  <c r="CE667" i="2"/>
  <c r="CE668" i="2"/>
  <c r="CE669" i="2"/>
  <c r="CE670" i="2"/>
  <c r="CE671" i="2"/>
  <c r="CE672" i="2"/>
  <c r="CE673" i="2"/>
  <c r="CE674" i="2"/>
  <c r="CE675" i="2"/>
  <c r="CE676" i="2"/>
  <c r="CE677" i="2"/>
  <c r="CE678" i="2"/>
  <c r="CE679" i="2"/>
  <c r="CE680" i="2"/>
  <c r="CE681" i="2"/>
  <c r="CE682" i="2"/>
  <c r="CE683" i="2"/>
  <c r="CE684" i="2"/>
  <c r="CE685" i="2"/>
  <c r="CE686" i="2"/>
  <c r="CE687" i="2"/>
  <c r="CE688" i="2"/>
  <c r="CE689" i="2"/>
  <c r="CE690" i="2"/>
  <c r="CE691" i="2"/>
  <c r="CE692" i="2"/>
  <c r="CE693" i="2"/>
  <c r="CE694" i="2"/>
  <c r="CE695" i="2"/>
  <c r="CE696" i="2"/>
  <c r="CE697" i="2"/>
  <c r="CE698" i="2"/>
  <c r="CE699" i="2"/>
  <c r="CE700" i="2"/>
  <c r="CE701" i="2"/>
  <c r="CE702" i="2"/>
  <c r="CE703" i="2"/>
  <c r="CE704" i="2"/>
  <c r="CE705" i="2"/>
  <c r="CE706" i="2"/>
  <c r="CE707" i="2"/>
  <c r="CE708" i="2"/>
  <c r="CE709" i="2"/>
  <c r="CE710" i="2"/>
  <c r="CE711" i="2"/>
  <c r="CE712" i="2"/>
  <c r="CE713" i="2"/>
  <c r="CE714" i="2"/>
  <c r="CE715" i="2"/>
  <c r="CE716" i="2"/>
  <c r="CE717" i="2"/>
  <c r="CE718" i="2"/>
  <c r="CE719" i="2"/>
  <c r="CE720" i="2"/>
  <c r="CE721" i="2"/>
  <c r="CE722" i="2"/>
  <c r="CE723" i="2"/>
  <c r="CE724" i="2"/>
  <c r="CE725" i="2"/>
  <c r="CE726" i="2"/>
  <c r="CE727" i="2"/>
  <c r="CE728" i="2"/>
  <c r="CE729" i="2"/>
  <c r="CE730" i="2"/>
  <c r="CE731" i="2"/>
  <c r="CE732" i="2"/>
  <c r="CE733" i="2"/>
  <c r="CE734" i="2"/>
  <c r="CE735" i="2"/>
  <c r="CE736" i="2"/>
  <c r="CE737" i="2"/>
  <c r="CE738" i="2"/>
  <c r="CE739" i="2"/>
  <c r="CE740" i="2"/>
  <c r="CE741" i="2"/>
  <c r="CE742" i="2"/>
  <c r="CE743" i="2"/>
  <c r="CE744" i="2"/>
  <c r="CE745" i="2"/>
  <c r="CE746" i="2"/>
  <c r="CE747" i="2"/>
  <c r="CE748" i="2"/>
  <c r="CE749" i="2"/>
  <c r="CE750" i="2"/>
  <c r="CE751" i="2"/>
  <c r="CE752" i="2"/>
  <c r="CE753" i="2"/>
  <c r="CE754" i="2"/>
  <c r="CE755" i="2"/>
  <c r="CE756" i="2"/>
  <c r="CE757" i="2"/>
  <c r="CE758" i="2"/>
  <c r="CE759" i="2"/>
  <c r="CE760" i="2"/>
  <c r="CE761" i="2"/>
  <c r="CE762" i="2"/>
  <c r="CE763" i="2"/>
  <c r="CE764" i="2"/>
  <c r="CE765" i="2"/>
  <c r="CE766" i="2"/>
  <c r="CE767" i="2"/>
  <c r="CE768" i="2"/>
  <c r="CE769" i="2"/>
  <c r="CE770" i="2"/>
  <c r="CE771" i="2"/>
  <c r="CE772" i="2"/>
  <c r="CE773" i="2"/>
  <c r="CE774" i="2"/>
  <c r="CE775" i="2"/>
  <c r="CE776" i="2"/>
  <c r="CE777" i="2"/>
  <c r="CE778" i="2"/>
  <c r="CE779" i="2"/>
  <c r="CE780" i="2"/>
  <c r="CE781" i="2"/>
  <c r="CE782" i="2"/>
  <c r="CE783" i="2"/>
  <c r="CE784" i="2"/>
  <c r="CE785" i="2"/>
  <c r="CE786" i="2"/>
  <c r="CE787" i="2"/>
  <c r="CE788" i="2"/>
  <c r="CE789" i="2"/>
  <c r="CE790" i="2"/>
  <c r="CE791" i="2"/>
  <c r="CE792" i="2"/>
  <c r="CE793" i="2"/>
  <c r="CE794" i="2"/>
  <c r="CE795" i="2"/>
  <c r="CE796" i="2"/>
  <c r="CE797" i="2"/>
  <c r="CE798" i="2"/>
  <c r="CE799" i="2"/>
  <c r="CE800" i="2"/>
  <c r="CE801" i="2"/>
  <c r="CE802" i="2"/>
  <c r="CE803" i="2"/>
  <c r="CE804" i="2"/>
  <c r="CE805" i="2"/>
  <c r="CE806" i="2"/>
  <c r="CE807" i="2"/>
  <c r="CE808" i="2"/>
  <c r="CE809" i="2"/>
  <c r="CE810" i="2"/>
  <c r="CE811" i="2"/>
  <c r="CE812" i="2"/>
  <c r="CE813" i="2"/>
  <c r="CE814" i="2"/>
  <c r="CE815" i="2"/>
  <c r="CE816" i="2"/>
  <c r="CE817" i="2"/>
  <c r="CE818" i="2"/>
  <c r="CE819" i="2"/>
  <c r="CE820" i="2"/>
  <c r="CE821" i="2"/>
  <c r="CE822" i="2"/>
  <c r="CE823" i="2"/>
  <c r="CE824" i="2"/>
  <c r="CE825" i="2"/>
  <c r="CE826" i="2"/>
  <c r="CE827" i="2"/>
  <c r="CE828" i="2"/>
  <c r="CE829" i="2"/>
  <c r="CE830" i="2"/>
  <c r="CE831" i="2"/>
  <c r="CE832" i="2"/>
  <c r="CE833" i="2"/>
  <c r="CE834" i="2"/>
  <c r="CE835" i="2"/>
  <c r="CE836" i="2"/>
  <c r="CE837" i="2"/>
  <c r="CE838" i="2"/>
  <c r="CE839" i="2"/>
  <c r="CE840" i="2"/>
  <c r="CE841" i="2"/>
  <c r="CE842" i="2"/>
  <c r="CE843" i="2"/>
  <c r="CE844" i="2"/>
  <c r="CE845" i="2"/>
  <c r="CE846" i="2"/>
  <c r="CE847" i="2"/>
  <c r="CE848" i="2"/>
  <c r="CE849" i="2"/>
  <c r="CE850" i="2"/>
  <c r="CE851" i="2"/>
  <c r="CE852" i="2"/>
  <c r="CE853" i="2"/>
  <c r="CE854" i="2"/>
  <c r="CE855" i="2"/>
  <c r="CE856" i="2"/>
  <c r="CE857" i="2"/>
  <c r="CE858" i="2"/>
  <c r="CE859" i="2"/>
  <c r="CE860" i="2"/>
  <c r="CE861" i="2"/>
  <c r="CE862" i="2"/>
  <c r="CE863" i="2"/>
  <c r="CE864" i="2"/>
  <c r="CE865" i="2"/>
  <c r="CE866" i="2"/>
  <c r="CE867" i="2"/>
  <c r="CE868" i="2"/>
  <c r="CE869" i="2"/>
  <c r="CE870" i="2"/>
  <c r="CE871" i="2"/>
  <c r="CE872" i="2"/>
  <c r="CE873" i="2"/>
  <c r="CE874" i="2"/>
  <c r="CE875" i="2"/>
  <c r="CE876" i="2"/>
  <c r="CE877" i="2"/>
  <c r="CE878" i="2"/>
  <c r="CE879" i="2"/>
  <c r="CE880" i="2"/>
  <c r="CE881" i="2"/>
  <c r="CE882" i="2"/>
  <c r="CE883" i="2"/>
  <c r="CE884" i="2"/>
  <c r="CE885" i="2"/>
  <c r="CE886" i="2"/>
  <c r="CE887" i="2"/>
  <c r="CE888" i="2"/>
  <c r="CE889" i="2"/>
  <c r="CE890" i="2"/>
  <c r="CE891" i="2"/>
  <c r="CE892" i="2"/>
  <c r="CE893" i="2"/>
  <c r="CE894" i="2"/>
  <c r="CE895" i="2"/>
  <c r="CE896" i="2"/>
  <c r="CE897" i="2"/>
  <c r="CE898" i="2"/>
  <c r="CE899" i="2"/>
  <c r="CE900" i="2"/>
  <c r="CE901" i="2"/>
  <c r="CE902" i="2"/>
  <c r="CE903" i="2"/>
  <c r="CE904" i="2"/>
  <c r="CE905" i="2"/>
  <c r="CE906" i="2"/>
  <c r="CE907" i="2"/>
  <c r="CE908" i="2"/>
  <c r="CE909" i="2"/>
  <c r="CE910" i="2"/>
  <c r="CE911" i="2"/>
  <c r="CE912" i="2"/>
  <c r="CE913" i="2"/>
  <c r="CE914" i="2"/>
  <c r="CE915" i="2"/>
  <c r="CE916" i="2"/>
  <c r="CE917" i="2"/>
  <c r="CE918" i="2"/>
  <c r="CE919" i="2"/>
  <c r="CE920" i="2"/>
  <c r="CE921" i="2"/>
  <c r="CE922" i="2"/>
  <c r="CE923" i="2"/>
  <c r="CE924" i="2"/>
  <c r="CE925" i="2"/>
  <c r="CE926" i="2"/>
  <c r="CE927" i="2"/>
  <c r="CE928" i="2"/>
  <c r="CE929" i="2"/>
  <c r="CE930" i="2"/>
  <c r="CE931" i="2"/>
  <c r="CE932" i="2"/>
  <c r="CE933" i="2"/>
  <c r="CE934" i="2"/>
  <c r="CE935" i="2"/>
  <c r="CE936" i="2"/>
  <c r="CE937" i="2"/>
  <c r="CE938" i="2"/>
  <c r="CE939" i="2"/>
  <c r="CE940" i="2"/>
  <c r="CE941" i="2"/>
  <c r="CE942" i="2"/>
  <c r="CE943" i="2"/>
  <c r="CE944" i="2"/>
  <c r="CE945" i="2"/>
  <c r="CE946" i="2"/>
  <c r="CE947" i="2"/>
  <c r="CE948" i="2"/>
  <c r="CE949" i="2"/>
  <c r="CE950" i="2"/>
  <c r="CE951" i="2"/>
  <c r="CE952" i="2"/>
  <c r="CE953" i="2"/>
  <c r="CE954" i="2"/>
  <c r="CE955" i="2"/>
  <c r="CE956" i="2"/>
  <c r="CE957" i="2"/>
  <c r="CE958" i="2"/>
  <c r="CE959" i="2"/>
  <c r="CE960" i="2"/>
  <c r="CE961" i="2"/>
  <c r="CE962" i="2"/>
  <c r="CE963" i="2"/>
  <c r="CE964" i="2"/>
  <c r="CE965" i="2"/>
  <c r="CE966" i="2"/>
  <c r="CE967" i="2"/>
  <c r="CE968" i="2"/>
  <c r="CE969" i="2"/>
  <c r="CE970" i="2"/>
  <c r="CE971" i="2"/>
  <c r="CE972" i="2"/>
  <c r="CE973" i="2"/>
  <c r="CE974" i="2"/>
  <c r="CE975" i="2"/>
  <c r="CE976" i="2"/>
  <c r="CE977" i="2"/>
  <c r="CE978" i="2"/>
  <c r="CE979" i="2"/>
  <c r="CE980" i="2"/>
  <c r="CE981" i="2"/>
  <c r="CE982" i="2"/>
  <c r="CE983" i="2"/>
  <c r="CE984" i="2"/>
  <c r="CE985" i="2"/>
  <c r="CE986" i="2"/>
  <c r="CE987" i="2"/>
  <c r="CE988" i="2"/>
  <c r="CE989" i="2"/>
  <c r="CE990" i="2"/>
  <c r="CE991" i="2"/>
  <c r="CE992" i="2"/>
  <c r="CE993" i="2"/>
  <c r="CE994" i="2"/>
  <c r="CE995" i="2"/>
  <c r="CE996" i="2"/>
  <c r="CE997" i="2"/>
  <c r="CE998" i="2"/>
  <c r="CE999" i="2"/>
  <c r="CE1000" i="2"/>
  <c r="CE1001" i="2"/>
  <c r="CE1002" i="2"/>
  <c r="CE1003" i="2"/>
  <c r="CE1004" i="2"/>
  <c r="CE1005" i="2"/>
  <c r="CE1006" i="2"/>
  <c r="CE1007" i="2"/>
  <c r="CE1008" i="2"/>
  <c r="CE1009" i="2"/>
  <c r="CE1010" i="2"/>
  <c r="CE1011" i="2"/>
  <c r="CE1012" i="2"/>
  <c r="CE1013" i="2"/>
  <c r="CE1014" i="2"/>
  <c r="CE1015" i="2"/>
  <c r="CE1016" i="2"/>
  <c r="CE1017" i="2"/>
  <c r="CE1018" i="2"/>
  <c r="CE1019" i="2"/>
  <c r="CE1020" i="2"/>
  <c r="CE1021" i="2"/>
  <c r="CE1022" i="2"/>
  <c r="CE1023" i="2"/>
  <c r="CE1024" i="2"/>
  <c r="CE1025" i="2"/>
  <c r="CE1026" i="2"/>
  <c r="CE1027" i="2"/>
  <c r="CE1028" i="2"/>
  <c r="CE1029" i="2"/>
  <c r="CE1030" i="2"/>
  <c r="CE1031" i="2"/>
  <c r="CE1032" i="2"/>
  <c r="CE1033" i="2"/>
  <c r="CE1034" i="2"/>
  <c r="CE1035" i="2"/>
  <c r="CE1036" i="2"/>
  <c r="CE1037" i="2"/>
  <c r="CE1038" i="2"/>
  <c r="CE1039" i="2"/>
  <c r="CE1040" i="2"/>
  <c r="CE1041" i="2"/>
  <c r="CE1042" i="2"/>
  <c r="CE1043" i="2"/>
  <c r="CE1044" i="2"/>
  <c r="CE1045" i="2"/>
  <c r="CE1046" i="2"/>
  <c r="CE1047" i="2"/>
  <c r="CE1048" i="2"/>
  <c r="CE1049" i="2"/>
  <c r="CE1050" i="2"/>
  <c r="CE1051" i="2"/>
  <c r="CE1052" i="2"/>
  <c r="CE1053" i="2"/>
  <c r="CE1054" i="2"/>
  <c r="CE1055" i="2"/>
  <c r="CE1056" i="2"/>
  <c r="CE1057" i="2"/>
  <c r="CE1058" i="2"/>
  <c r="CE1059" i="2"/>
  <c r="CE1060" i="2"/>
  <c r="CE1061" i="2"/>
  <c r="CE1062" i="2"/>
  <c r="CE1063" i="2"/>
  <c r="CE1064" i="2"/>
  <c r="CE1065" i="2"/>
  <c r="CE1066" i="2"/>
  <c r="CE1067" i="2"/>
  <c r="CE1068" i="2"/>
  <c r="CE1069" i="2"/>
  <c r="CE1070" i="2"/>
  <c r="CE1071" i="2"/>
  <c r="CE1072" i="2"/>
  <c r="CE1073" i="2"/>
  <c r="CE1074" i="2"/>
  <c r="CE1075" i="2"/>
  <c r="CE1076" i="2"/>
  <c r="CE1077" i="2"/>
  <c r="CE1078" i="2"/>
  <c r="CE1079" i="2"/>
  <c r="CE1080" i="2"/>
  <c r="CE1081" i="2"/>
  <c r="CE1082" i="2"/>
  <c r="CE1083" i="2"/>
  <c r="CE1084" i="2"/>
  <c r="CE1085" i="2"/>
  <c r="CE1086" i="2"/>
  <c r="CE1087" i="2"/>
  <c r="CE1088" i="2"/>
  <c r="CE1089" i="2"/>
  <c r="CE1090" i="2"/>
  <c r="CE1091" i="2"/>
  <c r="CE1092" i="2"/>
  <c r="CE1093" i="2"/>
  <c r="CE1094" i="2"/>
  <c r="CE1095" i="2"/>
  <c r="CE1096" i="2"/>
  <c r="CE1097" i="2"/>
  <c r="CE1098" i="2"/>
  <c r="CE1099" i="2"/>
  <c r="CE1100" i="2"/>
  <c r="CE1101" i="2"/>
  <c r="CE1102" i="2"/>
  <c r="CE1103" i="2"/>
  <c r="CE1104" i="2"/>
  <c r="CE1105" i="2"/>
  <c r="CE1106" i="2"/>
  <c r="CE1107" i="2"/>
  <c r="CE1108" i="2"/>
  <c r="CE1109" i="2"/>
  <c r="CE1110" i="2"/>
  <c r="CE1111" i="2"/>
  <c r="CE1112" i="2"/>
  <c r="CE1113" i="2"/>
  <c r="CE1114" i="2"/>
  <c r="CE1115" i="2"/>
  <c r="CE1116" i="2"/>
  <c r="CE1117" i="2"/>
  <c r="CE1118" i="2"/>
  <c r="CE1119" i="2"/>
  <c r="CE1120" i="2"/>
  <c r="CE1121" i="2"/>
  <c r="CE1122" i="2"/>
  <c r="CE1123" i="2"/>
  <c r="CE1124" i="2"/>
  <c r="CE1125" i="2"/>
  <c r="CE1126" i="2"/>
  <c r="CE1127" i="2"/>
  <c r="CE1128" i="2"/>
  <c r="CE1129" i="2"/>
  <c r="CE1130" i="2"/>
  <c r="CE1131" i="2"/>
  <c r="CE1132" i="2"/>
  <c r="CE1133" i="2"/>
  <c r="CE1134" i="2"/>
  <c r="CE1135" i="2"/>
  <c r="CE1136" i="2"/>
  <c r="CE1137" i="2"/>
  <c r="CE1138" i="2"/>
  <c r="CE1139" i="2"/>
  <c r="CE1140" i="2"/>
  <c r="CE1141" i="2"/>
  <c r="CE1142" i="2"/>
  <c r="CE1143" i="2"/>
  <c r="CE1144" i="2"/>
  <c r="CE1145" i="2"/>
  <c r="CE1146" i="2"/>
  <c r="CE1147" i="2"/>
  <c r="CE1148" i="2"/>
  <c r="CE1149" i="2"/>
  <c r="CE1150" i="2"/>
  <c r="CE1151" i="2"/>
  <c r="CE1152" i="2"/>
  <c r="CE1153" i="2"/>
  <c r="CE1154" i="2"/>
  <c r="CE1155" i="2"/>
  <c r="CE1156" i="2"/>
  <c r="CE1157" i="2"/>
  <c r="CE1158" i="2"/>
  <c r="CE1159" i="2"/>
  <c r="CE1160" i="2"/>
  <c r="CE1161" i="2"/>
  <c r="CE1162" i="2"/>
  <c r="CE1163" i="2"/>
  <c r="CE1164" i="2"/>
  <c r="CE1165" i="2"/>
  <c r="CE1166" i="2"/>
  <c r="CE1167" i="2"/>
  <c r="CE1168" i="2"/>
  <c r="CE1169" i="2"/>
  <c r="CE1170" i="2"/>
  <c r="CE1171" i="2"/>
  <c r="CE1172" i="2"/>
  <c r="CE1173" i="2"/>
  <c r="CE1174" i="2"/>
  <c r="CE1175" i="2"/>
  <c r="CE1176" i="2"/>
  <c r="CE1177" i="2"/>
  <c r="CE1178" i="2"/>
  <c r="CE1179" i="2"/>
  <c r="CE1180" i="2"/>
  <c r="CE1181" i="2"/>
  <c r="CE1182" i="2"/>
  <c r="CE1183" i="2"/>
  <c r="CE1184" i="2"/>
  <c r="CE1185" i="2"/>
  <c r="CE1186" i="2"/>
  <c r="CE1187" i="2"/>
  <c r="CE1188" i="2"/>
  <c r="CE1189" i="2"/>
  <c r="CE1190" i="2"/>
  <c r="CE1191" i="2"/>
  <c r="CE1192" i="2"/>
  <c r="CE1193" i="2"/>
  <c r="CE1194" i="2"/>
  <c r="CE1195" i="2"/>
  <c r="CE1196" i="2"/>
  <c r="CE1197" i="2"/>
  <c r="CE1198" i="2"/>
  <c r="CE1199" i="2"/>
  <c r="CE1200" i="2"/>
  <c r="CE1201" i="2"/>
  <c r="CE1202" i="2"/>
  <c r="CE1203" i="2"/>
  <c r="CE1204" i="2"/>
  <c r="CE1205" i="2"/>
  <c r="CE1206" i="2"/>
  <c r="CE1207" i="2"/>
  <c r="CE1208" i="2"/>
  <c r="CE1209" i="2"/>
  <c r="CE1210" i="2"/>
  <c r="CE1211" i="2"/>
  <c r="CE1212" i="2"/>
  <c r="CE1213" i="2"/>
  <c r="CE1214" i="2"/>
  <c r="CE1215" i="2"/>
  <c r="CE1216" i="2"/>
  <c r="CE1217" i="2"/>
  <c r="CE1218" i="2"/>
  <c r="CE1219" i="2"/>
  <c r="CE1220" i="2"/>
  <c r="CE1221" i="2"/>
  <c r="CE1222" i="2"/>
  <c r="CE1223" i="2"/>
  <c r="CE1224" i="2"/>
  <c r="CE1225" i="2"/>
  <c r="CE1226" i="2"/>
  <c r="CE1227" i="2"/>
  <c r="CE1228" i="2"/>
  <c r="CE1229" i="2"/>
  <c r="CE1230" i="2"/>
  <c r="CE1231" i="2"/>
  <c r="CE1232" i="2"/>
  <c r="CE1233" i="2"/>
  <c r="CE1234" i="2"/>
  <c r="CE1235" i="2"/>
  <c r="CE1236" i="2"/>
  <c r="CE1237" i="2"/>
  <c r="CE1238" i="2"/>
  <c r="CE1239" i="2"/>
  <c r="CE1240" i="2"/>
  <c r="CE1241" i="2"/>
  <c r="CE1242" i="2"/>
  <c r="CE1243" i="2"/>
  <c r="CE1244" i="2"/>
  <c r="CE1245" i="2"/>
  <c r="CE1246" i="2"/>
  <c r="CE1247" i="2"/>
  <c r="CE1248" i="2"/>
  <c r="CE1249" i="2"/>
  <c r="CE1250" i="2"/>
  <c r="CE1251" i="2"/>
  <c r="CE1252" i="2"/>
  <c r="CE1253" i="2"/>
  <c r="CE1254" i="2"/>
  <c r="CE1255" i="2"/>
  <c r="CE1256" i="2"/>
  <c r="CE1257" i="2"/>
  <c r="CE1258" i="2"/>
  <c r="CE1259" i="2"/>
  <c r="CE1260" i="2"/>
  <c r="CE1261" i="2"/>
  <c r="CE1262" i="2"/>
  <c r="CE1263" i="2"/>
  <c r="CE1264" i="2"/>
  <c r="CE1265" i="2"/>
  <c r="CE1266" i="2"/>
  <c r="CE1267" i="2"/>
  <c r="CE1268" i="2"/>
  <c r="CE1269" i="2"/>
  <c r="CE1270" i="2"/>
  <c r="CE1271" i="2"/>
  <c r="CE1272" i="2"/>
  <c r="CE1273" i="2"/>
  <c r="CE1274" i="2"/>
  <c r="CE1275" i="2"/>
  <c r="CE1276" i="2"/>
  <c r="CE1277" i="2"/>
  <c r="CE1278" i="2"/>
  <c r="CE1279" i="2"/>
  <c r="CE1280" i="2"/>
  <c r="CE1281" i="2"/>
  <c r="CE1282" i="2"/>
  <c r="CE1283" i="2"/>
  <c r="CE1284" i="2"/>
  <c r="CE1285" i="2"/>
  <c r="CE1286" i="2"/>
  <c r="CE1287" i="2"/>
  <c r="CE1288" i="2"/>
  <c r="CE1289" i="2"/>
  <c r="CE1290" i="2"/>
  <c r="CE1291" i="2"/>
  <c r="CE1292" i="2"/>
  <c r="CE1293" i="2"/>
  <c r="CE1294" i="2"/>
  <c r="CE1295" i="2"/>
  <c r="CE1296" i="2"/>
  <c r="CE1297" i="2"/>
  <c r="CE1298" i="2"/>
  <c r="CE1299" i="2"/>
  <c r="CE1300" i="2"/>
  <c r="CE1301" i="2"/>
  <c r="CE1302" i="2"/>
  <c r="CE1303" i="2"/>
  <c r="CE1304" i="2"/>
  <c r="CE1305" i="2"/>
  <c r="CE1306" i="2"/>
  <c r="CE1307" i="2"/>
  <c r="CE1308" i="2"/>
  <c r="CE1309" i="2"/>
  <c r="CE1310" i="2"/>
  <c r="CE1311" i="2"/>
  <c r="CE1312" i="2"/>
  <c r="CE1313" i="2"/>
  <c r="CE1314" i="2"/>
  <c r="CE1315" i="2"/>
  <c r="CE1316" i="2"/>
  <c r="CE1317" i="2"/>
  <c r="CE1318" i="2"/>
  <c r="CE1319" i="2"/>
  <c r="CE1320" i="2"/>
  <c r="CE1321" i="2"/>
  <c r="CE1322" i="2"/>
  <c r="CE1323" i="2"/>
  <c r="CE1324" i="2"/>
  <c r="CE1325" i="2"/>
  <c r="CE1326" i="2"/>
  <c r="CE1327" i="2"/>
  <c r="CE1328" i="2"/>
  <c r="CE1329" i="2"/>
  <c r="CE1330" i="2"/>
  <c r="CE1331" i="2"/>
  <c r="CE1332" i="2"/>
  <c r="CE1333" i="2"/>
  <c r="CE1334" i="2"/>
  <c r="CE1335" i="2"/>
  <c r="CE1336" i="2"/>
  <c r="CE1337" i="2"/>
  <c r="CE1338" i="2"/>
  <c r="CE1339" i="2"/>
  <c r="CE1340" i="2"/>
  <c r="CE1341" i="2"/>
  <c r="CE1342" i="2"/>
  <c r="CE1343" i="2"/>
  <c r="CE1344" i="2"/>
  <c r="CE1345" i="2"/>
  <c r="CE1346" i="2"/>
  <c r="CE1347" i="2"/>
  <c r="CE1348" i="2"/>
  <c r="CE1349" i="2"/>
  <c r="CE1350" i="2"/>
  <c r="CE1351" i="2"/>
  <c r="CE1352" i="2"/>
  <c r="CE1353" i="2"/>
  <c r="CE1354" i="2"/>
  <c r="CE1355" i="2"/>
  <c r="CE1356" i="2"/>
  <c r="CE1357" i="2"/>
  <c r="CE1358" i="2"/>
  <c r="CE1359" i="2"/>
  <c r="CE1360" i="2"/>
  <c r="CE1361" i="2"/>
  <c r="CE1362" i="2"/>
  <c r="CE1363" i="2"/>
  <c r="CE1364" i="2"/>
  <c r="CE1365" i="2"/>
  <c r="CE1366" i="2"/>
  <c r="CE1367" i="2"/>
  <c r="CE1368" i="2"/>
  <c r="CE1369" i="2"/>
  <c r="CE1370" i="2"/>
  <c r="CE1371" i="2"/>
  <c r="CE1372" i="2"/>
  <c r="CE1373" i="2"/>
  <c r="CE1374" i="2"/>
  <c r="CE1375" i="2"/>
  <c r="CE1376" i="2"/>
  <c r="CE1377" i="2"/>
  <c r="CE1378" i="2"/>
  <c r="CE1379" i="2"/>
  <c r="CE1380" i="2"/>
  <c r="CE1381" i="2"/>
  <c r="CE1382" i="2"/>
  <c r="CE1383" i="2"/>
  <c r="CE1384" i="2"/>
  <c r="CE1385" i="2"/>
  <c r="CE1386" i="2"/>
  <c r="CE1387" i="2"/>
  <c r="CE1388" i="2"/>
  <c r="CE1389" i="2"/>
  <c r="CE1390" i="2"/>
  <c r="CE1391" i="2"/>
  <c r="CE1392" i="2"/>
  <c r="CE1393" i="2"/>
  <c r="CE1394" i="2"/>
  <c r="CE1395" i="2"/>
  <c r="CE1396" i="2"/>
  <c r="CE1397" i="2"/>
  <c r="CE1398" i="2"/>
  <c r="CE1399" i="2"/>
  <c r="CE1400" i="2"/>
  <c r="CE1401" i="2"/>
  <c r="CE1402" i="2"/>
  <c r="CE1403" i="2"/>
  <c r="CE1404" i="2"/>
  <c r="CE1405" i="2"/>
  <c r="CE1406" i="2"/>
  <c r="CE1407" i="2"/>
  <c r="CE1408" i="2"/>
  <c r="CE1409" i="2"/>
  <c r="CE1410" i="2"/>
  <c r="CE1411" i="2"/>
  <c r="CE1412" i="2"/>
  <c r="CE1413" i="2"/>
  <c r="CE1414" i="2"/>
  <c r="CE1415" i="2"/>
  <c r="CE1416" i="2"/>
  <c r="CE1417" i="2"/>
  <c r="CE1418" i="2"/>
  <c r="CE1419" i="2"/>
  <c r="CE1420" i="2"/>
  <c r="CE1421" i="2"/>
  <c r="CE1422" i="2"/>
  <c r="CE1423" i="2"/>
  <c r="CE1424" i="2"/>
  <c r="CE1425" i="2"/>
  <c r="CE1426" i="2"/>
  <c r="CE1427" i="2"/>
  <c r="CE1428" i="2"/>
  <c r="CE1429" i="2"/>
  <c r="CE1430" i="2"/>
  <c r="CE1431" i="2"/>
  <c r="CE1432" i="2"/>
  <c r="CE1433" i="2"/>
  <c r="CE1434" i="2"/>
  <c r="CE1435" i="2"/>
  <c r="CE1436" i="2"/>
  <c r="CE1437" i="2"/>
  <c r="CE1438" i="2"/>
  <c r="CE1439" i="2"/>
  <c r="CE1440" i="2"/>
  <c r="CE1441" i="2"/>
  <c r="CE1442" i="2"/>
  <c r="CE1443" i="2"/>
  <c r="CE1444" i="2"/>
  <c r="CE1445" i="2"/>
  <c r="CE1446" i="2"/>
  <c r="CE1447" i="2"/>
  <c r="CE1448" i="2"/>
  <c r="CE1449" i="2"/>
  <c r="CE1450" i="2"/>
  <c r="CE1451" i="2"/>
  <c r="CE1452" i="2"/>
  <c r="CE1453" i="2"/>
  <c r="CE1454" i="2"/>
  <c r="CE1455" i="2"/>
  <c r="CE1456" i="2"/>
  <c r="CE1457" i="2"/>
  <c r="CE1458" i="2"/>
  <c r="CE1459" i="2"/>
  <c r="CE1460" i="2"/>
  <c r="CE1461" i="2"/>
  <c r="CE1462" i="2"/>
  <c r="CE1463" i="2"/>
  <c r="CE1464" i="2"/>
  <c r="CE1465" i="2"/>
  <c r="CE1466" i="2"/>
  <c r="CE1467" i="2"/>
  <c r="CE1468" i="2"/>
  <c r="CE1469" i="2"/>
  <c r="CE1470" i="2"/>
  <c r="CE1471" i="2"/>
  <c r="CE1472" i="2"/>
  <c r="CE1473" i="2"/>
  <c r="CE1474" i="2"/>
  <c r="CE1475" i="2"/>
  <c r="CE1476" i="2"/>
  <c r="CE1477" i="2"/>
  <c r="CE1478" i="2"/>
  <c r="CE1479" i="2"/>
  <c r="CE1480" i="2"/>
  <c r="CE1481" i="2"/>
  <c r="CE1482" i="2"/>
  <c r="CE1483" i="2"/>
  <c r="CE1484" i="2"/>
  <c r="CE1485" i="2"/>
  <c r="CE1486" i="2"/>
  <c r="CE1487" i="2"/>
  <c r="CE1488" i="2"/>
  <c r="CE1489" i="2"/>
  <c r="CE1490" i="2"/>
  <c r="CE1491" i="2"/>
  <c r="CE1492" i="2"/>
  <c r="CE1493" i="2"/>
  <c r="CE1494" i="2"/>
  <c r="CE1495" i="2"/>
  <c r="CE1496" i="2"/>
  <c r="CE1497" i="2"/>
  <c r="CE1498" i="2"/>
  <c r="CE1499" i="2"/>
  <c r="CE1500" i="2"/>
  <c r="CE1501" i="2"/>
  <c r="CE1502" i="2"/>
  <c r="CE1503" i="2"/>
  <c r="CE1504" i="2"/>
  <c r="CE1505" i="2"/>
  <c r="CE1506" i="2"/>
  <c r="CE1507" i="2"/>
  <c r="CE1508" i="2"/>
  <c r="CE1509" i="2"/>
  <c r="CE1510" i="2"/>
  <c r="CE1511" i="2"/>
  <c r="CE1512" i="2"/>
  <c r="CE1513" i="2"/>
  <c r="CE1514" i="2"/>
  <c r="CE1515" i="2"/>
  <c r="CE1516" i="2"/>
  <c r="CE1517" i="2"/>
  <c r="CE1518" i="2"/>
  <c r="CE1519" i="2"/>
  <c r="CE1520" i="2"/>
  <c r="CE1521" i="2"/>
  <c r="CE1522" i="2"/>
  <c r="CE1523" i="2"/>
  <c r="CE1524" i="2"/>
  <c r="CE1525" i="2"/>
  <c r="CE1526" i="2"/>
  <c r="CE1527" i="2"/>
  <c r="CE1528" i="2"/>
  <c r="CE1529" i="2"/>
  <c r="CE1530" i="2"/>
  <c r="CE1531" i="2"/>
  <c r="CE1532" i="2"/>
  <c r="CE1533" i="2"/>
  <c r="CE1534" i="2"/>
  <c r="CE1535" i="2"/>
  <c r="CE1536" i="2"/>
  <c r="CE1537" i="2"/>
  <c r="CE1538" i="2"/>
  <c r="CE1539" i="2"/>
  <c r="CE1540" i="2"/>
  <c r="CE1541" i="2"/>
  <c r="CE1542" i="2"/>
  <c r="CE1543" i="2"/>
  <c r="CE1544" i="2"/>
  <c r="CE1545" i="2"/>
  <c r="CE1546" i="2"/>
  <c r="CE1547" i="2"/>
  <c r="CE1548" i="2"/>
  <c r="CE1549" i="2"/>
  <c r="CE1550" i="2"/>
  <c r="CE1551" i="2"/>
  <c r="CE1552" i="2"/>
  <c r="CE1553" i="2"/>
  <c r="CE1554" i="2"/>
  <c r="CE1555" i="2"/>
  <c r="CE1556" i="2"/>
  <c r="CE1557" i="2"/>
  <c r="CE1558" i="2"/>
  <c r="CE1559" i="2"/>
  <c r="CE1560" i="2"/>
  <c r="CE1561" i="2"/>
  <c r="CE1562" i="2"/>
  <c r="CE1563" i="2"/>
  <c r="CE1564" i="2"/>
  <c r="CE1565" i="2"/>
  <c r="CE1566" i="2"/>
  <c r="CE1567" i="2"/>
  <c r="CE1568" i="2"/>
  <c r="CE1569" i="2"/>
  <c r="CE1570" i="2"/>
  <c r="CE1571" i="2"/>
  <c r="CE1572" i="2"/>
  <c r="CE1573" i="2"/>
  <c r="CE1574" i="2"/>
  <c r="CE1575" i="2"/>
  <c r="CE1576" i="2"/>
  <c r="CE1577" i="2"/>
  <c r="CE1578" i="2"/>
  <c r="CE1579" i="2"/>
  <c r="CE1580" i="2"/>
  <c r="CE1581" i="2"/>
  <c r="CE1582" i="2"/>
  <c r="CE1583" i="2"/>
  <c r="CE1584" i="2"/>
  <c r="CE1585" i="2"/>
  <c r="CE1586" i="2"/>
  <c r="CE1587" i="2"/>
  <c r="CE1588" i="2"/>
  <c r="CE1589" i="2"/>
  <c r="CE1590" i="2"/>
  <c r="CE1591" i="2"/>
  <c r="CE1592" i="2"/>
  <c r="CE1593" i="2"/>
  <c r="CE1594" i="2"/>
  <c r="CE1595" i="2"/>
  <c r="CE1596" i="2"/>
  <c r="CE1597" i="2"/>
  <c r="CE1598" i="2"/>
  <c r="CE1599" i="2"/>
  <c r="CE1600" i="2"/>
  <c r="CE1601" i="2"/>
  <c r="CD2" i="2"/>
  <c r="CD3" i="2"/>
  <c r="CD4" i="2"/>
  <c r="CD5" i="2"/>
  <c r="CD6" i="2"/>
  <c r="CD7" i="2"/>
  <c r="CD8" i="2"/>
  <c r="CD9" i="2"/>
  <c r="CD10" i="2"/>
  <c r="CD11" i="2"/>
  <c r="CD12" i="2"/>
  <c r="CD13" i="2"/>
  <c r="CD14" i="2"/>
  <c r="CD15" i="2"/>
  <c r="CD16" i="2"/>
  <c r="CD17" i="2"/>
  <c r="CD18" i="2"/>
  <c r="CD19" i="2"/>
  <c r="CD20" i="2"/>
  <c r="CD21" i="2"/>
  <c r="CD22" i="2"/>
  <c r="CD23" i="2"/>
  <c r="CD24" i="2"/>
  <c r="CD25" i="2"/>
  <c r="CD26" i="2"/>
  <c r="CD27" i="2"/>
  <c r="CD28" i="2"/>
  <c r="CD29" i="2"/>
  <c r="CD30" i="2"/>
  <c r="CD31" i="2"/>
  <c r="CD32" i="2"/>
  <c r="CD33" i="2"/>
  <c r="CD34" i="2"/>
  <c r="CD35" i="2"/>
  <c r="CD36" i="2"/>
  <c r="CD37" i="2"/>
  <c r="CD38" i="2"/>
  <c r="CD39" i="2"/>
  <c r="CD40" i="2"/>
  <c r="CD41" i="2"/>
  <c r="CD42" i="2"/>
  <c r="CD43" i="2"/>
  <c r="CD44" i="2"/>
  <c r="CD45" i="2"/>
  <c r="CD46" i="2"/>
  <c r="CD47" i="2"/>
  <c r="CD48" i="2"/>
  <c r="CD49" i="2"/>
  <c r="CD50" i="2"/>
  <c r="CD51" i="2"/>
  <c r="CD52" i="2"/>
  <c r="CD53" i="2"/>
  <c r="CD54" i="2"/>
  <c r="CD55" i="2"/>
  <c r="CD56" i="2"/>
  <c r="CD57" i="2"/>
  <c r="CD58" i="2"/>
  <c r="CD59" i="2"/>
  <c r="CD60" i="2"/>
  <c r="CD61" i="2"/>
  <c r="CD62" i="2"/>
  <c r="CD63" i="2"/>
  <c r="CD64" i="2"/>
  <c r="CD65" i="2"/>
  <c r="CD66" i="2"/>
  <c r="CD67" i="2"/>
  <c r="CD68" i="2"/>
  <c r="CD69" i="2"/>
  <c r="CD70" i="2"/>
  <c r="CD71" i="2"/>
  <c r="CD72" i="2"/>
  <c r="CD73" i="2"/>
  <c r="CD74" i="2"/>
  <c r="CD75" i="2"/>
  <c r="CD76" i="2"/>
  <c r="CD77" i="2"/>
  <c r="CD78" i="2"/>
  <c r="CD79" i="2"/>
  <c r="CD80" i="2"/>
  <c r="CD81" i="2"/>
  <c r="CD82" i="2"/>
  <c r="CD83" i="2"/>
  <c r="CD84" i="2"/>
  <c r="CD85" i="2"/>
  <c r="CD86" i="2"/>
  <c r="CD87" i="2"/>
  <c r="CD88" i="2"/>
  <c r="CD89" i="2"/>
  <c r="CD90" i="2"/>
  <c r="CD91" i="2"/>
  <c r="CD92" i="2"/>
  <c r="CD93" i="2"/>
  <c r="CD94" i="2"/>
  <c r="CD95" i="2"/>
  <c r="CD96" i="2"/>
  <c r="CD97" i="2"/>
  <c r="CD98" i="2"/>
  <c r="CD99" i="2"/>
  <c r="CD100" i="2"/>
  <c r="CD101" i="2"/>
  <c r="CD102" i="2"/>
  <c r="CD103" i="2"/>
  <c r="CD104" i="2"/>
  <c r="CD105" i="2"/>
  <c r="CD106" i="2"/>
  <c r="CD107" i="2"/>
  <c r="CD108" i="2"/>
  <c r="CD109" i="2"/>
  <c r="CD110" i="2"/>
  <c r="CD111" i="2"/>
  <c r="CD112" i="2"/>
  <c r="CD113" i="2"/>
  <c r="CD114" i="2"/>
  <c r="CD115" i="2"/>
  <c r="CD116" i="2"/>
  <c r="CD117" i="2"/>
  <c r="CD118" i="2"/>
  <c r="CD119" i="2"/>
  <c r="CD120" i="2"/>
  <c r="CD121" i="2"/>
  <c r="CD122" i="2"/>
  <c r="CD123" i="2"/>
  <c r="CD124" i="2"/>
  <c r="CD125" i="2"/>
  <c r="CD126" i="2"/>
  <c r="CD127" i="2"/>
  <c r="CD128" i="2"/>
  <c r="CD129" i="2"/>
  <c r="CD130" i="2"/>
  <c r="CD131" i="2"/>
  <c r="CD132" i="2"/>
  <c r="CD133" i="2"/>
  <c r="CD134" i="2"/>
  <c r="CD135" i="2"/>
  <c r="CD136" i="2"/>
  <c r="CD137" i="2"/>
  <c r="CD138" i="2"/>
  <c r="CD139" i="2"/>
  <c r="CD140" i="2"/>
  <c r="CD141" i="2"/>
  <c r="CD142" i="2"/>
  <c r="CD143" i="2"/>
  <c r="CD144" i="2"/>
  <c r="CD145" i="2"/>
  <c r="CD146" i="2"/>
  <c r="CD147" i="2"/>
  <c r="CD148" i="2"/>
  <c r="CD149" i="2"/>
  <c r="CD150" i="2"/>
  <c r="CD151" i="2"/>
  <c r="CD152" i="2"/>
  <c r="CD153" i="2"/>
  <c r="CD154" i="2"/>
  <c r="CD155" i="2"/>
  <c r="CD156" i="2"/>
  <c r="CD157" i="2"/>
  <c r="CD158" i="2"/>
  <c r="CD159" i="2"/>
  <c r="CD160" i="2"/>
  <c r="CD161" i="2"/>
  <c r="CD162" i="2"/>
  <c r="CD163" i="2"/>
  <c r="CD164" i="2"/>
  <c r="CD165" i="2"/>
  <c r="CD166" i="2"/>
  <c r="CD167" i="2"/>
  <c r="CD168" i="2"/>
  <c r="CD169" i="2"/>
  <c r="CD170" i="2"/>
  <c r="CD171" i="2"/>
  <c r="CD172" i="2"/>
  <c r="CD173" i="2"/>
  <c r="CD174" i="2"/>
  <c r="CD175" i="2"/>
  <c r="CD176" i="2"/>
  <c r="CD177" i="2"/>
  <c r="CD178" i="2"/>
  <c r="CD179" i="2"/>
  <c r="CD180" i="2"/>
  <c r="CD181" i="2"/>
  <c r="CD182" i="2"/>
  <c r="CD183" i="2"/>
  <c r="CD184" i="2"/>
  <c r="CD185" i="2"/>
  <c r="CD186" i="2"/>
  <c r="CD187" i="2"/>
  <c r="CD188" i="2"/>
  <c r="CD189" i="2"/>
  <c r="CD190" i="2"/>
  <c r="CD191" i="2"/>
  <c r="CD192" i="2"/>
  <c r="CD193" i="2"/>
  <c r="CD194" i="2"/>
  <c r="CD195" i="2"/>
  <c r="CD196" i="2"/>
  <c r="CD197" i="2"/>
  <c r="CD198" i="2"/>
  <c r="CD199" i="2"/>
  <c r="CD200" i="2"/>
  <c r="CD201" i="2"/>
  <c r="CD202" i="2"/>
  <c r="CD203" i="2"/>
  <c r="CD204" i="2"/>
  <c r="CD205" i="2"/>
  <c r="CD206" i="2"/>
  <c r="CD207" i="2"/>
  <c r="CD208" i="2"/>
  <c r="CD209" i="2"/>
  <c r="CD210" i="2"/>
  <c r="CD211" i="2"/>
  <c r="CD212" i="2"/>
  <c r="CD213" i="2"/>
  <c r="CD214" i="2"/>
  <c r="CD215" i="2"/>
  <c r="CD216" i="2"/>
  <c r="CD217" i="2"/>
  <c r="CD218" i="2"/>
  <c r="CD219" i="2"/>
  <c r="CD220" i="2"/>
  <c r="CD221" i="2"/>
  <c r="CD222" i="2"/>
  <c r="CD223" i="2"/>
  <c r="CD224" i="2"/>
  <c r="CD225" i="2"/>
  <c r="CD226" i="2"/>
  <c r="CD227" i="2"/>
  <c r="CD228" i="2"/>
  <c r="CD229" i="2"/>
  <c r="CD230" i="2"/>
  <c r="CD231" i="2"/>
  <c r="CD232" i="2"/>
  <c r="CD233" i="2"/>
  <c r="CD234" i="2"/>
  <c r="CD235" i="2"/>
  <c r="CD236" i="2"/>
  <c r="CD237" i="2"/>
  <c r="CD238" i="2"/>
  <c r="CD239" i="2"/>
  <c r="CD240" i="2"/>
  <c r="CD241" i="2"/>
  <c r="CD242" i="2"/>
  <c r="CD243" i="2"/>
  <c r="CD244" i="2"/>
  <c r="CD245" i="2"/>
  <c r="CD246" i="2"/>
  <c r="CD247" i="2"/>
  <c r="CD248" i="2"/>
  <c r="CD249" i="2"/>
  <c r="CD250" i="2"/>
  <c r="CD251" i="2"/>
  <c r="CD252" i="2"/>
  <c r="CD253" i="2"/>
  <c r="CD254" i="2"/>
  <c r="CD255" i="2"/>
  <c r="CD256" i="2"/>
  <c r="CD257" i="2"/>
  <c r="CD258" i="2"/>
  <c r="CD259" i="2"/>
  <c r="CD260" i="2"/>
  <c r="CD261" i="2"/>
  <c r="CD262" i="2"/>
  <c r="CD263" i="2"/>
  <c r="CD264" i="2"/>
  <c r="CD265" i="2"/>
  <c r="CD266" i="2"/>
  <c r="CD267" i="2"/>
  <c r="CD268" i="2"/>
  <c r="CD269" i="2"/>
  <c r="CD270" i="2"/>
  <c r="CD271" i="2"/>
  <c r="CD272" i="2"/>
  <c r="CD273" i="2"/>
  <c r="CD274" i="2"/>
  <c r="CD275" i="2"/>
  <c r="CD276" i="2"/>
  <c r="CD277" i="2"/>
  <c r="CD278" i="2"/>
  <c r="CD279" i="2"/>
  <c r="CD280" i="2"/>
  <c r="CD281" i="2"/>
  <c r="CD282" i="2"/>
  <c r="CD283" i="2"/>
  <c r="CD284" i="2"/>
  <c r="CD285" i="2"/>
  <c r="CD286" i="2"/>
  <c r="CD287" i="2"/>
  <c r="CD288" i="2"/>
  <c r="CD289" i="2"/>
  <c r="CD290" i="2"/>
  <c r="CD291" i="2"/>
  <c r="CD292" i="2"/>
  <c r="CD293" i="2"/>
  <c r="CD294" i="2"/>
  <c r="CD295" i="2"/>
  <c r="CD296" i="2"/>
  <c r="CD297" i="2"/>
  <c r="CD298" i="2"/>
  <c r="CD299" i="2"/>
  <c r="CD300" i="2"/>
  <c r="CD301" i="2"/>
  <c r="CD302" i="2"/>
  <c r="CD303" i="2"/>
  <c r="CD304" i="2"/>
  <c r="CD305" i="2"/>
  <c r="CD306" i="2"/>
  <c r="CD307" i="2"/>
  <c r="CD308" i="2"/>
  <c r="CD309" i="2"/>
  <c r="CD310" i="2"/>
  <c r="CD311" i="2"/>
  <c r="CD312" i="2"/>
  <c r="CD313" i="2"/>
  <c r="CD314" i="2"/>
  <c r="CD315" i="2"/>
  <c r="CD316" i="2"/>
  <c r="CD317" i="2"/>
  <c r="CD318" i="2"/>
  <c r="CD319" i="2"/>
  <c r="CD320" i="2"/>
  <c r="CD321" i="2"/>
  <c r="CD322" i="2"/>
  <c r="CD323" i="2"/>
  <c r="CD324" i="2"/>
  <c r="CD325" i="2"/>
  <c r="CD326" i="2"/>
  <c r="CD327" i="2"/>
  <c r="CD328" i="2"/>
  <c r="CD329" i="2"/>
  <c r="CD330" i="2"/>
  <c r="CD331" i="2"/>
  <c r="CD332" i="2"/>
  <c r="CD333" i="2"/>
  <c r="CD334" i="2"/>
  <c r="CD335" i="2"/>
  <c r="CD336" i="2"/>
  <c r="CD337" i="2"/>
  <c r="CD338" i="2"/>
  <c r="CD339" i="2"/>
  <c r="CD340" i="2"/>
  <c r="CD341" i="2"/>
  <c r="CD342" i="2"/>
  <c r="CD343" i="2"/>
  <c r="CD344" i="2"/>
  <c r="CD345" i="2"/>
  <c r="CD346" i="2"/>
  <c r="CD347" i="2"/>
  <c r="CD348" i="2"/>
  <c r="CD349" i="2"/>
  <c r="CD350" i="2"/>
  <c r="CD351" i="2"/>
  <c r="CD352" i="2"/>
  <c r="CD353" i="2"/>
  <c r="CD354" i="2"/>
  <c r="CD355" i="2"/>
  <c r="CD356" i="2"/>
  <c r="CD357" i="2"/>
  <c r="CD358" i="2"/>
  <c r="CD359" i="2"/>
  <c r="CD360" i="2"/>
  <c r="CD361" i="2"/>
  <c r="CD362" i="2"/>
  <c r="CD363" i="2"/>
  <c r="CD364" i="2"/>
  <c r="CD365" i="2"/>
  <c r="CD366" i="2"/>
  <c r="CD367" i="2"/>
  <c r="CD368" i="2"/>
  <c r="CD369" i="2"/>
  <c r="CD370" i="2"/>
  <c r="CD371" i="2"/>
  <c r="CD372" i="2"/>
  <c r="CD373" i="2"/>
  <c r="CD374" i="2"/>
  <c r="CD375" i="2"/>
  <c r="CD376" i="2"/>
  <c r="CD377" i="2"/>
  <c r="CD378" i="2"/>
  <c r="CD379" i="2"/>
  <c r="CD380" i="2"/>
  <c r="CD381" i="2"/>
  <c r="CD382" i="2"/>
  <c r="CD383" i="2"/>
  <c r="CD384" i="2"/>
  <c r="CD385" i="2"/>
  <c r="CD386" i="2"/>
  <c r="CD387" i="2"/>
  <c r="CD388" i="2"/>
  <c r="CD389" i="2"/>
  <c r="CD390" i="2"/>
  <c r="CD391" i="2"/>
  <c r="CD392" i="2"/>
  <c r="CD393" i="2"/>
  <c r="CD394" i="2"/>
  <c r="CD395" i="2"/>
  <c r="CD396" i="2"/>
  <c r="CD397" i="2"/>
  <c r="CD398" i="2"/>
  <c r="CD399" i="2"/>
  <c r="CD400" i="2"/>
  <c r="CD401" i="2"/>
  <c r="CD402" i="2"/>
  <c r="CD403" i="2"/>
  <c r="CD404" i="2"/>
  <c r="CD405" i="2"/>
  <c r="CD406" i="2"/>
  <c r="CD407" i="2"/>
  <c r="CD408" i="2"/>
  <c r="CD409" i="2"/>
  <c r="CD410" i="2"/>
  <c r="CD411" i="2"/>
  <c r="CD412" i="2"/>
  <c r="CD413" i="2"/>
  <c r="CD414" i="2"/>
  <c r="CD415" i="2"/>
  <c r="CD416" i="2"/>
  <c r="CD417" i="2"/>
  <c r="CD418" i="2"/>
  <c r="CD419" i="2"/>
  <c r="CD420" i="2"/>
  <c r="CD421" i="2"/>
  <c r="CD422" i="2"/>
  <c r="CD423" i="2"/>
  <c r="CD424" i="2"/>
  <c r="CD425" i="2"/>
  <c r="CD426" i="2"/>
  <c r="CD427" i="2"/>
  <c r="CD428" i="2"/>
  <c r="CD429" i="2"/>
  <c r="CD430" i="2"/>
  <c r="CD431" i="2"/>
  <c r="CD432" i="2"/>
  <c r="CD433" i="2"/>
  <c r="CD434" i="2"/>
  <c r="CD435" i="2"/>
  <c r="CD436" i="2"/>
  <c r="CD437" i="2"/>
  <c r="CD438" i="2"/>
  <c r="CD439" i="2"/>
  <c r="CD440" i="2"/>
  <c r="CD441" i="2"/>
  <c r="CD442" i="2"/>
  <c r="CD443" i="2"/>
  <c r="CD444" i="2"/>
  <c r="CD445" i="2"/>
  <c r="CD446" i="2"/>
  <c r="CD447" i="2"/>
  <c r="CD448" i="2"/>
  <c r="CD449" i="2"/>
  <c r="CD450" i="2"/>
  <c r="CD451" i="2"/>
  <c r="CD452" i="2"/>
  <c r="CD453" i="2"/>
  <c r="CD454" i="2"/>
  <c r="CD455" i="2"/>
  <c r="CD456" i="2"/>
  <c r="CD457" i="2"/>
  <c r="CD458" i="2"/>
  <c r="CD459" i="2"/>
  <c r="CD460" i="2"/>
  <c r="CD461" i="2"/>
  <c r="CD462" i="2"/>
  <c r="CD463" i="2"/>
  <c r="CD464" i="2"/>
  <c r="CD465" i="2"/>
  <c r="CD466" i="2"/>
  <c r="CD467" i="2"/>
  <c r="CD468" i="2"/>
  <c r="CD469" i="2"/>
  <c r="CD470" i="2"/>
  <c r="CD471" i="2"/>
  <c r="CD472" i="2"/>
  <c r="CD473" i="2"/>
  <c r="CD474" i="2"/>
  <c r="CD475" i="2"/>
  <c r="CD476" i="2"/>
  <c r="CD477" i="2"/>
  <c r="CD478" i="2"/>
  <c r="CD479" i="2"/>
  <c r="CD480" i="2"/>
  <c r="CD481" i="2"/>
  <c r="CD482" i="2"/>
  <c r="CD483" i="2"/>
  <c r="CD484" i="2"/>
  <c r="CD485" i="2"/>
  <c r="CD486" i="2"/>
  <c r="CD487" i="2"/>
  <c r="CD488" i="2"/>
  <c r="CD489" i="2"/>
  <c r="CD490" i="2"/>
  <c r="CD491" i="2"/>
  <c r="CD492" i="2"/>
  <c r="CD493" i="2"/>
  <c r="CD494" i="2"/>
  <c r="CD495" i="2"/>
  <c r="CD496" i="2"/>
  <c r="CD497" i="2"/>
  <c r="CD498" i="2"/>
  <c r="CD499" i="2"/>
  <c r="CD500" i="2"/>
  <c r="CD501" i="2"/>
  <c r="CD502" i="2"/>
  <c r="CD503" i="2"/>
  <c r="CD504" i="2"/>
  <c r="CD505" i="2"/>
  <c r="CD506" i="2"/>
  <c r="CD507" i="2"/>
  <c r="CD508" i="2"/>
  <c r="CD509" i="2"/>
  <c r="CD510" i="2"/>
  <c r="CD511" i="2"/>
  <c r="CD512" i="2"/>
  <c r="CD513" i="2"/>
  <c r="CD514" i="2"/>
  <c r="CD515" i="2"/>
  <c r="CD516" i="2"/>
  <c r="CD517" i="2"/>
  <c r="CD518" i="2"/>
  <c r="CD519" i="2"/>
  <c r="CD520" i="2"/>
  <c r="CD521" i="2"/>
  <c r="CD522" i="2"/>
  <c r="CD523" i="2"/>
  <c r="CD524" i="2"/>
  <c r="CD525" i="2"/>
  <c r="CD526" i="2"/>
  <c r="CD527" i="2"/>
  <c r="CD528" i="2"/>
  <c r="CD529" i="2"/>
  <c r="CD530" i="2"/>
  <c r="CD531" i="2"/>
  <c r="CD532" i="2"/>
  <c r="CD533" i="2"/>
  <c r="CD534" i="2"/>
  <c r="CD535" i="2"/>
  <c r="CD536" i="2"/>
  <c r="CD537" i="2"/>
  <c r="CD538" i="2"/>
  <c r="CD539" i="2"/>
  <c r="CD540" i="2"/>
  <c r="CD541" i="2"/>
  <c r="CD542" i="2"/>
  <c r="CD543" i="2"/>
  <c r="CD544" i="2"/>
  <c r="CD545" i="2"/>
  <c r="CD546" i="2"/>
  <c r="CD547" i="2"/>
  <c r="CD548" i="2"/>
  <c r="CD549" i="2"/>
  <c r="CD550" i="2"/>
  <c r="CD551" i="2"/>
  <c r="CD552" i="2"/>
  <c r="CD553" i="2"/>
  <c r="CD554" i="2"/>
  <c r="CD555" i="2"/>
  <c r="CD556" i="2"/>
  <c r="CD557" i="2"/>
  <c r="CD558" i="2"/>
  <c r="CD559" i="2"/>
  <c r="CD560" i="2"/>
  <c r="CD561" i="2"/>
  <c r="CD562" i="2"/>
  <c r="CD563" i="2"/>
  <c r="CD564" i="2"/>
  <c r="CD565" i="2"/>
  <c r="CD566" i="2"/>
  <c r="CD567" i="2"/>
  <c r="CD568" i="2"/>
  <c r="CD569" i="2"/>
  <c r="CD570" i="2"/>
  <c r="CD571" i="2"/>
  <c r="CD572" i="2"/>
  <c r="CD573" i="2"/>
  <c r="CD574" i="2"/>
  <c r="CD575" i="2"/>
  <c r="CD576" i="2"/>
  <c r="CD577" i="2"/>
  <c r="CD578" i="2"/>
  <c r="CD579" i="2"/>
  <c r="CD580" i="2"/>
  <c r="CD581" i="2"/>
  <c r="CD582" i="2"/>
  <c r="CD583" i="2"/>
  <c r="CD584" i="2"/>
  <c r="CD585" i="2"/>
  <c r="CD586" i="2"/>
  <c r="CD587" i="2"/>
  <c r="CD588" i="2"/>
  <c r="CD589" i="2"/>
  <c r="CD590" i="2"/>
  <c r="CD591" i="2"/>
  <c r="CD592" i="2"/>
  <c r="CD593" i="2"/>
  <c r="CD594" i="2"/>
  <c r="CD595" i="2"/>
  <c r="CD596" i="2"/>
  <c r="CD597" i="2"/>
  <c r="CD598" i="2"/>
  <c r="CD599" i="2"/>
  <c r="CD600" i="2"/>
  <c r="CD601" i="2"/>
  <c r="CD602" i="2"/>
  <c r="CD603" i="2"/>
  <c r="CD604" i="2"/>
  <c r="CD605" i="2"/>
  <c r="CD606" i="2"/>
  <c r="CD607" i="2"/>
  <c r="CD608" i="2"/>
  <c r="CD609" i="2"/>
  <c r="CD610" i="2"/>
  <c r="CD611" i="2"/>
  <c r="CD612" i="2"/>
  <c r="CD613" i="2"/>
  <c r="CD614" i="2"/>
  <c r="CD615" i="2"/>
  <c r="CD616" i="2"/>
  <c r="CD617" i="2"/>
  <c r="CD618" i="2"/>
  <c r="CD619" i="2"/>
  <c r="CD620" i="2"/>
  <c r="CD621" i="2"/>
  <c r="CD622" i="2"/>
  <c r="CD623" i="2"/>
  <c r="CD624" i="2"/>
  <c r="CD625" i="2"/>
  <c r="CD626" i="2"/>
  <c r="CD627" i="2"/>
  <c r="CD628" i="2"/>
  <c r="CD629" i="2"/>
  <c r="CD630" i="2"/>
  <c r="CD631" i="2"/>
  <c r="CD632" i="2"/>
  <c r="CD633" i="2"/>
  <c r="CD634" i="2"/>
  <c r="CD635" i="2"/>
  <c r="CD636" i="2"/>
  <c r="CD637" i="2"/>
  <c r="CD638" i="2"/>
  <c r="CD639" i="2"/>
  <c r="CD640" i="2"/>
  <c r="CD641" i="2"/>
  <c r="CD642" i="2"/>
  <c r="CD643" i="2"/>
  <c r="CD644" i="2"/>
  <c r="CD645" i="2"/>
  <c r="CD646" i="2"/>
  <c r="CD647" i="2"/>
  <c r="CD648" i="2"/>
  <c r="CD649" i="2"/>
  <c r="CD650" i="2"/>
  <c r="CD651" i="2"/>
  <c r="CD652" i="2"/>
  <c r="CD653" i="2"/>
  <c r="CD654" i="2"/>
  <c r="CD655" i="2"/>
  <c r="CD656" i="2"/>
  <c r="CD657" i="2"/>
  <c r="CD658" i="2"/>
  <c r="CD659" i="2"/>
  <c r="CD660" i="2"/>
  <c r="CD661" i="2"/>
  <c r="CD662" i="2"/>
  <c r="CD663" i="2"/>
  <c r="CD664" i="2"/>
  <c r="CD665" i="2"/>
  <c r="CD666" i="2"/>
  <c r="CD667" i="2"/>
  <c r="CD668" i="2"/>
  <c r="CD669" i="2"/>
  <c r="CD670" i="2"/>
  <c r="CD671" i="2"/>
  <c r="CD672" i="2"/>
  <c r="CD673" i="2"/>
  <c r="CD674" i="2"/>
  <c r="CD675" i="2"/>
  <c r="CD676" i="2"/>
  <c r="CD677" i="2"/>
  <c r="CD678" i="2"/>
  <c r="CD679" i="2"/>
  <c r="CD680" i="2"/>
  <c r="CD681" i="2"/>
  <c r="CD682" i="2"/>
  <c r="CD683" i="2"/>
  <c r="CD684" i="2"/>
  <c r="CD685" i="2"/>
  <c r="CD686" i="2"/>
  <c r="CD687" i="2"/>
  <c r="CD688" i="2"/>
  <c r="CD689" i="2"/>
  <c r="CD690" i="2"/>
  <c r="CD691" i="2"/>
  <c r="CD692" i="2"/>
  <c r="CD693" i="2"/>
  <c r="CD694" i="2"/>
  <c r="CD695" i="2"/>
  <c r="CD696" i="2"/>
  <c r="CD697" i="2"/>
  <c r="CD698" i="2"/>
  <c r="CD699" i="2"/>
  <c r="CD700" i="2"/>
  <c r="CD701" i="2"/>
  <c r="CD702" i="2"/>
  <c r="CD703" i="2"/>
  <c r="CD704" i="2"/>
  <c r="CD705" i="2"/>
  <c r="CD706" i="2"/>
  <c r="CD707" i="2"/>
  <c r="CD708" i="2"/>
  <c r="CD709" i="2"/>
  <c r="CD710" i="2"/>
  <c r="CD711" i="2"/>
  <c r="CD712" i="2"/>
  <c r="CD713" i="2"/>
  <c r="CD714" i="2"/>
  <c r="CD715" i="2"/>
  <c r="CD716" i="2"/>
  <c r="CD717" i="2"/>
  <c r="CD718" i="2"/>
  <c r="CD719" i="2"/>
  <c r="CD720" i="2"/>
  <c r="CD721" i="2"/>
  <c r="CD722" i="2"/>
  <c r="CD723" i="2"/>
  <c r="CD724" i="2"/>
  <c r="CD725" i="2"/>
  <c r="CD726" i="2"/>
  <c r="CD727" i="2"/>
  <c r="CD728" i="2"/>
  <c r="CD729" i="2"/>
  <c r="CD730" i="2"/>
  <c r="CD731" i="2"/>
  <c r="CD732" i="2"/>
  <c r="CD733" i="2"/>
  <c r="CD734" i="2"/>
  <c r="CD735" i="2"/>
  <c r="CD736" i="2"/>
  <c r="CD737" i="2"/>
  <c r="CD738" i="2"/>
  <c r="CD739" i="2"/>
  <c r="CD740" i="2"/>
  <c r="CD741" i="2"/>
  <c r="CD742" i="2"/>
  <c r="CD743" i="2"/>
  <c r="CD744" i="2"/>
  <c r="CD745" i="2"/>
  <c r="CD746" i="2"/>
  <c r="CD747" i="2"/>
  <c r="CD748" i="2"/>
  <c r="CD749" i="2"/>
  <c r="CD750" i="2"/>
  <c r="CD751" i="2"/>
  <c r="CD752" i="2"/>
  <c r="CD753" i="2"/>
  <c r="CD754" i="2"/>
  <c r="CD755" i="2"/>
  <c r="CD756" i="2"/>
  <c r="CD757" i="2"/>
  <c r="CD758" i="2"/>
  <c r="CD759" i="2"/>
  <c r="CD760" i="2"/>
  <c r="CD761" i="2"/>
  <c r="CD762" i="2"/>
  <c r="CD763" i="2"/>
  <c r="CD764" i="2"/>
  <c r="CD765" i="2"/>
  <c r="CD766" i="2"/>
  <c r="CD767" i="2"/>
  <c r="CD768" i="2"/>
  <c r="CD769" i="2"/>
  <c r="CD770" i="2"/>
  <c r="CD771" i="2"/>
  <c r="CD772" i="2"/>
  <c r="CD773" i="2"/>
  <c r="CD774" i="2"/>
  <c r="CD775" i="2"/>
  <c r="CD776" i="2"/>
  <c r="CD777" i="2"/>
  <c r="CD778" i="2"/>
  <c r="CD779" i="2"/>
  <c r="CD780" i="2"/>
  <c r="CD781" i="2"/>
  <c r="CD782" i="2"/>
  <c r="CD783" i="2"/>
  <c r="CD784" i="2"/>
  <c r="CD785" i="2"/>
  <c r="CD786" i="2"/>
  <c r="CD787" i="2"/>
  <c r="CD788" i="2"/>
  <c r="CD789" i="2"/>
  <c r="CD790" i="2"/>
  <c r="CD791" i="2"/>
  <c r="CD792" i="2"/>
  <c r="CD793" i="2"/>
  <c r="CD794" i="2"/>
  <c r="CD795" i="2"/>
  <c r="CD796" i="2"/>
  <c r="CD797" i="2"/>
  <c r="CD798" i="2"/>
  <c r="CD799" i="2"/>
  <c r="CD800" i="2"/>
  <c r="CD801" i="2"/>
  <c r="CD802" i="2"/>
  <c r="CD803" i="2"/>
  <c r="CD804" i="2"/>
  <c r="CD805" i="2"/>
  <c r="CD806" i="2"/>
  <c r="CD807" i="2"/>
  <c r="CD808" i="2"/>
  <c r="CD809" i="2"/>
  <c r="CD810" i="2"/>
  <c r="CD811" i="2"/>
  <c r="CD812" i="2"/>
  <c r="CD813" i="2"/>
  <c r="CD814" i="2"/>
  <c r="CD815" i="2"/>
  <c r="CD816" i="2"/>
  <c r="CD817" i="2"/>
  <c r="CD818" i="2"/>
  <c r="CD819" i="2"/>
  <c r="CD820" i="2"/>
  <c r="CD821" i="2"/>
  <c r="CD822" i="2"/>
  <c r="CD823" i="2"/>
  <c r="CD824" i="2"/>
  <c r="CD825" i="2"/>
  <c r="CD826" i="2"/>
  <c r="CD827" i="2"/>
  <c r="CD828" i="2"/>
  <c r="CD829" i="2"/>
  <c r="CD830" i="2"/>
  <c r="CD831" i="2"/>
  <c r="CD832" i="2"/>
  <c r="CD833" i="2"/>
  <c r="CD834" i="2"/>
  <c r="CD835" i="2"/>
  <c r="CD836" i="2"/>
  <c r="CD837" i="2"/>
  <c r="CD838" i="2"/>
  <c r="CD839" i="2"/>
  <c r="CD840" i="2"/>
  <c r="CD841" i="2"/>
  <c r="CD842" i="2"/>
  <c r="CD843" i="2"/>
  <c r="CD844" i="2"/>
  <c r="CD845" i="2"/>
  <c r="CD846" i="2"/>
  <c r="CD847" i="2"/>
  <c r="CD848" i="2"/>
  <c r="CD849" i="2"/>
  <c r="CD850" i="2"/>
  <c r="CD851" i="2"/>
  <c r="CD852" i="2"/>
  <c r="CD853" i="2"/>
  <c r="CD854" i="2"/>
  <c r="CD855" i="2"/>
  <c r="CD856" i="2"/>
  <c r="CD857" i="2"/>
  <c r="CD858" i="2"/>
  <c r="CD859" i="2"/>
  <c r="CD860" i="2"/>
  <c r="CD861" i="2"/>
  <c r="CD862" i="2"/>
  <c r="CD863" i="2"/>
  <c r="CD864" i="2"/>
  <c r="CD865" i="2"/>
  <c r="CD866" i="2"/>
  <c r="CD867" i="2"/>
  <c r="CD868" i="2"/>
  <c r="CD869" i="2"/>
  <c r="CD870" i="2"/>
  <c r="CD871" i="2"/>
  <c r="CD872" i="2"/>
  <c r="CD873" i="2"/>
  <c r="CD874" i="2"/>
  <c r="CD875" i="2"/>
  <c r="CD876" i="2"/>
  <c r="CD877" i="2"/>
  <c r="CD878" i="2"/>
  <c r="CD879" i="2"/>
  <c r="CD880" i="2"/>
  <c r="CD881" i="2"/>
  <c r="CD882" i="2"/>
  <c r="CD883" i="2"/>
  <c r="CD884" i="2"/>
  <c r="CD885" i="2"/>
  <c r="CD886" i="2"/>
  <c r="CD887" i="2"/>
  <c r="CD888" i="2"/>
  <c r="CD889" i="2"/>
  <c r="CD890" i="2"/>
  <c r="CD891" i="2"/>
  <c r="CD892" i="2"/>
  <c r="CD893" i="2"/>
  <c r="CD894" i="2"/>
  <c r="CD895" i="2"/>
  <c r="CD896" i="2"/>
  <c r="CD897" i="2"/>
  <c r="CD898" i="2"/>
  <c r="CD899" i="2"/>
  <c r="CD900" i="2"/>
  <c r="CD901" i="2"/>
  <c r="CD902" i="2"/>
  <c r="CD903" i="2"/>
  <c r="CD904" i="2"/>
  <c r="CD905" i="2"/>
  <c r="CD906" i="2"/>
  <c r="CD907" i="2"/>
  <c r="CD908" i="2"/>
  <c r="CD909" i="2"/>
  <c r="CD910" i="2"/>
  <c r="CD911" i="2"/>
  <c r="CD912" i="2"/>
  <c r="CD913" i="2"/>
  <c r="CD914" i="2"/>
  <c r="CD915" i="2"/>
  <c r="CD916" i="2"/>
  <c r="CD917" i="2"/>
  <c r="CD918" i="2"/>
  <c r="CD919" i="2"/>
  <c r="CD920" i="2"/>
  <c r="CD921" i="2"/>
  <c r="CD922" i="2"/>
  <c r="CD923" i="2"/>
  <c r="CD924" i="2"/>
  <c r="CD925" i="2"/>
  <c r="CD926" i="2"/>
  <c r="CD927" i="2"/>
  <c r="CD928" i="2"/>
  <c r="CD929" i="2"/>
  <c r="CD930" i="2"/>
  <c r="CD931" i="2"/>
  <c r="CD932" i="2"/>
  <c r="CD933" i="2"/>
  <c r="CD934" i="2"/>
  <c r="CD935" i="2"/>
  <c r="CD936" i="2"/>
  <c r="CD937" i="2"/>
  <c r="CD938" i="2"/>
  <c r="CD939" i="2"/>
  <c r="CD940" i="2"/>
  <c r="CD941" i="2"/>
  <c r="CD942" i="2"/>
  <c r="CD943" i="2"/>
  <c r="CD944" i="2"/>
  <c r="CD945" i="2"/>
  <c r="CD946" i="2"/>
  <c r="CD947" i="2"/>
  <c r="CD948" i="2"/>
  <c r="CD949" i="2"/>
  <c r="CD950" i="2"/>
  <c r="CD951" i="2"/>
  <c r="CD952" i="2"/>
  <c r="CD953" i="2"/>
  <c r="CD954" i="2"/>
  <c r="CD955" i="2"/>
  <c r="CD956" i="2"/>
  <c r="CD957" i="2"/>
  <c r="CD958" i="2"/>
  <c r="CD959" i="2"/>
  <c r="CD960" i="2"/>
  <c r="CD961" i="2"/>
  <c r="CD962" i="2"/>
  <c r="CD963" i="2"/>
  <c r="CD964" i="2"/>
  <c r="CD965" i="2"/>
  <c r="CD966" i="2"/>
  <c r="CD967" i="2"/>
  <c r="CD968" i="2"/>
  <c r="CD969" i="2"/>
  <c r="CD970" i="2"/>
  <c r="CD971" i="2"/>
  <c r="CD972" i="2"/>
  <c r="CD973" i="2"/>
  <c r="CD974" i="2"/>
  <c r="CD975" i="2"/>
  <c r="CD976" i="2"/>
  <c r="CD977" i="2"/>
  <c r="CD978" i="2"/>
  <c r="CD979" i="2"/>
  <c r="CD980" i="2"/>
  <c r="CD981" i="2"/>
  <c r="CD982" i="2"/>
  <c r="CD983" i="2"/>
  <c r="CD984" i="2"/>
  <c r="CD985" i="2"/>
  <c r="CD986" i="2"/>
  <c r="CD987" i="2"/>
  <c r="CD988" i="2"/>
  <c r="CD989" i="2"/>
  <c r="CD990" i="2"/>
  <c r="CD991" i="2"/>
  <c r="CD992" i="2"/>
  <c r="CD993" i="2"/>
  <c r="CD994" i="2"/>
  <c r="CD995" i="2"/>
  <c r="CD996" i="2"/>
  <c r="CD997" i="2"/>
  <c r="CD998" i="2"/>
  <c r="CD999" i="2"/>
  <c r="CD1000" i="2"/>
  <c r="CD1001" i="2"/>
  <c r="CD1002" i="2"/>
  <c r="CD1003" i="2"/>
  <c r="CD1004" i="2"/>
  <c r="CD1005" i="2"/>
  <c r="CD1006" i="2"/>
  <c r="CD1007" i="2"/>
  <c r="CD1008" i="2"/>
  <c r="CD1009" i="2"/>
  <c r="CD1010" i="2"/>
  <c r="CD1011" i="2"/>
  <c r="CD1012" i="2"/>
  <c r="CD1013" i="2"/>
  <c r="CD1014" i="2"/>
  <c r="CD1015" i="2"/>
  <c r="CD1016" i="2"/>
  <c r="CD1017" i="2"/>
  <c r="CD1018" i="2"/>
  <c r="CD1019" i="2"/>
  <c r="CD1020" i="2"/>
  <c r="CD1021" i="2"/>
  <c r="CD1022" i="2"/>
  <c r="CD1023" i="2"/>
  <c r="CD1024" i="2"/>
  <c r="CD1025" i="2"/>
  <c r="CD1026" i="2"/>
  <c r="CD1027" i="2"/>
  <c r="CD1028" i="2"/>
  <c r="CD1029" i="2"/>
  <c r="CD1030" i="2"/>
  <c r="CD1031" i="2"/>
  <c r="CD1032" i="2"/>
  <c r="CD1033" i="2"/>
  <c r="CD1034" i="2"/>
  <c r="CD1035" i="2"/>
  <c r="CD1036" i="2"/>
  <c r="CD1037" i="2"/>
  <c r="CD1038" i="2"/>
  <c r="CD1039" i="2"/>
  <c r="CD1040" i="2"/>
  <c r="CD1041" i="2"/>
  <c r="CD1042" i="2"/>
  <c r="CD1043" i="2"/>
  <c r="CD1044" i="2"/>
  <c r="CD1045" i="2"/>
  <c r="CD1046" i="2"/>
  <c r="CD1047" i="2"/>
  <c r="CD1048" i="2"/>
  <c r="CD1049" i="2"/>
  <c r="CD1050" i="2"/>
  <c r="CD1051" i="2"/>
  <c r="CD1052" i="2"/>
  <c r="CD1053" i="2"/>
  <c r="CD1054" i="2"/>
  <c r="CD1055" i="2"/>
  <c r="CD1056" i="2"/>
  <c r="CD1057" i="2"/>
  <c r="CD1058" i="2"/>
  <c r="CD1059" i="2"/>
  <c r="CD1060" i="2"/>
  <c r="CD1061" i="2"/>
  <c r="CD1062" i="2"/>
  <c r="CD1063" i="2"/>
  <c r="CD1064" i="2"/>
  <c r="CD1065" i="2"/>
  <c r="CD1066" i="2"/>
  <c r="CD1067" i="2"/>
  <c r="CD1068" i="2"/>
  <c r="CD1069" i="2"/>
  <c r="CD1070" i="2"/>
  <c r="CD1071" i="2"/>
  <c r="CD1072" i="2"/>
  <c r="CD1073" i="2"/>
  <c r="CD1074" i="2"/>
  <c r="CD1075" i="2"/>
  <c r="CD1076" i="2"/>
  <c r="CD1077" i="2"/>
  <c r="CD1078" i="2"/>
  <c r="CD1079" i="2"/>
  <c r="CD1080" i="2"/>
  <c r="CD1081" i="2"/>
  <c r="CD1082" i="2"/>
  <c r="CD1083" i="2"/>
  <c r="CD1084" i="2"/>
  <c r="CD1085" i="2"/>
  <c r="CD1086" i="2"/>
  <c r="CD1087" i="2"/>
  <c r="CD1088" i="2"/>
  <c r="CD1089" i="2"/>
  <c r="CD1090" i="2"/>
  <c r="CD1091" i="2"/>
  <c r="CD1092" i="2"/>
  <c r="CD1093" i="2"/>
  <c r="CD1094" i="2"/>
  <c r="CD1095" i="2"/>
  <c r="CD1096" i="2"/>
  <c r="CD1097" i="2"/>
  <c r="CD1098" i="2"/>
  <c r="CD1099" i="2"/>
  <c r="CD1100" i="2"/>
  <c r="CD1101" i="2"/>
  <c r="CD1102" i="2"/>
  <c r="CD1103" i="2"/>
  <c r="CD1104" i="2"/>
  <c r="CD1105" i="2"/>
  <c r="CD1106" i="2"/>
  <c r="CD1107" i="2"/>
  <c r="CD1108" i="2"/>
  <c r="CD1109" i="2"/>
  <c r="CD1110" i="2"/>
  <c r="CD1111" i="2"/>
  <c r="CD1112" i="2"/>
  <c r="CD1113" i="2"/>
  <c r="CD1114" i="2"/>
  <c r="CD1115" i="2"/>
  <c r="CD1116" i="2"/>
  <c r="CD1117" i="2"/>
  <c r="CD1118" i="2"/>
  <c r="CD1119" i="2"/>
  <c r="CD1120" i="2"/>
  <c r="CD1121" i="2"/>
  <c r="CD1122" i="2"/>
  <c r="CD1123" i="2"/>
  <c r="CD1124" i="2"/>
  <c r="CD1125" i="2"/>
  <c r="CD1126" i="2"/>
  <c r="CD1127" i="2"/>
  <c r="CD1128" i="2"/>
  <c r="CD1129" i="2"/>
  <c r="CD1130" i="2"/>
  <c r="CD1131" i="2"/>
  <c r="CD1132" i="2"/>
  <c r="CD1133" i="2"/>
  <c r="CD1134" i="2"/>
  <c r="CD1135" i="2"/>
  <c r="CD1136" i="2"/>
  <c r="CD1137" i="2"/>
  <c r="CD1138" i="2"/>
  <c r="CD1139" i="2"/>
  <c r="CD1140" i="2"/>
  <c r="CD1141" i="2"/>
  <c r="CD1142" i="2"/>
  <c r="CD1143" i="2"/>
  <c r="CD1144" i="2"/>
  <c r="CD1145" i="2"/>
  <c r="CD1146" i="2"/>
  <c r="CD1147" i="2"/>
  <c r="CD1148" i="2"/>
  <c r="CD1149" i="2"/>
  <c r="CD1150" i="2"/>
  <c r="CD1151" i="2"/>
  <c r="CD1152" i="2"/>
  <c r="CD1153" i="2"/>
  <c r="CD1154" i="2"/>
  <c r="CD1155" i="2"/>
  <c r="CD1156" i="2"/>
  <c r="CD1157" i="2"/>
  <c r="CD1158" i="2"/>
  <c r="CD1159" i="2"/>
  <c r="CD1160" i="2"/>
  <c r="CD1161" i="2"/>
  <c r="CD1162" i="2"/>
  <c r="CD1163" i="2"/>
  <c r="CD1164" i="2"/>
  <c r="CD1165" i="2"/>
  <c r="CD1166" i="2"/>
  <c r="CD1167" i="2"/>
  <c r="CD1168" i="2"/>
  <c r="CD1169" i="2"/>
  <c r="CD1170" i="2"/>
  <c r="CD1171" i="2"/>
  <c r="CD1172" i="2"/>
  <c r="CD1173" i="2"/>
  <c r="CD1174" i="2"/>
  <c r="CD1175" i="2"/>
  <c r="CD1176" i="2"/>
  <c r="CD1177" i="2"/>
  <c r="CD1178" i="2"/>
  <c r="CD1179" i="2"/>
  <c r="CD1180" i="2"/>
  <c r="CD1181" i="2"/>
  <c r="CD1182" i="2"/>
  <c r="CD1183" i="2"/>
  <c r="CD1184" i="2"/>
  <c r="CD1185" i="2"/>
  <c r="CD1186" i="2"/>
  <c r="CD1187" i="2"/>
  <c r="CD1188" i="2"/>
  <c r="CD1189" i="2"/>
  <c r="CD1190" i="2"/>
  <c r="CD1191" i="2"/>
  <c r="CD1192" i="2"/>
  <c r="CD1193" i="2"/>
  <c r="CD1194" i="2"/>
  <c r="CD1195" i="2"/>
  <c r="CD1196" i="2"/>
  <c r="CD1197" i="2"/>
  <c r="CD1198" i="2"/>
  <c r="CD1199" i="2"/>
  <c r="CD1200" i="2"/>
  <c r="CD1201" i="2"/>
  <c r="CD1202" i="2"/>
  <c r="CD1203" i="2"/>
  <c r="CD1204" i="2"/>
  <c r="CD1205" i="2"/>
  <c r="CD1206" i="2"/>
  <c r="CD1207" i="2"/>
  <c r="CD1208" i="2"/>
  <c r="CD1209" i="2"/>
  <c r="CD1210" i="2"/>
  <c r="CD1211" i="2"/>
  <c r="CD1212" i="2"/>
  <c r="CD1213" i="2"/>
  <c r="CD1214" i="2"/>
  <c r="CD1215" i="2"/>
  <c r="CD1216" i="2"/>
  <c r="CD1217" i="2"/>
  <c r="CD1218" i="2"/>
  <c r="CD1219" i="2"/>
  <c r="CD1220" i="2"/>
  <c r="CD1221" i="2"/>
  <c r="CD1222" i="2"/>
  <c r="CD1223" i="2"/>
  <c r="CD1224" i="2"/>
  <c r="CD1225" i="2"/>
  <c r="CD1226" i="2"/>
  <c r="CD1227" i="2"/>
  <c r="CD1228" i="2"/>
  <c r="CD1229" i="2"/>
  <c r="CD1230" i="2"/>
  <c r="CD1231" i="2"/>
  <c r="CD1232" i="2"/>
  <c r="CD1233" i="2"/>
  <c r="CD1234" i="2"/>
  <c r="CD1235" i="2"/>
  <c r="CD1236" i="2"/>
  <c r="CD1237" i="2"/>
  <c r="CD1238" i="2"/>
  <c r="CD1239" i="2"/>
  <c r="CD1240" i="2"/>
  <c r="CD1241" i="2"/>
  <c r="CD1242" i="2"/>
  <c r="CD1243" i="2"/>
  <c r="CD1244" i="2"/>
  <c r="CD1245" i="2"/>
  <c r="CD1246" i="2"/>
  <c r="CD1247" i="2"/>
  <c r="CD1248" i="2"/>
  <c r="CD1249" i="2"/>
  <c r="CD1250" i="2"/>
  <c r="CD1251" i="2"/>
  <c r="CD1252" i="2"/>
  <c r="CD1253" i="2"/>
  <c r="CD1254" i="2"/>
  <c r="CD1255" i="2"/>
  <c r="CD1256" i="2"/>
  <c r="CD1257" i="2"/>
  <c r="CD1258" i="2"/>
  <c r="CD1259" i="2"/>
  <c r="CD1260" i="2"/>
  <c r="CD1261" i="2"/>
  <c r="CD1262" i="2"/>
  <c r="CD1263" i="2"/>
  <c r="CD1264" i="2"/>
  <c r="CD1265" i="2"/>
  <c r="CD1266" i="2"/>
  <c r="CD1267" i="2"/>
  <c r="CD1268" i="2"/>
  <c r="CD1269" i="2"/>
  <c r="CD1270" i="2"/>
  <c r="CD1271" i="2"/>
  <c r="CD1272" i="2"/>
  <c r="CD1273" i="2"/>
  <c r="CD1274" i="2"/>
  <c r="CD1275" i="2"/>
  <c r="CD1276" i="2"/>
  <c r="CD1277" i="2"/>
  <c r="CD1278" i="2"/>
  <c r="CD1279" i="2"/>
  <c r="CD1280" i="2"/>
  <c r="CD1281" i="2"/>
  <c r="CD1282" i="2"/>
  <c r="CD1283" i="2"/>
  <c r="CD1284" i="2"/>
  <c r="CD1285" i="2"/>
  <c r="CD1286" i="2"/>
  <c r="CD1287" i="2"/>
  <c r="CD1288" i="2"/>
  <c r="CD1289" i="2"/>
  <c r="CD1290" i="2"/>
  <c r="CD1291" i="2"/>
  <c r="CD1292" i="2"/>
  <c r="CD1293" i="2"/>
  <c r="CD1294" i="2"/>
  <c r="CD1295" i="2"/>
  <c r="CD1296" i="2"/>
  <c r="CD1297" i="2"/>
  <c r="CD1298" i="2"/>
  <c r="CD1299" i="2"/>
  <c r="CD1300" i="2"/>
  <c r="CD1301" i="2"/>
  <c r="CD1302" i="2"/>
  <c r="CD1303" i="2"/>
  <c r="CD1304" i="2"/>
  <c r="CD1305" i="2"/>
  <c r="CD1306" i="2"/>
  <c r="CD1307" i="2"/>
  <c r="CD1308" i="2"/>
  <c r="CD1309" i="2"/>
  <c r="CD1310" i="2"/>
  <c r="CD1311" i="2"/>
  <c r="CD1312" i="2"/>
  <c r="CD1313" i="2"/>
  <c r="CD1314" i="2"/>
  <c r="CD1315" i="2"/>
  <c r="CD1316" i="2"/>
  <c r="CD1317" i="2"/>
  <c r="CD1318" i="2"/>
  <c r="CD1319" i="2"/>
  <c r="CD1320" i="2"/>
  <c r="CD1321" i="2"/>
  <c r="CD1322" i="2"/>
  <c r="CD1323" i="2"/>
  <c r="CD1324" i="2"/>
  <c r="CD1325" i="2"/>
  <c r="CD1326" i="2"/>
  <c r="CD1327" i="2"/>
  <c r="CD1328" i="2"/>
  <c r="CD1329" i="2"/>
  <c r="CD1330" i="2"/>
  <c r="CD1331" i="2"/>
  <c r="CD1332" i="2"/>
  <c r="CD1333" i="2"/>
  <c r="CD1334" i="2"/>
  <c r="CD1335" i="2"/>
  <c r="CD1336" i="2"/>
  <c r="CD1337" i="2"/>
  <c r="CD1338" i="2"/>
  <c r="CD1339" i="2"/>
  <c r="CD1340" i="2"/>
  <c r="CD1341" i="2"/>
  <c r="CD1342" i="2"/>
  <c r="CD1343" i="2"/>
  <c r="CD1344" i="2"/>
  <c r="CD1345" i="2"/>
  <c r="CD1346" i="2"/>
  <c r="CD1347" i="2"/>
  <c r="CD1348" i="2"/>
  <c r="CD1349" i="2"/>
  <c r="CD1350" i="2"/>
  <c r="CD1351" i="2"/>
  <c r="CD1352" i="2"/>
  <c r="CD1353" i="2"/>
  <c r="CD1354" i="2"/>
  <c r="CD1355" i="2"/>
  <c r="CD1356" i="2"/>
  <c r="CD1357" i="2"/>
  <c r="CD1358" i="2"/>
  <c r="CD1359" i="2"/>
  <c r="CD1360" i="2"/>
  <c r="CD1361" i="2"/>
  <c r="CD1362" i="2"/>
  <c r="CD1363" i="2"/>
  <c r="CD1364" i="2"/>
  <c r="CD1365" i="2"/>
  <c r="CD1366" i="2"/>
  <c r="CD1367" i="2"/>
  <c r="CD1368" i="2"/>
  <c r="CD1369" i="2"/>
  <c r="CD1370" i="2"/>
  <c r="CD1371" i="2"/>
  <c r="CD1372" i="2"/>
  <c r="CD1373" i="2"/>
  <c r="CD1374" i="2"/>
  <c r="CD1375" i="2"/>
  <c r="CD1376" i="2"/>
  <c r="CD1377" i="2"/>
  <c r="CD1378" i="2"/>
  <c r="CD1379" i="2"/>
  <c r="CD1380" i="2"/>
  <c r="CD1381" i="2"/>
  <c r="CD1382" i="2"/>
  <c r="CD1383" i="2"/>
  <c r="CD1384" i="2"/>
  <c r="CD1385" i="2"/>
  <c r="CD1386" i="2"/>
  <c r="CD1387" i="2"/>
  <c r="CD1388" i="2"/>
  <c r="CD1389" i="2"/>
  <c r="CD1390" i="2"/>
  <c r="CD1391" i="2"/>
  <c r="CD1392" i="2"/>
  <c r="CD1393" i="2"/>
  <c r="CD1394" i="2"/>
  <c r="CD1395" i="2"/>
  <c r="CD1396" i="2"/>
  <c r="CD1397" i="2"/>
  <c r="CD1398" i="2"/>
  <c r="CD1399" i="2"/>
  <c r="CD1400" i="2"/>
  <c r="CD1401" i="2"/>
  <c r="CD1402" i="2"/>
  <c r="CD1403" i="2"/>
  <c r="CD1404" i="2"/>
  <c r="CD1405" i="2"/>
  <c r="CD1406" i="2"/>
  <c r="CD1407" i="2"/>
  <c r="CD1408" i="2"/>
  <c r="CD1409" i="2"/>
  <c r="CD1410" i="2"/>
  <c r="CD1411" i="2"/>
  <c r="CD1412" i="2"/>
  <c r="CD1413" i="2"/>
  <c r="CD1414" i="2"/>
  <c r="CD1415" i="2"/>
  <c r="CD1416" i="2"/>
  <c r="CD1417" i="2"/>
  <c r="CD1418" i="2"/>
  <c r="CD1419" i="2"/>
  <c r="CD1420" i="2"/>
  <c r="CD1421" i="2"/>
  <c r="CD1422" i="2"/>
  <c r="CD1423" i="2"/>
  <c r="CD1424" i="2"/>
  <c r="CD1425" i="2"/>
  <c r="CD1426" i="2"/>
  <c r="CD1427" i="2"/>
  <c r="CD1428" i="2"/>
  <c r="CD1429" i="2"/>
  <c r="CD1430" i="2"/>
  <c r="CD1431" i="2"/>
  <c r="CD1432" i="2"/>
  <c r="CD1433" i="2"/>
  <c r="CD1434" i="2"/>
  <c r="CD1435" i="2"/>
  <c r="CD1436" i="2"/>
  <c r="CD1437" i="2"/>
  <c r="CD1438" i="2"/>
  <c r="CD1439" i="2"/>
  <c r="CD1440" i="2"/>
  <c r="CD1441" i="2"/>
  <c r="CD1442" i="2"/>
  <c r="CD1443" i="2"/>
  <c r="CD1444" i="2"/>
  <c r="CD1445" i="2"/>
  <c r="CD1446" i="2"/>
  <c r="CD1447" i="2"/>
  <c r="CD1448" i="2"/>
  <c r="CD1449" i="2"/>
  <c r="CD1450" i="2"/>
  <c r="CD1451" i="2"/>
  <c r="CD1452" i="2"/>
  <c r="CD1453" i="2"/>
  <c r="CD1454" i="2"/>
  <c r="CD1455" i="2"/>
  <c r="CD1456" i="2"/>
  <c r="CD1457" i="2"/>
  <c r="CD1458" i="2"/>
  <c r="CD1459" i="2"/>
  <c r="CD1460" i="2"/>
  <c r="CD1461" i="2"/>
  <c r="CD1462" i="2"/>
  <c r="CD1463" i="2"/>
  <c r="CD1464" i="2"/>
  <c r="CD1465" i="2"/>
  <c r="CD1466" i="2"/>
  <c r="CD1467" i="2"/>
  <c r="CD1468" i="2"/>
  <c r="CD1469" i="2"/>
  <c r="CD1470" i="2"/>
  <c r="CD1471" i="2"/>
  <c r="CD1472" i="2"/>
  <c r="CD1473" i="2"/>
  <c r="CD1474" i="2"/>
  <c r="CD1475" i="2"/>
  <c r="CD1476" i="2"/>
  <c r="CD1477" i="2"/>
  <c r="CD1478" i="2"/>
  <c r="CD1479" i="2"/>
  <c r="CD1480" i="2"/>
  <c r="CD1481" i="2"/>
  <c r="CD1482" i="2"/>
  <c r="CD1483" i="2"/>
  <c r="CD1484" i="2"/>
  <c r="CD1485" i="2"/>
  <c r="CD1486" i="2"/>
  <c r="CD1487" i="2"/>
  <c r="CD1488" i="2"/>
  <c r="CD1489" i="2"/>
  <c r="CD1490" i="2"/>
  <c r="CD1491" i="2"/>
  <c r="CD1492" i="2"/>
  <c r="CD1493" i="2"/>
  <c r="CD1494" i="2"/>
  <c r="CD1495" i="2"/>
  <c r="CD1496" i="2"/>
  <c r="CD1497" i="2"/>
  <c r="CD1498" i="2"/>
  <c r="CD1499" i="2"/>
  <c r="CD1500" i="2"/>
  <c r="CD1501" i="2"/>
  <c r="CD1502" i="2"/>
  <c r="CD1503" i="2"/>
  <c r="CD1504" i="2"/>
  <c r="CD1505" i="2"/>
  <c r="CD1506" i="2"/>
  <c r="CD1507" i="2"/>
  <c r="CD1508" i="2"/>
  <c r="CD1509" i="2"/>
  <c r="CD1510" i="2"/>
  <c r="CD1511" i="2"/>
  <c r="CD1512" i="2"/>
  <c r="CD1513" i="2"/>
  <c r="CD1514" i="2"/>
  <c r="CD1515" i="2"/>
  <c r="CD1516" i="2"/>
  <c r="CD1517" i="2"/>
  <c r="CD1518" i="2"/>
  <c r="CD1519" i="2"/>
  <c r="CD1520" i="2"/>
  <c r="CD1521" i="2"/>
  <c r="CD1522" i="2"/>
  <c r="CD1523" i="2"/>
  <c r="CD1524" i="2"/>
  <c r="CD1525" i="2"/>
  <c r="CD1526" i="2"/>
  <c r="CD1527" i="2"/>
  <c r="CD1528" i="2"/>
  <c r="CD1529" i="2"/>
  <c r="CD1530" i="2"/>
  <c r="CD1531" i="2"/>
  <c r="CD1532" i="2"/>
  <c r="CD1533" i="2"/>
  <c r="CD1534" i="2"/>
  <c r="CD1535" i="2"/>
  <c r="CD1536" i="2"/>
  <c r="CD1537" i="2"/>
  <c r="CD1538" i="2"/>
  <c r="CD1539" i="2"/>
  <c r="CD1540" i="2"/>
  <c r="CD1541" i="2"/>
  <c r="CD1542" i="2"/>
  <c r="CD1543" i="2"/>
  <c r="CD1544" i="2"/>
  <c r="CD1545" i="2"/>
  <c r="CD1546" i="2"/>
  <c r="CD1547" i="2"/>
  <c r="CD1548" i="2"/>
  <c r="CD1549" i="2"/>
  <c r="CD1550" i="2"/>
  <c r="CD1551" i="2"/>
  <c r="CD1552" i="2"/>
  <c r="CD1553" i="2"/>
  <c r="CD1554" i="2"/>
  <c r="CD1555" i="2"/>
  <c r="CD1556" i="2"/>
  <c r="CD1557" i="2"/>
  <c r="CD1558" i="2"/>
  <c r="CD1559" i="2"/>
  <c r="CD1560" i="2"/>
  <c r="CD1561" i="2"/>
  <c r="CD1562" i="2"/>
  <c r="CD1563" i="2"/>
  <c r="CD1564" i="2"/>
  <c r="CD1565" i="2"/>
  <c r="CD1566" i="2"/>
  <c r="CD1567" i="2"/>
  <c r="CD1568" i="2"/>
  <c r="CD1569" i="2"/>
  <c r="CD1570" i="2"/>
  <c r="CD1571" i="2"/>
  <c r="CD1572" i="2"/>
  <c r="CD1573" i="2"/>
  <c r="CD1574" i="2"/>
  <c r="CD1575" i="2"/>
  <c r="CD1576" i="2"/>
  <c r="CD1577" i="2"/>
  <c r="CD1578" i="2"/>
  <c r="CD1579" i="2"/>
  <c r="CD1580" i="2"/>
  <c r="CD1581" i="2"/>
  <c r="CD1582" i="2"/>
  <c r="CD1583" i="2"/>
  <c r="CD1584" i="2"/>
  <c r="CD1585" i="2"/>
  <c r="CD1586" i="2"/>
  <c r="CD1587" i="2"/>
  <c r="CD1588" i="2"/>
  <c r="CD1589" i="2"/>
  <c r="CD1590" i="2"/>
  <c r="CD1591" i="2"/>
  <c r="CD1592" i="2"/>
  <c r="CD1593" i="2"/>
  <c r="CD1594" i="2"/>
  <c r="CD1595" i="2"/>
  <c r="CD1596" i="2"/>
  <c r="CD1597" i="2"/>
  <c r="CD1598" i="2"/>
  <c r="CD1599" i="2"/>
  <c r="CD1600" i="2"/>
  <c r="CD1601" i="2"/>
  <c r="CC2" i="2"/>
  <c r="CC3" i="2"/>
  <c r="CC4" i="2"/>
  <c r="CC5" i="2"/>
  <c r="CC6" i="2"/>
  <c r="CC7" i="2"/>
  <c r="CC8" i="2"/>
  <c r="CC9" i="2"/>
  <c r="CC10" i="2"/>
  <c r="CC11" i="2"/>
  <c r="CC12" i="2"/>
  <c r="CC13" i="2"/>
  <c r="CC14" i="2"/>
  <c r="CC15" i="2"/>
  <c r="CC16" i="2"/>
  <c r="CC17" i="2"/>
  <c r="CC18" i="2"/>
  <c r="CC19" i="2"/>
  <c r="CC20" i="2"/>
  <c r="CC21" i="2"/>
  <c r="CC22" i="2"/>
  <c r="CC23" i="2"/>
  <c r="CC24" i="2"/>
  <c r="CC25" i="2"/>
  <c r="CC26" i="2"/>
  <c r="CC27" i="2"/>
  <c r="CC28" i="2"/>
  <c r="CC29" i="2"/>
  <c r="CC30" i="2"/>
  <c r="CC31" i="2"/>
  <c r="CC32" i="2"/>
  <c r="CC33" i="2"/>
  <c r="CC34" i="2"/>
  <c r="CC35" i="2"/>
  <c r="CC36" i="2"/>
  <c r="CC37" i="2"/>
  <c r="CC38" i="2"/>
  <c r="CC39" i="2"/>
  <c r="CC40" i="2"/>
  <c r="CC41" i="2"/>
  <c r="CC42" i="2"/>
  <c r="CC43" i="2"/>
  <c r="CC44" i="2"/>
  <c r="CC45" i="2"/>
  <c r="CC46" i="2"/>
  <c r="CC47" i="2"/>
  <c r="CC48" i="2"/>
  <c r="CC49" i="2"/>
  <c r="CC50" i="2"/>
  <c r="CC51" i="2"/>
  <c r="CC52" i="2"/>
  <c r="CC53" i="2"/>
  <c r="CC54" i="2"/>
  <c r="CC55" i="2"/>
  <c r="CC56" i="2"/>
  <c r="CC57" i="2"/>
  <c r="CC58" i="2"/>
  <c r="CC59" i="2"/>
  <c r="CC60" i="2"/>
  <c r="CC61" i="2"/>
  <c r="CC62" i="2"/>
  <c r="CC63" i="2"/>
  <c r="CC64" i="2"/>
  <c r="CC65" i="2"/>
  <c r="CC66" i="2"/>
  <c r="CC67" i="2"/>
  <c r="CC68" i="2"/>
  <c r="CC69" i="2"/>
  <c r="CC70" i="2"/>
  <c r="CC71" i="2"/>
  <c r="CC72" i="2"/>
  <c r="CC73" i="2"/>
  <c r="CC74" i="2"/>
  <c r="CC75" i="2"/>
  <c r="CC76" i="2"/>
  <c r="CC77" i="2"/>
  <c r="CC78" i="2"/>
  <c r="CC79" i="2"/>
  <c r="CC80" i="2"/>
  <c r="CC81" i="2"/>
  <c r="CC82" i="2"/>
  <c r="CC83" i="2"/>
  <c r="CC84" i="2"/>
  <c r="CC85" i="2"/>
  <c r="CC86" i="2"/>
  <c r="CC87" i="2"/>
  <c r="CC88" i="2"/>
  <c r="CC89" i="2"/>
  <c r="CC90" i="2"/>
  <c r="CC91" i="2"/>
  <c r="CC92" i="2"/>
  <c r="CC93" i="2"/>
  <c r="CC94" i="2"/>
  <c r="CC95" i="2"/>
  <c r="CC96" i="2"/>
  <c r="CC97" i="2"/>
  <c r="CC98" i="2"/>
  <c r="CC99" i="2"/>
  <c r="CC100" i="2"/>
  <c r="CC101" i="2"/>
  <c r="CC102" i="2"/>
  <c r="CC103" i="2"/>
  <c r="CC104" i="2"/>
  <c r="CC105" i="2"/>
  <c r="CC106" i="2"/>
  <c r="CC107" i="2"/>
  <c r="CC108" i="2"/>
  <c r="CC109" i="2"/>
  <c r="CC110" i="2"/>
  <c r="CC111" i="2"/>
  <c r="CC112" i="2"/>
  <c r="CC113" i="2"/>
  <c r="CC114" i="2"/>
  <c r="CC115" i="2"/>
  <c r="CC116" i="2"/>
  <c r="CC117" i="2"/>
  <c r="CC118" i="2"/>
  <c r="CC119" i="2"/>
  <c r="CC120" i="2"/>
  <c r="CC121" i="2"/>
  <c r="CC122" i="2"/>
  <c r="CC123" i="2"/>
  <c r="CC124" i="2"/>
  <c r="CC125" i="2"/>
  <c r="CC126" i="2"/>
  <c r="CC127" i="2"/>
  <c r="CC128" i="2"/>
  <c r="CC129" i="2"/>
  <c r="CC130" i="2"/>
  <c r="CC131" i="2"/>
  <c r="CC132" i="2"/>
  <c r="CC133" i="2"/>
  <c r="CC134" i="2"/>
  <c r="CC135" i="2"/>
  <c r="CC136" i="2"/>
  <c r="CC137" i="2"/>
  <c r="CC138" i="2"/>
  <c r="CC139" i="2"/>
  <c r="CC140" i="2"/>
  <c r="CC141" i="2"/>
  <c r="CC142" i="2"/>
  <c r="CC143" i="2"/>
  <c r="CC144" i="2"/>
  <c r="CC145" i="2"/>
  <c r="CC146" i="2"/>
  <c r="CC147" i="2"/>
  <c r="CC148" i="2"/>
  <c r="CC149" i="2"/>
  <c r="CC150" i="2"/>
  <c r="CC151" i="2"/>
  <c r="CC152" i="2"/>
  <c r="CC153" i="2"/>
  <c r="CC154" i="2"/>
  <c r="CC155" i="2"/>
  <c r="CC156" i="2"/>
  <c r="CC157" i="2"/>
  <c r="CC158" i="2"/>
  <c r="CC159" i="2"/>
  <c r="CC160" i="2"/>
  <c r="CC161" i="2"/>
  <c r="CC162" i="2"/>
  <c r="CC163" i="2"/>
  <c r="CC164" i="2"/>
  <c r="CC165" i="2"/>
  <c r="CC166" i="2"/>
  <c r="CC167" i="2"/>
  <c r="CC168" i="2"/>
  <c r="CC169" i="2"/>
  <c r="CC170" i="2"/>
  <c r="CC171" i="2"/>
  <c r="CC172" i="2"/>
  <c r="CC173" i="2"/>
  <c r="CC174" i="2"/>
  <c r="CC175" i="2"/>
  <c r="CC176" i="2"/>
  <c r="CC177" i="2"/>
  <c r="CC178" i="2"/>
  <c r="CC179" i="2"/>
  <c r="CC180" i="2"/>
  <c r="CC181" i="2"/>
  <c r="CC182" i="2"/>
  <c r="CC183" i="2"/>
  <c r="CC184" i="2"/>
  <c r="CC185" i="2"/>
  <c r="CC186" i="2"/>
  <c r="CC187" i="2"/>
  <c r="CC188" i="2"/>
  <c r="CC189" i="2"/>
  <c r="CC190" i="2"/>
  <c r="CC191" i="2"/>
  <c r="CC192" i="2"/>
  <c r="CC193" i="2"/>
  <c r="CC194" i="2"/>
  <c r="CC195" i="2"/>
  <c r="CC196" i="2"/>
  <c r="CC197" i="2"/>
  <c r="CC198" i="2"/>
  <c r="CC199" i="2"/>
  <c r="CC200" i="2"/>
  <c r="CC201" i="2"/>
  <c r="CC202" i="2"/>
  <c r="CC203" i="2"/>
  <c r="CC204" i="2"/>
  <c r="CC205" i="2"/>
  <c r="CC206" i="2"/>
  <c r="CC207" i="2"/>
  <c r="CC208" i="2"/>
  <c r="CC209" i="2"/>
  <c r="CC210" i="2"/>
  <c r="CC211" i="2"/>
  <c r="CC212" i="2"/>
  <c r="CC213" i="2"/>
  <c r="CC214" i="2"/>
  <c r="CC215" i="2"/>
  <c r="CC216" i="2"/>
  <c r="CC217" i="2"/>
  <c r="CC218" i="2"/>
  <c r="CC219" i="2"/>
  <c r="CC220" i="2"/>
  <c r="CC221" i="2"/>
  <c r="CC222" i="2"/>
  <c r="CC223" i="2"/>
  <c r="CC224" i="2"/>
  <c r="CC225" i="2"/>
  <c r="CC226" i="2"/>
  <c r="CC227" i="2"/>
  <c r="CC228" i="2"/>
  <c r="CC229" i="2"/>
  <c r="CC230" i="2"/>
  <c r="CC231" i="2"/>
  <c r="CC232" i="2"/>
  <c r="CC233" i="2"/>
  <c r="CC234" i="2"/>
  <c r="CC235" i="2"/>
  <c r="CC236" i="2"/>
  <c r="CC237" i="2"/>
  <c r="CC238" i="2"/>
  <c r="CC239" i="2"/>
  <c r="CC240" i="2"/>
  <c r="CC241" i="2"/>
  <c r="CC242" i="2"/>
  <c r="CC243" i="2"/>
  <c r="CC244" i="2"/>
  <c r="CC245" i="2"/>
  <c r="CC246" i="2"/>
  <c r="CC247" i="2"/>
  <c r="CC248" i="2"/>
  <c r="CC249" i="2"/>
  <c r="CC250" i="2"/>
  <c r="CC251" i="2"/>
  <c r="CC252" i="2"/>
  <c r="CC253" i="2"/>
  <c r="CC254" i="2"/>
  <c r="CC255" i="2"/>
  <c r="CC256" i="2"/>
  <c r="CC257" i="2"/>
  <c r="CC258" i="2"/>
  <c r="CC259" i="2"/>
  <c r="CC260" i="2"/>
  <c r="CC261" i="2"/>
  <c r="CC262" i="2"/>
  <c r="CC263" i="2"/>
  <c r="CC264" i="2"/>
  <c r="CC265" i="2"/>
  <c r="CC266" i="2"/>
  <c r="CC267" i="2"/>
  <c r="CC268" i="2"/>
  <c r="CC269" i="2"/>
  <c r="CC270" i="2"/>
  <c r="CC271" i="2"/>
  <c r="CC272" i="2"/>
  <c r="CC273" i="2"/>
  <c r="CC274" i="2"/>
  <c r="CC275" i="2"/>
  <c r="CC276" i="2"/>
  <c r="CC277" i="2"/>
  <c r="CC278" i="2"/>
  <c r="CC279" i="2"/>
  <c r="CC280" i="2"/>
  <c r="CC281" i="2"/>
  <c r="CC282" i="2"/>
  <c r="CC283" i="2"/>
  <c r="CC284" i="2"/>
  <c r="CC285" i="2"/>
  <c r="CC286" i="2"/>
  <c r="CC287" i="2"/>
  <c r="CC288" i="2"/>
  <c r="CC289" i="2"/>
  <c r="CC290" i="2"/>
  <c r="CC291" i="2"/>
  <c r="CC292" i="2"/>
  <c r="CC293" i="2"/>
  <c r="CC294" i="2"/>
  <c r="CC295" i="2"/>
  <c r="CC296" i="2"/>
  <c r="CC297" i="2"/>
  <c r="CC298" i="2"/>
  <c r="CC299" i="2"/>
  <c r="CC300" i="2"/>
  <c r="CC301" i="2"/>
  <c r="CC302" i="2"/>
  <c r="CC303" i="2"/>
  <c r="CC304" i="2"/>
  <c r="CC305" i="2"/>
  <c r="CC306" i="2"/>
  <c r="CC307" i="2"/>
  <c r="CC308" i="2"/>
  <c r="CC309" i="2"/>
  <c r="CC310" i="2"/>
  <c r="CC311" i="2"/>
  <c r="CC312" i="2"/>
  <c r="CC313" i="2"/>
  <c r="CC314" i="2"/>
  <c r="CC315" i="2"/>
  <c r="CC316" i="2"/>
  <c r="CC317" i="2"/>
  <c r="CC318" i="2"/>
  <c r="CC319" i="2"/>
  <c r="CC320" i="2"/>
  <c r="CC321" i="2"/>
  <c r="CC322" i="2"/>
  <c r="CC323" i="2"/>
  <c r="CC324" i="2"/>
  <c r="CC325" i="2"/>
  <c r="CC326" i="2"/>
  <c r="CC327" i="2"/>
  <c r="CC328" i="2"/>
  <c r="CC329" i="2"/>
  <c r="CC330" i="2"/>
  <c r="CC331" i="2"/>
  <c r="CC332" i="2"/>
  <c r="CC333" i="2"/>
  <c r="CC334" i="2"/>
  <c r="CC335" i="2"/>
  <c r="CC336" i="2"/>
  <c r="CC337" i="2"/>
  <c r="CC338" i="2"/>
  <c r="CC339" i="2"/>
  <c r="CC340" i="2"/>
  <c r="CC341" i="2"/>
  <c r="CC342" i="2"/>
  <c r="CC343" i="2"/>
  <c r="CC344" i="2"/>
  <c r="CC345" i="2"/>
  <c r="CC346" i="2"/>
  <c r="CC347" i="2"/>
  <c r="CC348" i="2"/>
  <c r="CC349" i="2"/>
  <c r="CC350" i="2"/>
  <c r="CC351" i="2"/>
  <c r="CC352" i="2"/>
  <c r="CC353" i="2"/>
  <c r="CC354" i="2"/>
  <c r="CC355" i="2"/>
  <c r="CC356" i="2"/>
  <c r="CC357" i="2"/>
  <c r="CC358" i="2"/>
  <c r="CC359" i="2"/>
  <c r="CC360" i="2"/>
  <c r="CC361" i="2"/>
  <c r="CC362" i="2"/>
  <c r="CC363" i="2"/>
  <c r="CC364" i="2"/>
  <c r="CC365" i="2"/>
  <c r="CC366" i="2"/>
  <c r="CC367" i="2"/>
  <c r="CC368" i="2"/>
  <c r="CC369" i="2"/>
  <c r="CC370" i="2"/>
  <c r="CC371" i="2"/>
  <c r="CC372" i="2"/>
  <c r="CC373" i="2"/>
  <c r="CC374" i="2"/>
  <c r="CC375" i="2"/>
  <c r="CC376" i="2"/>
  <c r="CC377" i="2"/>
  <c r="CC378" i="2"/>
  <c r="CC379" i="2"/>
  <c r="CC380" i="2"/>
  <c r="CC381" i="2"/>
  <c r="CC382" i="2"/>
  <c r="CC383" i="2"/>
  <c r="CC384" i="2"/>
  <c r="CC385" i="2"/>
  <c r="CC386" i="2"/>
  <c r="CC387" i="2"/>
  <c r="CC388" i="2"/>
  <c r="CC389" i="2"/>
  <c r="CC390" i="2"/>
  <c r="CC391" i="2"/>
  <c r="CC392" i="2"/>
  <c r="CC393" i="2"/>
  <c r="CC394" i="2"/>
  <c r="CC395" i="2"/>
  <c r="CC396" i="2"/>
  <c r="CC397" i="2"/>
  <c r="CC398" i="2"/>
  <c r="CC399" i="2"/>
  <c r="CC400" i="2"/>
  <c r="CC401" i="2"/>
  <c r="CC402" i="2"/>
  <c r="CC403" i="2"/>
  <c r="CC404" i="2"/>
  <c r="CC405" i="2"/>
  <c r="CC406" i="2"/>
  <c r="CC407" i="2"/>
  <c r="CC408" i="2"/>
  <c r="CC409" i="2"/>
  <c r="CC410" i="2"/>
  <c r="CC411" i="2"/>
  <c r="CC412" i="2"/>
  <c r="CC413" i="2"/>
  <c r="CC414" i="2"/>
  <c r="CC415" i="2"/>
  <c r="CC416" i="2"/>
  <c r="CC417" i="2"/>
  <c r="CC418" i="2"/>
  <c r="CC419" i="2"/>
  <c r="CC420" i="2"/>
  <c r="CC421" i="2"/>
  <c r="CC422" i="2"/>
  <c r="CC423" i="2"/>
  <c r="CC424" i="2"/>
  <c r="CC425" i="2"/>
  <c r="CC426" i="2"/>
  <c r="CC427" i="2"/>
  <c r="CC428" i="2"/>
  <c r="CC429" i="2"/>
  <c r="CC430" i="2"/>
  <c r="CC431" i="2"/>
  <c r="CC432" i="2"/>
  <c r="CC433" i="2"/>
  <c r="CC434" i="2"/>
  <c r="CC435" i="2"/>
  <c r="CC436" i="2"/>
  <c r="CC437" i="2"/>
  <c r="CC438" i="2"/>
  <c r="CC439" i="2"/>
  <c r="CC440" i="2"/>
  <c r="CC441" i="2"/>
  <c r="CC442" i="2"/>
  <c r="CC443" i="2"/>
  <c r="CC444" i="2"/>
  <c r="CC445" i="2"/>
  <c r="CC446" i="2"/>
  <c r="CC447" i="2"/>
  <c r="CC448" i="2"/>
  <c r="CC449" i="2"/>
  <c r="CC450" i="2"/>
  <c r="CC451" i="2"/>
  <c r="CC452" i="2"/>
  <c r="CC453" i="2"/>
  <c r="CC454" i="2"/>
  <c r="CC455" i="2"/>
  <c r="CC456" i="2"/>
  <c r="CC457" i="2"/>
  <c r="CC458" i="2"/>
  <c r="CC459" i="2"/>
  <c r="CC460" i="2"/>
  <c r="CC461" i="2"/>
  <c r="CC462" i="2"/>
  <c r="CC463" i="2"/>
  <c r="CC464" i="2"/>
  <c r="CC465" i="2"/>
  <c r="CC466" i="2"/>
  <c r="CC467" i="2"/>
  <c r="CC468" i="2"/>
  <c r="CC469" i="2"/>
  <c r="CC470" i="2"/>
  <c r="CC471" i="2"/>
  <c r="CC472" i="2"/>
  <c r="CC473" i="2"/>
  <c r="CC474" i="2"/>
  <c r="CC475" i="2"/>
  <c r="CC476" i="2"/>
  <c r="CC477" i="2"/>
  <c r="CC478" i="2"/>
  <c r="CC479" i="2"/>
  <c r="CC480" i="2"/>
  <c r="CC481" i="2"/>
  <c r="CC482" i="2"/>
  <c r="CC483" i="2"/>
  <c r="CC484" i="2"/>
  <c r="CC485" i="2"/>
  <c r="CC486" i="2"/>
  <c r="CC487" i="2"/>
  <c r="CC488" i="2"/>
  <c r="CC489" i="2"/>
  <c r="CC490" i="2"/>
  <c r="CC491" i="2"/>
  <c r="CC492" i="2"/>
  <c r="CC493" i="2"/>
  <c r="CC494" i="2"/>
  <c r="CC495" i="2"/>
  <c r="CC496" i="2"/>
  <c r="CC497" i="2"/>
  <c r="CC498" i="2"/>
  <c r="CC499" i="2"/>
  <c r="CC500" i="2"/>
  <c r="CC501" i="2"/>
  <c r="CC502" i="2"/>
  <c r="CC503" i="2"/>
  <c r="CC504" i="2"/>
  <c r="CC505" i="2"/>
  <c r="CC506" i="2"/>
  <c r="CC507" i="2"/>
  <c r="CC508" i="2"/>
  <c r="CC509" i="2"/>
  <c r="CC510" i="2"/>
  <c r="CC511" i="2"/>
  <c r="CC512" i="2"/>
  <c r="CC513" i="2"/>
  <c r="CC514" i="2"/>
  <c r="CC515" i="2"/>
  <c r="CC516" i="2"/>
  <c r="CC517" i="2"/>
  <c r="CC518" i="2"/>
  <c r="CC519" i="2"/>
  <c r="CC520" i="2"/>
  <c r="CC521" i="2"/>
  <c r="CC522" i="2"/>
  <c r="CC523" i="2"/>
  <c r="CC524" i="2"/>
  <c r="CC525" i="2"/>
  <c r="CC526" i="2"/>
  <c r="CC527" i="2"/>
  <c r="CC528" i="2"/>
  <c r="CC529" i="2"/>
  <c r="CC530" i="2"/>
  <c r="CC531" i="2"/>
  <c r="CC532" i="2"/>
  <c r="CC533" i="2"/>
  <c r="CC534" i="2"/>
  <c r="CC535" i="2"/>
  <c r="CC536" i="2"/>
  <c r="CC537" i="2"/>
  <c r="CC538" i="2"/>
  <c r="CC539" i="2"/>
  <c r="CC540" i="2"/>
  <c r="CC541" i="2"/>
  <c r="CC542" i="2"/>
  <c r="CC543" i="2"/>
  <c r="CC544" i="2"/>
  <c r="CC545" i="2"/>
  <c r="CC546" i="2"/>
  <c r="CC547" i="2"/>
  <c r="CC548" i="2"/>
  <c r="CC549" i="2"/>
  <c r="CC550" i="2"/>
  <c r="CC551" i="2"/>
  <c r="CC552" i="2"/>
  <c r="CC553" i="2"/>
  <c r="CC554" i="2"/>
  <c r="CC555" i="2"/>
  <c r="CC556" i="2"/>
  <c r="CC557" i="2"/>
  <c r="CC558" i="2"/>
  <c r="CC559" i="2"/>
  <c r="CC560" i="2"/>
  <c r="CC561" i="2"/>
  <c r="CC562" i="2"/>
  <c r="CC563" i="2"/>
  <c r="CC564" i="2"/>
  <c r="CC565" i="2"/>
  <c r="CC566" i="2"/>
  <c r="CC567" i="2"/>
  <c r="CC568" i="2"/>
  <c r="CC569" i="2"/>
  <c r="CC570" i="2"/>
  <c r="CC571" i="2"/>
  <c r="CC572" i="2"/>
  <c r="CC573" i="2"/>
  <c r="CC574" i="2"/>
  <c r="CC575" i="2"/>
  <c r="CC576" i="2"/>
  <c r="CC577" i="2"/>
  <c r="CC578" i="2"/>
  <c r="CC579" i="2"/>
  <c r="CC580" i="2"/>
  <c r="CC581" i="2"/>
  <c r="CC582" i="2"/>
  <c r="CC583" i="2"/>
  <c r="CC584" i="2"/>
  <c r="CC585" i="2"/>
  <c r="CC586" i="2"/>
  <c r="CC587" i="2"/>
  <c r="CC588" i="2"/>
  <c r="CC589" i="2"/>
  <c r="CC590" i="2"/>
  <c r="CC591" i="2"/>
  <c r="CC592" i="2"/>
  <c r="CC593" i="2"/>
  <c r="CC594" i="2"/>
  <c r="CC595" i="2"/>
  <c r="CC596" i="2"/>
  <c r="CC597" i="2"/>
  <c r="CC598" i="2"/>
  <c r="CC599" i="2"/>
  <c r="CC600" i="2"/>
  <c r="CC601" i="2"/>
  <c r="CC602" i="2"/>
  <c r="CC603" i="2"/>
  <c r="CC604" i="2"/>
  <c r="CC605" i="2"/>
  <c r="CC606" i="2"/>
  <c r="CC607" i="2"/>
  <c r="CC608" i="2"/>
  <c r="CC609" i="2"/>
  <c r="CC610" i="2"/>
  <c r="CC611" i="2"/>
  <c r="CC612" i="2"/>
  <c r="CC613" i="2"/>
  <c r="CC614" i="2"/>
  <c r="CC615" i="2"/>
  <c r="CC616" i="2"/>
  <c r="CC617" i="2"/>
  <c r="CC618" i="2"/>
  <c r="CC619" i="2"/>
  <c r="CC620" i="2"/>
  <c r="CC621" i="2"/>
  <c r="CC622" i="2"/>
  <c r="CC623" i="2"/>
  <c r="CC624" i="2"/>
  <c r="CC625" i="2"/>
  <c r="CC626" i="2"/>
  <c r="CC627" i="2"/>
  <c r="CC628" i="2"/>
  <c r="CC629" i="2"/>
  <c r="CC630" i="2"/>
  <c r="CC631" i="2"/>
  <c r="CC632" i="2"/>
  <c r="CC633" i="2"/>
  <c r="CC634" i="2"/>
  <c r="CC635" i="2"/>
  <c r="CC636" i="2"/>
  <c r="CC637" i="2"/>
  <c r="CC638" i="2"/>
  <c r="CC639" i="2"/>
  <c r="CC640" i="2"/>
  <c r="CC641" i="2"/>
  <c r="CC642" i="2"/>
  <c r="CC643" i="2"/>
  <c r="CC644" i="2"/>
  <c r="CC645" i="2"/>
  <c r="CC646" i="2"/>
  <c r="CC647" i="2"/>
  <c r="CC648" i="2"/>
  <c r="CC649" i="2"/>
  <c r="CC650" i="2"/>
  <c r="CC651" i="2"/>
  <c r="CC652" i="2"/>
  <c r="CC653" i="2"/>
  <c r="CC654" i="2"/>
  <c r="CC655" i="2"/>
  <c r="CC656" i="2"/>
  <c r="CC657" i="2"/>
  <c r="CC658" i="2"/>
  <c r="CC659" i="2"/>
  <c r="CC660" i="2"/>
  <c r="CC661" i="2"/>
  <c r="CC662" i="2"/>
  <c r="CC663" i="2"/>
  <c r="CC664" i="2"/>
  <c r="CC665" i="2"/>
  <c r="CC666" i="2"/>
  <c r="CC667" i="2"/>
  <c r="CC668" i="2"/>
  <c r="CC669" i="2"/>
  <c r="CC670" i="2"/>
  <c r="CC671" i="2"/>
  <c r="CC672" i="2"/>
  <c r="CC673" i="2"/>
  <c r="CC674" i="2"/>
  <c r="CC675" i="2"/>
  <c r="CC676" i="2"/>
  <c r="CC677" i="2"/>
  <c r="CC678" i="2"/>
  <c r="CC679" i="2"/>
  <c r="CC680" i="2"/>
  <c r="CC681" i="2"/>
  <c r="CC682" i="2"/>
  <c r="CC683" i="2"/>
  <c r="CC684" i="2"/>
  <c r="CC685" i="2"/>
  <c r="CC686" i="2"/>
  <c r="CC687" i="2"/>
  <c r="CC688" i="2"/>
  <c r="CC689" i="2"/>
  <c r="CC690" i="2"/>
  <c r="CC691" i="2"/>
  <c r="CC692" i="2"/>
  <c r="CC693" i="2"/>
  <c r="CC694" i="2"/>
  <c r="CC695" i="2"/>
  <c r="CC696" i="2"/>
  <c r="CC697" i="2"/>
  <c r="CC698" i="2"/>
  <c r="CC699" i="2"/>
  <c r="CC700" i="2"/>
  <c r="CC701" i="2"/>
  <c r="CC702" i="2"/>
  <c r="CC703" i="2"/>
  <c r="CC704" i="2"/>
  <c r="CC705" i="2"/>
  <c r="CC706" i="2"/>
  <c r="CC707" i="2"/>
  <c r="CC708" i="2"/>
  <c r="CC709" i="2"/>
  <c r="CC710" i="2"/>
  <c r="CC711" i="2"/>
  <c r="CC712" i="2"/>
  <c r="CC713" i="2"/>
  <c r="CC714" i="2"/>
  <c r="CC715" i="2"/>
  <c r="CC716" i="2"/>
  <c r="CC717" i="2"/>
  <c r="CC718" i="2"/>
  <c r="CC719" i="2"/>
  <c r="CC720" i="2"/>
  <c r="CC721" i="2"/>
  <c r="CC722" i="2"/>
  <c r="CC723" i="2"/>
  <c r="CC724" i="2"/>
  <c r="CC725" i="2"/>
  <c r="CC726" i="2"/>
  <c r="CC727" i="2"/>
  <c r="CC728" i="2"/>
  <c r="CC729" i="2"/>
  <c r="CC730" i="2"/>
  <c r="CC731" i="2"/>
  <c r="CC732" i="2"/>
  <c r="CC733" i="2"/>
  <c r="CC734" i="2"/>
  <c r="CC735" i="2"/>
  <c r="CC736" i="2"/>
  <c r="CC737" i="2"/>
  <c r="CC738" i="2"/>
  <c r="CC739" i="2"/>
  <c r="CC740" i="2"/>
  <c r="CC741" i="2"/>
  <c r="CC742" i="2"/>
  <c r="CC743" i="2"/>
  <c r="CC744" i="2"/>
  <c r="CC745" i="2"/>
  <c r="CC746" i="2"/>
  <c r="CC747" i="2"/>
  <c r="CC748" i="2"/>
  <c r="CC749" i="2"/>
  <c r="CC750" i="2"/>
  <c r="CC751" i="2"/>
  <c r="CC752" i="2"/>
  <c r="CC753" i="2"/>
  <c r="CC754" i="2"/>
  <c r="CC755" i="2"/>
  <c r="CC756" i="2"/>
  <c r="CC757" i="2"/>
  <c r="CC758" i="2"/>
  <c r="CC759" i="2"/>
  <c r="CC760" i="2"/>
  <c r="CC761" i="2"/>
  <c r="CC762" i="2"/>
  <c r="CC763" i="2"/>
  <c r="CC764" i="2"/>
  <c r="CC765" i="2"/>
  <c r="CC766" i="2"/>
  <c r="CC767" i="2"/>
  <c r="CC768" i="2"/>
  <c r="CC769" i="2"/>
  <c r="CC770" i="2"/>
  <c r="CC771" i="2"/>
  <c r="CC772" i="2"/>
  <c r="CC773" i="2"/>
  <c r="CC774" i="2"/>
  <c r="CC775" i="2"/>
  <c r="CC776" i="2"/>
  <c r="CC777" i="2"/>
  <c r="CC778" i="2"/>
  <c r="CC779" i="2"/>
  <c r="CC780" i="2"/>
  <c r="CC781" i="2"/>
  <c r="CC782" i="2"/>
  <c r="CC783" i="2"/>
  <c r="CC784" i="2"/>
  <c r="CC785" i="2"/>
  <c r="CC786" i="2"/>
  <c r="CC787" i="2"/>
  <c r="CC788" i="2"/>
  <c r="CC789" i="2"/>
  <c r="CC790" i="2"/>
  <c r="CC791" i="2"/>
  <c r="CC792" i="2"/>
  <c r="CC793" i="2"/>
  <c r="CC794" i="2"/>
  <c r="CC795" i="2"/>
  <c r="CC796" i="2"/>
  <c r="CC797" i="2"/>
  <c r="CC798" i="2"/>
  <c r="CC799" i="2"/>
  <c r="CC800" i="2"/>
  <c r="CC801" i="2"/>
  <c r="CC802" i="2"/>
  <c r="CC803" i="2"/>
  <c r="CC804" i="2"/>
  <c r="CC805" i="2"/>
  <c r="CC806" i="2"/>
  <c r="CC807" i="2"/>
  <c r="CC808" i="2"/>
  <c r="CC809" i="2"/>
  <c r="CC810" i="2"/>
  <c r="CC811" i="2"/>
  <c r="CC812" i="2"/>
  <c r="CC813" i="2"/>
  <c r="CC814" i="2"/>
  <c r="CC815" i="2"/>
  <c r="CC816" i="2"/>
  <c r="CC817" i="2"/>
  <c r="CC818" i="2"/>
  <c r="CC819" i="2"/>
  <c r="CC820" i="2"/>
  <c r="CC821" i="2"/>
  <c r="CC822" i="2"/>
  <c r="CC823" i="2"/>
  <c r="CC824" i="2"/>
  <c r="CC825" i="2"/>
  <c r="CC826" i="2"/>
  <c r="CC827" i="2"/>
  <c r="CC828" i="2"/>
  <c r="CC829" i="2"/>
  <c r="CC830" i="2"/>
  <c r="CC831" i="2"/>
  <c r="CC832" i="2"/>
  <c r="CC833" i="2"/>
  <c r="CC834" i="2"/>
  <c r="CC835" i="2"/>
  <c r="CC836" i="2"/>
  <c r="CC837" i="2"/>
  <c r="CC838" i="2"/>
  <c r="CC839" i="2"/>
  <c r="CC840" i="2"/>
  <c r="CC841" i="2"/>
  <c r="CC842" i="2"/>
  <c r="CC843" i="2"/>
  <c r="CC844" i="2"/>
  <c r="CC845" i="2"/>
  <c r="CC846" i="2"/>
  <c r="CC847" i="2"/>
  <c r="CC848" i="2"/>
  <c r="CC849" i="2"/>
  <c r="CC850" i="2"/>
  <c r="CC851" i="2"/>
  <c r="CC852" i="2"/>
  <c r="CC853" i="2"/>
  <c r="CC854" i="2"/>
  <c r="CC855" i="2"/>
  <c r="CC856" i="2"/>
  <c r="CC857" i="2"/>
  <c r="CC858" i="2"/>
  <c r="CC859" i="2"/>
  <c r="CC860" i="2"/>
  <c r="CC861" i="2"/>
  <c r="CC862" i="2"/>
  <c r="CC863" i="2"/>
  <c r="CC864" i="2"/>
  <c r="CC865" i="2"/>
  <c r="CC866" i="2"/>
  <c r="CC867" i="2"/>
  <c r="CC868" i="2"/>
  <c r="CC869" i="2"/>
  <c r="CC870" i="2"/>
  <c r="CC871" i="2"/>
  <c r="CC872" i="2"/>
  <c r="CC873" i="2"/>
  <c r="CC874" i="2"/>
  <c r="CC875" i="2"/>
  <c r="CC876" i="2"/>
  <c r="CC877" i="2"/>
  <c r="CC878" i="2"/>
  <c r="CC879" i="2"/>
  <c r="CC880" i="2"/>
  <c r="CC881" i="2"/>
  <c r="CC882" i="2"/>
  <c r="CC883" i="2"/>
  <c r="CC884" i="2"/>
  <c r="CC885" i="2"/>
  <c r="CC886" i="2"/>
  <c r="CC887" i="2"/>
  <c r="CC888" i="2"/>
  <c r="CC889" i="2"/>
  <c r="CC890" i="2"/>
  <c r="CC891" i="2"/>
  <c r="CC892" i="2"/>
  <c r="CC893" i="2"/>
  <c r="CC894" i="2"/>
  <c r="CC895" i="2"/>
  <c r="CC896" i="2"/>
  <c r="CC897" i="2"/>
  <c r="CC898" i="2"/>
  <c r="CC899" i="2"/>
  <c r="CC900" i="2"/>
  <c r="CC901" i="2"/>
  <c r="CC902" i="2"/>
  <c r="CC903" i="2"/>
  <c r="CC904" i="2"/>
  <c r="CC905" i="2"/>
  <c r="CC906" i="2"/>
  <c r="CC907" i="2"/>
  <c r="CC908" i="2"/>
  <c r="CC909" i="2"/>
  <c r="CC910" i="2"/>
  <c r="CC911" i="2"/>
  <c r="CC912" i="2"/>
  <c r="CC913" i="2"/>
  <c r="CC914" i="2"/>
  <c r="CC915" i="2"/>
  <c r="CC916" i="2"/>
  <c r="CC917" i="2"/>
  <c r="CC918" i="2"/>
  <c r="CC919" i="2"/>
  <c r="CC920" i="2"/>
  <c r="CC921" i="2"/>
  <c r="CC922" i="2"/>
  <c r="CC923" i="2"/>
  <c r="CC924" i="2"/>
  <c r="CC925" i="2"/>
  <c r="CC926" i="2"/>
  <c r="CC927" i="2"/>
  <c r="CC928" i="2"/>
  <c r="CC929" i="2"/>
  <c r="CC930" i="2"/>
  <c r="CC931" i="2"/>
  <c r="CC932" i="2"/>
  <c r="CC933" i="2"/>
  <c r="CC934" i="2"/>
  <c r="CC935" i="2"/>
  <c r="CC936" i="2"/>
  <c r="CC937" i="2"/>
  <c r="CC938" i="2"/>
  <c r="CC939" i="2"/>
  <c r="CC940" i="2"/>
  <c r="CC941" i="2"/>
  <c r="CC942" i="2"/>
  <c r="CC943" i="2"/>
  <c r="CC944" i="2"/>
  <c r="CC945" i="2"/>
  <c r="CC946" i="2"/>
  <c r="CC947" i="2"/>
  <c r="CC948" i="2"/>
  <c r="CC949" i="2"/>
  <c r="CC950" i="2"/>
  <c r="CC951" i="2"/>
  <c r="CC952" i="2"/>
  <c r="CC953" i="2"/>
  <c r="CC954" i="2"/>
  <c r="CC955" i="2"/>
  <c r="CC956" i="2"/>
  <c r="CC957" i="2"/>
  <c r="CC958" i="2"/>
  <c r="CC959" i="2"/>
  <c r="CC960" i="2"/>
  <c r="CC961" i="2"/>
  <c r="CC962" i="2"/>
  <c r="CC963" i="2"/>
  <c r="CC964" i="2"/>
  <c r="CC965" i="2"/>
  <c r="CC966" i="2"/>
  <c r="CC967" i="2"/>
  <c r="CC968" i="2"/>
  <c r="CC969" i="2"/>
  <c r="CC970" i="2"/>
  <c r="CC971" i="2"/>
  <c r="CC972" i="2"/>
  <c r="CC973" i="2"/>
  <c r="CC974" i="2"/>
  <c r="CC975" i="2"/>
  <c r="CC976" i="2"/>
  <c r="CC977" i="2"/>
  <c r="CC978" i="2"/>
  <c r="CC979" i="2"/>
  <c r="CC980" i="2"/>
  <c r="CC981" i="2"/>
  <c r="CC982" i="2"/>
  <c r="CC983" i="2"/>
  <c r="CC984" i="2"/>
  <c r="CC985" i="2"/>
  <c r="CC986" i="2"/>
  <c r="CC987" i="2"/>
  <c r="CC988" i="2"/>
  <c r="CC989" i="2"/>
  <c r="CC990" i="2"/>
  <c r="CC991" i="2"/>
  <c r="CC992" i="2"/>
  <c r="CC993" i="2"/>
  <c r="CC994" i="2"/>
  <c r="CC995" i="2"/>
  <c r="CC996" i="2"/>
  <c r="CC997" i="2"/>
  <c r="CC998" i="2"/>
  <c r="CC999" i="2"/>
  <c r="CC1000" i="2"/>
  <c r="CC1001" i="2"/>
  <c r="CC1002" i="2"/>
  <c r="CC1003" i="2"/>
  <c r="CC1004" i="2"/>
  <c r="CC1005" i="2"/>
  <c r="CC1006" i="2"/>
  <c r="CC1007" i="2"/>
  <c r="CC1008" i="2"/>
  <c r="CC1009" i="2"/>
  <c r="CC1010" i="2"/>
  <c r="CC1011" i="2"/>
  <c r="CC1012" i="2"/>
  <c r="CC1013" i="2"/>
  <c r="CC1014" i="2"/>
  <c r="CC1015" i="2"/>
  <c r="CC1016" i="2"/>
  <c r="CC1017" i="2"/>
  <c r="CC1018" i="2"/>
  <c r="CC1019" i="2"/>
  <c r="CC1020" i="2"/>
  <c r="CC1021" i="2"/>
  <c r="CC1022" i="2"/>
  <c r="CC1023" i="2"/>
  <c r="CC1024" i="2"/>
  <c r="CC1025" i="2"/>
  <c r="CC1026" i="2"/>
  <c r="CC1027" i="2"/>
  <c r="CC1028" i="2"/>
  <c r="CC1029" i="2"/>
  <c r="CC1030" i="2"/>
  <c r="CC1031" i="2"/>
  <c r="CC1032" i="2"/>
  <c r="CC1033" i="2"/>
  <c r="CC1034" i="2"/>
  <c r="CC1035" i="2"/>
  <c r="CC1036" i="2"/>
  <c r="CC1037" i="2"/>
  <c r="CC1038" i="2"/>
  <c r="CC1039" i="2"/>
  <c r="CC1040" i="2"/>
  <c r="CC1041" i="2"/>
  <c r="CC1042" i="2"/>
  <c r="CC1043" i="2"/>
  <c r="CC1044" i="2"/>
  <c r="CC1045" i="2"/>
  <c r="CC1046" i="2"/>
  <c r="CC1047" i="2"/>
  <c r="CC1048" i="2"/>
  <c r="CC1049" i="2"/>
  <c r="CC1050" i="2"/>
  <c r="CC1051" i="2"/>
  <c r="CC1052" i="2"/>
  <c r="CC1053" i="2"/>
  <c r="CC1054" i="2"/>
  <c r="CC1055" i="2"/>
  <c r="CC1056" i="2"/>
  <c r="CC1057" i="2"/>
  <c r="CC1058" i="2"/>
  <c r="CC1059" i="2"/>
  <c r="CC1060" i="2"/>
  <c r="CC1061" i="2"/>
  <c r="CC1062" i="2"/>
  <c r="CC1063" i="2"/>
  <c r="CC1064" i="2"/>
  <c r="CC1065" i="2"/>
  <c r="CC1066" i="2"/>
  <c r="CC1067" i="2"/>
  <c r="CC1068" i="2"/>
  <c r="CC1069" i="2"/>
  <c r="CC1070" i="2"/>
  <c r="CC1071" i="2"/>
  <c r="CC1072" i="2"/>
  <c r="CC1073" i="2"/>
  <c r="CC1074" i="2"/>
  <c r="CC1075" i="2"/>
  <c r="CC1076" i="2"/>
  <c r="CC1077" i="2"/>
  <c r="CC1078" i="2"/>
  <c r="CC1079" i="2"/>
  <c r="CC1080" i="2"/>
  <c r="CC1081" i="2"/>
  <c r="CC1082" i="2"/>
  <c r="CC1083" i="2"/>
  <c r="CC1084" i="2"/>
  <c r="CC1085" i="2"/>
  <c r="CC1086" i="2"/>
  <c r="CC1087" i="2"/>
  <c r="CC1088" i="2"/>
  <c r="CC1089" i="2"/>
  <c r="CC1090" i="2"/>
  <c r="CC1091" i="2"/>
  <c r="CC1092" i="2"/>
  <c r="CC1093" i="2"/>
  <c r="CC1094" i="2"/>
  <c r="CC1095" i="2"/>
  <c r="CC1096" i="2"/>
  <c r="CC1097" i="2"/>
  <c r="CC1098" i="2"/>
  <c r="CC1099" i="2"/>
  <c r="CC1100" i="2"/>
  <c r="CC1101" i="2"/>
  <c r="CC1102" i="2"/>
  <c r="CC1103" i="2"/>
  <c r="CC1104" i="2"/>
  <c r="CC1105" i="2"/>
  <c r="CC1106" i="2"/>
  <c r="CC1107" i="2"/>
  <c r="CC1108" i="2"/>
  <c r="CC1109" i="2"/>
  <c r="CC1110" i="2"/>
  <c r="CC1111" i="2"/>
  <c r="CC1112" i="2"/>
  <c r="CC1113" i="2"/>
  <c r="CC1114" i="2"/>
  <c r="CC1115" i="2"/>
  <c r="CC1116" i="2"/>
  <c r="CC1117" i="2"/>
  <c r="CC1118" i="2"/>
  <c r="CC1119" i="2"/>
  <c r="CC1120" i="2"/>
  <c r="CC1121" i="2"/>
  <c r="CC1122" i="2"/>
  <c r="CC1123" i="2"/>
  <c r="CC1124" i="2"/>
  <c r="CC1125" i="2"/>
  <c r="CC1126" i="2"/>
  <c r="CC1127" i="2"/>
  <c r="CC1128" i="2"/>
  <c r="CC1129" i="2"/>
  <c r="CC1130" i="2"/>
  <c r="CC1131" i="2"/>
  <c r="CC1132" i="2"/>
  <c r="CC1133" i="2"/>
  <c r="CC1134" i="2"/>
  <c r="CC1135" i="2"/>
  <c r="CC1136" i="2"/>
  <c r="CC1137" i="2"/>
  <c r="CC1138" i="2"/>
  <c r="CC1139" i="2"/>
  <c r="CC1140" i="2"/>
  <c r="CC1141" i="2"/>
  <c r="CC1142" i="2"/>
  <c r="CC1143" i="2"/>
  <c r="CC1144" i="2"/>
  <c r="CC1145" i="2"/>
  <c r="CC1146" i="2"/>
  <c r="CC1147" i="2"/>
  <c r="CC1148" i="2"/>
  <c r="CC1149" i="2"/>
  <c r="CC1150" i="2"/>
  <c r="CC1151" i="2"/>
  <c r="CC1152" i="2"/>
  <c r="CC1153" i="2"/>
  <c r="CC1154" i="2"/>
  <c r="CC1155" i="2"/>
  <c r="CC1156" i="2"/>
  <c r="CC1157" i="2"/>
  <c r="CC1158" i="2"/>
  <c r="CC1159" i="2"/>
  <c r="CC1160" i="2"/>
  <c r="CC1161" i="2"/>
  <c r="CC1162" i="2"/>
  <c r="CC1163" i="2"/>
  <c r="CC1164" i="2"/>
  <c r="CC1165" i="2"/>
  <c r="CC1166" i="2"/>
  <c r="CC1167" i="2"/>
  <c r="CC1168" i="2"/>
  <c r="CC1169" i="2"/>
  <c r="CC1170" i="2"/>
  <c r="CC1171" i="2"/>
  <c r="CC1172" i="2"/>
  <c r="CC1173" i="2"/>
  <c r="CC1174" i="2"/>
  <c r="CC1175" i="2"/>
  <c r="CC1176" i="2"/>
  <c r="CC1177" i="2"/>
  <c r="CC1178" i="2"/>
  <c r="CC1179" i="2"/>
  <c r="CC1180" i="2"/>
  <c r="CC1181" i="2"/>
  <c r="CC1182" i="2"/>
  <c r="CC1183" i="2"/>
  <c r="CC1184" i="2"/>
  <c r="CC1185" i="2"/>
  <c r="CC1186" i="2"/>
  <c r="CC1187" i="2"/>
  <c r="CC1188" i="2"/>
  <c r="CC1189" i="2"/>
  <c r="CC1190" i="2"/>
  <c r="CC1191" i="2"/>
  <c r="CC1192" i="2"/>
  <c r="CC1193" i="2"/>
  <c r="CC1194" i="2"/>
  <c r="CC1195" i="2"/>
  <c r="CC1196" i="2"/>
  <c r="CC1197" i="2"/>
  <c r="CC1198" i="2"/>
  <c r="CC1199" i="2"/>
  <c r="CC1200" i="2"/>
  <c r="CC1201" i="2"/>
  <c r="CC1202" i="2"/>
  <c r="CC1203" i="2"/>
  <c r="CC1204" i="2"/>
  <c r="CC1205" i="2"/>
  <c r="CC1206" i="2"/>
  <c r="CC1207" i="2"/>
  <c r="CC1208" i="2"/>
  <c r="CC1209" i="2"/>
  <c r="CC1210" i="2"/>
  <c r="CC1211" i="2"/>
  <c r="CC1212" i="2"/>
  <c r="CC1213" i="2"/>
  <c r="CC1214" i="2"/>
  <c r="CC1215" i="2"/>
  <c r="CC1216" i="2"/>
  <c r="CC1217" i="2"/>
  <c r="CC1218" i="2"/>
  <c r="CC1219" i="2"/>
  <c r="CC1220" i="2"/>
  <c r="CC1221" i="2"/>
  <c r="CC1222" i="2"/>
  <c r="CC1223" i="2"/>
  <c r="CC1224" i="2"/>
  <c r="CC1225" i="2"/>
  <c r="CC1226" i="2"/>
  <c r="CC1227" i="2"/>
  <c r="CC1228" i="2"/>
  <c r="CC1229" i="2"/>
  <c r="CC1230" i="2"/>
  <c r="CC1231" i="2"/>
  <c r="CC1232" i="2"/>
  <c r="CC1233" i="2"/>
  <c r="CC1234" i="2"/>
  <c r="CC1235" i="2"/>
  <c r="CC1236" i="2"/>
  <c r="CC1237" i="2"/>
  <c r="CC1238" i="2"/>
  <c r="CC1239" i="2"/>
  <c r="CC1240" i="2"/>
  <c r="CC1241" i="2"/>
  <c r="CC1242" i="2"/>
  <c r="CC1243" i="2"/>
  <c r="CC1244" i="2"/>
  <c r="CC1245" i="2"/>
  <c r="CC1246" i="2"/>
  <c r="CC1247" i="2"/>
  <c r="CC1248" i="2"/>
  <c r="CC1249" i="2"/>
  <c r="CC1250" i="2"/>
  <c r="CC1251" i="2"/>
  <c r="CC1252" i="2"/>
  <c r="CC1253" i="2"/>
  <c r="CC1254" i="2"/>
  <c r="CC1255" i="2"/>
  <c r="CC1256" i="2"/>
  <c r="CC1257" i="2"/>
  <c r="CC1258" i="2"/>
  <c r="CC1259" i="2"/>
  <c r="CC1260" i="2"/>
  <c r="CC1261" i="2"/>
  <c r="CC1262" i="2"/>
  <c r="CC1263" i="2"/>
  <c r="CC1264" i="2"/>
  <c r="CC1265" i="2"/>
  <c r="CC1266" i="2"/>
  <c r="CC1267" i="2"/>
  <c r="CC1268" i="2"/>
  <c r="CC1269" i="2"/>
  <c r="CC1270" i="2"/>
  <c r="CC1271" i="2"/>
  <c r="CC1272" i="2"/>
  <c r="CC1273" i="2"/>
  <c r="CC1274" i="2"/>
  <c r="CC1275" i="2"/>
  <c r="CC1276" i="2"/>
  <c r="CC1277" i="2"/>
  <c r="CC1278" i="2"/>
  <c r="CC1279" i="2"/>
  <c r="CC1280" i="2"/>
  <c r="CC1281" i="2"/>
  <c r="CC1282" i="2"/>
  <c r="CC1283" i="2"/>
  <c r="CC1284" i="2"/>
  <c r="CC1285" i="2"/>
  <c r="CC1286" i="2"/>
  <c r="CC1287" i="2"/>
  <c r="CC1288" i="2"/>
  <c r="CC1289" i="2"/>
  <c r="CC1290" i="2"/>
  <c r="CC1291" i="2"/>
  <c r="CC1292" i="2"/>
  <c r="CC1293" i="2"/>
  <c r="CC1294" i="2"/>
  <c r="CC1295" i="2"/>
  <c r="CC1296" i="2"/>
  <c r="CC1297" i="2"/>
  <c r="CC1298" i="2"/>
  <c r="CC1299" i="2"/>
  <c r="CC1300" i="2"/>
  <c r="CC1301" i="2"/>
  <c r="CC1302" i="2"/>
  <c r="CC1303" i="2"/>
  <c r="CC1304" i="2"/>
  <c r="CC1305" i="2"/>
  <c r="CC1306" i="2"/>
  <c r="CC1307" i="2"/>
  <c r="CC1308" i="2"/>
  <c r="CC1309" i="2"/>
  <c r="CC1310" i="2"/>
  <c r="CC1311" i="2"/>
  <c r="CC1312" i="2"/>
  <c r="CC1313" i="2"/>
  <c r="CC1314" i="2"/>
  <c r="CC1315" i="2"/>
  <c r="CC1316" i="2"/>
  <c r="CC1317" i="2"/>
  <c r="CC1318" i="2"/>
  <c r="CC1319" i="2"/>
  <c r="CC1320" i="2"/>
  <c r="CC1321" i="2"/>
  <c r="CC1322" i="2"/>
  <c r="CC1323" i="2"/>
  <c r="CC1324" i="2"/>
  <c r="CC1325" i="2"/>
  <c r="CC1326" i="2"/>
  <c r="CC1327" i="2"/>
  <c r="CC1328" i="2"/>
  <c r="CC1329" i="2"/>
  <c r="CC1330" i="2"/>
  <c r="CC1331" i="2"/>
  <c r="CC1332" i="2"/>
  <c r="CC1333" i="2"/>
  <c r="CC1334" i="2"/>
  <c r="CC1335" i="2"/>
  <c r="CC1336" i="2"/>
  <c r="CC1337" i="2"/>
  <c r="CC1338" i="2"/>
  <c r="CC1339" i="2"/>
  <c r="CC1340" i="2"/>
  <c r="CC1341" i="2"/>
  <c r="CC1342" i="2"/>
  <c r="CC1343" i="2"/>
  <c r="CC1344" i="2"/>
  <c r="CC1345" i="2"/>
  <c r="CC1346" i="2"/>
  <c r="CC1347" i="2"/>
  <c r="CC1348" i="2"/>
  <c r="CC1349" i="2"/>
  <c r="CC1350" i="2"/>
  <c r="CC1351" i="2"/>
  <c r="CC1352" i="2"/>
  <c r="CC1353" i="2"/>
  <c r="CC1354" i="2"/>
  <c r="CC1355" i="2"/>
  <c r="CC1356" i="2"/>
  <c r="CC1357" i="2"/>
  <c r="CC1358" i="2"/>
  <c r="CC1359" i="2"/>
  <c r="CC1360" i="2"/>
  <c r="CC1361" i="2"/>
  <c r="CC1362" i="2"/>
  <c r="CC1363" i="2"/>
  <c r="CC1364" i="2"/>
  <c r="CC1365" i="2"/>
  <c r="CC1366" i="2"/>
  <c r="CC1367" i="2"/>
  <c r="CC1368" i="2"/>
  <c r="CC1369" i="2"/>
  <c r="CC1370" i="2"/>
  <c r="CC1371" i="2"/>
  <c r="CC1372" i="2"/>
  <c r="CC1373" i="2"/>
  <c r="CC1374" i="2"/>
  <c r="CC1375" i="2"/>
  <c r="CC1376" i="2"/>
  <c r="CC1377" i="2"/>
  <c r="CC1378" i="2"/>
  <c r="CC1379" i="2"/>
  <c r="CC1380" i="2"/>
  <c r="CC1381" i="2"/>
  <c r="CC1382" i="2"/>
  <c r="CC1383" i="2"/>
  <c r="CC1384" i="2"/>
  <c r="CC1385" i="2"/>
  <c r="CC1386" i="2"/>
  <c r="CC1387" i="2"/>
  <c r="CC1388" i="2"/>
  <c r="CC1389" i="2"/>
  <c r="CC1390" i="2"/>
  <c r="CC1391" i="2"/>
  <c r="CC1392" i="2"/>
  <c r="CC1393" i="2"/>
  <c r="CC1394" i="2"/>
  <c r="CC1395" i="2"/>
  <c r="CC1396" i="2"/>
  <c r="CC1397" i="2"/>
  <c r="CC1398" i="2"/>
  <c r="CC1399" i="2"/>
  <c r="CC1400" i="2"/>
  <c r="CC1401" i="2"/>
  <c r="CC1402" i="2"/>
  <c r="CC1403" i="2"/>
  <c r="CC1404" i="2"/>
  <c r="CC1405" i="2"/>
  <c r="CC1406" i="2"/>
  <c r="CC1407" i="2"/>
  <c r="CC1408" i="2"/>
  <c r="CC1409" i="2"/>
  <c r="CC1410" i="2"/>
  <c r="CC1411" i="2"/>
  <c r="CC1412" i="2"/>
  <c r="CC1413" i="2"/>
  <c r="CC1414" i="2"/>
  <c r="CC1415" i="2"/>
  <c r="CC1416" i="2"/>
  <c r="CC1417" i="2"/>
  <c r="CC1418" i="2"/>
  <c r="CC1419" i="2"/>
  <c r="CC1420" i="2"/>
  <c r="CC1421" i="2"/>
  <c r="CC1422" i="2"/>
  <c r="CC1423" i="2"/>
  <c r="CC1424" i="2"/>
  <c r="CC1425" i="2"/>
  <c r="CC1426" i="2"/>
  <c r="CC1427" i="2"/>
  <c r="CC1428" i="2"/>
  <c r="CC1429" i="2"/>
  <c r="CC1430" i="2"/>
  <c r="CC1431" i="2"/>
  <c r="CC1432" i="2"/>
  <c r="CC1433" i="2"/>
  <c r="CC1434" i="2"/>
  <c r="CC1435" i="2"/>
  <c r="CC1436" i="2"/>
  <c r="CC1437" i="2"/>
  <c r="CC1438" i="2"/>
  <c r="CC1439" i="2"/>
  <c r="CC1440" i="2"/>
  <c r="CC1441" i="2"/>
  <c r="CC1442" i="2"/>
  <c r="CC1443" i="2"/>
  <c r="CC1444" i="2"/>
  <c r="CC1445" i="2"/>
  <c r="CC1446" i="2"/>
  <c r="CC1447" i="2"/>
  <c r="CC1448" i="2"/>
  <c r="CC1449" i="2"/>
  <c r="CC1450" i="2"/>
  <c r="CC1451" i="2"/>
  <c r="CC1452" i="2"/>
  <c r="CC1453" i="2"/>
  <c r="CC1454" i="2"/>
  <c r="CC1455" i="2"/>
  <c r="CC1456" i="2"/>
  <c r="CC1457" i="2"/>
  <c r="CC1458" i="2"/>
  <c r="CC1459" i="2"/>
  <c r="CC1460" i="2"/>
  <c r="CC1461" i="2"/>
  <c r="CC1462" i="2"/>
  <c r="CC1463" i="2"/>
  <c r="CC1464" i="2"/>
  <c r="CC1465" i="2"/>
  <c r="CC1466" i="2"/>
  <c r="CC1467" i="2"/>
  <c r="CC1468" i="2"/>
  <c r="CC1469" i="2"/>
  <c r="CC1470" i="2"/>
  <c r="CC1471" i="2"/>
  <c r="CC1472" i="2"/>
  <c r="CC1473" i="2"/>
  <c r="CC1474" i="2"/>
  <c r="CC1475" i="2"/>
  <c r="CC1476" i="2"/>
  <c r="CC1477" i="2"/>
  <c r="CC1478" i="2"/>
  <c r="CC1479" i="2"/>
  <c r="CC1480" i="2"/>
  <c r="CC1481" i="2"/>
  <c r="CC1482" i="2"/>
  <c r="CC1483" i="2"/>
  <c r="CC1484" i="2"/>
  <c r="CC1485" i="2"/>
  <c r="CC1486" i="2"/>
  <c r="CC1487" i="2"/>
  <c r="CC1488" i="2"/>
  <c r="CC1489" i="2"/>
  <c r="CC1490" i="2"/>
  <c r="CC1491" i="2"/>
  <c r="CC1492" i="2"/>
  <c r="CC1493" i="2"/>
  <c r="CC1494" i="2"/>
  <c r="CC1495" i="2"/>
  <c r="CC1496" i="2"/>
  <c r="CC1497" i="2"/>
  <c r="CC1498" i="2"/>
  <c r="CC1499" i="2"/>
  <c r="CC1500" i="2"/>
  <c r="CC1501" i="2"/>
  <c r="CC1502" i="2"/>
  <c r="CC1503" i="2"/>
  <c r="CC1504" i="2"/>
  <c r="CC1505" i="2"/>
  <c r="CC1506" i="2"/>
  <c r="CC1507" i="2"/>
  <c r="CC1508" i="2"/>
  <c r="CC1509" i="2"/>
  <c r="CC1510" i="2"/>
  <c r="CC1511" i="2"/>
  <c r="CC1512" i="2"/>
  <c r="CC1513" i="2"/>
  <c r="CC1514" i="2"/>
  <c r="CC1515" i="2"/>
  <c r="CC1516" i="2"/>
  <c r="CC1517" i="2"/>
  <c r="CC1518" i="2"/>
  <c r="CC1519" i="2"/>
  <c r="CC1520" i="2"/>
  <c r="CC1521" i="2"/>
  <c r="CC1522" i="2"/>
  <c r="CC1523" i="2"/>
  <c r="CC1524" i="2"/>
  <c r="CC1525" i="2"/>
  <c r="CC1526" i="2"/>
  <c r="CC1527" i="2"/>
  <c r="CC1528" i="2"/>
  <c r="CC1529" i="2"/>
  <c r="CC1530" i="2"/>
  <c r="CC1531" i="2"/>
  <c r="CC1532" i="2"/>
  <c r="CC1533" i="2"/>
  <c r="CC1534" i="2"/>
  <c r="CC1535" i="2"/>
  <c r="CC1536" i="2"/>
  <c r="CC1537" i="2"/>
  <c r="CC1538" i="2"/>
  <c r="CC1539" i="2"/>
  <c r="CC1540" i="2"/>
  <c r="CC1541" i="2"/>
  <c r="CC1542" i="2"/>
  <c r="CC1543" i="2"/>
  <c r="CC1544" i="2"/>
  <c r="CC1545" i="2"/>
  <c r="CC1546" i="2"/>
  <c r="CC1547" i="2"/>
  <c r="CC1548" i="2"/>
  <c r="CC1549" i="2"/>
  <c r="CC1550" i="2"/>
  <c r="CC1551" i="2"/>
  <c r="CC1552" i="2"/>
  <c r="CC1553" i="2"/>
  <c r="CC1554" i="2"/>
  <c r="CC1555" i="2"/>
  <c r="CC1556" i="2"/>
  <c r="CC1557" i="2"/>
  <c r="CC1558" i="2"/>
  <c r="CC1559" i="2"/>
  <c r="CC1560" i="2"/>
  <c r="CC1561" i="2"/>
  <c r="CC1562" i="2"/>
  <c r="CC1563" i="2"/>
  <c r="CC1564" i="2"/>
  <c r="CC1565" i="2"/>
  <c r="CC1566" i="2"/>
  <c r="CC1567" i="2"/>
  <c r="CC1568" i="2"/>
  <c r="CC1569" i="2"/>
  <c r="CC1570" i="2"/>
  <c r="CC1571" i="2"/>
  <c r="CC1572" i="2"/>
  <c r="CC1573" i="2"/>
  <c r="CC1574" i="2"/>
  <c r="CC1575" i="2"/>
  <c r="CC1576" i="2"/>
  <c r="CC1577" i="2"/>
  <c r="CC1578" i="2"/>
  <c r="CC1579" i="2"/>
  <c r="CC1580" i="2"/>
  <c r="CC1581" i="2"/>
  <c r="CC1582" i="2"/>
  <c r="CC1583" i="2"/>
  <c r="CC1584" i="2"/>
  <c r="CC1585" i="2"/>
  <c r="CC1586" i="2"/>
  <c r="CC1587" i="2"/>
  <c r="CC1588" i="2"/>
  <c r="CC1589" i="2"/>
  <c r="CC1590" i="2"/>
  <c r="CC1591" i="2"/>
  <c r="CC1592" i="2"/>
  <c r="CC1593" i="2"/>
  <c r="CC1594" i="2"/>
  <c r="CC1595" i="2"/>
  <c r="CC1596" i="2"/>
  <c r="CC1597" i="2"/>
  <c r="CC1598" i="2"/>
  <c r="CC1599" i="2"/>
  <c r="CC1600" i="2"/>
  <c r="CC1601" i="2"/>
  <c r="CB2" i="2"/>
  <c r="CB3" i="2"/>
  <c r="CB4" i="2"/>
  <c r="CB5" i="2"/>
  <c r="CB6" i="2"/>
  <c r="CB7" i="2"/>
  <c r="CB8" i="2"/>
  <c r="CB9" i="2"/>
  <c r="CB10" i="2"/>
  <c r="CB11" i="2"/>
  <c r="CB12" i="2"/>
  <c r="CB13" i="2"/>
  <c r="CB14" i="2"/>
  <c r="CB15" i="2"/>
  <c r="CB16" i="2"/>
  <c r="CB17" i="2"/>
  <c r="CB18" i="2"/>
  <c r="CB19" i="2"/>
  <c r="CB20" i="2"/>
  <c r="CB21" i="2"/>
  <c r="CB22" i="2"/>
  <c r="CB23" i="2"/>
  <c r="CB24" i="2"/>
  <c r="CB25" i="2"/>
  <c r="CB26" i="2"/>
  <c r="CB27" i="2"/>
  <c r="CB28" i="2"/>
  <c r="CB29" i="2"/>
  <c r="CB30" i="2"/>
  <c r="CB31" i="2"/>
  <c r="CB32" i="2"/>
  <c r="CB33" i="2"/>
  <c r="CB34" i="2"/>
  <c r="CB35" i="2"/>
  <c r="CB36" i="2"/>
  <c r="CB37" i="2"/>
  <c r="CB38" i="2"/>
  <c r="CB39" i="2"/>
  <c r="CB40" i="2"/>
  <c r="CB41" i="2"/>
  <c r="CB42" i="2"/>
  <c r="CB43" i="2"/>
  <c r="CB44" i="2"/>
  <c r="CB45" i="2"/>
  <c r="CB46" i="2"/>
  <c r="CB47" i="2"/>
  <c r="CB48" i="2"/>
  <c r="CB49" i="2"/>
  <c r="CB50" i="2"/>
  <c r="CB51" i="2"/>
  <c r="CB52" i="2"/>
  <c r="CB53" i="2"/>
  <c r="CB54" i="2"/>
  <c r="CB55" i="2"/>
  <c r="CB56" i="2"/>
  <c r="CB57" i="2"/>
  <c r="CB58" i="2"/>
  <c r="CB59" i="2"/>
  <c r="CB60" i="2"/>
  <c r="CB61" i="2"/>
  <c r="CB62" i="2"/>
  <c r="CB63" i="2"/>
  <c r="CB64" i="2"/>
  <c r="CB65" i="2"/>
  <c r="CB66" i="2"/>
  <c r="CB67" i="2"/>
  <c r="CB68" i="2"/>
  <c r="CB69" i="2"/>
  <c r="CB70" i="2"/>
  <c r="CB71" i="2"/>
  <c r="CB72" i="2"/>
  <c r="CB73" i="2"/>
  <c r="CB74" i="2"/>
  <c r="CB75" i="2"/>
  <c r="CB76" i="2"/>
  <c r="CB77" i="2"/>
  <c r="CB78" i="2"/>
  <c r="CB79" i="2"/>
  <c r="CB80" i="2"/>
  <c r="CB81" i="2"/>
  <c r="CB82" i="2"/>
  <c r="CB83" i="2"/>
  <c r="CB84" i="2"/>
  <c r="CB85" i="2"/>
  <c r="CB86" i="2"/>
  <c r="CB87" i="2"/>
  <c r="CB88" i="2"/>
  <c r="CB89" i="2"/>
  <c r="CB90" i="2"/>
  <c r="CB91" i="2"/>
  <c r="CB92" i="2"/>
  <c r="CB93" i="2"/>
  <c r="CB94" i="2"/>
  <c r="CB95" i="2"/>
  <c r="CB96" i="2"/>
  <c r="CB97" i="2"/>
  <c r="CB98" i="2"/>
  <c r="CB99" i="2"/>
  <c r="CB100" i="2"/>
  <c r="CB101" i="2"/>
  <c r="CB102" i="2"/>
  <c r="CB103" i="2"/>
  <c r="CB104" i="2"/>
  <c r="CB105" i="2"/>
  <c r="CB106" i="2"/>
  <c r="CB107" i="2"/>
  <c r="CB108" i="2"/>
  <c r="CB109" i="2"/>
  <c r="CB110" i="2"/>
  <c r="CB111" i="2"/>
  <c r="CB112" i="2"/>
  <c r="CB113" i="2"/>
  <c r="CB114" i="2"/>
  <c r="CB115" i="2"/>
  <c r="CB116" i="2"/>
  <c r="CB117" i="2"/>
  <c r="CB118" i="2"/>
  <c r="CB119" i="2"/>
  <c r="CB120" i="2"/>
  <c r="CB121" i="2"/>
  <c r="CB122" i="2"/>
  <c r="CB123" i="2"/>
  <c r="CB124" i="2"/>
  <c r="CB125" i="2"/>
  <c r="CB126" i="2"/>
  <c r="CB127" i="2"/>
  <c r="CB128" i="2"/>
  <c r="CB129" i="2"/>
  <c r="CB130" i="2"/>
  <c r="CB131" i="2"/>
  <c r="CB132" i="2"/>
  <c r="CB133" i="2"/>
  <c r="CB134" i="2"/>
  <c r="CB135" i="2"/>
  <c r="CB136" i="2"/>
  <c r="CB137" i="2"/>
  <c r="CB138" i="2"/>
  <c r="CB139" i="2"/>
  <c r="CB140" i="2"/>
  <c r="CB141" i="2"/>
  <c r="CB142" i="2"/>
  <c r="CB143" i="2"/>
  <c r="CB144" i="2"/>
  <c r="CB145" i="2"/>
  <c r="CB146" i="2"/>
  <c r="CB147" i="2"/>
  <c r="CB148" i="2"/>
  <c r="CB149" i="2"/>
  <c r="CB150" i="2"/>
  <c r="CB151" i="2"/>
  <c r="CB152" i="2"/>
  <c r="CB153" i="2"/>
  <c r="CB154" i="2"/>
  <c r="CB155" i="2"/>
  <c r="CB156" i="2"/>
  <c r="CB157" i="2"/>
  <c r="CB158" i="2"/>
  <c r="CB159" i="2"/>
  <c r="CB160" i="2"/>
  <c r="CB161" i="2"/>
  <c r="CB162" i="2"/>
  <c r="CB163" i="2"/>
  <c r="CB164" i="2"/>
  <c r="CB165" i="2"/>
  <c r="CB166" i="2"/>
  <c r="CB167" i="2"/>
  <c r="CB168" i="2"/>
  <c r="CB169" i="2"/>
  <c r="CB170" i="2"/>
  <c r="CB171" i="2"/>
  <c r="CB172" i="2"/>
  <c r="CB173" i="2"/>
  <c r="CB174" i="2"/>
  <c r="CB175" i="2"/>
  <c r="CB176" i="2"/>
  <c r="CB177" i="2"/>
  <c r="CB178" i="2"/>
  <c r="CB179" i="2"/>
  <c r="CB180" i="2"/>
  <c r="CB181" i="2"/>
  <c r="CB182" i="2"/>
  <c r="CB183" i="2"/>
  <c r="CB184" i="2"/>
  <c r="CB185" i="2"/>
  <c r="CB186" i="2"/>
  <c r="CB187" i="2"/>
  <c r="CB188" i="2"/>
  <c r="CB189" i="2"/>
  <c r="CB190" i="2"/>
  <c r="CB191" i="2"/>
  <c r="CB192" i="2"/>
  <c r="CB193" i="2"/>
  <c r="CB194" i="2"/>
  <c r="CB195" i="2"/>
  <c r="CB196" i="2"/>
  <c r="CB197" i="2"/>
  <c r="CB198" i="2"/>
  <c r="CB199" i="2"/>
  <c r="CB200" i="2"/>
  <c r="CB201" i="2"/>
  <c r="CB202" i="2"/>
  <c r="CB203" i="2"/>
  <c r="CB204" i="2"/>
  <c r="CB205" i="2"/>
  <c r="CB206" i="2"/>
  <c r="CB207" i="2"/>
  <c r="CB208" i="2"/>
  <c r="CB209" i="2"/>
  <c r="CB210" i="2"/>
  <c r="CB211" i="2"/>
  <c r="CB212" i="2"/>
  <c r="CB213" i="2"/>
  <c r="CB214" i="2"/>
  <c r="CB215" i="2"/>
  <c r="CB216" i="2"/>
  <c r="CB217" i="2"/>
  <c r="CB218" i="2"/>
  <c r="CB219" i="2"/>
  <c r="CB220" i="2"/>
  <c r="CB221" i="2"/>
  <c r="CB222" i="2"/>
  <c r="CB223" i="2"/>
  <c r="CB224" i="2"/>
  <c r="CB225" i="2"/>
  <c r="CB226" i="2"/>
  <c r="CB227" i="2"/>
  <c r="CB228" i="2"/>
  <c r="CB229" i="2"/>
  <c r="CB230" i="2"/>
  <c r="CB231" i="2"/>
  <c r="CB232" i="2"/>
  <c r="CB233" i="2"/>
  <c r="CB234" i="2"/>
  <c r="CB235" i="2"/>
  <c r="CB236" i="2"/>
  <c r="CB237" i="2"/>
  <c r="CB238" i="2"/>
  <c r="CB239" i="2"/>
  <c r="CB240" i="2"/>
  <c r="CB241" i="2"/>
  <c r="CB242" i="2"/>
  <c r="CB243" i="2"/>
  <c r="CB244" i="2"/>
  <c r="CB245" i="2"/>
  <c r="CB246" i="2"/>
  <c r="CB247" i="2"/>
  <c r="CB248" i="2"/>
  <c r="CB249" i="2"/>
  <c r="CB250" i="2"/>
  <c r="CB251" i="2"/>
  <c r="CB252" i="2"/>
  <c r="CB253" i="2"/>
  <c r="CB254" i="2"/>
  <c r="CB255" i="2"/>
  <c r="CB256" i="2"/>
  <c r="CB257" i="2"/>
  <c r="CB258" i="2"/>
  <c r="CB259" i="2"/>
  <c r="CB260" i="2"/>
  <c r="CB261" i="2"/>
  <c r="CB262" i="2"/>
  <c r="CB263" i="2"/>
  <c r="CB264" i="2"/>
  <c r="CB265" i="2"/>
  <c r="CB266" i="2"/>
  <c r="CB267" i="2"/>
  <c r="CB268" i="2"/>
  <c r="CB269" i="2"/>
  <c r="CB270" i="2"/>
  <c r="CB271" i="2"/>
  <c r="CB272" i="2"/>
  <c r="CB273" i="2"/>
  <c r="CB274" i="2"/>
  <c r="CB275" i="2"/>
  <c r="CB276" i="2"/>
  <c r="CB277" i="2"/>
  <c r="CB278" i="2"/>
  <c r="CB279" i="2"/>
  <c r="CB280" i="2"/>
  <c r="CB281" i="2"/>
  <c r="CB282" i="2"/>
  <c r="CB283" i="2"/>
  <c r="CB284" i="2"/>
  <c r="CB285" i="2"/>
  <c r="CB286" i="2"/>
  <c r="CB287" i="2"/>
  <c r="CB288" i="2"/>
  <c r="CB289" i="2"/>
  <c r="CB290" i="2"/>
  <c r="CB291" i="2"/>
  <c r="CB292" i="2"/>
  <c r="CB293" i="2"/>
  <c r="CB294" i="2"/>
  <c r="CB295" i="2"/>
  <c r="CB296" i="2"/>
  <c r="CB297" i="2"/>
  <c r="CB298" i="2"/>
  <c r="CB299" i="2"/>
  <c r="CB300" i="2"/>
  <c r="CB301" i="2"/>
  <c r="CB302" i="2"/>
  <c r="CB303" i="2"/>
  <c r="CB304" i="2"/>
  <c r="CB305" i="2"/>
  <c r="CB306" i="2"/>
  <c r="CB307" i="2"/>
  <c r="CB308" i="2"/>
  <c r="CB309" i="2"/>
  <c r="CB310" i="2"/>
  <c r="CB311" i="2"/>
  <c r="CB312" i="2"/>
  <c r="CB313" i="2"/>
  <c r="CB314" i="2"/>
  <c r="CB315" i="2"/>
  <c r="CB316" i="2"/>
  <c r="CB317" i="2"/>
  <c r="CB318" i="2"/>
  <c r="CB319" i="2"/>
  <c r="CB320" i="2"/>
  <c r="CB321" i="2"/>
  <c r="CB322" i="2"/>
  <c r="CB323" i="2"/>
  <c r="CB324" i="2"/>
  <c r="CB325" i="2"/>
  <c r="CB326" i="2"/>
  <c r="CB327" i="2"/>
  <c r="CB328" i="2"/>
  <c r="CB329" i="2"/>
  <c r="CB330" i="2"/>
  <c r="CB331" i="2"/>
  <c r="CB332" i="2"/>
  <c r="CB333" i="2"/>
  <c r="CB334" i="2"/>
  <c r="CB335" i="2"/>
  <c r="CB336" i="2"/>
  <c r="CB337" i="2"/>
  <c r="CB338" i="2"/>
  <c r="CB339" i="2"/>
  <c r="CB340" i="2"/>
  <c r="CB341" i="2"/>
  <c r="CB342" i="2"/>
  <c r="CB343" i="2"/>
  <c r="CB344" i="2"/>
  <c r="CB345" i="2"/>
  <c r="CB346" i="2"/>
  <c r="CB347" i="2"/>
  <c r="CB348" i="2"/>
  <c r="CB349" i="2"/>
  <c r="CB350" i="2"/>
  <c r="CB351" i="2"/>
  <c r="CB352" i="2"/>
  <c r="CB353" i="2"/>
  <c r="CB354" i="2"/>
  <c r="CB355" i="2"/>
  <c r="CB356" i="2"/>
  <c r="CB357" i="2"/>
  <c r="CB358" i="2"/>
  <c r="CB359" i="2"/>
  <c r="CB360" i="2"/>
  <c r="CB361" i="2"/>
  <c r="CB362" i="2"/>
  <c r="CB363" i="2"/>
  <c r="CB364" i="2"/>
  <c r="CB365" i="2"/>
  <c r="CB366" i="2"/>
  <c r="CB367" i="2"/>
  <c r="CB368" i="2"/>
  <c r="CB369" i="2"/>
  <c r="CB370" i="2"/>
  <c r="CB371" i="2"/>
  <c r="CB372" i="2"/>
  <c r="CB373" i="2"/>
  <c r="CB374" i="2"/>
  <c r="CB375" i="2"/>
  <c r="CB376" i="2"/>
  <c r="CB377" i="2"/>
  <c r="CB378" i="2"/>
  <c r="CB379" i="2"/>
  <c r="CB380" i="2"/>
  <c r="CB381" i="2"/>
  <c r="CB382" i="2"/>
  <c r="CB383" i="2"/>
  <c r="CB384" i="2"/>
  <c r="CB385" i="2"/>
  <c r="CB386" i="2"/>
  <c r="CB387" i="2"/>
  <c r="CB388" i="2"/>
  <c r="CB389" i="2"/>
  <c r="CB390" i="2"/>
  <c r="CB391" i="2"/>
  <c r="CB392" i="2"/>
  <c r="CB393" i="2"/>
  <c r="CB394" i="2"/>
  <c r="CB395" i="2"/>
  <c r="CB396" i="2"/>
  <c r="CB397" i="2"/>
  <c r="CB398" i="2"/>
  <c r="CB399" i="2"/>
  <c r="CB400" i="2"/>
  <c r="CB401" i="2"/>
  <c r="CB402" i="2"/>
  <c r="CB403" i="2"/>
  <c r="CB404" i="2"/>
  <c r="CB405" i="2"/>
  <c r="CB406" i="2"/>
  <c r="CB407" i="2"/>
  <c r="CB408" i="2"/>
  <c r="CB409" i="2"/>
  <c r="CB410" i="2"/>
  <c r="CB411" i="2"/>
  <c r="CB412" i="2"/>
  <c r="CB413" i="2"/>
  <c r="CB414" i="2"/>
  <c r="CB415" i="2"/>
  <c r="CB416" i="2"/>
  <c r="CB417" i="2"/>
  <c r="CB418" i="2"/>
  <c r="CB419" i="2"/>
  <c r="CB420" i="2"/>
  <c r="CB421" i="2"/>
  <c r="CB422" i="2"/>
  <c r="CB423" i="2"/>
  <c r="CB424" i="2"/>
  <c r="CB425" i="2"/>
  <c r="CB426" i="2"/>
  <c r="CB427" i="2"/>
  <c r="CB428" i="2"/>
  <c r="CB429" i="2"/>
  <c r="CB430" i="2"/>
  <c r="CB431" i="2"/>
  <c r="CB432" i="2"/>
  <c r="CB433" i="2"/>
  <c r="CB434" i="2"/>
  <c r="CB435" i="2"/>
  <c r="CB436" i="2"/>
  <c r="CB437" i="2"/>
  <c r="CB438" i="2"/>
  <c r="CB439" i="2"/>
  <c r="CB440" i="2"/>
  <c r="CB441" i="2"/>
  <c r="CB442" i="2"/>
  <c r="CB443" i="2"/>
  <c r="CB444" i="2"/>
  <c r="CB445" i="2"/>
  <c r="CB446" i="2"/>
  <c r="CB447" i="2"/>
  <c r="CB448" i="2"/>
  <c r="CB449" i="2"/>
  <c r="CB450" i="2"/>
  <c r="CB451" i="2"/>
  <c r="CB452" i="2"/>
  <c r="CB453" i="2"/>
  <c r="CB454" i="2"/>
  <c r="CB455" i="2"/>
  <c r="CB456" i="2"/>
  <c r="CB457" i="2"/>
  <c r="CB458" i="2"/>
  <c r="CB459" i="2"/>
  <c r="CB460" i="2"/>
  <c r="CB461" i="2"/>
  <c r="CB462" i="2"/>
  <c r="CB463" i="2"/>
  <c r="CB464" i="2"/>
  <c r="CB465" i="2"/>
  <c r="CB466" i="2"/>
  <c r="CB467" i="2"/>
  <c r="CB468" i="2"/>
  <c r="CB469" i="2"/>
  <c r="CB470" i="2"/>
  <c r="CB471" i="2"/>
  <c r="CB472" i="2"/>
  <c r="CB473" i="2"/>
  <c r="CB474" i="2"/>
  <c r="CB475" i="2"/>
  <c r="CB476" i="2"/>
  <c r="CB477" i="2"/>
  <c r="CB478" i="2"/>
  <c r="CB479" i="2"/>
  <c r="CB480" i="2"/>
  <c r="CB481" i="2"/>
  <c r="CB482" i="2"/>
  <c r="CB483" i="2"/>
  <c r="CB484" i="2"/>
  <c r="CB485" i="2"/>
  <c r="CB486" i="2"/>
  <c r="CB487" i="2"/>
  <c r="CB488" i="2"/>
  <c r="CB489" i="2"/>
  <c r="CB490" i="2"/>
  <c r="CB491" i="2"/>
  <c r="CB492" i="2"/>
  <c r="CB493" i="2"/>
  <c r="CB494" i="2"/>
  <c r="CB495" i="2"/>
  <c r="CB496" i="2"/>
  <c r="CB497" i="2"/>
  <c r="CB498" i="2"/>
  <c r="CB499" i="2"/>
  <c r="CB500" i="2"/>
  <c r="CB501" i="2"/>
  <c r="CB502" i="2"/>
  <c r="CB503" i="2"/>
  <c r="CB504" i="2"/>
  <c r="CB505" i="2"/>
  <c r="CB506" i="2"/>
  <c r="CB507" i="2"/>
  <c r="CB508" i="2"/>
  <c r="CB509" i="2"/>
  <c r="CB510" i="2"/>
  <c r="CB511" i="2"/>
  <c r="CB512" i="2"/>
  <c r="CB513" i="2"/>
  <c r="CB514" i="2"/>
  <c r="CB515" i="2"/>
  <c r="CB516" i="2"/>
  <c r="CB517" i="2"/>
  <c r="CB518" i="2"/>
  <c r="CB519" i="2"/>
  <c r="CB520" i="2"/>
  <c r="CB521" i="2"/>
  <c r="CB522" i="2"/>
  <c r="CB523" i="2"/>
  <c r="CB524" i="2"/>
  <c r="CB525" i="2"/>
  <c r="CB526" i="2"/>
  <c r="CB527" i="2"/>
  <c r="CB528" i="2"/>
  <c r="CB529" i="2"/>
  <c r="CB530" i="2"/>
  <c r="CB531" i="2"/>
  <c r="CB532" i="2"/>
  <c r="CB533" i="2"/>
  <c r="CB534" i="2"/>
  <c r="CB535" i="2"/>
  <c r="CB536" i="2"/>
  <c r="CB537" i="2"/>
  <c r="CB538" i="2"/>
  <c r="CB539" i="2"/>
  <c r="CB540" i="2"/>
  <c r="CB541" i="2"/>
  <c r="CB542" i="2"/>
  <c r="CB543" i="2"/>
  <c r="CB544" i="2"/>
  <c r="CB545" i="2"/>
  <c r="CB546" i="2"/>
  <c r="CB547" i="2"/>
  <c r="CB548" i="2"/>
  <c r="CB549" i="2"/>
  <c r="CB550" i="2"/>
  <c r="CB551" i="2"/>
  <c r="CB552" i="2"/>
  <c r="CB553" i="2"/>
  <c r="CB554" i="2"/>
  <c r="CB555" i="2"/>
  <c r="CB556" i="2"/>
  <c r="CB557" i="2"/>
  <c r="CB558" i="2"/>
  <c r="CB559" i="2"/>
  <c r="CB560" i="2"/>
  <c r="CB561" i="2"/>
  <c r="CB562" i="2"/>
  <c r="CB563" i="2"/>
  <c r="CB564" i="2"/>
  <c r="CB565" i="2"/>
  <c r="CB566" i="2"/>
  <c r="CB567" i="2"/>
  <c r="CB568" i="2"/>
  <c r="CB569" i="2"/>
  <c r="CB570" i="2"/>
  <c r="CB571" i="2"/>
  <c r="CB572" i="2"/>
  <c r="CB573" i="2"/>
  <c r="CB574" i="2"/>
  <c r="CB575" i="2"/>
  <c r="CB576" i="2"/>
  <c r="CB577" i="2"/>
  <c r="CB578" i="2"/>
  <c r="CB579" i="2"/>
  <c r="CB580" i="2"/>
  <c r="CB581" i="2"/>
  <c r="CB582" i="2"/>
  <c r="CB583" i="2"/>
  <c r="CB584" i="2"/>
  <c r="CB585" i="2"/>
  <c r="CB586" i="2"/>
  <c r="CB587" i="2"/>
  <c r="CB588" i="2"/>
  <c r="CB589" i="2"/>
  <c r="CB590" i="2"/>
  <c r="CB591" i="2"/>
  <c r="CB592" i="2"/>
  <c r="CB593" i="2"/>
  <c r="CB594" i="2"/>
  <c r="CB595" i="2"/>
  <c r="CB596" i="2"/>
  <c r="CB597" i="2"/>
  <c r="CB598" i="2"/>
  <c r="CB599" i="2"/>
  <c r="CB600" i="2"/>
  <c r="CB601" i="2"/>
  <c r="CB602" i="2"/>
  <c r="CB603" i="2"/>
  <c r="CB604" i="2"/>
  <c r="CB605" i="2"/>
  <c r="CB606" i="2"/>
  <c r="CB607" i="2"/>
  <c r="CB608" i="2"/>
  <c r="CB609" i="2"/>
  <c r="CB610" i="2"/>
  <c r="CB611" i="2"/>
  <c r="CB612" i="2"/>
  <c r="CB613" i="2"/>
  <c r="CB614" i="2"/>
  <c r="CB615" i="2"/>
  <c r="CB616" i="2"/>
  <c r="CB617" i="2"/>
  <c r="CB618" i="2"/>
  <c r="CB619" i="2"/>
  <c r="CB620" i="2"/>
  <c r="CB621" i="2"/>
  <c r="CB622" i="2"/>
  <c r="CB623" i="2"/>
  <c r="CB624" i="2"/>
  <c r="CB625" i="2"/>
  <c r="CB626" i="2"/>
  <c r="CB627" i="2"/>
  <c r="CB628" i="2"/>
  <c r="CB629" i="2"/>
  <c r="CB630" i="2"/>
  <c r="CB631" i="2"/>
  <c r="CB632" i="2"/>
  <c r="CB633" i="2"/>
  <c r="CB634" i="2"/>
  <c r="CB635" i="2"/>
  <c r="CB636" i="2"/>
  <c r="CB637" i="2"/>
  <c r="CB638" i="2"/>
  <c r="CB639" i="2"/>
  <c r="CB640" i="2"/>
  <c r="CB641" i="2"/>
  <c r="CB642" i="2"/>
  <c r="CB643" i="2"/>
  <c r="CB644" i="2"/>
  <c r="CB645" i="2"/>
  <c r="CB646" i="2"/>
  <c r="CB647" i="2"/>
  <c r="CB648" i="2"/>
  <c r="CB649" i="2"/>
  <c r="CB650" i="2"/>
  <c r="CB651" i="2"/>
  <c r="CB652" i="2"/>
  <c r="CB653" i="2"/>
  <c r="CB654" i="2"/>
  <c r="CB655" i="2"/>
  <c r="CB656" i="2"/>
  <c r="CB657" i="2"/>
  <c r="CB658" i="2"/>
  <c r="CB659" i="2"/>
  <c r="CB660" i="2"/>
  <c r="CB661" i="2"/>
  <c r="CB662" i="2"/>
  <c r="CB663" i="2"/>
  <c r="CB664" i="2"/>
  <c r="CB665" i="2"/>
  <c r="CB666" i="2"/>
  <c r="CB667" i="2"/>
  <c r="CB668" i="2"/>
  <c r="CB669" i="2"/>
  <c r="CB670" i="2"/>
  <c r="CB671" i="2"/>
  <c r="CB672" i="2"/>
  <c r="CB673" i="2"/>
  <c r="CB674" i="2"/>
  <c r="CB675" i="2"/>
  <c r="CB676" i="2"/>
  <c r="CB677" i="2"/>
  <c r="CB678" i="2"/>
  <c r="CB679" i="2"/>
  <c r="CB680" i="2"/>
  <c r="CB681" i="2"/>
  <c r="CB682" i="2"/>
  <c r="CB683" i="2"/>
  <c r="CB684" i="2"/>
  <c r="CB685" i="2"/>
  <c r="CB686" i="2"/>
  <c r="CB687" i="2"/>
  <c r="CB688" i="2"/>
  <c r="CB689" i="2"/>
  <c r="CB690" i="2"/>
  <c r="CB691" i="2"/>
  <c r="CB692" i="2"/>
  <c r="CB693" i="2"/>
  <c r="CB694" i="2"/>
  <c r="CB695" i="2"/>
  <c r="CB696" i="2"/>
  <c r="CB697" i="2"/>
  <c r="CB698" i="2"/>
  <c r="CB699" i="2"/>
  <c r="CB700" i="2"/>
  <c r="CB701" i="2"/>
  <c r="CB702" i="2"/>
  <c r="CB703" i="2"/>
  <c r="CB704" i="2"/>
  <c r="CB705" i="2"/>
  <c r="CB706" i="2"/>
  <c r="CB707" i="2"/>
  <c r="CB708" i="2"/>
  <c r="CB709" i="2"/>
  <c r="CB710" i="2"/>
  <c r="CB711" i="2"/>
  <c r="CB712" i="2"/>
  <c r="CB713" i="2"/>
  <c r="CB714" i="2"/>
  <c r="CB715" i="2"/>
  <c r="CB716" i="2"/>
  <c r="CB717" i="2"/>
  <c r="CB718" i="2"/>
  <c r="CB719" i="2"/>
  <c r="CB720" i="2"/>
  <c r="CB721" i="2"/>
  <c r="CB722" i="2"/>
  <c r="CB723" i="2"/>
  <c r="CB724" i="2"/>
  <c r="CB725" i="2"/>
  <c r="CB726" i="2"/>
  <c r="CB727" i="2"/>
  <c r="CB728" i="2"/>
  <c r="CB729" i="2"/>
  <c r="CB730" i="2"/>
  <c r="CB731" i="2"/>
  <c r="CB732" i="2"/>
  <c r="CB733" i="2"/>
  <c r="CB734" i="2"/>
  <c r="CB735" i="2"/>
  <c r="CB736" i="2"/>
  <c r="CB737" i="2"/>
  <c r="CB738" i="2"/>
  <c r="CB739" i="2"/>
  <c r="CB740" i="2"/>
  <c r="CB741" i="2"/>
  <c r="CB742" i="2"/>
  <c r="CB743" i="2"/>
  <c r="CB744" i="2"/>
  <c r="CB745" i="2"/>
  <c r="CB746" i="2"/>
  <c r="CB747" i="2"/>
  <c r="CB748" i="2"/>
  <c r="CB749" i="2"/>
  <c r="CB750" i="2"/>
  <c r="CB751" i="2"/>
  <c r="CB752" i="2"/>
  <c r="CB753" i="2"/>
  <c r="CB754" i="2"/>
  <c r="CB755" i="2"/>
  <c r="CB756" i="2"/>
  <c r="CB757" i="2"/>
  <c r="CB758" i="2"/>
  <c r="CB759" i="2"/>
  <c r="CB760" i="2"/>
  <c r="CB761" i="2"/>
  <c r="CB762" i="2"/>
  <c r="CB763" i="2"/>
  <c r="CB764" i="2"/>
  <c r="CB765" i="2"/>
  <c r="CB766" i="2"/>
  <c r="CB767" i="2"/>
  <c r="CB768" i="2"/>
  <c r="CB769" i="2"/>
  <c r="CB770" i="2"/>
  <c r="CB771" i="2"/>
  <c r="CB772" i="2"/>
  <c r="CB773" i="2"/>
  <c r="CB774" i="2"/>
  <c r="CB775" i="2"/>
  <c r="CB776" i="2"/>
  <c r="CB777" i="2"/>
  <c r="CB778" i="2"/>
  <c r="CB779" i="2"/>
  <c r="CB780" i="2"/>
  <c r="CB781" i="2"/>
  <c r="CB782" i="2"/>
  <c r="CB783" i="2"/>
  <c r="CB784" i="2"/>
  <c r="CB785" i="2"/>
  <c r="CB786" i="2"/>
  <c r="CB787" i="2"/>
  <c r="CB788" i="2"/>
  <c r="CB789" i="2"/>
  <c r="CB790" i="2"/>
  <c r="CB791" i="2"/>
  <c r="CB792" i="2"/>
  <c r="CB793" i="2"/>
  <c r="CB794" i="2"/>
  <c r="CB795" i="2"/>
  <c r="CB796" i="2"/>
  <c r="CB797" i="2"/>
  <c r="CB798" i="2"/>
  <c r="CB799" i="2"/>
  <c r="CB800" i="2"/>
  <c r="CB801" i="2"/>
  <c r="CB802" i="2"/>
  <c r="CB803" i="2"/>
  <c r="CB804" i="2"/>
  <c r="CB805" i="2"/>
  <c r="CB806" i="2"/>
  <c r="CB807" i="2"/>
  <c r="CB808" i="2"/>
  <c r="CB809" i="2"/>
  <c r="CB810" i="2"/>
  <c r="CB811" i="2"/>
  <c r="CB812" i="2"/>
  <c r="CB813" i="2"/>
  <c r="CB814" i="2"/>
  <c r="CB815" i="2"/>
  <c r="CB816" i="2"/>
  <c r="CB817" i="2"/>
  <c r="CB818" i="2"/>
  <c r="CB819" i="2"/>
  <c r="CB820" i="2"/>
  <c r="CB821" i="2"/>
  <c r="CB822" i="2"/>
  <c r="CB823" i="2"/>
  <c r="CB824" i="2"/>
  <c r="CB825" i="2"/>
  <c r="CB826" i="2"/>
  <c r="CB827" i="2"/>
  <c r="CB828" i="2"/>
  <c r="CB829" i="2"/>
  <c r="CB830" i="2"/>
  <c r="CB831" i="2"/>
  <c r="CB832" i="2"/>
  <c r="CB833" i="2"/>
  <c r="CB834" i="2"/>
  <c r="CB835" i="2"/>
  <c r="CB836" i="2"/>
  <c r="CB837" i="2"/>
  <c r="CB838" i="2"/>
  <c r="CB839" i="2"/>
  <c r="CB840" i="2"/>
  <c r="CB841" i="2"/>
  <c r="CB842" i="2"/>
  <c r="CB843" i="2"/>
  <c r="CB844" i="2"/>
  <c r="CB845" i="2"/>
  <c r="CB846" i="2"/>
  <c r="CB847" i="2"/>
  <c r="CB848" i="2"/>
  <c r="CB849" i="2"/>
  <c r="CB850" i="2"/>
  <c r="CB851" i="2"/>
  <c r="CB852" i="2"/>
  <c r="CB853" i="2"/>
  <c r="CB854" i="2"/>
  <c r="CB855" i="2"/>
  <c r="CB856" i="2"/>
  <c r="CB857" i="2"/>
  <c r="CB858" i="2"/>
  <c r="CB859" i="2"/>
  <c r="CB860" i="2"/>
  <c r="CB861" i="2"/>
  <c r="CB862" i="2"/>
  <c r="CB863" i="2"/>
  <c r="CB864" i="2"/>
  <c r="CB865" i="2"/>
  <c r="CB866" i="2"/>
  <c r="CB867" i="2"/>
  <c r="CB868" i="2"/>
  <c r="CB869" i="2"/>
  <c r="CB870" i="2"/>
  <c r="CB871" i="2"/>
  <c r="CB872" i="2"/>
  <c r="CB873" i="2"/>
  <c r="CB874" i="2"/>
  <c r="CB875" i="2"/>
  <c r="CB876" i="2"/>
  <c r="CB877" i="2"/>
  <c r="CB878" i="2"/>
  <c r="CB879" i="2"/>
  <c r="CB880" i="2"/>
  <c r="CB881" i="2"/>
  <c r="CB882" i="2"/>
  <c r="CB883" i="2"/>
  <c r="CB884" i="2"/>
  <c r="CB885" i="2"/>
  <c r="CB886" i="2"/>
  <c r="CB887" i="2"/>
  <c r="CB888" i="2"/>
  <c r="CB889" i="2"/>
  <c r="CB890" i="2"/>
  <c r="CB891" i="2"/>
  <c r="CB892" i="2"/>
  <c r="CB893" i="2"/>
  <c r="CB894" i="2"/>
  <c r="CB895" i="2"/>
  <c r="CB896" i="2"/>
  <c r="CB897" i="2"/>
  <c r="CB898" i="2"/>
  <c r="CB899" i="2"/>
  <c r="CB900" i="2"/>
  <c r="CB901" i="2"/>
  <c r="CB902" i="2"/>
  <c r="CB903" i="2"/>
  <c r="CB904" i="2"/>
  <c r="CB905" i="2"/>
  <c r="CB906" i="2"/>
  <c r="CB907" i="2"/>
  <c r="CB908" i="2"/>
  <c r="CB909" i="2"/>
  <c r="CB910" i="2"/>
  <c r="CB911" i="2"/>
  <c r="CB912" i="2"/>
  <c r="CB913" i="2"/>
  <c r="CB914" i="2"/>
  <c r="CB915" i="2"/>
  <c r="CB916" i="2"/>
  <c r="CB917" i="2"/>
  <c r="CB918" i="2"/>
  <c r="CB919" i="2"/>
  <c r="CB920" i="2"/>
  <c r="CB921" i="2"/>
  <c r="CB922" i="2"/>
  <c r="CB923" i="2"/>
  <c r="CB924" i="2"/>
  <c r="CB925" i="2"/>
  <c r="CB926" i="2"/>
  <c r="CB927" i="2"/>
  <c r="CB928" i="2"/>
  <c r="CB929" i="2"/>
  <c r="CB930" i="2"/>
  <c r="CB931" i="2"/>
  <c r="CB932" i="2"/>
  <c r="CB933" i="2"/>
  <c r="CB934" i="2"/>
  <c r="CB935" i="2"/>
  <c r="CB936" i="2"/>
  <c r="CB937" i="2"/>
  <c r="CB938" i="2"/>
  <c r="CB939" i="2"/>
  <c r="CB940" i="2"/>
  <c r="CB941" i="2"/>
  <c r="CB942" i="2"/>
  <c r="CB943" i="2"/>
  <c r="CB944" i="2"/>
  <c r="CB945" i="2"/>
  <c r="CB946" i="2"/>
  <c r="CB947" i="2"/>
  <c r="CB948" i="2"/>
  <c r="CB949" i="2"/>
  <c r="CB950" i="2"/>
  <c r="CB951" i="2"/>
  <c r="CB952" i="2"/>
  <c r="CB953" i="2"/>
  <c r="CB954" i="2"/>
  <c r="CB955" i="2"/>
  <c r="CB956" i="2"/>
  <c r="CB957" i="2"/>
  <c r="CB958" i="2"/>
  <c r="CB959" i="2"/>
  <c r="CB960" i="2"/>
  <c r="CB961" i="2"/>
  <c r="CB962" i="2"/>
  <c r="CB963" i="2"/>
  <c r="CB964" i="2"/>
  <c r="CB965" i="2"/>
  <c r="CB966" i="2"/>
  <c r="CB967" i="2"/>
  <c r="CB968" i="2"/>
  <c r="CB969" i="2"/>
  <c r="CB970" i="2"/>
  <c r="CB971" i="2"/>
  <c r="CB972" i="2"/>
  <c r="CB973" i="2"/>
  <c r="CB974" i="2"/>
  <c r="CB975" i="2"/>
  <c r="CB976" i="2"/>
  <c r="CB977" i="2"/>
  <c r="CB978" i="2"/>
  <c r="CB979" i="2"/>
  <c r="CB980" i="2"/>
  <c r="CB981" i="2"/>
  <c r="CB982" i="2"/>
  <c r="CB983" i="2"/>
  <c r="CB984" i="2"/>
  <c r="CB985" i="2"/>
  <c r="CB986" i="2"/>
  <c r="CB987" i="2"/>
  <c r="CB988" i="2"/>
  <c r="CB989" i="2"/>
  <c r="CB990" i="2"/>
  <c r="CB991" i="2"/>
  <c r="CB992" i="2"/>
  <c r="CB993" i="2"/>
  <c r="CB994" i="2"/>
  <c r="CB995" i="2"/>
  <c r="CB996" i="2"/>
  <c r="CB997" i="2"/>
  <c r="CB998" i="2"/>
  <c r="CB999" i="2"/>
  <c r="CB1000" i="2"/>
  <c r="CB1001" i="2"/>
  <c r="CB1002" i="2"/>
  <c r="CB1003" i="2"/>
  <c r="CB1004" i="2"/>
  <c r="CB1005" i="2"/>
  <c r="CB1006" i="2"/>
  <c r="CB1007" i="2"/>
  <c r="CB1008" i="2"/>
  <c r="CB1009" i="2"/>
  <c r="CB1010" i="2"/>
  <c r="CB1011" i="2"/>
  <c r="CB1012" i="2"/>
  <c r="CB1013" i="2"/>
  <c r="CB1014" i="2"/>
  <c r="CB1015" i="2"/>
  <c r="CB1016" i="2"/>
  <c r="CB1017" i="2"/>
  <c r="CB1018" i="2"/>
  <c r="CB1019" i="2"/>
  <c r="CB1020" i="2"/>
  <c r="CB1021" i="2"/>
  <c r="CB1022" i="2"/>
  <c r="CB1023" i="2"/>
  <c r="CB1024" i="2"/>
  <c r="CB1025" i="2"/>
  <c r="CB1026" i="2"/>
  <c r="CB1027" i="2"/>
  <c r="CB1028" i="2"/>
  <c r="CB1029" i="2"/>
  <c r="CB1030" i="2"/>
  <c r="CB1031" i="2"/>
  <c r="CB1032" i="2"/>
  <c r="CB1033" i="2"/>
  <c r="CB1034" i="2"/>
  <c r="CB1035" i="2"/>
  <c r="CB1036" i="2"/>
  <c r="CB1037" i="2"/>
  <c r="CB1038" i="2"/>
  <c r="CB1039" i="2"/>
  <c r="CB1040" i="2"/>
  <c r="CB1041" i="2"/>
  <c r="CB1042" i="2"/>
  <c r="CB1043" i="2"/>
  <c r="CB1044" i="2"/>
  <c r="CB1045" i="2"/>
  <c r="CB1046" i="2"/>
  <c r="CB1047" i="2"/>
  <c r="CB1048" i="2"/>
  <c r="CB1049" i="2"/>
  <c r="CB1050" i="2"/>
  <c r="CB1051" i="2"/>
  <c r="CB1052" i="2"/>
  <c r="CB1053" i="2"/>
  <c r="CB1054" i="2"/>
  <c r="CB1055" i="2"/>
  <c r="CB1056" i="2"/>
  <c r="CB1057" i="2"/>
  <c r="CB1058" i="2"/>
  <c r="CB1059" i="2"/>
  <c r="CB1060" i="2"/>
  <c r="CB1061" i="2"/>
  <c r="CB1062" i="2"/>
  <c r="CB1063" i="2"/>
  <c r="CB1064" i="2"/>
  <c r="CB1065" i="2"/>
  <c r="CB1066" i="2"/>
  <c r="CB1067" i="2"/>
  <c r="CB1068" i="2"/>
  <c r="CB1069" i="2"/>
  <c r="CB1070" i="2"/>
  <c r="CB1071" i="2"/>
  <c r="CB1072" i="2"/>
  <c r="CB1073" i="2"/>
  <c r="CB1074" i="2"/>
  <c r="CB1075" i="2"/>
  <c r="CB1076" i="2"/>
  <c r="CB1077" i="2"/>
  <c r="CB1078" i="2"/>
  <c r="CB1079" i="2"/>
  <c r="CB1080" i="2"/>
  <c r="CB1081" i="2"/>
  <c r="CB1082" i="2"/>
  <c r="CB1083" i="2"/>
  <c r="CB1084" i="2"/>
  <c r="CB1085" i="2"/>
  <c r="CB1086" i="2"/>
  <c r="CB1087" i="2"/>
  <c r="CB1088" i="2"/>
  <c r="CB1089" i="2"/>
  <c r="CB1090" i="2"/>
  <c r="CB1091" i="2"/>
  <c r="CB1092" i="2"/>
  <c r="CB1093" i="2"/>
  <c r="CB1094" i="2"/>
  <c r="CB1095" i="2"/>
  <c r="CB1096" i="2"/>
  <c r="CB1097" i="2"/>
  <c r="CB1098" i="2"/>
  <c r="CB1099" i="2"/>
  <c r="CB1100" i="2"/>
  <c r="CB1101" i="2"/>
  <c r="CB1102" i="2"/>
  <c r="CB1103" i="2"/>
  <c r="CB1104" i="2"/>
  <c r="CB1105" i="2"/>
  <c r="CB1106" i="2"/>
  <c r="CB1107" i="2"/>
  <c r="CB1108" i="2"/>
  <c r="CB1109" i="2"/>
  <c r="CB1110" i="2"/>
  <c r="CB1111" i="2"/>
  <c r="CB1112" i="2"/>
  <c r="CB1113" i="2"/>
  <c r="CB1114" i="2"/>
  <c r="CB1115" i="2"/>
  <c r="CB1116" i="2"/>
  <c r="CB1117" i="2"/>
  <c r="CB1118" i="2"/>
  <c r="CB1119" i="2"/>
  <c r="CB1120" i="2"/>
  <c r="CB1121" i="2"/>
  <c r="CB1122" i="2"/>
  <c r="CB1123" i="2"/>
  <c r="CB1124" i="2"/>
  <c r="CB1125" i="2"/>
  <c r="CB1126" i="2"/>
  <c r="CB1127" i="2"/>
  <c r="CB1128" i="2"/>
  <c r="CB1129" i="2"/>
  <c r="CB1130" i="2"/>
  <c r="CB1131" i="2"/>
  <c r="CB1132" i="2"/>
  <c r="CB1133" i="2"/>
  <c r="CB1134" i="2"/>
  <c r="CB1135" i="2"/>
  <c r="CB1136" i="2"/>
  <c r="CB1137" i="2"/>
  <c r="CB1138" i="2"/>
  <c r="CB1139" i="2"/>
  <c r="CB1140" i="2"/>
  <c r="CB1141" i="2"/>
  <c r="CB1142" i="2"/>
  <c r="CB1143" i="2"/>
  <c r="CB1144" i="2"/>
  <c r="CB1145" i="2"/>
  <c r="CB1146" i="2"/>
  <c r="CB1147" i="2"/>
  <c r="CB1148" i="2"/>
  <c r="CB1149" i="2"/>
  <c r="CB1150" i="2"/>
  <c r="CB1151" i="2"/>
  <c r="CB1152" i="2"/>
  <c r="CB1153" i="2"/>
  <c r="CB1154" i="2"/>
  <c r="CB1155" i="2"/>
  <c r="CB1156" i="2"/>
  <c r="CB1157" i="2"/>
  <c r="CB1158" i="2"/>
  <c r="CB1159" i="2"/>
  <c r="CB1160" i="2"/>
  <c r="CB1161" i="2"/>
  <c r="CB1162" i="2"/>
  <c r="CB1163" i="2"/>
  <c r="CB1164" i="2"/>
  <c r="CB1165" i="2"/>
  <c r="CB1166" i="2"/>
  <c r="CB1167" i="2"/>
  <c r="CB1168" i="2"/>
  <c r="CB1169" i="2"/>
  <c r="CB1170" i="2"/>
  <c r="CB1171" i="2"/>
  <c r="CB1172" i="2"/>
  <c r="CB1173" i="2"/>
  <c r="CB1174" i="2"/>
  <c r="CB1175" i="2"/>
  <c r="CB1176" i="2"/>
  <c r="CB1177" i="2"/>
  <c r="CB1178" i="2"/>
  <c r="CB1179" i="2"/>
  <c r="CB1180" i="2"/>
  <c r="CB1181" i="2"/>
  <c r="CB1182" i="2"/>
  <c r="CB1183" i="2"/>
  <c r="CB1184" i="2"/>
  <c r="CB1185" i="2"/>
  <c r="CB1186" i="2"/>
  <c r="CB1187" i="2"/>
  <c r="CB1188" i="2"/>
  <c r="CB1189" i="2"/>
  <c r="CB1190" i="2"/>
  <c r="CB1191" i="2"/>
  <c r="CB1192" i="2"/>
  <c r="CB1193" i="2"/>
  <c r="CB1194" i="2"/>
  <c r="CB1195" i="2"/>
  <c r="CB1196" i="2"/>
  <c r="CB1197" i="2"/>
  <c r="CB1198" i="2"/>
  <c r="CB1199" i="2"/>
  <c r="CB1200" i="2"/>
  <c r="CB1201" i="2"/>
  <c r="CB1202" i="2"/>
  <c r="CB1203" i="2"/>
  <c r="CB1204" i="2"/>
  <c r="CB1205" i="2"/>
  <c r="CB1206" i="2"/>
  <c r="CB1207" i="2"/>
  <c r="CB1208" i="2"/>
  <c r="CB1209" i="2"/>
  <c r="CB1210" i="2"/>
  <c r="CB1211" i="2"/>
  <c r="CB1212" i="2"/>
  <c r="CB1213" i="2"/>
  <c r="CB1214" i="2"/>
  <c r="CB1215" i="2"/>
  <c r="CB1216" i="2"/>
  <c r="CB1217" i="2"/>
  <c r="CB1218" i="2"/>
  <c r="CB1219" i="2"/>
  <c r="CB1220" i="2"/>
  <c r="CB1221" i="2"/>
  <c r="CB1222" i="2"/>
  <c r="CB1223" i="2"/>
  <c r="CB1224" i="2"/>
  <c r="CB1225" i="2"/>
  <c r="CB1226" i="2"/>
  <c r="CB1227" i="2"/>
  <c r="CB1228" i="2"/>
  <c r="CB1229" i="2"/>
  <c r="CB1230" i="2"/>
  <c r="CB1231" i="2"/>
  <c r="CB1232" i="2"/>
  <c r="CB1233" i="2"/>
  <c r="CB1234" i="2"/>
  <c r="CB1235" i="2"/>
  <c r="CB1236" i="2"/>
  <c r="CB1237" i="2"/>
  <c r="CB1238" i="2"/>
  <c r="CB1239" i="2"/>
  <c r="CB1240" i="2"/>
  <c r="CB1241" i="2"/>
  <c r="CB1242" i="2"/>
  <c r="CB1243" i="2"/>
  <c r="CB1244" i="2"/>
  <c r="CB1245" i="2"/>
  <c r="CB1246" i="2"/>
  <c r="CB1247" i="2"/>
  <c r="CB1248" i="2"/>
  <c r="CB1249" i="2"/>
  <c r="CB1250" i="2"/>
  <c r="CB1251" i="2"/>
  <c r="CB1252" i="2"/>
  <c r="CB1253" i="2"/>
  <c r="CB1254" i="2"/>
  <c r="CB1255" i="2"/>
  <c r="CB1256" i="2"/>
  <c r="CB1257" i="2"/>
  <c r="CB1258" i="2"/>
  <c r="CB1259" i="2"/>
  <c r="CB1260" i="2"/>
  <c r="CB1261" i="2"/>
  <c r="CB1262" i="2"/>
  <c r="CB1263" i="2"/>
  <c r="CB1264" i="2"/>
  <c r="CB1265" i="2"/>
  <c r="CB1266" i="2"/>
  <c r="CB1267" i="2"/>
  <c r="CB1268" i="2"/>
  <c r="CB1269" i="2"/>
  <c r="CB1270" i="2"/>
  <c r="CB1271" i="2"/>
  <c r="CB1272" i="2"/>
  <c r="CB1273" i="2"/>
  <c r="CB1274" i="2"/>
  <c r="CB1275" i="2"/>
  <c r="CB1276" i="2"/>
  <c r="CB1277" i="2"/>
  <c r="CB1278" i="2"/>
  <c r="CB1279" i="2"/>
  <c r="CB1280" i="2"/>
  <c r="CB1281" i="2"/>
  <c r="CB1282" i="2"/>
  <c r="CB1283" i="2"/>
  <c r="CB1284" i="2"/>
  <c r="CB1285" i="2"/>
  <c r="CB1286" i="2"/>
  <c r="CB1287" i="2"/>
  <c r="CB1288" i="2"/>
  <c r="CB1289" i="2"/>
  <c r="CB1290" i="2"/>
  <c r="CB1291" i="2"/>
  <c r="CB1292" i="2"/>
  <c r="CB1293" i="2"/>
  <c r="CB1294" i="2"/>
  <c r="CB1295" i="2"/>
  <c r="CB1296" i="2"/>
  <c r="CB1297" i="2"/>
  <c r="CB1298" i="2"/>
  <c r="CB1299" i="2"/>
  <c r="CB1300" i="2"/>
  <c r="CB1301" i="2"/>
  <c r="CB1302" i="2"/>
  <c r="CB1303" i="2"/>
  <c r="CB1304" i="2"/>
  <c r="CB1305" i="2"/>
  <c r="CB1306" i="2"/>
  <c r="CB1307" i="2"/>
  <c r="CB1308" i="2"/>
  <c r="CB1309" i="2"/>
  <c r="CB1310" i="2"/>
  <c r="CB1311" i="2"/>
  <c r="CB1312" i="2"/>
  <c r="CB1313" i="2"/>
  <c r="CB1314" i="2"/>
  <c r="CB1315" i="2"/>
  <c r="CB1316" i="2"/>
  <c r="CB1317" i="2"/>
  <c r="CB1318" i="2"/>
  <c r="CB1319" i="2"/>
  <c r="CB1320" i="2"/>
  <c r="CB1321" i="2"/>
  <c r="CB1322" i="2"/>
  <c r="CB1323" i="2"/>
  <c r="CB1324" i="2"/>
  <c r="CB1325" i="2"/>
  <c r="CB1326" i="2"/>
  <c r="CB1327" i="2"/>
  <c r="CB1328" i="2"/>
  <c r="CB1329" i="2"/>
  <c r="CB1330" i="2"/>
  <c r="CB1331" i="2"/>
  <c r="CB1332" i="2"/>
  <c r="CB1333" i="2"/>
  <c r="CB1334" i="2"/>
  <c r="CB1335" i="2"/>
  <c r="CB1336" i="2"/>
  <c r="CB1337" i="2"/>
  <c r="CB1338" i="2"/>
  <c r="CB1339" i="2"/>
  <c r="CB1340" i="2"/>
  <c r="CB1341" i="2"/>
  <c r="CB1342" i="2"/>
  <c r="CB1343" i="2"/>
  <c r="CB1344" i="2"/>
  <c r="CB1345" i="2"/>
  <c r="CB1346" i="2"/>
  <c r="CB1347" i="2"/>
  <c r="CB1348" i="2"/>
  <c r="CB1349" i="2"/>
  <c r="CB1350" i="2"/>
  <c r="CB1351" i="2"/>
  <c r="CB1352" i="2"/>
  <c r="CB1353" i="2"/>
  <c r="CB1354" i="2"/>
  <c r="CB1355" i="2"/>
  <c r="CB1356" i="2"/>
  <c r="CB1357" i="2"/>
  <c r="CB1358" i="2"/>
  <c r="CB1359" i="2"/>
  <c r="CB1360" i="2"/>
  <c r="CB1361" i="2"/>
  <c r="CB1362" i="2"/>
  <c r="CB1363" i="2"/>
  <c r="CB1364" i="2"/>
  <c r="CB1365" i="2"/>
  <c r="CB1366" i="2"/>
  <c r="CB1367" i="2"/>
  <c r="CB1368" i="2"/>
  <c r="CB1369" i="2"/>
  <c r="CB1370" i="2"/>
  <c r="CB1371" i="2"/>
  <c r="CB1372" i="2"/>
  <c r="CB1373" i="2"/>
  <c r="CB1374" i="2"/>
  <c r="CB1375" i="2"/>
  <c r="CB1376" i="2"/>
  <c r="CB1377" i="2"/>
  <c r="CB1378" i="2"/>
  <c r="CB1379" i="2"/>
  <c r="CB1380" i="2"/>
  <c r="CB1381" i="2"/>
  <c r="CB1382" i="2"/>
  <c r="CB1383" i="2"/>
  <c r="CB1384" i="2"/>
  <c r="CB1385" i="2"/>
  <c r="CB1386" i="2"/>
  <c r="CB1387" i="2"/>
  <c r="CB1388" i="2"/>
  <c r="CB1389" i="2"/>
  <c r="CB1390" i="2"/>
  <c r="CB1391" i="2"/>
  <c r="CB1392" i="2"/>
  <c r="CB1393" i="2"/>
  <c r="CB1394" i="2"/>
  <c r="CB1395" i="2"/>
  <c r="CB1396" i="2"/>
  <c r="CB1397" i="2"/>
  <c r="CB1398" i="2"/>
  <c r="CB1399" i="2"/>
  <c r="CB1400" i="2"/>
  <c r="CB1401" i="2"/>
  <c r="CB1402" i="2"/>
  <c r="CB1403" i="2"/>
  <c r="CB1404" i="2"/>
  <c r="CB1405" i="2"/>
  <c r="CB1406" i="2"/>
  <c r="CB1407" i="2"/>
  <c r="CB1408" i="2"/>
  <c r="CB1409" i="2"/>
  <c r="CB1410" i="2"/>
  <c r="CB1411" i="2"/>
  <c r="CB1412" i="2"/>
  <c r="CB1413" i="2"/>
  <c r="CB1414" i="2"/>
  <c r="CB1415" i="2"/>
  <c r="CB1416" i="2"/>
  <c r="CB1417" i="2"/>
  <c r="CB1418" i="2"/>
  <c r="CB1419" i="2"/>
  <c r="CB1420" i="2"/>
  <c r="CB1421" i="2"/>
  <c r="CB1422" i="2"/>
  <c r="CB1423" i="2"/>
  <c r="CB1424" i="2"/>
  <c r="CB1425" i="2"/>
  <c r="CB1426" i="2"/>
  <c r="CB1427" i="2"/>
  <c r="CB1428" i="2"/>
  <c r="CB1429" i="2"/>
  <c r="CB1430" i="2"/>
  <c r="CB1431" i="2"/>
  <c r="CB1432" i="2"/>
  <c r="CB1433" i="2"/>
  <c r="CB1434" i="2"/>
  <c r="CB1435" i="2"/>
  <c r="CB1436" i="2"/>
  <c r="CB1437" i="2"/>
  <c r="CB1438" i="2"/>
  <c r="CB1439" i="2"/>
  <c r="CB1440" i="2"/>
  <c r="CB1441" i="2"/>
  <c r="CB1442" i="2"/>
  <c r="CB1443" i="2"/>
  <c r="CB1444" i="2"/>
  <c r="CB1445" i="2"/>
  <c r="CB1446" i="2"/>
  <c r="CB1447" i="2"/>
  <c r="CB1448" i="2"/>
  <c r="CB1449" i="2"/>
  <c r="CB1450" i="2"/>
  <c r="CB1451" i="2"/>
  <c r="CB1452" i="2"/>
  <c r="CB1453" i="2"/>
  <c r="CB1454" i="2"/>
  <c r="CB1455" i="2"/>
  <c r="CB1456" i="2"/>
  <c r="CB1457" i="2"/>
  <c r="CB1458" i="2"/>
  <c r="CB1459" i="2"/>
  <c r="CB1460" i="2"/>
  <c r="CB1461" i="2"/>
  <c r="CB1462" i="2"/>
  <c r="CB1463" i="2"/>
  <c r="CB1464" i="2"/>
  <c r="CB1465" i="2"/>
  <c r="CB1466" i="2"/>
  <c r="CB1467" i="2"/>
  <c r="CB1468" i="2"/>
  <c r="CB1469" i="2"/>
  <c r="CB1470" i="2"/>
  <c r="CB1471" i="2"/>
  <c r="CB1472" i="2"/>
  <c r="CB1473" i="2"/>
  <c r="CB1474" i="2"/>
  <c r="CB1475" i="2"/>
  <c r="CB1476" i="2"/>
  <c r="CB1477" i="2"/>
  <c r="CB1478" i="2"/>
  <c r="CB1479" i="2"/>
  <c r="CB1480" i="2"/>
  <c r="CB1481" i="2"/>
  <c r="CB1482" i="2"/>
  <c r="CB1483" i="2"/>
  <c r="CB1484" i="2"/>
  <c r="CB1485" i="2"/>
  <c r="CB1486" i="2"/>
  <c r="CB1487" i="2"/>
  <c r="CB1488" i="2"/>
  <c r="CB1489" i="2"/>
  <c r="CB1490" i="2"/>
  <c r="CB1491" i="2"/>
  <c r="CB1492" i="2"/>
  <c r="CB1493" i="2"/>
  <c r="CB1494" i="2"/>
  <c r="CB1495" i="2"/>
  <c r="CB1496" i="2"/>
  <c r="CB1497" i="2"/>
  <c r="CB1498" i="2"/>
  <c r="CB1499" i="2"/>
  <c r="CB1500" i="2"/>
  <c r="CB1501" i="2"/>
  <c r="CB1502" i="2"/>
  <c r="CB1503" i="2"/>
  <c r="CB1504" i="2"/>
  <c r="CB1505" i="2"/>
  <c r="CB1506" i="2"/>
  <c r="CB1507" i="2"/>
  <c r="CB1508" i="2"/>
  <c r="CB1509" i="2"/>
  <c r="CB1510" i="2"/>
  <c r="CB1511" i="2"/>
  <c r="CB1512" i="2"/>
  <c r="CB1513" i="2"/>
  <c r="CB1514" i="2"/>
  <c r="CB1515" i="2"/>
  <c r="CB1516" i="2"/>
  <c r="CB1517" i="2"/>
  <c r="CB1518" i="2"/>
  <c r="CB1519" i="2"/>
  <c r="CB1520" i="2"/>
  <c r="CB1521" i="2"/>
  <c r="CB1522" i="2"/>
  <c r="CB1523" i="2"/>
  <c r="CB1524" i="2"/>
  <c r="CB1525" i="2"/>
  <c r="CB1526" i="2"/>
  <c r="CB1527" i="2"/>
  <c r="CB1528" i="2"/>
  <c r="CB1529" i="2"/>
  <c r="CB1530" i="2"/>
  <c r="CB1531" i="2"/>
  <c r="CB1532" i="2"/>
  <c r="CB1533" i="2"/>
  <c r="CB1534" i="2"/>
  <c r="CB1535" i="2"/>
  <c r="CB1536" i="2"/>
  <c r="CB1537" i="2"/>
  <c r="CB1538" i="2"/>
  <c r="CB1539" i="2"/>
  <c r="CB1540" i="2"/>
  <c r="CB1541" i="2"/>
  <c r="CB1542" i="2"/>
  <c r="CB1543" i="2"/>
  <c r="CB1544" i="2"/>
  <c r="CB1545" i="2"/>
  <c r="CB1546" i="2"/>
  <c r="CB1547" i="2"/>
  <c r="CB1548" i="2"/>
  <c r="CB1549" i="2"/>
  <c r="CB1550" i="2"/>
  <c r="CB1551" i="2"/>
  <c r="CB1552" i="2"/>
  <c r="CB1553" i="2"/>
  <c r="CB1554" i="2"/>
  <c r="CB1555" i="2"/>
  <c r="CB1556" i="2"/>
  <c r="CB1557" i="2"/>
  <c r="CB1558" i="2"/>
  <c r="CB1559" i="2"/>
  <c r="CB1560" i="2"/>
  <c r="CB1561" i="2"/>
  <c r="CB1562" i="2"/>
  <c r="CB1563" i="2"/>
  <c r="CB1564" i="2"/>
  <c r="CB1565" i="2"/>
  <c r="CB1566" i="2"/>
  <c r="CB1567" i="2"/>
  <c r="CB1568" i="2"/>
  <c r="CB1569" i="2"/>
  <c r="CB1570" i="2"/>
  <c r="CB1571" i="2"/>
  <c r="CB1572" i="2"/>
  <c r="CB1573" i="2"/>
  <c r="CB1574" i="2"/>
  <c r="CB1575" i="2"/>
  <c r="CB1576" i="2"/>
  <c r="CB1577" i="2"/>
  <c r="CB1578" i="2"/>
  <c r="CB1579" i="2"/>
  <c r="CB1580" i="2"/>
  <c r="CB1581" i="2"/>
  <c r="CB1582" i="2"/>
  <c r="CB1583" i="2"/>
  <c r="CB1584" i="2"/>
  <c r="CB1585" i="2"/>
  <c r="CB1586" i="2"/>
  <c r="CB1587" i="2"/>
  <c r="CB1588" i="2"/>
  <c r="CB1589" i="2"/>
  <c r="CB1590" i="2"/>
  <c r="CB1591" i="2"/>
  <c r="CB1592" i="2"/>
  <c r="CB1593" i="2"/>
  <c r="CB1594" i="2"/>
  <c r="CB1595" i="2"/>
  <c r="CB1596" i="2"/>
  <c r="CB1597" i="2"/>
  <c r="CB1598" i="2"/>
  <c r="CB1599" i="2"/>
  <c r="CB1600" i="2"/>
  <c r="CB1601" i="2"/>
  <c r="CA2" i="2"/>
  <c r="CA3" i="2"/>
  <c r="CA4" i="2"/>
  <c r="CA5" i="2"/>
  <c r="CA6" i="2"/>
  <c r="CA7" i="2"/>
  <c r="CA8" i="2"/>
  <c r="CA9" i="2"/>
  <c r="CA10" i="2"/>
  <c r="CA11" i="2"/>
  <c r="CA12" i="2"/>
  <c r="CA13" i="2"/>
  <c r="CA14" i="2"/>
  <c r="CA15" i="2"/>
  <c r="CA16" i="2"/>
  <c r="CA17" i="2"/>
  <c r="CA18" i="2"/>
  <c r="CA19" i="2"/>
  <c r="CA20" i="2"/>
  <c r="CA21" i="2"/>
  <c r="CA22" i="2"/>
  <c r="CA23" i="2"/>
  <c r="CA24" i="2"/>
  <c r="CA25" i="2"/>
  <c r="CA26" i="2"/>
  <c r="CA27" i="2"/>
  <c r="CA28" i="2"/>
  <c r="CA29" i="2"/>
  <c r="CA30" i="2"/>
  <c r="CA31" i="2"/>
  <c r="CA32" i="2"/>
  <c r="CA33" i="2"/>
  <c r="CA34" i="2"/>
  <c r="CA35" i="2"/>
  <c r="CA36" i="2"/>
  <c r="CA37" i="2"/>
  <c r="CA38" i="2"/>
  <c r="CA39" i="2"/>
  <c r="CA40" i="2"/>
  <c r="CA41" i="2"/>
  <c r="CA42" i="2"/>
  <c r="CA43" i="2"/>
  <c r="CA44" i="2"/>
  <c r="CA45" i="2"/>
  <c r="CA46" i="2"/>
  <c r="CA47" i="2"/>
  <c r="CA48" i="2"/>
  <c r="CA49" i="2"/>
  <c r="CA50" i="2"/>
  <c r="CA51" i="2"/>
  <c r="CA52" i="2"/>
  <c r="CA53" i="2"/>
  <c r="CA54" i="2"/>
  <c r="CA55" i="2"/>
  <c r="CA56" i="2"/>
  <c r="CA57" i="2"/>
  <c r="CA58" i="2"/>
  <c r="CA59" i="2"/>
  <c r="CA60" i="2"/>
  <c r="CA61" i="2"/>
  <c r="CA62" i="2"/>
  <c r="CA63" i="2"/>
  <c r="CA64" i="2"/>
  <c r="CA65" i="2"/>
  <c r="CA66" i="2"/>
  <c r="CA67" i="2"/>
  <c r="CA68" i="2"/>
  <c r="CA69" i="2"/>
  <c r="CA70" i="2"/>
  <c r="CA71" i="2"/>
  <c r="CA72" i="2"/>
  <c r="CA73" i="2"/>
  <c r="CA74" i="2"/>
  <c r="CA75" i="2"/>
  <c r="CA76" i="2"/>
  <c r="CA77" i="2"/>
  <c r="CA78" i="2"/>
  <c r="CA79" i="2"/>
  <c r="CA80" i="2"/>
  <c r="CA81" i="2"/>
  <c r="CA82" i="2"/>
  <c r="CA83" i="2"/>
  <c r="CA84" i="2"/>
  <c r="CA85" i="2"/>
  <c r="CA86" i="2"/>
  <c r="CA87" i="2"/>
  <c r="CA88" i="2"/>
  <c r="CA89" i="2"/>
  <c r="CA90" i="2"/>
  <c r="CA91" i="2"/>
  <c r="CA92" i="2"/>
  <c r="CA93" i="2"/>
  <c r="CA94" i="2"/>
  <c r="CA95" i="2"/>
  <c r="CA96" i="2"/>
  <c r="CA97" i="2"/>
  <c r="CA98" i="2"/>
  <c r="CA99" i="2"/>
  <c r="CA100" i="2"/>
  <c r="CA101" i="2"/>
  <c r="CA102" i="2"/>
  <c r="CA103" i="2"/>
  <c r="CA104" i="2"/>
  <c r="CA105" i="2"/>
  <c r="CA106" i="2"/>
  <c r="CA107" i="2"/>
  <c r="CA108" i="2"/>
  <c r="CA109" i="2"/>
  <c r="CA110" i="2"/>
  <c r="CA111" i="2"/>
  <c r="CA112" i="2"/>
  <c r="CA113" i="2"/>
  <c r="CA114" i="2"/>
  <c r="CA115" i="2"/>
  <c r="CA116" i="2"/>
  <c r="CA117" i="2"/>
  <c r="CA118" i="2"/>
  <c r="CA119" i="2"/>
  <c r="CA120" i="2"/>
  <c r="CA121" i="2"/>
  <c r="CA122" i="2"/>
  <c r="CA123" i="2"/>
  <c r="CA124" i="2"/>
  <c r="CA125" i="2"/>
  <c r="CA126" i="2"/>
  <c r="CA127" i="2"/>
  <c r="CA128" i="2"/>
  <c r="CA129" i="2"/>
  <c r="CA130" i="2"/>
  <c r="CA131" i="2"/>
  <c r="CA132" i="2"/>
  <c r="CA133" i="2"/>
  <c r="CA134" i="2"/>
  <c r="CA135" i="2"/>
  <c r="CA136" i="2"/>
  <c r="CA137" i="2"/>
  <c r="CA138" i="2"/>
  <c r="CA139" i="2"/>
  <c r="CA140" i="2"/>
  <c r="CA141" i="2"/>
  <c r="CA142" i="2"/>
  <c r="CA143" i="2"/>
  <c r="CA144" i="2"/>
  <c r="CA145" i="2"/>
  <c r="CA146" i="2"/>
  <c r="CA147" i="2"/>
  <c r="CA148" i="2"/>
  <c r="CA149" i="2"/>
  <c r="CA150" i="2"/>
  <c r="CA151" i="2"/>
  <c r="CA152" i="2"/>
  <c r="CA153" i="2"/>
  <c r="CA154" i="2"/>
  <c r="CA155" i="2"/>
  <c r="CA156" i="2"/>
  <c r="CA157" i="2"/>
  <c r="CA158" i="2"/>
  <c r="CA159" i="2"/>
  <c r="CA160" i="2"/>
  <c r="CA161" i="2"/>
  <c r="CA162" i="2"/>
  <c r="CA163" i="2"/>
  <c r="CA164" i="2"/>
  <c r="CA165" i="2"/>
  <c r="CA166" i="2"/>
  <c r="CA167" i="2"/>
  <c r="CA168" i="2"/>
  <c r="CA169" i="2"/>
  <c r="CA170" i="2"/>
  <c r="CA171" i="2"/>
  <c r="CA172" i="2"/>
  <c r="CA173" i="2"/>
  <c r="CA174" i="2"/>
  <c r="CA175" i="2"/>
  <c r="CA176" i="2"/>
  <c r="CA177" i="2"/>
  <c r="CA178" i="2"/>
  <c r="CA179" i="2"/>
  <c r="CA180" i="2"/>
  <c r="CA181" i="2"/>
  <c r="CA182" i="2"/>
  <c r="CA183" i="2"/>
  <c r="CA184" i="2"/>
  <c r="CA185" i="2"/>
  <c r="CA186" i="2"/>
  <c r="CA187" i="2"/>
  <c r="CA188" i="2"/>
  <c r="CA189" i="2"/>
  <c r="CA190" i="2"/>
  <c r="CA191" i="2"/>
  <c r="CA192" i="2"/>
  <c r="CA193" i="2"/>
  <c r="CA194" i="2"/>
  <c r="CA195" i="2"/>
  <c r="CA196" i="2"/>
  <c r="CA197" i="2"/>
  <c r="CA198" i="2"/>
  <c r="CA199" i="2"/>
  <c r="CA200" i="2"/>
  <c r="CA201" i="2"/>
  <c r="CA202" i="2"/>
  <c r="CA203" i="2"/>
  <c r="CA204" i="2"/>
  <c r="CA205" i="2"/>
  <c r="CA206" i="2"/>
  <c r="CA207" i="2"/>
  <c r="CA208" i="2"/>
  <c r="CA209" i="2"/>
  <c r="CA210" i="2"/>
  <c r="CA211" i="2"/>
  <c r="CA212" i="2"/>
  <c r="CA213" i="2"/>
  <c r="CA214" i="2"/>
  <c r="CA215" i="2"/>
  <c r="CA216" i="2"/>
  <c r="CA217" i="2"/>
  <c r="CA218" i="2"/>
  <c r="CA219" i="2"/>
  <c r="CA220" i="2"/>
  <c r="CA221" i="2"/>
  <c r="CA222" i="2"/>
  <c r="CA223" i="2"/>
  <c r="CA224" i="2"/>
  <c r="CA225" i="2"/>
  <c r="CA226" i="2"/>
  <c r="CA227" i="2"/>
  <c r="CA228" i="2"/>
  <c r="CA229" i="2"/>
  <c r="CA230" i="2"/>
  <c r="CA231" i="2"/>
  <c r="CA232" i="2"/>
  <c r="CA233" i="2"/>
  <c r="CA234" i="2"/>
  <c r="CA235" i="2"/>
  <c r="CA236" i="2"/>
  <c r="CA237" i="2"/>
  <c r="CA238" i="2"/>
  <c r="CA239" i="2"/>
  <c r="CA240" i="2"/>
  <c r="CA241" i="2"/>
  <c r="CA242" i="2"/>
  <c r="CA243" i="2"/>
  <c r="CA244" i="2"/>
  <c r="CA245" i="2"/>
  <c r="CA246" i="2"/>
  <c r="CA247" i="2"/>
  <c r="CA248" i="2"/>
  <c r="CA249" i="2"/>
  <c r="CA250" i="2"/>
  <c r="CA251" i="2"/>
  <c r="CA252" i="2"/>
  <c r="CA253" i="2"/>
  <c r="CA254" i="2"/>
  <c r="CA255" i="2"/>
  <c r="CA256" i="2"/>
  <c r="CA257" i="2"/>
  <c r="CA258" i="2"/>
  <c r="CA259" i="2"/>
  <c r="CA260" i="2"/>
  <c r="CA261" i="2"/>
  <c r="CA262" i="2"/>
  <c r="CA263" i="2"/>
  <c r="CA264" i="2"/>
  <c r="CA265" i="2"/>
  <c r="CA266" i="2"/>
  <c r="CA267" i="2"/>
  <c r="CA268" i="2"/>
  <c r="CA269" i="2"/>
  <c r="CA270" i="2"/>
  <c r="CA271" i="2"/>
  <c r="CA272" i="2"/>
  <c r="CA273" i="2"/>
  <c r="CA274" i="2"/>
  <c r="CA275" i="2"/>
  <c r="CA276" i="2"/>
  <c r="CA277" i="2"/>
  <c r="CA278" i="2"/>
  <c r="CA279" i="2"/>
  <c r="CA280" i="2"/>
  <c r="CA281" i="2"/>
  <c r="CA282" i="2"/>
  <c r="CA283" i="2"/>
  <c r="CA284" i="2"/>
  <c r="CA285" i="2"/>
  <c r="CA286" i="2"/>
  <c r="CA287" i="2"/>
  <c r="CA288" i="2"/>
  <c r="CA289" i="2"/>
  <c r="CA290" i="2"/>
  <c r="CA291" i="2"/>
  <c r="CA292" i="2"/>
  <c r="CA293" i="2"/>
  <c r="CA294" i="2"/>
  <c r="CA295" i="2"/>
  <c r="CA296" i="2"/>
  <c r="CA297" i="2"/>
  <c r="CA298" i="2"/>
  <c r="CA299" i="2"/>
  <c r="CA300" i="2"/>
  <c r="CA301" i="2"/>
  <c r="CA302" i="2"/>
  <c r="CA303" i="2"/>
  <c r="CA304" i="2"/>
  <c r="CA305" i="2"/>
  <c r="CA306" i="2"/>
  <c r="CA307" i="2"/>
  <c r="CA308" i="2"/>
  <c r="CA309" i="2"/>
  <c r="CA310" i="2"/>
  <c r="CA311" i="2"/>
  <c r="CA312" i="2"/>
  <c r="CA313" i="2"/>
  <c r="CA314" i="2"/>
  <c r="CA315" i="2"/>
  <c r="CA316" i="2"/>
  <c r="CA317" i="2"/>
  <c r="CA318" i="2"/>
  <c r="CA319" i="2"/>
  <c r="CA320" i="2"/>
  <c r="CA321" i="2"/>
  <c r="CA322" i="2"/>
  <c r="CA323" i="2"/>
  <c r="CA324" i="2"/>
  <c r="CA325" i="2"/>
  <c r="CA326" i="2"/>
  <c r="CA327" i="2"/>
  <c r="CA328" i="2"/>
  <c r="CA329" i="2"/>
  <c r="CA330" i="2"/>
  <c r="CA331" i="2"/>
  <c r="CA332" i="2"/>
  <c r="CA333" i="2"/>
  <c r="CA334" i="2"/>
  <c r="CA335" i="2"/>
  <c r="CA336" i="2"/>
  <c r="CA337" i="2"/>
  <c r="CA338" i="2"/>
  <c r="CA339" i="2"/>
  <c r="CA340" i="2"/>
  <c r="CA341" i="2"/>
  <c r="CA342" i="2"/>
  <c r="CA343" i="2"/>
  <c r="CA344" i="2"/>
  <c r="CA345" i="2"/>
  <c r="CA346" i="2"/>
  <c r="CA347" i="2"/>
  <c r="CA348" i="2"/>
  <c r="CA349" i="2"/>
  <c r="CA350" i="2"/>
  <c r="CA351" i="2"/>
  <c r="CA352" i="2"/>
  <c r="CA353" i="2"/>
  <c r="CA354" i="2"/>
  <c r="CA355" i="2"/>
  <c r="CA356" i="2"/>
  <c r="CA357" i="2"/>
  <c r="CA358" i="2"/>
  <c r="CA359" i="2"/>
  <c r="CA360" i="2"/>
  <c r="CA361" i="2"/>
  <c r="CA362" i="2"/>
  <c r="CA363" i="2"/>
  <c r="CA364" i="2"/>
  <c r="CA365" i="2"/>
  <c r="CA366" i="2"/>
  <c r="CA367" i="2"/>
  <c r="CA368" i="2"/>
  <c r="CA369" i="2"/>
  <c r="CA370" i="2"/>
  <c r="CA371" i="2"/>
  <c r="CA372" i="2"/>
  <c r="CA373" i="2"/>
  <c r="CA374" i="2"/>
  <c r="CA375" i="2"/>
  <c r="CA376" i="2"/>
  <c r="CA377" i="2"/>
  <c r="CA378" i="2"/>
  <c r="CA379" i="2"/>
  <c r="CA380" i="2"/>
  <c r="CA381" i="2"/>
  <c r="CA382" i="2"/>
  <c r="CA383" i="2"/>
  <c r="CA384" i="2"/>
  <c r="CA385" i="2"/>
  <c r="CA386" i="2"/>
  <c r="CA387" i="2"/>
  <c r="CA388" i="2"/>
  <c r="CA389" i="2"/>
  <c r="CA390" i="2"/>
  <c r="CA391" i="2"/>
  <c r="CA392" i="2"/>
  <c r="CA393" i="2"/>
  <c r="CA394" i="2"/>
  <c r="CA395" i="2"/>
  <c r="CA396" i="2"/>
  <c r="CA397" i="2"/>
  <c r="CA398" i="2"/>
  <c r="CA399" i="2"/>
  <c r="CA400" i="2"/>
  <c r="CA401" i="2"/>
  <c r="CA402" i="2"/>
  <c r="CA403" i="2"/>
  <c r="CA404" i="2"/>
  <c r="CA405" i="2"/>
  <c r="CA406" i="2"/>
  <c r="CA407" i="2"/>
  <c r="CA408" i="2"/>
  <c r="CA409" i="2"/>
  <c r="CA410" i="2"/>
  <c r="CA411" i="2"/>
  <c r="CA412" i="2"/>
  <c r="CA413" i="2"/>
  <c r="CA414" i="2"/>
  <c r="CA415" i="2"/>
  <c r="CA416" i="2"/>
  <c r="CA417" i="2"/>
  <c r="CA418" i="2"/>
  <c r="CA419" i="2"/>
  <c r="CA420" i="2"/>
  <c r="CA421" i="2"/>
  <c r="CA422" i="2"/>
  <c r="CA423" i="2"/>
  <c r="CA424" i="2"/>
  <c r="CA425" i="2"/>
  <c r="CA426" i="2"/>
  <c r="CA427" i="2"/>
  <c r="CA428" i="2"/>
  <c r="CA429" i="2"/>
  <c r="CA430" i="2"/>
  <c r="CA431" i="2"/>
  <c r="CA432" i="2"/>
  <c r="CA433" i="2"/>
  <c r="CA434" i="2"/>
  <c r="CA435" i="2"/>
  <c r="CA436" i="2"/>
  <c r="CA437" i="2"/>
  <c r="CA438" i="2"/>
  <c r="CA439" i="2"/>
  <c r="CA440" i="2"/>
  <c r="CA441" i="2"/>
  <c r="CA442" i="2"/>
  <c r="CA443" i="2"/>
  <c r="CA444" i="2"/>
  <c r="CA445" i="2"/>
  <c r="CA446" i="2"/>
  <c r="CA447" i="2"/>
  <c r="CA448" i="2"/>
  <c r="CA449" i="2"/>
  <c r="CA450" i="2"/>
  <c r="CA451" i="2"/>
  <c r="CA452" i="2"/>
  <c r="CA453" i="2"/>
  <c r="CA454" i="2"/>
  <c r="CA455" i="2"/>
  <c r="CA456" i="2"/>
  <c r="CA457" i="2"/>
  <c r="CA458" i="2"/>
  <c r="CA459" i="2"/>
  <c r="CA460" i="2"/>
  <c r="CA461" i="2"/>
  <c r="CA462" i="2"/>
  <c r="CA463" i="2"/>
  <c r="CA464" i="2"/>
  <c r="CA465" i="2"/>
  <c r="CA466" i="2"/>
  <c r="CA467" i="2"/>
  <c r="CA468" i="2"/>
  <c r="CA469" i="2"/>
  <c r="CA470" i="2"/>
  <c r="CA471" i="2"/>
  <c r="CA472" i="2"/>
  <c r="CA473" i="2"/>
  <c r="CA474" i="2"/>
  <c r="CA475" i="2"/>
  <c r="CA476" i="2"/>
  <c r="CA477" i="2"/>
  <c r="CA478" i="2"/>
  <c r="CA479" i="2"/>
  <c r="CA480" i="2"/>
  <c r="CA481" i="2"/>
  <c r="CA482" i="2"/>
  <c r="CA483" i="2"/>
  <c r="CA484" i="2"/>
  <c r="CA485" i="2"/>
  <c r="CA486" i="2"/>
  <c r="CA487" i="2"/>
  <c r="CA488" i="2"/>
  <c r="CA489" i="2"/>
  <c r="CA490" i="2"/>
  <c r="CA491" i="2"/>
  <c r="CA492" i="2"/>
  <c r="CA493" i="2"/>
  <c r="CA494" i="2"/>
  <c r="CA495" i="2"/>
  <c r="CA496" i="2"/>
  <c r="CA497" i="2"/>
  <c r="CA498" i="2"/>
  <c r="CA499" i="2"/>
  <c r="CA500" i="2"/>
  <c r="CA501" i="2"/>
  <c r="CA502" i="2"/>
  <c r="CA503" i="2"/>
  <c r="CA504" i="2"/>
  <c r="CA505" i="2"/>
  <c r="CA506" i="2"/>
  <c r="CA507" i="2"/>
  <c r="CA508" i="2"/>
  <c r="CA509" i="2"/>
  <c r="CA510" i="2"/>
  <c r="CA511" i="2"/>
  <c r="CA512" i="2"/>
  <c r="CA513" i="2"/>
  <c r="CA514" i="2"/>
  <c r="CA515" i="2"/>
  <c r="CA516" i="2"/>
  <c r="CA517" i="2"/>
  <c r="CA518" i="2"/>
  <c r="CA519" i="2"/>
  <c r="CA520" i="2"/>
  <c r="CA521" i="2"/>
  <c r="CA522" i="2"/>
  <c r="CA523" i="2"/>
  <c r="CA524" i="2"/>
  <c r="CA525" i="2"/>
  <c r="CA526" i="2"/>
  <c r="CA527" i="2"/>
  <c r="CA528" i="2"/>
  <c r="CA529" i="2"/>
  <c r="CA530" i="2"/>
  <c r="CA531" i="2"/>
  <c r="CA532" i="2"/>
  <c r="CA533" i="2"/>
  <c r="CA534" i="2"/>
  <c r="CA535" i="2"/>
  <c r="CA536" i="2"/>
  <c r="CA537" i="2"/>
  <c r="CA538" i="2"/>
  <c r="CA539" i="2"/>
  <c r="CA540" i="2"/>
  <c r="CA541" i="2"/>
  <c r="CA542" i="2"/>
  <c r="CA543" i="2"/>
  <c r="CA544" i="2"/>
  <c r="CA545" i="2"/>
  <c r="CA546" i="2"/>
  <c r="CA547" i="2"/>
  <c r="CA548" i="2"/>
  <c r="CA549" i="2"/>
  <c r="CA550" i="2"/>
  <c r="CA551" i="2"/>
  <c r="CA552" i="2"/>
  <c r="CA553" i="2"/>
  <c r="CA554" i="2"/>
  <c r="CA555" i="2"/>
  <c r="CA556" i="2"/>
  <c r="CA557" i="2"/>
  <c r="CA558" i="2"/>
  <c r="CA559" i="2"/>
  <c r="CA560" i="2"/>
  <c r="CA561" i="2"/>
  <c r="CA562" i="2"/>
  <c r="CA563" i="2"/>
  <c r="CA564" i="2"/>
  <c r="CA565" i="2"/>
  <c r="CA566" i="2"/>
  <c r="CA567" i="2"/>
  <c r="CA568" i="2"/>
  <c r="CA569" i="2"/>
  <c r="CA570" i="2"/>
  <c r="CA571" i="2"/>
  <c r="CA572" i="2"/>
  <c r="CA573" i="2"/>
  <c r="CA574" i="2"/>
  <c r="CA575" i="2"/>
  <c r="CA576" i="2"/>
  <c r="CA577" i="2"/>
  <c r="CA578" i="2"/>
  <c r="CA579" i="2"/>
  <c r="CA580" i="2"/>
  <c r="CA581" i="2"/>
  <c r="CA582" i="2"/>
  <c r="CA583" i="2"/>
  <c r="CA584" i="2"/>
  <c r="CA585" i="2"/>
  <c r="CA586" i="2"/>
  <c r="CA587" i="2"/>
  <c r="CA588" i="2"/>
  <c r="CA589" i="2"/>
  <c r="CA590" i="2"/>
  <c r="CA591" i="2"/>
  <c r="CA592" i="2"/>
  <c r="CA593" i="2"/>
  <c r="CA594" i="2"/>
  <c r="CA595" i="2"/>
  <c r="CA596" i="2"/>
  <c r="CA597" i="2"/>
  <c r="CA598" i="2"/>
  <c r="CA599" i="2"/>
  <c r="CA600" i="2"/>
  <c r="CA601" i="2"/>
  <c r="CA602" i="2"/>
  <c r="CA603" i="2"/>
  <c r="CA604" i="2"/>
  <c r="CA605" i="2"/>
  <c r="CA606" i="2"/>
  <c r="CA607" i="2"/>
  <c r="CA608" i="2"/>
  <c r="CA609" i="2"/>
  <c r="CA610" i="2"/>
  <c r="CA611" i="2"/>
  <c r="CA612" i="2"/>
  <c r="CA613" i="2"/>
  <c r="CA614" i="2"/>
  <c r="CA615" i="2"/>
  <c r="CA616" i="2"/>
  <c r="CA617" i="2"/>
  <c r="CA618" i="2"/>
  <c r="CA619" i="2"/>
  <c r="CA620" i="2"/>
  <c r="CA621" i="2"/>
  <c r="CA622" i="2"/>
  <c r="CA623" i="2"/>
  <c r="CA624" i="2"/>
  <c r="CA625" i="2"/>
  <c r="CA626" i="2"/>
  <c r="CA627" i="2"/>
  <c r="CA628" i="2"/>
  <c r="CA629" i="2"/>
  <c r="CA630" i="2"/>
  <c r="CA631" i="2"/>
  <c r="CA632" i="2"/>
  <c r="CA633" i="2"/>
  <c r="CA634" i="2"/>
  <c r="CA635" i="2"/>
  <c r="CA636" i="2"/>
  <c r="CA637" i="2"/>
  <c r="CA638" i="2"/>
  <c r="CA639" i="2"/>
  <c r="CA640" i="2"/>
  <c r="CA641" i="2"/>
  <c r="CA642" i="2"/>
  <c r="CA643" i="2"/>
  <c r="CA644" i="2"/>
  <c r="CA645" i="2"/>
  <c r="CA646" i="2"/>
  <c r="CA647" i="2"/>
  <c r="CA648" i="2"/>
  <c r="CA649" i="2"/>
  <c r="CA650" i="2"/>
  <c r="CA651" i="2"/>
  <c r="CA652" i="2"/>
  <c r="CA653" i="2"/>
  <c r="CA654" i="2"/>
  <c r="CA655" i="2"/>
  <c r="CA656" i="2"/>
  <c r="CA657" i="2"/>
  <c r="CA658" i="2"/>
  <c r="CA659" i="2"/>
  <c r="CA660" i="2"/>
  <c r="CA661" i="2"/>
  <c r="CA662" i="2"/>
  <c r="CA663" i="2"/>
  <c r="CA664" i="2"/>
  <c r="CA665" i="2"/>
  <c r="CA666" i="2"/>
  <c r="CA667" i="2"/>
  <c r="CA668" i="2"/>
  <c r="CA669" i="2"/>
  <c r="CA670" i="2"/>
  <c r="CA671" i="2"/>
  <c r="CA672" i="2"/>
  <c r="CA673" i="2"/>
  <c r="CA674" i="2"/>
  <c r="CA675" i="2"/>
  <c r="CA676" i="2"/>
  <c r="CA677" i="2"/>
  <c r="CA678" i="2"/>
  <c r="CA679" i="2"/>
  <c r="CA680" i="2"/>
  <c r="CA681" i="2"/>
  <c r="CA682" i="2"/>
  <c r="CA683" i="2"/>
  <c r="CA684" i="2"/>
  <c r="CA685" i="2"/>
  <c r="CA686" i="2"/>
  <c r="CA687" i="2"/>
  <c r="CA688" i="2"/>
  <c r="CA689" i="2"/>
  <c r="CA690" i="2"/>
  <c r="CA691" i="2"/>
  <c r="CA692" i="2"/>
  <c r="CA693" i="2"/>
  <c r="CA694" i="2"/>
  <c r="CA695" i="2"/>
  <c r="CA696" i="2"/>
  <c r="CA697" i="2"/>
  <c r="CA698" i="2"/>
  <c r="CA699" i="2"/>
  <c r="CA700" i="2"/>
  <c r="CA701" i="2"/>
  <c r="CA702" i="2"/>
  <c r="CA703" i="2"/>
  <c r="CA704" i="2"/>
  <c r="CA705" i="2"/>
  <c r="CA706" i="2"/>
  <c r="CA707" i="2"/>
  <c r="CA708" i="2"/>
  <c r="CA709" i="2"/>
  <c r="CA710" i="2"/>
  <c r="CA711" i="2"/>
  <c r="CA712" i="2"/>
  <c r="CA713" i="2"/>
  <c r="CA714" i="2"/>
  <c r="CA715" i="2"/>
  <c r="CA716" i="2"/>
  <c r="CA717" i="2"/>
  <c r="CA718" i="2"/>
  <c r="CA719" i="2"/>
  <c r="CA720" i="2"/>
  <c r="CA721" i="2"/>
  <c r="CA722" i="2"/>
  <c r="CA723" i="2"/>
  <c r="CA724" i="2"/>
  <c r="CA725" i="2"/>
  <c r="CA726" i="2"/>
  <c r="CA727" i="2"/>
  <c r="CA728" i="2"/>
  <c r="CA729" i="2"/>
  <c r="CA730" i="2"/>
  <c r="CA731" i="2"/>
  <c r="CA732" i="2"/>
  <c r="CA733" i="2"/>
  <c r="CA734" i="2"/>
  <c r="CA735" i="2"/>
  <c r="CA736" i="2"/>
  <c r="CA737" i="2"/>
  <c r="CA738" i="2"/>
  <c r="CA739" i="2"/>
  <c r="CA740" i="2"/>
  <c r="CA741" i="2"/>
  <c r="CA742" i="2"/>
  <c r="CA743" i="2"/>
  <c r="CA744" i="2"/>
  <c r="CA745" i="2"/>
  <c r="CA746" i="2"/>
  <c r="CA747" i="2"/>
  <c r="CA748" i="2"/>
  <c r="CA749" i="2"/>
  <c r="CA750" i="2"/>
  <c r="CA751" i="2"/>
  <c r="CA752" i="2"/>
  <c r="CA753" i="2"/>
  <c r="CA754" i="2"/>
  <c r="CA755" i="2"/>
  <c r="CA756" i="2"/>
  <c r="CA757" i="2"/>
  <c r="CA758" i="2"/>
  <c r="CA759" i="2"/>
  <c r="CA760" i="2"/>
  <c r="CA761" i="2"/>
  <c r="CA762" i="2"/>
  <c r="CA763" i="2"/>
  <c r="CA764" i="2"/>
  <c r="CA765" i="2"/>
  <c r="CA766" i="2"/>
  <c r="CA767" i="2"/>
  <c r="CA768" i="2"/>
  <c r="CA769" i="2"/>
  <c r="CA770" i="2"/>
  <c r="CA771" i="2"/>
  <c r="CA772" i="2"/>
  <c r="CA773" i="2"/>
  <c r="CA774" i="2"/>
  <c r="CA775" i="2"/>
  <c r="CA776" i="2"/>
  <c r="CA777" i="2"/>
  <c r="CA778" i="2"/>
  <c r="CA779" i="2"/>
  <c r="CA780" i="2"/>
  <c r="CA781" i="2"/>
  <c r="CA782" i="2"/>
  <c r="CA783" i="2"/>
  <c r="CA784" i="2"/>
  <c r="CA785" i="2"/>
  <c r="CA786" i="2"/>
  <c r="CA787" i="2"/>
  <c r="CA788" i="2"/>
  <c r="CA789" i="2"/>
  <c r="CA790" i="2"/>
  <c r="CA791" i="2"/>
  <c r="CA792" i="2"/>
  <c r="CA793" i="2"/>
  <c r="CA794" i="2"/>
  <c r="CA795" i="2"/>
  <c r="CA796" i="2"/>
  <c r="CA797" i="2"/>
  <c r="CA798" i="2"/>
  <c r="CA799" i="2"/>
  <c r="CA800" i="2"/>
  <c r="CA801" i="2"/>
  <c r="CA802" i="2"/>
  <c r="CA803" i="2"/>
  <c r="CA804" i="2"/>
  <c r="CA805" i="2"/>
  <c r="CA806" i="2"/>
  <c r="CA807" i="2"/>
  <c r="CA808" i="2"/>
  <c r="CA809" i="2"/>
  <c r="CA810" i="2"/>
  <c r="CA811" i="2"/>
  <c r="CA812" i="2"/>
  <c r="CA813" i="2"/>
  <c r="CA814" i="2"/>
  <c r="CA815" i="2"/>
  <c r="CA816" i="2"/>
  <c r="CA817" i="2"/>
  <c r="CA818" i="2"/>
  <c r="CA819" i="2"/>
  <c r="CA820" i="2"/>
  <c r="CA821" i="2"/>
  <c r="CA822" i="2"/>
  <c r="CA823" i="2"/>
  <c r="CA824" i="2"/>
  <c r="CA825" i="2"/>
  <c r="CA826" i="2"/>
  <c r="CA827" i="2"/>
  <c r="CA828" i="2"/>
  <c r="CA829" i="2"/>
  <c r="CA830" i="2"/>
  <c r="CA831" i="2"/>
  <c r="CA832" i="2"/>
  <c r="CA833" i="2"/>
  <c r="CA834" i="2"/>
  <c r="CA835" i="2"/>
  <c r="CA836" i="2"/>
  <c r="CA837" i="2"/>
  <c r="CA838" i="2"/>
  <c r="CA839" i="2"/>
  <c r="CA840" i="2"/>
  <c r="CA841" i="2"/>
  <c r="CA842" i="2"/>
  <c r="CA843" i="2"/>
  <c r="CA844" i="2"/>
  <c r="CA845" i="2"/>
  <c r="CA846" i="2"/>
  <c r="CA847" i="2"/>
  <c r="CA848" i="2"/>
  <c r="CA849" i="2"/>
  <c r="CA850" i="2"/>
  <c r="CA851" i="2"/>
  <c r="CA852" i="2"/>
  <c r="CA853" i="2"/>
  <c r="CA854" i="2"/>
  <c r="CA855" i="2"/>
  <c r="CA856" i="2"/>
  <c r="CA857" i="2"/>
  <c r="CA858" i="2"/>
  <c r="CA859" i="2"/>
  <c r="CA860" i="2"/>
  <c r="CA861" i="2"/>
  <c r="CA862" i="2"/>
  <c r="CA863" i="2"/>
  <c r="CA864" i="2"/>
  <c r="CA865" i="2"/>
  <c r="CA866" i="2"/>
  <c r="CA867" i="2"/>
  <c r="CA868" i="2"/>
  <c r="CA869" i="2"/>
  <c r="CA870" i="2"/>
  <c r="CA871" i="2"/>
  <c r="CA872" i="2"/>
  <c r="CA873" i="2"/>
  <c r="CA874" i="2"/>
  <c r="CA875" i="2"/>
  <c r="CA876" i="2"/>
  <c r="CA877" i="2"/>
  <c r="CA878" i="2"/>
  <c r="CA879" i="2"/>
  <c r="CA880" i="2"/>
  <c r="CA881" i="2"/>
  <c r="CA882" i="2"/>
  <c r="CA883" i="2"/>
  <c r="CA884" i="2"/>
  <c r="CA885" i="2"/>
  <c r="CA886" i="2"/>
  <c r="CA887" i="2"/>
  <c r="CA888" i="2"/>
  <c r="CA889" i="2"/>
  <c r="CA890" i="2"/>
  <c r="CA891" i="2"/>
  <c r="CA892" i="2"/>
  <c r="CA893" i="2"/>
  <c r="CA894" i="2"/>
  <c r="CA895" i="2"/>
  <c r="CA896" i="2"/>
  <c r="CA897" i="2"/>
  <c r="CA898" i="2"/>
  <c r="CA899" i="2"/>
  <c r="CA900" i="2"/>
  <c r="CA901" i="2"/>
  <c r="CA902" i="2"/>
  <c r="CA903" i="2"/>
  <c r="CA904" i="2"/>
  <c r="CA905" i="2"/>
  <c r="CA906" i="2"/>
  <c r="CA907" i="2"/>
  <c r="CA908" i="2"/>
  <c r="CA909" i="2"/>
  <c r="CA910" i="2"/>
  <c r="CA911" i="2"/>
  <c r="CA912" i="2"/>
  <c r="CA913" i="2"/>
  <c r="CA914" i="2"/>
  <c r="CA915" i="2"/>
  <c r="CA916" i="2"/>
  <c r="CA917" i="2"/>
  <c r="CA918" i="2"/>
  <c r="CA919" i="2"/>
  <c r="CA920" i="2"/>
  <c r="CA921" i="2"/>
  <c r="CA922" i="2"/>
  <c r="CA923" i="2"/>
  <c r="CA924" i="2"/>
  <c r="CA925" i="2"/>
  <c r="CA926" i="2"/>
  <c r="CA927" i="2"/>
  <c r="CA928" i="2"/>
  <c r="CA929" i="2"/>
  <c r="CA930" i="2"/>
  <c r="CA931" i="2"/>
  <c r="CA932" i="2"/>
  <c r="CA933" i="2"/>
  <c r="CA934" i="2"/>
  <c r="CA935" i="2"/>
  <c r="CA936" i="2"/>
  <c r="CA937" i="2"/>
  <c r="CA938" i="2"/>
  <c r="CA939" i="2"/>
  <c r="CA940" i="2"/>
  <c r="CA941" i="2"/>
  <c r="CA942" i="2"/>
  <c r="CA943" i="2"/>
  <c r="CA944" i="2"/>
  <c r="CA945" i="2"/>
  <c r="CA946" i="2"/>
  <c r="CA947" i="2"/>
  <c r="CA948" i="2"/>
  <c r="CA949" i="2"/>
  <c r="CA950" i="2"/>
  <c r="CA951" i="2"/>
  <c r="CA952" i="2"/>
  <c r="CA953" i="2"/>
  <c r="CA954" i="2"/>
  <c r="CA955" i="2"/>
  <c r="CA956" i="2"/>
  <c r="CA957" i="2"/>
  <c r="CA958" i="2"/>
  <c r="CA959" i="2"/>
  <c r="CA960" i="2"/>
  <c r="CA961" i="2"/>
  <c r="CA962" i="2"/>
  <c r="CA963" i="2"/>
  <c r="CA964" i="2"/>
  <c r="CA965" i="2"/>
  <c r="CA966" i="2"/>
  <c r="CA967" i="2"/>
  <c r="CA968" i="2"/>
  <c r="CA969" i="2"/>
  <c r="CA970" i="2"/>
  <c r="CA971" i="2"/>
  <c r="CA972" i="2"/>
  <c r="CA973" i="2"/>
  <c r="CA974" i="2"/>
  <c r="CA975" i="2"/>
  <c r="CA976" i="2"/>
  <c r="CA977" i="2"/>
  <c r="CA978" i="2"/>
  <c r="CA979" i="2"/>
  <c r="CA980" i="2"/>
  <c r="CA981" i="2"/>
  <c r="CA982" i="2"/>
  <c r="CA983" i="2"/>
  <c r="CA984" i="2"/>
  <c r="CA985" i="2"/>
  <c r="CA986" i="2"/>
  <c r="CA987" i="2"/>
  <c r="CA988" i="2"/>
  <c r="CA989" i="2"/>
  <c r="CA990" i="2"/>
  <c r="CA991" i="2"/>
  <c r="CA992" i="2"/>
  <c r="CA993" i="2"/>
  <c r="CA994" i="2"/>
  <c r="CA995" i="2"/>
  <c r="CA996" i="2"/>
  <c r="CA997" i="2"/>
  <c r="CA998" i="2"/>
  <c r="CA999" i="2"/>
  <c r="CA1000" i="2"/>
  <c r="CA1001" i="2"/>
  <c r="CA1002" i="2"/>
  <c r="CA1003" i="2"/>
  <c r="CA1004" i="2"/>
  <c r="CA1005" i="2"/>
  <c r="CA1006" i="2"/>
  <c r="CA1007" i="2"/>
  <c r="CA1008" i="2"/>
  <c r="CA1009" i="2"/>
  <c r="CA1010" i="2"/>
  <c r="CA1011" i="2"/>
  <c r="CA1012" i="2"/>
  <c r="CA1013" i="2"/>
  <c r="CA1014" i="2"/>
  <c r="CA1015" i="2"/>
  <c r="CA1016" i="2"/>
  <c r="CA1017" i="2"/>
  <c r="CA1018" i="2"/>
  <c r="CA1019" i="2"/>
  <c r="CA1020" i="2"/>
  <c r="CA1021" i="2"/>
  <c r="CA1022" i="2"/>
  <c r="CA1023" i="2"/>
  <c r="CA1024" i="2"/>
  <c r="CA1025" i="2"/>
  <c r="CA1026" i="2"/>
  <c r="CA1027" i="2"/>
  <c r="CA1028" i="2"/>
  <c r="CA1029" i="2"/>
  <c r="CA1030" i="2"/>
  <c r="CA1031" i="2"/>
  <c r="CA1032" i="2"/>
  <c r="CA1033" i="2"/>
  <c r="CA1034" i="2"/>
  <c r="CA1035" i="2"/>
  <c r="CA1036" i="2"/>
  <c r="CA1037" i="2"/>
  <c r="CA1038" i="2"/>
  <c r="CA1039" i="2"/>
  <c r="CA1040" i="2"/>
  <c r="CA1041" i="2"/>
  <c r="CA1042" i="2"/>
  <c r="CA1043" i="2"/>
  <c r="CA1044" i="2"/>
  <c r="CA1045" i="2"/>
  <c r="CA1046" i="2"/>
  <c r="CA1047" i="2"/>
  <c r="CA1048" i="2"/>
  <c r="CA1049" i="2"/>
  <c r="CA1050" i="2"/>
  <c r="CA1051" i="2"/>
  <c r="CA1052" i="2"/>
  <c r="CA1053" i="2"/>
  <c r="CA1054" i="2"/>
  <c r="CA1055" i="2"/>
  <c r="CA1056" i="2"/>
  <c r="CA1057" i="2"/>
  <c r="CA1058" i="2"/>
  <c r="CA1059" i="2"/>
  <c r="CA1060" i="2"/>
  <c r="CA1061" i="2"/>
  <c r="CA1062" i="2"/>
  <c r="CA1063" i="2"/>
  <c r="CA1064" i="2"/>
  <c r="CA1065" i="2"/>
  <c r="CA1066" i="2"/>
  <c r="CA1067" i="2"/>
  <c r="CA1068" i="2"/>
  <c r="CA1069" i="2"/>
  <c r="CA1070" i="2"/>
  <c r="CA1071" i="2"/>
  <c r="CA1072" i="2"/>
  <c r="CA1073" i="2"/>
  <c r="CA1074" i="2"/>
  <c r="CA1075" i="2"/>
  <c r="CA1076" i="2"/>
  <c r="CA1077" i="2"/>
  <c r="CA1078" i="2"/>
  <c r="CA1079" i="2"/>
  <c r="CA1080" i="2"/>
  <c r="CA1081" i="2"/>
  <c r="CA1082" i="2"/>
  <c r="CA1083" i="2"/>
  <c r="CA1084" i="2"/>
  <c r="CA1085" i="2"/>
  <c r="CA1086" i="2"/>
  <c r="CA1087" i="2"/>
  <c r="CA1088" i="2"/>
  <c r="CA1089" i="2"/>
  <c r="CA1090" i="2"/>
  <c r="CA1091" i="2"/>
  <c r="CA1092" i="2"/>
  <c r="CA1093" i="2"/>
  <c r="CA1094" i="2"/>
  <c r="CA1095" i="2"/>
  <c r="CA1096" i="2"/>
  <c r="CA1097" i="2"/>
  <c r="CA1098" i="2"/>
  <c r="CA1099" i="2"/>
  <c r="CA1100" i="2"/>
  <c r="CA1101" i="2"/>
  <c r="CA1102" i="2"/>
  <c r="CA1103" i="2"/>
  <c r="CA1104" i="2"/>
  <c r="CA1105" i="2"/>
  <c r="CA1106" i="2"/>
  <c r="CA1107" i="2"/>
  <c r="CA1108" i="2"/>
  <c r="CA1109" i="2"/>
  <c r="CA1110" i="2"/>
  <c r="CA1111" i="2"/>
  <c r="CA1112" i="2"/>
  <c r="CA1113" i="2"/>
  <c r="CA1114" i="2"/>
  <c r="CA1115" i="2"/>
  <c r="CA1116" i="2"/>
  <c r="CA1117" i="2"/>
  <c r="CA1118" i="2"/>
  <c r="CA1119" i="2"/>
  <c r="CA1120" i="2"/>
  <c r="CA1121" i="2"/>
  <c r="CA1122" i="2"/>
  <c r="CA1123" i="2"/>
  <c r="CA1124" i="2"/>
  <c r="CA1125" i="2"/>
  <c r="CA1126" i="2"/>
  <c r="CA1127" i="2"/>
  <c r="CA1128" i="2"/>
  <c r="CA1129" i="2"/>
  <c r="CA1130" i="2"/>
  <c r="CA1131" i="2"/>
  <c r="CA1132" i="2"/>
  <c r="CA1133" i="2"/>
  <c r="CA1134" i="2"/>
  <c r="CA1135" i="2"/>
  <c r="CA1136" i="2"/>
  <c r="CA1137" i="2"/>
  <c r="CA1138" i="2"/>
  <c r="CA1139" i="2"/>
  <c r="CA1140" i="2"/>
  <c r="CA1141" i="2"/>
  <c r="CA1142" i="2"/>
  <c r="CA1143" i="2"/>
  <c r="CA1144" i="2"/>
  <c r="CA1145" i="2"/>
  <c r="CA1146" i="2"/>
  <c r="CA1147" i="2"/>
  <c r="CA1148" i="2"/>
  <c r="CA1149" i="2"/>
  <c r="CA1150" i="2"/>
  <c r="CA1151" i="2"/>
  <c r="CA1152" i="2"/>
  <c r="CA1153" i="2"/>
  <c r="CA1154" i="2"/>
  <c r="CA1155" i="2"/>
  <c r="CA1156" i="2"/>
  <c r="CA1157" i="2"/>
  <c r="CA1158" i="2"/>
  <c r="CA1159" i="2"/>
  <c r="CA1160" i="2"/>
  <c r="CA1161" i="2"/>
  <c r="CA1162" i="2"/>
  <c r="CA1163" i="2"/>
  <c r="CA1164" i="2"/>
  <c r="CA1165" i="2"/>
  <c r="CA1166" i="2"/>
  <c r="CA1167" i="2"/>
  <c r="CA1168" i="2"/>
  <c r="CA1169" i="2"/>
  <c r="CA1170" i="2"/>
  <c r="CA1171" i="2"/>
  <c r="CA1172" i="2"/>
  <c r="CA1173" i="2"/>
  <c r="CA1174" i="2"/>
  <c r="CA1175" i="2"/>
  <c r="CA1176" i="2"/>
  <c r="CA1177" i="2"/>
  <c r="CA1178" i="2"/>
  <c r="CA1179" i="2"/>
  <c r="CA1180" i="2"/>
  <c r="CA1181" i="2"/>
  <c r="CA1182" i="2"/>
  <c r="CA1183" i="2"/>
  <c r="CA1184" i="2"/>
  <c r="CA1185" i="2"/>
  <c r="CA1186" i="2"/>
  <c r="CA1187" i="2"/>
  <c r="CA1188" i="2"/>
  <c r="CA1189" i="2"/>
  <c r="CA1190" i="2"/>
  <c r="CA1191" i="2"/>
  <c r="CA1192" i="2"/>
  <c r="CA1193" i="2"/>
  <c r="CA1194" i="2"/>
  <c r="CA1195" i="2"/>
  <c r="CA1196" i="2"/>
  <c r="CA1197" i="2"/>
  <c r="CA1198" i="2"/>
  <c r="CA1199" i="2"/>
  <c r="CA1200" i="2"/>
  <c r="CA1201" i="2"/>
  <c r="CA1202" i="2"/>
  <c r="CA1203" i="2"/>
  <c r="CA1204" i="2"/>
  <c r="CA1205" i="2"/>
  <c r="CA1206" i="2"/>
  <c r="CA1207" i="2"/>
  <c r="CA1208" i="2"/>
  <c r="CA1209" i="2"/>
  <c r="CA1210" i="2"/>
  <c r="CA1211" i="2"/>
  <c r="CA1212" i="2"/>
  <c r="CA1213" i="2"/>
  <c r="CA1214" i="2"/>
  <c r="CA1215" i="2"/>
  <c r="CA1216" i="2"/>
  <c r="CA1217" i="2"/>
  <c r="CA1218" i="2"/>
  <c r="CA1219" i="2"/>
  <c r="CA1220" i="2"/>
  <c r="CA1221" i="2"/>
  <c r="CA1222" i="2"/>
  <c r="CA1223" i="2"/>
  <c r="CA1224" i="2"/>
  <c r="CA1225" i="2"/>
  <c r="CA1226" i="2"/>
  <c r="CA1227" i="2"/>
  <c r="CA1228" i="2"/>
  <c r="CA1229" i="2"/>
  <c r="CA1230" i="2"/>
  <c r="CA1231" i="2"/>
  <c r="CA1232" i="2"/>
  <c r="CA1233" i="2"/>
  <c r="CA1234" i="2"/>
  <c r="CA1235" i="2"/>
  <c r="CA1236" i="2"/>
  <c r="CA1237" i="2"/>
  <c r="CA1238" i="2"/>
  <c r="CA1239" i="2"/>
  <c r="CA1240" i="2"/>
  <c r="CA1241" i="2"/>
  <c r="CA1242" i="2"/>
  <c r="CA1243" i="2"/>
  <c r="CA1244" i="2"/>
  <c r="CA1245" i="2"/>
  <c r="CA1246" i="2"/>
  <c r="CA1247" i="2"/>
  <c r="CA1248" i="2"/>
  <c r="CA1249" i="2"/>
  <c r="CA1250" i="2"/>
  <c r="CA1251" i="2"/>
  <c r="CA1252" i="2"/>
  <c r="CA1253" i="2"/>
  <c r="CA1254" i="2"/>
  <c r="CA1255" i="2"/>
  <c r="CA1256" i="2"/>
  <c r="CA1257" i="2"/>
  <c r="CA1258" i="2"/>
  <c r="CA1259" i="2"/>
  <c r="CA1260" i="2"/>
  <c r="CA1261" i="2"/>
  <c r="CA1262" i="2"/>
  <c r="CA1263" i="2"/>
  <c r="CA1264" i="2"/>
  <c r="CA1265" i="2"/>
  <c r="CA1266" i="2"/>
  <c r="CA1267" i="2"/>
  <c r="CA1268" i="2"/>
  <c r="CA1269" i="2"/>
  <c r="CA1270" i="2"/>
  <c r="CA1271" i="2"/>
  <c r="CA1272" i="2"/>
  <c r="CA1273" i="2"/>
  <c r="CA1274" i="2"/>
  <c r="CA1275" i="2"/>
  <c r="CA1276" i="2"/>
  <c r="CA1277" i="2"/>
  <c r="CA1278" i="2"/>
  <c r="CA1279" i="2"/>
  <c r="CA1280" i="2"/>
  <c r="CA1281" i="2"/>
  <c r="CA1282" i="2"/>
  <c r="CA1283" i="2"/>
  <c r="CA1284" i="2"/>
  <c r="CA1285" i="2"/>
  <c r="CA1286" i="2"/>
  <c r="CA1287" i="2"/>
  <c r="CA1288" i="2"/>
  <c r="CA1289" i="2"/>
  <c r="CA1290" i="2"/>
  <c r="CA1291" i="2"/>
  <c r="CA1292" i="2"/>
  <c r="CA1293" i="2"/>
  <c r="CA1294" i="2"/>
  <c r="CA1295" i="2"/>
  <c r="CA1296" i="2"/>
  <c r="CA1297" i="2"/>
  <c r="CA1298" i="2"/>
  <c r="CA1299" i="2"/>
  <c r="CA1300" i="2"/>
  <c r="CA1301" i="2"/>
  <c r="CA1302" i="2"/>
  <c r="CA1303" i="2"/>
  <c r="CA1304" i="2"/>
  <c r="CA1305" i="2"/>
  <c r="CA1306" i="2"/>
  <c r="CA1307" i="2"/>
  <c r="CA1308" i="2"/>
  <c r="CA1309" i="2"/>
  <c r="CA1310" i="2"/>
  <c r="CA1311" i="2"/>
  <c r="CA1312" i="2"/>
  <c r="CA1313" i="2"/>
  <c r="CA1314" i="2"/>
  <c r="CA1315" i="2"/>
  <c r="CA1316" i="2"/>
  <c r="CA1317" i="2"/>
  <c r="CA1318" i="2"/>
  <c r="CA1319" i="2"/>
  <c r="CA1320" i="2"/>
  <c r="CA1321" i="2"/>
  <c r="CA1322" i="2"/>
  <c r="CA1323" i="2"/>
  <c r="CA1324" i="2"/>
  <c r="CA1325" i="2"/>
  <c r="CA1326" i="2"/>
  <c r="CA1327" i="2"/>
  <c r="CA1328" i="2"/>
  <c r="CA1329" i="2"/>
  <c r="CA1330" i="2"/>
  <c r="CA1331" i="2"/>
  <c r="CA1332" i="2"/>
  <c r="CA1333" i="2"/>
  <c r="CA1334" i="2"/>
  <c r="CA1335" i="2"/>
  <c r="CA1336" i="2"/>
  <c r="CA1337" i="2"/>
  <c r="CA1338" i="2"/>
  <c r="CA1339" i="2"/>
  <c r="CA1340" i="2"/>
  <c r="CA1341" i="2"/>
  <c r="CA1342" i="2"/>
  <c r="CA1343" i="2"/>
  <c r="CA1344" i="2"/>
  <c r="CA1345" i="2"/>
  <c r="CA1346" i="2"/>
  <c r="CA1347" i="2"/>
  <c r="CA1348" i="2"/>
  <c r="CA1349" i="2"/>
  <c r="CA1350" i="2"/>
  <c r="CA1351" i="2"/>
  <c r="CA1352" i="2"/>
  <c r="CA1353" i="2"/>
  <c r="CA1354" i="2"/>
  <c r="CA1355" i="2"/>
  <c r="CA1356" i="2"/>
  <c r="CA1357" i="2"/>
  <c r="CA1358" i="2"/>
  <c r="CA1359" i="2"/>
  <c r="CA1360" i="2"/>
  <c r="CA1361" i="2"/>
  <c r="CA1362" i="2"/>
  <c r="CA1363" i="2"/>
  <c r="CA1364" i="2"/>
  <c r="CA1365" i="2"/>
  <c r="CA1366" i="2"/>
  <c r="CA1367" i="2"/>
  <c r="CA1368" i="2"/>
  <c r="CA1369" i="2"/>
  <c r="CA1370" i="2"/>
  <c r="CA1371" i="2"/>
  <c r="CA1372" i="2"/>
  <c r="CA1373" i="2"/>
  <c r="CA1374" i="2"/>
  <c r="CA1375" i="2"/>
  <c r="CA1376" i="2"/>
  <c r="CA1377" i="2"/>
  <c r="CA1378" i="2"/>
  <c r="CA1379" i="2"/>
  <c r="CA1380" i="2"/>
  <c r="CA1381" i="2"/>
  <c r="CA1382" i="2"/>
  <c r="CA1383" i="2"/>
  <c r="CA1384" i="2"/>
  <c r="CA1385" i="2"/>
  <c r="CA1386" i="2"/>
  <c r="CA1387" i="2"/>
  <c r="CA1388" i="2"/>
  <c r="CA1389" i="2"/>
  <c r="CA1390" i="2"/>
  <c r="CA1391" i="2"/>
  <c r="CA1392" i="2"/>
  <c r="CA1393" i="2"/>
  <c r="CA1394" i="2"/>
  <c r="CA1395" i="2"/>
  <c r="CA1396" i="2"/>
  <c r="CA1397" i="2"/>
  <c r="CA1398" i="2"/>
  <c r="CA1399" i="2"/>
  <c r="CA1400" i="2"/>
  <c r="CA1401" i="2"/>
  <c r="CA1402" i="2"/>
  <c r="CA1403" i="2"/>
  <c r="CA1404" i="2"/>
  <c r="CA1405" i="2"/>
  <c r="CA1406" i="2"/>
  <c r="CA1407" i="2"/>
  <c r="CA1408" i="2"/>
  <c r="CA1409" i="2"/>
  <c r="CA1410" i="2"/>
  <c r="CA1411" i="2"/>
  <c r="CA1412" i="2"/>
  <c r="CA1413" i="2"/>
  <c r="CA1414" i="2"/>
  <c r="CA1415" i="2"/>
  <c r="CA1416" i="2"/>
  <c r="CA1417" i="2"/>
  <c r="CA1418" i="2"/>
  <c r="CA1419" i="2"/>
  <c r="CA1420" i="2"/>
  <c r="CA1421" i="2"/>
  <c r="CA1422" i="2"/>
  <c r="CA1423" i="2"/>
  <c r="CA1424" i="2"/>
  <c r="CA1425" i="2"/>
  <c r="CA1426" i="2"/>
  <c r="CA1427" i="2"/>
  <c r="CA1428" i="2"/>
  <c r="CA1429" i="2"/>
  <c r="CA1430" i="2"/>
  <c r="CA1431" i="2"/>
  <c r="CA1432" i="2"/>
  <c r="CA1433" i="2"/>
  <c r="CA1434" i="2"/>
  <c r="CA1435" i="2"/>
  <c r="CA1436" i="2"/>
  <c r="CA1437" i="2"/>
  <c r="CA1438" i="2"/>
  <c r="CA1439" i="2"/>
  <c r="CA1440" i="2"/>
  <c r="CA1441" i="2"/>
  <c r="CA1442" i="2"/>
  <c r="CA1443" i="2"/>
  <c r="CA1444" i="2"/>
  <c r="CA1445" i="2"/>
  <c r="CA1446" i="2"/>
  <c r="CA1447" i="2"/>
  <c r="CA1448" i="2"/>
  <c r="CA1449" i="2"/>
  <c r="CA1450" i="2"/>
  <c r="CA1451" i="2"/>
  <c r="CA1452" i="2"/>
  <c r="CA1453" i="2"/>
  <c r="CA1454" i="2"/>
  <c r="CA1455" i="2"/>
  <c r="CA1456" i="2"/>
  <c r="CA1457" i="2"/>
  <c r="CA1458" i="2"/>
  <c r="CA1459" i="2"/>
  <c r="CA1460" i="2"/>
  <c r="CA1461" i="2"/>
  <c r="CA1462" i="2"/>
  <c r="CA1463" i="2"/>
  <c r="CA1464" i="2"/>
  <c r="CA1465" i="2"/>
  <c r="CA1466" i="2"/>
  <c r="CA1467" i="2"/>
  <c r="CA1468" i="2"/>
  <c r="CA1469" i="2"/>
  <c r="CA1470" i="2"/>
  <c r="CA1471" i="2"/>
  <c r="CA1472" i="2"/>
  <c r="CA1473" i="2"/>
  <c r="CA1474" i="2"/>
  <c r="CA1475" i="2"/>
  <c r="CA1476" i="2"/>
  <c r="CA1477" i="2"/>
  <c r="CA1478" i="2"/>
  <c r="CA1479" i="2"/>
  <c r="CA1480" i="2"/>
  <c r="CA1481" i="2"/>
  <c r="CA1482" i="2"/>
  <c r="CA1483" i="2"/>
  <c r="CA1484" i="2"/>
  <c r="CA1485" i="2"/>
  <c r="CA1486" i="2"/>
  <c r="CA1487" i="2"/>
  <c r="CA1488" i="2"/>
  <c r="CA1489" i="2"/>
  <c r="CA1490" i="2"/>
  <c r="CA1491" i="2"/>
  <c r="CA1492" i="2"/>
  <c r="CA1493" i="2"/>
  <c r="CA1494" i="2"/>
  <c r="CA1495" i="2"/>
  <c r="CA1496" i="2"/>
  <c r="CA1497" i="2"/>
  <c r="CA1498" i="2"/>
  <c r="CA1499" i="2"/>
  <c r="CA1500" i="2"/>
  <c r="CA1501" i="2"/>
  <c r="CA1502" i="2"/>
  <c r="CA1503" i="2"/>
  <c r="CA1504" i="2"/>
  <c r="CA1505" i="2"/>
  <c r="CA1506" i="2"/>
  <c r="CA1507" i="2"/>
  <c r="CA1508" i="2"/>
  <c r="CA1509" i="2"/>
  <c r="CA1510" i="2"/>
  <c r="CA1511" i="2"/>
  <c r="CA1512" i="2"/>
  <c r="CA1513" i="2"/>
  <c r="CA1514" i="2"/>
  <c r="CA1515" i="2"/>
  <c r="CA1516" i="2"/>
  <c r="CA1517" i="2"/>
  <c r="CA1518" i="2"/>
  <c r="CA1519" i="2"/>
  <c r="CA1520" i="2"/>
  <c r="CA1521" i="2"/>
  <c r="CA1522" i="2"/>
  <c r="CA1523" i="2"/>
  <c r="CA1524" i="2"/>
  <c r="CA1525" i="2"/>
  <c r="CA1526" i="2"/>
  <c r="CA1527" i="2"/>
  <c r="CA1528" i="2"/>
  <c r="CA1529" i="2"/>
  <c r="CA1530" i="2"/>
  <c r="CA1531" i="2"/>
  <c r="CA1532" i="2"/>
  <c r="CA1533" i="2"/>
  <c r="CA1534" i="2"/>
  <c r="CA1535" i="2"/>
  <c r="CA1536" i="2"/>
  <c r="CA1537" i="2"/>
  <c r="CA1538" i="2"/>
  <c r="CA1539" i="2"/>
  <c r="CA1540" i="2"/>
  <c r="CA1541" i="2"/>
  <c r="CA1542" i="2"/>
  <c r="CA1543" i="2"/>
  <c r="CA1544" i="2"/>
  <c r="CA1545" i="2"/>
  <c r="CA1546" i="2"/>
  <c r="CA1547" i="2"/>
  <c r="CA1548" i="2"/>
  <c r="CA1549" i="2"/>
  <c r="CA1550" i="2"/>
  <c r="CA1551" i="2"/>
  <c r="CA1552" i="2"/>
  <c r="CA1553" i="2"/>
  <c r="CA1554" i="2"/>
  <c r="CA1555" i="2"/>
  <c r="CA1556" i="2"/>
  <c r="CA1557" i="2"/>
  <c r="CA1558" i="2"/>
  <c r="CA1559" i="2"/>
  <c r="CA1560" i="2"/>
  <c r="CA1561" i="2"/>
  <c r="CA1562" i="2"/>
  <c r="CA1563" i="2"/>
  <c r="CA1564" i="2"/>
  <c r="CA1565" i="2"/>
  <c r="CA1566" i="2"/>
  <c r="CA1567" i="2"/>
  <c r="CA1568" i="2"/>
  <c r="CA1569" i="2"/>
  <c r="CA1570" i="2"/>
  <c r="CA1571" i="2"/>
  <c r="CA1572" i="2"/>
  <c r="CA1573" i="2"/>
  <c r="CA1574" i="2"/>
  <c r="CA1575" i="2"/>
  <c r="CA1576" i="2"/>
  <c r="CA1577" i="2"/>
  <c r="CA1578" i="2"/>
  <c r="CA1579" i="2"/>
  <c r="CA1580" i="2"/>
  <c r="CA1581" i="2"/>
  <c r="CA1582" i="2"/>
  <c r="CA1583" i="2"/>
  <c r="CA1584" i="2"/>
  <c r="CA1585" i="2"/>
  <c r="CA1586" i="2"/>
  <c r="CA1587" i="2"/>
  <c r="CA1588" i="2"/>
  <c r="CA1589" i="2"/>
  <c r="CA1590" i="2"/>
  <c r="CA1591" i="2"/>
  <c r="CA1592" i="2"/>
  <c r="CA1593" i="2"/>
  <c r="CA1594" i="2"/>
  <c r="CA1595" i="2"/>
  <c r="CA1596" i="2"/>
  <c r="CA1597" i="2"/>
  <c r="CA1598" i="2"/>
  <c r="CA1599" i="2"/>
  <c r="CA1600" i="2"/>
  <c r="CA1601" i="2"/>
  <c r="BY2" i="2"/>
  <c r="BY3" i="2"/>
  <c r="BY4" i="2"/>
  <c r="BY5" i="2"/>
  <c r="BY6" i="2"/>
  <c r="BY7" i="2"/>
  <c r="BY8" i="2"/>
  <c r="BY9" i="2"/>
  <c r="BY10" i="2"/>
  <c r="BY11" i="2"/>
  <c r="BY12" i="2"/>
  <c r="BY13" i="2"/>
  <c r="BY14" i="2"/>
  <c r="BY15" i="2"/>
  <c r="BY16" i="2"/>
  <c r="BY17" i="2"/>
  <c r="BY18" i="2"/>
  <c r="BY19" i="2"/>
  <c r="BY20" i="2"/>
  <c r="BY21" i="2"/>
  <c r="BY22" i="2"/>
  <c r="BY23" i="2"/>
  <c r="BY24" i="2"/>
  <c r="BY25" i="2"/>
  <c r="BY26" i="2"/>
  <c r="BY27" i="2"/>
  <c r="BY28" i="2"/>
  <c r="BY29" i="2"/>
  <c r="BY30" i="2"/>
  <c r="BY31" i="2"/>
  <c r="BY32" i="2"/>
  <c r="BY33" i="2"/>
  <c r="BY34" i="2"/>
  <c r="BY35" i="2"/>
  <c r="BY36" i="2"/>
  <c r="BY37" i="2"/>
  <c r="BY38" i="2"/>
  <c r="BY39" i="2"/>
  <c r="BY40" i="2"/>
  <c r="BY41" i="2"/>
  <c r="BY42" i="2"/>
  <c r="BY43" i="2"/>
  <c r="BY44" i="2"/>
  <c r="BY45" i="2"/>
  <c r="BY46" i="2"/>
  <c r="BY47" i="2"/>
  <c r="BY48" i="2"/>
  <c r="BY49" i="2"/>
  <c r="BY50" i="2"/>
  <c r="BY51" i="2"/>
  <c r="BY52" i="2"/>
  <c r="BY53" i="2"/>
  <c r="BY54" i="2"/>
  <c r="BY55" i="2"/>
  <c r="BY56" i="2"/>
  <c r="BY57" i="2"/>
  <c r="BY58" i="2"/>
  <c r="BY59" i="2"/>
  <c r="BY60" i="2"/>
  <c r="BY61" i="2"/>
  <c r="BY62" i="2"/>
  <c r="BY63" i="2"/>
  <c r="BY64" i="2"/>
  <c r="BY65" i="2"/>
  <c r="BY66" i="2"/>
  <c r="BY67" i="2"/>
  <c r="BY68" i="2"/>
  <c r="BY69" i="2"/>
  <c r="BY70" i="2"/>
  <c r="BY71" i="2"/>
  <c r="BY72" i="2"/>
  <c r="BY73" i="2"/>
  <c r="BY74" i="2"/>
  <c r="BY75" i="2"/>
  <c r="BY76" i="2"/>
  <c r="BY77" i="2"/>
  <c r="BY78" i="2"/>
  <c r="BY79" i="2"/>
  <c r="BY80" i="2"/>
  <c r="BY81" i="2"/>
  <c r="BY82" i="2"/>
  <c r="BY83" i="2"/>
  <c r="BY84" i="2"/>
  <c r="BY85" i="2"/>
  <c r="BY86" i="2"/>
  <c r="BY87" i="2"/>
  <c r="BY88" i="2"/>
  <c r="BY89" i="2"/>
  <c r="BY90" i="2"/>
  <c r="BY91" i="2"/>
  <c r="BY92" i="2"/>
  <c r="BY93" i="2"/>
  <c r="BY94" i="2"/>
  <c r="BY95" i="2"/>
  <c r="BY96" i="2"/>
  <c r="BY97" i="2"/>
  <c r="BY98" i="2"/>
  <c r="BY99" i="2"/>
  <c r="BY100" i="2"/>
  <c r="BY101" i="2"/>
  <c r="BY102" i="2"/>
  <c r="BY103" i="2"/>
  <c r="BY104" i="2"/>
  <c r="BY105" i="2"/>
  <c r="BY106" i="2"/>
  <c r="BY107" i="2"/>
  <c r="BY108" i="2"/>
  <c r="BY109" i="2"/>
  <c r="BY110" i="2"/>
  <c r="BY111" i="2"/>
  <c r="BY112" i="2"/>
  <c r="BY113" i="2"/>
  <c r="BY114" i="2"/>
  <c r="BY115" i="2"/>
  <c r="BY116" i="2"/>
  <c r="BY117" i="2"/>
  <c r="BY118" i="2"/>
  <c r="BY119" i="2"/>
  <c r="BY120" i="2"/>
  <c r="BY121" i="2"/>
  <c r="BY122" i="2"/>
  <c r="BY123" i="2"/>
  <c r="BY124" i="2"/>
  <c r="BY125" i="2"/>
  <c r="BY126" i="2"/>
  <c r="BY127" i="2"/>
  <c r="BY128" i="2"/>
  <c r="BY129" i="2"/>
  <c r="BY130" i="2"/>
  <c r="BY131" i="2"/>
  <c r="BY132" i="2"/>
  <c r="BY133" i="2"/>
  <c r="BY134" i="2"/>
  <c r="BY135" i="2"/>
  <c r="BY136" i="2"/>
  <c r="BY137" i="2"/>
  <c r="BY138" i="2"/>
  <c r="BY139" i="2"/>
  <c r="BY140" i="2"/>
  <c r="BY141" i="2"/>
  <c r="BY142" i="2"/>
  <c r="BY143" i="2"/>
  <c r="BY144" i="2"/>
  <c r="BY145" i="2"/>
  <c r="BY146" i="2"/>
  <c r="BY147" i="2"/>
  <c r="BY148" i="2"/>
  <c r="BY149" i="2"/>
  <c r="BY150" i="2"/>
  <c r="BY151" i="2"/>
  <c r="BY152" i="2"/>
  <c r="BY153" i="2"/>
  <c r="BY154" i="2"/>
  <c r="BY155" i="2"/>
  <c r="BY156" i="2"/>
  <c r="BY157" i="2"/>
  <c r="BY158" i="2"/>
  <c r="BY159" i="2"/>
  <c r="BY160" i="2"/>
  <c r="BY161" i="2"/>
  <c r="BY162" i="2"/>
  <c r="BY163" i="2"/>
  <c r="BY164" i="2"/>
  <c r="BY165" i="2"/>
  <c r="BY166" i="2"/>
  <c r="BY167" i="2"/>
  <c r="BY168" i="2"/>
  <c r="BY169" i="2"/>
  <c r="BY170" i="2"/>
  <c r="BY171" i="2"/>
  <c r="BY172" i="2"/>
  <c r="BY173" i="2"/>
  <c r="BY174" i="2"/>
  <c r="BY175" i="2"/>
  <c r="BY176" i="2"/>
  <c r="BY177" i="2"/>
  <c r="BY178" i="2"/>
  <c r="BY179" i="2"/>
  <c r="BY180" i="2"/>
  <c r="BY181" i="2"/>
  <c r="BY182" i="2"/>
  <c r="BY183" i="2"/>
  <c r="BY184" i="2"/>
  <c r="BY185" i="2"/>
  <c r="BY186" i="2"/>
  <c r="BY187" i="2"/>
  <c r="BY188" i="2"/>
  <c r="BY189" i="2"/>
  <c r="BY190" i="2"/>
  <c r="BY191" i="2"/>
  <c r="BY192" i="2"/>
  <c r="BY193" i="2"/>
  <c r="BY194" i="2"/>
  <c r="BY195" i="2"/>
  <c r="BY196" i="2"/>
  <c r="BY197" i="2"/>
  <c r="BY198" i="2"/>
  <c r="BY199" i="2"/>
  <c r="BY200" i="2"/>
  <c r="BY201" i="2"/>
  <c r="BY202" i="2"/>
  <c r="BY203" i="2"/>
  <c r="BY204" i="2"/>
  <c r="BY205" i="2"/>
  <c r="BY206" i="2"/>
  <c r="BY207" i="2"/>
  <c r="BY208" i="2"/>
  <c r="BY209" i="2"/>
  <c r="BY210" i="2"/>
  <c r="BY211" i="2"/>
  <c r="BY212" i="2"/>
  <c r="BY213" i="2"/>
  <c r="BY214" i="2"/>
  <c r="BY215" i="2"/>
  <c r="BY216" i="2"/>
  <c r="BY217" i="2"/>
  <c r="BY218" i="2"/>
  <c r="BY219" i="2"/>
  <c r="BY220" i="2"/>
  <c r="BY221" i="2"/>
  <c r="BY222" i="2"/>
  <c r="BY223" i="2"/>
  <c r="BY224" i="2"/>
  <c r="BY225" i="2"/>
  <c r="BY226" i="2"/>
  <c r="BY227" i="2"/>
  <c r="BY228" i="2"/>
  <c r="BY229" i="2"/>
  <c r="BY230" i="2"/>
  <c r="BY231" i="2"/>
  <c r="BY232" i="2"/>
  <c r="BY233" i="2"/>
  <c r="BY234" i="2"/>
  <c r="BY235" i="2"/>
  <c r="BY236" i="2"/>
  <c r="BY237" i="2"/>
  <c r="BY238" i="2"/>
  <c r="BY239" i="2"/>
  <c r="BY240" i="2"/>
  <c r="BY241" i="2"/>
  <c r="BY242" i="2"/>
  <c r="BY243" i="2"/>
  <c r="BY244" i="2"/>
  <c r="BY245" i="2"/>
  <c r="BY246" i="2"/>
  <c r="BY247" i="2"/>
  <c r="BY248" i="2"/>
  <c r="BY249" i="2"/>
  <c r="BY250" i="2"/>
  <c r="BY251" i="2"/>
  <c r="BY252" i="2"/>
  <c r="BY253" i="2"/>
  <c r="BY254" i="2"/>
  <c r="BY255" i="2"/>
  <c r="BY256" i="2"/>
  <c r="BY257" i="2"/>
  <c r="BY258" i="2"/>
  <c r="BY259" i="2"/>
  <c r="BY260" i="2"/>
  <c r="BY261" i="2"/>
  <c r="BY262" i="2"/>
  <c r="BY263" i="2"/>
  <c r="BY264" i="2"/>
  <c r="BY265" i="2"/>
  <c r="BY266" i="2"/>
  <c r="BY267" i="2"/>
  <c r="BY268" i="2"/>
  <c r="BY269" i="2"/>
  <c r="BY270" i="2"/>
  <c r="BY271" i="2"/>
  <c r="BY272" i="2"/>
  <c r="BY273" i="2"/>
  <c r="BY274" i="2"/>
  <c r="BY275" i="2"/>
  <c r="BY276" i="2"/>
  <c r="BY277" i="2"/>
  <c r="BY278" i="2"/>
  <c r="BY279" i="2"/>
  <c r="BY280" i="2"/>
  <c r="BY281" i="2"/>
  <c r="BY282" i="2"/>
  <c r="BY283" i="2"/>
  <c r="BY284" i="2"/>
  <c r="BY285" i="2"/>
  <c r="BY286" i="2"/>
  <c r="BY287" i="2"/>
  <c r="BY288" i="2"/>
  <c r="BY289" i="2"/>
  <c r="BY290" i="2"/>
  <c r="BY291" i="2"/>
  <c r="BY292" i="2"/>
  <c r="BY293" i="2"/>
  <c r="BY294" i="2"/>
  <c r="BY295" i="2"/>
  <c r="BY296" i="2"/>
  <c r="BY297" i="2"/>
  <c r="BY298" i="2"/>
  <c r="BY299" i="2"/>
  <c r="BY300" i="2"/>
  <c r="BY301" i="2"/>
  <c r="BY302" i="2"/>
  <c r="BY303" i="2"/>
  <c r="BY304" i="2"/>
  <c r="BY305" i="2"/>
  <c r="BY306" i="2"/>
  <c r="BY307" i="2"/>
  <c r="BY308" i="2"/>
  <c r="BY309" i="2"/>
  <c r="BY310" i="2"/>
  <c r="BY311" i="2"/>
  <c r="BY312" i="2"/>
  <c r="BY313" i="2"/>
  <c r="BY314" i="2"/>
  <c r="BY315" i="2"/>
  <c r="BY316" i="2"/>
  <c r="BY317" i="2"/>
  <c r="BY318" i="2"/>
  <c r="BY319" i="2"/>
  <c r="BY320" i="2"/>
  <c r="BY321" i="2"/>
  <c r="BY322" i="2"/>
  <c r="BY323" i="2"/>
  <c r="BY324" i="2"/>
  <c r="BY325" i="2"/>
  <c r="BY326" i="2"/>
  <c r="BY327" i="2"/>
  <c r="BY328" i="2"/>
  <c r="BY329" i="2"/>
  <c r="BY330" i="2"/>
  <c r="BY331" i="2"/>
  <c r="BY332" i="2"/>
  <c r="BY333" i="2"/>
  <c r="BY334" i="2"/>
  <c r="BY335" i="2"/>
  <c r="BY336" i="2"/>
  <c r="BY337" i="2"/>
  <c r="BY338" i="2"/>
  <c r="BY339" i="2"/>
  <c r="BY340" i="2"/>
  <c r="BY341" i="2"/>
  <c r="BY342" i="2"/>
  <c r="BY343" i="2"/>
  <c r="BY344" i="2"/>
  <c r="BY345" i="2"/>
  <c r="BY346" i="2"/>
  <c r="BY347" i="2"/>
  <c r="BY348" i="2"/>
  <c r="BY349" i="2"/>
  <c r="BY350" i="2"/>
  <c r="BY351" i="2"/>
  <c r="BY352" i="2"/>
  <c r="BY353" i="2"/>
  <c r="BY354" i="2"/>
  <c r="BY355" i="2"/>
  <c r="BY356" i="2"/>
  <c r="BY357" i="2"/>
  <c r="BY358" i="2"/>
  <c r="BY359" i="2"/>
  <c r="BY360" i="2"/>
  <c r="BY361" i="2"/>
  <c r="BY362" i="2"/>
  <c r="BY363" i="2"/>
  <c r="BY364" i="2"/>
  <c r="BY365" i="2"/>
  <c r="BY366" i="2"/>
  <c r="BY367" i="2"/>
  <c r="BY368" i="2"/>
  <c r="BY369" i="2"/>
  <c r="BY370" i="2"/>
  <c r="BY371" i="2"/>
  <c r="BY372" i="2"/>
  <c r="BY373" i="2"/>
  <c r="BY374" i="2"/>
  <c r="BY375" i="2"/>
  <c r="BY376" i="2"/>
  <c r="BY377" i="2"/>
  <c r="BY378" i="2"/>
  <c r="BY379" i="2"/>
  <c r="BY380" i="2"/>
  <c r="BY381" i="2"/>
  <c r="BY382" i="2"/>
  <c r="BY383" i="2"/>
  <c r="BY384" i="2"/>
  <c r="BY385" i="2"/>
  <c r="BY386" i="2"/>
  <c r="BY387" i="2"/>
  <c r="BY388" i="2"/>
  <c r="BY389" i="2"/>
  <c r="BY390" i="2"/>
  <c r="BY391" i="2"/>
  <c r="BY392" i="2"/>
  <c r="BY393" i="2"/>
  <c r="BY394" i="2"/>
  <c r="BY395" i="2"/>
  <c r="BY396" i="2"/>
  <c r="BY397" i="2"/>
  <c r="BY398" i="2"/>
  <c r="BY399" i="2"/>
  <c r="BY400" i="2"/>
  <c r="BY401" i="2"/>
  <c r="BY402" i="2"/>
  <c r="BY403" i="2"/>
  <c r="BY404" i="2"/>
  <c r="BY405" i="2"/>
  <c r="BY406" i="2"/>
  <c r="BY407" i="2"/>
  <c r="BY408" i="2"/>
  <c r="BY409" i="2"/>
  <c r="BY410" i="2"/>
  <c r="BY411" i="2"/>
  <c r="BY412" i="2"/>
  <c r="BY413" i="2"/>
  <c r="BY414" i="2"/>
  <c r="BY415" i="2"/>
  <c r="BY416" i="2"/>
  <c r="BY417" i="2"/>
  <c r="BY418" i="2"/>
  <c r="BY419" i="2"/>
  <c r="BY420" i="2"/>
  <c r="BY421" i="2"/>
  <c r="BY422" i="2"/>
  <c r="BY423" i="2"/>
  <c r="BY424" i="2"/>
  <c r="BY425" i="2"/>
  <c r="BY426" i="2"/>
  <c r="BY427" i="2"/>
  <c r="BY428" i="2"/>
  <c r="BY429" i="2"/>
  <c r="BY430" i="2"/>
  <c r="BY431" i="2"/>
  <c r="BY432" i="2"/>
  <c r="BY433" i="2"/>
  <c r="BY434" i="2"/>
  <c r="BY435" i="2"/>
  <c r="BY436" i="2"/>
  <c r="BY437" i="2"/>
  <c r="BY438" i="2"/>
  <c r="BY439" i="2"/>
  <c r="BY440" i="2"/>
  <c r="BY441" i="2"/>
  <c r="BY442" i="2"/>
  <c r="BY443" i="2"/>
  <c r="BY444" i="2"/>
  <c r="BY445" i="2"/>
  <c r="BY446" i="2"/>
  <c r="BY447" i="2"/>
  <c r="BY448" i="2"/>
  <c r="BY449" i="2"/>
  <c r="BY450" i="2"/>
  <c r="BY451" i="2"/>
  <c r="BY452" i="2"/>
  <c r="BY453" i="2"/>
  <c r="BY454" i="2"/>
  <c r="BY455" i="2"/>
  <c r="BY456" i="2"/>
  <c r="BY457" i="2"/>
  <c r="BY458" i="2"/>
  <c r="BY459" i="2"/>
  <c r="BY460" i="2"/>
  <c r="BY461" i="2"/>
  <c r="BY462" i="2"/>
  <c r="BY463" i="2"/>
  <c r="BY464" i="2"/>
  <c r="BY465" i="2"/>
  <c r="BY466" i="2"/>
  <c r="BY467" i="2"/>
  <c r="BY468" i="2"/>
  <c r="BY469" i="2"/>
  <c r="BY470" i="2"/>
  <c r="BY471" i="2"/>
  <c r="BY472" i="2"/>
  <c r="BY473" i="2"/>
  <c r="BY474" i="2"/>
  <c r="BY475" i="2"/>
  <c r="BY476" i="2"/>
  <c r="BY477" i="2"/>
  <c r="BY478" i="2"/>
  <c r="BY479" i="2"/>
  <c r="BY480" i="2"/>
  <c r="BY481" i="2"/>
  <c r="BY482" i="2"/>
  <c r="BY483" i="2"/>
  <c r="BY484" i="2"/>
  <c r="BY485" i="2"/>
  <c r="BY486" i="2"/>
  <c r="BY487" i="2"/>
  <c r="BY488" i="2"/>
  <c r="BY489" i="2"/>
  <c r="BY490" i="2"/>
  <c r="BY491" i="2"/>
  <c r="BY492" i="2"/>
  <c r="BY493" i="2"/>
  <c r="BY494" i="2"/>
  <c r="BY495" i="2"/>
  <c r="BY496" i="2"/>
  <c r="BY497" i="2"/>
  <c r="BY498" i="2"/>
  <c r="BY499" i="2"/>
  <c r="BY500" i="2"/>
  <c r="BY501" i="2"/>
  <c r="BY502" i="2"/>
  <c r="BY503" i="2"/>
  <c r="BY504" i="2"/>
  <c r="BY505" i="2"/>
  <c r="BY506" i="2"/>
  <c r="BY507" i="2"/>
  <c r="BY508" i="2"/>
  <c r="BY509" i="2"/>
  <c r="BY510" i="2"/>
  <c r="BY511" i="2"/>
  <c r="BY512" i="2"/>
  <c r="BY513" i="2"/>
  <c r="BY514" i="2"/>
  <c r="BY515" i="2"/>
  <c r="BY516" i="2"/>
  <c r="BY517" i="2"/>
  <c r="BY518" i="2"/>
  <c r="BY519" i="2"/>
  <c r="BY520" i="2"/>
  <c r="BY521" i="2"/>
  <c r="BY522" i="2"/>
  <c r="BY523" i="2"/>
  <c r="BY524" i="2"/>
  <c r="BY525" i="2"/>
  <c r="BY526" i="2"/>
  <c r="BY527" i="2"/>
  <c r="BY528" i="2"/>
  <c r="BY529" i="2"/>
  <c r="BY530" i="2"/>
  <c r="BY531" i="2"/>
  <c r="BY532" i="2"/>
  <c r="BY533" i="2"/>
  <c r="BY534" i="2"/>
  <c r="BY535" i="2"/>
  <c r="BY536" i="2"/>
  <c r="BY537" i="2"/>
  <c r="BY538" i="2"/>
  <c r="BY539" i="2"/>
  <c r="BY540" i="2"/>
  <c r="BY541" i="2"/>
  <c r="BY542" i="2"/>
  <c r="BY543" i="2"/>
  <c r="BY544" i="2"/>
  <c r="BY545" i="2"/>
  <c r="BY546" i="2"/>
  <c r="BY547" i="2"/>
  <c r="BY548" i="2"/>
  <c r="BY549" i="2"/>
  <c r="BY550" i="2"/>
  <c r="BY551" i="2"/>
  <c r="BY552" i="2"/>
  <c r="BY553" i="2"/>
  <c r="BY554" i="2"/>
  <c r="BY555" i="2"/>
  <c r="BY556" i="2"/>
  <c r="BY557" i="2"/>
  <c r="BY558" i="2"/>
  <c r="BY559" i="2"/>
  <c r="BY560" i="2"/>
  <c r="BY561" i="2"/>
  <c r="BY562" i="2"/>
  <c r="BY563" i="2"/>
  <c r="BY564" i="2"/>
  <c r="BY565" i="2"/>
  <c r="BY566" i="2"/>
  <c r="BY567" i="2"/>
  <c r="BY568" i="2"/>
  <c r="BY569" i="2"/>
  <c r="BY570" i="2"/>
  <c r="BY571" i="2"/>
  <c r="BY572" i="2"/>
  <c r="BY573" i="2"/>
  <c r="BY574" i="2"/>
  <c r="BY575" i="2"/>
  <c r="BY576" i="2"/>
  <c r="BY577" i="2"/>
  <c r="BY578" i="2"/>
  <c r="BY579" i="2"/>
  <c r="BY580" i="2"/>
  <c r="BY581" i="2"/>
  <c r="BY582" i="2"/>
  <c r="BY583" i="2"/>
  <c r="BY584" i="2"/>
  <c r="BY585" i="2"/>
  <c r="BY586" i="2"/>
  <c r="BY587" i="2"/>
  <c r="BY588" i="2"/>
  <c r="BY589" i="2"/>
  <c r="BY590" i="2"/>
  <c r="BY591" i="2"/>
  <c r="BY592" i="2"/>
  <c r="BY593" i="2"/>
  <c r="BY594" i="2"/>
  <c r="BY595" i="2"/>
  <c r="BY596" i="2"/>
  <c r="BY597" i="2"/>
  <c r="BY598" i="2"/>
  <c r="BY599" i="2"/>
  <c r="BY600" i="2"/>
  <c r="BY601" i="2"/>
  <c r="BY602" i="2"/>
  <c r="BY603" i="2"/>
  <c r="BY604" i="2"/>
  <c r="BY605" i="2"/>
  <c r="BY606" i="2"/>
  <c r="BY607" i="2"/>
  <c r="BY608" i="2"/>
  <c r="BY609" i="2"/>
  <c r="BY610" i="2"/>
  <c r="BY611" i="2"/>
  <c r="BY612" i="2"/>
  <c r="BY613" i="2"/>
  <c r="BY614" i="2"/>
  <c r="BY615" i="2"/>
  <c r="BY616" i="2"/>
  <c r="BY617" i="2"/>
  <c r="BY618" i="2"/>
  <c r="BY619" i="2"/>
  <c r="BY620" i="2"/>
  <c r="BY621" i="2"/>
  <c r="BY622" i="2"/>
  <c r="BY623" i="2"/>
  <c r="BY624" i="2"/>
  <c r="BY625" i="2"/>
  <c r="BY626" i="2"/>
  <c r="BY627" i="2"/>
  <c r="BY628" i="2"/>
  <c r="BY629" i="2"/>
  <c r="BY630" i="2"/>
  <c r="BY631" i="2"/>
  <c r="BY632" i="2"/>
  <c r="BY633" i="2"/>
  <c r="BY634" i="2"/>
  <c r="BY635" i="2"/>
  <c r="BY636" i="2"/>
  <c r="BY637" i="2"/>
  <c r="BY638" i="2"/>
  <c r="BY639" i="2"/>
  <c r="BY640" i="2"/>
  <c r="BY641" i="2"/>
  <c r="BY642" i="2"/>
  <c r="BY643" i="2"/>
  <c r="BY644" i="2"/>
  <c r="BY645" i="2"/>
  <c r="BY646" i="2"/>
  <c r="BY647" i="2"/>
  <c r="BY648" i="2"/>
  <c r="BY649" i="2"/>
  <c r="BY650" i="2"/>
  <c r="BY651" i="2"/>
  <c r="BY652" i="2"/>
  <c r="BY653" i="2"/>
  <c r="BY654" i="2"/>
  <c r="BY655" i="2"/>
  <c r="BY656" i="2"/>
  <c r="BY657" i="2"/>
  <c r="BY658" i="2"/>
  <c r="BY659" i="2"/>
  <c r="BY660" i="2"/>
  <c r="BY661" i="2"/>
  <c r="BY662" i="2"/>
  <c r="BY663" i="2"/>
  <c r="BY664" i="2"/>
  <c r="BY665" i="2"/>
  <c r="BY666" i="2"/>
  <c r="BY667" i="2"/>
  <c r="BY668" i="2"/>
  <c r="BY669" i="2"/>
  <c r="BY670" i="2"/>
  <c r="BY671" i="2"/>
  <c r="BY672" i="2"/>
  <c r="BY673" i="2"/>
  <c r="BY674" i="2"/>
  <c r="BY675" i="2"/>
  <c r="BY676" i="2"/>
  <c r="BY677" i="2"/>
  <c r="BY678" i="2"/>
  <c r="BY679" i="2"/>
  <c r="BY680" i="2"/>
  <c r="BY681" i="2"/>
  <c r="BY682" i="2"/>
  <c r="BY683" i="2"/>
  <c r="BY684" i="2"/>
  <c r="BY685" i="2"/>
  <c r="BY686" i="2"/>
  <c r="BY687" i="2"/>
  <c r="BY688" i="2"/>
  <c r="BY689" i="2"/>
  <c r="BY690" i="2"/>
  <c r="BY691" i="2"/>
  <c r="BY692" i="2"/>
  <c r="BY693" i="2"/>
  <c r="BY694" i="2"/>
  <c r="BY695" i="2"/>
  <c r="BY696" i="2"/>
  <c r="BY697" i="2"/>
  <c r="BY698" i="2"/>
  <c r="BY699" i="2"/>
  <c r="BY700" i="2"/>
  <c r="BY701" i="2"/>
  <c r="BY702" i="2"/>
  <c r="BY703" i="2"/>
  <c r="BY704" i="2"/>
  <c r="BY705" i="2"/>
  <c r="BY706" i="2"/>
  <c r="BY707" i="2"/>
  <c r="BY708" i="2"/>
  <c r="BY709" i="2"/>
  <c r="BY710" i="2"/>
  <c r="BY711" i="2"/>
  <c r="BY712" i="2"/>
  <c r="BY713" i="2"/>
  <c r="BY714" i="2"/>
  <c r="BY715" i="2"/>
  <c r="BY716" i="2"/>
  <c r="BY717" i="2"/>
  <c r="BY718" i="2"/>
  <c r="BY719" i="2"/>
  <c r="BY720" i="2"/>
  <c r="BY721" i="2"/>
  <c r="BY722" i="2"/>
  <c r="BY723" i="2"/>
  <c r="BY724" i="2"/>
  <c r="BY725" i="2"/>
  <c r="BY726" i="2"/>
  <c r="BY727" i="2"/>
  <c r="BY728" i="2"/>
  <c r="BY729" i="2"/>
  <c r="BY730" i="2"/>
  <c r="BY731" i="2"/>
  <c r="BY732" i="2"/>
  <c r="BY733" i="2"/>
  <c r="BY734" i="2"/>
  <c r="BY735" i="2"/>
  <c r="BY736" i="2"/>
  <c r="BY737" i="2"/>
  <c r="BY738" i="2"/>
  <c r="BY739" i="2"/>
  <c r="BY740" i="2"/>
  <c r="BY741" i="2"/>
  <c r="BY742" i="2"/>
  <c r="BY743" i="2"/>
  <c r="BY744" i="2"/>
  <c r="BY745" i="2"/>
  <c r="BY746" i="2"/>
  <c r="BY747" i="2"/>
  <c r="BY748" i="2"/>
  <c r="BY749" i="2"/>
  <c r="BY750" i="2"/>
  <c r="BY751" i="2"/>
  <c r="BY752" i="2"/>
  <c r="BY753" i="2"/>
  <c r="BY754" i="2"/>
  <c r="BY755" i="2"/>
  <c r="BY756" i="2"/>
  <c r="BY757" i="2"/>
  <c r="BY758" i="2"/>
  <c r="BY759" i="2"/>
  <c r="BY760" i="2"/>
  <c r="BY761" i="2"/>
  <c r="BY762" i="2"/>
  <c r="BY763" i="2"/>
  <c r="BY764" i="2"/>
  <c r="BY765" i="2"/>
  <c r="BY766" i="2"/>
  <c r="BY767" i="2"/>
  <c r="BY768" i="2"/>
  <c r="BY769" i="2"/>
  <c r="BY770" i="2"/>
  <c r="BY771" i="2"/>
  <c r="BY772" i="2"/>
  <c r="BY773" i="2"/>
  <c r="BY774" i="2"/>
  <c r="BY775" i="2"/>
  <c r="BY776" i="2"/>
  <c r="BY777" i="2"/>
  <c r="BY778" i="2"/>
  <c r="BY779" i="2"/>
  <c r="BY780" i="2"/>
  <c r="BY781" i="2"/>
  <c r="BY782" i="2"/>
  <c r="BY783" i="2"/>
  <c r="BY784" i="2"/>
  <c r="BY785" i="2"/>
  <c r="BY786" i="2"/>
  <c r="BY787" i="2"/>
  <c r="BY788" i="2"/>
  <c r="BY789" i="2"/>
  <c r="BY790" i="2"/>
  <c r="BY791" i="2"/>
  <c r="BY792" i="2"/>
  <c r="BY793" i="2"/>
  <c r="BY794" i="2"/>
  <c r="BY795" i="2"/>
  <c r="BY796" i="2"/>
  <c r="BY797" i="2"/>
  <c r="BY798" i="2"/>
  <c r="BY799" i="2"/>
  <c r="BY800" i="2"/>
  <c r="BY801" i="2"/>
  <c r="BY802" i="2"/>
  <c r="BY803" i="2"/>
  <c r="BY804" i="2"/>
  <c r="BY805" i="2"/>
  <c r="BY806" i="2"/>
  <c r="BY807" i="2"/>
  <c r="BY808" i="2"/>
  <c r="BY809" i="2"/>
  <c r="BY810" i="2"/>
  <c r="BY811" i="2"/>
  <c r="BY812" i="2"/>
  <c r="BY813" i="2"/>
  <c r="BY814" i="2"/>
  <c r="BY815" i="2"/>
  <c r="BY816" i="2"/>
  <c r="BY817" i="2"/>
  <c r="BY818" i="2"/>
  <c r="BY819" i="2"/>
  <c r="BY820" i="2"/>
  <c r="BY821" i="2"/>
  <c r="BY822" i="2"/>
  <c r="BY823" i="2"/>
  <c r="BY824" i="2"/>
  <c r="BY825" i="2"/>
  <c r="BY826" i="2"/>
  <c r="BY827" i="2"/>
  <c r="BY828" i="2"/>
  <c r="BY829" i="2"/>
  <c r="BY830" i="2"/>
  <c r="BY831" i="2"/>
  <c r="BY832" i="2"/>
  <c r="BY833" i="2"/>
  <c r="BY834" i="2"/>
  <c r="BY835" i="2"/>
  <c r="BY836" i="2"/>
  <c r="BY837" i="2"/>
  <c r="BY838" i="2"/>
  <c r="BY839" i="2"/>
  <c r="BY840" i="2"/>
  <c r="BY841" i="2"/>
  <c r="BY842" i="2"/>
  <c r="BY843" i="2"/>
  <c r="BY844" i="2"/>
  <c r="BY845" i="2"/>
  <c r="BY846" i="2"/>
  <c r="BY847" i="2"/>
  <c r="BY848" i="2"/>
  <c r="BY849" i="2"/>
  <c r="BY850" i="2"/>
  <c r="BY851" i="2"/>
  <c r="BY852" i="2"/>
  <c r="BY853" i="2"/>
  <c r="BY854" i="2"/>
  <c r="BY855" i="2"/>
  <c r="BY856" i="2"/>
  <c r="BY857" i="2"/>
  <c r="BY858" i="2"/>
  <c r="BY859" i="2"/>
  <c r="BY860" i="2"/>
  <c r="BY861" i="2"/>
  <c r="BY862" i="2"/>
  <c r="BY863" i="2"/>
  <c r="BY864" i="2"/>
  <c r="BY865" i="2"/>
  <c r="BY866" i="2"/>
  <c r="BY867" i="2"/>
  <c r="BY868" i="2"/>
  <c r="BY869" i="2"/>
  <c r="BY870" i="2"/>
  <c r="BY871" i="2"/>
  <c r="BY872" i="2"/>
  <c r="BY873" i="2"/>
  <c r="BY874" i="2"/>
  <c r="BY875" i="2"/>
  <c r="BY876" i="2"/>
  <c r="BY877" i="2"/>
  <c r="BY878" i="2"/>
  <c r="BY879" i="2"/>
  <c r="BY880" i="2"/>
  <c r="BY881" i="2"/>
  <c r="BY882" i="2"/>
  <c r="BY883" i="2"/>
  <c r="BY884" i="2"/>
  <c r="BY885" i="2"/>
  <c r="BY886" i="2"/>
  <c r="BY887" i="2"/>
  <c r="BY888" i="2"/>
  <c r="BY889" i="2"/>
  <c r="BY890" i="2"/>
  <c r="BY891" i="2"/>
  <c r="BY892" i="2"/>
  <c r="BY893" i="2"/>
  <c r="BY894" i="2"/>
  <c r="BY895" i="2"/>
  <c r="BY896" i="2"/>
  <c r="BY897" i="2"/>
  <c r="BY898" i="2"/>
  <c r="BY899" i="2"/>
  <c r="BY900" i="2"/>
  <c r="BY901" i="2"/>
  <c r="BY902" i="2"/>
  <c r="BY903" i="2"/>
  <c r="BY904" i="2"/>
  <c r="BY905" i="2"/>
  <c r="BY906" i="2"/>
  <c r="BY907" i="2"/>
  <c r="BY908" i="2"/>
  <c r="BY909" i="2"/>
  <c r="BY910" i="2"/>
  <c r="BY911" i="2"/>
  <c r="BY912" i="2"/>
  <c r="BY913" i="2"/>
  <c r="BY914" i="2"/>
  <c r="BY915" i="2"/>
  <c r="BY916" i="2"/>
  <c r="BY917" i="2"/>
  <c r="BY918" i="2"/>
  <c r="BY919" i="2"/>
  <c r="BY920" i="2"/>
  <c r="BY921" i="2"/>
  <c r="BY922" i="2"/>
  <c r="BY923" i="2"/>
  <c r="BY924" i="2"/>
  <c r="BY925" i="2"/>
  <c r="BY926" i="2"/>
  <c r="BY927" i="2"/>
  <c r="BY928" i="2"/>
  <c r="BY929" i="2"/>
  <c r="BY930" i="2"/>
  <c r="BY931" i="2"/>
  <c r="BY932" i="2"/>
  <c r="BY933" i="2"/>
  <c r="BY934" i="2"/>
  <c r="BY935" i="2"/>
  <c r="BY936" i="2"/>
  <c r="BY937" i="2"/>
  <c r="BY938" i="2"/>
  <c r="BY939" i="2"/>
  <c r="BY940" i="2"/>
  <c r="BY941" i="2"/>
  <c r="BY942" i="2"/>
  <c r="BY943" i="2"/>
  <c r="BY944" i="2"/>
  <c r="BY945" i="2"/>
  <c r="BY946" i="2"/>
  <c r="BY947" i="2"/>
  <c r="BY948" i="2"/>
  <c r="BY949" i="2"/>
  <c r="BY950" i="2"/>
  <c r="BY951" i="2"/>
  <c r="BY952" i="2"/>
  <c r="BY953" i="2"/>
  <c r="BY954" i="2"/>
  <c r="BY955" i="2"/>
  <c r="BY956" i="2"/>
  <c r="BY957" i="2"/>
  <c r="BY958" i="2"/>
  <c r="BY959" i="2"/>
  <c r="BY960" i="2"/>
  <c r="BY961" i="2"/>
  <c r="BY962" i="2"/>
  <c r="BY963" i="2"/>
  <c r="BY964" i="2"/>
  <c r="BY965" i="2"/>
  <c r="BY966" i="2"/>
  <c r="BY967" i="2"/>
  <c r="BY968" i="2"/>
  <c r="BY969" i="2"/>
  <c r="BY970" i="2"/>
  <c r="BY971" i="2"/>
  <c r="BY972" i="2"/>
  <c r="BY973" i="2"/>
  <c r="BY974" i="2"/>
  <c r="BY975" i="2"/>
  <c r="BY976" i="2"/>
  <c r="BY977" i="2"/>
  <c r="BY978" i="2"/>
  <c r="BY979" i="2"/>
  <c r="BY980" i="2"/>
  <c r="BY981" i="2"/>
  <c r="BY982" i="2"/>
  <c r="BY983" i="2"/>
  <c r="BY984" i="2"/>
  <c r="BY985" i="2"/>
  <c r="BY986" i="2"/>
  <c r="BY987" i="2"/>
  <c r="BY988" i="2"/>
  <c r="BY989" i="2"/>
  <c r="BY990" i="2"/>
  <c r="BY991" i="2"/>
  <c r="BY992" i="2"/>
  <c r="BY993" i="2"/>
  <c r="BY994" i="2"/>
  <c r="BY995" i="2"/>
  <c r="BY996" i="2"/>
  <c r="BY997" i="2"/>
  <c r="BY998" i="2"/>
  <c r="BY999" i="2"/>
  <c r="BY1000" i="2"/>
  <c r="BY1001" i="2"/>
  <c r="BY1002" i="2"/>
  <c r="BY1003" i="2"/>
  <c r="BY1004" i="2"/>
  <c r="BY1005" i="2"/>
  <c r="BY1006" i="2"/>
  <c r="BY1007" i="2"/>
  <c r="BY1008" i="2"/>
  <c r="BY1009" i="2"/>
  <c r="BY1010" i="2"/>
  <c r="BY1011" i="2"/>
  <c r="BY1012" i="2"/>
  <c r="BY1013" i="2"/>
  <c r="BY1014" i="2"/>
  <c r="BY1015" i="2"/>
  <c r="BY1016" i="2"/>
  <c r="BY1017" i="2"/>
  <c r="BY1018" i="2"/>
  <c r="BY1019" i="2"/>
  <c r="BY1020" i="2"/>
  <c r="BY1021" i="2"/>
  <c r="BY1022" i="2"/>
  <c r="BY1023" i="2"/>
  <c r="BY1024" i="2"/>
  <c r="BY1025" i="2"/>
  <c r="BY1026" i="2"/>
  <c r="BY1027" i="2"/>
  <c r="BY1028" i="2"/>
  <c r="BY1029" i="2"/>
  <c r="BY1030" i="2"/>
  <c r="BY1031" i="2"/>
  <c r="BY1032" i="2"/>
  <c r="BY1033" i="2"/>
  <c r="BY1034" i="2"/>
  <c r="BY1035" i="2"/>
  <c r="BY1036" i="2"/>
  <c r="BY1037" i="2"/>
  <c r="BY1038" i="2"/>
  <c r="BY1039" i="2"/>
  <c r="BY1040" i="2"/>
  <c r="BY1041" i="2"/>
  <c r="BY1042" i="2"/>
  <c r="BY1043" i="2"/>
  <c r="BY1044" i="2"/>
  <c r="BY1045" i="2"/>
  <c r="BY1046" i="2"/>
  <c r="BY1047" i="2"/>
  <c r="BY1048" i="2"/>
  <c r="BY1049" i="2"/>
  <c r="BY1050" i="2"/>
  <c r="BY1051" i="2"/>
  <c r="BY1052" i="2"/>
  <c r="BY1053" i="2"/>
  <c r="BY1054" i="2"/>
  <c r="BY1055" i="2"/>
  <c r="BY1056" i="2"/>
  <c r="BY1057" i="2"/>
  <c r="BY1058" i="2"/>
  <c r="BY1059" i="2"/>
  <c r="BY1060" i="2"/>
  <c r="BY1061" i="2"/>
  <c r="BY1062" i="2"/>
  <c r="BY1063" i="2"/>
  <c r="BY1064" i="2"/>
  <c r="BY1065" i="2"/>
  <c r="BY1066" i="2"/>
  <c r="BY1067" i="2"/>
  <c r="BY1068" i="2"/>
  <c r="BY1069" i="2"/>
  <c r="BY1070" i="2"/>
  <c r="BY1071" i="2"/>
  <c r="BY1072" i="2"/>
  <c r="BY1073" i="2"/>
  <c r="BY1074" i="2"/>
  <c r="BY1075" i="2"/>
  <c r="BY1076" i="2"/>
  <c r="BY1077" i="2"/>
  <c r="BY1078" i="2"/>
  <c r="BY1079" i="2"/>
  <c r="BY1080" i="2"/>
  <c r="BY1081" i="2"/>
  <c r="BY1082" i="2"/>
  <c r="BY1083" i="2"/>
  <c r="BY1084" i="2"/>
  <c r="BY1085" i="2"/>
  <c r="BY1086" i="2"/>
  <c r="BY1087" i="2"/>
  <c r="BY1088" i="2"/>
  <c r="BY1089" i="2"/>
  <c r="BY1090" i="2"/>
  <c r="BY1091" i="2"/>
  <c r="BY1092" i="2"/>
  <c r="BY1093" i="2"/>
  <c r="BY1094" i="2"/>
  <c r="BY1095" i="2"/>
  <c r="BY1096" i="2"/>
  <c r="BY1097" i="2"/>
  <c r="BY1098" i="2"/>
  <c r="BY1099" i="2"/>
  <c r="BY1100" i="2"/>
  <c r="BY1101" i="2"/>
  <c r="BY1102" i="2"/>
  <c r="BY1103" i="2"/>
  <c r="BY1104" i="2"/>
  <c r="BY1105" i="2"/>
  <c r="BY1106" i="2"/>
  <c r="BY1107" i="2"/>
  <c r="BY1108" i="2"/>
  <c r="BY1109" i="2"/>
  <c r="BY1110" i="2"/>
  <c r="BY1111" i="2"/>
  <c r="BY1112" i="2"/>
  <c r="BY1113" i="2"/>
  <c r="BY1114" i="2"/>
  <c r="BY1115" i="2"/>
  <c r="BY1116" i="2"/>
  <c r="BY1117" i="2"/>
  <c r="BY1118" i="2"/>
  <c r="BY1119" i="2"/>
  <c r="BY1120" i="2"/>
  <c r="BY1121" i="2"/>
  <c r="BY1122" i="2"/>
  <c r="BY1123" i="2"/>
  <c r="BY1124" i="2"/>
  <c r="BY1125" i="2"/>
  <c r="BY1126" i="2"/>
  <c r="BY1127" i="2"/>
  <c r="BY1128" i="2"/>
  <c r="BY1129" i="2"/>
  <c r="BY1130" i="2"/>
  <c r="BY1131" i="2"/>
  <c r="BY1132" i="2"/>
  <c r="BY1133" i="2"/>
  <c r="BY1134" i="2"/>
  <c r="BY1135" i="2"/>
  <c r="BY1136" i="2"/>
  <c r="BY1137" i="2"/>
  <c r="BY1138" i="2"/>
  <c r="BY1139" i="2"/>
  <c r="BY1140" i="2"/>
  <c r="BY1141" i="2"/>
  <c r="BY1142" i="2"/>
  <c r="BY1143" i="2"/>
  <c r="BY1144" i="2"/>
  <c r="BY1145" i="2"/>
  <c r="BY1146" i="2"/>
  <c r="BY1147" i="2"/>
  <c r="BY1148" i="2"/>
  <c r="BY1149" i="2"/>
  <c r="BY1150" i="2"/>
  <c r="BY1151" i="2"/>
  <c r="BY1152" i="2"/>
  <c r="BY1153" i="2"/>
  <c r="BY1154" i="2"/>
  <c r="BY1155" i="2"/>
  <c r="BY1156" i="2"/>
  <c r="BY1157" i="2"/>
  <c r="BY1158" i="2"/>
  <c r="BY1159" i="2"/>
  <c r="BY1160" i="2"/>
  <c r="BY1161" i="2"/>
  <c r="BY1162" i="2"/>
  <c r="BY1163" i="2"/>
  <c r="BY1164" i="2"/>
  <c r="BY1165" i="2"/>
  <c r="BY1166" i="2"/>
  <c r="BY1167" i="2"/>
  <c r="BY1168" i="2"/>
  <c r="BY1169" i="2"/>
  <c r="BY1170" i="2"/>
  <c r="BY1171" i="2"/>
  <c r="BY1172" i="2"/>
  <c r="BY1173" i="2"/>
  <c r="BY1174" i="2"/>
  <c r="BY1175" i="2"/>
  <c r="BY1176" i="2"/>
  <c r="BY1177" i="2"/>
  <c r="BY1178" i="2"/>
  <c r="BY1179" i="2"/>
  <c r="BY1180" i="2"/>
  <c r="BY1181" i="2"/>
  <c r="BY1182" i="2"/>
  <c r="BY1183" i="2"/>
  <c r="BY1184" i="2"/>
  <c r="BY1185" i="2"/>
  <c r="BY1186" i="2"/>
  <c r="BY1187" i="2"/>
  <c r="BY1188" i="2"/>
  <c r="BY1189" i="2"/>
  <c r="BY1190" i="2"/>
  <c r="BY1191" i="2"/>
  <c r="BY1192" i="2"/>
  <c r="BY1193" i="2"/>
  <c r="BY1194" i="2"/>
  <c r="BY1195" i="2"/>
  <c r="BY1196" i="2"/>
  <c r="BY1197" i="2"/>
  <c r="BY1198" i="2"/>
  <c r="BY1199" i="2"/>
  <c r="BY1200" i="2"/>
  <c r="BY1201" i="2"/>
  <c r="BY1202" i="2"/>
  <c r="BY1203" i="2"/>
  <c r="BY1204" i="2"/>
  <c r="BY1205" i="2"/>
  <c r="BY1206" i="2"/>
  <c r="BY1207" i="2"/>
  <c r="BY1208" i="2"/>
  <c r="BY1209" i="2"/>
  <c r="BY1210" i="2"/>
  <c r="BY1211" i="2"/>
  <c r="BY1212" i="2"/>
  <c r="BY1213" i="2"/>
  <c r="BY1214" i="2"/>
  <c r="BY1215" i="2"/>
  <c r="BY1216" i="2"/>
  <c r="BY1217" i="2"/>
  <c r="BY1218" i="2"/>
  <c r="BY1219" i="2"/>
  <c r="BY1220" i="2"/>
  <c r="BY1221" i="2"/>
  <c r="BY1222" i="2"/>
  <c r="BY1223" i="2"/>
  <c r="BY1224" i="2"/>
  <c r="BY1225" i="2"/>
  <c r="BY1226" i="2"/>
  <c r="BY1227" i="2"/>
  <c r="BY1228" i="2"/>
  <c r="BY1229" i="2"/>
  <c r="BY1230" i="2"/>
  <c r="BY1231" i="2"/>
  <c r="BY1232" i="2"/>
  <c r="BY1233" i="2"/>
  <c r="BY1234" i="2"/>
  <c r="BY1235" i="2"/>
  <c r="BY1236" i="2"/>
  <c r="BY1237" i="2"/>
  <c r="BY1238" i="2"/>
  <c r="BY1239" i="2"/>
  <c r="BY1240" i="2"/>
  <c r="BY1241" i="2"/>
  <c r="BY1242" i="2"/>
  <c r="BY1243" i="2"/>
  <c r="BY1244" i="2"/>
  <c r="BY1245" i="2"/>
  <c r="BY1246" i="2"/>
  <c r="BY1247" i="2"/>
  <c r="BY1248" i="2"/>
  <c r="BY1249" i="2"/>
  <c r="BY1250" i="2"/>
  <c r="BY1251" i="2"/>
  <c r="BY1252" i="2"/>
  <c r="BY1253" i="2"/>
  <c r="BY1254" i="2"/>
  <c r="BY1255" i="2"/>
  <c r="BY1256" i="2"/>
  <c r="BY1257" i="2"/>
  <c r="BY1258" i="2"/>
  <c r="BY1259" i="2"/>
  <c r="BY1260" i="2"/>
  <c r="BY1261" i="2"/>
  <c r="BY1262" i="2"/>
  <c r="BY1263" i="2"/>
  <c r="BY1264" i="2"/>
  <c r="BY1265" i="2"/>
  <c r="BY1266" i="2"/>
  <c r="BY1267" i="2"/>
  <c r="BY1268" i="2"/>
  <c r="BY1269" i="2"/>
  <c r="BY1270" i="2"/>
  <c r="BY1271" i="2"/>
  <c r="BY1272" i="2"/>
  <c r="BY1273" i="2"/>
  <c r="BY1274" i="2"/>
  <c r="BY1275" i="2"/>
  <c r="BY1276" i="2"/>
  <c r="BY1277" i="2"/>
  <c r="BY1278" i="2"/>
  <c r="BY1279" i="2"/>
  <c r="BY1280" i="2"/>
  <c r="BY1281" i="2"/>
  <c r="BY1282" i="2"/>
  <c r="BY1283" i="2"/>
  <c r="BY1284" i="2"/>
  <c r="BY1285" i="2"/>
  <c r="BY1286" i="2"/>
  <c r="BY1287" i="2"/>
  <c r="BY1288" i="2"/>
  <c r="BY1289" i="2"/>
  <c r="BY1290" i="2"/>
  <c r="BY1291" i="2"/>
  <c r="BY1292" i="2"/>
  <c r="BY1293" i="2"/>
  <c r="BY1294" i="2"/>
  <c r="BY1295" i="2"/>
  <c r="BY1296" i="2"/>
  <c r="BY1297" i="2"/>
  <c r="BY1298" i="2"/>
  <c r="BY1299" i="2"/>
  <c r="BY1300" i="2"/>
  <c r="BY1301" i="2"/>
  <c r="BY1302" i="2"/>
  <c r="BY1303" i="2"/>
  <c r="BY1304" i="2"/>
  <c r="BY1305" i="2"/>
  <c r="BY1306" i="2"/>
  <c r="BY1307" i="2"/>
  <c r="BY1308" i="2"/>
  <c r="BY1309" i="2"/>
  <c r="BY1310" i="2"/>
  <c r="BY1311" i="2"/>
  <c r="BY1312" i="2"/>
  <c r="BY1313" i="2"/>
  <c r="BY1314" i="2"/>
  <c r="BY1315" i="2"/>
  <c r="BY1316" i="2"/>
  <c r="BY1317" i="2"/>
  <c r="BY1318" i="2"/>
  <c r="BY1319" i="2"/>
  <c r="BY1320" i="2"/>
  <c r="BY1321" i="2"/>
  <c r="BY1322" i="2"/>
  <c r="BY1323" i="2"/>
  <c r="BY1324" i="2"/>
  <c r="BY1325" i="2"/>
  <c r="BY1326" i="2"/>
  <c r="BY1327" i="2"/>
  <c r="BY1328" i="2"/>
  <c r="BY1329" i="2"/>
  <c r="BY1330" i="2"/>
  <c r="BY1331" i="2"/>
  <c r="BY1332" i="2"/>
  <c r="BY1333" i="2"/>
  <c r="BY1334" i="2"/>
  <c r="BY1335" i="2"/>
  <c r="BY1336" i="2"/>
  <c r="BY1337" i="2"/>
  <c r="BY1338" i="2"/>
  <c r="BY1339" i="2"/>
  <c r="BY1340" i="2"/>
  <c r="BY1341" i="2"/>
  <c r="BY1342" i="2"/>
  <c r="BY1343" i="2"/>
  <c r="BY1344" i="2"/>
  <c r="BY1345" i="2"/>
  <c r="BY1346" i="2"/>
  <c r="BY1347" i="2"/>
  <c r="BY1348" i="2"/>
  <c r="BY1349" i="2"/>
  <c r="BY1350" i="2"/>
  <c r="BY1351" i="2"/>
  <c r="BY1352" i="2"/>
  <c r="BY1353" i="2"/>
  <c r="BY1354" i="2"/>
  <c r="BY1355" i="2"/>
  <c r="BY1356" i="2"/>
  <c r="BY1357" i="2"/>
  <c r="BY1358" i="2"/>
  <c r="BY1359" i="2"/>
  <c r="BY1360" i="2"/>
  <c r="BY1361" i="2"/>
  <c r="BY1362" i="2"/>
  <c r="BY1363" i="2"/>
  <c r="BY1364" i="2"/>
  <c r="BY1365" i="2"/>
  <c r="BY1366" i="2"/>
  <c r="BY1367" i="2"/>
  <c r="BY1368" i="2"/>
  <c r="BY1369" i="2"/>
  <c r="BY1370" i="2"/>
  <c r="BY1371" i="2"/>
  <c r="BY1372" i="2"/>
  <c r="BY1373" i="2"/>
  <c r="BY1374" i="2"/>
  <c r="BY1375" i="2"/>
  <c r="BY1376" i="2"/>
  <c r="BY1377" i="2"/>
  <c r="BY1378" i="2"/>
  <c r="BY1379" i="2"/>
  <c r="BY1380" i="2"/>
  <c r="BY1381" i="2"/>
  <c r="BY1382" i="2"/>
  <c r="BY1383" i="2"/>
  <c r="BY1384" i="2"/>
  <c r="BY1385" i="2"/>
  <c r="BY1386" i="2"/>
  <c r="BY1387" i="2"/>
  <c r="BY1388" i="2"/>
  <c r="BY1389" i="2"/>
  <c r="BY1390" i="2"/>
  <c r="BY1391" i="2"/>
  <c r="BY1392" i="2"/>
  <c r="BY1393" i="2"/>
  <c r="BY1394" i="2"/>
  <c r="BY1395" i="2"/>
  <c r="BY1396" i="2"/>
  <c r="BY1397" i="2"/>
  <c r="BY1398" i="2"/>
  <c r="BY1399" i="2"/>
  <c r="BY1400" i="2"/>
  <c r="BY1401" i="2"/>
  <c r="BY1402" i="2"/>
  <c r="BY1403" i="2"/>
  <c r="BY1404" i="2"/>
  <c r="BY1405" i="2"/>
  <c r="BY1406" i="2"/>
  <c r="BY1407" i="2"/>
  <c r="BY1408" i="2"/>
  <c r="BY1409" i="2"/>
  <c r="BY1410" i="2"/>
  <c r="BY1411" i="2"/>
  <c r="BY1412" i="2"/>
  <c r="BY1413" i="2"/>
  <c r="BY1414" i="2"/>
  <c r="BY1415" i="2"/>
  <c r="BY1416" i="2"/>
  <c r="BY1417" i="2"/>
  <c r="BY1418" i="2"/>
  <c r="BY1419" i="2"/>
  <c r="BY1420" i="2"/>
  <c r="BY1421" i="2"/>
  <c r="BY1422" i="2"/>
  <c r="BY1423" i="2"/>
  <c r="BY1424" i="2"/>
  <c r="BY1425" i="2"/>
  <c r="BY1426" i="2"/>
  <c r="BY1427" i="2"/>
  <c r="BY1428" i="2"/>
  <c r="BY1429" i="2"/>
  <c r="BY1430" i="2"/>
  <c r="BY1431" i="2"/>
  <c r="BY1432" i="2"/>
  <c r="BY1433" i="2"/>
  <c r="BY1434" i="2"/>
  <c r="BY1435" i="2"/>
  <c r="BY1436" i="2"/>
  <c r="BY1437" i="2"/>
  <c r="BY1438" i="2"/>
  <c r="BY1439" i="2"/>
  <c r="BY1440" i="2"/>
  <c r="BY1441" i="2"/>
  <c r="BY1442" i="2"/>
  <c r="BY1443" i="2"/>
  <c r="BY1444" i="2"/>
  <c r="BY1445" i="2"/>
  <c r="BY1446" i="2"/>
  <c r="BY1447" i="2"/>
  <c r="BY1448" i="2"/>
  <c r="BY1449" i="2"/>
  <c r="BY1450" i="2"/>
  <c r="BY1451" i="2"/>
  <c r="BY1452" i="2"/>
  <c r="BY1453" i="2"/>
  <c r="BY1454" i="2"/>
  <c r="BY1455" i="2"/>
  <c r="BY1456" i="2"/>
  <c r="BY1457" i="2"/>
  <c r="BY1458" i="2"/>
  <c r="BY1459" i="2"/>
  <c r="BY1460" i="2"/>
  <c r="BY1461" i="2"/>
  <c r="BY1462" i="2"/>
  <c r="BY1463" i="2"/>
  <c r="BY1464" i="2"/>
  <c r="BY1465" i="2"/>
  <c r="BY1466" i="2"/>
  <c r="BY1467" i="2"/>
  <c r="BY1468" i="2"/>
  <c r="BY1469" i="2"/>
  <c r="BY1470" i="2"/>
  <c r="BY1471" i="2"/>
  <c r="BY1472" i="2"/>
  <c r="BY1473" i="2"/>
  <c r="BY1474" i="2"/>
  <c r="BY1475" i="2"/>
  <c r="BY1476" i="2"/>
  <c r="BY1477" i="2"/>
  <c r="BY1478" i="2"/>
  <c r="BY1479" i="2"/>
  <c r="BY1480" i="2"/>
  <c r="BY1481" i="2"/>
  <c r="BY1482" i="2"/>
  <c r="BY1483" i="2"/>
  <c r="BY1484" i="2"/>
  <c r="BY1485" i="2"/>
  <c r="BY1486" i="2"/>
  <c r="BY1487" i="2"/>
  <c r="BY1488" i="2"/>
  <c r="BY1489" i="2"/>
  <c r="BY1490" i="2"/>
  <c r="BY1491" i="2"/>
  <c r="BY1492" i="2"/>
  <c r="BY1493" i="2"/>
  <c r="BY1494" i="2"/>
  <c r="BY1495" i="2"/>
  <c r="BY1496" i="2"/>
  <c r="BY1497" i="2"/>
  <c r="BY1498" i="2"/>
  <c r="BY1499" i="2"/>
  <c r="BY1500" i="2"/>
  <c r="BY1501" i="2"/>
  <c r="BY1502" i="2"/>
  <c r="BY1503" i="2"/>
  <c r="BY1504" i="2"/>
  <c r="BY1505" i="2"/>
  <c r="BY1506" i="2"/>
  <c r="BY1507" i="2"/>
  <c r="BY1508" i="2"/>
  <c r="BY1509" i="2"/>
  <c r="BY1510" i="2"/>
  <c r="BY1511" i="2"/>
  <c r="BY1512" i="2"/>
  <c r="BY1513" i="2"/>
  <c r="BY1514" i="2"/>
  <c r="BY1515" i="2"/>
  <c r="BY1516" i="2"/>
  <c r="BY1517" i="2"/>
  <c r="BY1518" i="2"/>
  <c r="BY1519" i="2"/>
  <c r="BY1520" i="2"/>
  <c r="BY1521" i="2"/>
  <c r="BY1522" i="2"/>
  <c r="BY1523" i="2"/>
  <c r="BY1524" i="2"/>
  <c r="BY1525" i="2"/>
  <c r="BY1526" i="2"/>
  <c r="BY1527" i="2"/>
  <c r="BY1528" i="2"/>
  <c r="BY1529" i="2"/>
  <c r="BY1530" i="2"/>
  <c r="BY1531" i="2"/>
  <c r="BY1532" i="2"/>
  <c r="BY1533" i="2"/>
  <c r="BY1534" i="2"/>
  <c r="BY1535" i="2"/>
  <c r="BY1536" i="2"/>
  <c r="BY1537" i="2"/>
  <c r="BY1538" i="2"/>
  <c r="BY1539" i="2"/>
  <c r="BY1540" i="2"/>
  <c r="BY1541" i="2"/>
  <c r="BY1542" i="2"/>
  <c r="BY1543" i="2"/>
  <c r="BY1544" i="2"/>
  <c r="BY1545" i="2"/>
  <c r="BY1546" i="2"/>
  <c r="BY1547" i="2"/>
  <c r="BY1548" i="2"/>
  <c r="BY1549" i="2"/>
  <c r="BY1550" i="2"/>
  <c r="BY1551" i="2"/>
  <c r="BY1552" i="2"/>
  <c r="BY1553" i="2"/>
  <c r="BY1554" i="2"/>
  <c r="BY1555" i="2"/>
  <c r="BY1556" i="2"/>
  <c r="BY1557" i="2"/>
  <c r="BY1558" i="2"/>
  <c r="BY1559" i="2"/>
  <c r="BY1560" i="2"/>
  <c r="BY1561" i="2"/>
  <c r="BY1562" i="2"/>
  <c r="BY1563" i="2"/>
  <c r="BY1564" i="2"/>
  <c r="BY1565" i="2"/>
  <c r="BY1566" i="2"/>
  <c r="BY1567" i="2"/>
  <c r="BY1568" i="2"/>
  <c r="BY1569" i="2"/>
  <c r="BY1570" i="2"/>
  <c r="BY1571" i="2"/>
  <c r="BY1572" i="2"/>
  <c r="BY1573" i="2"/>
  <c r="BY1574" i="2"/>
  <c r="BY1575" i="2"/>
  <c r="BY1576" i="2"/>
  <c r="BY1577" i="2"/>
  <c r="BY1578" i="2"/>
  <c r="BY1579" i="2"/>
  <c r="BY1580" i="2"/>
  <c r="BY1581" i="2"/>
  <c r="BY1582" i="2"/>
  <c r="BY1583" i="2"/>
  <c r="BY1584" i="2"/>
  <c r="BY1585" i="2"/>
  <c r="BY1586" i="2"/>
  <c r="BY1587" i="2"/>
  <c r="BY1588" i="2"/>
  <c r="BY1589" i="2"/>
  <c r="BY1590" i="2"/>
  <c r="BY1591" i="2"/>
  <c r="BY1592" i="2"/>
  <c r="BY1593" i="2"/>
  <c r="BY1594" i="2"/>
  <c r="BY1595" i="2"/>
  <c r="BY1596" i="2"/>
  <c r="BY1597" i="2"/>
  <c r="BY1598" i="2"/>
  <c r="BY1599" i="2"/>
  <c r="BY1600" i="2"/>
  <c r="BY1601" i="2"/>
  <c r="BX2" i="2"/>
  <c r="BX3" i="2"/>
  <c r="BX4" i="2"/>
  <c r="BX5" i="2"/>
  <c r="BX6" i="2"/>
  <c r="BX7" i="2"/>
  <c r="BX8" i="2"/>
  <c r="BX9" i="2"/>
  <c r="BX10" i="2"/>
  <c r="BX11" i="2"/>
  <c r="BX12" i="2"/>
  <c r="BX13" i="2"/>
  <c r="BX14" i="2"/>
  <c r="BX15" i="2"/>
  <c r="BX16" i="2"/>
  <c r="BX17" i="2"/>
  <c r="BX18" i="2"/>
  <c r="BX19" i="2"/>
  <c r="BX20" i="2"/>
  <c r="BX21" i="2"/>
  <c r="BX22" i="2"/>
  <c r="BX23" i="2"/>
  <c r="BX24" i="2"/>
  <c r="BX25" i="2"/>
  <c r="BX26" i="2"/>
  <c r="BX27" i="2"/>
  <c r="BX28" i="2"/>
  <c r="BX29" i="2"/>
  <c r="BX30" i="2"/>
  <c r="BX31" i="2"/>
  <c r="BX32" i="2"/>
  <c r="BX33" i="2"/>
  <c r="BX34" i="2"/>
  <c r="BX35" i="2"/>
  <c r="BX36" i="2"/>
  <c r="BX37" i="2"/>
  <c r="BX38" i="2"/>
  <c r="BX39" i="2"/>
  <c r="BX40" i="2"/>
  <c r="BX41" i="2"/>
  <c r="BX42" i="2"/>
  <c r="BX43" i="2"/>
  <c r="BX44" i="2"/>
  <c r="BX45" i="2"/>
  <c r="BX46" i="2"/>
  <c r="BX47" i="2"/>
  <c r="BX48" i="2"/>
  <c r="BX49" i="2"/>
  <c r="BX50" i="2"/>
  <c r="BX51" i="2"/>
  <c r="BX52" i="2"/>
  <c r="BX53" i="2"/>
  <c r="BX54" i="2"/>
  <c r="BX55" i="2"/>
  <c r="BX56" i="2"/>
  <c r="BX57" i="2"/>
  <c r="BX58" i="2"/>
  <c r="BX59" i="2"/>
  <c r="BX60" i="2"/>
  <c r="BX61" i="2"/>
  <c r="BX62" i="2"/>
  <c r="BX63" i="2"/>
  <c r="BX64" i="2"/>
  <c r="BX65" i="2"/>
  <c r="BX66" i="2"/>
  <c r="BX67" i="2"/>
  <c r="BX68" i="2"/>
  <c r="BX69" i="2"/>
  <c r="BX70" i="2"/>
  <c r="BX71" i="2"/>
  <c r="BX72" i="2"/>
  <c r="BX73" i="2"/>
  <c r="BX74" i="2"/>
  <c r="BX75" i="2"/>
  <c r="BX76" i="2"/>
  <c r="BX77" i="2"/>
  <c r="BX78" i="2"/>
  <c r="BX79" i="2"/>
  <c r="BX80" i="2"/>
  <c r="BX81" i="2"/>
  <c r="BX82" i="2"/>
  <c r="BX83" i="2"/>
  <c r="BX84" i="2"/>
  <c r="BX85" i="2"/>
  <c r="BX86" i="2"/>
  <c r="BX87" i="2"/>
  <c r="BX88" i="2"/>
  <c r="BX89" i="2"/>
  <c r="BX90" i="2"/>
  <c r="BX91" i="2"/>
  <c r="BX92" i="2"/>
  <c r="BX93" i="2"/>
  <c r="BX94" i="2"/>
  <c r="BX95" i="2"/>
  <c r="BX96" i="2"/>
  <c r="BX97" i="2"/>
  <c r="BX98" i="2"/>
  <c r="BX99" i="2"/>
  <c r="BX100" i="2"/>
  <c r="BX101" i="2"/>
  <c r="BX102" i="2"/>
  <c r="BX103" i="2"/>
  <c r="BX104" i="2"/>
  <c r="BX105" i="2"/>
  <c r="BX106" i="2"/>
  <c r="BX107" i="2"/>
  <c r="BX108" i="2"/>
  <c r="BX109" i="2"/>
  <c r="BX110" i="2"/>
  <c r="BX111" i="2"/>
  <c r="BX112" i="2"/>
  <c r="BX113" i="2"/>
  <c r="BX114" i="2"/>
  <c r="BX115" i="2"/>
  <c r="BX116" i="2"/>
  <c r="BX117" i="2"/>
  <c r="BX118" i="2"/>
  <c r="BX119" i="2"/>
  <c r="BX120" i="2"/>
  <c r="BX121" i="2"/>
  <c r="BX122" i="2"/>
  <c r="BX123" i="2"/>
  <c r="BX124" i="2"/>
  <c r="BX125" i="2"/>
  <c r="BX126" i="2"/>
  <c r="BX127" i="2"/>
  <c r="BX128" i="2"/>
  <c r="BX129" i="2"/>
  <c r="BX130" i="2"/>
  <c r="BX131" i="2"/>
  <c r="BX132" i="2"/>
  <c r="BX133" i="2"/>
  <c r="BX134" i="2"/>
  <c r="BX135" i="2"/>
  <c r="BX136" i="2"/>
  <c r="BX137" i="2"/>
  <c r="BX138" i="2"/>
  <c r="BX139" i="2"/>
  <c r="BX140" i="2"/>
  <c r="BX141" i="2"/>
  <c r="BX142" i="2"/>
  <c r="BX143" i="2"/>
  <c r="BX144" i="2"/>
  <c r="BX145" i="2"/>
  <c r="BX146" i="2"/>
  <c r="BX147" i="2"/>
  <c r="BX148" i="2"/>
  <c r="BX149" i="2"/>
  <c r="BX150" i="2"/>
  <c r="BX151" i="2"/>
  <c r="BX152" i="2"/>
  <c r="BX153" i="2"/>
  <c r="BX154" i="2"/>
  <c r="BX155" i="2"/>
  <c r="BX156" i="2"/>
  <c r="BX157" i="2"/>
  <c r="BX158" i="2"/>
  <c r="BX159" i="2"/>
  <c r="BX160" i="2"/>
  <c r="BX161" i="2"/>
  <c r="BX162" i="2"/>
  <c r="BX163" i="2"/>
  <c r="BX164" i="2"/>
  <c r="BX165" i="2"/>
  <c r="BX166" i="2"/>
  <c r="BX167" i="2"/>
  <c r="BX168" i="2"/>
  <c r="BX169" i="2"/>
  <c r="BX170" i="2"/>
  <c r="BX171" i="2"/>
  <c r="BX172" i="2"/>
  <c r="BX173" i="2"/>
  <c r="BX174" i="2"/>
  <c r="BX175" i="2"/>
  <c r="BX176" i="2"/>
  <c r="BX177" i="2"/>
  <c r="BX178" i="2"/>
  <c r="BX179" i="2"/>
  <c r="BX180" i="2"/>
  <c r="BX181" i="2"/>
  <c r="BX182" i="2"/>
  <c r="BX183" i="2"/>
  <c r="BX184" i="2"/>
  <c r="BX185" i="2"/>
  <c r="BX186" i="2"/>
  <c r="BX187" i="2"/>
  <c r="BX188" i="2"/>
  <c r="BX189" i="2"/>
  <c r="BX190" i="2"/>
  <c r="BX191" i="2"/>
  <c r="BX192" i="2"/>
  <c r="BX193" i="2"/>
  <c r="BX194" i="2"/>
  <c r="BX195" i="2"/>
  <c r="BX196" i="2"/>
  <c r="BX197" i="2"/>
  <c r="BX198" i="2"/>
  <c r="BX199" i="2"/>
  <c r="BX200" i="2"/>
  <c r="BX201" i="2"/>
  <c r="BX202" i="2"/>
  <c r="BX203" i="2"/>
  <c r="BX204" i="2"/>
  <c r="BX205" i="2"/>
  <c r="BX206" i="2"/>
  <c r="BX207" i="2"/>
  <c r="BX208" i="2"/>
  <c r="BX209" i="2"/>
  <c r="BX210" i="2"/>
  <c r="BX211" i="2"/>
  <c r="BX212" i="2"/>
  <c r="BX213" i="2"/>
  <c r="BX214" i="2"/>
  <c r="BX215" i="2"/>
  <c r="BX216" i="2"/>
  <c r="BX217" i="2"/>
  <c r="BX218" i="2"/>
  <c r="BX219" i="2"/>
  <c r="BX220" i="2"/>
  <c r="BX221" i="2"/>
  <c r="BX222" i="2"/>
  <c r="BX223" i="2"/>
  <c r="BX224" i="2"/>
  <c r="BX225" i="2"/>
  <c r="BX226" i="2"/>
  <c r="BX227" i="2"/>
  <c r="BX228" i="2"/>
  <c r="BX229" i="2"/>
  <c r="BX230" i="2"/>
  <c r="BX231" i="2"/>
  <c r="BX232" i="2"/>
  <c r="BX233" i="2"/>
  <c r="BX234" i="2"/>
  <c r="BX235" i="2"/>
  <c r="BX236" i="2"/>
  <c r="BX237" i="2"/>
  <c r="BX238" i="2"/>
  <c r="BX239" i="2"/>
  <c r="BX240" i="2"/>
  <c r="BX241" i="2"/>
  <c r="BX242" i="2"/>
  <c r="BX243" i="2"/>
  <c r="BX244" i="2"/>
  <c r="BX245" i="2"/>
  <c r="BX246" i="2"/>
  <c r="BX247" i="2"/>
  <c r="BX248" i="2"/>
  <c r="BX249" i="2"/>
  <c r="BX250" i="2"/>
  <c r="BX251" i="2"/>
  <c r="BX252" i="2"/>
  <c r="BX253" i="2"/>
  <c r="BX254" i="2"/>
  <c r="BX255" i="2"/>
  <c r="BX256" i="2"/>
  <c r="BX257" i="2"/>
  <c r="BX258" i="2"/>
  <c r="BX259" i="2"/>
  <c r="BX260" i="2"/>
  <c r="BX261" i="2"/>
  <c r="BX262" i="2"/>
  <c r="BX263" i="2"/>
  <c r="BX264" i="2"/>
  <c r="BX265" i="2"/>
  <c r="BX266" i="2"/>
  <c r="BX267" i="2"/>
  <c r="BX268" i="2"/>
  <c r="BX269" i="2"/>
  <c r="BX270" i="2"/>
  <c r="BX271" i="2"/>
  <c r="BX272" i="2"/>
  <c r="BX273" i="2"/>
  <c r="BX274" i="2"/>
  <c r="BX275" i="2"/>
  <c r="BX276" i="2"/>
  <c r="BX277" i="2"/>
  <c r="BX278" i="2"/>
  <c r="BX279" i="2"/>
  <c r="BX280" i="2"/>
  <c r="BX281" i="2"/>
  <c r="BX282" i="2"/>
  <c r="BX283" i="2"/>
  <c r="BX284" i="2"/>
  <c r="BX285" i="2"/>
  <c r="BX286" i="2"/>
  <c r="BX287" i="2"/>
  <c r="BX288" i="2"/>
  <c r="BX289" i="2"/>
  <c r="BX290" i="2"/>
  <c r="BX291" i="2"/>
  <c r="BX292" i="2"/>
  <c r="BX293" i="2"/>
  <c r="BX294" i="2"/>
  <c r="BX295" i="2"/>
  <c r="BX296" i="2"/>
  <c r="BX297" i="2"/>
  <c r="BX298" i="2"/>
  <c r="BX299" i="2"/>
  <c r="BX300" i="2"/>
  <c r="BX301" i="2"/>
  <c r="BX302" i="2"/>
  <c r="BX303" i="2"/>
  <c r="BX304" i="2"/>
  <c r="BX305" i="2"/>
  <c r="BX306" i="2"/>
  <c r="BX307" i="2"/>
  <c r="BX308" i="2"/>
  <c r="BX309" i="2"/>
  <c r="BX310" i="2"/>
  <c r="BX311" i="2"/>
  <c r="BX312" i="2"/>
  <c r="BX313" i="2"/>
  <c r="BX314" i="2"/>
  <c r="BX315" i="2"/>
  <c r="BX316" i="2"/>
  <c r="BX317" i="2"/>
  <c r="BX318" i="2"/>
  <c r="BX319" i="2"/>
  <c r="BX320" i="2"/>
  <c r="BX321" i="2"/>
  <c r="BX322" i="2"/>
  <c r="BX323" i="2"/>
  <c r="BX324" i="2"/>
  <c r="BX325" i="2"/>
  <c r="BX326" i="2"/>
  <c r="BX327" i="2"/>
  <c r="BX328" i="2"/>
  <c r="BX329" i="2"/>
  <c r="BX330" i="2"/>
  <c r="BX331" i="2"/>
  <c r="BX332" i="2"/>
  <c r="BX333" i="2"/>
  <c r="BX334" i="2"/>
  <c r="BX335" i="2"/>
  <c r="BX336" i="2"/>
  <c r="BX337" i="2"/>
  <c r="BX338" i="2"/>
  <c r="BX339" i="2"/>
  <c r="BX340" i="2"/>
  <c r="BX341" i="2"/>
  <c r="BX342" i="2"/>
  <c r="BX343" i="2"/>
  <c r="BX344" i="2"/>
  <c r="BX345" i="2"/>
  <c r="BX346" i="2"/>
  <c r="BX347" i="2"/>
  <c r="BX348" i="2"/>
  <c r="BX349" i="2"/>
  <c r="BX350" i="2"/>
  <c r="BX351" i="2"/>
  <c r="BX352" i="2"/>
  <c r="BX353" i="2"/>
  <c r="BX354" i="2"/>
  <c r="BX355" i="2"/>
  <c r="BX356" i="2"/>
  <c r="BX357" i="2"/>
  <c r="BX358" i="2"/>
  <c r="BX359" i="2"/>
  <c r="BX360" i="2"/>
  <c r="BX361" i="2"/>
  <c r="BX362" i="2"/>
  <c r="BX363" i="2"/>
  <c r="BX364" i="2"/>
  <c r="BX365" i="2"/>
  <c r="BX366" i="2"/>
  <c r="BX367" i="2"/>
  <c r="BX368" i="2"/>
  <c r="BX369" i="2"/>
  <c r="BX370" i="2"/>
  <c r="BX371" i="2"/>
  <c r="BX372" i="2"/>
  <c r="BX373" i="2"/>
  <c r="BX374" i="2"/>
  <c r="BX375" i="2"/>
  <c r="BX376" i="2"/>
  <c r="BX377" i="2"/>
  <c r="BX378" i="2"/>
  <c r="BX379" i="2"/>
  <c r="BX380" i="2"/>
  <c r="BX381" i="2"/>
  <c r="BX382" i="2"/>
  <c r="BX383" i="2"/>
  <c r="BX384" i="2"/>
  <c r="BX385" i="2"/>
  <c r="BX386" i="2"/>
  <c r="BX387" i="2"/>
  <c r="BX388" i="2"/>
  <c r="BX389" i="2"/>
  <c r="BX390" i="2"/>
  <c r="BX391" i="2"/>
  <c r="BX392" i="2"/>
  <c r="BX393" i="2"/>
  <c r="BX394" i="2"/>
  <c r="BX395" i="2"/>
  <c r="BX396" i="2"/>
  <c r="BX397" i="2"/>
  <c r="BX398" i="2"/>
  <c r="BX399" i="2"/>
  <c r="BX400" i="2"/>
  <c r="BX401" i="2"/>
  <c r="BX402" i="2"/>
  <c r="BX403" i="2"/>
  <c r="BX404" i="2"/>
  <c r="BX405" i="2"/>
  <c r="BX406" i="2"/>
  <c r="BX407" i="2"/>
  <c r="BX408" i="2"/>
  <c r="BX409" i="2"/>
  <c r="BX410" i="2"/>
  <c r="BX411" i="2"/>
  <c r="BX412" i="2"/>
  <c r="BX413" i="2"/>
  <c r="BX414" i="2"/>
  <c r="BX415" i="2"/>
  <c r="BX416" i="2"/>
  <c r="BX417" i="2"/>
  <c r="BX418" i="2"/>
  <c r="BX419" i="2"/>
  <c r="BX420" i="2"/>
  <c r="BX421" i="2"/>
  <c r="BX422" i="2"/>
  <c r="BX423" i="2"/>
  <c r="BX424" i="2"/>
  <c r="BX425" i="2"/>
  <c r="BX426" i="2"/>
  <c r="BX427" i="2"/>
  <c r="BX428" i="2"/>
  <c r="BX429" i="2"/>
  <c r="BX430" i="2"/>
  <c r="BX431" i="2"/>
  <c r="BX432" i="2"/>
  <c r="BX433" i="2"/>
  <c r="BX434" i="2"/>
  <c r="BX435" i="2"/>
  <c r="BX436" i="2"/>
  <c r="BX437" i="2"/>
  <c r="BX438" i="2"/>
  <c r="BX439" i="2"/>
  <c r="BX440" i="2"/>
  <c r="BX441" i="2"/>
  <c r="BX442" i="2"/>
  <c r="BX443" i="2"/>
  <c r="BX444" i="2"/>
  <c r="BX445" i="2"/>
  <c r="BX446" i="2"/>
  <c r="BX447" i="2"/>
  <c r="BX448" i="2"/>
  <c r="BX449" i="2"/>
  <c r="BX450" i="2"/>
  <c r="BX451" i="2"/>
  <c r="BX452" i="2"/>
  <c r="BX453" i="2"/>
  <c r="BX454" i="2"/>
  <c r="BX455" i="2"/>
  <c r="BX456" i="2"/>
  <c r="BX457" i="2"/>
  <c r="BX458" i="2"/>
  <c r="BX459" i="2"/>
  <c r="BX460" i="2"/>
  <c r="BX461" i="2"/>
  <c r="BX462" i="2"/>
  <c r="BX463" i="2"/>
  <c r="BX464" i="2"/>
  <c r="BX465" i="2"/>
  <c r="BX466" i="2"/>
  <c r="BX467" i="2"/>
  <c r="BX468" i="2"/>
  <c r="BX469" i="2"/>
  <c r="BX470" i="2"/>
  <c r="BX471" i="2"/>
  <c r="BX472" i="2"/>
  <c r="BX473" i="2"/>
  <c r="BX474" i="2"/>
  <c r="BX475" i="2"/>
  <c r="BX476" i="2"/>
  <c r="BX477" i="2"/>
  <c r="BX478" i="2"/>
  <c r="BX479" i="2"/>
  <c r="BX480" i="2"/>
  <c r="BX481" i="2"/>
  <c r="BX482" i="2"/>
  <c r="BX483" i="2"/>
  <c r="BX484" i="2"/>
  <c r="BX485" i="2"/>
  <c r="BX486" i="2"/>
  <c r="BX487" i="2"/>
  <c r="BX488" i="2"/>
  <c r="BX489" i="2"/>
  <c r="BX490" i="2"/>
  <c r="BX491" i="2"/>
  <c r="BX492" i="2"/>
  <c r="BX493" i="2"/>
  <c r="BX494" i="2"/>
  <c r="BX495" i="2"/>
  <c r="BX496" i="2"/>
  <c r="BX497" i="2"/>
  <c r="BX498" i="2"/>
  <c r="BX499" i="2"/>
  <c r="BX500" i="2"/>
  <c r="BX501" i="2"/>
  <c r="BX502" i="2"/>
  <c r="BX503" i="2"/>
  <c r="BX504" i="2"/>
  <c r="BX505" i="2"/>
  <c r="BX506" i="2"/>
  <c r="BX507" i="2"/>
  <c r="BX508" i="2"/>
  <c r="BX509" i="2"/>
  <c r="BX510" i="2"/>
  <c r="BX511" i="2"/>
  <c r="BX512" i="2"/>
  <c r="BX513" i="2"/>
  <c r="BX514" i="2"/>
  <c r="BX515" i="2"/>
  <c r="BX516" i="2"/>
  <c r="BX517" i="2"/>
  <c r="BX518" i="2"/>
  <c r="BX519" i="2"/>
  <c r="BX520" i="2"/>
  <c r="BX521" i="2"/>
  <c r="BX522" i="2"/>
  <c r="BX523" i="2"/>
  <c r="BX524" i="2"/>
  <c r="BX525" i="2"/>
  <c r="BX526" i="2"/>
  <c r="BX527" i="2"/>
  <c r="BX528" i="2"/>
  <c r="BX529" i="2"/>
  <c r="BX530" i="2"/>
  <c r="BX531" i="2"/>
  <c r="BX532" i="2"/>
  <c r="BX533" i="2"/>
  <c r="BX534" i="2"/>
  <c r="BX535" i="2"/>
  <c r="BX536" i="2"/>
  <c r="BX537" i="2"/>
  <c r="BX538" i="2"/>
  <c r="BX539" i="2"/>
  <c r="BX540" i="2"/>
  <c r="BX541" i="2"/>
  <c r="BX542" i="2"/>
  <c r="BX543" i="2"/>
  <c r="BX544" i="2"/>
  <c r="BX545" i="2"/>
  <c r="BX546" i="2"/>
  <c r="BX547" i="2"/>
  <c r="BX548" i="2"/>
  <c r="BX549" i="2"/>
  <c r="BX550" i="2"/>
  <c r="BX551" i="2"/>
  <c r="BX552" i="2"/>
  <c r="BX553" i="2"/>
  <c r="BX554" i="2"/>
  <c r="BX555" i="2"/>
  <c r="BX556" i="2"/>
  <c r="BX557" i="2"/>
  <c r="BX558" i="2"/>
  <c r="BX559" i="2"/>
  <c r="BX560" i="2"/>
  <c r="BX561" i="2"/>
  <c r="BX562" i="2"/>
  <c r="BX563" i="2"/>
  <c r="BX564" i="2"/>
  <c r="BX565" i="2"/>
  <c r="BX566" i="2"/>
  <c r="BX567" i="2"/>
  <c r="BX568" i="2"/>
  <c r="BX569" i="2"/>
  <c r="BX570" i="2"/>
  <c r="BX571" i="2"/>
  <c r="BX572" i="2"/>
  <c r="BX573" i="2"/>
  <c r="BX574" i="2"/>
  <c r="BX575" i="2"/>
  <c r="BX576" i="2"/>
  <c r="BX577" i="2"/>
  <c r="BX578" i="2"/>
  <c r="BX579" i="2"/>
  <c r="BX580" i="2"/>
  <c r="BX581" i="2"/>
  <c r="BX582" i="2"/>
  <c r="BX583" i="2"/>
  <c r="BX584" i="2"/>
  <c r="BX585" i="2"/>
  <c r="BX586" i="2"/>
  <c r="BX587" i="2"/>
  <c r="BX588" i="2"/>
  <c r="BX589" i="2"/>
  <c r="BX590" i="2"/>
  <c r="BX591" i="2"/>
  <c r="BX592" i="2"/>
  <c r="BX593" i="2"/>
  <c r="BX594" i="2"/>
  <c r="BX595" i="2"/>
  <c r="BX596" i="2"/>
  <c r="BX597" i="2"/>
  <c r="BX598" i="2"/>
  <c r="BX599" i="2"/>
  <c r="BX600" i="2"/>
  <c r="BX601" i="2"/>
  <c r="BX602" i="2"/>
  <c r="BX603" i="2"/>
  <c r="BX604" i="2"/>
  <c r="BX605" i="2"/>
  <c r="BX606" i="2"/>
  <c r="BX607" i="2"/>
  <c r="BX608" i="2"/>
  <c r="BX609" i="2"/>
  <c r="BX610" i="2"/>
  <c r="BX611" i="2"/>
  <c r="BX612" i="2"/>
  <c r="BX613" i="2"/>
  <c r="BX614" i="2"/>
  <c r="BX615" i="2"/>
  <c r="BX616" i="2"/>
  <c r="BX617" i="2"/>
  <c r="BX618" i="2"/>
  <c r="BX619" i="2"/>
  <c r="BX620" i="2"/>
  <c r="BX621" i="2"/>
  <c r="BX622" i="2"/>
  <c r="BX623" i="2"/>
  <c r="BX624" i="2"/>
  <c r="BX625" i="2"/>
  <c r="BX626" i="2"/>
  <c r="BX627" i="2"/>
  <c r="BX628" i="2"/>
  <c r="BX629" i="2"/>
  <c r="BX630" i="2"/>
  <c r="BX631" i="2"/>
  <c r="BX632" i="2"/>
  <c r="BX633" i="2"/>
  <c r="BX634" i="2"/>
  <c r="BX635" i="2"/>
  <c r="BX636" i="2"/>
  <c r="BX637" i="2"/>
  <c r="BX638" i="2"/>
  <c r="BX639" i="2"/>
  <c r="BX640" i="2"/>
  <c r="BX641" i="2"/>
  <c r="BX642" i="2"/>
  <c r="BX643" i="2"/>
  <c r="BX644" i="2"/>
  <c r="BX645" i="2"/>
  <c r="BX646" i="2"/>
  <c r="BX647" i="2"/>
  <c r="BX648" i="2"/>
  <c r="BX649" i="2"/>
  <c r="BX650" i="2"/>
  <c r="BX651" i="2"/>
  <c r="BX652" i="2"/>
  <c r="BX653" i="2"/>
  <c r="BX654" i="2"/>
  <c r="BX655" i="2"/>
  <c r="BX656" i="2"/>
  <c r="BX657" i="2"/>
  <c r="BX658" i="2"/>
  <c r="BX659" i="2"/>
  <c r="BX660" i="2"/>
  <c r="BX661" i="2"/>
  <c r="BX662" i="2"/>
  <c r="BX663" i="2"/>
  <c r="BX664" i="2"/>
  <c r="BX665" i="2"/>
  <c r="BX666" i="2"/>
  <c r="BX667" i="2"/>
  <c r="BX668" i="2"/>
  <c r="BX669" i="2"/>
  <c r="BX670" i="2"/>
  <c r="BX671" i="2"/>
  <c r="BX672" i="2"/>
  <c r="BX673" i="2"/>
  <c r="BX674" i="2"/>
  <c r="BX675" i="2"/>
  <c r="BX676" i="2"/>
  <c r="BX677" i="2"/>
  <c r="BX678" i="2"/>
  <c r="BX679" i="2"/>
  <c r="BX680" i="2"/>
  <c r="BX681" i="2"/>
  <c r="BX682" i="2"/>
  <c r="BX683" i="2"/>
  <c r="BX684" i="2"/>
  <c r="BX685" i="2"/>
  <c r="BX686" i="2"/>
  <c r="BX687" i="2"/>
  <c r="BX688" i="2"/>
  <c r="BX689" i="2"/>
  <c r="BX690" i="2"/>
  <c r="BX691" i="2"/>
  <c r="BX692" i="2"/>
  <c r="BX693" i="2"/>
  <c r="BX694" i="2"/>
  <c r="BX695" i="2"/>
  <c r="BX696" i="2"/>
  <c r="BX697" i="2"/>
  <c r="BX698" i="2"/>
  <c r="BX699" i="2"/>
  <c r="BX700" i="2"/>
  <c r="BX701" i="2"/>
  <c r="BX702" i="2"/>
  <c r="BX703" i="2"/>
  <c r="BX704" i="2"/>
  <c r="BX705" i="2"/>
  <c r="BX706" i="2"/>
  <c r="BX707" i="2"/>
  <c r="BX708" i="2"/>
  <c r="BX709" i="2"/>
  <c r="BX710" i="2"/>
  <c r="BX711" i="2"/>
  <c r="BX712" i="2"/>
  <c r="BX713" i="2"/>
  <c r="BX714" i="2"/>
  <c r="BX715" i="2"/>
  <c r="BX716" i="2"/>
  <c r="BX717" i="2"/>
  <c r="BX718" i="2"/>
  <c r="BX719" i="2"/>
  <c r="BX720" i="2"/>
  <c r="BX721" i="2"/>
  <c r="BX722" i="2"/>
  <c r="BX723" i="2"/>
  <c r="BX724" i="2"/>
  <c r="BX725" i="2"/>
  <c r="BX726" i="2"/>
  <c r="BX727" i="2"/>
  <c r="BX728" i="2"/>
  <c r="BX729" i="2"/>
  <c r="BX730" i="2"/>
  <c r="BX731" i="2"/>
  <c r="BX732" i="2"/>
  <c r="BX733" i="2"/>
  <c r="BX734" i="2"/>
  <c r="BX735" i="2"/>
  <c r="BX736" i="2"/>
  <c r="BX737" i="2"/>
  <c r="BX738" i="2"/>
  <c r="BX739" i="2"/>
  <c r="BX740" i="2"/>
  <c r="BX741" i="2"/>
  <c r="BX742" i="2"/>
  <c r="BX743" i="2"/>
  <c r="BX744" i="2"/>
  <c r="BX745" i="2"/>
  <c r="BX746" i="2"/>
  <c r="BX747" i="2"/>
  <c r="BX748" i="2"/>
  <c r="BX749" i="2"/>
  <c r="BX750" i="2"/>
  <c r="BX751" i="2"/>
  <c r="BX752" i="2"/>
  <c r="BX753" i="2"/>
  <c r="BX754" i="2"/>
  <c r="BX755" i="2"/>
  <c r="BX756" i="2"/>
  <c r="BX757" i="2"/>
  <c r="BX758" i="2"/>
  <c r="BX759" i="2"/>
  <c r="BX760" i="2"/>
  <c r="BX761" i="2"/>
  <c r="BX762" i="2"/>
  <c r="BX763" i="2"/>
  <c r="BX764" i="2"/>
  <c r="BX765" i="2"/>
  <c r="BX766" i="2"/>
  <c r="BX767" i="2"/>
  <c r="BX768" i="2"/>
  <c r="BX769" i="2"/>
  <c r="BX770" i="2"/>
  <c r="BX771" i="2"/>
  <c r="BX772" i="2"/>
  <c r="BX773" i="2"/>
  <c r="BX774" i="2"/>
  <c r="BX775" i="2"/>
  <c r="BX776" i="2"/>
  <c r="BX777" i="2"/>
  <c r="BX778" i="2"/>
  <c r="BX779" i="2"/>
  <c r="BX780" i="2"/>
  <c r="BX781" i="2"/>
  <c r="BX782" i="2"/>
  <c r="BX783" i="2"/>
  <c r="BX784" i="2"/>
  <c r="BX785" i="2"/>
  <c r="BX786" i="2"/>
  <c r="BX787" i="2"/>
  <c r="BX788" i="2"/>
  <c r="BX789" i="2"/>
  <c r="BX790" i="2"/>
  <c r="BX791" i="2"/>
  <c r="BX792" i="2"/>
  <c r="BX793" i="2"/>
  <c r="BX794" i="2"/>
  <c r="BX795" i="2"/>
  <c r="BX796" i="2"/>
  <c r="BX797" i="2"/>
  <c r="BX798" i="2"/>
  <c r="BX799" i="2"/>
  <c r="BX800" i="2"/>
  <c r="BX801" i="2"/>
  <c r="BX802" i="2"/>
  <c r="BX803" i="2"/>
  <c r="BX804" i="2"/>
  <c r="BX805" i="2"/>
  <c r="BX806" i="2"/>
  <c r="BX807" i="2"/>
  <c r="BX808" i="2"/>
  <c r="BX809" i="2"/>
  <c r="BX810" i="2"/>
  <c r="BX811" i="2"/>
  <c r="BX812" i="2"/>
  <c r="BX813" i="2"/>
  <c r="BX814" i="2"/>
  <c r="BX815" i="2"/>
  <c r="BX816" i="2"/>
  <c r="BX817" i="2"/>
  <c r="BX818" i="2"/>
  <c r="BX819" i="2"/>
  <c r="BX820" i="2"/>
  <c r="BX821" i="2"/>
  <c r="BX822" i="2"/>
  <c r="BX823" i="2"/>
  <c r="BX824" i="2"/>
  <c r="BX825" i="2"/>
  <c r="BX826" i="2"/>
  <c r="BX827" i="2"/>
  <c r="BX828" i="2"/>
  <c r="BX829" i="2"/>
  <c r="BX830" i="2"/>
  <c r="BX831" i="2"/>
  <c r="BX832" i="2"/>
  <c r="BX833" i="2"/>
  <c r="BX834" i="2"/>
  <c r="BX835" i="2"/>
  <c r="BX836" i="2"/>
  <c r="BX837" i="2"/>
  <c r="BX838" i="2"/>
  <c r="BX839" i="2"/>
  <c r="BX840" i="2"/>
  <c r="BX841" i="2"/>
  <c r="BX842" i="2"/>
  <c r="BX843" i="2"/>
  <c r="BX844" i="2"/>
  <c r="BX845" i="2"/>
  <c r="BX846" i="2"/>
  <c r="BX847" i="2"/>
  <c r="BX848" i="2"/>
  <c r="BX849" i="2"/>
  <c r="BX850" i="2"/>
  <c r="BX851" i="2"/>
  <c r="BX852" i="2"/>
  <c r="BX853" i="2"/>
  <c r="BX854" i="2"/>
  <c r="BX855" i="2"/>
  <c r="BX856" i="2"/>
  <c r="BX857" i="2"/>
  <c r="BX858" i="2"/>
  <c r="BX859" i="2"/>
  <c r="BX860" i="2"/>
  <c r="BX861" i="2"/>
  <c r="BX862" i="2"/>
  <c r="BX863" i="2"/>
  <c r="BX864" i="2"/>
  <c r="BX865" i="2"/>
  <c r="BX866" i="2"/>
  <c r="BX867" i="2"/>
  <c r="BX868" i="2"/>
  <c r="BX869" i="2"/>
  <c r="BX870" i="2"/>
  <c r="BX871" i="2"/>
  <c r="BX872" i="2"/>
  <c r="BX873" i="2"/>
  <c r="BX874" i="2"/>
  <c r="BX875" i="2"/>
  <c r="BX876" i="2"/>
  <c r="BX877" i="2"/>
  <c r="BX878" i="2"/>
  <c r="BX879" i="2"/>
  <c r="BX880" i="2"/>
  <c r="BX881" i="2"/>
  <c r="BX882" i="2"/>
  <c r="BX883" i="2"/>
  <c r="BX884" i="2"/>
  <c r="BX885" i="2"/>
  <c r="BX886" i="2"/>
  <c r="BX887" i="2"/>
  <c r="BX888" i="2"/>
  <c r="BX889" i="2"/>
  <c r="BX890" i="2"/>
  <c r="BX891" i="2"/>
  <c r="BX892" i="2"/>
  <c r="BX893" i="2"/>
  <c r="BX894" i="2"/>
  <c r="BX895" i="2"/>
  <c r="BX896" i="2"/>
  <c r="BX897" i="2"/>
  <c r="BX898" i="2"/>
  <c r="BX899" i="2"/>
  <c r="BX900" i="2"/>
  <c r="BX901" i="2"/>
  <c r="BX902" i="2"/>
  <c r="BX903" i="2"/>
  <c r="BX904" i="2"/>
  <c r="BX905" i="2"/>
  <c r="BX906" i="2"/>
  <c r="BX907" i="2"/>
  <c r="BX908" i="2"/>
  <c r="BX909" i="2"/>
  <c r="BX910" i="2"/>
  <c r="BX911" i="2"/>
  <c r="BX912" i="2"/>
  <c r="BX913" i="2"/>
  <c r="BX914" i="2"/>
  <c r="BX915" i="2"/>
  <c r="BX916" i="2"/>
  <c r="BX917" i="2"/>
  <c r="BX918" i="2"/>
  <c r="BX919" i="2"/>
  <c r="BX920" i="2"/>
  <c r="BX921" i="2"/>
  <c r="BX922" i="2"/>
  <c r="BX923" i="2"/>
  <c r="BX924" i="2"/>
  <c r="BX925" i="2"/>
  <c r="BX926" i="2"/>
  <c r="BX927" i="2"/>
  <c r="BX928" i="2"/>
  <c r="BX929" i="2"/>
  <c r="BX930" i="2"/>
  <c r="BX931" i="2"/>
  <c r="BX932" i="2"/>
  <c r="BX933" i="2"/>
  <c r="BX934" i="2"/>
  <c r="BX935" i="2"/>
  <c r="BX936" i="2"/>
  <c r="BX937" i="2"/>
  <c r="BX938" i="2"/>
  <c r="BX939" i="2"/>
  <c r="BX940" i="2"/>
  <c r="BX941" i="2"/>
  <c r="BX942" i="2"/>
  <c r="BX943" i="2"/>
  <c r="BX944" i="2"/>
  <c r="BX945" i="2"/>
  <c r="BX946" i="2"/>
  <c r="BX947" i="2"/>
  <c r="BX948" i="2"/>
  <c r="BX949" i="2"/>
  <c r="BX950" i="2"/>
  <c r="BX951" i="2"/>
  <c r="BX952" i="2"/>
  <c r="BX953" i="2"/>
  <c r="BX954" i="2"/>
  <c r="BX955" i="2"/>
  <c r="BX956" i="2"/>
  <c r="BX957" i="2"/>
  <c r="BX958" i="2"/>
  <c r="BX959" i="2"/>
  <c r="BX960" i="2"/>
  <c r="BX961" i="2"/>
  <c r="BX962" i="2"/>
  <c r="BX963" i="2"/>
  <c r="BX964" i="2"/>
  <c r="BX965" i="2"/>
  <c r="BX966" i="2"/>
  <c r="BX967" i="2"/>
  <c r="BX968" i="2"/>
  <c r="BX969" i="2"/>
  <c r="BX970" i="2"/>
  <c r="BX971" i="2"/>
  <c r="BX972" i="2"/>
  <c r="BX973" i="2"/>
  <c r="BX974" i="2"/>
  <c r="BX975" i="2"/>
  <c r="BX976" i="2"/>
  <c r="BX977" i="2"/>
  <c r="BX978" i="2"/>
  <c r="BX979" i="2"/>
  <c r="BX980" i="2"/>
  <c r="BX981" i="2"/>
  <c r="BX982" i="2"/>
  <c r="BX983" i="2"/>
  <c r="BX984" i="2"/>
  <c r="BX985" i="2"/>
  <c r="BX986" i="2"/>
  <c r="BX987" i="2"/>
  <c r="BX988" i="2"/>
  <c r="BX989" i="2"/>
  <c r="BX990" i="2"/>
  <c r="BX991" i="2"/>
  <c r="BX992" i="2"/>
  <c r="BX993" i="2"/>
  <c r="BX994" i="2"/>
  <c r="BX995" i="2"/>
  <c r="BX996" i="2"/>
  <c r="BX997" i="2"/>
  <c r="BX998" i="2"/>
  <c r="BX999" i="2"/>
  <c r="BX1000" i="2"/>
  <c r="BX1001" i="2"/>
  <c r="BX1002" i="2"/>
  <c r="BX1003" i="2"/>
  <c r="BX1004" i="2"/>
  <c r="BX1005" i="2"/>
  <c r="BX1006" i="2"/>
  <c r="BX1007" i="2"/>
  <c r="BX1008" i="2"/>
  <c r="BX1009" i="2"/>
  <c r="BX1010" i="2"/>
  <c r="BX1011" i="2"/>
  <c r="BX1012" i="2"/>
  <c r="BX1013" i="2"/>
  <c r="BX1014" i="2"/>
  <c r="BX1015" i="2"/>
  <c r="BX1016" i="2"/>
  <c r="BX1017" i="2"/>
  <c r="BX1018" i="2"/>
  <c r="BX1019" i="2"/>
  <c r="BX1020" i="2"/>
  <c r="BX1021" i="2"/>
  <c r="BX1022" i="2"/>
  <c r="BX1023" i="2"/>
  <c r="BX1024" i="2"/>
  <c r="BX1025" i="2"/>
  <c r="BX1026" i="2"/>
  <c r="BX1027" i="2"/>
  <c r="BX1028" i="2"/>
  <c r="BX1029" i="2"/>
  <c r="BX1030" i="2"/>
  <c r="BX1031" i="2"/>
  <c r="BX1032" i="2"/>
  <c r="BX1033" i="2"/>
  <c r="BX1034" i="2"/>
  <c r="BX1035" i="2"/>
  <c r="BX1036" i="2"/>
  <c r="BX1037" i="2"/>
  <c r="BX1038" i="2"/>
  <c r="BX1039" i="2"/>
  <c r="BX1040" i="2"/>
  <c r="BX1041" i="2"/>
  <c r="BX1042" i="2"/>
  <c r="BX1043" i="2"/>
  <c r="BX1044" i="2"/>
  <c r="BX1045" i="2"/>
  <c r="BX1046" i="2"/>
  <c r="BX1047" i="2"/>
  <c r="BX1048" i="2"/>
  <c r="BX1049" i="2"/>
  <c r="BX1050" i="2"/>
  <c r="BX1051" i="2"/>
  <c r="BX1052" i="2"/>
  <c r="BX1053" i="2"/>
  <c r="BX1054" i="2"/>
  <c r="BX1055" i="2"/>
  <c r="BX1056" i="2"/>
  <c r="BX1057" i="2"/>
  <c r="BX1058" i="2"/>
  <c r="BX1059" i="2"/>
  <c r="BX1060" i="2"/>
  <c r="BX1061" i="2"/>
  <c r="BX1062" i="2"/>
  <c r="BX1063" i="2"/>
  <c r="BX1064" i="2"/>
  <c r="BX1065" i="2"/>
  <c r="BX1066" i="2"/>
  <c r="BX1067" i="2"/>
  <c r="BX1068" i="2"/>
  <c r="BX1069" i="2"/>
  <c r="BX1070" i="2"/>
  <c r="BX1071" i="2"/>
  <c r="BX1072" i="2"/>
  <c r="BX1073" i="2"/>
  <c r="BX1074" i="2"/>
  <c r="BX1075" i="2"/>
  <c r="BX1076" i="2"/>
  <c r="BX1077" i="2"/>
  <c r="BX1078" i="2"/>
  <c r="BX1079" i="2"/>
  <c r="BX1080" i="2"/>
  <c r="BX1081" i="2"/>
  <c r="BX1082" i="2"/>
  <c r="BX1083" i="2"/>
  <c r="BX1084" i="2"/>
  <c r="BX1085" i="2"/>
  <c r="BX1086" i="2"/>
  <c r="BX1087" i="2"/>
  <c r="BX1088" i="2"/>
  <c r="BX1089" i="2"/>
  <c r="BX1090" i="2"/>
  <c r="BX1091" i="2"/>
  <c r="BX1092" i="2"/>
  <c r="BX1093" i="2"/>
  <c r="BX1094" i="2"/>
  <c r="BX1095" i="2"/>
  <c r="BX1096" i="2"/>
  <c r="BX1097" i="2"/>
  <c r="BX1098" i="2"/>
  <c r="BX1099" i="2"/>
  <c r="BX1100" i="2"/>
  <c r="BX1101" i="2"/>
  <c r="BX1102" i="2"/>
  <c r="BX1103" i="2"/>
  <c r="BX1104" i="2"/>
  <c r="BX1105" i="2"/>
  <c r="BX1106" i="2"/>
  <c r="BX1107" i="2"/>
  <c r="BX1108" i="2"/>
  <c r="BX1109" i="2"/>
  <c r="BX1110" i="2"/>
  <c r="BX1111" i="2"/>
  <c r="BX1112" i="2"/>
  <c r="BX1113" i="2"/>
  <c r="BX1114" i="2"/>
  <c r="BX1115" i="2"/>
  <c r="BX1116" i="2"/>
  <c r="BX1117" i="2"/>
  <c r="BX1118" i="2"/>
  <c r="BX1119" i="2"/>
  <c r="BX1120" i="2"/>
  <c r="BX1121" i="2"/>
  <c r="BX1122" i="2"/>
  <c r="BX1123" i="2"/>
  <c r="BX1124" i="2"/>
  <c r="BX1125" i="2"/>
  <c r="BX1126" i="2"/>
  <c r="BX1127" i="2"/>
  <c r="BX1128" i="2"/>
  <c r="BX1129" i="2"/>
  <c r="BX1130" i="2"/>
  <c r="BX1131" i="2"/>
  <c r="BX1132" i="2"/>
  <c r="BX1133" i="2"/>
  <c r="BX1134" i="2"/>
  <c r="BX1135" i="2"/>
  <c r="BX1136" i="2"/>
  <c r="BX1137" i="2"/>
  <c r="BX1138" i="2"/>
  <c r="BX1139" i="2"/>
  <c r="BX1140" i="2"/>
  <c r="BX1141" i="2"/>
  <c r="BX1142" i="2"/>
  <c r="BX1143" i="2"/>
  <c r="BX1144" i="2"/>
  <c r="BX1145" i="2"/>
  <c r="BX1146" i="2"/>
  <c r="BX1147" i="2"/>
  <c r="BX1148" i="2"/>
  <c r="BX1149" i="2"/>
  <c r="BX1150" i="2"/>
  <c r="BX1151" i="2"/>
  <c r="BX1152" i="2"/>
  <c r="BX1153" i="2"/>
  <c r="BX1154" i="2"/>
  <c r="BX1155" i="2"/>
  <c r="BX1156" i="2"/>
  <c r="BX1157" i="2"/>
  <c r="BX1158" i="2"/>
  <c r="BX1159" i="2"/>
  <c r="BX1160" i="2"/>
  <c r="BX1161" i="2"/>
  <c r="BX1162" i="2"/>
  <c r="BX1163" i="2"/>
  <c r="BX1164" i="2"/>
  <c r="BX1165" i="2"/>
  <c r="BX1166" i="2"/>
  <c r="BX1167" i="2"/>
  <c r="BX1168" i="2"/>
  <c r="BX1169" i="2"/>
  <c r="BX1170" i="2"/>
  <c r="BX1171" i="2"/>
  <c r="BX1172" i="2"/>
  <c r="BX1173" i="2"/>
  <c r="BX1174" i="2"/>
  <c r="BX1175" i="2"/>
  <c r="BX1176" i="2"/>
  <c r="BX1177" i="2"/>
  <c r="BX1178" i="2"/>
  <c r="BX1179" i="2"/>
  <c r="BX1180" i="2"/>
  <c r="BX1181" i="2"/>
  <c r="BX1182" i="2"/>
  <c r="BX1183" i="2"/>
  <c r="BX1184" i="2"/>
  <c r="BX1185" i="2"/>
  <c r="BX1186" i="2"/>
  <c r="BX1187" i="2"/>
  <c r="BX1188" i="2"/>
  <c r="BX1189" i="2"/>
  <c r="BX1190" i="2"/>
  <c r="BX1191" i="2"/>
  <c r="BX1192" i="2"/>
  <c r="BX1193" i="2"/>
  <c r="BX1194" i="2"/>
  <c r="BX1195" i="2"/>
  <c r="BX1196" i="2"/>
  <c r="BX1197" i="2"/>
  <c r="BX1198" i="2"/>
  <c r="BX1199" i="2"/>
  <c r="BX1200" i="2"/>
  <c r="BX1201" i="2"/>
  <c r="BX1202" i="2"/>
  <c r="BX1203" i="2"/>
  <c r="BX1204" i="2"/>
  <c r="BX1205" i="2"/>
  <c r="BX1206" i="2"/>
  <c r="BX1207" i="2"/>
  <c r="BX1208" i="2"/>
  <c r="BX1209" i="2"/>
  <c r="BX1210" i="2"/>
  <c r="BX1211" i="2"/>
  <c r="BX1212" i="2"/>
  <c r="BX1213" i="2"/>
  <c r="BX1214" i="2"/>
  <c r="BX1215" i="2"/>
  <c r="BX1216" i="2"/>
  <c r="BX1217" i="2"/>
  <c r="BX1218" i="2"/>
  <c r="BX1219" i="2"/>
  <c r="BX1220" i="2"/>
  <c r="BX1221" i="2"/>
  <c r="BX1222" i="2"/>
  <c r="BX1223" i="2"/>
  <c r="BX1224" i="2"/>
  <c r="BX1225" i="2"/>
  <c r="BX1226" i="2"/>
  <c r="BX1227" i="2"/>
  <c r="BX1228" i="2"/>
  <c r="BX1229" i="2"/>
  <c r="BX1230" i="2"/>
  <c r="BX1231" i="2"/>
  <c r="BX1232" i="2"/>
  <c r="BX1233" i="2"/>
  <c r="BX1234" i="2"/>
  <c r="BX1235" i="2"/>
  <c r="BX1236" i="2"/>
  <c r="BX1237" i="2"/>
  <c r="BX1238" i="2"/>
  <c r="BX1239" i="2"/>
  <c r="BX1240" i="2"/>
  <c r="BX1241" i="2"/>
  <c r="BX1242" i="2"/>
  <c r="BX1243" i="2"/>
  <c r="BX1244" i="2"/>
  <c r="BX1245" i="2"/>
  <c r="BX1246" i="2"/>
  <c r="BX1247" i="2"/>
  <c r="BX1248" i="2"/>
  <c r="BX1249" i="2"/>
  <c r="BX1250" i="2"/>
  <c r="BX1251" i="2"/>
  <c r="BX1252" i="2"/>
  <c r="BX1253" i="2"/>
  <c r="BX1254" i="2"/>
  <c r="BX1255" i="2"/>
  <c r="BX1256" i="2"/>
  <c r="BX1257" i="2"/>
  <c r="BX1258" i="2"/>
  <c r="BX1259" i="2"/>
  <c r="BX1260" i="2"/>
  <c r="BX1261" i="2"/>
  <c r="BX1262" i="2"/>
  <c r="BX1263" i="2"/>
  <c r="BX1264" i="2"/>
  <c r="BX1265" i="2"/>
  <c r="BX1266" i="2"/>
  <c r="BX1267" i="2"/>
  <c r="BX1268" i="2"/>
  <c r="BX1269" i="2"/>
  <c r="BX1270" i="2"/>
  <c r="BX1271" i="2"/>
  <c r="BX1272" i="2"/>
  <c r="BX1273" i="2"/>
  <c r="BX1274" i="2"/>
  <c r="BX1275" i="2"/>
  <c r="BX1276" i="2"/>
  <c r="BX1277" i="2"/>
  <c r="BX1278" i="2"/>
  <c r="BX1279" i="2"/>
  <c r="BX1280" i="2"/>
  <c r="BX1281" i="2"/>
  <c r="BX1282" i="2"/>
  <c r="BX1283" i="2"/>
  <c r="BX1284" i="2"/>
  <c r="BX1285" i="2"/>
  <c r="BX1286" i="2"/>
  <c r="BX1287" i="2"/>
  <c r="BX1288" i="2"/>
  <c r="BX1289" i="2"/>
  <c r="BX1290" i="2"/>
  <c r="BX1291" i="2"/>
  <c r="BX1292" i="2"/>
  <c r="BX1293" i="2"/>
  <c r="BX1294" i="2"/>
  <c r="BX1295" i="2"/>
  <c r="BX1296" i="2"/>
  <c r="BX1297" i="2"/>
  <c r="BX1298" i="2"/>
  <c r="BX1299" i="2"/>
  <c r="BX1300" i="2"/>
  <c r="BX1301" i="2"/>
  <c r="BX1302" i="2"/>
  <c r="BX1303" i="2"/>
  <c r="BX1304" i="2"/>
  <c r="BX1305" i="2"/>
  <c r="BX1306" i="2"/>
  <c r="BX1307" i="2"/>
  <c r="BX1308" i="2"/>
  <c r="BX1309" i="2"/>
  <c r="BX1310" i="2"/>
  <c r="BX1311" i="2"/>
  <c r="BX1312" i="2"/>
  <c r="BX1313" i="2"/>
  <c r="BX1314" i="2"/>
  <c r="BX1315" i="2"/>
  <c r="BX1316" i="2"/>
  <c r="BX1317" i="2"/>
  <c r="BX1318" i="2"/>
  <c r="BX1319" i="2"/>
  <c r="BX1320" i="2"/>
  <c r="BX1321" i="2"/>
  <c r="BX1322" i="2"/>
  <c r="BX1323" i="2"/>
  <c r="BX1324" i="2"/>
  <c r="BX1325" i="2"/>
  <c r="BX1326" i="2"/>
  <c r="BX1327" i="2"/>
  <c r="BX1328" i="2"/>
  <c r="BX1329" i="2"/>
  <c r="BX1330" i="2"/>
  <c r="BX1331" i="2"/>
  <c r="BX1332" i="2"/>
  <c r="BX1333" i="2"/>
  <c r="BX1334" i="2"/>
  <c r="BX1335" i="2"/>
  <c r="BX1336" i="2"/>
  <c r="BX1337" i="2"/>
  <c r="BX1338" i="2"/>
  <c r="BX1339" i="2"/>
  <c r="BX1340" i="2"/>
  <c r="BX1341" i="2"/>
  <c r="BX1342" i="2"/>
  <c r="BX1343" i="2"/>
  <c r="BX1344" i="2"/>
  <c r="BX1345" i="2"/>
  <c r="BX1346" i="2"/>
  <c r="BX1347" i="2"/>
  <c r="BX1348" i="2"/>
  <c r="BX1349" i="2"/>
  <c r="BX1350" i="2"/>
  <c r="BX1351" i="2"/>
  <c r="BX1352" i="2"/>
  <c r="BX1353" i="2"/>
  <c r="BX1354" i="2"/>
  <c r="BX1355" i="2"/>
  <c r="BX1356" i="2"/>
  <c r="BX1357" i="2"/>
  <c r="BX1358" i="2"/>
  <c r="BX1359" i="2"/>
  <c r="BX1360" i="2"/>
  <c r="BX1361" i="2"/>
  <c r="BX1362" i="2"/>
  <c r="BX1363" i="2"/>
  <c r="BX1364" i="2"/>
  <c r="BX1365" i="2"/>
  <c r="BX1366" i="2"/>
  <c r="BX1367" i="2"/>
  <c r="BX1368" i="2"/>
  <c r="BX1369" i="2"/>
  <c r="BX1370" i="2"/>
  <c r="BX1371" i="2"/>
  <c r="BX1372" i="2"/>
  <c r="BX1373" i="2"/>
  <c r="BX1374" i="2"/>
  <c r="BX1375" i="2"/>
  <c r="BX1376" i="2"/>
  <c r="BX1377" i="2"/>
  <c r="BX1378" i="2"/>
  <c r="BX1379" i="2"/>
  <c r="BX1380" i="2"/>
  <c r="BX1381" i="2"/>
  <c r="BX1382" i="2"/>
  <c r="BX1383" i="2"/>
  <c r="BX1384" i="2"/>
  <c r="BX1385" i="2"/>
  <c r="BX1386" i="2"/>
  <c r="BX1387" i="2"/>
  <c r="BX1388" i="2"/>
  <c r="BX1389" i="2"/>
  <c r="BX1390" i="2"/>
  <c r="BX1391" i="2"/>
  <c r="BX1392" i="2"/>
  <c r="BX1393" i="2"/>
  <c r="BX1394" i="2"/>
  <c r="BX1395" i="2"/>
  <c r="BX1396" i="2"/>
  <c r="BX1397" i="2"/>
  <c r="BX1398" i="2"/>
  <c r="BX1399" i="2"/>
  <c r="BX1400" i="2"/>
  <c r="BX1401" i="2"/>
  <c r="BX1402" i="2"/>
  <c r="BX1403" i="2"/>
  <c r="BX1404" i="2"/>
  <c r="BX1405" i="2"/>
  <c r="BX1406" i="2"/>
  <c r="BX1407" i="2"/>
  <c r="BX1408" i="2"/>
  <c r="BX1409" i="2"/>
  <c r="BX1410" i="2"/>
  <c r="BX1411" i="2"/>
  <c r="BX1412" i="2"/>
  <c r="BX1413" i="2"/>
  <c r="BX1414" i="2"/>
  <c r="BX1415" i="2"/>
  <c r="BX1416" i="2"/>
  <c r="BX1417" i="2"/>
  <c r="BX1418" i="2"/>
  <c r="BX1419" i="2"/>
  <c r="BX1420" i="2"/>
  <c r="BX1421" i="2"/>
  <c r="BX1422" i="2"/>
  <c r="BX1423" i="2"/>
  <c r="BX1424" i="2"/>
  <c r="BX1425" i="2"/>
  <c r="BX1426" i="2"/>
  <c r="BX1427" i="2"/>
  <c r="BX1428" i="2"/>
  <c r="BX1429" i="2"/>
  <c r="BX1430" i="2"/>
  <c r="BX1431" i="2"/>
  <c r="BX1432" i="2"/>
  <c r="BX1433" i="2"/>
  <c r="BX1434" i="2"/>
  <c r="BX1435" i="2"/>
  <c r="BX1436" i="2"/>
  <c r="BX1437" i="2"/>
  <c r="BX1438" i="2"/>
  <c r="BX1439" i="2"/>
  <c r="BX1440" i="2"/>
  <c r="BX1441" i="2"/>
  <c r="BX1442" i="2"/>
  <c r="BX1443" i="2"/>
  <c r="BX1444" i="2"/>
  <c r="BX1445" i="2"/>
  <c r="BX1446" i="2"/>
  <c r="BX1447" i="2"/>
  <c r="BX1448" i="2"/>
  <c r="BX1449" i="2"/>
  <c r="BX1450" i="2"/>
  <c r="BX1451" i="2"/>
  <c r="BX1452" i="2"/>
  <c r="BX1453" i="2"/>
  <c r="BX1454" i="2"/>
  <c r="BX1455" i="2"/>
  <c r="BX1456" i="2"/>
  <c r="BX1457" i="2"/>
  <c r="BX1458" i="2"/>
  <c r="BX1459" i="2"/>
  <c r="BX1460" i="2"/>
  <c r="BX1461" i="2"/>
  <c r="BX1462" i="2"/>
  <c r="BX1463" i="2"/>
  <c r="BX1464" i="2"/>
  <c r="BX1465" i="2"/>
  <c r="BX1466" i="2"/>
  <c r="BX1467" i="2"/>
  <c r="BX1468" i="2"/>
  <c r="BX1469" i="2"/>
  <c r="BX1470" i="2"/>
  <c r="BX1471" i="2"/>
  <c r="BX1472" i="2"/>
  <c r="BX1473" i="2"/>
  <c r="BX1474" i="2"/>
  <c r="BX1475" i="2"/>
  <c r="BX1476" i="2"/>
  <c r="BX1477" i="2"/>
  <c r="BX1478" i="2"/>
  <c r="BX1479" i="2"/>
  <c r="BX1480" i="2"/>
  <c r="BX1481" i="2"/>
  <c r="BX1482" i="2"/>
  <c r="BX1483" i="2"/>
  <c r="BX1484" i="2"/>
  <c r="BX1485" i="2"/>
  <c r="BX1486" i="2"/>
  <c r="BX1487" i="2"/>
  <c r="BX1488" i="2"/>
  <c r="BX1489" i="2"/>
  <c r="BX1490" i="2"/>
  <c r="BX1491" i="2"/>
  <c r="BX1492" i="2"/>
  <c r="BX1493" i="2"/>
  <c r="BX1494" i="2"/>
  <c r="BX1495" i="2"/>
  <c r="BX1496" i="2"/>
  <c r="BX1497" i="2"/>
  <c r="BX1498" i="2"/>
  <c r="BX1499" i="2"/>
  <c r="BX1500" i="2"/>
  <c r="BX1501" i="2"/>
  <c r="BX1502" i="2"/>
  <c r="BX1503" i="2"/>
  <c r="BX1504" i="2"/>
  <c r="BX1505" i="2"/>
  <c r="BX1506" i="2"/>
  <c r="BX1507" i="2"/>
  <c r="BX1508" i="2"/>
  <c r="BX1509" i="2"/>
  <c r="BX1510" i="2"/>
  <c r="BX1511" i="2"/>
  <c r="BX1512" i="2"/>
  <c r="BX1513" i="2"/>
  <c r="BX1514" i="2"/>
  <c r="BX1515" i="2"/>
  <c r="BX1516" i="2"/>
  <c r="BX1517" i="2"/>
  <c r="BX1518" i="2"/>
  <c r="BX1519" i="2"/>
  <c r="BX1520" i="2"/>
  <c r="BX1521" i="2"/>
  <c r="BX1522" i="2"/>
  <c r="BX1523" i="2"/>
  <c r="BX1524" i="2"/>
  <c r="BX1525" i="2"/>
  <c r="BX1526" i="2"/>
  <c r="BX1527" i="2"/>
  <c r="BX1528" i="2"/>
  <c r="BX1529" i="2"/>
  <c r="BX1530" i="2"/>
  <c r="BX1531" i="2"/>
  <c r="BX1532" i="2"/>
  <c r="BX1533" i="2"/>
  <c r="BX1534" i="2"/>
  <c r="BX1535" i="2"/>
  <c r="BX1536" i="2"/>
  <c r="BX1537" i="2"/>
  <c r="BX1538" i="2"/>
  <c r="BX1539" i="2"/>
  <c r="BX1540" i="2"/>
  <c r="BX1541" i="2"/>
  <c r="BX1542" i="2"/>
  <c r="BX1543" i="2"/>
  <c r="BX1544" i="2"/>
  <c r="BX1545" i="2"/>
  <c r="BX1546" i="2"/>
  <c r="BX1547" i="2"/>
  <c r="BX1548" i="2"/>
  <c r="BX1549" i="2"/>
  <c r="BX1550" i="2"/>
  <c r="BX1551" i="2"/>
  <c r="BX1552" i="2"/>
  <c r="BX1553" i="2"/>
  <c r="BX1554" i="2"/>
  <c r="BX1555" i="2"/>
  <c r="BX1556" i="2"/>
  <c r="BX1557" i="2"/>
  <c r="BX1558" i="2"/>
  <c r="BX1559" i="2"/>
  <c r="BX1560" i="2"/>
  <c r="BX1561" i="2"/>
  <c r="BX1562" i="2"/>
  <c r="BX1563" i="2"/>
  <c r="BX1564" i="2"/>
  <c r="BX1565" i="2"/>
  <c r="BX1566" i="2"/>
  <c r="BX1567" i="2"/>
  <c r="BX1568" i="2"/>
  <c r="BX1569" i="2"/>
  <c r="BX1570" i="2"/>
  <c r="BX1571" i="2"/>
  <c r="BX1572" i="2"/>
  <c r="BX1573" i="2"/>
  <c r="BX1574" i="2"/>
  <c r="BX1575" i="2"/>
  <c r="BX1576" i="2"/>
  <c r="BX1577" i="2"/>
  <c r="BX1578" i="2"/>
  <c r="BX1579" i="2"/>
  <c r="BX1580" i="2"/>
  <c r="BX1581" i="2"/>
  <c r="BX1582" i="2"/>
  <c r="BX1583" i="2"/>
  <c r="BX1584" i="2"/>
  <c r="BX1585" i="2"/>
  <c r="BX1586" i="2"/>
  <c r="BX1587" i="2"/>
  <c r="BX1588" i="2"/>
  <c r="BX1589" i="2"/>
  <c r="BX1590" i="2"/>
  <c r="BX1591" i="2"/>
  <c r="BX1592" i="2"/>
  <c r="BX1593" i="2"/>
  <c r="BX1594" i="2"/>
  <c r="BX1595" i="2"/>
  <c r="BX1596" i="2"/>
  <c r="BX1597" i="2"/>
  <c r="BX1598" i="2"/>
  <c r="BX1599" i="2"/>
  <c r="BX1600" i="2"/>
  <c r="BX1601" i="2"/>
  <c r="BW2" i="2"/>
  <c r="BW3" i="2"/>
  <c r="BW4" i="2"/>
  <c r="BW5" i="2"/>
  <c r="BW6" i="2"/>
  <c r="BW7" i="2"/>
  <c r="BW8" i="2"/>
  <c r="BW9" i="2"/>
  <c r="BW10" i="2"/>
  <c r="BW11" i="2"/>
  <c r="BW12" i="2"/>
  <c r="BW13" i="2"/>
  <c r="BW14" i="2"/>
  <c r="BW15" i="2"/>
  <c r="BW16" i="2"/>
  <c r="BW17" i="2"/>
  <c r="BW18" i="2"/>
  <c r="BW19" i="2"/>
  <c r="BW20" i="2"/>
  <c r="BW21" i="2"/>
  <c r="BW22" i="2"/>
  <c r="BW23" i="2"/>
  <c r="BW24" i="2"/>
  <c r="BW25" i="2"/>
  <c r="BW26" i="2"/>
  <c r="BW27" i="2"/>
  <c r="BW28" i="2"/>
  <c r="BW29" i="2"/>
  <c r="BW30" i="2"/>
  <c r="BW31" i="2"/>
  <c r="BW32" i="2"/>
  <c r="BW33" i="2"/>
  <c r="BW34" i="2"/>
  <c r="BW35" i="2"/>
  <c r="BW36" i="2"/>
  <c r="BW37" i="2"/>
  <c r="BW38" i="2"/>
  <c r="BW39" i="2"/>
  <c r="BW40" i="2"/>
  <c r="BW41" i="2"/>
  <c r="BW42" i="2"/>
  <c r="BW43" i="2"/>
  <c r="BW44" i="2"/>
  <c r="BW45" i="2"/>
  <c r="BW46" i="2"/>
  <c r="BW47" i="2"/>
  <c r="BW48" i="2"/>
  <c r="BW49" i="2"/>
  <c r="BW50" i="2"/>
  <c r="BW51" i="2"/>
  <c r="BW52" i="2"/>
  <c r="BW53" i="2"/>
  <c r="BW54" i="2"/>
  <c r="BW55" i="2"/>
  <c r="BW56" i="2"/>
  <c r="BW57" i="2"/>
  <c r="BW58" i="2"/>
  <c r="BW59" i="2"/>
  <c r="BW60" i="2"/>
  <c r="BW61" i="2"/>
  <c r="BW62" i="2"/>
  <c r="BW63" i="2"/>
  <c r="BW64" i="2"/>
  <c r="BW65" i="2"/>
  <c r="BW66" i="2"/>
  <c r="BW67" i="2"/>
  <c r="BW68" i="2"/>
  <c r="BW69" i="2"/>
  <c r="BW70" i="2"/>
  <c r="BW71" i="2"/>
  <c r="BW72" i="2"/>
  <c r="BW73" i="2"/>
  <c r="BW74" i="2"/>
  <c r="BW75" i="2"/>
  <c r="BW76" i="2"/>
  <c r="BW77" i="2"/>
  <c r="BW78" i="2"/>
  <c r="BW79" i="2"/>
  <c r="BW80" i="2"/>
  <c r="BW81" i="2"/>
  <c r="BW82" i="2"/>
  <c r="BW83" i="2"/>
  <c r="BW84" i="2"/>
  <c r="BW85" i="2"/>
  <c r="BW86" i="2"/>
  <c r="BW87" i="2"/>
  <c r="BW88" i="2"/>
  <c r="BW89" i="2"/>
  <c r="BW90" i="2"/>
  <c r="BW91" i="2"/>
  <c r="BW92" i="2"/>
  <c r="BW93" i="2"/>
  <c r="BW94" i="2"/>
  <c r="BW95" i="2"/>
  <c r="BW96" i="2"/>
  <c r="BW97" i="2"/>
  <c r="BW98" i="2"/>
  <c r="BW99" i="2"/>
  <c r="BW100" i="2"/>
  <c r="BW101" i="2"/>
  <c r="BW102" i="2"/>
  <c r="BW103" i="2"/>
  <c r="BW104" i="2"/>
  <c r="BW105" i="2"/>
  <c r="BW106" i="2"/>
  <c r="BW107" i="2"/>
  <c r="BW108" i="2"/>
  <c r="BW109" i="2"/>
  <c r="BW110" i="2"/>
  <c r="BW111" i="2"/>
  <c r="BW112" i="2"/>
  <c r="BW113" i="2"/>
  <c r="BW114" i="2"/>
  <c r="BW115" i="2"/>
  <c r="BW116" i="2"/>
  <c r="BW117" i="2"/>
  <c r="BW118" i="2"/>
  <c r="BW119" i="2"/>
  <c r="BW120" i="2"/>
  <c r="BW121" i="2"/>
  <c r="BW122" i="2"/>
  <c r="BW123" i="2"/>
  <c r="BW124" i="2"/>
  <c r="BW125" i="2"/>
  <c r="BW126" i="2"/>
  <c r="BW127" i="2"/>
  <c r="BW128" i="2"/>
  <c r="BW129" i="2"/>
  <c r="BW130" i="2"/>
  <c r="BW131" i="2"/>
  <c r="BW132" i="2"/>
  <c r="BW133" i="2"/>
  <c r="BW134" i="2"/>
  <c r="BW135" i="2"/>
  <c r="BW136" i="2"/>
  <c r="BW137" i="2"/>
  <c r="BW138" i="2"/>
  <c r="BW139" i="2"/>
  <c r="BW140" i="2"/>
  <c r="BW141" i="2"/>
  <c r="BW142" i="2"/>
  <c r="BW143" i="2"/>
  <c r="BW144" i="2"/>
  <c r="BW145" i="2"/>
  <c r="BW146" i="2"/>
  <c r="BW147" i="2"/>
  <c r="BW148" i="2"/>
  <c r="BW149" i="2"/>
  <c r="BW150" i="2"/>
  <c r="BW151" i="2"/>
  <c r="BW152" i="2"/>
  <c r="BW153" i="2"/>
  <c r="BW154" i="2"/>
  <c r="BW155" i="2"/>
  <c r="BW156" i="2"/>
  <c r="BW157" i="2"/>
  <c r="BW158" i="2"/>
  <c r="BW159" i="2"/>
  <c r="BW160" i="2"/>
  <c r="BW161" i="2"/>
  <c r="BW162" i="2"/>
  <c r="BW163" i="2"/>
  <c r="BW164" i="2"/>
  <c r="BW165" i="2"/>
  <c r="BW166" i="2"/>
  <c r="BW167" i="2"/>
  <c r="BW168" i="2"/>
  <c r="BW169" i="2"/>
  <c r="BW170" i="2"/>
  <c r="BW171" i="2"/>
  <c r="BW172" i="2"/>
  <c r="BW173" i="2"/>
  <c r="BW174" i="2"/>
  <c r="BW175" i="2"/>
  <c r="BW176" i="2"/>
  <c r="BW177" i="2"/>
  <c r="BW178" i="2"/>
  <c r="BW179" i="2"/>
  <c r="BW180" i="2"/>
  <c r="BW181" i="2"/>
  <c r="BW182" i="2"/>
  <c r="BW183" i="2"/>
  <c r="BW184" i="2"/>
  <c r="BW185" i="2"/>
  <c r="BW186" i="2"/>
  <c r="BW187" i="2"/>
  <c r="BW188" i="2"/>
  <c r="BW189" i="2"/>
  <c r="BW190" i="2"/>
  <c r="BW191" i="2"/>
  <c r="BW192" i="2"/>
  <c r="BW193" i="2"/>
  <c r="BW194" i="2"/>
  <c r="BW195" i="2"/>
  <c r="BW196" i="2"/>
  <c r="BW197" i="2"/>
  <c r="BW198" i="2"/>
  <c r="BW199" i="2"/>
  <c r="BW200" i="2"/>
  <c r="BW201" i="2"/>
  <c r="BW202" i="2"/>
  <c r="BW203" i="2"/>
  <c r="BW204" i="2"/>
  <c r="BW205" i="2"/>
  <c r="BW206" i="2"/>
  <c r="BW207" i="2"/>
  <c r="BW208" i="2"/>
  <c r="BW209" i="2"/>
  <c r="BW210" i="2"/>
  <c r="BW211" i="2"/>
  <c r="BW212" i="2"/>
  <c r="BW213" i="2"/>
  <c r="BW214" i="2"/>
  <c r="BW215" i="2"/>
  <c r="BW216" i="2"/>
  <c r="BW217" i="2"/>
  <c r="BW218" i="2"/>
  <c r="BW219" i="2"/>
  <c r="BW220" i="2"/>
  <c r="BW221" i="2"/>
  <c r="BW222" i="2"/>
  <c r="BW223" i="2"/>
  <c r="BW224" i="2"/>
  <c r="BW225" i="2"/>
  <c r="BW226" i="2"/>
  <c r="BW227" i="2"/>
  <c r="BW228" i="2"/>
  <c r="BW229" i="2"/>
  <c r="BW230" i="2"/>
  <c r="BW231" i="2"/>
  <c r="BW232" i="2"/>
  <c r="BW233" i="2"/>
  <c r="BW234" i="2"/>
  <c r="BW235" i="2"/>
  <c r="BW236" i="2"/>
  <c r="BW237" i="2"/>
  <c r="BW238" i="2"/>
  <c r="BW239" i="2"/>
  <c r="BW240" i="2"/>
  <c r="BW241" i="2"/>
  <c r="BW242" i="2"/>
  <c r="BW243" i="2"/>
  <c r="BW244" i="2"/>
  <c r="BW245" i="2"/>
  <c r="BW246" i="2"/>
  <c r="BW247" i="2"/>
  <c r="BW248" i="2"/>
  <c r="BW249" i="2"/>
  <c r="BW250" i="2"/>
  <c r="BW251" i="2"/>
  <c r="BW252" i="2"/>
  <c r="BW253" i="2"/>
  <c r="BW254" i="2"/>
  <c r="BW255" i="2"/>
  <c r="BW256" i="2"/>
  <c r="BW257" i="2"/>
  <c r="BW258" i="2"/>
  <c r="BW259" i="2"/>
  <c r="BW260" i="2"/>
  <c r="BW261" i="2"/>
  <c r="BW262" i="2"/>
  <c r="BW263" i="2"/>
  <c r="BW264" i="2"/>
  <c r="BW265" i="2"/>
  <c r="BW266" i="2"/>
  <c r="BW267" i="2"/>
  <c r="BW268" i="2"/>
  <c r="BW269" i="2"/>
  <c r="BW270" i="2"/>
  <c r="BW271" i="2"/>
  <c r="BW272" i="2"/>
  <c r="BW273" i="2"/>
  <c r="BW274" i="2"/>
  <c r="BW275" i="2"/>
  <c r="BW276" i="2"/>
  <c r="BW277" i="2"/>
  <c r="BW278" i="2"/>
  <c r="BW279" i="2"/>
  <c r="BW280" i="2"/>
  <c r="BW281" i="2"/>
  <c r="BW282" i="2"/>
  <c r="BW283" i="2"/>
  <c r="BW284" i="2"/>
  <c r="BW285" i="2"/>
  <c r="BW286" i="2"/>
  <c r="BW287" i="2"/>
  <c r="BW288" i="2"/>
  <c r="BW289" i="2"/>
  <c r="BW290" i="2"/>
  <c r="BW291" i="2"/>
  <c r="BW292" i="2"/>
  <c r="BW293" i="2"/>
  <c r="BW294" i="2"/>
  <c r="BW295" i="2"/>
  <c r="BW296" i="2"/>
  <c r="BW297" i="2"/>
  <c r="BW298" i="2"/>
  <c r="BW299" i="2"/>
  <c r="BW300" i="2"/>
  <c r="BW301" i="2"/>
  <c r="BW302" i="2"/>
  <c r="BW303" i="2"/>
  <c r="BW304" i="2"/>
  <c r="BW305" i="2"/>
  <c r="BW306" i="2"/>
  <c r="BW307" i="2"/>
  <c r="BW308" i="2"/>
  <c r="BW309" i="2"/>
  <c r="BW310" i="2"/>
  <c r="BW311" i="2"/>
  <c r="BW312" i="2"/>
  <c r="BW313" i="2"/>
  <c r="BW314" i="2"/>
  <c r="BW315" i="2"/>
  <c r="BW316" i="2"/>
  <c r="BW317" i="2"/>
  <c r="BW318" i="2"/>
  <c r="BW319" i="2"/>
  <c r="BW320" i="2"/>
  <c r="BW321" i="2"/>
  <c r="BW322" i="2"/>
  <c r="BW323" i="2"/>
  <c r="BW324" i="2"/>
  <c r="BW325" i="2"/>
  <c r="BW326" i="2"/>
  <c r="BW327" i="2"/>
  <c r="BW328" i="2"/>
  <c r="BW329" i="2"/>
  <c r="BW330" i="2"/>
  <c r="BW331" i="2"/>
  <c r="BW332" i="2"/>
  <c r="BW333" i="2"/>
  <c r="BW334" i="2"/>
  <c r="BW335" i="2"/>
  <c r="BW336" i="2"/>
  <c r="BW337" i="2"/>
  <c r="BW338" i="2"/>
  <c r="BW339" i="2"/>
  <c r="BW340" i="2"/>
  <c r="BW341" i="2"/>
  <c r="BW342" i="2"/>
  <c r="BW343" i="2"/>
  <c r="BW344" i="2"/>
  <c r="BW345" i="2"/>
  <c r="BW346" i="2"/>
  <c r="BW347" i="2"/>
  <c r="BW348" i="2"/>
  <c r="BW349" i="2"/>
  <c r="BW350" i="2"/>
  <c r="BW351" i="2"/>
  <c r="BW352" i="2"/>
  <c r="BW353" i="2"/>
  <c r="BW354" i="2"/>
  <c r="BW355" i="2"/>
  <c r="BW356" i="2"/>
  <c r="BW357" i="2"/>
  <c r="BW358" i="2"/>
  <c r="BW359" i="2"/>
  <c r="BW360" i="2"/>
  <c r="BW361" i="2"/>
  <c r="BW362" i="2"/>
  <c r="BW363" i="2"/>
  <c r="BW364" i="2"/>
  <c r="BW365" i="2"/>
  <c r="BW366" i="2"/>
  <c r="BW367" i="2"/>
  <c r="BW368" i="2"/>
  <c r="BW369" i="2"/>
  <c r="BW370" i="2"/>
  <c r="BW371" i="2"/>
  <c r="BW372" i="2"/>
  <c r="BW373" i="2"/>
  <c r="BW374" i="2"/>
  <c r="BW375" i="2"/>
  <c r="BW376" i="2"/>
  <c r="BW377" i="2"/>
  <c r="BW378" i="2"/>
  <c r="BW379" i="2"/>
  <c r="BW380" i="2"/>
  <c r="BW381" i="2"/>
  <c r="BW382" i="2"/>
  <c r="BW383" i="2"/>
  <c r="BW384" i="2"/>
  <c r="BW385" i="2"/>
  <c r="BW386" i="2"/>
  <c r="BW387" i="2"/>
  <c r="BW388" i="2"/>
  <c r="BW389" i="2"/>
  <c r="BW390" i="2"/>
  <c r="BW391" i="2"/>
  <c r="BW392" i="2"/>
  <c r="BW393" i="2"/>
  <c r="BW394" i="2"/>
  <c r="BW395" i="2"/>
  <c r="BW396" i="2"/>
  <c r="BW397" i="2"/>
  <c r="BW398" i="2"/>
  <c r="BW399" i="2"/>
  <c r="BW400" i="2"/>
  <c r="BW401" i="2"/>
  <c r="BW402" i="2"/>
  <c r="BW403" i="2"/>
  <c r="BW404" i="2"/>
  <c r="BW405" i="2"/>
  <c r="BW406" i="2"/>
  <c r="BW407" i="2"/>
  <c r="BW408" i="2"/>
  <c r="BW409" i="2"/>
  <c r="BW410" i="2"/>
  <c r="BW411" i="2"/>
  <c r="BW412" i="2"/>
  <c r="BW413" i="2"/>
  <c r="BW414" i="2"/>
  <c r="BW415" i="2"/>
  <c r="BW416" i="2"/>
  <c r="BW417" i="2"/>
  <c r="BW418" i="2"/>
  <c r="BW419" i="2"/>
  <c r="BW420" i="2"/>
  <c r="BW421" i="2"/>
  <c r="BW422" i="2"/>
  <c r="BW423" i="2"/>
  <c r="BW424" i="2"/>
  <c r="BW425" i="2"/>
  <c r="BW426" i="2"/>
  <c r="BW427" i="2"/>
  <c r="BW428" i="2"/>
  <c r="BW429" i="2"/>
  <c r="BW430" i="2"/>
  <c r="BW431" i="2"/>
  <c r="BW432" i="2"/>
  <c r="BW433" i="2"/>
  <c r="BW434" i="2"/>
  <c r="BW435" i="2"/>
  <c r="BW436" i="2"/>
  <c r="BW437" i="2"/>
  <c r="BW438" i="2"/>
  <c r="BW439" i="2"/>
  <c r="BW440" i="2"/>
  <c r="BW441" i="2"/>
  <c r="BW442" i="2"/>
  <c r="BW443" i="2"/>
  <c r="BW444" i="2"/>
  <c r="BW445" i="2"/>
  <c r="BW446" i="2"/>
  <c r="BW447" i="2"/>
  <c r="BW448" i="2"/>
  <c r="BW449" i="2"/>
  <c r="BW450" i="2"/>
  <c r="BW451" i="2"/>
  <c r="BW452" i="2"/>
  <c r="BW453" i="2"/>
  <c r="BW454" i="2"/>
  <c r="BW455" i="2"/>
  <c r="BW456" i="2"/>
  <c r="BW457" i="2"/>
  <c r="BW458" i="2"/>
  <c r="BW459" i="2"/>
  <c r="BW460" i="2"/>
  <c r="BW461" i="2"/>
  <c r="BW462" i="2"/>
  <c r="BW463" i="2"/>
  <c r="BW464" i="2"/>
  <c r="BW465" i="2"/>
  <c r="BW466" i="2"/>
  <c r="BW467" i="2"/>
  <c r="BW468" i="2"/>
  <c r="BW469" i="2"/>
  <c r="BW470" i="2"/>
  <c r="BW471" i="2"/>
  <c r="BW472" i="2"/>
  <c r="BW473" i="2"/>
  <c r="BW474" i="2"/>
  <c r="BW475" i="2"/>
  <c r="BW476" i="2"/>
  <c r="BW477" i="2"/>
  <c r="BW478" i="2"/>
  <c r="BW479" i="2"/>
  <c r="BW480" i="2"/>
  <c r="BW481" i="2"/>
  <c r="BW482" i="2"/>
  <c r="BW483" i="2"/>
  <c r="BW484" i="2"/>
  <c r="BW485" i="2"/>
  <c r="BW486" i="2"/>
  <c r="BW487" i="2"/>
  <c r="BW488" i="2"/>
  <c r="BW489" i="2"/>
  <c r="BW490" i="2"/>
  <c r="BW491" i="2"/>
  <c r="BW492" i="2"/>
  <c r="BW493" i="2"/>
  <c r="BW494" i="2"/>
  <c r="BW495" i="2"/>
  <c r="BW496" i="2"/>
  <c r="BW497" i="2"/>
  <c r="BW498" i="2"/>
  <c r="BW499" i="2"/>
  <c r="BW500" i="2"/>
  <c r="BW501" i="2"/>
  <c r="BW502" i="2"/>
  <c r="BW503" i="2"/>
  <c r="BW504" i="2"/>
  <c r="BW505" i="2"/>
  <c r="BW506" i="2"/>
  <c r="BW507" i="2"/>
  <c r="BW508" i="2"/>
  <c r="BW509" i="2"/>
  <c r="BW510" i="2"/>
  <c r="BW511" i="2"/>
  <c r="BW512" i="2"/>
  <c r="BW513" i="2"/>
  <c r="BW514" i="2"/>
  <c r="BW515" i="2"/>
  <c r="BW516" i="2"/>
  <c r="BW517" i="2"/>
  <c r="BW518" i="2"/>
  <c r="BW519" i="2"/>
  <c r="BW520" i="2"/>
  <c r="BW521" i="2"/>
  <c r="BW522" i="2"/>
  <c r="BW523" i="2"/>
  <c r="BW524" i="2"/>
  <c r="BW525" i="2"/>
  <c r="BW526" i="2"/>
  <c r="BW527" i="2"/>
  <c r="BW528" i="2"/>
  <c r="BW529" i="2"/>
  <c r="BW530" i="2"/>
  <c r="BW531" i="2"/>
  <c r="BW532" i="2"/>
  <c r="BW533" i="2"/>
  <c r="BW534" i="2"/>
  <c r="BW535" i="2"/>
  <c r="BW536" i="2"/>
  <c r="BW537" i="2"/>
  <c r="BW538" i="2"/>
  <c r="BW539" i="2"/>
  <c r="BW540" i="2"/>
  <c r="BW541" i="2"/>
  <c r="BW542" i="2"/>
  <c r="BW543" i="2"/>
  <c r="BW544" i="2"/>
  <c r="BW545" i="2"/>
  <c r="BW546" i="2"/>
  <c r="BW547" i="2"/>
  <c r="BW548" i="2"/>
  <c r="BW549" i="2"/>
  <c r="BW550" i="2"/>
  <c r="BW551" i="2"/>
  <c r="BW552" i="2"/>
  <c r="BW553" i="2"/>
  <c r="BW554" i="2"/>
  <c r="BW555" i="2"/>
  <c r="BW556" i="2"/>
  <c r="BW557" i="2"/>
  <c r="BW558" i="2"/>
  <c r="BW559" i="2"/>
  <c r="BW560" i="2"/>
  <c r="BW561" i="2"/>
  <c r="BW562" i="2"/>
  <c r="BW563" i="2"/>
  <c r="BW564" i="2"/>
  <c r="BW565" i="2"/>
  <c r="BW566" i="2"/>
  <c r="BW567" i="2"/>
  <c r="BW568" i="2"/>
  <c r="BW569" i="2"/>
  <c r="BW570" i="2"/>
  <c r="BW571" i="2"/>
  <c r="BW572" i="2"/>
  <c r="BW573" i="2"/>
  <c r="BW574" i="2"/>
  <c r="BW575" i="2"/>
  <c r="BW576" i="2"/>
  <c r="BW577" i="2"/>
  <c r="BW578" i="2"/>
  <c r="BW579" i="2"/>
  <c r="BW580" i="2"/>
  <c r="BW581" i="2"/>
  <c r="BW582" i="2"/>
  <c r="BW583" i="2"/>
  <c r="BW584" i="2"/>
  <c r="BW585" i="2"/>
  <c r="BW586" i="2"/>
  <c r="BW587" i="2"/>
  <c r="BW588" i="2"/>
  <c r="BW589" i="2"/>
  <c r="BW590" i="2"/>
  <c r="BW591" i="2"/>
  <c r="BW592" i="2"/>
  <c r="BW593" i="2"/>
  <c r="BW594" i="2"/>
  <c r="BW595" i="2"/>
  <c r="BW596" i="2"/>
  <c r="BW597" i="2"/>
  <c r="BW598" i="2"/>
  <c r="BW599" i="2"/>
  <c r="BW600" i="2"/>
  <c r="BW601" i="2"/>
  <c r="BW602" i="2"/>
  <c r="BW603" i="2"/>
  <c r="BW604" i="2"/>
  <c r="BW605" i="2"/>
  <c r="BW606" i="2"/>
  <c r="BW607" i="2"/>
  <c r="BW608" i="2"/>
  <c r="BW609" i="2"/>
  <c r="BW610" i="2"/>
  <c r="BW611" i="2"/>
  <c r="BW612" i="2"/>
  <c r="BW613" i="2"/>
  <c r="BW614" i="2"/>
  <c r="BW615" i="2"/>
  <c r="BW616" i="2"/>
  <c r="BW617" i="2"/>
  <c r="BW618" i="2"/>
  <c r="BW619" i="2"/>
  <c r="BW620" i="2"/>
  <c r="BW621" i="2"/>
  <c r="BW622" i="2"/>
  <c r="BW623" i="2"/>
  <c r="BW624" i="2"/>
  <c r="BW625" i="2"/>
  <c r="BW626" i="2"/>
  <c r="BW627" i="2"/>
  <c r="BW628" i="2"/>
  <c r="BW629" i="2"/>
  <c r="BW630" i="2"/>
  <c r="BW631" i="2"/>
  <c r="BW632" i="2"/>
  <c r="BW633" i="2"/>
  <c r="BW634" i="2"/>
  <c r="BW635" i="2"/>
  <c r="BW636" i="2"/>
  <c r="BW637" i="2"/>
  <c r="BW638" i="2"/>
  <c r="BW639" i="2"/>
  <c r="BW640" i="2"/>
  <c r="BW641" i="2"/>
  <c r="BW642" i="2"/>
  <c r="BW643" i="2"/>
  <c r="BW644" i="2"/>
  <c r="BW645" i="2"/>
  <c r="BW646" i="2"/>
  <c r="BW647" i="2"/>
  <c r="BW648" i="2"/>
  <c r="BW649" i="2"/>
  <c r="BW650" i="2"/>
  <c r="BW651" i="2"/>
  <c r="BW652" i="2"/>
  <c r="BW653" i="2"/>
  <c r="BW654" i="2"/>
  <c r="BW655" i="2"/>
  <c r="BW656" i="2"/>
  <c r="BW657" i="2"/>
  <c r="BW658" i="2"/>
  <c r="BW659" i="2"/>
  <c r="BW660" i="2"/>
  <c r="BW661" i="2"/>
  <c r="BW662" i="2"/>
  <c r="BW663" i="2"/>
  <c r="BW664" i="2"/>
  <c r="BW665" i="2"/>
  <c r="BW666" i="2"/>
  <c r="BW667" i="2"/>
  <c r="BW668" i="2"/>
  <c r="BW669" i="2"/>
  <c r="BW670" i="2"/>
  <c r="BW671" i="2"/>
  <c r="BW672" i="2"/>
  <c r="BW673" i="2"/>
  <c r="BW674" i="2"/>
  <c r="BW675" i="2"/>
  <c r="BW676" i="2"/>
  <c r="BW677" i="2"/>
  <c r="BW678" i="2"/>
  <c r="BW679" i="2"/>
  <c r="BW680" i="2"/>
  <c r="BW681" i="2"/>
  <c r="BW682" i="2"/>
  <c r="BW683" i="2"/>
  <c r="BW684" i="2"/>
  <c r="BW685" i="2"/>
  <c r="BW686" i="2"/>
  <c r="BW687" i="2"/>
  <c r="BW688" i="2"/>
  <c r="BW689" i="2"/>
  <c r="BW690" i="2"/>
  <c r="BW691" i="2"/>
  <c r="BW692" i="2"/>
  <c r="BW693" i="2"/>
  <c r="BW694" i="2"/>
  <c r="BW695" i="2"/>
  <c r="BW696" i="2"/>
  <c r="BW697" i="2"/>
  <c r="BW698" i="2"/>
  <c r="BW699" i="2"/>
  <c r="BW700" i="2"/>
  <c r="BW701" i="2"/>
  <c r="BW702" i="2"/>
  <c r="BW703" i="2"/>
  <c r="BW704" i="2"/>
  <c r="BW705" i="2"/>
  <c r="BW706" i="2"/>
  <c r="BW707" i="2"/>
  <c r="BW708" i="2"/>
  <c r="BW709" i="2"/>
  <c r="BW710" i="2"/>
  <c r="BW711" i="2"/>
  <c r="BW712" i="2"/>
  <c r="BW713" i="2"/>
  <c r="BW714" i="2"/>
  <c r="BW715" i="2"/>
  <c r="BW716" i="2"/>
  <c r="BW717" i="2"/>
  <c r="BW718" i="2"/>
  <c r="BW719" i="2"/>
  <c r="BW720" i="2"/>
  <c r="BW721" i="2"/>
  <c r="BW722" i="2"/>
  <c r="BW723" i="2"/>
  <c r="BW724" i="2"/>
  <c r="BW725" i="2"/>
  <c r="BW726" i="2"/>
  <c r="BW727" i="2"/>
  <c r="BW728" i="2"/>
  <c r="BW729" i="2"/>
  <c r="BW730" i="2"/>
  <c r="BW731" i="2"/>
  <c r="BW732" i="2"/>
  <c r="BW733" i="2"/>
  <c r="BW734" i="2"/>
  <c r="BW735" i="2"/>
  <c r="BW736" i="2"/>
  <c r="BW737" i="2"/>
  <c r="BW738" i="2"/>
  <c r="BW739" i="2"/>
  <c r="BW740" i="2"/>
  <c r="BW741" i="2"/>
  <c r="BW742" i="2"/>
  <c r="BW743" i="2"/>
  <c r="BW744" i="2"/>
  <c r="BW745" i="2"/>
  <c r="BW746" i="2"/>
  <c r="BW747" i="2"/>
  <c r="BW748" i="2"/>
  <c r="BW749" i="2"/>
  <c r="BW750" i="2"/>
  <c r="BW751" i="2"/>
  <c r="BW752" i="2"/>
  <c r="BW753" i="2"/>
  <c r="BW754" i="2"/>
  <c r="BW755" i="2"/>
  <c r="BW756" i="2"/>
  <c r="BW757" i="2"/>
  <c r="BW758" i="2"/>
  <c r="BW759" i="2"/>
  <c r="BW760" i="2"/>
  <c r="BW761" i="2"/>
  <c r="BW762" i="2"/>
  <c r="BW763" i="2"/>
  <c r="BW764" i="2"/>
  <c r="BW765" i="2"/>
  <c r="BW766" i="2"/>
  <c r="BW767" i="2"/>
  <c r="BW768" i="2"/>
  <c r="BW769" i="2"/>
  <c r="BW770" i="2"/>
  <c r="BW771" i="2"/>
  <c r="BW772" i="2"/>
  <c r="BW773" i="2"/>
  <c r="BW774" i="2"/>
  <c r="BW775" i="2"/>
  <c r="BW776" i="2"/>
  <c r="BW777" i="2"/>
  <c r="BW778" i="2"/>
  <c r="BW779" i="2"/>
  <c r="BW780" i="2"/>
  <c r="BW781" i="2"/>
  <c r="BW782" i="2"/>
  <c r="BW783" i="2"/>
  <c r="BW784" i="2"/>
  <c r="BW785" i="2"/>
  <c r="BW786" i="2"/>
  <c r="BW787" i="2"/>
  <c r="BW788" i="2"/>
  <c r="BW789" i="2"/>
  <c r="BW790" i="2"/>
  <c r="BW791" i="2"/>
  <c r="BW792" i="2"/>
  <c r="BW793" i="2"/>
  <c r="BW794" i="2"/>
  <c r="BW795" i="2"/>
  <c r="BW796" i="2"/>
  <c r="BW797" i="2"/>
  <c r="BW798" i="2"/>
  <c r="BW799" i="2"/>
  <c r="BW800" i="2"/>
  <c r="BW801" i="2"/>
  <c r="BW802" i="2"/>
  <c r="BW803" i="2"/>
  <c r="BW804" i="2"/>
  <c r="BW805" i="2"/>
  <c r="BW806" i="2"/>
  <c r="BW807" i="2"/>
  <c r="BW808" i="2"/>
  <c r="BW809" i="2"/>
  <c r="BW810" i="2"/>
  <c r="BW811" i="2"/>
  <c r="BW812" i="2"/>
  <c r="BW813" i="2"/>
  <c r="BW814" i="2"/>
  <c r="BW815" i="2"/>
  <c r="BW816" i="2"/>
  <c r="BW817" i="2"/>
  <c r="BW818" i="2"/>
  <c r="BW819" i="2"/>
  <c r="BW820" i="2"/>
  <c r="BW821" i="2"/>
  <c r="BW822" i="2"/>
  <c r="BW823" i="2"/>
  <c r="BW824" i="2"/>
  <c r="BW825" i="2"/>
  <c r="BW826" i="2"/>
  <c r="BW827" i="2"/>
  <c r="BW828" i="2"/>
  <c r="BW829" i="2"/>
  <c r="BW830" i="2"/>
  <c r="BW831" i="2"/>
  <c r="BW832" i="2"/>
  <c r="BW833" i="2"/>
  <c r="BW834" i="2"/>
  <c r="BW835" i="2"/>
  <c r="BW836" i="2"/>
  <c r="BW837" i="2"/>
  <c r="BW838" i="2"/>
  <c r="BW839" i="2"/>
  <c r="BW840" i="2"/>
  <c r="BW841" i="2"/>
  <c r="BW842" i="2"/>
  <c r="BW843" i="2"/>
  <c r="BW844" i="2"/>
  <c r="BW845" i="2"/>
  <c r="BW846" i="2"/>
  <c r="BW847" i="2"/>
  <c r="BW848" i="2"/>
  <c r="BW849" i="2"/>
  <c r="BW850" i="2"/>
  <c r="BW851" i="2"/>
  <c r="BW852" i="2"/>
  <c r="BW853" i="2"/>
  <c r="BW854" i="2"/>
  <c r="BW855" i="2"/>
  <c r="BW856" i="2"/>
  <c r="BW857" i="2"/>
  <c r="BW858" i="2"/>
  <c r="BW859" i="2"/>
  <c r="BW860" i="2"/>
  <c r="BW861" i="2"/>
  <c r="BW862" i="2"/>
  <c r="BW863" i="2"/>
  <c r="BW864" i="2"/>
  <c r="BW865" i="2"/>
  <c r="BW866" i="2"/>
  <c r="BW867" i="2"/>
  <c r="BW868" i="2"/>
  <c r="BW869" i="2"/>
  <c r="BW870" i="2"/>
  <c r="BW871" i="2"/>
  <c r="BW872" i="2"/>
  <c r="BW873" i="2"/>
  <c r="BW874" i="2"/>
  <c r="BW875" i="2"/>
  <c r="BW876" i="2"/>
  <c r="BW877" i="2"/>
  <c r="BW878" i="2"/>
  <c r="BW879" i="2"/>
  <c r="BW880" i="2"/>
  <c r="BW881" i="2"/>
  <c r="BW882" i="2"/>
  <c r="BW883" i="2"/>
  <c r="BW884" i="2"/>
  <c r="BW885" i="2"/>
  <c r="BW886" i="2"/>
  <c r="BW887" i="2"/>
  <c r="BW888" i="2"/>
  <c r="BW889" i="2"/>
  <c r="BW890" i="2"/>
  <c r="BW891" i="2"/>
  <c r="BW892" i="2"/>
  <c r="BW893" i="2"/>
  <c r="BW894" i="2"/>
  <c r="BW895" i="2"/>
  <c r="BW896" i="2"/>
  <c r="BW897" i="2"/>
  <c r="BW898" i="2"/>
  <c r="BW899" i="2"/>
  <c r="BW900" i="2"/>
  <c r="BW901" i="2"/>
  <c r="BW902" i="2"/>
  <c r="BW903" i="2"/>
  <c r="BW904" i="2"/>
  <c r="BW905" i="2"/>
  <c r="BW906" i="2"/>
  <c r="BW907" i="2"/>
  <c r="BW908" i="2"/>
  <c r="BW909" i="2"/>
  <c r="BW910" i="2"/>
  <c r="BW911" i="2"/>
  <c r="BW912" i="2"/>
  <c r="BW913" i="2"/>
  <c r="BW914" i="2"/>
  <c r="BW915" i="2"/>
  <c r="BW916" i="2"/>
  <c r="BW917" i="2"/>
  <c r="BW918" i="2"/>
  <c r="BW919" i="2"/>
  <c r="BW920" i="2"/>
  <c r="BW921" i="2"/>
  <c r="BW922" i="2"/>
  <c r="BW923" i="2"/>
  <c r="BW924" i="2"/>
  <c r="BW925" i="2"/>
  <c r="BW926" i="2"/>
  <c r="BW927" i="2"/>
  <c r="BW928" i="2"/>
  <c r="BW929" i="2"/>
  <c r="BW930" i="2"/>
  <c r="BW931" i="2"/>
  <c r="BW932" i="2"/>
  <c r="BW933" i="2"/>
  <c r="BW934" i="2"/>
  <c r="BW935" i="2"/>
  <c r="BW936" i="2"/>
  <c r="BW937" i="2"/>
  <c r="BW938" i="2"/>
  <c r="BW939" i="2"/>
  <c r="BW940" i="2"/>
  <c r="BW941" i="2"/>
  <c r="BW942" i="2"/>
  <c r="BW943" i="2"/>
  <c r="BW944" i="2"/>
  <c r="BW945" i="2"/>
  <c r="BW946" i="2"/>
  <c r="BW947" i="2"/>
  <c r="BW948" i="2"/>
  <c r="BW949" i="2"/>
  <c r="BW950" i="2"/>
  <c r="BW951" i="2"/>
  <c r="BW952" i="2"/>
  <c r="BW953" i="2"/>
  <c r="BW954" i="2"/>
  <c r="BW955" i="2"/>
  <c r="BW956" i="2"/>
  <c r="BW957" i="2"/>
  <c r="BW958" i="2"/>
  <c r="BW959" i="2"/>
  <c r="BW960" i="2"/>
  <c r="BW961" i="2"/>
  <c r="BW962" i="2"/>
  <c r="BW963" i="2"/>
  <c r="BW964" i="2"/>
  <c r="BW965" i="2"/>
  <c r="BW966" i="2"/>
  <c r="BW967" i="2"/>
  <c r="BW968" i="2"/>
  <c r="BW969" i="2"/>
  <c r="BW970" i="2"/>
  <c r="BW971" i="2"/>
  <c r="BW972" i="2"/>
  <c r="BW973" i="2"/>
  <c r="BW974" i="2"/>
  <c r="BW975" i="2"/>
  <c r="BW976" i="2"/>
  <c r="BW977" i="2"/>
  <c r="BW978" i="2"/>
  <c r="BW979" i="2"/>
  <c r="BW980" i="2"/>
  <c r="BW981" i="2"/>
  <c r="BW982" i="2"/>
  <c r="BW983" i="2"/>
  <c r="BW984" i="2"/>
  <c r="BW985" i="2"/>
  <c r="BW986" i="2"/>
  <c r="BW987" i="2"/>
  <c r="BW988" i="2"/>
  <c r="BW989" i="2"/>
  <c r="BW990" i="2"/>
  <c r="BW991" i="2"/>
  <c r="BW992" i="2"/>
  <c r="BW993" i="2"/>
  <c r="BW994" i="2"/>
  <c r="BW995" i="2"/>
  <c r="BW996" i="2"/>
  <c r="BW997" i="2"/>
  <c r="BW998" i="2"/>
  <c r="BW999" i="2"/>
  <c r="BW1000" i="2"/>
  <c r="BW1001" i="2"/>
  <c r="BW1002" i="2"/>
  <c r="BW1003" i="2"/>
  <c r="BW1004" i="2"/>
  <c r="BW1005" i="2"/>
  <c r="BW1006" i="2"/>
  <c r="BW1007" i="2"/>
  <c r="BW1008" i="2"/>
  <c r="BW1009" i="2"/>
  <c r="BW1010" i="2"/>
  <c r="BW1011" i="2"/>
  <c r="BW1012" i="2"/>
  <c r="BW1013" i="2"/>
  <c r="BW1014" i="2"/>
  <c r="BW1015" i="2"/>
  <c r="BW1016" i="2"/>
  <c r="BW1017" i="2"/>
  <c r="BW1018" i="2"/>
  <c r="BW1019" i="2"/>
  <c r="BW1020" i="2"/>
  <c r="BW1021" i="2"/>
  <c r="BW1022" i="2"/>
  <c r="BW1023" i="2"/>
  <c r="BW1024" i="2"/>
  <c r="BW1025" i="2"/>
  <c r="BW1026" i="2"/>
  <c r="BW1027" i="2"/>
  <c r="BW1028" i="2"/>
  <c r="BW1029" i="2"/>
  <c r="BW1030" i="2"/>
  <c r="BW1031" i="2"/>
  <c r="BW1032" i="2"/>
  <c r="BW1033" i="2"/>
  <c r="BW1034" i="2"/>
  <c r="BW1035" i="2"/>
  <c r="BW1036" i="2"/>
  <c r="BW1037" i="2"/>
  <c r="BW1038" i="2"/>
  <c r="BW1039" i="2"/>
  <c r="BW1040" i="2"/>
  <c r="BW1041" i="2"/>
  <c r="BW1042" i="2"/>
  <c r="BW1043" i="2"/>
  <c r="BW1044" i="2"/>
  <c r="BW1045" i="2"/>
  <c r="BW1046" i="2"/>
  <c r="BW1047" i="2"/>
  <c r="BW1048" i="2"/>
  <c r="BW1049" i="2"/>
  <c r="BW1050" i="2"/>
  <c r="BW1051" i="2"/>
  <c r="BW1052" i="2"/>
  <c r="BW1053" i="2"/>
  <c r="BW1054" i="2"/>
  <c r="BW1055" i="2"/>
  <c r="BW1056" i="2"/>
  <c r="BW1057" i="2"/>
  <c r="BW1058" i="2"/>
  <c r="BW1059" i="2"/>
  <c r="BW1060" i="2"/>
  <c r="BW1061" i="2"/>
  <c r="BW1062" i="2"/>
  <c r="BW1063" i="2"/>
  <c r="BW1064" i="2"/>
  <c r="BW1065" i="2"/>
  <c r="BW1066" i="2"/>
  <c r="BW1067" i="2"/>
  <c r="BW1068" i="2"/>
  <c r="BW1069" i="2"/>
  <c r="BW1070" i="2"/>
  <c r="BW1071" i="2"/>
  <c r="BW1072" i="2"/>
  <c r="BW1073" i="2"/>
  <c r="BW1074" i="2"/>
  <c r="BW1075" i="2"/>
  <c r="BW1076" i="2"/>
  <c r="BW1077" i="2"/>
  <c r="BW1078" i="2"/>
  <c r="BW1079" i="2"/>
  <c r="BW1080" i="2"/>
  <c r="BW1081" i="2"/>
  <c r="BW1082" i="2"/>
  <c r="BW1083" i="2"/>
  <c r="BW1084" i="2"/>
  <c r="BW1085" i="2"/>
  <c r="BW1086" i="2"/>
  <c r="BW1087" i="2"/>
  <c r="BW1088" i="2"/>
  <c r="BW1089" i="2"/>
  <c r="BW1090" i="2"/>
  <c r="BW1091" i="2"/>
  <c r="BW1092" i="2"/>
  <c r="BW1093" i="2"/>
  <c r="BW1094" i="2"/>
  <c r="BW1095" i="2"/>
  <c r="BW1096" i="2"/>
  <c r="BW1097" i="2"/>
  <c r="BW1098" i="2"/>
  <c r="BW1099" i="2"/>
  <c r="BW1100" i="2"/>
  <c r="BW1101" i="2"/>
  <c r="BW1102" i="2"/>
  <c r="BW1103" i="2"/>
  <c r="BW1104" i="2"/>
  <c r="BW1105" i="2"/>
  <c r="BW1106" i="2"/>
  <c r="BW1107" i="2"/>
  <c r="BW1108" i="2"/>
  <c r="BW1109" i="2"/>
  <c r="BW1110" i="2"/>
  <c r="BW1111" i="2"/>
  <c r="BW1112" i="2"/>
  <c r="BW1113" i="2"/>
  <c r="BW1114" i="2"/>
  <c r="BW1115" i="2"/>
  <c r="BW1116" i="2"/>
  <c r="BW1117" i="2"/>
  <c r="BW1118" i="2"/>
  <c r="BW1119" i="2"/>
  <c r="BW1120" i="2"/>
  <c r="BW1121" i="2"/>
  <c r="BW1122" i="2"/>
  <c r="BW1123" i="2"/>
  <c r="BW1124" i="2"/>
  <c r="BW1125" i="2"/>
  <c r="BW1126" i="2"/>
  <c r="BW1127" i="2"/>
  <c r="BW1128" i="2"/>
  <c r="BW1129" i="2"/>
  <c r="BW1130" i="2"/>
  <c r="BW1131" i="2"/>
  <c r="BW1132" i="2"/>
  <c r="BW1133" i="2"/>
  <c r="BW1134" i="2"/>
  <c r="BW1135" i="2"/>
  <c r="BW1136" i="2"/>
  <c r="BW1137" i="2"/>
  <c r="BW1138" i="2"/>
  <c r="BW1139" i="2"/>
  <c r="BW1140" i="2"/>
  <c r="BW1141" i="2"/>
  <c r="BW1142" i="2"/>
  <c r="BW1143" i="2"/>
  <c r="BW1144" i="2"/>
  <c r="BW1145" i="2"/>
  <c r="BW1146" i="2"/>
  <c r="BW1147" i="2"/>
  <c r="BW1148" i="2"/>
  <c r="BW1149" i="2"/>
  <c r="BW1150" i="2"/>
  <c r="BW1151" i="2"/>
  <c r="BW1152" i="2"/>
  <c r="BW1153" i="2"/>
  <c r="BW1154" i="2"/>
  <c r="BW1155" i="2"/>
  <c r="BW1156" i="2"/>
  <c r="BW1157" i="2"/>
  <c r="BW1158" i="2"/>
  <c r="BW1159" i="2"/>
  <c r="BW1160" i="2"/>
  <c r="BW1161" i="2"/>
  <c r="BW1162" i="2"/>
  <c r="BW1163" i="2"/>
  <c r="BW1164" i="2"/>
  <c r="BW1165" i="2"/>
  <c r="BW1166" i="2"/>
  <c r="BW1167" i="2"/>
  <c r="BW1168" i="2"/>
  <c r="BW1169" i="2"/>
  <c r="BW1170" i="2"/>
  <c r="BW1171" i="2"/>
  <c r="BW1172" i="2"/>
  <c r="BW1173" i="2"/>
  <c r="BW1174" i="2"/>
  <c r="BW1175" i="2"/>
  <c r="BW1176" i="2"/>
  <c r="BW1177" i="2"/>
  <c r="BW1178" i="2"/>
  <c r="BW1179" i="2"/>
  <c r="BW1180" i="2"/>
  <c r="BW1181" i="2"/>
  <c r="BW1182" i="2"/>
  <c r="BW1183" i="2"/>
  <c r="BW1184" i="2"/>
  <c r="BW1185" i="2"/>
  <c r="BW1186" i="2"/>
  <c r="BW1187" i="2"/>
  <c r="BW1188" i="2"/>
  <c r="BW1189" i="2"/>
  <c r="BW1190" i="2"/>
  <c r="BW1191" i="2"/>
  <c r="BW1192" i="2"/>
  <c r="BW1193" i="2"/>
  <c r="BW1194" i="2"/>
  <c r="BW1195" i="2"/>
  <c r="BW1196" i="2"/>
  <c r="BW1197" i="2"/>
  <c r="BW1198" i="2"/>
  <c r="BW1199" i="2"/>
  <c r="BW1200" i="2"/>
  <c r="BW1201" i="2"/>
  <c r="BW1202" i="2"/>
  <c r="BW1203" i="2"/>
  <c r="BW1204" i="2"/>
  <c r="BW1205" i="2"/>
  <c r="BW1206" i="2"/>
  <c r="BW1207" i="2"/>
  <c r="BW1208" i="2"/>
  <c r="BW1209" i="2"/>
  <c r="BW1210" i="2"/>
  <c r="BW1211" i="2"/>
  <c r="BW1212" i="2"/>
  <c r="BW1213" i="2"/>
  <c r="BW1214" i="2"/>
  <c r="BW1215" i="2"/>
  <c r="BW1216" i="2"/>
  <c r="BW1217" i="2"/>
  <c r="BW1218" i="2"/>
  <c r="BW1219" i="2"/>
  <c r="BW1220" i="2"/>
  <c r="BW1221" i="2"/>
  <c r="BW1222" i="2"/>
  <c r="BW1223" i="2"/>
  <c r="BW1224" i="2"/>
  <c r="BW1225" i="2"/>
  <c r="BW1226" i="2"/>
  <c r="BW1227" i="2"/>
  <c r="BW1228" i="2"/>
  <c r="BW1229" i="2"/>
  <c r="BW1230" i="2"/>
  <c r="BW1231" i="2"/>
  <c r="BW1232" i="2"/>
  <c r="BW1233" i="2"/>
  <c r="BW1234" i="2"/>
  <c r="BW1235" i="2"/>
  <c r="BW1236" i="2"/>
  <c r="BW1237" i="2"/>
  <c r="BW1238" i="2"/>
  <c r="BW1239" i="2"/>
  <c r="BW1240" i="2"/>
  <c r="BW1241" i="2"/>
  <c r="BW1242" i="2"/>
  <c r="BW1243" i="2"/>
  <c r="BW1244" i="2"/>
  <c r="BW1245" i="2"/>
  <c r="BW1246" i="2"/>
  <c r="BW1247" i="2"/>
  <c r="BW1248" i="2"/>
  <c r="BW1249" i="2"/>
  <c r="BW1250" i="2"/>
  <c r="BW1251" i="2"/>
  <c r="BW1252" i="2"/>
  <c r="BW1253" i="2"/>
  <c r="BW1254" i="2"/>
  <c r="BW1255" i="2"/>
  <c r="BW1256" i="2"/>
  <c r="BW1257" i="2"/>
  <c r="BW1258" i="2"/>
  <c r="BW1259" i="2"/>
  <c r="BW1260" i="2"/>
  <c r="BW1261" i="2"/>
  <c r="BW1262" i="2"/>
  <c r="BW1263" i="2"/>
  <c r="BW1264" i="2"/>
  <c r="BW1265" i="2"/>
  <c r="BW1266" i="2"/>
  <c r="BW1267" i="2"/>
  <c r="BW1268" i="2"/>
  <c r="BW1269" i="2"/>
  <c r="BW1270" i="2"/>
  <c r="BW1271" i="2"/>
  <c r="BW1272" i="2"/>
  <c r="BW1273" i="2"/>
  <c r="BW1274" i="2"/>
  <c r="BW1275" i="2"/>
  <c r="BW1276" i="2"/>
  <c r="BW1277" i="2"/>
  <c r="BW1278" i="2"/>
  <c r="BW1279" i="2"/>
  <c r="BW1280" i="2"/>
  <c r="BW1281" i="2"/>
  <c r="BW1282" i="2"/>
  <c r="BW1283" i="2"/>
  <c r="BW1284" i="2"/>
  <c r="BW1285" i="2"/>
  <c r="BW1286" i="2"/>
  <c r="BW1287" i="2"/>
  <c r="BW1288" i="2"/>
  <c r="BW1289" i="2"/>
  <c r="BW1290" i="2"/>
  <c r="BW1291" i="2"/>
  <c r="BW1292" i="2"/>
  <c r="BW1293" i="2"/>
  <c r="BW1294" i="2"/>
  <c r="BW1295" i="2"/>
  <c r="BW1296" i="2"/>
  <c r="BW1297" i="2"/>
  <c r="BW1298" i="2"/>
  <c r="BW1299" i="2"/>
  <c r="BW1300" i="2"/>
  <c r="BW1301" i="2"/>
  <c r="BW1302" i="2"/>
  <c r="BW1303" i="2"/>
  <c r="BW1304" i="2"/>
  <c r="BW1305" i="2"/>
  <c r="BW1306" i="2"/>
  <c r="BW1307" i="2"/>
  <c r="BW1308" i="2"/>
  <c r="BW1309" i="2"/>
  <c r="BW1310" i="2"/>
  <c r="BW1311" i="2"/>
  <c r="BW1312" i="2"/>
  <c r="BW1313" i="2"/>
  <c r="BW1314" i="2"/>
  <c r="BW1315" i="2"/>
  <c r="BW1316" i="2"/>
  <c r="BW1317" i="2"/>
  <c r="BW1318" i="2"/>
  <c r="BW1319" i="2"/>
  <c r="BW1320" i="2"/>
  <c r="BW1321" i="2"/>
  <c r="BW1322" i="2"/>
  <c r="BW1323" i="2"/>
  <c r="BW1324" i="2"/>
  <c r="BW1325" i="2"/>
  <c r="BW1326" i="2"/>
  <c r="BW1327" i="2"/>
  <c r="BW1328" i="2"/>
  <c r="BW1329" i="2"/>
  <c r="BW1330" i="2"/>
  <c r="BW1331" i="2"/>
  <c r="BW1332" i="2"/>
  <c r="BW1333" i="2"/>
  <c r="BW1334" i="2"/>
  <c r="BW1335" i="2"/>
  <c r="BW1336" i="2"/>
  <c r="BW1337" i="2"/>
  <c r="BW1338" i="2"/>
  <c r="BW1339" i="2"/>
  <c r="BW1340" i="2"/>
  <c r="BW1341" i="2"/>
  <c r="BW1342" i="2"/>
  <c r="BW1343" i="2"/>
  <c r="BW1344" i="2"/>
  <c r="BW1345" i="2"/>
  <c r="BW1346" i="2"/>
  <c r="BW1347" i="2"/>
  <c r="BW1348" i="2"/>
  <c r="BW1349" i="2"/>
  <c r="BW1350" i="2"/>
  <c r="BW1351" i="2"/>
  <c r="BW1352" i="2"/>
  <c r="BW1353" i="2"/>
  <c r="BW1354" i="2"/>
  <c r="BW1355" i="2"/>
  <c r="BW1356" i="2"/>
  <c r="BW1357" i="2"/>
  <c r="BW1358" i="2"/>
  <c r="BW1359" i="2"/>
  <c r="BW1360" i="2"/>
  <c r="BW1361" i="2"/>
  <c r="BW1362" i="2"/>
  <c r="BW1363" i="2"/>
  <c r="BW1364" i="2"/>
  <c r="BW1365" i="2"/>
  <c r="BW1366" i="2"/>
  <c r="BW1367" i="2"/>
  <c r="BW1368" i="2"/>
  <c r="BW1369" i="2"/>
  <c r="BW1370" i="2"/>
  <c r="BW1371" i="2"/>
  <c r="BW1372" i="2"/>
  <c r="BW1373" i="2"/>
  <c r="BW1374" i="2"/>
  <c r="BW1375" i="2"/>
  <c r="BW1376" i="2"/>
  <c r="BW1377" i="2"/>
  <c r="BW1378" i="2"/>
  <c r="BW1379" i="2"/>
  <c r="BW1380" i="2"/>
  <c r="BW1381" i="2"/>
  <c r="BW1382" i="2"/>
  <c r="BW1383" i="2"/>
  <c r="BW1384" i="2"/>
  <c r="BW1385" i="2"/>
  <c r="BW1386" i="2"/>
  <c r="BW1387" i="2"/>
  <c r="BW1388" i="2"/>
  <c r="BW1389" i="2"/>
  <c r="BW1390" i="2"/>
  <c r="BW1391" i="2"/>
  <c r="BW1392" i="2"/>
  <c r="BW1393" i="2"/>
  <c r="BW1394" i="2"/>
  <c r="BW1395" i="2"/>
  <c r="BW1396" i="2"/>
  <c r="BW1397" i="2"/>
  <c r="BW1398" i="2"/>
  <c r="BW1399" i="2"/>
  <c r="BW1400" i="2"/>
  <c r="BW1401" i="2"/>
  <c r="BW1402" i="2"/>
  <c r="BW1403" i="2"/>
  <c r="BW1404" i="2"/>
  <c r="BW1405" i="2"/>
  <c r="BW1406" i="2"/>
  <c r="BW1407" i="2"/>
  <c r="BW1408" i="2"/>
  <c r="BW1409" i="2"/>
  <c r="BW1410" i="2"/>
  <c r="BW1411" i="2"/>
  <c r="BW1412" i="2"/>
  <c r="BW1413" i="2"/>
  <c r="BW1414" i="2"/>
  <c r="BW1415" i="2"/>
  <c r="BW1416" i="2"/>
  <c r="BW1417" i="2"/>
  <c r="BW1418" i="2"/>
  <c r="BW1419" i="2"/>
  <c r="BW1420" i="2"/>
  <c r="BW1421" i="2"/>
  <c r="BW1422" i="2"/>
  <c r="BW1423" i="2"/>
  <c r="BW1424" i="2"/>
  <c r="BW1425" i="2"/>
  <c r="BW1426" i="2"/>
  <c r="BW1427" i="2"/>
  <c r="BW1428" i="2"/>
  <c r="BW1429" i="2"/>
  <c r="BW1430" i="2"/>
  <c r="BW1431" i="2"/>
  <c r="BW1432" i="2"/>
  <c r="BW1433" i="2"/>
  <c r="BW1434" i="2"/>
  <c r="BW1435" i="2"/>
  <c r="BW1436" i="2"/>
  <c r="BW1437" i="2"/>
  <c r="BW1438" i="2"/>
  <c r="BW1439" i="2"/>
  <c r="BW1440" i="2"/>
  <c r="BW1441" i="2"/>
  <c r="BW1442" i="2"/>
  <c r="BW1443" i="2"/>
  <c r="BW1444" i="2"/>
  <c r="BW1445" i="2"/>
  <c r="BW1446" i="2"/>
  <c r="BW1447" i="2"/>
  <c r="BW1448" i="2"/>
  <c r="BW1449" i="2"/>
  <c r="BW1450" i="2"/>
  <c r="BW1451" i="2"/>
  <c r="BW1452" i="2"/>
  <c r="BW1453" i="2"/>
  <c r="BW1454" i="2"/>
  <c r="BW1455" i="2"/>
  <c r="BW1456" i="2"/>
  <c r="BW1457" i="2"/>
  <c r="BW1458" i="2"/>
  <c r="BW1459" i="2"/>
  <c r="BW1460" i="2"/>
  <c r="BW1461" i="2"/>
  <c r="BW1462" i="2"/>
  <c r="BW1463" i="2"/>
  <c r="BW1464" i="2"/>
  <c r="BW1465" i="2"/>
  <c r="BW1466" i="2"/>
  <c r="BW1467" i="2"/>
  <c r="BW1468" i="2"/>
  <c r="BW1469" i="2"/>
  <c r="BW1470" i="2"/>
  <c r="BW1471" i="2"/>
  <c r="BW1472" i="2"/>
  <c r="BW1473" i="2"/>
  <c r="BW1474" i="2"/>
  <c r="BW1475" i="2"/>
  <c r="BW1476" i="2"/>
  <c r="BW1477" i="2"/>
  <c r="BW1478" i="2"/>
  <c r="BW1479" i="2"/>
  <c r="BW1480" i="2"/>
  <c r="BW1481" i="2"/>
  <c r="BW1482" i="2"/>
  <c r="BW1483" i="2"/>
  <c r="BW1484" i="2"/>
  <c r="BW1485" i="2"/>
  <c r="BW1486" i="2"/>
  <c r="BW1487" i="2"/>
  <c r="BW1488" i="2"/>
  <c r="BW1489" i="2"/>
  <c r="BW1490" i="2"/>
  <c r="BW1491" i="2"/>
  <c r="BW1492" i="2"/>
  <c r="BW1493" i="2"/>
  <c r="BW1494" i="2"/>
  <c r="BW1495" i="2"/>
  <c r="BW1496" i="2"/>
  <c r="BW1497" i="2"/>
  <c r="BW1498" i="2"/>
  <c r="BW1499" i="2"/>
  <c r="BW1500" i="2"/>
  <c r="BW1501" i="2"/>
  <c r="BW1502" i="2"/>
  <c r="BW1503" i="2"/>
  <c r="BW1504" i="2"/>
  <c r="BW1505" i="2"/>
  <c r="BW1506" i="2"/>
  <c r="BW1507" i="2"/>
  <c r="BW1508" i="2"/>
  <c r="BW1509" i="2"/>
  <c r="BW1510" i="2"/>
  <c r="BW1511" i="2"/>
  <c r="BW1512" i="2"/>
  <c r="BW1513" i="2"/>
  <c r="BW1514" i="2"/>
  <c r="BW1515" i="2"/>
  <c r="BW1516" i="2"/>
  <c r="BW1517" i="2"/>
  <c r="BW1518" i="2"/>
  <c r="BW1519" i="2"/>
  <c r="BW1520" i="2"/>
  <c r="BW1521" i="2"/>
  <c r="BW1522" i="2"/>
  <c r="BW1523" i="2"/>
  <c r="BW1524" i="2"/>
  <c r="BW1525" i="2"/>
  <c r="BW1526" i="2"/>
  <c r="BW1527" i="2"/>
  <c r="BW1528" i="2"/>
  <c r="BW1529" i="2"/>
  <c r="BW1530" i="2"/>
  <c r="BW1531" i="2"/>
  <c r="BW1532" i="2"/>
  <c r="BW1533" i="2"/>
  <c r="BW1534" i="2"/>
  <c r="BW1535" i="2"/>
  <c r="BW1536" i="2"/>
  <c r="BW1537" i="2"/>
  <c r="BW1538" i="2"/>
  <c r="BW1539" i="2"/>
  <c r="BW1540" i="2"/>
  <c r="BW1541" i="2"/>
  <c r="BW1542" i="2"/>
  <c r="BW1543" i="2"/>
  <c r="BW1544" i="2"/>
  <c r="BW1545" i="2"/>
  <c r="BW1546" i="2"/>
  <c r="BW1547" i="2"/>
  <c r="BW1548" i="2"/>
  <c r="BW1549" i="2"/>
  <c r="BW1550" i="2"/>
  <c r="BW1551" i="2"/>
  <c r="BW1552" i="2"/>
  <c r="BW1553" i="2"/>
  <c r="BW1554" i="2"/>
  <c r="BW1555" i="2"/>
  <c r="BW1556" i="2"/>
  <c r="BW1557" i="2"/>
  <c r="BW1558" i="2"/>
  <c r="BW1559" i="2"/>
  <c r="BW1560" i="2"/>
  <c r="BW1561" i="2"/>
  <c r="BW1562" i="2"/>
  <c r="BW1563" i="2"/>
  <c r="BW1564" i="2"/>
  <c r="BW1565" i="2"/>
  <c r="BW1566" i="2"/>
  <c r="BW1567" i="2"/>
  <c r="BW1568" i="2"/>
  <c r="BW1569" i="2"/>
  <c r="BW1570" i="2"/>
  <c r="BW1571" i="2"/>
  <c r="BW1572" i="2"/>
  <c r="BW1573" i="2"/>
  <c r="BW1574" i="2"/>
  <c r="BW1575" i="2"/>
  <c r="BW1576" i="2"/>
  <c r="BW1577" i="2"/>
  <c r="BW1578" i="2"/>
  <c r="BW1579" i="2"/>
  <c r="BW1580" i="2"/>
  <c r="BW1581" i="2"/>
  <c r="BW1582" i="2"/>
  <c r="BW1583" i="2"/>
  <c r="BW1584" i="2"/>
  <c r="BW1585" i="2"/>
  <c r="BW1586" i="2"/>
  <c r="BW1587" i="2"/>
  <c r="BW1588" i="2"/>
  <c r="BW1589" i="2"/>
  <c r="BW1590" i="2"/>
  <c r="BW1591" i="2"/>
  <c r="BW1592" i="2"/>
  <c r="BW1593" i="2"/>
  <c r="BW1594" i="2"/>
  <c r="BW1595" i="2"/>
  <c r="BW1596" i="2"/>
  <c r="BW1597" i="2"/>
  <c r="BW1598" i="2"/>
  <c r="BW1599" i="2"/>
  <c r="BW1600" i="2"/>
  <c r="BW1601" i="2"/>
  <c r="BV2" i="2"/>
  <c r="BV3" i="2"/>
  <c r="BV4" i="2"/>
  <c r="BV5" i="2"/>
  <c r="BV6" i="2"/>
  <c r="BV7" i="2"/>
  <c r="BV8" i="2"/>
  <c r="BV9" i="2"/>
  <c r="BV10" i="2"/>
  <c r="BV11" i="2"/>
  <c r="BV12" i="2"/>
  <c r="BV13" i="2"/>
  <c r="BV14" i="2"/>
  <c r="BV15" i="2"/>
  <c r="BV16" i="2"/>
  <c r="BV17" i="2"/>
  <c r="BV18" i="2"/>
  <c r="BV19" i="2"/>
  <c r="BV20" i="2"/>
  <c r="BV21" i="2"/>
  <c r="BV22" i="2"/>
  <c r="BV23" i="2"/>
  <c r="BV24" i="2"/>
  <c r="BV25" i="2"/>
  <c r="BV26" i="2"/>
  <c r="BV27" i="2"/>
  <c r="BV28" i="2"/>
  <c r="BV29" i="2"/>
  <c r="BV30" i="2"/>
  <c r="BV31" i="2"/>
  <c r="BV32" i="2"/>
  <c r="BV33" i="2"/>
  <c r="BV34" i="2"/>
  <c r="BV35" i="2"/>
  <c r="BV36" i="2"/>
  <c r="BV37" i="2"/>
  <c r="BV38" i="2"/>
  <c r="BV39" i="2"/>
  <c r="BV40" i="2"/>
  <c r="BV41" i="2"/>
  <c r="BV42" i="2"/>
  <c r="BV43" i="2"/>
  <c r="BV44" i="2"/>
  <c r="BV45" i="2"/>
  <c r="BV46" i="2"/>
  <c r="BV47" i="2"/>
  <c r="BV48" i="2"/>
  <c r="BV49" i="2"/>
  <c r="BV50" i="2"/>
  <c r="BV51" i="2"/>
  <c r="BV52" i="2"/>
  <c r="BV53" i="2"/>
  <c r="BV54" i="2"/>
  <c r="BV55" i="2"/>
  <c r="BV56" i="2"/>
  <c r="BV57" i="2"/>
  <c r="BV58" i="2"/>
  <c r="BV59" i="2"/>
  <c r="BV60" i="2"/>
  <c r="BV61" i="2"/>
  <c r="BV62" i="2"/>
  <c r="BV63" i="2"/>
  <c r="BV64" i="2"/>
  <c r="BV65" i="2"/>
  <c r="BV66" i="2"/>
  <c r="BV67" i="2"/>
  <c r="BV68" i="2"/>
  <c r="BV69" i="2"/>
  <c r="BV70" i="2"/>
  <c r="BV71" i="2"/>
  <c r="BV72" i="2"/>
  <c r="BV73" i="2"/>
  <c r="BV74" i="2"/>
  <c r="BV75" i="2"/>
  <c r="BV76" i="2"/>
  <c r="BV77" i="2"/>
  <c r="BV78" i="2"/>
  <c r="BV79" i="2"/>
  <c r="BV80" i="2"/>
  <c r="BV81" i="2"/>
  <c r="BV82" i="2"/>
  <c r="BV83" i="2"/>
  <c r="BV84" i="2"/>
  <c r="BV85" i="2"/>
  <c r="BV86" i="2"/>
  <c r="BV87" i="2"/>
  <c r="BV88" i="2"/>
  <c r="BV89" i="2"/>
  <c r="BV90" i="2"/>
  <c r="BV91" i="2"/>
  <c r="BV92" i="2"/>
  <c r="BV93" i="2"/>
  <c r="BV94" i="2"/>
  <c r="BV95" i="2"/>
  <c r="BV96" i="2"/>
  <c r="BV97" i="2"/>
  <c r="BV98" i="2"/>
  <c r="BV99" i="2"/>
  <c r="BV100" i="2"/>
  <c r="BV101" i="2"/>
  <c r="BV102" i="2"/>
  <c r="BV103" i="2"/>
  <c r="BV104" i="2"/>
  <c r="BV105" i="2"/>
  <c r="BV106" i="2"/>
  <c r="BV107" i="2"/>
  <c r="BV108" i="2"/>
  <c r="BV109" i="2"/>
  <c r="BV110" i="2"/>
  <c r="BV111" i="2"/>
  <c r="BV112" i="2"/>
  <c r="BV113" i="2"/>
  <c r="BV114" i="2"/>
  <c r="BV115" i="2"/>
  <c r="BV116" i="2"/>
  <c r="BV117" i="2"/>
  <c r="BV118" i="2"/>
  <c r="BV119" i="2"/>
  <c r="BV120" i="2"/>
  <c r="BV121" i="2"/>
  <c r="BV122" i="2"/>
  <c r="BV123" i="2"/>
  <c r="BV124" i="2"/>
  <c r="BV125" i="2"/>
  <c r="BV126" i="2"/>
  <c r="BV127" i="2"/>
  <c r="BV128" i="2"/>
  <c r="BV129" i="2"/>
  <c r="BV130" i="2"/>
  <c r="BV131" i="2"/>
  <c r="BV132" i="2"/>
  <c r="BV133" i="2"/>
  <c r="BV134" i="2"/>
  <c r="BV135" i="2"/>
  <c r="BV136" i="2"/>
  <c r="BV137" i="2"/>
  <c r="BV138" i="2"/>
  <c r="BV139" i="2"/>
  <c r="BV140" i="2"/>
  <c r="BV141" i="2"/>
  <c r="BV142" i="2"/>
  <c r="BV143" i="2"/>
  <c r="BV144" i="2"/>
  <c r="BV145" i="2"/>
  <c r="BV146" i="2"/>
  <c r="BV147" i="2"/>
  <c r="BV148" i="2"/>
  <c r="BV149" i="2"/>
  <c r="BV150" i="2"/>
  <c r="BV151" i="2"/>
  <c r="BV152" i="2"/>
  <c r="BV153" i="2"/>
  <c r="BV154" i="2"/>
  <c r="BV155" i="2"/>
  <c r="BV156" i="2"/>
  <c r="BV157" i="2"/>
  <c r="BV158" i="2"/>
  <c r="BV159" i="2"/>
  <c r="BV160" i="2"/>
  <c r="BV161" i="2"/>
  <c r="BV162" i="2"/>
  <c r="BV163" i="2"/>
  <c r="BV164" i="2"/>
  <c r="BV165" i="2"/>
  <c r="BV166" i="2"/>
  <c r="BV167" i="2"/>
  <c r="BV168" i="2"/>
  <c r="BV169" i="2"/>
  <c r="BV170" i="2"/>
  <c r="BV171" i="2"/>
  <c r="BV172" i="2"/>
  <c r="BV173" i="2"/>
  <c r="BV174" i="2"/>
  <c r="BV175" i="2"/>
  <c r="BV176" i="2"/>
  <c r="BV177" i="2"/>
  <c r="BV178" i="2"/>
  <c r="BV179" i="2"/>
  <c r="BV180" i="2"/>
  <c r="BV181" i="2"/>
  <c r="BV182" i="2"/>
  <c r="BV183" i="2"/>
  <c r="BV184" i="2"/>
  <c r="BV185" i="2"/>
  <c r="BV186" i="2"/>
  <c r="BV187" i="2"/>
  <c r="BV188" i="2"/>
  <c r="BV189" i="2"/>
  <c r="BV190" i="2"/>
  <c r="BV191" i="2"/>
  <c r="BV192" i="2"/>
  <c r="BV193" i="2"/>
  <c r="BV194" i="2"/>
  <c r="BV195" i="2"/>
  <c r="BV196" i="2"/>
  <c r="BV197" i="2"/>
  <c r="BV198" i="2"/>
  <c r="BV199" i="2"/>
  <c r="BV200" i="2"/>
  <c r="BV201" i="2"/>
  <c r="BV202" i="2"/>
  <c r="BV203" i="2"/>
  <c r="BV204" i="2"/>
  <c r="BV205" i="2"/>
  <c r="BV206" i="2"/>
  <c r="BV207" i="2"/>
  <c r="BV208" i="2"/>
  <c r="BV209" i="2"/>
  <c r="BV210" i="2"/>
  <c r="BV211" i="2"/>
  <c r="BV212" i="2"/>
  <c r="BV213" i="2"/>
  <c r="BV214" i="2"/>
  <c r="BV215" i="2"/>
  <c r="BV216" i="2"/>
  <c r="BV217" i="2"/>
  <c r="BV218" i="2"/>
  <c r="BV219" i="2"/>
  <c r="BV220" i="2"/>
  <c r="BV221" i="2"/>
  <c r="BV222" i="2"/>
  <c r="BV223" i="2"/>
  <c r="BV224" i="2"/>
  <c r="BV225" i="2"/>
  <c r="BV226" i="2"/>
  <c r="BV227" i="2"/>
  <c r="BV228" i="2"/>
  <c r="BV229" i="2"/>
  <c r="BV230" i="2"/>
  <c r="BV231" i="2"/>
  <c r="BV232" i="2"/>
  <c r="BV233" i="2"/>
  <c r="BV234" i="2"/>
  <c r="BV235" i="2"/>
  <c r="BV236" i="2"/>
  <c r="BV237" i="2"/>
  <c r="BV238" i="2"/>
  <c r="BV239" i="2"/>
  <c r="BV240" i="2"/>
  <c r="BV241" i="2"/>
  <c r="BV242" i="2"/>
  <c r="BV243" i="2"/>
  <c r="BV244" i="2"/>
  <c r="BV245" i="2"/>
  <c r="BV246" i="2"/>
  <c r="BV247" i="2"/>
  <c r="BV248" i="2"/>
  <c r="BV249" i="2"/>
  <c r="BV250" i="2"/>
  <c r="BV251" i="2"/>
  <c r="BV252" i="2"/>
  <c r="BV253" i="2"/>
  <c r="BV254" i="2"/>
  <c r="BV255" i="2"/>
  <c r="BV256" i="2"/>
  <c r="BV257" i="2"/>
  <c r="BV258" i="2"/>
  <c r="BV259" i="2"/>
  <c r="BV260" i="2"/>
  <c r="BV261" i="2"/>
  <c r="BV262" i="2"/>
  <c r="BV263" i="2"/>
  <c r="BV264" i="2"/>
  <c r="BV265" i="2"/>
  <c r="BV266" i="2"/>
  <c r="BV267" i="2"/>
  <c r="BV268" i="2"/>
  <c r="BV269" i="2"/>
  <c r="BV270" i="2"/>
  <c r="BV271" i="2"/>
  <c r="BV272" i="2"/>
  <c r="BV273" i="2"/>
  <c r="BV274" i="2"/>
  <c r="BV275" i="2"/>
  <c r="BV276" i="2"/>
  <c r="BV277" i="2"/>
  <c r="BV278" i="2"/>
  <c r="BV279" i="2"/>
  <c r="BV280" i="2"/>
  <c r="BV281" i="2"/>
  <c r="BV282" i="2"/>
  <c r="BV283" i="2"/>
  <c r="BV284" i="2"/>
  <c r="BV285" i="2"/>
  <c r="BV286" i="2"/>
  <c r="BV287" i="2"/>
  <c r="BV288" i="2"/>
  <c r="BV289" i="2"/>
  <c r="BV290" i="2"/>
  <c r="BV291" i="2"/>
  <c r="BV292" i="2"/>
  <c r="BV293" i="2"/>
  <c r="BV294" i="2"/>
  <c r="BV295" i="2"/>
  <c r="BV296" i="2"/>
  <c r="BV297" i="2"/>
  <c r="BV298" i="2"/>
  <c r="BV299" i="2"/>
  <c r="BV300" i="2"/>
  <c r="BV301" i="2"/>
  <c r="BV302" i="2"/>
  <c r="BV303" i="2"/>
  <c r="BV304" i="2"/>
  <c r="BV305" i="2"/>
  <c r="BV306" i="2"/>
  <c r="BV307" i="2"/>
  <c r="BV308" i="2"/>
  <c r="BV309" i="2"/>
  <c r="BV310" i="2"/>
  <c r="BV311" i="2"/>
  <c r="BV312" i="2"/>
  <c r="BV313" i="2"/>
  <c r="BV314" i="2"/>
  <c r="BV315" i="2"/>
  <c r="BV316" i="2"/>
  <c r="BV317" i="2"/>
  <c r="BV318" i="2"/>
  <c r="BV319" i="2"/>
  <c r="BV320" i="2"/>
  <c r="BV321" i="2"/>
  <c r="BV322" i="2"/>
  <c r="BV323" i="2"/>
  <c r="BV324" i="2"/>
  <c r="BV325" i="2"/>
  <c r="BV326" i="2"/>
  <c r="BV327" i="2"/>
  <c r="BV328" i="2"/>
  <c r="BV329" i="2"/>
  <c r="BV330" i="2"/>
  <c r="BV331" i="2"/>
  <c r="BV332" i="2"/>
  <c r="BV333" i="2"/>
  <c r="BV334" i="2"/>
  <c r="BV335" i="2"/>
  <c r="BV336" i="2"/>
  <c r="BV337" i="2"/>
  <c r="BV338" i="2"/>
  <c r="BV339" i="2"/>
  <c r="BV340" i="2"/>
  <c r="BV341" i="2"/>
  <c r="BV342" i="2"/>
  <c r="BV343" i="2"/>
  <c r="BV344" i="2"/>
  <c r="BV345" i="2"/>
  <c r="BV346" i="2"/>
  <c r="BV347" i="2"/>
  <c r="BV348" i="2"/>
  <c r="BV349" i="2"/>
  <c r="BV350" i="2"/>
  <c r="BV351" i="2"/>
  <c r="BV352" i="2"/>
  <c r="BV353" i="2"/>
  <c r="BV354" i="2"/>
  <c r="BV355" i="2"/>
  <c r="BV356" i="2"/>
  <c r="BV357" i="2"/>
  <c r="BV358" i="2"/>
  <c r="BV359" i="2"/>
  <c r="BV360" i="2"/>
  <c r="BV361" i="2"/>
  <c r="BV362" i="2"/>
  <c r="BV363" i="2"/>
  <c r="BV364" i="2"/>
  <c r="BV365" i="2"/>
  <c r="BV366" i="2"/>
  <c r="BV367" i="2"/>
  <c r="BV368" i="2"/>
  <c r="BV369" i="2"/>
  <c r="BV370" i="2"/>
  <c r="BV371" i="2"/>
  <c r="BV372" i="2"/>
  <c r="BV373" i="2"/>
  <c r="BV374" i="2"/>
  <c r="BV375" i="2"/>
  <c r="BV376" i="2"/>
  <c r="BV377" i="2"/>
  <c r="BV378" i="2"/>
  <c r="BV379" i="2"/>
  <c r="BV380" i="2"/>
  <c r="BV381" i="2"/>
  <c r="BV382" i="2"/>
  <c r="BV383" i="2"/>
  <c r="BV384" i="2"/>
  <c r="BV385" i="2"/>
  <c r="BV386" i="2"/>
  <c r="BV387" i="2"/>
  <c r="BV388" i="2"/>
  <c r="BV389" i="2"/>
  <c r="BV390" i="2"/>
  <c r="BV391" i="2"/>
  <c r="BV392" i="2"/>
  <c r="BV393" i="2"/>
  <c r="BV394" i="2"/>
  <c r="BV395" i="2"/>
  <c r="BV396" i="2"/>
  <c r="BV397" i="2"/>
  <c r="BV398" i="2"/>
  <c r="BV399" i="2"/>
  <c r="BV400" i="2"/>
  <c r="BV401" i="2"/>
  <c r="BV402" i="2"/>
  <c r="BV403" i="2"/>
  <c r="BV404" i="2"/>
  <c r="BV405" i="2"/>
  <c r="BV406" i="2"/>
  <c r="BV407" i="2"/>
  <c r="BV408" i="2"/>
  <c r="BV409" i="2"/>
  <c r="BV410" i="2"/>
  <c r="BV411" i="2"/>
  <c r="BV412" i="2"/>
  <c r="BV413" i="2"/>
  <c r="BV414" i="2"/>
  <c r="BV415" i="2"/>
  <c r="BV416" i="2"/>
  <c r="BV417" i="2"/>
  <c r="BV418" i="2"/>
  <c r="BV419" i="2"/>
  <c r="BV420" i="2"/>
  <c r="BV421" i="2"/>
  <c r="BV422" i="2"/>
  <c r="BV423" i="2"/>
  <c r="BV424" i="2"/>
  <c r="BV425" i="2"/>
  <c r="BV426" i="2"/>
  <c r="BV427" i="2"/>
  <c r="BV428" i="2"/>
  <c r="BV429" i="2"/>
  <c r="BV430" i="2"/>
  <c r="BV431" i="2"/>
  <c r="BV432" i="2"/>
  <c r="BV433" i="2"/>
  <c r="BV434" i="2"/>
  <c r="BV435" i="2"/>
  <c r="BV436" i="2"/>
  <c r="BV437" i="2"/>
  <c r="BV438" i="2"/>
  <c r="BV439" i="2"/>
  <c r="BV440" i="2"/>
  <c r="BV441" i="2"/>
  <c r="BV442" i="2"/>
  <c r="BV443" i="2"/>
  <c r="BV444" i="2"/>
  <c r="BV445" i="2"/>
  <c r="BV446" i="2"/>
  <c r="BV447" i="2"/>
  <c r="BV448" i="2"/>
  <c r="BV449" i="2"/>
  <c r="BV450" i="2"/>
  <c r="BV451" i="2"/>
  <c r="BV452" i="2"/>
  <c r="BV453" i="2"/>
  <c r="BV454" i="2"/>
  <c r="BV455" i="2"/>
  <c r="BV456" i="2"/>
  <c r="BV457" i="2"/>
  <c r="BV458" i="2"/>
  <c r="BV459" i="2"/>
  <c r="BV460" i="2"/>
  <c r="BV461" i="2"/>
  <c r="BV462" i="2"/>
  <c r="BV463" i="2"/>
  <c r="BV464" i="2"/>
  <c r="BV465" i="2"/>
  <c r="BV466" i="2"/>
  <c r="BV467" i="2"/>
  <c r="BV468" i="2"/>
  <c r="BV469" i="2"/>
  <c r="BV470" i="2"/>
  <c r="BV471" i="2"/>
  <c r="BV472" i="2"/>
  <c r="BV473" i="2"/>
  <c r="BV474" i="2"/>
  <c r="BV475" i="2"/>
  <c r="BV476" i="2"/>
  <c r="BV477" i="2"/>
  <c r="BV478" i="2"/>
  <c r="BV479" i="2"/>
  <c r="BV480" i="2"/>
  <c r="BV481" i="2"/>
  <c r="BV482" i="2"/>
  <c r="BV483" i="2"/>
  <c r="BV484" i="2"/>
  <c r="BV485" i="2"/>
  <c r="BV486" i="2"/>
  <c r="BV487" i="2"/>
  <c r="BV488" i="2"/>
  <c r="BV489" i="2"/>
  <c r="BV490" i="2"/>
  <c r="BV491" i="2"/>
  <c r="BV492" i="2"/>
  <c r="BV493" i="2"/>
  <c r="BV494" i="2"/>
  <c r="BV495" i="2"/>
  <c r="BV496" i="2"/>
  <c r="BV497" i="2"/>
  <c r="BV498" i="2"/>
  <c r="BV499" i="2"/>
  <c r="BV500" i="2"/>
  <c r="BV501" i="2"/>
  <c r="BV502" i="2"/>
  <c r="BV503" i="2"/>
  <c r="BV504" i="2"/>
  <c r="BV505" i="2"/>
  <c r="BV506" i="2"/>
  <c r="BV507" i="2"/>
  <c r="BV508" i="2"/>
  <c r="BV509" i="2"/>
  <c r="BV510" i="2"/>
  <c r="BV511" i="2"/>
  <c r="BV512" i="2"/>
  <c r="BV513" i="2"/>
  <c r="BV514" i="2"/>
  <c r="BV515" i="2"/>
  <c r="BV516" i="2"/>
  <c r="BV517" i="2"/>
  <c r="BV518" i="2"/>
  <c r="BV519" i="2"/>
  <c r="BV520" i="2"/>
  <c r="BV521" i="2"/>
  <c r="BV522" i="2"/>
  <c r="BV523" i="2"/>
  <c r="BV524" i="2"/>
  <c r="BV525" i="2"/>
  <c r="BV526" i="2"/>
  <c r="BV527" i="2"/>
  <c r="BV528" i="2"/>
  <c r="BV529" i="2"/>
  <c r="BV530" i="2"/>
  <c r="BV531" i="2"/>
  <c r="BV532" i="2"/>
  <c r="BV533" i="2"/>
  <c r="BV534" i="2"/>
  <c r="BV535" i="2"/>
  <c r="BV536" i="2"/>
  <c r="BV537" i="2"/>
  <c r="BV538" i="2"/>
  <c r="BV539" i="2"/>
  <c r="BV540" i="2"/>
  <c r="BV541" i="2"/>
  <c r="BV542" i="2"/>
  <c r="BV543" i="2"/>
  <c r="BV544" i="2"/>
  <c r="BV545" i="2"/>
  <c r="BV546" i="2"/>
  <c r="BV547" i="2"/>
  <c r="BV548" i="2"/>
  <c r="BV549" i="2"/>
  <c r="BV550" i="2"/>
  <c r="BV551" i="2"/>
  <c r="BV552" i="2"/>
  <c r="BV553" i="2"/>
  <c r="BV554" i="2"/>
  <c r="BV555" i="2"/>
  <c r="BV556" i="2"/>
  <c r="BV557" i="2"/>
  <c r="BV558" i="2"/>
  <c r="BV559" i="2"/>
  <c r="BV560" i="2"/>
  <c r="BV561" i="2"/>
  <c r="BV562" i="2"/>
  <c r="BV563" i="2"/>
  <c r="BV564" i="2"/>
  <c r="BV565" i="2"/>
  <c r="BV566" i="2"/>
  <c r="BV567" i="2"/>
  <c r="BV568" i="2"/>
  <c r="BV569" i="2"/>
  <c r="BV570" i="2"/>
  <c r="BV571" i="2"/>
  <c r="BV572" i="2"/>
  <c r="BV573" i="2"/>
  <c r="BV574" i="2"/>
  <c r="BV575" i="2"/>
  <c r="BV576" i="2"/>
  <c r="BV577" i="2"/>
  <c r="BV578" i="2"/>
  <c r="BV579" i="2"/>
  <c r="BV580" i="2"/>
  <c r="BV581" i="2"/>
  <c r="BV582" i="2"/>
  <c r="BV583" i="2"/>
  <c r="BV584" i="2"/>
  <c r="BV585" i="2"/>
  <c r="BV586" i="2"/>
  <c r="BV587" i="2"/>
  <c r="BV588" i="2"/>
  <c r="BV589" i="2"/>
  <c r="BV590" i="2"/>
  <c r="BV591" i="2"/>
  <c r="BV592" i="2"/>
  <c r="BV593" i="2"/>
  <c r="BV594" i="2"/>
  <c r="BV595" i="2"/>
  <c r="BV596" i="2"/>
  <c r="BV597" i="2"/>
  <c r="BV598" i="2"/>
  <c r="BV599" i="2"/>
  <c r="BV600" i="2"/>
  <c r="BV601" i="2"/>
  <c r="BV602" i="2"/>
  <c r="BV603" i="2"/>
  <c r="BV604" i="2"/>
  <c r="BV605" i="2"/>
  <c r="BV606" i="2"/>
  <c r="BV607" i="2"/>
  <c r="BV608" i="2"/>
  <c r="BV609" i="2"/>
  <c r="BV610" i="2"/>
  <c r="BV611" i="2"/>
  <c r="BV612" i="2"/>
  <c r="BV613" i="2"/>
  <c r="BV614" i="2"/>
  <c r="BV615" i="2"/>
  <c r="BV616" i="2"/>
  <c r="BV617" i="2"/>
  <c r="BV618" i="2"/>
  <c r="BV619" i="2"/>
  <c r="BV620" i="2"/>
  <c r="BV621" i="2"/>
  <c r="BV622" i="2"/>
  <c r="BV623" i="2"/>
  <c r="BV624" i="2"/>
  <c r="BV625" i="2"/>
  <c r="BV626" i="2"/>
  <c r="BV627" i="2"/>
  <c r="BV628" i="2"/>
  <c r="BV629" i="2"/>
  <c r="BV630" i="2"/>
  <c r="BV631" i="2"/>
  <c r="BV632" i="2"/>
  <c r="BV633" i="2"/>
  <c r="BV634" i="2"/>
  <c r="BV635" i="2"/>
  <c r="BV636" i="2"/>
  <c r="BV637" i="2"/>
  <c r="BV638" i="2"/>
  <c r="BV639" i="2"/>
  <c r="BV640" i="2"/>
  <c r="BV641" i="2"/>
  <c r="BV642" i="2"/>
  <c r="BV643" i="2"/>
  <c r="BV644" i="2"/>
  <c r="BV645" i="2"/>
  <c r="BV646" i="2"/>
  <c r="BV647" i="2"/>
  <c r="BV648" i="2"/>
  <c r="BV649" i="2"/>
  <c r="BV650" i="2"/>
  <c r="BV651" i="2"/>
  <c r="BV652" i="2"/>
  <c r="BV653" i="2"/>
  <c r="BV654" i="2"/>
  <c r="BV655" i="2"/>
  <c r="BV656" i="2"/>
  <c r="BV657" i="2"/>
  <c r="BV658" i="2"/>
  <c r="BV659" i="2"/>
  <c r="BV660" i="2"/>
  <c r="BV661" i="2"/>
  <c r="BV662" i="2"/>
  <c r="BV663" i="2"/>
  <c r="BV664" i="2"/>
  <c r="BV665" i="2"/>
  <c r="BV666" i="2"/>
  <c r="BV667" i="2"/>
  <c r="BV668" i="2"/>
  <c r="BV669" i="2"/>
  <c r="BV670" i="2"/>
  <c r="BV671" i="2"/>
  <c r="BV672" i="2"/>
  <c r="BV673" i="2"/>
  <c r="BV674" i="2"/>
  <c r="BV675" i="2"/>
  <c r="BV676" i="2"/>
  <c r="BV677" i="2"/>
  <c r="BV678" i="2"/>
  <c r="BV679" i="2"/>
  <c r="BV680" i="2"/>
  <c r="BV681" i="2"/>
  <c r="BV682" i="2"/>
  <c r="BV683" i="2"/>
  <c r="BV684" i="2"/>
  <c r="BV685" i="2"/>
  <c r="BV686" i="2"/>
  <c r="BV687" i="2"/>
  <c r="BV688" i="2"/>
  <c r="BV689" i="2"/>
  <c r="BV690" i="2"/>
  <c r="BV691" i="2"/>
  <c r="BV692" i="2"/>
  <c r="BV693" i="2"/>
  <c r="BV694" i="2"/>
  <c r="BV695" i="2"/>
  <c r="BV696" i="2"/>
  <c r="BV697" i="2"/>
  <c r="BV698" i="2"/>
  <c r="BV699" i="2"/>
  <c r="BV700" i="2"/>
  <c r="BV701" i="2"/>
  <c r="BV702" i="2"/>
  <c r="BV703" i="2"/>
  <c r="BV704" i="2"/>
  <c r="BV705" i="2"/>
  <c r="BV706" i="2"/>
  <c r="BV707" i="2"/>
  <c r="BV708" i="2"/>
  <c r="BV709" i="2"/>
  <c r="BV710" i="2"/>
  <c r="BV711" i="2"/>
  <c r="BV712" i="2"/>
  <c r="BV713" i="2"/>
  <c r="BV714" i="2"/>
  <c r="BV715" i="2"/>
  <c r="BV716" i="2"/>
  <c r="BV717" i="2"/>
  <c r="BV718" i="2"/>
  <c r="BV719" i="2"/>
  <c r="BV720" i="2"/>
  <c r="BV721" i="2"/>
  <c r="BV722" i="2"/>
  <c r="BV723" i="2"/>
  <c r="BV724" i="2"/>
  <c r="BV725" i="2"/>
  <c r="BV726" i="2"/>
  <c r="BV727" i="2"/>
  <c r="BV728" i="2"/>
  <c r="BV729" i="2"/>
  <c r="BV730" i="2"/>
  <c r="BV731" i="2"/>
  <c r="BV732" i="2"/>
  <c r="BV733" i="2"/>
  <c r="BV734" i="2"/>
  <c r="BV735" i="2"/>
  <c r="BV736" i="2"/>
  <c r="BV737" i="2"/>
  <c r="BV738" i="2"/>
  <c r="BV739" i="2"/>
  <c r="BV740" i="2"/>
  <c r="BV741" i="2"/>
  <c r="BV742" i="2"/>
  <c r="BV743" i="2"/>
  <c r="BV744" i="2"/>
  <c r="BV745" i="2"/>
  <c r="BV746" i="2"/>
  <c r="BV747" i="2"/>
  <c r="BV748" i="2"/>
  <c r="BV749" i="2"/>
  <c r="BV750" i="2"/>
  <c r="BV751" i="2"/>
  <c r="BV752" i="2"/>
  <c r="BV753" i="2"/>
  <c r="BV754" i="2"/>
  <c r="BV755" i="2"/>
  <c r="BV756" i="2"/>
  <c r="BV757" i="2"/>
  <c r="BV758" i="2"/>
  <c r="BV759" i="2"/>
  <c r="BV760" i="2"/>
  <c r="BV761" i="2"/>
  <c r="BV762" i="2"/>
  <c r="BV763" i="2"/>
  <c r="BV764" i="2"/>
  <c r="BV765" i="2"/>
  <c r="BV766" i="2"/>
  <c r="BV767" i="2"/>
  <c r="BV768" i="2"/>
  <c r="BV769" i="2"/>
  <c r="BV770" i="2"/>
  <c r="BV771" i="2"/>
  <c r="BV772" i="2"/>
  <c r="BV773" i="2"/>
  <c r="BV774" i="2"/>
  <c r="BV775" i="2"/>
  <c r="BV776" i="2"/>
  <c r="BV777" i="2"/>
  <c r="BV778" i="2"/>
  <c r="BV779" i="2"/>
  <c r="BV780" i="2"/>
  <c r="BV781" i="2"/>
  <c r="BV782" i="2"/>
  <c r="BV783" i="2"/>
  <c r="BV784" i="2"/>
  <c r="BV785" i="2"/>
  <c r="BV786" i="2"/>
  <c r="BV787" i="2"/>
  <c r="BV788" i="2"/>
  <c r="BV789" i="2"/>
  <c r="BV790" i="2"/>
  <c r="BV791" i="2"/>
  <c r="BV792" i="2"/>
  <c r="BV793" i="2"/>
  <c r="BV794" i="2"/>
  <c r="BV795" i="2"/>
  <c r="BV796" i="2"/>
  <c r="BV797" i="2"/>
  <c r="BV798" i="2"/>
  <c r="BV799" i="2"/>
  <c r="BV800" i="2"/>
  <c r="BV801" i="2"/>
  <c r="BV802" i="2"/>
  <c r="BV803" i="2"/>
  <c r="BV804" i="2"/>
  <c r="BV805" i="2"/>
  <c r="BV806" i="2"/>
  <c r="BV807" i="2"/>
  <c r="BV808" i="2"/>
  <c r="BV809" i="2"/>
  <c r="BV810" i="2"/>
  <c r="BV811" i="2"/>
  <c r="BV812" i="2"/>
  <c r="BV813" i="2"/>
  <c r="BV814" i="2"/>
  <c r="BV815" i="2"/>
  <c r="BV816" i="2"/>
  <c r="BV817" i="2"/>
  <c r="BV818" i="2"/>
  <c r="BV819" i="2"/>
  <c r="BV820" i="2"/>
  <c r="BV821" i="2"/>
  <c r="BV822" i="2"/>
  <c r="BV823" i="2"/>
  <c r="BV824" i="2"/>
  <c r="BV825" i="2"/>
  <c r="BV826" i="2"/>
  <c r="BV827" i="2"/>
  <c r="BV828" i="2"/>
  <c r="BV829" i="2"/>
  <c r="BV830" i="2"/>
  <c r="BV831" i="2"/>
  <c r="BV832" i="2"/>
  <c r="BV833" i="2"/>
  <c r="BV834" i="2"/>
  <c r="BV835" i="2"/>
  <c r="BV836" i="2"/>
  <c r="BV837" i="2"/>
  <c r="BV838" i="2"/>
  <c r="BV839" i="2"/>
  <c r="BV840" i="2"/>
  <c r="BV841" i="2"/>
  <c r="BV842" i="2"/>
  <c r="BV843" i="2"/>
  <c r="BV844" i="2"/>
  <c r="BV845" i="2"/>
  <c r="BV846" i="2"/>
  <c r="BV847" i="2"/>
  <c r="BV848" i="2"/>
  <c r="BV849" i="2"/>
  <c r="BV850" i="2"/>
  <c r="BV851" i="2"/>
  <c r="BV852" i="2"/>
  <c r="BV853" i="2"/>
  <c r="BV854" i="2"/>
  <c r="BV855" i="2"/>
  <c r="BV856" i="2"/>
  <c r="BV857" i="2"/>
  <c r="BV858" i="2"/>
  <c r="BV859" i="2"/>
  <c r="BV860" i="2"/>
  <c r="BV861" i="2"/>
  <c r="BV862" i="2"/>
  <c r="BV863" i="2"/>
  <c r="BV864" i="2"/>
  <c r="BV865" i="2"/>
  <c r="BV866" i="2"/>
  <c r="BV867" i="2"/>
  <c r="BV868" i="2"/>
  <c r="BV869" i="2"/>
  <c r="BV870" i="2"/>
  <c r="BV871" i="2"/>
  <c r="BV872" i="2"/>
  <c r="BV873" i="2"/>
  <c r="BV874" i="2"/>
  <c r="BV875" i="2"/>
  <c r="BV876" i="2"/>
  <c r="BV877" i="2"/>
  <c r="BV878" i="2"/>
  <c r="BV879" i="2"/>
  <c r="BV880" i="2"/>
  <c r="BV881" i="2"/>
  <c r="BV882" i="2"/>
  <c r="BV883" i="2"/>
  <c r="BV884" i="2"/>
  <c r="BV885" i="2"/>
  <c r="BV886" i="2"/>
  <c r="BV887" i="2"/>
  <c r="BV888" i="2"/>
  <c r="BV889" i="2"/>
  <c r="BV890" i="2"/>
  <c r="BV891" i="2"/>
  <c r="BV892" i="2"/>
  <c r="BV893" i="2"/>
  <c r="BV894" i="2"/>
  <c r="BV895" i="2"/>
  <c r="BV896" i="2"/>
  <c r="BV897" i="2"/>
  <c r="BV898" i="2"/>
  <c r="BV899" i="2"/>
  <c r="BV900" i="2"/>
  <c r="BV901" i="2"/>
  <c r="BV902" i="2"/>
  <c r="BV903" i="2"/>
  <c r="BV904" i="2"/>
  <c r="BV905" i="2"/>
  <c r="BV906" i="2"/>
  <c r="BV907" i="2"/>
  <c r="BV908" i="2"/>
  <c r="BV909" i="2"/>
  <c r="BV910" i="2"/>
  <c r="BV911" i="2"/>
  <c r="BV912" i="2"/>
  <c r="BV913" i="2"/>
  <c r="BV914" i="2"/>
  <c r="BV915" i="2"/>
  <c r="BV916" i="2"/>
  <c r="BV917" i="2"/>
  <c r="BV918" i="2"/>
  <c r="BV919" i="2"/>
  <c r="BV920" i="2"/>
  <c r="BV921" i="2"/>
  <c r="BV922" i="2"/>
  <c r="BV923" i="2"/>
  <c r="BV924" i="2"/>
  <c r="BV925" i="2"/>
  <c r="BV926" i="2"/>
  <c r="BV927" i="2"/>
  <c r="BV928" i="2"/>
  <c r="BV929" i="2"/>
  <c r="BV930" i="2"/>
  <c r="BV931" i="2"/>
  <c r="BV932" i="2"/>
  <c r="BV933" i="2"/>
  <c r="BV934" i="2"/>
  <c r="BV935" i="2"/>
  <c r="BV936" i="2"/>
  <c r="BV937" i="2"/>
  <c r="BV938" i="2"/>
  <c r="BV939" i="2"/>
  <c r="BV940" i="2"/>
  <c r="BV941" i="2"/>
  <c r="BV942" i="2"/>
  <c r="BV943" i="2"/>
  <c r="BV944" i="2"/>
  <c r="BV945" i="2"/>
  <c r="BV946" i="2"/>
  <c r="BV947" i="2"/>
  <c r="BV948" i="2"/>
  <c r="BV949" i="2"/>
  <c r="BV950" i="2"/>
  <c r="BV951" i="2"/>
  <c r="BV952" i="2"/>
  <c r="BV953" i="2"/>
  <c r="BV954" i="2"/>
  <c r="BV955" i="2"/>
  <c r="BV956" i="2"/>
  <c r="BV957" i="2"/>
  <c r="BV958" i="2"/>
  <c r="BV959" i="2"/>
  <c r="BV960" i="2"/>
  <c r="BV961" i="2"/>
  <c r="BV962" i="2"/>
  <c r="BV963" i="2"/>
  <c r="BV964" i="2"/>
  <c r="BV965" i="2"/>
  <c r="BV966" i="2"/>
  <c r="BV967" i="2"/>
  <c r="BV968" i="2"/>
  <c r="BV969" i="2"/>
  <c r="BV970" i="2"/>
  <c r="BV971" i="2"/>
  <c r="BV972" i="2"/>
  <c r="BV973" i="2"/>
  <c r="BV974" i="2"/>
  <c r="BV975" i="2"/>
  <c r="BV976" i="2"/>
  <c r="BV977" i="2"/>
  <c r="BV978" i="2"/>
  <c r="BV979" i="2"/>
  <c r="BV980" i="2"/>
  <c r="BV981" i="2"/>
  <c r="BV982" i="2"/>
  <c r="BV983" i="2"/>
  <c r="BV984" i="2"/>
  <c r="BV985" i="2"/>
  <c r="BV986" i="2"/>
  <c r="BV987" i="2"/>
  <c r="BV988" i="2"/>
  <c r="BV989" i="2"/>
  <c r="BV990" i="2"/>
  <c r="BV991" i="2"/>
  <c r="BV992" i="2"/>
  <c r="BV993" i="2"/>
  <c r="BV994" i="2"/>
  <c r="BV995" i="2"/>
  <c r="BV996" i="2"/>
  <c r="BV997" i="2"/>
  <c r="BV998" i="2"/>
  <c r="BV999" i="2"/>
  <c r="BV1000" i="2"/>
  <c r="BV1001" i="2"/>
  <c r="BV1002" i="2"/>
  <c r="BV1003" i="2"/>
  <c r="BV1004" i="2"/>
  <c r="BV1005" i="2"/>
  <c r="BV1006" i="2"/>
  <c r="BV1007" i="2"/>
  <c r="BV1008" i="2"/>
  <c r="BV1009" i="2"/>
  <c r="BV1010" i="2"/>
  <c r="BV1011" i="2"/>
  <c r="BV1012" i="2"/>
  <c r="BV1013" i="2"/>
  <c r="BV1014" i="2"/>
  <c r="BV1015" i="2"/>
  <c r="BV1016" i="2"/>
  <c r="BV1017" i="2"/>
  <c r="BV1018" i="2"/>
  <c r="BV1019" i="2"/>
  <c r="BV1020" i="2"/>
  <c r="BV1021" i="2"/>
  <c r="BV1022" i="2"/>
  <c r="BV1023" i="2"/>
  <c r="BV1024" i="2"/>
  <c r="BV1025" i="2"/>
  <c r="BV1026" i="2"/>
  <c r="BV1027" i="2"/>
  <c r="BV1028" i="2"/>
  <c r="BV1029" i="2"/>
  <c r="BV1030" i="2"/>
  <c r="BV1031" i="2"/>
  <c r="BV1032" i="2"/>
  <c r="BV1033" i="2"/>
  <c r="BV1034" i="2"/>
  <c r="BV1035" i="2"/>
  <c r="BV1036" i="2"/>
  <c r="BV1037" i="2"/>
  <c r="BV1038" i="2"/>
  <c r="BV1039" i="2"/>
  <c r="BV1040" i="2"/>
  <c r="BV1041" i="2"/>
  <c r="BV1042" i="2"/>
  <c r="BV1043" i="2"/>
  <c r="BV1044" i="2"/>
  <c r="BV1045" i="2"/>
  <c r="BV1046" i="2"/>
  <c r="BV1047" i="2"/>
  <c r="BV1048" i="2"/>
  <c r="BV1049" i="2"/>
  <c r="BV1050" i="2"/>
  <c r="BV1051" i="2"/>
  <c r="BV1052" i="2"/>
  <c r="BV1053" i="2"/>
  <c r="BV1054" i="2"/>
  <c r="BV1055" i="2"/>
  <c r="BV1056" i="2"/>
  <c r="BV1057" i="2"/>
  <c r="BV1058" i="2"/>
  <c r="BV1059" i="2"/>
  <c r="BV1060" i="2"/>
  <c r="BV1061" i="2"/>
  <c r="BV1062" i="2"/>
  <c r="BV1063" i="2"/>
  <c r="BV1064" i="2"/>
  <c r="BV1065" i="2"/>
  <c r="BV1066" i="2"/>
  <c r="BV1067" i="2"/>
  <c r="BV1068" i="2"/>
  <c r="BV1069" i="2"/>
  <c r="BV1070" i="2"/>
  <c r="BV1071" i="2"/>
  <c r="BV1072" i="2"/>
  <c r="BV1073" i="2"/>
  <c r="BV1074" i="2"/>
  <c r="BV1075" i="2"/>
  <c r="BV1076" i="2"/>
  <c r="BV1077" i="2"/>
  <c r="BV1078" i="2"/>
  <c r="BV1079" i="2"/>
  <c r="BV1080" i="2"/>
  <c r="BV1081" i="2"/>
  <c r="BV1082" i="2"/>
  <c r="BV1083" i="2"/>
  <c r="BV1084" i="2"/>
  <c r="BV1085" i="2"/>
  <c r="BV1086" i="2"/>
  <c r="BV1087" i="2"/>
  <c r="BV1088" i="2"/>
  <c r="BV1089" i="2"/>
  <c r="BV1090" i="2"/>
  <c r="BV1091" i="2"/>
  <c r="BV1092" i="2"/>
  <c r="BV1093" i="2"/>
  <c r="BV1094" i="2"/>
  <c r="BV1095" i="2"/>
  <c r="BV1096" i="2"/>
  <c r="BV1097" i="2"/>
  <c r="BV1098" i="2"/>
  <c r="BV1099" i="2"/>
  <c r="BV1100" i="2"/>
  <c r="BV1101" i="2"/>
  <c r="BV1102" i="2"/>
  <c r="BV1103" i="2"/>
  <c r="BV1104" i="2"/>
  <c r="BV1105" i="2"/>
  <c r="BV1106" i="2"/>
  <c r="BV1107" i="2"/>
  <c r="BV1108" i="2"/>
  <c r="BV1109" i="2"/>
  <c r="BV1110" i="2"/>
  <c r="BV1111" i="2"/>
  <c r="BV1112" i="2"/>
  <c r="BV1113" i="2"/>
  <c r="BV1114" i="2"/>
  <c r="BV1115" i="2"/>
  <c r="BV1116" i="2"/>
  <c r="BV1117" i="2"/>
  <c r="BV1118" i="2"/>
  <c r="BV1119" i="2"/>
  <c r="BV1120" i="2"/>
  <c r="BV1121" i="2"/>
  <c r="BV1122" i="2"/>
  <c r="BV1123" i="2"/>
  <c r="BV1124" i="2"/>
  <c r="BV1125" i="2"/>
  <c r="BV1126" i="2"/>
  <c r="BV1127" i="2"/>
  <c r="BV1128" i="2"/>
  <c r="BV1129" i="2"/>
  <c r="BV1130" i="2"/>
  <c r="BV1131" i="2"/>
  <c r="BV1132" i="2"/>
  <c r="BV1133" i="2"/>
  <c r="BV1134" i="2"/>
  <c r="BV1135" i="2"/>
  <c r="BV1136" i="2"/>
  <c r="BV1137" i="2"/>
  <c r="BV1138" i="2"/>
  <c r="BV1139" i="2"/>
  <c r="BV1140" i="2"/>
  <c r="BV1141" i="2"/>
  <c r="BV1142" i="2"/>
  <c r="BV1143" i="2"/>
  <c r="BV1144" i="2"/>
  <c r="BV1145" i="2"/>
  <c r="BV1146" i="2"/>
  <c r="BV1147" i="2"/>
  <c r="BV1148" i="2"/>
  <c r="BV1149" i="2"/>
  <c r="BV1150" i="2"/>
  <c r="BV1151" i="2"/>
  <c r="BV1152" i="2"/>
  <c r="BV1153" i="2"/>
  <c r="BV1154" i="2"/>
  <c r="BV1155" i="2"/>
  <c r="BV1156" i="2"/>
  <c r="BV1157" i="2"/>
  <c r="BV1158" i="2"/>
  <c r="BV1159" i="2"/>
  <c r="BV1160" i="2"/>
  <c r="BV1161" i="2"/>
  <c r="BV1162" i="2"/>
  <c r="BV1163" i="2"/>
  <c r="BV1164" i="2"/>
  <c r="BV1165" i="2"/>
  <c r="BV1166" i="2"/>
  <c r="BV1167" i="2"/>
  <c r="BV1168" i="2"/>
  <c r="BV1169" i="2"/>
  <c r="BV1170" i="2"/>
  <c r="BV1171" i="2"/>
  <c r="BV1172" i="2"/>
  <c r="BV1173" i="2"/>
  <c r="BV1174" i="2"/>
  <c r="BV1175" i="2"/>
  <c r="BV1176" i="2"/>
  <c r="BV1177" i="2"/>
  <c r="BV1178" i="2"/>
  <c r="BV1179" i="2"/>
  <c r="BV1180" i="2"/>
  <c r="BV1181" i="2"/>
  <c r="BV1182" i="2"/>
  <c r="BV1183" i="2"/>
  <c r="BV1184" i="2"/>
  <c r="BV1185" i="2"/>
  <c r="BV1186" i="2"/>
  <c r="BV1187" i="2"/>
  <c r="BV1188" i="2"/>
  <c r="BV1189" i="2"/>
  <c r="BV1190" i="2"/>
  <c r="BV1191" i="2"/>
  <c r="BV1192" i="2"/>
  <c r="BV1193" i="2"/>
  <c r="BV1194" i="2"/>
  <c r="BV1195" i="2"/>
  <c r="BV1196" i="2"/>
  <c r="BV1197" i="2"/>
  <c r="BV1198" i="2"/>
  <c r="BV1199" i="2"/>
  <c r="BV1200" i="2"/>
  <c r="BV1201" i="2"/>
  <c r="BV1202" i="2"/>
  <c r="BV1203" i="2"/>
  <c r="BV1204" i="2"/>
  <c r="BV1205" i="2"/>
  <c r="BV1206" i="2"/>
  <c r="BV1207" i="2"/>
  <c r="BV1208" i="2"/>
  <c r="BV1209" i="2"/>
  <c r="BV1210" i="2"/>
  <c r="BV1211" i="2"/>
  <c r="BV1212" i="2"/>
  <c r="BV1213" i="2"/>
  <c r="BV1214" i="2"/>
  <c r="BV1215" i="2"/>
  <c r="BV1216" i="2"/>
  <c r="BV1217" i="2"/>
  <c r="BV1218" i="2"/>
  <c r="BV1219" i="2"/>
  <c r="BV1220" i="2"/>
  <c r="BV1221" i="2"/>
  <c r="BV1222" i="2"/>
  <c r="BV1223" i="2"/>
  <c r="BV1224" i="2"/>
  <c r="BV1225" i="2"/>
  <c r="BV1226" i="2"/>
  <c r="BV1227" i="2"/>
  <c r="BV1228" i="2"/>
  <c r="BV1229" i="2"/>
  <c r="BV1230" i="2"/>
  <c r="BV1231" i="2"/>
  <c r="BV1232" i="2"/>
  <c r="BV1233" i="2"/>
  <c r="BV1234" i="2"/>
  <c r="BV1235" i="2"/>
  <c r="BV1236" i="2"/>
  <c r="BV1237" i="2"/>
  <c r="BV1238" i="2"/>
  <c r="BV1239" i="2"/>
  <c r="BV1240" i="2"/>
  <c r="BV1241" i="2"/>
  <c r="BV1242" i="2"/>
  <c r="BV1243" i="2"/>
  <c r="BV1244" i="2"/>
  <c r="BV1245" i="2"/>
  <c r="BV1246" i="2"/>
  <c r="BV1247" i="2"/>
  <c r="BV1248" i="2"/>
  <c r="BV1249" i="2"/>
  <c r="BV1250" i="2"/>
  <c r="BV1251" i="2"/>
  <c r="BV1252" i="2"/>
  <c r="BV1253" i="2"/>
  <c r="BV1254" i="2"/>
  <c r="BV1255" i="2"/>
  <c r="BV1256" i="2"/>
  <c r="BV1257" i="2"/>
  <c r="BV1258" i="2"/>
  <c r="BV1259" i="2"/>
  <c r="BV1260" i="2"/>
  <c r="BV1261" i="2"/>
  <c r="BV1262" i="2"/>
  <c r="BV1263" i="2"/>
  <c r="BV1264" i="2"/>
  <c r="BV1265" i="2"/>
  <c r="BV1266" i="2"/>
  <c r="BV1267" i="2"/>
  <c r="BV1268" i="2"/>
  <c r="BV1269" i="2"/>
  <c r="BV1270" i="2"/>
  <c r="BV1271" i="2"/>
  <c r="BV1272" i="2"/>
  <c r="BV1273" i="2"/>
  <c r="BV1274" i="2"/>
  <c r="BV1275" i="2"/>
  <c r="BV1276" i="2"/>
  <c r="BV1277" i="2"/>
  <c r="BV1278" i="2"/>
  <c r="BV1279" i="2"/>
  <c r="BV1280" i="2"/>
  <c r="BV1281" i="2"/>
  <c r="BV1282" i="2"/>
  <c r="BV1283" i="2"/>
  <c r="BV1284" i="2"/>
  <c r="BV1285" i="2"/>
  <c r="BV1286" i="2"/>
  <c r="BV1287" i="2"/>
  <c r="BV1288" i="2"/>
  <c r="BV1289" i="2"/>
  <c r="BV1290" i="2"/>
  <c r="BV1291" i="2"/>
  <c r="BV1292" i="2"/>
  <c r="BV1293" i="2"/>
  <c r="BV1294" i="2"/>
  <c r="BV1295" i="2"/>
  <c r="BV1296" i="2"/>
  <c r="BV1297" i="2"/>
  <c r="BV1298" i="2"/>
  <c r="BV1299" i="2"/>
  <c r="BV1300" i="2"/>
  <c r="BV1301" i="2"/>
  <c r="BV1302" i="2"/>
  <c r="BV1303" i="2"/>
  <c r="BV1304" i="2"/>
  <c r="BV1305" i="2"/>
  <c r="BV1306" i="2"/>
  <c r="BV1307" i="2"/>
  <c r="BV1308" i="2"/>
  <c r="BV1309" i="2"/>
  <c r="BV1310" i="2"/>
  <c r="BV1311" i="2"/>
  <c r="BV1312" i="2"/>
  <c r="BV1313" i="2"/>
  <c r="BV1314" i="2"/>
  <c r="BV1315" i="2"/>
  <c r="BV1316" i="2"/>
  <c r="BV1317" i="2"/>
  <c r="BV1318" i="2"/>
  <c r="BV1319" i="2"/>
  <c r="BV1320" i="2"/>
  <c r="BV1321" i="2"/>
  <c r="BV1322" i="2"/>
  <c r="BV1323" i="2"/>
  <c r="BV1324" i="2"/>
  <c r="BV1325" i="2"/>
  <c r="BV1326" i="2"/>
  <c r="BV1327" i="2"/>
  <c r="BV1328" i="2"/>
  <c r="BV1329" i="2"/>
  <c r="BV1330" i="2"/>
  <c r="BV1331" i="2"/>
  <c r="BV1332" i="2"/>
  <c r="BV1333" i="2"/>
  <c r="BV1334" i="2"/>
  <c r="BV1335" i="2"/>
  <c r="BV1336" i="2"/>
  <c r="BV1337" i="2"/>
  <c r="BV1338" i="2"/>
  <c r="BV1339" i="2"/>
  <c r="BV1340" i="2"/>
  <c r="BV1341" i="2"/>
  <c r="BV1342" i="2"/>
  <c r="BV1343" i="2"/>
  <c r="BV1344" i="2"/>
  <c r="BV1345" i="2"/>
  <c r="BV1346" i="2"/>
  <c r="BV1347" i="2"/>
  <c r="BV1348" i="2"/>
  <c r="BV1349" i="2"/>
  <c r="BV1350" i="2"/>
  <c r="BV1351" i="2"/>
  <c r="BV1352" i="2"/>
  <c r="BV1353" i="2"/>
  <c r="BV1354" i="2"/>
  <c r="BV1355" i="2"/>
  <c r="BV1356" i="2"/>
  <c r="BV1357" i="2"/>
  <c r="BV1358" i="2"/>
  <c r="BV1359" i="2"/>
  <c r="BV1360" i="2"/>
  <c r="BV1361" i="2"/>
  <c r="BV1362" i="2"/>
  <c r="BV1363" i="2"/>
  <c r="BV1364" i="2"/>
  <c r="BV1365" i="2"/>
  <c r="BV1366" i="2"/>
  <c r="BV1367" i="2"/>
  <c r="BV1368" i="2"/>
  <c r="BV1369" i="2"/>
  <c r="BV1370" i="2"/>
  <c r="BV1371" i="2"/>
  <c r="BV1372" i="2"/>
  <c r="BV1373" i="2"/>
  <c r="BV1374" i="2"/>
  <c r="BV1375" i="2"/>
  <c r="BV1376" i="2"/>
  <c r="BV1377" i="2"/>
  <c r="BV1378" i="2"/>
  <c r="BV1379" i="2"/>
  <c r="BV1380" i="2"/>
  <c r="BV1381" i="2"/>
  <c r="BV1382" i="2"/>
  <c r="BV1383" i="2"/>
  <c r="BV1384" i="2"/>
  <c r="BV1385" i="2"/>
  <c r="BV1386" i="2"/>
  <c r="BV1387" i="2"/>
  <c r="BV1388" i="2"/>
  <c r="BV1389" i="2"/>
  <c r="BV1390" i="2"/>
  <c r="BV1391" i="2"/>
  <c r="BV1392" i="2"/>
  <c r="BV1393" i="2"/>
  <c r="BV1394" i="2"/>
  <c r="BV1395" i="2"/>
  <c r="BV1396" i="2"/>
  <c r="BV1397" i="2"/>
  <c r="BV1398" i="2"/>
  <c r="BV1399" i="2"/>
  <c r="BV1400" i="2"/>
  <c r="BV1401" i="2"/>
  <c r="BV1402" i="2"/>
  <c r="BV1403" i="2"/>
  <c r="BV1404" i="2"/>
  <c r="BV1405" i="2"/>
  <c r="BV1406" i="2"/>
  <c r="BV1407" i="2"/>
  <c r="BV1408" i="2"/>
  <c r="BV1409" i="2"/>
  <c r="BV1410" i="2"/>
  <c r="BV1411" i="2"/>
  <c r="BV1412" i="2"/>
  <c r="BV1413" i="2"/>
  <c r="BV1414" i="2"/>
  <c r="BV1415" i="2"/>
  <c r="BV1416" i="2"/>
  <c r="BV1417" i="2"/>
  <c r="BV1418" i="2"/>
  <c r="BV1419" i="2"/>
  <c r="BV1420" i="2"/>
  <c r="BV1421" i="2"/>
  <c r="BV1422" i="2"/>
  <c r="BV1423" i="2"/>
  <c r="BV1424" i="2"/>
  <c r="BV1425" i="2"/>
  <c r="BV1426" i="2"/>
  <c r="BV1427" i="2"/>
  <c r="BV1428" i="2"/>
  <c r="BV1429" i="2"/>
  <c r="BV1430" i="2"/>
  <c r="BV1431" i="2"/>
  <c r="BV1432" i="2"/>
  <c r="BV1433" i="2"/>
  <c r="BV1434" i="2"/>
  <c r="BV1435" i="2"/>
  <c r="BV1436" i="2"/>
  <c r="BV1437" i="2"/>
  <c r="BV1438" i="2"/>
  <c r="BV1439" i="2"/>
  <c r="BV1440" i="2"/>
  <c r="BV1441" i="2"/>
  <c r="BV1442" i="2"/>
  <c r="BV1443" i="2"/>
  <c r="BV1444" i="2"/>
  <c r="BV1445" i="2"/>
  <c r="BV1446" i="2"/>
  <c r="BV1447" i="2"/>
  <c r="BV1448" i="2"/>
  <c r="BV1449" i="2"/>
  <c r="BV1450" i="2"/>
  <c r="BV1451" i="2"/>
  <c r="BV1452" i="2"/>
  <c r="BV1453" i="2"/>
  <c r="BV1454" i="2"/>
  <c r="BV1455" i="2"/>
  <c r="BV1456" i="2"/>
  <c r="BV1457" i="2"/>
  <c r="BV1458" i="2"/>
  <c r="BV1459" i="2"/>
  <c r="BV1460" i="2"/>
  <c r="BV1461" i="2"/>
  <c r="BV1462" i="2"/>
  <c r="BV1463" i="2"/>
  <c r="BV1464" i="2"/>
  <c r="BV1465" i="2"/>
  <c r="BV1466" i="2"/>
  <c r="BV1467" i="2"/>
  <c r="BV1468" i="2"/>
  <c r="BV1469" i="2"/>
  <c r="BV1470" i="2"/>
  <c r="BV1471" i="2"/>
  <c r="BV1472" i="2"/>
  <c r="BV1473" i="2"/>
  <c r="BV1474" i="2"/>
  <c r="BV1475" i="2"/>
  <c r="BV1476" i="2"/>
  <c r="BV1477" i="2"/>
  <c r="BV1478" i="2"/>
  <c r="BV1479" i="2"/>
  <c r="BV1480" i="2"/>
  <c r="BV1481" i="2"/>
  <c r="BV1482" i="2"/>
  <c r="BV1483" i="2"/>
  <c r="BV1484" i="2"/>
  <c r="BV1485" i="2"/>
  <c r="BV1486" i="2"/>
  <c r="BV1487" i="2"/>
  <c r="BV1488" i="2"/>
  <c r="BV1489" i="2"/>
  <c r="BV1490" i="2"/>
  <c r="BV1491" i="2"/>
  <c r="BV1492" i="2"/>
  <c r="BV1493" i="2"/>
  <c r="BV1494" i="2"/>
  <c r="BV1495" i="2"/>
  <c r="BV1496" i="2"/>
  <c r="BV1497" i="2"/>
  <c r="BV1498" i="2"/>
  <c r="BV1499" i="2"/>
  <c r="BV1500" i="2"/>
  <c r="BV1501" i="2"/>
  <c r="BV1502" i="2"/>
  <c r="BV1503" i="2"/>
  <c r="BV1504" i="2"/>
  <c r="BV1505" i="2"/>
  <c r="BV1506" i="2"/>
  <c r="BV1507" i="2"/>
  <c r="BV1508" i="2"/>
  <c r="BV1509" i="2"/>
  <c r="BV1510" i="2"/>
  <c r="BV1511" i="2"/>
  <c r="BV1512" i="2"/>
  <c r="BV1513" i="2"/>
  <c r="BV1514" i="2"/>
  <c r="BV1515" i="2"/>
  <c r="BV1516" i="2"/>
  <c r="BV1517" i="2"/>
  <c r="BV1518" i="2"/>
  <c r="BV1519" i="2"/>
  <c r="BV1520" i="2"/>
  <c r="BV1521" i="2"/>
  <c r="BV1522" i="2"/>
  <c r="BV1523" i="2"/>
  <c r="BV1524" i="2"/>
  <c r="BV1525" i="2"/>
  <c r="BV1526" i="2"/>
  <c r="BV1527" i="2"/>
  <c r="BV1528" i="2"/>
  <c r="BV1529" i="2"/>
  <c r="BV1530" i="2"/>
  <c r="BV1531" i="2"/>
  <c r="BV1532" i="2"/>
  <c r="BV1533" i="2"/>
  <c r="BV1534" i="2"/>
  <c r="BV1535" i="2"/>
  <c r="BV1536" i="2"/>
  <c r="BV1537" i="2"/>
  <c r="BV1538" i="2"/>
  <c r="BV1539" i="2"/>
  <c r="BV1540" i="2"/>
  <c r="BV1541" i="2"/>
  <c r="BV1542" i="2"/>
  <c r="BV1543" i="2"/>
  <c r="BV1544" i="2"/>
  <c r="BV1545" i="2"/>
  <c r="BV1546" i="2"/>
  <c r="BV1547" i="2"/>
  <c r="BV1548" i="2"/>
  <c r="BV1549" i="2"/>
  <c r="BV1550" i="2"/>
  <c r="BV1551" i="2"/>
  <c r="BV1552" i="2"/>
  <c r="BV1553" i="2"/>
  <c r="BV1554" i="2"/>
  <c r="BV1555" i="2"/>
  <c r="BV1556" i="2"/>
  <c r="BV1557" i="2"/>
  <c r="BV1558" i="2"/>
  <c r="BV1559" i="2"/>
  <c r="BV1560" i="2"/>
  <c r="BV1561" i="2"/>
  <c r="BV1562" i="2"/>
  <c r="BV1563" i="2"/>
  <c r="BV1564" i="2"/>
  <c r="BV1565" i="2"/>
  <c r="BV1566" i="2"/>
  <c r="BV1567" i="2"/>
  <c r="BV1568" i="2"/>
  <c r="BV1569" i="2"/>
  <c r="BV1570" i="2"/>
  <c r="BV1571" i="2"/>
  <c r="BV1572" i="2"/>
  <c r="BV1573" i="2"/>
  <c r="BV1574" i="2"/>
  <c r="BV1575" i="2"/>
  <c r="BV1576" i="2"/>
  <c r="BV1577" i="2"/>
  <c r="BV1578" i="2"/>
  <c r="BV1579" i="2"/>
  <c r="BV1580" i="2"/>
  <c r="BV1581" i="2"/>
  <c r="BV1582" i="2"/>
  <c r="BV1583" i="2"/>
  <c r="BV1584" i="2"/>
  <c r="BV1585" i="2"/>
  <c r="BV1586" i="2"/>
  <c r="BV1587" i="2"/>
  <c r="BV1588" i="2"/>
  <c r="BV1589" i="2"/>
  <c r="BV1590" i="2"/>
  <c r="BV1591" i="2"/>
  <c r="BV1592" i="2"/>
  <c r="BV1593" i="2"/>
  <c r="BV1594" i="2"/>
  <c r="BV1595" i="2"/>
  <c r="BV1596" i="2"/>
  <c r="BV1597" i="2"/>
  <c r="BV1598" i="2"/>
  <c r="BV1599" i="2"/>
  <c r="BV1600" i="2"/>
  <c r="BV1601" i="2"/>
  <c r="BU2" i="2"/>
  <c r="BU3" i="2"/>
  <c r="BU4" i="2"/>
  <c r="BU5" i="2"/>
  <c r="BU6" i="2"/>
  <c r="BU7" i="2"/>
  <c r="BU8" i="2"/>
  <c r="BU9" i="2"/>
  <c r="BU10" i="2"/>
  <c r="BU11" i="2"/>
  <c r="BU12" i="2"/>
  <c r="BU13" i="2"/>
  <c r="BU14" i="2"/>
  <c r="BU15" i="2"/>
  <c r="BU16" i="2"/>
  <c r="BU17" i="2"/>
  <c r="BU18" i="2"/>
  <c r="BU19" i="2"/>
  <c r="BU20" i="2"/>
  <c r="BU21" i="2"/>
  <c r="BU22" i="2"/>
  <c r="BU23" i="2"/>
  <c r="BU24" i="2"/>
  <c r="BU25" i="2"/>
  <c r="BU26" i="2"/>
  <c r="BU27" i="2"/>
  <c r="BU28" i="2"/>
  <c r="BU29" i="2"/>
  <c r="BU30" i="2"/>
  <c r="BU31" i="2"/>
  <c r="BU32" i="2"/>
  <c r="BU33" i="2"/>
  <c r="BU34" i="2"/>
  <c r="BU35" i="2"/>
  <c r="BU36" i="2"/>
  <c r="BU37" i="2"/>
  <c r="BU38" i="2"/>
  <c r="BU39" i="2"/>
  <c r="BU40" i="2"/>
  <c r="BU41" i="2"/>
  <c r="BU42" i="2"/>
  <c r="BU43" i="2"/>
  <c r="BU44" i="2"/>
  <c r="BU45" i="2"/>
  <c r="BU46" i="2"/>
  <c r="BU47" i="2"/>
  <c r="BU48" i="2"/>
  <c r="BU49" i="2"/>
  <c r="BU50" i="2"/>
  <c r="BU51" i="2"/>
  <c r="BU52" i="2"/>
  <c r="BU53" i="2"/>
  <c r="BU54" i="2"/>
  <c r="BU55" i="2"/>
  <c r="BU56" i="2"/>
  <c r="BU57" i="2"/>
  <c r="BU58" i="2"/>
  <c r="BU59" i="2"/>
  <c r="BU60" i="2"/>
  <c r="BU61" i="2"/>
  <c r="BU62" i="2"/>
  <c r="BU63" i="2"/>
  <c r="BU64" i="2"/>
  <c r="BU65" i="2"/>
  <c r="BU66" i="2"/>
  <c r="BU67" i="2"/>
  <c r="BU68" i="2"/>
  <c r="BU69" i="2"/>
  <c r="BU70" i="2"/>
  <c r="BU71" i="2"/>
  <c r="BU72" i="2"/>
  <c r="BU73" i="2"/>
  <c r="BU74" i="2"/>
  <c r="BU75" i="2"/>
  <c r="BU76" i="2"/>
  <c r="BU77" i="2"/>
  <c r="BU78" i="2"/>
  <c r="BU79" i="2"/>
  <c r="BU80" i="2"/>
  <c r="BU81" i="2"/>
  <c r="BU82" i="2"/>
  <c r="BU83" i="2"/>
  <c r="BU84" i="2"/>
  <c r="BU85" i="2"/>
  <c r="BU86" i="2"/>
  <c r="BU87" i="2"/>
  <c r="BU88" i="2"/>
  <c r="BU89" i="2"/>
  <c r="BU90" i="2"/>
  <c r="BU91" i="2"/>
  <c r="BU92" i="2"/>
  <c r="BU93" i="2"/>
  <c r="BU94" i="2"/>
  <c r="BU95" i="2"/>
  <c r="BU96" i="2"/>
  <c r="BU97" i="2"/>
  <c r="BU98" i="2"/>
  <c r="BU99" i="2"/>
  <c r="BU100" i="2"/>
  <c r="BU101" i="2"/>
  <c r="BU102" i="2"/>
  <c r="BU103" i="2"/>
  <c r="BU104" i="2"/>
  <c r="BU105" i="2"/>
  <c r="BU106" i="2"/>
  <c r="BU107" i="2"/>
  <c r="BU108" i="2"/>
  <c r="BU109" i="2"/>
  <c r="BU110" i="2"/>
  <c r="BU111" i="2"/>
  <c r="BU112" i="2"/>
  <c r="BU113" i="2"/>
  <c r="BU114" i="2"/>
  <c r="BU115" i="2"/>
  <c r="BU116" i="2"/>
  <c r="BU117" i="2"/>
  <c r="BU118" i="2"/>
  <c r="BU119" i="2"/>
  <c r="BU120" i="2"/>
  <c r="BU121" i="2"/>
  <c r="BU122" i="2"/>
  <c r="BU123" i="2"/>
  <c r="BU124" i="2"/>
  <c r="BU125" i="2"/>
  <c r="BU126" i="2"/>
  <c r="BU127" i="2"/>
  <c r="BU128" i="2"/>
  <c r="BU129" i="2"/>
  <c r="BU130" i="2"/>
  <c r="BU131" i="2"/>
  <c r="BU132" i="2"/>
  <c r="BU133" i="2"/>
  <c r="BU134" i="2"/>
  <c r="BU135" i="2"/>
  <c r="BU136" i="2"/>
  <c r="BU137" i="2"/>
  <c r="BU138" i="2"/>
  <c r="BU139" i="2"/>
  <c r="BU140" i="2"/>
  <c r="BU141" i="2"/>
  <c r="BU142" i="2"/>
  <c r="BU143" i="2"/>
  <c r="BU144" i="2"/>
  <c r="BU145" i="2"/>
  <c r="BU146" i="2"/>
  <c r="BU147" i="2"/>
  <c r="BU148" i="2"/>
  <c r="BU149" i="2"/>
  <c r="BU150" i="2"/>
  <c r="BU151" i="2"/>
  <c r="BU152" i="2"/>
  <c r="BU153" i="2"/>
  <c r="BU154" i="2"/>
  <c r="BU155" i="2"/>
  <c r="BU156" i="2"/>
  <c r="BU157" i="2"/>
  <c r="BU158" i="2"/>
  <c r="BU159" i="2"/>
  <c r="BU160" i="2"/>
  <c r="BU161" i="2"/>
  <c r="BU162" i="2"/>
  <c r="BU163" i="2"/>
  <c r="BU164" i="2"/>
  <c r="BU165" i="2"/>
  <c r="BU166" i="2"/>
  <c r="BU167" i="2"/>
  <c r="BU168" i="2"/>
  <c r="BU169" i="2"/>
  <c r="BU170" i="2"/>
  <c r="BU171" i="2"/>
  <c r="BU172" i="2"/>
  <c r="BU173" i="2"/>
  <c r="BU174" i="2"/>
  <c r="BU175" i="2"/>
  <c r="BU176" i="2"/>
  <c r="BU177" i="2"/>
  <c r="BU178" i="2"/>
  <c r="BU179" i="2"/>
  <c r="BU180" i="2"/>
  <c r="BU181" i="2"/>
  <c r="BU182" i="2"/>
  <c r="BU183" i="2"/>
  <c r="BU184" i="2"/>
  <c r="BU185" i="2"/>
  <c r="BU186" i="2"/>
  <c r="BU187" i="2"/>
  <c r="BU188" i="2"/>
  <c r="BU189" i="2"/>
  <c r="BU190" i="2"/>
  <c r="BU191" i="2"/>
  <c r="BU192" i="2"/>
  <c r="BU193" i="2"/>
  <c r="BU194" i="2"/>
  <c r="BU195" i="2"/>
  <c r="BU196" i="2"/>
  <c r="BU197" i="2"/>
  <c r="BU198" i="2"/>
  <c r="BU199" i="2"/>
  <c r="BU200" i="2"/>
  <c r="BU201" i="2"/>
  <c r="BU202" i="2"/>
  <c r="BU203" i="2"/>
  <c r="BU204" i="2"/>
  <c r="BU205" i="2"/>
  <c r="BU206" i="2"/>
  <c r="BU207" i="2"/>
  <c r="BU208" i="2"/>
  <c r="BU209" i="2"/>
  <c r="BU210" i="2"/>
  <c r="BU211" i="2"/>
  <c r="BU212" i="2"/>
  <c r="BU213" i="2"/>
  <c r="BU214" i="2"/>
  <c r="BU215" i="2"/>
  <c r="BU216" i="2"/>
  <c r="BU217" i="2"/>
  <c r="BU218" i="2"/>
  <c r="BU219" i="2"/>
  <c r="BU220" i="2"/>
  <c r="BU221" i="2"/>
  <c r="BU222" i="2"/>
  <c r="BU223" i="2"/>
  <c r="BU224" i="2"/>
  <c r="BU225" i="2"/>
  <c r="BU226" i="2"/>
  <c r="BU227" i="2"/>
  <c r="BU228" i="2"/>
  <c r="BU229" i="2"/>
  <c r="BU230" i="2"/>
  <c r="BU231" i="2"/>
  <c r="BU232" i="2"/>
  <c r="BU233" i="2"/>
  <c r="BU234" i="2"/>
  <c r="BU235" i="2"/>
  <c r="BU236" i="2"/>
  <c r="BU237" i="2"/>
  <c r="BU238" i="2"/>
  <c r="BU239" i="2"/>
  <c r="BU240" i="2"/>
  <c r="BU241" i="2"/>
  <c r="BU242" i="2"/>
  <c r="BU243" i="2"/>
  <c r="BU244" i="2"/>
  <c r="BU245" i="2"/>
  <c r="BU246" i="2"/>
  <c r="BU247" i="2"/>
  <c r="BU248" i="2"/>
  <c r="BU249" i="2"/>
  <c r="BU250" i="2"/>
  <c r="BU251" i="2"/>
  <c r="BU252" i="2"/>
  <c r="BU253" i="2"/>
  <c r="BU254" i="2"/>
  <c r="BU255" i="2"/>
  <c r="BU256" i="2"/>
  <c r="BU257" i="2"/>
  <c r="BU258" i="2"/>
  <c r="BU259" i="2"/>
  <c r="BU260" i="2"/>
  <c r="BU261" i="2"/>
  <c r="BU262" i="2"/>
  <c r="BU263" i="2"/>
  <c r="BU264" i="2"/>
  <c r="BU265" i="2"/>
  <c r="BU266" i="2"/>
  <c r="BU267" i="2"/>
  <c r="BU268" i="2"/>
  <c r="BU269" i="2"/>
  <c r="BU270" i="2"/>
  <c r="BU271" i="2"/>
  <c r="BU272" i="2"/>
  <c r="BU273" i="2"/>
  <c r="BU274" i="2"/>
  <c r="BU275" i="2"/>
  <c r="BU276" i="2"/>
  <c r="BU277" i="2"/>
  <c r="BU278" i="2"/>
  <c r="BU279" i="2"/>
  <c r="BU280" i="2"/>
  <c r="BU281" i="2"/>
  <c r="BU282" i="2"/>
  <c r="BU283" i="2"/>
  <c r="BU284" i="2"/>
  <c r="BU285" i="2"/>
  <c r="BU286" i="2"/>
  <c r="BU287" i="2"/>
  <c r="BU288" i="2"/>
  <c r="BU289" i="2"/>
  <c r="BU290" i="2"/>
  <c r="BU291" i="2"/>
  <c r="BU292" i="2"/>
  <c r="BU293" i="2"/>
  <c r="BU294" i="2"/>
  <c r="BU295" i="2"/>
  <c r="BU296" i="2"/>
  <c r="BU297" i="2"/>
  <c r="BU298" i="2"/>
  <c r="BU299" i="2"/>
  <c r="BU300" i="2"/>
  <c r="BU301" i="2"/>
  <c r="BU302" i="2"/>
  <c r="BU303" i="2"/>
  <c r="BU304" i="2"/>
  <c r="BU305" i="2"/>
  <c r="BU306" i="2"/>
  <c r="BU307" i="2"/>
  <c r="BU308" i="2"/>
  <c r="BU309" i="2"/>
  <c r="BU310" i="2"/>
  <c r="BU311" i="2"/>
  <c r="BU312" i="2"/>
  <c r="BU313" i="2"/>
  <c r="BU314" i="2"/>
  <c r="BU315" i="2"/>
  <c r="BU316" i="2"/>
  <c r="BU317" i="2"/>
  <c r="BU318" i="2"/>
  <c r="BU319" i="2"/>
  <c r="BU320" i="2"/>
  <c r="BU321" i="2"/>
  <c r="BU322" i="2"/>
  <c r="BU323" i="2"/>
  <c r="BU324" i="2"/>
  <c r="BU325" i="2"/>
  <c r="BU326" i="2"/>
  <c r="BU327" i="2"/>
  <c r="BU328" i="2"/>
  <c r="BU329" i="2"/>
  <c r="BU330" i="2"/>
  <c r="BU331" i="2"/>
  <c r="BU332" i="2"/>
  <c r="BU333" i="2"/>
  <c r="BU334" i="2"/>
  <c r="BU335" i="2"/>
  <c r="BU336" i="2"/>
  <c r="BU337" i="2"/>
  <c r="BU338" i="2"/>
  <c r="BU339" i="2"/>
  <c r="BU340" i="2"/>
  <c r="BU341" i="2"/>
  <c r="BU342" i="2"/>
  <c r="BU343" i="2"/>
  <c r="BU344" i="2"/>
  <c r="BU345" i="2"/>
  <c r="BU346" i="2"/>
  <c r="BU347" i="2"/>
  <c r="BU348" i="2"/>
  <c r="BU349" i="2"/>
  <c r="BU350" i="2"/>
  <c r="BU351" i="2"/>
  <c r="BU352" i="2"/>
  <c r="BU353" i="2"/>
  <c r="BU354" i="2"/>
  <c r="BU355" i="2"/>
  <c r="BU356" i="2"/>
  <c r="BU357" i="2"/>
  <c r="BU358" i="2"/>
  <c r="BU359" i="2"/>
  <c r="BU360" i="2"/>
  <c r="BU361" i="2"/>
  <c r="BU362" i="2"/>
  <c r="BU363" i="2"/>
  <c r="BU364" i="2"/>
  <c r="BU365" i="2"/>
  <c r="BU366" i="2"/>
  <c r="BU367" i="2"/>
  <c r="BU368" i="2"/>
  <c r="BU369" i="2"/>
  <c r="BU370" i="2"/>
  <c r="BU371" i="2"/>
  <c r="BU372" i="2"/>
  <c r="BU373" i="2"/>
  <c r="BU374" i="2"/>
  <c r="BU375" i="2"/>
  <c r="BU376" i="2"/>
  <c r="BU377" i="2"/>
  <c r="BU378" i="2"/>
  <c r="BU379" i="2"/>
  <c r="BU380" i="2"/>
  <c r="BU381" i="2"/>
  <c r="BU382" i="2"/>
  <c r="BU383" i="2"/>
  <c r="BU384" i="2"/>
  <c r="BU385" i="2"/>
  <c r="BU386" i="2"/>
  <c r="BU387" i="2"/>
  <c r="BU388" i="2"/>
  <c r="BU389" i="2"/>
  <c r="BU390" i="2"/>
  <c r="BU391" i="2"/>
  <c r="BU392" i="2"/>
  <c r="BU393" i="2"/>
  <c r="BU394" i="2"/>
  <c r="BU395" i="2"/>
  <c r="BU396" i="2"/>
  <c r="BU397" i="2"/>
  <c r="BU398" i="2"/>
  <c r="BU399" i="2"/>
  <c r="BU400" i="2"/>
  <c r="BU401" i="2"/>
  <c r="BU402" i="2"/>
  <c r="BU403" i="2"/>
  <c r="BU404" i="2"/>
  <c r="BU405" i="2"/>
  <c r="BU406" i="2"/>
  <c r="BU407" i="2"/>
  <c r="BU408" i="2"/>
  <c r="BU409" i="2"/>
  <c r="BU410" i="2"/>
  <c r="BU411" i="2"/>
  <c r="BU412" i="2"/>
  <c r="BU413" i="2"/>
  <c r="BU414" i="2"/>
  <c r="BU415" i="2"/>
  <c r="BU416" i="2"/>
  <c r="BU417" i="2"/>
  <c r="BU418" i="2"/>
  <c r="BU419" i="2"/>
  <c r="BU420" i="2"/>
  <c r="BU421" i="2"/>
  <c r="BU422" i="2"/>
  <c r="BU423" i="2"/>
  <c r="BU424" i="2"/>
  <c r="BU425" i="2"/>
  <c r="BU426" i="2"/>
  <c r="BU427" i="2"/>
  <c r="BU428" i="2"/>
  <c r="BU429" i="2"/>
  <c r="BU430" i="2"/>
  <c r="BU431" i="2"/>
  <c r="BU432" i="2"/>
  <c r="BU433" i="2"/>
  <c r="BU434" i="2"/>
  <c r="BU435" i="2"/>
  <c r="BU436" i="2"/>
  <c r="BU437" i="2"/>
  <c r="BU438" i="2"/>
  <c r="BU439" i="2"/>
  <c r="BU440" i="2"/>
  <c r="BU441" i="2"/>
  <c r="BU442" i="2"/>
  <c r="BU443" i="2"/>
  <c r="BU444" i="2"/>
  <c r="BU445" i="2"/>
  <c r="BU446" i="2"/>
  <c r="BU447" i="2"/>
  <c r="BU448" i="2"/>
  <c r="BU449" i="2"/>
  <c r="BU450" i="2"/>
  <c r="BU451" i="2"/>
  <c r="BU452" i="2"/>
  <c r="BU453" i="2"/>
  <c r="BU454" i="2"/>
  <c r="BU455" i="2"/>
  <c r="BU456" i="2"/>
  <c r="BU457" i="2"/>
  <c r="BU458" i="2"/>
  <c r="BU459" i="2"/>
  <c r="BU460" i="2"/>
  <c r="BU461" i="2"/>
  <c r="BU462" i="2"/>
  <c r="BU463" i="2"/>
  <c r="BU464" i="2"/>
  <c r="BU465" i="2"/>
  <c r="BU466" i="2"/>
  <c r="BU467" i="2"/>
  <c r="BU468" i="2"/>
  <c r="BU469" i="2"/>
  <c r="BU470" i="2"/>
  <c r="BU471" i="2"/>
  <c r="BU472" i="2"/>
  <c r="BU473" i="2"/>
  <c r="BU474" i="2"/>
  <c r="BU475" i="2"/>
  <c r="BU476" i="2"/>
  <c r="BU477" i="2"/>
  <c r="BU478" i="2"/>
  <c r="BU479" i="2"/>
  <c r="BU480" i="2"/>
  <c r="BU481" i="2"/>
  <c r="BU482" i="2"/>
  <c r="BU483" i="2"/>
  <c r="BU484" i="2"/>
  <c r="BU485" i="2"/>
  <c r="BU486" i="2"/>
  <c r="BU487" i="2"/>
  <c r="BU488" i="2"/>
  <c r="BU489" i="2"/>
  <c r="BU490" i="2"/>
  <c r="BU491" i="2"/>
  <c r="BU492" i="2"/>
  <c r="BU493" i="2"/>
  <c r="BU494" i="2"/>
  <c r="BU495" i="2"/>
  <c r="BU496" i="2"/>
  <c r="BU497" i="2"/>
  <c r="BU498" i="2"/>
  <c r="BU499" i="2"/>
  <c r="BU500" i="2"/>
  <c r="BU501" i="2"/>
  <c r="BU502" i="2"/>
  <c r="BU503" i="2"/>
  <c r="BU504" i="2"/>
  <c r="BU505" i="2"/>
  <c r="BU506" i="2"/>
  <c r="BU507" i="2"/>
  <c r="BU508" i="2"/>
  <c r="BU509" i="2"/>
  <c r="BU510" i="2"/>
  <c r="BU511" i="2"/>
  <c r="BU512" i="2"/>
  <c r="BU513" i="2"/>
  <c r="BU514" i="2"/>
  <c r="BU515" i="2"/>
  <c r="BU516" i="2"/>
  <c r="BU517" i="2"/>
  <c r="BU518" i="2"/>
  <c r="BU519" i="2"/>
  <c r="BU520" i="2"/>
  <c r="BU521" i="2"/>
  <c r="BU522" i="2"/>
  <c r="BU523" i="2"/>
  <c r="BU524" i="2"/>
  <c r="BU525" i="2"/>
  <c r="BU526" i="2"/>
  <c r="BU527" i="2"/>
  <c r="BU528" i="2"/>
  <c r="BU529" i="2"/>
  <c r="BU530" i="2"/>
  <c r="BU531" i="2"/>
  <c r="BU532" i="2"/>
  <c r="BU533" i="2"/>
  <c r="BU534" i="2"/>
  <c r="BU535" i="2"/>
  <c r="BU536" i="2"/>
  <c r="BU537" i="2"/>
  <c r="BU538" i="2"/>
  <c r="BU539" i="2"/>
  <c r="BU540" i="2"/>
  <c r="BU541" i="2"/>
  <c r="BU542" i="2"/>
  <c r="BU543" i="2"/>
  <c r="BU544" i="2"/>
  <c r="BU545" i="2"/>
  <c r="BU546" i="2"/>
  <c r="BU547" i="2"/>
  <c r="BU548" i="2"/>
  <c r="BU549" i="2"/>
  <c r="BU550" i="2"/>
  <c r="BU551" i="2"/>
  <c r="BU552" i="2"/>
  <c r="BU553" i="2"/>
  <c r="BU554" i="2"/>
  <c r="BU555" i="2"/>
  <c r="BU556" i="2"/>
  <c r="BU557" i="2"/>
  <c r="BU558" i="2"/>
  <c r="BU559" i="2"/>
  <c r="BU560" i="2"/>
  <c r="BU561" i="2"/>
  <c r="BU562" i="2"/>
  <c r="BU563" i="2"/>
  <c r="BU564" i="2"/>
  <c r="BU565" i="2"/>
  <c r="BU566" i="2"/>
  <c r="BU567" i="2"/>
  <c r="BU568" i="2"/>
  <c r="BU569" i="2"/>
  <c r="BU570" i="2"/>
  <c r="BU571" i="2"/>
  <c r="BU572" i="2"/>
  <c r="BU573" i="2"/>
  <c r="BU574" i="2"/>
  <c r="BU575" i="2"/>
  <c r="BU576" i="2"/>
  <c r="BU577" i="2"/>
  <c r="BU578" i="2"/>
  <c r="BU579" i="2"/>
  <c r="BU580" i="2"/>
  <c r="BU581" i="2"/>
  <c r="BU582" i="2"/>
  <c r="BU583" i="2"/>
  <c r="BU584" i="2"/>
  <c r="BU585" i="2"/>
  <c r="BU586" i="2"/>
  <c r="BU587" i="2"/>
  <c r="BU588" i="2"/>
  <c r="BU589" i="2"/>
  <c r="BU590" i="2"/>
  <c r="BU591" i="2"/>
  <c r="BU592" i="2"/>
  <c r="BU593" i="2"/>
  <c r="BU594" i="2"/>
  <c r="BU595" i="2"/>
  <c r="BU596" i="2"/>
  <c r="BU597" i="2"/>
  <c r="BU598" i="2"/>
  <c r="BU599" i="2"/>
  <c r="BU600" i="2"/>
  <c r="BU601" i="2"/>
  <c r="BU602" i="2"/>
  <c r="BU603" i="2"/>
  <c r="BU604" i="2"/>
  <c r="BU605" i="2"/>
  <c r="BU606" i="2"/>
  <c r="BU607" i="2"/>
  <c r="BU608" i="2"/>
  <c r="BU609" i="2"/>
  <c r="BU610" i="2"/>
  <c r="BU611" i="2"/>
  <c r="BU612" i="2"/>
  <c r="BU613" i="2"/>
  <c r="BU614" i="2"/>
  <c r="BU615" i="2"/>
  <c r="BU616" i="2"/>
  <c r="BU617" i="2"/>
  <c r="BU618" i="2"/>
  <c r="BU619" i="2"/>
  <c r="BU620" i="2"/>
  <c r="BU621" i="2"/>
  <c r="BU622" i="2"/>
  <c r="BU623" i="2"/>
  <c r="BU624" i="2"/>
  <c r="BU625" i="2"/>
  <c r="BU626" i="2"/>
  <c r="BU627" i="2"/>
  <c r="BU628" i="2"/>
  <c r="BU629" i="2"/>
  <c r="BU630" i="2"/>
  <c r="BU631" i="2"/>
  <c r="BU632" i="2"/>
  <c r="BU633" i="2"/>
  <c r="BU634" i="2"/>
  <c r="BU635" i="2"/>
  <c r="BU636" i="2"/>
  <c r="BU637" i="2"/>
  <c r="BU638" i="2"/>
  <c r="BU639" i="2"/>
  <c r="BU640" i="2"/>
  <c r="BU641" i="2"/>
  <c r="BU642" i="2"/>
  <c r="BU643" i="2"/>
  <c r="BU644" i="2"/>
  <c r="BU645" i="2"/>
  <c r="BU646" i="2"/>
  <c r="BU647" i="2"/>
  <c r="BU648" i="2"/>
  <c r="BU649" i="2"/>
  <c r="BU650" i="2"/>
  <c r="BU651" i="2"/>
  <c r="BU652" i="2"/>
  <c r="BU653" i="2"/>
  <c r="BU654" i="2"/>
  <c r="BU655" i="2"/>
  <c r="BU656" i="2"/>
  <c r="BU657" i="2"/>
  <c r="BU658" i="2"/>
  <c r="BU659" i="2"/>
  <c r="BU660" i="2"/>
  <c r="BU661" i="2"/>
  <c r="BU662" i="2"/>
  <c r="BU663" i="2"/>
  <c r="BU664" i="2"/>
  <c r="BU665" i="2"/>
  <c r="BU666" i="2"/>
  <c r="BU667" i="2"/>
  <c r="BU668" i="2"/>
  <c r="BU669" i="2"/>
  <c r="BU670" i="2"/>
  <c r="BU671" i="2"/>
  <c r="BU672" i="2"/>
  <c r="BU673" i="2"/>
  <c r="BU674" i="2"/>
  <c r="BU675" i="2"/>
  <c r="BU676" i="2"/>
  <c r="BU677" i="2"/>
  <c r="BU678" i="2"/>
  <c r="BU679" i="2"/>
  <c r="BU680" i="2"/>
  <c r="BU681" i="2"/>
  <c r="BU682" i="2"/>
  <c r="BU683" i="2"/>
  <c r="BU684" i="2"/>
  <c r="BU685" i="2"/>
  <c r="BU686" i="2"/>
  <c r="BU687" i="2"/>
  <c r="BU688" i="2"/>
  <c r="BU689" i="2"/>
  <c r="BU690" i="2"/>
  <c r="BU691" i="2"/>
  <c r="BU692" i="2"/>
  <c r="BU693" i="2"/>
  <c r="BU694" i="2"/>
  <c r="BU695" i="2"/>
  <c r="BU696" i="2"/>
  <c r="BU697" i="2"/>
  <c r="BU698" i="2"/>
  <c r="BU699" i="2"/>
  <c r="BU700" i="2"/>
  <c r="BU701" i="2"/>
  <c r="BU702" i="2"/>
  <c r="BU703" i="2"/>
  <c r="BU704" i="2"/>
  <c r="BU705" i="2"/>
  <c r="BU706" i="2"/>
  <c r="BU707" i="2"/>
  <c r="BU708" i="2"/>
  <c r="BU709" i="2"/>
  <c r="BU710" i="2"/>
  <c r="BU711" i="2"/>
  <c r="BU712" i="2"/>
  <c r="BU713" i="2"/>
  <c r="BU714" i="2"/>
  <c r="BU715" i="2"/>
  <c r="BU716" i="2"/>
  <c r="BU717" i="2"/>
  <c r="BU718" i="2"/>
  <c r="BU719" i="2"/>
  <c r="BU720" i="2"/>
  <c r="BU721" i="2"/>
  <c r="BU722" i="2"/>
  <c r="BU723" i="2"/>
  <c r="BU724" i="2"/>
  <c r="BU725" i="2"/>
  <c r="BU726" i="2"/>
  <c r="BU727" i="2"/>
  <c r="BU728" i="2"/>
  <c r="BU729" i="2"/>
  <c r="BU730" i="2"/>
  <c r="BU731" i="2"/>
  <c r="BU732" i="2"/>
  <c r="BU733" i="2"/>
  <c r="BU734" i="2"/>
  <c r="BU735" i="2"/>
  <c r="BU736" i="2"/>
  <c r="BU737" i="2"/>
  <c r="BU738" i="2"/>
  <c r="BU739" i="2"/>
  <c r="BU740" i="2"/>
  <c r="BU741" i="2"/>
  <c r="BU742" i="2"/>
  <c r="BU743" i="2"/>
  <c r="BU744" i="2"/>
  <c r="BU745" i="2"/>
  <c r="BU746" i="2"/>
  <c r="BU747" i="2"/>
  <c r="BU748" i="2"/>
  <c r="BU749" i="2"/>
  <c r="BU750" i="2"/>
  <c r="BU751" i="2"/>
  <c r="BU752" i="2"/>
  <c r="BU753" i="2"/>
  <c r="BU754" i="2"/>
  <c r="BU755" i="2"/>
  <c r="BU756" i="2"/>
  <c r="BU757" i="2"/>
  <c r="BU758" i="2"/>
  <c r="BU759" i="2"/>
  <c r="BU760" i="2"/>
  <c r="BU761" i="2"/>
  <c r="BU762" i="2"/>
  <c r="BU763" i="2"/>
  <c r="BU764" i="2"/>
  <c r="BU765" i="2"/>
  <c r="BU766" i="2"/>
  <c r="BU767" i="2"/>
  <c r="BU768" i="2"/>
  <c r="BU769" i="2"/>
  <c r="BU770" i="2"/>
  <c r="BU771" i="2"/>
  <c r="BU772" i="2"/>
  <c r="BU773" i="2"/>
  <c r="BU774" i="2"/>
  <c r="BU775" i="2"/>
  <c r="BU776" i="2"/>
  <c r="BU777" i="2"/>
  <c r="BU778" i="2"/>
  <c r="BU779" i="2"/>
  <c r="BU780" i="2"/>
  <c r="BU781" i="2"/>
  <c r="BU782" i="2"/>
  <c r="BU783" i="2"/>
  <c r="BU784" i="2"/>
  <c r="BU785" i="2"/>
  <c r="BU786" i="2"/>
  <c r="BU787" i="2"/>
  <c r="BU788" i="2"/>
  <c r="BU789" i="2"/>
  <c r="BU790" i="2"/>
  <c r="BU791" i="2"/>
  <c r="BU792" i="2"/>
  <c r="BU793" i="2"/>
  <c r="BU794" i="2"/>
  <c r="BU795" i="2"/>
  <c r="BU796" i="2"/>
  <c r="BU797" i="2"/>
  <c r="BU798" i="2"/>
  <c r="BU799" i="2"/>
  <c r="BU800" i="2"/>
  <c r="BU801" i="2"/>
  <c r="BU802" i="2"/>
  <c r="BU803" i="2"/>
  <c r="BU804" i="2"/>
  <c r="BU805" i="2"/>
  <c r="BU806" i="2"/>
  <c r="BU807" i="2"/>
  <c r="BU808" i="2"/>
  <c r="BU809" i="2"/>
  <c r="BU810" i="2"/>
  <c r="BU811" i="2"/>
  <c r="BU812" i="2"/>
  <c r="BU813" i="2"/>
  <c r="BU814" i="2"/>
  <c r="BU815" i="2"/>
  <c r="BU816" i="2"/>
  <c r="BU817" i="2"/>
  <c r="BU818" i="2"/>
  <c r="BU819" i="2"/>
  <c r="BU820" i="2"/>
  <c r="BU821" i="2"/>
  <c r="BU822" i="2"/>
  <c r="BU823" i="2"/>
  <c r="BU824" i="2"/>
  <c r="BU825" i="2"/>
  <c r="BU826" i="2"/>
  <c r="BU827" i="2"/>
  <c r="BU828" i="2"/>
  <c r="BU829" i="2"/>
  <c r="BU830" i="2"/>
  <c r="BU831" i="2"/>
  <c r="BU832" i="2"/>
  <c r="BU833" i="2"/>
  <c r="BU834" i="2"/>
  <c r="BU835" i="2"/>
  <c r="BU836" i="2"/>
  <c r="BU837" i="2"/>
  <c r="BU838" i="2"/>
  <c r="BU839" i="2"/>
  <c r="BU840" i="2"/>
  <c r="BU841" i="2"/>
  <c r="BU842" i="2"/>
  <c r="BU843" i="2"/>
  <c r="BU844" i="2"/>
  <c r="BU845" i="2"/>
  <c r="BU846" i="2"/>
  <c r="BU847" i="2"/>
  <c r="BU848" i="2"/>
  <c r="BU849" i="2"/>
  <c r="BU850" i="2"/>
  <c r="BU851" i="2"/>
  <c r="BU852" i="2"/>
  <c r="BU853" i="2"/>
  <c r="BU854" i="2"/>
  <c r="BU855" i="2"/>
  <c r="BU856" i="2"/>
  <c r="BU857" i="2"/>
  <c r="BU858" i="2"/>
  <c r="BU859" i="2"/>
  <c r="BU860" i="2"/>
  <c r="BU861" i="2"/>
  <c r="BU862" i="2"/>
  <c r="BU863" i="2"/>
  <c r="BU864" i="2"/>
  <c r="BU865" i="2"/>
  <c r="BU866" i="2"/>
  <c r="BU867" i="2"/>
  <c r="BU868" i="2"/>
  <c r="BU869" i="2"/>
  <c r="BU870" i="2"/>
  <c r="BU871" i="2"/>
  <c r="BU872" i="2"/>
  <c r="BU873" i="2"/>
  <c r="BU874" i="2"/>
  <c r="BU875" i="2"/>
  <c r="BU876" i="2"/>
  <c r="BU877" i="2"/>
  <c r="BU878" i="2"/>
  <c r="BU879" i="2"/>
  <c r="BU880" i="2"/>
  <c r="BU881" i="2"/>
  <c r="BU882" i="2"/>
  <c r="BU883" i="2"/>
  <c r="BU884" i="2"/>
  <c r="BU885" i="2"/>
  <c r="BU886" i="2"/>
  <c r="BU887" i="2"/>
  <c r="BU888" i="2"/>
  <c r="BU889" i="2"/>
  <c r="BU890" i="2"/>
  <c r="BU891" i="2"/>
  <c r="BU892" i="2"/>
  <c r="BU893" i="2"/>
  <c r="BU894" i="2"/>
  <c r="BU895" i="2"/>
  <c r="BU896" i="2"/>
  <c r="BU897" i="2"/>
  <c r="BU898" i="2"/>
  <c r="BU899" i="2"/>
  <c r="BU900" i="2"/>
  <c r="BU901" i="2"/>
  <c r="BU902" i="2"/>
  <c r="BU903" i="2"/>
  <c r="BU904" i="2"/>
  <c r="BU905" i="2"/>
  <c r="BU906" i="2"/>
  <c r="BU907" i="2"/>
  <c r="BU908" i="2"/>
  <c r="BU909" i="2"/>
  <c r="BU910" i="2"/>
  <c r="BU911" i="2"/>
  <c r="BU912" i="2"/>
  <c r="BU913" i="2"/>
  <c r="BU914" i="2"/>
  <c r="BU915" i="2"/>
  <c r="BU916" i="2"/>
  <c r="BU917" i="2"/>
  <c r="BU918" i="2"/>
  <c r="BU919" i="2"/>
  <c r="BU920" i="2"/>
  <c r="BU921" i="2"/>
  <c r="BU922" i="2"/>
  <c r="BU923" i="2"/>
  <c r="BU924" i="2"/>
  <c r="BU925" i="2"/>
  <c r="BU926" i="2"/>
  <c r="BU927" i="2"/>
  <c r="BU928" i="2"/>
  <c r="BU929" i="2"/>
  <c r="BU930" i="2"/>
  <c r="BU931" i="2"/>
  <c r="BU932" i="2"/>
  <c r="BU933" i="2"/>
  <c r="BU934" i="2"/>
  <c r="BU935" i="2"/>
  <c r="BU936" i="2"/>
  <c r="BU937" i="2"/>
  <c r="BU938" i="2"/>
  <c r="BU939" i="2"/>
  <c r="BU940" i="2"/>
  <c r="BU941" i="2"/>
  <c r="BU942" i="2"/>
  <c r="BU943" i="2"/>
  <c r="BU944" i="2"/>
  <c r="BU945" i="2"/>
  <c r="BU946" i="2"/>
  <c r="BU947" i="2"/>
  <c r="BU948" i="2"/>
  <c r="BU949" i="2"/>
  <c r="BU950" i="2"/>
  <c r="BU951" i="2"/>
  <c r="BU952" i="2"/>
  <c r="BU953" i="2"/>
  <c r="BU954" i="2"/>
  <c r="BU955" i="2"/>
  <c r="BU956" i="2"/>
  <c r="BU957" i="2"/>
  <c r="BU958" i="2"/>
  <c r="BU959" i="2"/>
  <c r="BU960" i="2"/>
  <c r="BU961" i="2"/>
  <c r="BU962" i="2"/>
  <c r="BU963" i="2"/>
  <c r="BU964" i="2"/>
  <c r="BU965" i="2"/>
  <c r="BU966" i="2"/>
  <c r="BU967" i="2"/>
  <c r="BU968" i="2"/>
  <c r="BU969" i="2"/>
  <c r="BU970" i="2"/>
  <c r="BU971" i="2"/>
  <c r="BU972" i="2"/>
  <c r="BU973" i="2"/>
  <c r="BU974" i="2"/>
  <c r="BU975" i="2"/>
  <c r="BU976" i="2"/>
  <c r="BU977" i="2"/>
  <c r="BU978" i="2"/>
  <c r="BU979" i="2"/>
  <c r="BU980" i="2"/>
  <c r="BU981" i="2"/>
  <c r="BU982" i="2"/>
  <c r="BU983" i="2"/>
  <c r="BU984" i="2"/>
  <c r="BU985" i="2"/>
  <c r="BU986" i="2"/>
  <c r="BU987" i="2"/>
  <c r="BU988" i="2"/>
  <c r="BU989" i="2"/>
  <c r="BU990" i="2"/>
  <c r="BU991" i="2"/>
  <c r="BU992" i="2"/>
  <c r="BU993" i="2"/>
  <c r="BU994" i="2"/>
  <c r="BU995" i="2"/>
  <c r="BU996" i="2"/>
  <c r="BU997" i="2"/>
  <c r="BU998" i="2"/>
  <c r="BU999" i="2"/>
  <c r="BU1000" i="2"/>
  <c r="BU1001" i="2"/>
  <c r="BU1002" i="2"/>
  <c r="BU1003" i="2"/>
  <c r="BU1004" i="2"/>
  <c r="BU1005" i="2"/>
  <c r="BU1006" i="2"/>
  <c r="BU1007" i="2"/>
  <c r="BU1008" i="2"/>
  <c r="BU1009" i="2"/>
  <c r="BU1010" i="2"/>
  <c r="BU1011" i="2"/>
  <c r="BU1012" i="2"/>
  <c r="BU1013" i="2"/>
  <c r="BU1014" i="2"/>
  <c r="BU1015" i="2"/>
  <c r="BU1016" i="2"/>
  <c r="BU1017" i="2"/>
  <c r="BU1018" i="2"/>
  <c r="BU1019" i="2"/>
  <c r="BU1020" i="2"/>
  <c r="BU1021" i="2"/>
  <c r="BU1022" i="2"/>
  <c r="BU1023" i="2"/>
  <c r="BU1024" i="2"/>
  <c r="BU1025" i="2"/>
  <c r="BU1026" i="2"/>
  <c r="BU1027" i="2"/>
  <c r="BU1028" i="2"/>
  <c r="BU1029" i="2"/>
  <c r="BU1030" i="2"/>
  <c r="BU1031" i="2"/>
  <c r="BU1032" i="2"/>
  <c r="BU1033" i="2"/>
  <c r="BU1034" i="2"/>
  <c r="BU1035" i="2"/>
  <c r="BU1036" i="2"/>
  <c r="BU1037" i="2"/>
  <c r="BU1038" i="2"/>
  <c r="BU1039" i="2"/>
  <c r="BU1040" i="2"/>
  <c r="BU1041" i="2"/>
  <c r="BU1042" i="2"/>
  <c r="BU1043" i="2"/>
  <c r="BU1044" i="2"/>
  <c r="BU1045" i="2"/>
  <c r="BU1046" i="2"/>
  <c r="BU1047" i="2"/>
  <c r="BU1048" i="2"/>
  <c r="BU1049" i="2"/>
  <c r="BU1050" i="2"/>
  <c r="BU1051" i="2"/>
  <c r="BU1052" i="2"/>
  <c r="BU1053" i="2"/>
  <c r="BU1054" i="2"/>
  <c r="BU1055" i="2"/>
  <c r="BU1056" i="2"/>
  <c r="BU1057" i="2"/>
  <c r="BU1058" i="2"/>
  <c r="BU1059" i="2"/>
  <c r="BU1060" i="2"/>
  <c r="BU1061" i="2"/>
  <c r="BU1062" i="2"/>
  <c r="BU1063" i="2"/>
  <c r="BU1064" i="2"/>
  <c r="BU1065" i="2"/>
  <c r="BU1066" i="2"/>
  <c r="BU1067" i="2"/>
  <c r="BU1068" i="2"/>
  <c r="BU1069" i="2"/>
  <c r="BU1070" i="2"/>
  <c r="BU1071" i="2"/>
  <c r="BU1072" i="2"/>
  <c r="BU1073" i="2"/>
  <c r="BU1074" i="2"/>
  <c r="BU1075" i="2"/>
  <c r="BU1076" i="2"/>
  <c r="BU1077" i="2"/>
  <c r="BU1078" i="2"/>
  <c r="BU1079" i="2"/>
  <c r="BU1080" i="2"/>
  <c r="BU1081" i="2"/>
  <c r="BU1082" i="2"/>
  <c r="BU1083" i="2"/>
  <c r="BU1084" i="2"/>
  <c r="BU1085" i="2"/>
  <c r="BU1086" i="2"/>
  <c r="BU1087" i="2"/>
  <c r="BU1088" i="2"/>
  <c r="BU1089" i="2"/>
  <c r="BU1090" i="2"/>
  <c r="BU1091" i="2"/>
  <c r="BU1092" i="2"/>
  <c r="BU1093" i="2"/>
  <c r="BU1094" i="2"/>
  <c r="BU1095" i="2"/>
  <c r="BU1096" i="2"/>
  <c r="BU1097" i="2"/>
  <c r="BU1098" i="2"/>
  <c r="BU1099" i="2"/>
  <c r="BU1100" i="2"/>
  <c r="BU1101" i="2"/>
  <c r="BU1102" i="2"/>
  <c r="BU1103" i="2"/>
  <c r="BU1104" i="2"/>
  <c r="BU1105" i="2"/>
  <c r="BU1106" i="2"/>
  <c r="BU1107" i="2"/>
  <c r="BU1108" i="2"/>
  <c r="BU1109" i="2"/>
  <c r="BU1110" i="2"/>
  <c r="BU1111" i="2"/>
  <c r="BU1112" i="2"/>
  <c r="BU1113" i="2"/>
  <c r="BU1114" i="2"/>
  <c r="BU1115" i="2"/>
  <c r="BU1116" i="2"/>
  <c r="BU1117" i="2"/>
  <c r="BU1118" i="2"/>
  <c r="BU1119" i="2"/>
  <c r="BU1120" i="2"/>
  <c r="BU1121" i="2"/>
  <c r="BU1122" i="2"/>
  <c r="BU1123" i="2"/>
  <c r="BU1124" i="2"/>
  <c r="BU1125" i="2"/>
  <c r="BU1126" i="2"/>
  <c r="BU1127" i="2"/>
  <c r="BU1128" i="2"/>
  <c r="BU1129" i="2"/>
  <c r="BU1130" i="2"/>
  <c r="BU1131" i="2"/>
  <c r="BU1132" i="2"/>
  <c r="BU1133" i="2"/>
  <c r="BU1134" i="2"/>
  <c r="BU1135" i="2"/>
  <c r="BU1136" i="2"/>
  <c r="BU1137" i="2"/>
  <c r="BU1138" i="2"/>
  <c r="BU1139" i="2"/>
  <c r="BU1140" i="2"/>
  <c r="BU1141" i="2"/>
  <c r="BU1142" i="2"/>
  <c r="BU1143" i="2"/>
  <c r="BU1144" i="2"/>
  <c r="BU1145" i="2"/>
  <c r="BU1146" i="2"/>
  <c r="BU1147" i="2"/>
  <c r="BU1148" i="2"/>
  <c r="BU1149" i="2"/>
  <c r="BU1150" i="2"/>
  <c r="BU1151" i="2"/>
  <c r="BU1152" i="2"/>
  <c r="BU1153" i="2"/>
  <c r="BU1154" i="2"/>
  <c r="BU1155" i="2"/>
  <c r="BU1156" i="2"/>
  <c r="BU1157" i="2"/>
  <c r="BU1158" i="2"/>
  <c r="BU1159" i="2"/>
  <c r="BU1160" i="2"/>
  <c r="BU1161" i="2"/>
  <c r="BU1162" i="2"/>
  <c r="BU1163" i="2"/>
  <c r="BU1164" i="2"/>
  <c r="BU1165" i="2"/>
  <c r="BU1166" i="2"/>
  <c r="BU1167" i="2"/>
  <c r="BU1168" i="2"/>
  <c r="BU1169" i="2"/>
  <c r="BU1170" i="2"/>
  <c r="BU1171" i="2"/>
  <c r="BU1172" i="2"/>
  <c r="BU1173" i="2"/>
  <c r="BU1174" i="2"/>
  <c r="BU1175" i="2"/>
  <c r="BU1176" i="2"/>
  <c r="BU1177" i="2"/>
  <c r="BU1178" i="2"/>
  <c r="BU1179" i="2"/>
  <c r="BU1180" i="2"/>
  <c r="BU1181" i="2"/>
  <c r="BU1182" i="2"/>
  <c r="BU1183" i="2"/>
  <c r="BU1184" i="2"/>
  <c r="BU1185" i="2"/>
  <c r="BU1186" i="2"/>
  <c r="BU1187" i="2"/>
  <c r="BU1188" i="2"/>
  <c r="BU1189" i="2"/>
  <c r="BU1190" i="2"/>
  <c r="BU1191" i="2"/>
  <c r="BU1192" i="2"/>
  <c r="BU1193" i="2"/>
  <c r="BU1194" i="2"/>
  <c r="BU1195" i="2"/>
  <c r="BU1196" i="2"/>
  <c r="BU1197" i="2"/>
  <c r="BU1198" i="2"/>
  <c r="BU1199" i="2"/>
  <c r="BU1200" i="2"/>
  <c r="BU1201" i="2"/>
  <c r="BU1202" i="2"/>
  <c r="BU1203" i="2"/>
  <c r="BU1204" i="2"/>
  <c r="BU1205" i="2"/>
  <c r="BU1206" i="2"/>
  <c r="BU1207" i="2"/>
  <c r="BU1208" i="2"/>
  <c r="BU1209" i="2"/>
  <c r="BU1210" i="2"/>
  <c r="BU1211" i="2"/>
  <c r="BU1212" i="2"/>
  <c r="BU1213" i="2"/>
  <c r="BU1214" i="2"/>
  <c r="BU1215" i="2"/>
  <c r="BU1216" i="2"/>
  <c r="BU1217" i="2"/>
  <c r="BU1218" i="2"/>
  <c r="BU1219" i="2"/>
  <c r="BU1220" i="2"/>
  <c r="BU1221" i="2"/>
  <c r="BU1222" i="2"/>
  <c r="BU1223" i="2"/>
  <c r="BU1224" i="2"/>
  <c r="BU1225" i="2"/>
  <c r="BU1226" i="2"/>
  <c r="BU1227" i="2"/>
  <c r="BU1228" i="2"/>
  <c r="BU1229" i="2"/>
  <c r="BU1230" i="2"/>
  <c r="BU1231" i="2"/>
  <c r="BU1232" i="2"/>
  <c r="BU1233" i="2"/>
  <c r="BU1234" i="2"/>
  <c r="BU1235" i="2"/>
  <c r="BU1236" i="2"/>
  <c r="BU1237" i="2"/>
  <c r="BU1238" i="2"/>
  <c r="BU1239" i="2"/>
  <c r="BU1240" i="2"/>
  <c r="BU1241" i="2"/>
  <c r="BU1242" i="2"/>
  <c r="BU1243" i="2"/>
  <c r="BU1244" i="2"/>
  <c r="BU1245" i="2"/>
  <c r="BU1246" i="2"/>
  <c r="BU1247" i="2"/>
  <c r="BU1248" i="2"/>
  <c r="BU1249" i="2"/>
  <c r="BU1250" i="2"/>
  <c r="BU1251" i="2"/>
  <c r="BU1252" i="2"/>
  <c r="BU1253" i="2"/>
  <c r="BU1254" i="2"/>
  <c r="BU1255" i="2"/>
  <c r="BU1256" i="2"/>
  <c r="BU1257" i="2"/>
  <c r="BU1258" i="2"/>
  <c r="BU1259" i="2"/>
  <c r="BU1260" i="2"/>
  <c r="BU1261" i="2"/>
  <c r="BU1262" i="2"/>
  <c r="BU1263" i="2"/>
  <c r="BU1264" i="2"/>
  <c r="BU1265" i="2"/>
  <c r="BU1266" i="2"/>
  <c r="BU1267" i="2"/>
  <c r="BU1268" i="2"/>
  <c r="BU1269" i="2"/>
  <c r="BU1270" i="2"/>
  <c r="BU1271" i="2"/>
  <c r="BU1272" i="2"/>
  <c r="BU1273" i="2"/>
  <c r="BU1274" i="2"/>
  <c r="BU1275" i="2"/>
  <c r="BU1276" i="2"/>
  <c r="BU1277" i="2"/>
  <c r="BU1278" i="2"/>
  <c r="BU1279" i="2"/>
  <c r="BU1280" i="2"/>
  <c r="BU1281" i="2"/>
  <c r="BU1282" i="2"/>
  <c r="BU1283" i="2"/>
  <c r="BU1284" i="2"/>
  <c r="BU1285" i="2"/>
  <c r="BU1286" i="2"/>
  <c r="BU1287" i="2"/>
  <c r="BU1288" i="2"/>
  <c r="BU1289" i="2"/>
  <c r="BU1290" i="2"/>
  <c r="BU1291" i="2"/>
  <c r="BU1292" i="2"/>
  <c r="BU1293" i="2"/>
  <c r="BU1294" i="2"/>
  <c r="BU1295" i="2"/>
  <c r="BU1296" i="2"/>
  <c r="BU1297" i="2"/>
  <c r="BU1298" i="2"/>
  <c r="BU1299" i="2"/>
  <c r="BU1300" i="2"/>
  <c r="BU1301" i="2"/>
  <c r="BU1302" i="2"/>
  <c r="BU1303" i="2"/>
  <c r="BU1304" i="2"/>
  <c r="BU1305" i="2"/>
  <c r="BU1306" i="2"/>
  <c r="BU1307" i="2"/>
  <c r="BU1308" i="2"/>
  <c r="BU1309" i="2"/>
  <c r="BU1310" i="2"/>
  <c r="BU1311" i="2"/>
  <c r="BU1312" i="2"/>
  <c r="BU1313" i="2"/>
  <c r="BU1314" i="2"/>
  <c r="BU1315" i="2"/>
  <c r="BU1316" i="2"/>
  <c r="BU1317" i="2"/>
  <c r="BU1318" i="2"/>
  <c r="BU1319" i="2"/>
  <c r="BU1320" i="2"/>
  <c r="BU1321" i="2"/>
  <c r="BU1322" i="2"/>
  <c r="BU1323" i="2"/>
  <c r="BU1324" i="2"/>
  <c r="BU1325" i="2"/>
  <c r="BU1326" i="2"/>
  <c r="BU1327" i="2"/>
  <c r="BU1328" i="2"/>
  <c r="BU1329" i="2"/>
  <c r="BU1330" i="2"/>
  <c r="BU1331" i="2"/>
  <c r="BU1332" i="2"/>
  <c r="BU1333" i="2"/>
  <c r="BU1334" i="2"/>
  <c r="BU1335" i="2"/>
  <c r="BU1336" i="2"/>
  <c r="BU1337" i="2"/>
  <c r="BU1338" i="2"/>
  <c r="BU1339" i="2"/>
  <c r="BU1340" i="2"/>
  <c r="BU1341" i="2"/>
  <c r="BU1342" i="2"/>
  <c r="BU1343" i="2"/>
  <c r="BU1344" i="2"/>
  <c r="BU1345" i="2"/>
  <c r="BU1346" i="2"/>
  <c r="BU1347" i="2"/>
  <c r="BU1348" i="2"/>
  <c r="BU1349" i="2"/>
  <c r="BU1350" i="2"/>
  <c r="BU1351" i="2"/>
  <c r="BU1352" i="2"/>
  <c r="BU1353" i="2"/>
  <c r="BU1354" i="2"/>
  <c r="BU1355" i="2"/>
  <c r="BU1356" i="2"/>
  <c r="BU1357" i="2"/>
  <c r="BU1358" i="2"/>
  <c r="BU1359" i="2"/>
  <c r="BU1360" i="2"/>
  <c r="BU1361" i="2"/>
  <c r="BU1362" i="2"/>
  <c r="BU1363" i="2"/>
  <c r="BU1364" i="2"/>
  <c r="BU1365" i="2"/>
  <c r="BU1366" i="2"/>
  <c r="BU1367" i="2"/>
  <c r="BU1368" i="2"/>
  <c r="BU1369" i="2"/>
  <c r="BU1370" i="2"/>
  <c r="BU1371" i="2"/>
  <c r="BU1372" i="2"/>
  <c r="BU1373" i="2"/>
  <c r="BU1374" i="2"/>
  <c r="BU1375" i="2"/>
  <c r="BU1376" i="2"/>
  <c r="BU1377" i="2"/>
  <c r="BU1378" i="2"/>
  <c r="BU1379" i="2"/>
  <c r="BU1380" i="2"/>
  <c r="BU1381" i="2"/>
  <c r="BU1382" i="2"/>
  <c r="BU1383" i="2"/>
  <c r="BU1384" i="2"/>
  <c r="BU1385" i="2"/>
  <c r="BU1386" i="2"/>
  <c r="BU1387" i="2"/>
  <c r="BU1388" i="2"/>
  <c r="BU1389" i="2"/>
  <c r="BU1390" i="2"/>
  <c r="BU1391" i="2"/>
  <c r="BU1392" i="2"/>
  <c r="BU1393" i="2"/>
  <c r="BU1394" i="2"/>
  <c r="BU1395" i="2"/>
  <c r="BU1396" i="2"/>
  <c r="BU1397" i="2"/>
  <c r="BU1398" i="2"/>
  <c r="BU1399" i="2"/>
  <c r="BU1400" i="2"/>
  <c r="BU1401" i="2"/>
  <c r="BU1402" i="2"/>
  <c r="BU1403" i="2"/>
  <c r="BU1404" i="2"/>
  <c r="BU1405" i="2"/>
  <c r="BU1406" i="2"/>
  <c r="BU1407" i="2"/>
  <c r="BU1408" i="2"/>
  <c r="BU1409" i="2"/>
  <c r="BU1410" i="2"/>
  <c r="BU1411" i="2"/>
  <c r="BU1412" i="2"/>
  <c r="BU1413" i="2"/>
  <c r="BU1414" i="2"/>
  <c r="BU1415" i="2"/>
  <c r="BU1416" i="2"/>
  <c r="BU1417" i="2"/>
  <c r="BU1418" i="2"/>
  <c r="BU1419" i="2"/>
  <c r="BU1420" i="2"/>
  <c r="BU1421" i="2"/>
  <c r="BU1422" i="2"/>
  <c r="BU1423" i="2"/>
  <c r="BU1424" i="2"/>
  <c r="BU1425" i="2"/>
  <c r="BU1426" i="2"/>
  <c r="BU1427" i="2"/>
  <c r="BU1428" i="2"/>
  <c r="BU1429" i="2"/>
  <c r="BU1430" i="2"/>
  <c r="BU1431" i="2"/>
  <c r="BU1432" i="2"/>
  <c r="BU1433" i="2"/>
  <c r="BU1434" i="2"/>
  <c r="BU1435" i="2"/>
  <c r="BU1436" i="2"/>
  <c r="BU1437" i="2"/>
  <c r="BU1438" i="2"/>
  <c r="BU1439" i="2"/>
  <c r="BU1440" i="2"/>
  <c r="BU1441" i="2"/>
  <c r="BU1442" i="2"/>
  <c r="BU1443" i="2"/>
  <c r="BU1444" i="2"/>
  <c r="BU1445" i="2"/>
  <c r="BU1446" i="2"/>
  <c r="BU1447" i="2"/>
  <c r="BU1448" i="2"/>
  <c r="BU1449" i="2"/>
  <c r="BU1450" i="2"/>
  <c r="BU1451" i="2"/>
  <c r="BU1452" i="2"/>
  <c r="BU1453" i="2"/>
  <c r="BU1454" i="2"/>
  <c r="BU1455" i="2"/>
  <c r="BU1456" i="2"/>
  <c r="BU1457" i="2"/>
  <c r="BU1458" i="2"/>
  <c r="BU1459" i="2"/>
  <c r="BU1460" i="2"/>
  <c r="BU1461" i="2"/>
  <c r="BU1462" i="2"/>
  <c r="BU1463" i="2"/>
  <c r="BU1464" i="2"/>
  <c r="BU1465" i="2"/>
  <c r="BU1466" i="2"/>
  <c r="BU1467" i="2"/>
  <c r="BU1468" i="2"/>
  <c r="BU1469" i="2"/>
  <c r="BU1470" i="2"/>
  <c r="BU1471" i="2"/>
  <c r="BU1472" i="2"/>
  <c r="BU1473" i="2"/>
  <c r="BU1474" i="2"/>
  <c r="BU1475" i="2"/>
  <c r="BU1476" i="2"/>
  <c r="BU1477" i="2"/>
  <c r="BU1478" i="2"/>
  <c r="BU1479" i="2"/>
  <c r="BU1480" i="2"/>
  <c r="BU1481" i="2"/>
  <c r="BU1482" i="2"/>
  <c r="BU1483" i="2"/>
  <c r="BU1484" i="2"/>
  <c r="BU1485" i="2"/>
  <c r="BU1486" i="2"/>
  <c r="BU1487" i="2"/>
  <c r="BU1488" i="2"/>
  <c r="BU1489" i="2"/>
  <c r="BU1490" i="2"/>
  <c r="BU1491" i="2"/>
  <c r="BU1492" i="2"/>
  <c r="BU1493" i="2"/>
  <c r="BU1494" i="2"/>
  <c r="BU1495" i="2"/>
  <c r="BU1496" i="2"/>
  <c r="BU1497" i="2"/>
  <c r="BU1498" i="2"/>
  <c r="BU1499" i="2"/>
  <c r="BU1500" i="2"/>
  <c r="BU1501" i="2"/>
  <c r="BU1502" i="2"/>
  <c r="BU1503" i="2"/>
  <c r="BU1504" i="2"/>
  <c r="BU1505" i="2"/>
  <c r="BU1506" i="2"/>
  <c r="BU1507" i="2"/>
  <c r="BU1508" i="2"/>
  <c r="BU1509" i="2"/>
  <c r="BU1510" i="2"/>
  <c r="BU1511" i="2"/>
  <c r="BU1512" i="2"/>
  <c r="BU1513" i="2"/>
  <c r="BU1514" i="2"/>
  <c r="BU1515" i="2"/>
  <c r="BU1516" i="2"/>
  <c r="BU1517" i="2"/>
  <c r="BU1518" i="2"/>
  <c r="BU1519" i="2"/>
  <c r="BU1520" i="2"/>
  <c r="BU1521" i="2"/>
  <c r="BU1522" i="2"/>
  <c r="BU1523" i="2"/>
  <c r="BU1524" i="2"/>
  <c r="BU1525" i="2"/>
  <c r="BU1526" i="2"/>
  <c r="BU1527" i="2"/>
  <c r="BU1528" i="2"/>
  <c r="BU1529" i="2"/>
  <c r="BU1530" i="2"/>
  <c r="BU1531" i="2"/>
  <c r="BU1532" i="2"/>
  <c r="BU1533" i="2"/>
  <c r="BU1534" i="2"/>
  <c r="BU1535" i="2"/>
  <c r="BU1536" i="2"/>
  <c r="BU1537" i="2"/>
  <c r="BU1538" i="2"/>
  <c r="BU1539" i="2"/>
  <c r="BU1540" i="2"/>
  <c r="BU1541" i="2"/>
  <c r="BU1542" i="2"/>
  <c r="BU1543" i="2"/>
  <c r="BU1544" i="2"/>
  <c r="BU1545" i="2"/>
  <c r="BU1546" i="2"/>
  <c r="BU1547" i="2"/>
  <c r="BU1548" i="2"/>
  <c r="BU1549" i="2"/>
  <c r="BU1550" i="2"/>
  <c r="BU1551" i="2"/>
  <c r="BU1552" i="2"/>
  <c r="BU1553" i="2"/>
  <c r="BU1554" i="2"/>
  <c r="BU1555" i="2"/>
  <c r="BU1556" i="2"/>
  <c r="BU1557" i="2"/>
  <c r="BU1558" i="2"/>
  <c r="BU1559" i="2"/>
  <c r="BU1560" i="2"/>
  <c r="BU1561" i="2"/>
  <c r="BU1562" i="2"/>
  <c r="BU1563" i="2"/>
  <c r="BU1564" i="2"/>
  <c r="BU1565" i="2"/>
  <c r="BU1566" i="2"/>
  <c r="BU1567" i="2"/>
  <c r="BU1568" i="2"/>
  <c r="BU1569" i="2"/>
  <c r="BU1570" i="2"/>
  <c r="BU1571" i="2"/>
  <c r="BU1572" i="2"/>
  <c r="BU1573" i="2"/>
  <c r="BU1574" i="2"/>
  <c r="BU1575" i="2"/>
  <c r="BU1576" i="2"/>
  <c r="BU1577" i="2"/>
  <c r="BU1578" i="2"/>
  <c r="BU1579" i="2"/>
  <c r="BU1580" i="2"/>
  <c r="BU1581" i="2"/>
  <c r="BU1582" i="2"/>
  <c r="BU1583" i="2"/>
  <c r="BU1584" i="2"/>
  <c r="BU1585" i="2"/>
  <c r="BU1586" i="2"/>
  <c r="BU1587" i="2"/>
  <c r="BU1588" i="2"/>
  <c r="BU1589" i="2"/>
  <c r="BU1590" i="2"/>
  <c r="BU1591" i="2"/>
  <c r="BU1592" i="2"/>
  <c r="BU1593" i="2"/>
  <c r="BU1594" i="2"/>
  <c r="BU1595" i="2"/>
  <c r="BU1596" i="2"/>
  <c r="BU1597" i="2"/>
  <c r="BU1598" i="2"/>
  <c r="BU1599" i="2"/>
  <c r="BU1600" i="2"/>
  <c r="BU1601" i="2"/>
  <c r="BT2" i="2"/>
  <c r="BT3" i="2"/>
  <c r="BT4" i="2"/>
  <c r="BT5" i="2"/>
  <c r="BT6" i="2"/>
  <c r="BT7" i="2"/>
  <c r="BT8" i="2"/>
  <c r="BT9" i="2"/>
  <c r="BT10" i="2"/>
  <c r="BT11" i="2"/>
  <c r="BT12" i="2"/>
  <c r="BT13" i="2"/>
  <c r="BT14" i="2"/>
  <c r="BT15" i="2"/>
  <c r="BT16" i="2"/>
  <c r="BT17" i="2"/>
  <c r="BT18" i="2"/>
  <c r="BT19" i="2"/>
  <c r="BT20" i="2"/>
  <c r="BT21" i="2"/>
  <c r="BT22" i="2"/>
  <c r="BT23" i="2"/>
  <c r="BT24" i="2"/>
  <c r="BT25" i="2"/>
  <c r="BT26" i="2"/>
  <c r="BT27" i="2"/>
  <c r="BT28" i="2"/>
  <c r="BT29" i="2"/>
  <c r="BT30" i="2"/>
  <c r="BT31" i="2"/>
  <c r="BT32" i="2"/>
  <c r="BT33" i="2"/>
  <c r="BT34" i="2"/>
  <c r="BT35" i="2"/>
  <c r="BT36" i="2"/>
  <c r="BT37" i="2"/>
  <c r="BT38" i="2"/>
  <c r="BT39" i="2"/>
  <c r="BT40" i="2"/>
  <c r="BT41" i="2"/>
  <c r="BT42" i="2"/>
  <c r="BT43" i="2"/>
  <c r="BT44" i="2"/>
  <c r="BT45" i="2"/>
  <c r="BT46" i="2"/>
  <c r="BT47" i="2"/>
  <c r="BT48" i="2"/>
  <c r="BT49" i="2"/>
  <c r="BT50" i="2"/>
  <c r="BT51" i="2"/>
  <c r="BT52" i="2"/>
  <c r="BT53" i="2"/>
  <c r="BT54" i="2"/>
  <c r="BT55" i="2"/>
  <c r="BT56" i="2"/>
  <c r="BT57" i="2"/>
  <c r="BT58" i="2"/>
  <c r="BT59" i="2"/>
  <c r="BT60" i="2"/>
  <c r="BT61" i="2"/>
  <c r="BT62" i="2"/>
  <c r="BT63" i="2"/>
  <c r="BT64" i="2"/>
  <c r="BT65" i="2"/>
  <c r="BT66" i="2"/>
  <c r="BT67" i="2"/>
  <c r="BT68" i="2"/>
  <c r="BT69" i="2"/>
  <c r="BT70" i="2"/>
  <c r="BT71" i="2"/>
  <c r="BT72" i="2"/>
  <c r="BT73" i="2"/>
  <c r="BT74" i="2"/>
  <c r="BT75" i="2"/>
  <c r="BT76" i="2"/>
  <c r="BT77" i="2"/>
  <c r="BT78" i="2"/>
  <c r="BT79" i="2"/>
  <c r="BT80" i="2"/>
  <c r="BT81" i="2"/>
  <c r="BT82" i="2"/>
  <c r="BT83" i="2"/>
  <c r="BT84" i="2"/>
  <c r="BT85" i="2"/>
  <c r="BT86" i="2"/>
  <c r="BT87" i="2"/>
  <c r="BT88" i="2"/>
  <c r="BT89" i="2"/>
  <c r="BT90" i="2"/>
  <c r="BT91" i="2"/>
  <c r="BT92" i="2"/>
  <c r="BT93" i="2"/>
  <c r="BT94" i="2"/>
  <c r="BT95" i="2"/>
  <c r="BT96" i="2"/>
  <c r="BT97" i="2"/>
  <c r="BT98" i="2"/>
  <c r="BT99" i="2"/>
  <c r="BT100" i="2"/>
  <c r="BT101" i="2"/>
  <c r="BT102" i="2"/>
  <c r="BT103" i="2"/>
  <c r="BT104" i="2"/>
  <c r="BT105" i="2"/>
  <c r="BT106" i="2"/>
  <c r="BT107" i="2"/>
  <c r="BT108" i="2"/>
  <c r="BT109" i="2"/>
  <c r="BT110" i="2"/>
  <c r="BT111" i="2"/>
  <c r="BT112" i="2"/>
  <c r="BT113" i="2"/>
  <c r="BT114" i="2"/>
  <c r="BT115" i="2"/>
  <c r="BT116" i="2"/>
  <c r="BT117" i="2"/>
  <c r="BT118" i="2"/>
  <c r="BT119" i="2"/>
  <c r="BT120" i="2"/>
  <c r="BT121" i="2"/>
  <c r="BT122" i="2"/>
  <c r="BT123" i="2"/>
  <c r="BT124" i="2"/>
  <c r="BT125" i="2"/>
  <c r="BT126" i="2"/>
  <c r="BT127" i="2"/>
  <c r="BT128" i="2"/>
  <c r="BT129" i="2"/>
  <c r="BT130" i="2"/>
  <c r="BT131" i="2"/>
  <c r="BT132" i="2"/>
  <c r="BT133" i="2"/>
  <c r="BT134" i="2"/>
  <c r="BT135" i="2"/>
  <c r="BT136" i="2"/>
  <c r="BT137" i="2"/>
  <c r="BT138" i="2"/>
  <c r="BT139" i="2"/>
  <c r="BT140" i="2"/>
  <c r="BT141" i="2"/>
  <c r="BT142" i="2"/>
  <c r="BT143" i="2"/>
  <c r="BT144" i="2"/>
  <c r="BT145" i="2"/>
  <c r="BT146" i="2"/>
  <c r="BT147" i="2"/>
  <c r="BT148" i="2"/>
  <c r="BT149" i="2"/>
  <c r="BT150" i="2"/>
  <c r="BT151" i="2"/>
  <c r="BT152" i="2"/>
  <c r="BT153" i="2"/>
  <c r="BT154" i="2"/>
  <c r="BT155" i="2"/>
  <c r="BT156" i="2"/>
  <c r="BT157" i="2"/>
  <c r="BT158" i="2"/>
  <c r="BT159" i="2"/>
  <c r="BT160" i="2"/>
  <c r="BT161" i="2"/>
  <c r="BT162" i="2"/>
  <c r="BT163" i="2"/>
  <c r="BT164" i="2"/>
  <c r="BT165" i="2"/>
  <c r="BT166" i="2"/>
  <c r="BT167" i="2"/>
  <c r="BT168" i="2"/>
  <c r="BT169" i="2"/>
  <c r="BT170" i="2"/>
  <c r="BT171" i="2"/>
  <c r="BT172" i="2"/>
  <c r="BT173" i="2"/>
  <c r="BT174" i="2"/>
  <c r="BT175" i="2"/>
  <c r="BT176" i="2"/>
  <c r="BT177" i="2"/>
  <c r="BT178" i="2"/>
  <c r="BT179" i="2"/>
  <c r="BT180" i="2"/>
  <c r="BT181" i="2"/>
  <c r="BT182" i="2"/>
  <c r="BT183" i="2"/>
  <c r="BT184" i="2"/>
  <c r="BT185" i="2"/>
  <c r="BT186" i="2"/>
  <c r="BT187" i="2"/>
  <c r="BT188" i="2"/>
  <c r="BT189" i="2"/>
  <c r="BT190" i="2"/>
  <c r="BT191" i="2"/>
  <c r="BT192" i="2"/>
  <c r="BT193" i="2"/>
  <c r="BT194" i="2"/>
  <c r="BT195" i="2"/>
  <c r="BT196" i="2"/>
  <c r="BT197" i="2"/>
  <c r="BT198" i="2"/>
  <c r="BT199" i="2"/>
  <c r="BT200" i="2"/>
  <c r="BT201" i="2"/>
  <c r="BT202" i="2"/>
  <c r="BT203" i="2"/>
  <c r="BT204" i="2"/>
  <c r="BT205" i="2"/>
  <c r="BT206" i="2"/>
  <c r="BT207" i="2"/>
  <c r="BT208" i="2"/>
  <c r="BT209" i="2"/>
  <c r="BT210" i="2"/>
  <c r="BT211" i="2"/>
  <c r="BT212" i="2"/>
  <c r="BT213" i="2"/>
  <c r="BT214" i="2"/>
  <c r="BT215" i="2"/>
  <c r="BT216" i="2"/>
  <c r="BT217" i="2"/>
  <c r="BT218" i="2"/>
  <c r="BT219" i="2"/>
  <c r="BT220" i="2"/>
  <c r="BT221" i="2"/>
  <c r="BT222" i="2"/>
  <c r="BT223" i="2"/>
  <c r="BT224" i="2"/>
  <c r="BT225" i="2"/>
  <c r="BT226" i="2"/>
  <c r="BT227" i="2"/>
  <c r="BT228" i="2"/>
  <c r="BT229" i="2"/>
  <c r="BT230" i="2"/>
  <c r="BT231" i="2"/>
  <c r="BT232" i="2"/>
  <c r="BT233" i="2"/>
  <c r="BT234" i="2"/>
  <c r="BT235" i="2"/>
  <c r="BT236" i="2"/>
  <c r="BT237" i="2"/>
  <c r="BT238" i="2"/>
  <c r="BT239" i="2"/>
  <c r="BT240" i="2"/>
  <c r="BT241" i="2"/>
  <c r="BT242" i="2"/>
  <c r="BT243" i="2"/>
  <c r="BT244" i="2"/>
  <c r="BT245" i="2"/>
  <c r="BT246" i="2"/>
  <c r="BT247" i="2"/>
  <c r="BT248" i="2"/>
  <c r="BT249" i="2"/>
  <c r="BT250" i="2"/>
  <c r="BT251" i="2"/>
  <c r="BT252" i="2"/>
  <c r="BT253" i="2"/>
  <c r="BT254" i="2"/>
  <c r="BT255" i="2"/>
  <c r="BT256" i="2"/>
  <c r="BT257" i="2"/>
  <c r="BT258" i="2"/>
  <c r="BT259" i="2"/>
  <c r="BT260" i="2"/>
  <c r="BT261" i="2"/>
  <c r="BT262" i="2"/>
  <c r="BT263" i="2"/>
  <c r="BT264" i="2"/>
  <c r="BT265" i="2"/>
  <c r="BT266" i="2"/>
  <c r="BT267" i="2"/>
  <c r="BT268" i="2"/>
  <c r="BT269" i="2"/>
  <c r="BT270" i="2"/>
  <c r="BT271" i="2"/>
  <c r="BT272" i="2"/>
  <c r="BT273" i="2"/>
  <c r="BT274" i="2"/>
  <c r="BT275" i="2"/>
  <c r="BT276" i="2"/>
  <c r="BT277" i="2"/>
  <c r="BT278" i="2"/>
  <c r="BT279" i="2"/>
  <c r="BT280" i="2"/>
  <c r="BT281" i="2"/>
  <c r="BT282" i="2"/>
  <c r="BT283" i="2"/>
  <c r="BT284" i="2"/>
  <c r="BT285" i="2"/>
  <c r="BT286" i="2"/>
  <c r="BT287" i="2"/>
  <c r="BT288" i="2"/>
  <c r="BT289" i="2"/>
  <c r="BT290" i="2"/>
  <c r="BT291" i="2"/>
  <c r="BT292" i="2"/>
  <c r="BT293" i="2"/>
  <c r="BT294" i="2"/>
  <c r="BT295" i="2"/>
  <c r="BT296" i="2"/>
  <c r="BT297" i="2"/>
  <c r="BT298" i="2"/>
  <c r="BT299" i="2"/>
  <c r="BT300" i="2"/>
  <c r="BT301" i="2"/>
  <c r="BT302" i="2"/>
  <c r="BT303" i="2"/>
  <c r="BT304" i="2"/>
  <c r="BT305" i="2"/>
  <c r="BT306" i="2"/>
  <c r="BT307" i="2"/>
  <c r="BT308" i="2"/>
  <c r="BT309" i="2"/>
  <c r="BT310" i="2"/>
  <c r="BT311" i="2"/>
  <c r="BT312" i="2"/>
  <c r="BT313" i="2"/>
  <c r="BT314" i="2"/>
  <c r="BT315" i="2"/>
  <c r="BT316" i="2"/>
  <c r="BT317" i="2"/>
  <c r="BT318" i="2"/>
  <c r="BT319" i="2"/>
  <c r="BT320" i="2"/>
  <c r="BT321" i="2"/>
  <c r="BT322" i="2"/>
  <c r="BT323" i="2"/>
  <c r="BT324" i="2"/>
  <c r="BT325" i="2"/>
  <c r="BT326" i="2"/>
  <c r="BT327" i="2"/>
  <c r="BT328" i="2"/>
  <c r="BT329" i="2"/>
  <c r="BT330" i="2"/>
  <c r="BT331" i="2"/>
  <c r="BT332" i="2"/>
  <c r="BT333" i="2"/>
  <c r="BT334" i="2"/>
  <c r="BT335" i="2"/>
  <c r="BT336" i="2"/>
  <c r="BT337" i="2"/>
  <c r="BT338" i="2"/>
  <c r="BT339" i="2"/>
  <c r="BT340" i="2"/>
  <c r="BT341" i="2"/>
  <c r="BT342" i="2"/>
  <c r="BT343" i="2"/>
  <c r="BT344" i="2"/>
  <c r="BT345" i="2"/>
  <c r="BT346" i="2"/>
  <c r="BT347" i="2"/>
  <c r="BT348" i="2"/>
  <c r="BT349" i="2"/>
  <c r="BT350" i="2"/>
  <c r="BT351" i="2"/>
  <c r="BT352" i="2"/>
  <c r="BT353" i="2"/>
  <c r="BT354" i="2"/>
  <c r="BT355" i="2"/>
  <c r="BT356" i="2"/>
  <c r="BT357" i="2"/>
  <c r="BT358" i="2"/>
  <c r="BT359" i="2"/>
  <c r="BT360" i="2"/>
  <c r="BT361" i="2"/>
  <c r="BT362" i="2"/>
  <c r="BT363" i="2"/>
  <c r="BT364" i="2"/>
  <c r="BT365" i="2"/>
  <c r="BT366" i="2"/>
  <c r="BT367" i="2"/>
  <c r="BT368" i="2"/>
  <c r="BT369" i="2"/>
  <c r="BT370" i="2"/>
  <c r="BT371" i="2"/>
  <c r="BT372" i="2"/>
  <c r="BT373" i="2"/>
  <c r="BT374" i="2"/>
  <c r="BT375" i="2"/>
  <c r="BT376" i="2"/>
  <c r="BT377" i="2"/>
  <c r="BT378" i="2"/>
  <c r="BT379" i="2"/>
  <c r="BT380" i="2"/>
  <c r="BT381" i="2"/>
  <c r="BT382" i="2"/>
  <c r="BT383" i="2"/>
  <c r="BT384" i="2"/>
  <c r="BT385" i="2"/>
  <c r="BT386" i="2"/>
  <c r="BT387" i="2"/>
  <c r="BT388" i="2"/>
  <c r="BT389" i="2"/>
  <c r="BT390" i="2"/>
  <c r="BT391" i="2"/>
  <c r="BT392" i="2"/>
  <c r="BT393" i="2"/>
  <c r="BT394" i="2"/>
  <c r="BT395" i="2"/>
  <c r="BT396" i="2"/>
  <c r="BT397" i="2"/>
  <c r="BT398" i="2"/>
  <c r="BT399" i="2"/>
  <c r="BT400" i="2"/>
  <c r="BT401" i="2"/>
  <c r="BT402" i="2"/>
  <c r="BT403" i="2"/>
  <c r="BT404" i="2"/>
  <c r="BT405" i="2"/>
  <c r="BT406" i="2"/>
  <c r="BT407" i="2"/>
  <c r="BT408" i="2"/>
  <c r="BT409" i="2"/>
  <c r="BT410" i="2"/>
  <c r="BT411" i="2"/>
  <c r="BT412" i="2"/>
  <c r="BT413" i="2"/>
  <c r="BT414" i="2"/>
  <c r="BT415" i="2"/>
  <c r="BT416" i="2"/>
  <c r="BT417" i="2"/>
  <c r="BT418" i="2"/>
  <c r="BT419" i="2"/>
  <c r="BT420" i="2"/>
  <c r="BT421" i="2"/>
  <c r="BT422" i="2"/>
  <c r="BT423" i="2"/>
  <c r="BT424" i="2"/>
  <c r="BT425" i="2"/>
  <c r="BT426" i="2"/>
  <c r="BT427" i="2"/>
  <c r="BT428" i="2"/>
  <c r="BT429" i="2"/>
  <c r="BT430" i="2"/>
  <c r="BT431" i="2"/>
  <c r="BT432" i="2"/>
  <c r="BT433" i="2"/>
  <c r="BT434" i="2"/>
  <c r="BT435" i="2"/>
  <c r="BT436" i="2"/>
  <c r="BT437" i="2"/>
  <c r="BT438" i="2"/>
  <c r="BT439" i="2"/>
  <c r="BT440" i="2"/>
  <c r="BT441" i="2"/>
  <c r="BT442" i="2"/>
  <c r="BT443" i="2"/>
  <c r="BT444" i="2"/>
  <c r="BT445" i="2"/>
  <c r="BT446" i="2"/>
  <c r="BT447" i="2"/>
  <c r="BT448" i="2"/>
  <c r="BT449" i="2"/>
  <c r="BT450" i="2"/>
  <c r="BT451" i="2"/>
  <c r="BT452" i="2"/>
  <c r="BT453" i="2"/>
  <c r="BT454" i="2"/>
  <c r="BT455" i="2"/>
  <c r="BT456" i="2"/>
  <c r="BT457" i="2"/>
  <c r="BT458" i="2"/>
  <c r="BT459" i="2"/>
  <c r="BT460" i="2"/>
  <c r="BT461" i="2"/>
  <c r="BT462" i="2"/>
  <c r="BT463" i="2"/>
  <c r="BT464" i="2"/>
  <c r="BT465" i="2"/>
  <c r="BT466" i="2"/>
  <c r="BT467" i="2"/>
  <c r="BT468" i="2"/>
  <c r="BT469" i="2"/>
  <c r="BT470" i="2"/>
  <c r="BT471" i="2"/>
  <c r="BT472" i="2"/>
  <c r="BT473" i="2"/>
  <c r="BT474" i="2"/>
  <c r="BT475" i="2"/>
  <c r="BT476" i="2"/>
  <c r="BT477" i="2"/>
  <c r="BT478" i="2"/>
  <c r="BT479" i="2"/>
  <c r="BT480" i="2"/>
  <c r="BT481" i="2"/>
  <c r="BT482" i="2"/>
  <c r="BT483" i="2"/>
  <c r="BT484" i="2"/>
  <c r="BT485" i="2"/>
  <c r="BT486" i="2"/>
  <c r="BT487" i="2"/>
  <c r="BT488" i="2"/>
  <c r="BT489" i="2"/>
  <c r="BT490" i="2"/>
  <c r="BT491" i="2"/>
  <c r="BT492" i="2"/>
  <c r="BT493" i="2"/>
  <c r="BT494" i="2"/>
  <c r="BT495" i="2"/>
  <c r="BT496" i="2"/>
  <c r="BT497" i="2"/>
  <c r="BT498" i="2"/>
  <c r="BT499" i="2"/>
  <c r="BT500" i="2"/>
  <c r="BT501" i="2"/>
  <c r="BT502" i="2"/>
  <c r="BT503" i="2"/>
  <c r="BT504" i="2"/>
  <c r="BT505" i="2"/>
  <c r="BT506" i="2"/>
  <c r="BT507" i="2"/>
  <c r="BT508" i="2"/>
  <c r="BT509" i="2"/>
  <c r="BT510" i="2"/>
  <c r="BT511" i="2"/>
  <c r="BT512" i="2"/>
  <c r="BT513" i="2"/>
  <c r="BT514" i="2"/>
  <c r="BT515" i="2"/>
  <c r="BT516" i="2"/>
  <c r="BT517" i="2"/>
  <c r="BT518" i="2"/>
  <c r="BT519" i="2"/>
  <c r="BT520" i="2"/>
  <c r="BT521" i="2"/>
  <c r="BT522" i="2"/>
  <c r="BT523" i="2"/>
  <c r="BT524" i="2"/>
  <c r="BT525" i="2"/>
  <c r="BT526" i="2"/>
  <c r="BT527" i="2"/>
  <c r="BT528" i="2"/>
  <c r="BT529" i="2"/>
  <c r="BT530" i="2"/>
  <c r="BT531" i="2"/>
  <c r="BT532" i="2"/>
  <c r="BT533" i="2"/>
  <c r="BT534" i="2"/>
  <c r="BT535" i="2"/>
  <c r="BT536" i="2"/>
  <c r="BT537" i="2"/>
  <c r="BT538" i="2"/>
  <c r="BT539" i="2"/>
  <c r="BT540" i="2"/>
  <c r="BT541" i="2"/>
  <c r="BT542" i="2"/>
  <c r="BT543" i="2"/>
  <c r="BT544" i="2"/>
  <c r="BT545" i="2"/>
  <c r="BT546" i="2"/>
  <c r="BT547" i="2"/>
  <c r="BT548" i="2"/>
  <c r="BT549" i="2"/>
  <c r="BT550" i="2"/>
  <c r="BT551" i="2"/>
  <c r="BT552" i="2"/>
  <c r="BT553" i="2"/>
  <c r="BT554" i="2"/>
  <c r="BT555" i="2"/>
  <c r="BT556" i="2"/>
  <c r="BT557" i="2"/>
  <c r="BT558" i="2"/>
  <c r="BT559" i="2"/>
  <c r="BT560" i="2"/>
  <c r="BT561" i="2"/>
  <c r="BT562" i="2"/>
  <c r="BT563" i="2"/>
  <c r="BT564" i="2"/>
  <c r="BT565" i="2"/>
  <c r="BT566" i="2"/>
  <c r="BT567" i="2"/>
  <c r="BT568" i="2"/>
  <c r="BT569" i="2"/>
  <c r="BT570" i="2"/>
  <c r="BT571" i="2"/>
  <c r="BT572" i="2"/>
  <c r="BT573" i="2"/>
  <c r="BT574" i="2"/>
  <c r="BT575" i="2"/>
  <c r="BT576" i="2"/>
  <c r="BT577" i="2"/>
  <c r="BT578" i="2"/>
  <c r="BT579" i="2"/>
  <c r="BT580" i="2"/>
  <c r="BT581" i="2"/>
  <c r="BT582" i="2"/>
  <c r="BT583" i="2"/>
  <c r="BT584" i="2"/>
  <c r="BT585" i="2"/>
  <c r="BT586" i="2"/>
  <c r="BT587" i="2"/>
  <c r="BT588" i="2"/>
  <c r="BT589" i="2"/>
  <c r="BT590" i="2"/>
  <c r="BT591" i="2"/>
  <c r="BT592" i="2"/>
  <c r="BT593" i="2"/>
  <c r="BT594" i="2"/>
  <c r="BT595" i="2"/>
  <c r="BT596" i="2"/>
  <c r="BT597" i="2"/>
  <c r="BT598" i="2"/>
  <c r="BT599" i="2"/>
  <c r="BT600" i="2"/>
  <c r="BT601" i="2"/>
  <c r="BT602" i="2"/>
  <c r="BT603" i="2"/>
  <c r="BT604" i="2"/>
  <c r="BT605" i="2"/>
  <c r="BT606" i="2"/>
  <c r="BT607" i="2"/>
  <c r="BT608" i="2"/>
  <c r="BT609" i="2"/>
  <c r="BT610" i="2"/>
  <c r="BT611" i="2"/>
  <c r="BT612" i="2"/>
  <c r="BT613" i="2"/>
  <c r="BT614" i="2"/>
  <c r="BT615" i="2"/>
  <c r="BT616" i="2"/>
  <c r="BT617" i="2"/>
  <c r="BT618" i="2"/>
  <c r="BT619" i="2"/>
  <c r="BT620" i="2"/>
  <c r="BT621" i="2"/>
  <c r="BT622" i="2"/>
  <c r="BT623" i="2"/>
  <c r="BT624" i="2"/>
  <c r="BT625" i="2"/>
  <c r="BT626" i="2"/>
  <c r="BT627" i="2"/>
  <c r="BT628" i="2"/>
  <c r="BT629" i="2"/>
  <c r="BT630" i="2"/>
  <c r="BT631" i="2"/>
  <c r="BT632" i="2"/>
  <c r="BT633" i="2"/>
  <c r="BT634" i="2"/>
  <c r="BT635" i="2"/>
  <c r="BT636" i="2"/>
  <c r="BT637" i="2"/>
  <c r="BT638" i="2"/>
  <c r="BT639" i="2"/>
  <c r="BT640" i="2"/>
  <c r="BT641" i="2"/>
  <c r="BT642" i="2"/>
  <c r="BT643" i="2"/>
  <c r="BT644" i="2"/>
  <c r="BT645" i="2"/>
  <c r="BT646" i="2"/>
  <c r="BT647" i="2"/>
  <c r="BT648" i="2"/>
  <c r="BT649" i="2"/>
  <c r="BT650" i="2"/>
  <c r="BT651" i="2"/>
  <c r="BT652" i="2"/>
  <c r="BT653" i="2"/>
  <c r="BT654" i="2"/>
  <c r="BT655" i="2"/>
  <c r="BT656" i="2"/>
  <c r="BT657" i="2"/>
  <c r="BT658" i="2"/>
  <c r="BT659" i="2"/>
  <c r="BT660" i="2"/>
  <c r="BT661" i="2"/>
  <c r="BT662" i="2"/>
  <c r="BT663" i="2"/>
  <c r="BT664" i="2"/>
  <c r="BT665" i="2"/>
  <c r="BT666" i="2"/>
  <c r="BT667" i="2"/>
  <c r="BT668" i="2"/>
  <c r="BT669" i="2"/>
  <c r="BT670" i="2"/>
  <c r="BT671" i="2"/>
  <c r="BT672" i="2"/>
  <c r="BT673" i="2"/>
  <c r="BT674" i="2"/>
  <c r="BT675" i="2"/>
  <c r="BT676" i="2"/>
  <c r="BT677" i="2"/>
  <c r="BT678" i="2"/>
  <c r="BT679" i="2"/>
  <c r="BT680" i="2"/>
  <c r="BT681" i="2"/>
  <c r="BT682" i="2"/>
  <c r="BT683" i="2"/>
  <c r="BT684" i="2"/>
  <c r="BT685" i="2"/>
  <c r="BT686" i="2"/>
  <c r="BT687" i="2"/>
  <c r="BT688" i="2"/>
  <c r="BT689" i="2"/>
  <c r="BT690" i="2"/>
  <c r="BT691" i="2"/>
  <c r="BT692" i="2"/>
  <c r="BT693" i="2"/>
  <c r="BT694" i="2"/>
  <c r="BT695" i="2"/>
  <c r="BT696" i="2"/>
  <c r="BT697" i="2"/>
  <c r="BT698" i="2"/>
  <c r="BT699" i="2"/>
  <c r="BT700" i="2"/>
  <c r="BT701" i="2"/>
  <c r="BT702" i="2"/>
  <c r="BT703" i="2"/>
  <c r="BT704" i="2"/>
  <c r="BT705" i="2"/>
  <c r="BT706" i="2"/>
  <c r="BT707" i="2"/>
  <c r="BT708" i="2"/>
  <c r="BT709" i="2"/>
  <c r="BT710" i="2"/>
  <c r="BT711" i="2"/>
  <c r="BT712" i="2"/>
  <c r="BT713" i="2"/>
  <c r="BT714" i="2"/>
  <c r="BT715" i="2"/>
  <c r="BT716" i="2"/>
  <c r="BT717" i="2"/>
  <c r="BT718" i="2"/>
  <c r="BT719" i="2"/>
  <c r="BT720" i="2"/>
  <c r="BT721" i="2"/>
  <c r="BT722" i="2"/>
  <c r="BT723" i="2"/>
  <c r="BT724" i="2"/>
  <c r="BT725" i="2"/>
  <c r="BT726" i="2"/>
  <c r="BT727" i="2"/>
  <c r="BT728" i="2"/>
  <c r="BT729" i="2"/>
  <c r="BT730" i="2"/>
  <c r="BT731" i="2"/>
  <c r="BT732" i="2"/>
  <c r="BT733" i="2"/>
  <c r="BT734" i="2"/>
  <c r="BT735" i="2"/>
  <c r="BT736" i="2"/>
  <c r="BT737" i="2"/>
  <c r="BT738" i="2"/>
  <c r="BT739" i="2"/>
  <c r="BT740" i="2"/>
  <c r="BT741" i="2"/>
  <c r="BT742" i="2"/>
  <c r="BT743" i="2"/>
  <c r="BT744" i="2"/>
  <c r="BT745" i="2"/>
  <c r="BT746" i="2"/>
  <c r="BT747" i="2"/>
  <c r="BT748" i="2"/>
  <c r="BT749" i="2"/>
  <c r="BT750" i="2"/>
  <c r="BT751" i="2"/>
  <c r="BT752" i="2"/>
  <c r="BT753" i="2"/>
  <c r="BT754" i="2"/>
  <c r="BT755" i="2"/>
  <c r="BT756" i="2"/>
  <c r="BT757" i="2"/>
  <c r="BT758" i="2"/>
  <c r="BT759" i="2"/>
  <c r="BT760" i="2"/>
  <c r="BT761" i="2"/>
  <c r="BT762" i="2"/>
  <c r="BT763" i="2"/>
  <c r="BT764" i="2"/>
  <c r="BT765" i="2"/>
  <c r="BT766" i="2"/>
  <c r="BT767" i="2"/>
  <c r="BT768" i="2"/>
  <c r="BT769" i="2"/>
  <c r="BT770" i="2"/>
  <c r="BT771" i="2"/>
  <c r="BT772" i="2"/>
  <c r="BT773" i="2"/>
  <c r="BT774" i="2"/>
  <c r="BT775" i="2"/>
  <c r="BT776" i="2"/>
  <c r="BT777" i="2"/>
  <c r="BT778" i="2"/>
  <c r="BT779" i="2"/>
  <c r="BT780" i="2"/>
  <c r="BT781" i="2"/>
  <c r="BT782" i="2"/>
  <c r="BT783" i="2"/>
  <c r="BT784" i="2"/>
  <c r="BT785" i="2"/>
  <c r="BT786" i="2"/>
  <c r="BT787" i="2"/>
  <c r="BT788" i="2"/>
  <c r="BT789" i="2"/>
  <c r="BT790" i="2"/>
  <c r="BT791" i="2"/>
  <c r="BT792" i="2"/>
  <c r="BT793" i="2"/>
  <c r="BT794" i="2"/>
  <c r="BT795" i="2"/>
  <c r="BT796" i="2"/>
  <c r="BT797" i="2"/>
  <c r="BT798" i="2"/>
  <c r="BT799" i="2"/>
  <c r="BT800" i="2"/>
  <c r="BT801" i="2"/>
  <c r="BT802" i="2"/>
  <c r="BT803" i="2"/>
  <c r="BT804" i="2"/>
  <c r="BT805" i="2"/>
  <c r="BT806" i="2"/>
  <c r="BT807" i="2"/>
  <c r="BT808" i="2"/>
  <c r="BT809" i="2"/>
  <c r="BT810" i="2"/>
  <c r="BT811" i="2"/>
  <c r="BT812" i="2"/>
  <c r="BT813" i="2"/>
  <c r="BT814" i="2"/>
  <c r="BT815" i="2"/>
  <c r="BT816" i="2"/>
  <c r="BT817" i="2"/>
  <c r="BT818" i="2"/>
  <c r="BT819" i="2"/>
  <c r="BT820" i="2"/>
  <c r="BT821" i="2"/>
  <c r="BT822" i="2"/>
  <c r="BT823" i="2"/>
  <c r="BT824" i="2"/>
  <c r="BT825" i="2"/>
  <c r="BT826" i="2"/>
  <c r="BT827" i="2"/>
  <c r="BT828" i="2"/>
  <c r="BT829" i="2"/>
  <c r="BT830" i="2"/>
  <c r="BT831" i="2"/>
  <c r="BT832" i="2"/>
  <c r="BT833" i="2"/>
  <c r="BT834" i="2"/>
  <c r="BT835" i="2"/>
  <c r="BT836" i="2"/>
  <c r="BT837" i="2"/>
  <c r="BT838" i="2"/>
  <c r="BT839" i="2"/>
  <c r="BT840" i="2"/>
  <c r="BT841" i="2"/>
  <c r="BT842" i="2"/>
  <c r="BT843" i="2"/>
  <c r="BT844" i="2"/>
  <c r="BT845" i="2"/>
  <c r="BT846" i="2"/>
  <c r="BT847" i="2"/>
  <c r="BT848" i="2"/>
  <c r="BT849" i="2"/>
  <c r="BT850" i="2"/>
  <c r="BT851" i="2"/>
  <c r="BT852" i="2"/>
  <c r="BT853" i="2"/>
  <c r="BT854" i="2"/>
  <c r="BT855" i="2"/>
  <c r="BT856" i="2"/>
  <c r="BT857" i="2"/>
  <c r="BT858" i="2"/>
  <c r="BT859" i="2"/>
  <c r="BT860" i="2"/>
  <c r="BT861" i="2"/>
  <c r="BT862" i="2"/>
  <c r="BT863" i="2"/>
  <c r="BT864" i="2"/>
  <c r="BT865" i="2"/>
  <c r="BT866" i="2"/>
  <c r="BT867" i="2"/>
  <c r="BT868" i="2"/>
  <c r="BT869" i="2"/>
  <c r="BT870" i="2"/>
  <c r="BT871" i="2"/>
  <c r="BT872" i="2"/>
  <c r="BT873" i="2"/>
  <c r="BT874" i="2"/>
  <c r="BT875" i="2"/>
  <c r="BT876" i="2"/>
  <c r="BT877" i="2"/>
  <c r="BT878" i="2"/>
  <c r="BT879" i="2"/>
  <c r="BT880" i="2"/>
  <c r="BT881" i="2"/>
  <c r="BT882" i="2"/>
  <c r="BT883" i="2"/>
  <c r="BT884" i="2"/>
  <c r="BT885" i="2"/>
  <c r="BT886" i="2"/>
  <c r="BT887" i="2"/>
  <c r="BT888" i="2"/>
  <c r="BT889" i="2"/>
  <c r="BT890" i="2"/>
  <c r="BT891" i="2"/>
  <c r="BT892" i="2"/>
  <c r="BT893" i="2"/>
  <c r="BT894" i="2"/>
  <c r="BT895" i="2"/>
  <c r="BT896" i="2"/>
  <c r="BT897" i="2"/>
  <c r="BT898" i="2"/>
  <c r="BT899" i="2"/>
  <c r="BT900" i="2"/>
  <c r="BT901" i="2"/>
  <c r="BT902" i="2"/>
  <c r="BT903" i="2"/>
  <c r="BT904" i="2"/>
  <c r="BT905" i="2"/>
  <c r="BT906" i="2"/>
  <c r="BT907" i="2"/>
  <c r="BT908" i="2"/>
  <c r="BT909" i="2"/>
  <c r="BT910" i="2"/>
  <c r="BT911" i="2"/>
  <c r="BT912" i="2"/>
  <c r="BT913" i="2"/>
  <c r="BT914" i="2"/>
  <c r="BT915" i="2"/>
  <c r="BT916" i="2"/>
  <c r="BT917" i="2"/>
  <c r="BT918" i="2"/>
  <c r="BT919" i="2"/>
  <c r="BT920" i="2"/>
  <c r="BT921" i="2"/>
  <c r="BT922" i="2"/>
  <c r="BT923" i="2"/>
  <c r="BT924" i="2"/>
  <c r="BT925" i="2"/>
  <c r="BT926" i="2"/>
  <c r="BT927" i="2"/>
  <c r="BT928" i="2"/>
  <c r="BT929" i="2"/>
  <c r="BT930" i="2"/>
  <c r="BT931" i="2"/>
  <c r="BT932" i="2"/>
  <c r="BT933" i="2"/>
  <c r="BT934" i="2"/>
  <c r="BT935" i="2"/>
  <c r="BT936" i="2"/>
  <c r="BT937" i="2"/>
  <c r="BT938" i="2"/>
  <c r="BT939" i="2"/>
  <c r="BT940" i="2"/>
  <c r="BT941" i="2"/>
  <c r="BT942" i="2"/>
  <c r="BT943" i="2"/>
  <c r="BT944" i="2"/>
  <c r="BT945" i="2"/>
  <c r="BT946" i="2"/>
  <c r="BT947" i="2"/>
  <c r="BT948" i="2"/>
  <c r="BT949" i="2"/>
  <c r="BT950" i="2"/>
  <c r="BT951" i="2"/>
  <c r="BT952" i="2"/>
  <c r="BT953" i="2"/>
  <c r="BT954" i="2"/>
  <c r="BT955" i="2"/>
  <c r="BT956" i="2"/>
  <c r="BT957" i="2"/>
  <c r="BT958" i="2"/>
  <c r="BT959" i="2"/>
  <c r="BT960" i="2"/>
  <c r="BT961" i="2"/>
  <c r="BT962" i="2"/>
  <c r="BT963" i="2"/>
  <c r="BT964" i="2"/>
  <c r="BT965" i="2"/>
  <c r="BT966" i="2"/>
  <c r="BT967" i="2"/>
  <c r="BT968" i="2"/>
  <c r="BT969" i="2"/>
  <c r="BT970" i="2"/>
  <c r="BT971" i="2"/>
  <c r="BT972" i="2"/>
  <c r="BT973" i="2"/>
  <c r="BT974" i="2"/>
  <c r="BT975" i="2"/>
  <c r="BT976" i="2"/>
  <c r="BT977" i="2"/>
  <c r="BT978" i="2"/>
  <c r="BT979" i="2"/>
  <c r="BT980" i="2"/>
  <c r="BT981" i="2"/>
  <c r="BT982" i="2"/>
  <c r="BT983" i="2"/>
  <c r="BT984" i="2"/>
  <c r="BT985" i="2"/>
  <c r="BT986" i="2"/>
  <c r="BT987" i="2"/>
  <c r="BT988" i="2"/>
  <c r="BT989" i="2"/>
  <c r="BT990" i="2"/>
  <c r="BT991" i="2"/>
  <c r="BT992" i="2"/>
  <c r="BT993" i="2"/>
  <c r="BT994" i="2"/>
  <c r="BT995" i="2"/>
  <c r="BT996" i="2"/>
  <c r="BT997" i="2"/>
  <c r="BT998" i="2"/>
  <c r="BT999" i="2"/>
  <c r="BT1000" i="2"/>
  <c r="BT1001" i="2"/>
  <c r="BT1002" i="2"/>
  <c r="BT1003" i="2"/>
  <c r="BT1004" i="2"/>
  <c r="BT1005" i="2"/>
  <c r="BT1006" i="2"/>
  <c r="BT1007" i="2"/>
  <c r="BT1008" i="2"/>
  <c r="BT1009" i="2"/>
  <c r="BT1010" i="2"/>
  <c r="BT1011" i="2"/>
  <c r="BT1012" i="2"/>
  <c r="BT1013" i="2"/>
  <c r="BT1014" i="2"/>
  <c r="BT1015" i="2"/>
  <c r="BT1016" i="2"/>
  <c r="BT1017" i="2"/>
  <c r="BT1018" i="2"/>
  <c r="BT1019" i="2"/>
  <c r="BT1020" i="2"/>
  <c r="BT1021" i="2"/>
  <c r="BT1022" i="2"/>
  <c r="BT1023" i="2"/>
  <c r="BT1024" i="2"/>
  <c r="BT1025" i="2"/>
  <c r="BT1026" i="2"/>
  <c r="BT1027" i="2"/>
  <c r="BT1028" i="2"/>
  <c r="BT1029" i="2"/>
  <c r="BT1030" i="2"/>
  <c r="BT1031" i="2"/>
  <c r="BT1032" i="2"/>
  <c r="BT1033" i="2"/>
  <c r="BT1034" i="2"/>
  <c r="BT1035" i="2"/>
  <c r="BT1036" i="2"/>
  <c r="BT1037" i="2"/>
  <c r="BT1038" i="2"/>
  <c r="BT1039" i="2"/>
  <c r="BT1040" i="2"/>
  <c r="BT1041" i="2"/>
  <c r="BT1042" i="2"/>
  <c r="BT1043" i="2"/>
  <c r="BT1044" i="2"/>
  <c r="BT1045" i="2"/>
  <c r="BT1046" i="2"/>
  <c r="BT1047" i="2"/>
  <c r="BT1048" i="2"/>
  <c r="BT1049" i="2"/>
  <c r="BT1050" i="2"/>
  <c r="BT1051" i="2"/>
  <c r="BT1052" i="2"/>
  <c r="BT1053" i="2"/>
  <c r="BT1054" i="2"/>
  <c r="BT1055" i="2"/>
  <c r="BT1056" i="2"/>
  <c r="BT1057" i="2"/>
  <c r="BT1058" i="2"/>
  <c r="BT1059" i="2"/>
  <c r="BT1060" i="2"/>
  <c r="BT1061" i="2"/>
  <c r="BT1062" i="2"/>
  <c r="BT1063" i="2"/>
  <c r="BT1064" i="2"/>
  <c r="BT1065" i="2"/>
  <c r="BT1066" i="2"/>
  <c r="BT1067" i="2"/>
  <c r="BT1068" i="2"/>
  <c r="BT1069" i="2"/>
  <c r="BT1070" i="2"/>
  <c r="BT1071" i="2"/>
  <c r="BT1072" i="2"/>
  <c r="BT1073" i="2"/>
  <c r="BT1074" i="2"/>
  <c r="BT1075" i="2"/>
  <c r="BT1076" i="2"/>
  <c r="BT1077" i="2"/>
  <c r="BT1078" i="2"/>
  <c r="BT1079" i="2"/>
  <c r="BT1080" i="2"/>
  <c r="BT1081" i="2"/>
  <c r="BT1082" i="2"/>
  <c r="BT1083" i="2"/>
  <c r="BT1084" i="2"/>
  <c r="BT1085" i="2"/>
  <c r="BT1086" i="2"/>
  <c r="BT1087" i="2"/>
  <c r="BT1088" i="2"/>
  <c r="BT1089" i="2"/>
  <c r="BT1090" i="2"/>
  <c r="BT1091" i="2"/>
  <c r="BT1092" i="2"/>
  <c r="BT1093" i="2"/>
  <c r="BT1094" i="2"/>
  <c r="BT1095" i="2"/>
  <c r="BT1096" i="2"/>
  <c r="BT1097" i="2"/>
  <c r="BT1098" i="2"/>
  <c r="BT1099" i="2"/>
  <c r="BT1100" i="2"/>
  <c r="BT1101" i="2"/>
  <c r="BT1102" i="2"/>
  <c r="BT1103" i="2"/>
  <c r="BT1104" i="2"/>
  <c r="BT1105" i="2"/>
  <c r="BT1106" i="2"/>
  <c r="BT1107" i="2"/>
  <c r="BT1108" i="2"/>
  <c r="BT1109" i="2"/>
  <c r="BT1110" i="2"/>
  <c r="BT1111" i="2"/>
  <c r="BT1112" i="2"/>
  <c r="BT1113" i="2"/>
  <c r="BT1114" i="2"/>
  <c r="BT1115" i="2"/>
  <c r="BT1116" i="2"/>
  <c r="BT1117" i="2"/>
  <c r="BT1118" i="2"/>
  <c r="BT1119" i="2"/>
  <c r="BT1120" i="2"/>
  <c r="BT1121" i="2"/>
  <c r="BT1122" i="2"/>
  <c r="BT1123" i="2"/>
  <c r="BT1124" i="2"/>
  <c r="BT1125" i="2"/>
  <c r="BT1126" i="2"/>
  <c r="BT1127" i="2"/>
  <c r="BT1128" i="2"/>
  <c r="BT1129" i="2"/>
  <c r="BT1130" i="2"/>
  <c r="BT1131" i="2"/>
  <c r="BT1132" i="2"/>
  <c r="BT1133" i="2"/>
  <c r="BT1134" i="2"/>
  <c r="BT1135" i="2"/>
  <c r="BT1136" i="2"/>
  <c r="BT1137" i="2"/>
  <c r="BT1138" i="2"/>
  <c r="BT1139" i="2"/>
  <c r="BT1140" i="2"/>
  <c r="BT1141" i="2"/>
  <c r="BT1142" i="2"/>
  <c r="BT1143" i="2"/>
  <c r="BT1144" i="2"/>
  <c r="BT1145" i="2"/>
  <c r="BT1146" i="2"/>
  <c r="BT1147" i="2"/>
  <c r="BT1148" i="2"/>
  <c r="BT1149" i="2"/>
  <c r="BT1150" i="2"/>
  <c r="BT1151" i="2"/>
  <c r="BT1152" i="2"/>
  <c r="BT1153" i="2"/>
  <c r="BT1154" i="2"/>
  <c r="BT1155" i="2"/>
  <c r="BT1156" i="2"/>
  <c r="BT1157" i="2"/>
  <c r="BT1158" i="2"/>
  <c r="BT1159" i="2"/>
  <c r="BT1160" i="2"/>
  <c r="BT1161" i="2"/>
  <c r="BT1162" i="2"/>
  <c r="BT1163" i="2"/>
  <c r="BT1164" i="2"/>
  <c r="BT1165" i="2"/>
  <c r="BT1166" i="2"/>
  <c r="BT1167" i="2"/>
  <c r="BT1168" i="2"/>
  <c r="BT1169" i="2"/>
  <c r="BT1170" i="2"/>
  <c r="BT1171" i="2"/>
  <c r="BT1172" i="2"/>
  <c r="BT1173" i="2"/>
  <c r="BT1174" i="2"/>
  <c r="BT1175" i="2"/>
  <c r="BT1176" i="2"/>
  <c r="BT1177" i="2"/>
  <c r="BT1178" i="2"/>
  <c r="BT1179" i="2"/>
  <c r="BT1180" i="2"/>
  <c r="BT1181" i="2"/>
  <c r="BT1182" i="2"/>
  <c r="BT1183" i="2"/>
  <c r="BT1184" i="2"/>
  <c r="BT1185" i="2"/>
  <c r="BT1186" i="2"/>
  <c r="BT1187" i="2"/>
  <c r="BT1188" i="2"/>
  <c r="BT1189" i="2"/>
  <c r="BT1190" i="2"/>
  <c r="BT1191" i="2"/>
  <c r="BT1192" i="2"/>
  <c r="BT1193" i="2"/>
  <c r="BT1194" i="2"/>
  <c r="BT1195" i="2"/>
  <c r="BT1196" i="2"/>
  <c r="BT1197" i="2"/>
  <c r="BT1198" i="2"/>
  <c r="BT1199" i="2"/>
  <c r="BT1200" i="2"/>
  <c r="BT1201" i="2"/>
  <c r="BT1202" i="2"/>
  <c r="BT1203" i="2"/>
  <c r="BT1204" i="2"/>
  <c r="BT1205" i="2"/>
  <c r="BT1206" i="2"/>
  <c r="BT1207" i="2"/>
  <c r="BT1208" i="2"/>
  <c r="BT1209" i="2"/>
  <c r="BT1210" i="2"/>
  <c r="BT1211" i="2"/>
  <c r="BT1212" i="2"/>
  <c r="BT1213" i="2"/>
  <c r="BT1214" i="2"/>
  <c r="BT1215" i="2"/>
  <c r="BT1216" i="2"/>
  <c r="BT1217" i="2"/>
  <c r="BT1218" i="2"/>
  <c r="BT1219" i="2"/>
  <c r="BT1220" i="2"/>
  <c r="BT1221" i="2"/>
  <c r="BT1222" i="2"/>
  <c r="BT1223" i="2"/>
  <c r="BT1224" i="2"/>
  <c r="BT1225" i="2"/>
  <c r="BT1226" i="2"/>
  <c r="BT1227" i="2"/>
  <c r="BT1228" i="2"/>
  <c r="BT1229" i="2"/>
  <c r="BT1230" i="2"/>
  <c r="BT1231" i="2"/>
  <c r="BT1232" i="2"/>
  <c r="BT1233" i="2"/>
  <c r="BT1234" i="2"/>
  <c r="BT1235" i="2"/>
  <c r="BT1236" i="2"/>
  <c r="BT1237" i="2"/>
  <c r="BT1238" i="2"/>
  <c r="BT1239" i="2"/>
  <c r="BT1240" i="2"/>
  <c r="BT1241" i="2"/>
  <c r="BT1242" i="2"/>
  <c r="BT1243" i="2"/>
  <c r="BT1244" i="2"/>
  <c r="BT1245" i="2"/>
  <c r="BT1246" i="2"/>
  <c r="BT1247" i="2"/>
  <c r="BT1248" i="2"/>
  <c r="BT1249" i="2"/>
  <c r="BT1250" i="2"/>
  <c r="BT1251" i="2"/>
  <c r="BT1252" i="2"/>
  <c r="BT1253" i="2"/>
  <c r="BT1254" i="2"/>
  <c r="BT1255" i="2"/>
  <c r="BT1256" i="2"/>
  <c r="BT1257" i="2"/>
  <c r="BT1258" i="2"/>
  <c r="BT1259" i="2"/>
  <c r="BT1260" i="2"/>
  <c r="BT1261" i="2"/>
  <c r="BT1262" i="2"/>
  <c r="BT1263" i="2"/>
  <c r="BT1264" i="2"/>
  <c r="BT1265" i="2"/>
  <c r="BT1266" i="2"/>
  <c r="BT1267" i="2"/>
  <c r="BT1268" i="2"/>
  <c r="BT1269" i="2"/>
  <c r="BT1270" i="2"/>
  <c r="BT1271" i="2"/>
  <c r="BT1272" i="2"/>
  <c r="BT1273" i="2"/>
  <c r="BT1274" i="2"/>
  <c r="BT1275" i="2"/>
  <c r="BT1276" i="2"/>
  <c r="BT1277" i="2"/>
  <c r="BT1278" i="2"/>
  <c r="BT1279" i="2"/>
  <c r="BT1280" i="2"/>
  <c r="BT1281" i="2"/>
  <c r="BT1282" i="2"/>
  <c r="BT1283" i="2"/>
  <c r="BT1284" i="2"/>
  <c r="BT1285" i="2"/>
  <c r="BT1286" i="2"/>
  <c r="BT1287" i="2"/>
  <c r="BT1288" i="2"/>
  <c r="BT1289" i="2"/>
  <c r="BT1290" i="2"/>
  <c r="BT1291" i="2"/>
  <c r="BT1292" i="2"/>
  <c r="BT1293" i="2"/>
  <c r="BT1294" i="2"/>
  <c r="BT1295" i="2"/>
  <c r="BT1296" i="2"/>
  <c r="BT1297" i="2"/>
  <c r="BT1298" i="2"/>
  <c r="BT1299" i="2"/>
  <c r="BT1300" i="2"/>
  <c r="BT1301" i="2"/>
  <c r="BT1302" i="2"/>
  <c r="BT1303" i="2"/>
  <c r="BT1304" i="2"/>
  <c r="BT1305" i="2"/>
  <c r="BT1306" i="2"/>
  <c r="BT1307" i="2"/>
  <c r="BT1308" i="2"/>
  <c r="BT1309" i="2"/>
  <c r="BT1310" i="2"/>
  <c r="BT1311" i="2"/>
  <c r="BT1312" i="2"/>
  <c r="BT1313" i="2"/>
  <c r="BT1314" i="2"/>
  <c r="BT1315" i="2"/>
  <c r="BT1316" i="2"/>
  <c r="BT1317" i="2"/>
  <c r="BT1318" i="2"/>
  <c r="BT1319" i="2"/>
  <c r="BT1320" i="2"/>
  <c r="BT1321" i="2"/>
  <c r="BT1322" i="2"/>
  <c r="BT1323" i="2"/>
  <c r="BT1324" i="2"/>
  <c r="BT1325" i="2"/>
  <c r="BT1326" i="2"/>
  <c r="BT1327" i="2"/>
  <c r="BT1328" i="2"/>
  <c r="BT1329" i="2"/>
  <c r="BT1330" i="2"/>
  <c r="BT1331" i="2"/>
  <c r="BT1332" i="2"/>
  <c r="BT1333" i="2"/>
  <c r="BT1334" i="2"/>
  <c r="BT1335" i="2"/>
  <c r="BT1336" i="2"/>
  <c r="BT1337" i="2"/>
  <c r="BT1338" i="2"/>
  <c r="BT1339" i="2"/>
  <c r="BT1340" i="2"/>
  <c r="BT1341" i="2"/>
  <c r="BT1342" i="2"/>
  <c r="BT1343" i="2"/>
  <c r="BT1344" i="2"/>
  <c r="BT1345" i="2"/>
  <c r="BT1346" i="2"/>
  <c r="BT1347" i="2"/>
  <c r="BT1348" i="2"/>
  <c r="BT1349" i="2"/>
  <c r="BT1350" i="2"/>
  <c r="BT1351" i="2"/>
  <c r="BT1352" i="2"/>
  <c r="BT1353" i="2"/>
  <c r="BT1354" i="2"/>
  <c r="BT1355" i="2"/>
  <c r="BT1356" i="2"/>
  <c r="BT1357" i="2"/>
  <c r="BT1358" i="2"/>
  <c r="BT1359" i="2"/>
  <c r="BT1360" i="2"/>
  <c r="BT1361" i="2"/>
  <c r="BT1362" i="2"/>
  <c r="BT1363" i="2"/>
  <c r="BT1364" i="2"/>
  <c r="BT1365" i="2"/>
  <c r="BT1366" i="2"/>
  <c r="BT1367" i="2"/>
  <c r="BT1368" i="2"/>
  <c r="BT1369" i="2"/>
  <c r="BT1370" i="2"/>
  <c r="BT1371" i="2"/>
  <c r="BT1372" i="2"/>
  <c r="BT1373" i="2"/>
  <c r="BT1374" i="2"/>
  <c r="BT1375" i="2"/>
  <c r="BT1376" i="2"/>
  <c r="BT1377" i="2"/>
  <c r="BT1378" i="2"/>
  <c r="BT1379" i="2"/>
  <c r="BT1380" i="2"/>
  <c r="BT1381" i="2"/>
  <c r="BT1382" i="2"/>
  <c r="BT1383" i="2"/>
  <c r="BT1384" i="2"/>
  <c r="BT1385" i="2"/>
  <c r="BT1386" i="2"/>
  <c r="BT1387" i="2"/>
  <c r="BT1388" i="2"/>
  <c r="BT1389" i="2"/>
  <c r="BT1390" i="2"/>
  <c r="BT1391" i="2"/>
  <c r="BT1392" i="2"/>
  <c r="BT1393" i="2"/>
  <c r="BT1394" i="2"/>
  <c r="BT1395" i="2"/>
  <c r="BT1396" i="2"/>
  <c r="BT1397" i="2"/>
  <c r="BT1398" i="2"/>
  <c r="BT1399" i="2"/>
  <c r="BT1400" i="2"/>
  <c r="BT1401" i="2"/>
  <c r="BT1402" i="2"/>
  <c r="BT1403" i="2"/>
  <c r="BT1404" i="2"/>
  <c r="BT1405" i="2"/>
  <c r="BT1406" i="2"/>
  <c r="BT1407" i="2"/>
  <c r="BT1408" i="2"/>
  <c r="BT1409" i="2"/>
  <c r="BT1410" i="2"/>
  <c r="BT1411" i="2"/>
  <c r="BT1412" i="2"/>
  <c r="BT1413" i="2"/>
  <c r="BT1414" i="2"/>
  <c r="BT1415" i="2"/>
  <c r="BT1416" i="2"/>
  <c r="BT1417" i="2"/>
  <c r="BT1418" i="2"/>
  <c r="BT1419" i="2"/>
  <c r="BT1420" i="2"/>
  <c r="BT1421" i="2"/>
  <c r="BT1422" i="2"/>
  <c r="BT1423" i="2"/>
  <c r="BT1424" i="2"/>
  <c r="BT1425" i="2"/>
  <c r="BT1426" i="2"/>
  <c r="BT1427" i="2"/>
  <c r="BT1428" i="2"/>
  <c r="BT1429" i="2"/>
  <c r="BT1430" i="2"/>
  <c r="BT1431" i="2"/>
  <c r="BT1432" i="2"/>
  <c r="BT1433" i="2"/>
  <c r="BT1434" i="2"/>
  <c r="BT1435" i="2"/>
  <c r="BT1436" i="2"/>
  <c r="BT1437" i="2"/>
  <c r="BT1438" i="2"/>
  <c r="BT1439" i="2"/>
  <c r="BT1440" i="2"/>
  <c r="BT1441" i="2"/>
  <c r="BT1442" i="2"/>
  <c r="BT1443" i="2"/>
  <c r="BT1444" i="2"/>
  <c r="BT1445" i="2"/>
  <c r="BT1446" i="2"/>
  <c r="BT1447" i="2"/>
  <c r="BT1448" i="2"/>
  <c r="BT1449" i="2"/>
  <c r="BT1450" i="2"/>
  <c r="BT1451" i="2"/>
  <c r="BT1452" i="2"/>
  <c r="BT1453" i="2"/>
  <c r="BT1454" i="2"/>
  <c r="BT1455" i="2"/>
  <c r="BT1456" i="2"/>
  <c r="BT1457" i="2"/>
  <c r="BT1458" i="2"/>
  <c r="BT1459" i="2"/>
  <c r="BT1460" i="2"/>
  <c r="BT1461" i="2"/>
  <c r="BT1462" i="2"/>
  <c r="BT1463" i="2"/>
  <c r="BT1464" i="2"/>
  <c r="BT1465" i="2"/>
  <c r="BT1466" i="2"/>
  <c r="BT1467" i="2"/>
  <c r="BT1468" i="2"/>
  <c r="BT1469" i="2"/>
  <c r="BT1470" i="2"/>
  <c r="BT1471" i="2"/>
  <c r="BT1472" i="2"/>
  <c r="BT1473" i="2"/>
  <c r="BT1474" i="2"/>
  <c r="BT1475" i="2"/>
  <c r="BT1476" i="2"/>
  <c r="BT1477" i="2"/>
  <c r="BT1478" i="2"/>
  <c r="BT1479" i="2"/>
  <c r="BT1480" i="2"/>
  <c r="BT1481" i="2"/>
  <c r="BT1482" i="2"/>
  <c r="BT1483" i="2"/>
  <c r="BT1484" i="2"/>
  <c r="BT1485" i="2"/>
  <c r="BT1486" i="2"/>
  <c r="BT1487" i="2"/>
  <c r="BT1488" i="2"/>
  <c r="BT1489" i="2"/>
  <c r="BT1490" i="2"/>
  <c r="BT1491" i="2"/>
  <c r="BT1492" i="2"/>
  <c r="BT1493" i="2"/>
  <c r="BT1494" i="2"/>
  <c r="BT1495" i="2"/>
  <c r="BT1496" i="2"/>
  <c r="BT1497" i="2"/>
  <c r="BT1498" i="2"/>
  <c r="BT1499" i="2"/>
  <c r="BT1500" i="2"/>
  <c r="BT1501" i="2"/>
  <c r="BT1502" i="2"/>
  <c r="BT1503" i="2"/>
  <c r="BT1504" i="2"/>
  <c r="BT1505" i="2"/>
  <c r="BT1506" i="2"/>
  <c r="BT1507" i="2"/>
  <c r="BT1508" i="2"/>
  <c r="BT1509" i="2"/>
  <c r="BT1510" i="2"/>
  <c r="BT1511" i="2"/>
  <c r="BT1512" i="2"/>
  <c r="BT1513" i="2"/>
  <c r="BT1514" i="2"/>
  <c r="BT1515" i="2"/>
  <c r="BT1516" i="2"/>
  <c r="BT1517" i="2"/>
  <c r="BT1518" i="2"/>
  <c r="BT1519" i="2"/>
  <c r="BT1520" i="2"/>
  <c r="BT1521" i="2"/>
  <c r="BT1522" i="2"/>
  <c r="BT1523" i="2"/>
  <c r="BT1524" i="2"/>
  <c r="BT1525" i="2"/>
  <c r="BT1526" i="2"/>
  <c r="BT1527" i="2"/>
  <c r="BT1528" i="2"/>
  <c r="BT1529" i="2"/>
  <c r="BT1530" i="2"/>
  <c r="BT1531" i="2"/>
  <c r="BT1532" i="2"/>
  <c r="BT1533" i="2"/>
  <c r="BT1534" i="2"/>
  <c r="BT1535" i="2"/>
  <c r="BT1536" i="2"/>
  <c r="BT1537" i="2"/>
  <c r="BT1538" i="2"/>
  <c r="BT1539" i="2"/>
  <c r="BT1540" i="2"/>
  <c r="BT1541" i="2"/>
  <c r="BT1542" i="2"/>
  <c r="BT1543" i="2"/>
  <c r="BT1544" i="2"/>
  <c r="BT1545" i="2"/>
  <c r="BT1546" i="2"/>
  <c r="BT1547" i="2"/>
  <c r="BT1548" i="2"/>
  <c r="BT1549" i="2"/>
  <c r="BT1550" i="2"/>
  <c r="BT1551" i="2"/>
  <c r="BT1552" i="2"/>
  <c r="BT1553" i="2"/>
  <c r="BT1554" i="2"/>
  <c r="BT1555" i="2"/>
  <c r="BT1556" i="2"/>
  <c r="BT1557" i="2"/>
  <c r="BT1558" i="2"/>
  <c r="BT1559" i="2"/>
  <c r="BT1560" i="2"/>
  <c r="BT1561" i="2"/>
  <c r="BT1562" i="2"/>
  <c r="BT1563" i="2"/>
  <c r="BT1564" i="2"/>
  <c r="BT1565" i="2"/>
  <c r="BT1566" i="2"/>
  <c r="BT1567" i="2"/>
  <c r="BT1568" i="2"/>
  <c r="BT1569" i="2"/>
  <c r="BT1570" i="2"/>
  <c r="BT1571" i="2"/>
  <c r="BT1572" i="2"/>
  <c r="BT1573" i="2"/>
  <c r="BT1574" i="2"/>
  <c r="BT1575" i="2"/>
  <c r="BT1576" i="2"/>
  <c r="BT1577" i="2"/>
  <c r="BT1578" i="2"/>
  <c r="BT1579" i="2"/>
  <c r="BT1580" i="2"/>
  <c r="BT1581" i="2"/>
  <c r="BT1582" i="2"/>
  <c r="BT1583" i="2"/>
  <c r="BT1584" i="2"/>
  <c r="BT1585" i="2"/>
  <c r="BT1586" i="2"/>
  <c r="BT1587" i="2"/>
  <c r="BT1588" i="2"/>
  <c r="BT1589" i="2"/>
  <c r="BT1590" i="2"/>
  <c r="BT1591" i="2"/>
  <c r="BT1592" i="2"/>
  <c r="BT1593" i="2"/>
  <c r="BT1594" i="2"/>
  <c r="BT1595" i="2"/>
  <c r="BT1596" i="2"/>
  <c r="BT1597" i="2"/>
  <c r="BT1598" i="2"/>
  <c r="BT1599" i="2"/>
  <c r="BT1600" i="2"/>
  <c r="BT1601" i="2"/>
  <c r="BS2" i="2"/>
  <c r="BS3" i="2"/>
  <c r="BS4" i="2"/>
  <c r="BS5" i="2"/>
  <c r="BS6" i="2"/>
  <c r="BS7" i="2"/>
  <c r="BS8" i="2"/>
  <c r="BS9" i="2"/>
  <c r="BS10" i="2"/>
  <c r="BS11" i="2"/>
  <c r="BS12" i="2"/>
  <c r="BS13" i="2"/>
  <c r="BS14" i="2"/>
  <c r="BS15" i="2"/>
  <c r="BS16" i="2"/>
  <c r="BS17" i="2"/>
  <c r="BS18" i="2"/>
  <c r="BS19" i="2"/>
  <c r="BS20" i="2"/>
  <c r="BS21" i="2"/>
  <c r="BS22" i="2"/>
  <c r="BS23" i="2"/>
  <c r="BS24" i="2"/>
  <c r="BS25" i="2"/>
  <c r="BS26" i="2"/>
  <c r="BS27" i="2"/>
  <c r="BS28" i="2"/>
  <c r="BS29" i="2"/>
  <c r="BS30" i="2"/>
  <c r="BS31" i="2"/>
  <c r="BS32" i="2"/>
  <c r="BS33" i="2"/>
  <c r="BS34" i="2"/>
  <c r="BS35" i="2"/>
  <c r="BS36" i="2"/>
  <c r="BS37" i="2"/>
  <c r="BS38" i="2"/>
  <c r="BS39" i="2"/>
  <c r="BS40" i="2"/>
  <c r="BS41" i="2"/>
  <c r="BS42" i="2"/>
  <c r="BS43" i="2"/>
  <c r="BS44" i="2"/>
  <c r="BS45" i="2"/>
  <c r="BS46" i="2"/>
  <c r="BS47" i="2"/>
  <c r="BS48" i="2"/>
  <c r="BS49" i="2"/>
  <c r="BS50" i="2"/>
  <c r="BS51" i="2"/>
  <c r="BS52" i="2"/>
  <c r="BS53" i="2"/>
  <c r="BS54" i="2"/>
  <c r="BS55" i="2"/>
  <c r="BS56" i="2"/>
  <c r="BS57" i="2"/>
  <c r="BS58" i="2"/>
  <c r="BS59" i="2"/>
  <c r="BS60" i="2"/>
  <c r="BS61" i="2"/>
  <c r="BS62" i="2"/>
  <c r="BS63" i="2"/>
  <c r="BS64" i="2"/>
  <c r="BS65" i="2"/>
  <c r="BS66" i="2"/>
  <c r="BS67" i="2"/>
  <c r="BS68" i="2"/>
  <c r="BS69" i="2"/>
  <c r="BS70" i="2"/>
  <c r="BS71" i="2"/>
  <c r="BS72" i="2"/>
  <c r="BS73" i="2"/>
  <c r="BS74" i="2"/>
  <c r="BS75" i="2"/>
  <c r="BS76" i="2"/>
  <c r="BS77" i="2"/>
  <c r="BS78" i="2"/>
  <c r="BS79" i="2"/>
  <c r="BS80" i="2"/>
  <c r="BS81" i="2"/>
  <c r="BS82" i="2"/>
  <c r="BS83" i="2"/>
  <c r="BS84" i="2"/>
  <c r="BS85" i="2"/>
  <c r="BS86" i="2"/>
  <c r="BS87" i="2"/>
  <c r="BS88" i="2"/>
  <c r="BS89" i="2"/>
  <c r="BS90" i="2"/>
  <c r="BS91" i="2"/>
  <c r="BS92" i="2"/>
  <c r="BS93" i="2"/>
  <c r="BS94" i="2"/>
  <c r="BS95" i="2"/>
  <c r="BS96" i="2"/>
  <c r="BS97" i="2"/>
  <c r="BS98" i="2"/>
  <c r="BS99" i="2"/>
  <c r="BS100" i="2"/>
  <c r="BS101" i="2"/>
  <c r="BS102" i="2"/>
  <c r="BS103" i="2"/>
  <c r="BS104" i="2"/>
  <c r="BS105" i="2"/>
  <c r="BS106" i="2"/>
  <c r="BS107" i="2"/>
  <c r="BS108" i="2"/>
  <c r="BS109" i="2"/>
  <c r="BS110" i="2"/>
  <c r="BS111" i="2"/>
  <c r="BS112" i="2"/>
  <c r="BS113" i="2"/>
  <c r="BS114" i="2"/>
  <c r="BS115" i="2"/>
  <c r="BS116" i="2"/>
  <c r="BS117" i="2"/>
  <c r="BS118" i="2"/>
  <c r="BS119" i="2"/>
  <c r="BS120" i="2"/>
  <c r="BS121" i="2"/>
  <c r="BS122" i="2"/>
  <c r="BS123" i="2"/>
  <c r="BS124" i="2"/>
  <c r="BS125" i="2"/>
  <c r="BS126" i="2"/>
  <c r="BS127" i="2"/>
  <c r="BS128" i="2"/>
  <c r="BS129" i="2"/>
  <c r="BS130" i="2"/>
  <c r="BS131" i="2"/>
  <c r="BS132" i="2"/>
  <c r="BS133" i="2"/>
  <c r="BS134" i="2"/>
  <c r="BS135" i="2"/>
  <c r="BS136" i="2"/>
  <c r="BS137" i="2"/>
  <c r="BS138" i="2"/>
  <c r="BS139" i="2"/>
  <c r="BS140" i="2"/>
  <c r="BS141" i="2"/>
  <c r="BS142" i="2"/>
  <c r="BS143" i="2"/>
  <c r="BS144" i="2"/>
  <c r="BS145" i="2"/>
  <c r="BS146" i="2"/>
  <c r="BS147" i="2"/>
  <c r="BS148" i="2"/>
  <c r="BS149" i="2"/>
  <c r="BS150" i="2"/>
  <c r="BS151" i="2"/>
  <c r="BS152" i="2"/>
  <c r="BS153" i="2"/>
  <c r="BS154" i="2"/>
  <c r="BS155" i="2"/>
  <c r="BS156" i="2"/>
  <c r="BS157" i="2"/>
  <c r="BS158" i="2"/>
  <c r="BS159" i="2"/>
  <c r="BS160" i="2"/>
  <c r="BS161" i="2"/>
  <c r="BS162" i="2"/>
  <c r="BS163" i="2"/>
  <c r="BS164" i="2"/>
  <c r="BS165" i="2"/>
  <c r="BS166" i="2"/>
  <c r="BS167" i="2"/>
  <c r="BS168" i="2"/>
  <c r="BS169" i="2"/>
  <c r="BS170" i="2"/>
  <c r="BS171" i="2"/>
  <c r="BS172" i="2"/>
  <c r="BS173" i="2"/>
  <c r="BS174" i="2"/>
  <c r="BS175" i="2"/>
  <c r="BS176" i="2"/>
  <c r="BS177" i="2"/>
  <c r="BS178" i="2"/>
  <c r="BS179" i="2"/>
  <c r="BS180" i="2"/>
  <c r="BS181" i="2"/>
  <c r="BS182" i="2"/>
  <c r="BS183" i="2"/>
  <c r="BS184" i="2"/>
  <c r="BS185" i="2"/>
  <c r="BS186" i="2"/>
  <c r="BS187" i="2"/>
  <c r="BS188" i="2"/>
  <c r="BS189" i="2"/>
  <c r="BS190" i="2"/>
  <c r="BS191" i="2"/>
  <c r="BS192" i="2"/>
  <c r="BS193" i="2"/>
  <c r="BS194" i="2"/>
  <c r="BS195" i="2"/>
  <c r="BS196" i="2"/>
  <c r="BS197" i="2"/>
  <c r="BS198" i="2"/>
  <c r="BS199" i="2"/>
  <c r="BS200" i="2"/>
  <c r="BS201" i="2"/>
  <c r="BS202" i="2"/>
  <c r="BS203" i="2"/>
  <c r="BS204" i="2"/>
  <c r="BS205" i="2"/>
  <c r="BS206" i="2"/>
  <c r="BS207" i="2"/>
  <c r="BS208" i="2"/>
  <c r="BS209" i="2"/>
  <c r="BS210" i="2"/>
  <c r="BS211" i="2"/>
  <c r="BS212" i="2"/>
  <c r="BS213" i="2"/>
  <c r="BS214" i="2"/>
  <c r="BS215" i="2"/>
  <c r="BS216" i="2"/>
  <c r="BS217" i="2"/>
  <c r="BS218" i="2"/>
  <c r="BS219" i="2"/>
  <c r="BS220" i="2"/>
  <c r="BS221" i="2"/>
  <c r="BS222" i="2"/>
  <c r="BS223" i="2"/>
  <c r="BS224" i="2"/>
  <c r="BS225" i="2"/>
  <c r="BS226" i="2"/>
  <c r="BS227" i="2"/>
  <c r="BS228" i="2"/>
  <c r="BS229" i="2"/>
  <c r="BS230" i="2"/>
  <c r="BS231" i="2"/>
  <c r="BS232" i="2"/>
  <c r="BS233" i="2"/>
  <c r="BS234" i="2"/>
  <c r="BS235" i="2"/>
  <c r="BS236" i="2"/>
  <c r="BS237" i="2"/>
  <c r="BS238" i="2"/>
  <c r="BS239" i="2"/>
  <c r="BS240" i="2"/>
  <c r="BS241" i="2"/>
  <c r="BS242" i="2"/>
  <c r="BS243" i="2"/>
  <c r="BS244" i="2"/>
  <c r="BS245" i="2"/>
  <c r="BS246" i="2"/>
  <c r="BS247" i="2"/>
  <c r="BS248" i="2"/>
  <c r="BS249" i="2"/>
  <c r="BS250" i="2"/>
  <c r="BS251" i="2"/>
  <c r="BS252" i="2"/>
  <c r="BS253" i="2"/>
  <c r="BS254" i="2"/>
  <c r="BS255" i="2"/>
  <c r="BS256" i="2"/>
  <c r="BS257" i="2"/>
  <c r="BS258" i="2"/>
  <c r="BS259" i="2"/>
  <c r="BS260" i="2"/>
  <c r="BS261" i="2"/>
  <c r="BS262" i="2"/>
  <c r="BS263" i="2"/>
  <c r="BS264" i="2"/>
  <c r="BS265" i="2"/>
  <c r="BS266" i="2"/>
  <c r="BS267" i="2"/>
  <c r="BS268" i="2"/>
  <c r="BS269" i="2"/>
  <c r="BS270" i="2"/>
  <c r="BS271" i="2"/>
  <c r="BS272" i="2"/>
  <c r="BS273" i="2"/>
  <c r="BS274" i="2"/>
  <c r="BS275" i="2"/>
  <c r="BS276" i="2"/>
  <c r="BS277" i="2"/>
  <c r="BS278" i="2"/>
  <c r="BS279" i="2"/>
  <c r="BS280" i="2"/>
  <c r="BS281" i="2"/>
  <c r="BS282" i="2"/>
  <c r="BS283" i="2"/>
  <c r="BS284" i="2"/>
  <c r="BS285" i="2"/>
  <c r="BS286" i="2"/>
  <c r="BS287" i="2"/>
  <c r="BS288" i="2"/>
  <c r="BS289" i="2"/>
  <c r="BS290" i="2"/>
  <c r="BS291" i="2"/>
  <c r="BS292" i="2"/>
  <c r="BS293" i="2"/>
  <c r="BS294" i="2"/>
  <c r="BS295" i="2"/>
  <c r="BS296" i="2"/>
  <c r="BS297" i="2"/>
  <c r="BS298" i="2"/>
  <c r="BS299" i="2"/>
  <c r="BS300" i="2"/>
  <c r="BS301" i="2"/>
  <c r="BS302" i="2"/>
  <c r="BS303" i="2"/>
  <c r="BS304" i="2"/>
  <c r="BS305" i="2"/>
  <c r="BS306" i="2"/>
  <c r="BS307" i="2"/>
  <c r="BS308" i="2"/>
  <c r="BS309" i="2"/>
  <c r="BS310" i="2"/>
  <c r="BS311" i="2"/>
  <c r="BS312" i="2"/>
  <c r="BS313" i="2"/>
  <c r="BS314" i="2"/>
  <c r="BS315" i="2"/>
  <c r="BS316" i="2"/>
  <c r="BS317" i="2"/>
  <c r="BS318" i="2"/>
  <c r="BS319" i="2"/>
  <c r="BS320" i="2"/>
  <c r="BS321" i="2"/>
  <c r="BS322" i="2"/>
  <c r="BS323" i="2"/>
  <c r="BS324" i="2"/>
  <c r="BS325" i="2"/>
  <c r="BS326" i="2"/>
  <c r="BS327" i="2"/>
  <c r="BS328" i="2"/>
  <c r="BS329" i="2"/>
  <c r="BS330" i="2"/>
  <c r="BS331" i="2"/>
  <c r="BS332" i="2"/>
  <c r="BS333" i="2"/>
  <c r="BS334" i="2"/>
  <c r="BS335" i="2"/>
  <c r="BS336" i="2"/>
  <c r="BS337" i="2"/>
  <c r="BS338" i="2"/>
  <c r="BS339" i="2"/>
  <c r="BS340" i="2"/>
  <c r="BS341" i="2"/>
  <c r="BS342" i="2"/>
  <c r="BS343" i="2"/>
  <c r="BS344" i="2"/>
  <c r="BS345" i="2"/>
  <c r="BS346" i="2"/>
  <c r="BS347" i="2"/>
  <c r="BS348" i="2"/>
  <c r="BS349" i="2"/>
  <c r="BS350" i="2"/>
  <c r="BS351" i="2"/>
  <c r="BS352" i="2"/>
  <c r="BS353" i="2"/>
  <c r="BS354" i="2"/>
  <c r="BS355" i="2"/>
  <c r="BS356" i="2"/>
  <c r="BS357" i="2"/>
  <c r="BS358" i="2"/>
  <c r="BS359" i="2"/>
  <c r="BS360" i="2"/>
  <c r="BS361" i="2"/>
  <c r="BS362" i="2"/>
  <c r="BS363" i="2"/>
  <c r="BS364" i="2"/>
  <c r="BS365" i="2"/>
  <c r="BS366" i="2"/>
  <c r="BS367" i="2"/>
  <c r="BS368" i="2"/>
  <c r="BS369" i="2"/>
  <c r="BS370" i="2"/>
  <c r="BS371" i="2"/>
  <c r="BS372" i="2"/>
  <c r="BS373" i="2"/>
  <c r="BS374" i="2"/>
  <c r="BS375" i="2"/>
  <c r="BS376" i="2"/>
  <c r="BS377" i="2"/>
  <c r="BS378" i="2"/>
  <c r="BS379" i="2"/>
  <c r="BS380" i="2"/>
  <c r="BS381" i="2"/>
  <c r="BS382" i="2"/>
  <c r="BS383" i="2"/>
  <c r="BS384" i="2"/>
  <c r="BS385" i="2"/>
  <c r="BS386" i="2"/>
  <c r="BS387" i="2"/>
  <c r="BS388" i="2"/>
  <c r="BS389" i="2"/>
  <c r="BS390" i="2"/>
  <c r="BS391" i="2"/>
  <c r="BS392" i="2"/>
  <c r="BS393" i="2"/>
  <c r="BS394" i="2"/>
  <c r="BS395" i="2"/>
  <c r="BS396" i="2"/>
  <c r="BS397" i="2"/>
  <c r="BS398" i="2"/>
  <c r="BS399" i="2"/>
  <c r="BS400" i="2"/>
  <c r="BS401" i="2"/>
  <c r="BS402" i="2"/>
  <c r="BS403" i="2"/>
  <c r="BS404" i="2"/>
  <c r="BS405" i="2"/>
  <c r="BS406" i="2"/>
  <c r="BS407" i="2"/>
  <c r="BS408" i="2"/>
  <c r="BS409" i="2"/>
  <c r="BS410" i="2"/>
  <c r="BS411" i="2"/>
  <c r="BS412" i="2"/>
  <c r="BS413" i="2"/>
  <c r="BS414" i="2"/>
  <c r="BS415" i="2"/>
  <c r="BS416" i="2"/>
  <c r="BS417" i="2"/>
  <c r="BS418" i="2"/>
  <c r="BS419" i="2"/>
  <c r="BS420" i="2"/>
  <c r="BS421" i="2"/>
  <c r="BS422" i="2"/>
  <c r="BS423" i="2"/>
  <c r="BS424" i="2"/>
  <c r="BS425" i="2"/>
  <c r="BS426" i="2"/>
  <c r="BS427" i="2"/>
  <c r="BS428" i="2"/>
  <c r="BS429" i="2"/>
  <c r="BS430" i="2"/>
  <c r="BS431" i="2"/>
  <c r="BS432" i="2"/>
  <c r="BS433" i="2"/>
  <c r="BS434" i="2"/>
  <c r="BS435" i="2"/>
  <c r="BS436" i="2"/>
  <c r="BS437" i="2"/>
  <c r="BS438" i="2"/>
  <c r="BS439" i="2"/>
  <c r="BS440" i="2"/>
  <c r="BS441" i="2"/>
  <c r="BS442" i="2"/>
  <c r="BS443" i="2"/>
  <c r="BS444" i="2"/>
  <c r="BS445" i="2"/>
  <c r="BS446" i="2"/>
  <c r="BS447" i="2"/>
  <c r="BS448" i="2"/>
  <c r="BS449" i="2"/>
  <c r="BS450" i="2"/>
  <c r="BS451" i="2"/>
  <c r="BS452" i="2"/>
  <c r="BS453" i="2"/>
  <c r="BS454" i="2"/>
  <c r="BS455" i="2"/>
  <c r="BS456" i="2"/>
  <c r="BS457" i="2"/>
  <c r="BS458" i="2"/>
  <c r="BS459" i="2"/>
  <c r="BS460" i="2"/>
  <c r="BS461" i="2"/>
  <c r="BS462" i="2"/>
  <c r="BS463" i="2"/>
  <c r="BS464" i="2"/>
  <c r="BS465" i="2"/>
  <c r="BS466" i="2"/>
  <c r="BS467" i="2"/>
  <c r="BS468" i="2"/>
  <c r="BS469" i="2"/>
  <c r="BS470" i="2"/>
  <c r="BS471" i="2"/>
  <c r="BS472" i="2"/>
  <c r="BS473" i="2"/>
  <c r="BS474" i="2"/>
  <c r="BS475" i="2"/>
  <c r="BS476" i="2"/>
  <c r="BS477" i="2"/>
  <c r="BS478" i="2"/>
  <c r="BS479" i="2"/>
  <c r="BS480" i="2"/>
  <c r="BS481" i="2"/>
  <c r="BS482" i="2"/>
  <c r="BS483" i="2"/>
  <c r="BS484" i="2"/>
  <c r="BS485" i="2"/>
  <c r="BS486" i="2"/>
  <c r="BS487" i="2"/>
  <c r="BS488" i="2"/>
  <c r="BS489" i="2"/>
  <c r="BS490" i="2"/>
  <c r="BS491" i="2"/>
  <c r="BS492" i="2"/>
  <c r="BS493" i="2"/>
  <c r="BS494" i="2"/>
  <c r="BS495" i="2"/>
  <c r="BS496" i="2"/>
  <c r="BS497" i="2"/>
  <c r="BS498" i="2"/>
  <c r="BS499" i="2"/>
  <c r="BS500" i="2"/>
  <c r="BS501" i="2"/>
  <c r="BS502" i="2"/>
  <c r="BS503" i="2"/>
  <c r="BS504" i="2"/>
  <c r="BS505" i="2"/>
  <c r="BS506" i="2"/>
  <c r="BS507" i="2"/>
  <c r="BS508" i="2"/>
  <c r="BS509" i="2"/>
  <c r="BS510" i="2"/>
  <c r="BS511" i="2"/>
  <c r="BS512" i="2"/>
  <c r="BS513" i="2"/>
  <c r="BS514" i="2"/>
  <c r="BS515" i="2"/>
  <c r="BS516" i="2"/>
  <c r="BS517" i="2"/>
  <c r="BS518" i="2"/>
  <c r="BS519" i="2"/>
  <c r="BS520" i="2"/>
  <c r="BS521" i="2"/>
  <c r="BS522" i="2"/>
  <c r="BS523" i="2"/>
  <c r="BS524" i="2"/>
  <c r="BS525" i="2"/>
  <c r="BS526" i="2"/>
  <c r="BS527" i="2"/>
  <c r="BS528" i="2"/>
  <c r="BS529" i="2"/>
  <c r="BS530" i="2"/>
  <c r="BS531" i="2"/>
  <c r="BS532" i="2"/>
  <c r="BS533" i="2"/>
  <c r="BS534" i="2"/>
  <c r="BS535" i="2"/>
  <c r="BS536" i="2"/>
  <c r="BS537" i="2"/>
  <c r="BS538" i="2"/>
  <c r="BS539" i="2"/>
  <c r="BS540" i="2"/>
  <c r="BS541" i="2"/>
  <c r="BS542" i="2"/>
  <c r="BS543" i="2"/>
  <c r="BS544" i="2"/>
  <c r="BS545" i="2"/>
  <c r="BS546" i="2"/>
  <c r="BS547" i="2"/>
  <c r="BS548" i="2"/>
  <c r="BS549" i="2"/>
  <c r="BS550" i="2"/>
  <c r="BS551" i="2"/>
  <c r="BS552" i="2"/>
  <c r="BS553" i="2"/>
  <c r="BS554" i="2"/>
  <c r="BS555" i="2"/>
  <c r="BS556" i="2"/>
  <c r="BS557" i="2"/>
  <c r="BS558" i="2"/>
  <c r="BS559" i="2"/>
  <c r="BS560" i="2"/>
  <c r="BS561" i="2"/>
  <c r="BS562" i="2"/>
  <c r="BS563" i="2"/>
  <c r="BS564" i="2"/>
  <c r="BS565" i="2"/>
  <c r="BS566" i="2"/>
  <c r="BS567" i="2"/>
  <c r="BS568" i="2"/>
  <c r="BS569" i="2"/>
  <c r="BS570" i="2"/>
  <c r="BS571" i="2"/>
  <c r="BS572" i="2"/>
  <c r="BS573" i="2"/>
  <c r="BS574" i="2"/>
  <c r="BS575" i="2"/>
  <c r="BS576" i="2"/>
  <c r="BS577" i="2"/>
  <c r="BS578" i="2"/>
  <c r="BS579" i="2"/>
  <c r="BS580" i="2"/>
  <c r="BS581" i="2"/>
  <c r="BS582" i="2"/>
  <c r="BS583" i="2"/>
  <c r="BS584" i="2"/>
  <c r="BS585" i="2"/>
  <c r="BS586" i="2"/>
  <c r="BS587" i="2"/>
  <c r="BS588" i="2"/>
  <c r="BS589" i="2"/>
  <c r="BS590" i="2"/>
  <c r="BS591" i="2"/>
  <c r="BS592" i="2"/>
  <c r="BS593" i="2"/>
  <c r="BS594" i="2"/>
  <c r="BS595" i="2"/>
  <c r="BS596" i="2"/>
  <c r="BS597" i="2"/>
  <c r="BS598" i="2"/>
  <c r="BS599" i="2"/>
  <c r="BS600" i="2"/>
  <c r="BS601" i="2"/>
  <c r="BS602" i="2"/>
  <c r="BS603" i="2"/>
  <c r="BS604" i="2"/>
  <c r="BS605" i="2"/>
  <c r="BS606" i="2"/>
  <c r="BS607" i="2"/>
  <c r="BS608" i="2"/>
  <c r="BS609" i="2"/>
  <c r="BS610" i="2"/>
  <c r="BS611" i="2"/>
  <c r="BS612" i="2"/>
  <c r="BS613" i="2"/>
  <c r="BS614" i="2"/>
  <c r="BS615" i="2"/>
  <c r="BS616" i="2"/>
  <c r="BS617" i="2"/>
  <c r="BS618" i="2"/>
  <c r="BS619" i="2"/>
  <c r="BS620" i="2"/>
  <c r="BS621" i="2"/>
  <c r="BS622" i="2"/>
  <c r="BS623" i="2"/>
  <c r="BS624" i="2"/>
  <c r="BS625" i="2"/>
  <c r="BS626" i="2"/>
  <c r="BS627" i="2"/>
  <c r="BS628" i="2"/>
  <c r="BS629" i="2"/>
  <c r="BS630" i="2"/>
  <c r="BS631" i="2"/>
  <c r="BS632" i="2"/>
  <c r="BS633" i="2"/>
  <c r="BS634" i="2"/>
  <c r="BS635" i="2"/>
  <c r="BS636" i="2"/>
  <c r="BS637" i="2"/>
  <c r="BS638" i="2"/>
  <c r="BS639" i="2"/>
  <c r="BS640" i="2"/>
  <c r="BS641" i="2"/>
  <c r="BS642" i="2"/>
  <c r="BS643" i="2"/>
  <c r="BS644" i="2"/>
  <c r="BS645" i="2"/>
  <c r="BS646" i="2"/>
  <c r="BS647" i="2"/>
  <c r="BS648" i="2"/>
  <c r="BS649" i="2"/>
  <c r="BS650" i="2"/>
  <c r="BS651" i="2"/>
  <c r="BS652" i="2"/>
  <c r="BS653" i="2"/>
  <c r="BS654" i="2"/>
  <c r="BS655" i="2"/>
  <c r="BS656" i="2"/>
  <c r="BS657" i="2"/>
  <c r="BS658" i="2"/>
  <c r="BS659" i="2"/>
  <c r="BS660" i="2"/>
  <c r="BS661" i="2"/>
  <c r="BS662" i="2"/>
  <c r="BS663" i="2"/>
  <c r="BS664" i="2"/>
  <c r="BS665" i="2"/>
  <c r="BS666" i="2"/>
  <c r="BS667" i="2"/>
  <c r="BS668" i="2"/>
  <c r="BS669" i="2"/>
  <c r="BS670" i="2"/>
  <c r="BS671" i="2"/>
  <c r="BS672" i="2"/>
  <c r="BS673" i="2"/>
  <c r="BS674" i="2"/>
  <c r="BS675" i="2"/>
  <c r="BS676" i="2"/>
  <c r="BS677" i="2"/>
  <c r="BS678" i="2"/>
  <c r="BS679" i="2"/>
  <c r="BS680" i="2"/>
  <c r="BS681" i="2"/>
  <c r="BS682" i="2"/>
  <c r="BS683" i="2"/>
  <c r="BS684" i="2"/>
  <c r="BS685" i="2"/>
  <c r="BS686" i="2"/>
  <c r="BS687" i="2"/>
  <c r="BS688" i="2"/>
  <c r="BS689" i="2"/>
  <c r="BS690" i="2"/>
  <c r="BS691" i="2"/>
  <c r="BS692" i="2"/>
  <c r="BS693" i="2"/>
  <c r="BS694" i="2"/>
  <c r="BS695" i="2"/>
  <c r="BS696" i="2"/>
  <c r="BS697" i="2"/>
  <c r="BS698" i="2"/>
  <c r="BS699" i="2"/>
  <c r="BS700" i="2"/>
  <c r="BS701" i="2"/>
  <c r="BS702" i="2"/>
  <c r="BS703" i="2"/>
  <c r="BS704" i="2"/>
  <c r="BS705" i="2"/>
  <c r="BS706" i="2"/>
  <c r="BS707" i="2"/>
  <c r="BS708" i="2"/>
  <c r="BS709" i="2"/>
  <c r="BS710" i="2"/>
  <c r="BS711" i="2"/>
  <c r="BS712" i="2"/>
  <c r="BS713" i="2"/>
  <c r="BS714" i="2"/>
  <c r="BS715" i="2"/>
  <c r="BS716" i="2"/>
  <c r="BS717" i="2"/>
  <c r="BS718" i="2"/>
  <c r="BS719" i="2"/>
  <c r="BS720" i="2"/>
  <c r="BS721" i="2"/>
  <c r="BS722" i="2"/>
  <c r="BS723" i="2"/>
  <c r="BS724" i="2"/>
  <c r="BS725" i="2"/>
  <c r="BS726" i="2"/>
  <c r="BS727" i="2"/>
  <c r="BS728" i="2"/>
  <c r="BS729" i="2"/>
  <c r="BS730" i="2"/>
  <c r="BS731" i="2"/>
  <c r="BS732" i="2"/>
  <c r="BS733" i="2"/>
  <c r="BS734" i="2"/>
  <c r="BS735" i="2"/>
  <c r="BS736" i="2"/>
  <c r="BS737" i="2"/>
  <c r="BS738" i="2"/>
  <c r="BS739" i="2"/>
  <c r="BS740" i="2"/>
  <c r="BS741" i="2"/>
  <c r="BS742" i="2"/>
  <c r="BS743" i="2"/>
  <c r="BS744" i="2"/>
  <c r="BS745" i="2"/>
  <c r="BS746" i="2"/>
  <c r="BS747" i="2"/>
  <c r="BS748" i="2"/>
  <c r="BS749" i="2"/>
  <c r="BS750" i="2"/>
  <c r="BS751" i="2"/>
  <c r="BS752" i="2"/>
  <c r="BS753" i="2"/>
  <c r="BS754" i="2"/>
  <c r="BS755" i="2"/>
  <c r="BS756" i="2"/>
  <c r="BS757" i="2"/>
  <c r="BS758" i="2"/>
  <c r="BS759" i="2"/>
  <c r="BS760" i="2"/>
  <c r="BS761" i="2"/>
  <c r="BS762" i="2"/>
  <c r="BS763" i="2"/>
  <c r="BS764" i="2"/>
  <c r="BS765" i="2"/>
  <c r="BS766" i="2"/>
  <c r="BS767" i="2"/>
  <c r="BS768" i="2"/>
  <c r="BS769" i="2"/>
  <c r="BS770" i="2"/>
  <c r="BS771" i="2"/>
  <c r="BS772" i="2"/>
  <c r="BS773" i="2"/>
  <c r="BS774" i="2"/>
  <c r="BS775" i="2"/>
  <c r="BS776" i="2"/>
  <c r="BS777" i="2"/>
  <c r="BS778" i="2"/>
  <c r="BS779" i="2"/>
  <c r="BS780" i="2"/>
  <c r="BS781" i="2"/>
  <c r="BS782" i="2"/>
  <c r="BS783" i="2"/>
  <c r="BS784" i="2"/>
  <c r="BS785" i="2"/>
  <c r="BS786" i="2"/>
  <c r="BS787" i="2"/>
  <c r="BS788" i="2"/>
  <c r="BS789" i="2"/>
  <c r="BS790" i="2"/>
  <c r="BS791" i="2"/>
  <c r="BS792" i="2"/>
  <c r="BS793" i="2"/>
  <c r="BS794" i="2"/>
  <c r="BS795" i="2"/>
  <c r="BS796" i="2"/>
  <c r="BS797" i="2"/>
  <c r="BS798" i="2"/>
  <c r="BS799" i="2"/>
  <c r="BS800" i="2"/>
  <c r="BS801" i="2"/>
  <c r="BS802" i="2"/>
  <c r="BS803" i="2"/>
  <c r="BS804" i="2"/>
  <c r="BS805" i="2"/>
  <c r="BS806" i="2"/>
  <c r="BS807" i="2"/>
  <c r="BS808" i="2"/>
  <c r="BS809" i="2"/>
  <c r="BS810" i="2"/>
  <c r="BS811" i="2"/>
  <c r="BS812" i="2"/>
  <c r="BS813" i="2"/>
  <c r="BS814" i="2"/>
  <c r="BS815" i="2"/>
  <c r="BS816" i="2"/>
  <c r="BS817" i="2"/>
  <c r="BS818" i="2"/>
  <c r="BS819" i="2"/>
  <c r="BS820" i="2"/>
  <c r="BS821" i="2"/>
  <c r="BS822" i="2"/>
  <c r="BS823" i="2"/>
  <c r="BS824" i="2"/>
  <c r="BS825" i="2"/>
  <c r="BS826" i="2"/>
  <c r="BS827" i="2"/>
  <c r="BS828" i="2"/>
  <c r="BS829" i="2"/>
  <c r="BS830" i="2"/>
  <c r="BS831" i="2"/>
  <c r="BS832" i="2"/>
  <c r="BS833" i="2"/>
  <c r="BS834" i="2"/>
  <c r="BS835" i="2"/>
  <c r="BS836" i="2"/>
  <c r="BS837" i="2"/>
  <c r="BS838" i="2"/>
  <c r="BS839" i="2"/>
  <c r="BS840" i="2"/>
  <c r="BS841" i="2"/>
  <c r="BS842" i="2"/>
  <c r="BS843" i="2"/>
  <c r="BS844" i="2"/>
  <c r="BS845" i="2"/>
  <c r="BS846" i="2"/>
  <c r="BS847" i="2"/>
  <c r="BS848" i="2"/>
  <c r="BS849" i="2"/>
  <c r="BS850" i="2"/>
  <c r="BS851" i="2"/>
  <c r="BS852" i="2"/>
  <c r="BS853" i="2"/>
  <c r="BS854" i="2"/>
  <c r="BS855" i="2"/>
  <c r="BS856" i="2"/>
  <c r="BS857" i="2"/>
  <c r="BS858" i="2"/>
  <c r="BS859" i="2"/>
  <c r="BS860" i="2"/>
  <c r="BS861" i="2"/>
  <c r="BS862" i="2"/>
  <c r="BS863" i="2"/>
  <c r="BS864" i="2"/>
  <c r="BS865" i="2"/>
  <c r="BS866" i="2"/>
  <c r="BS867" i="2"/>
  <c r="BS868" i="2"/>
  <c r="BS869" i="2"/>
  <c r="BS870" i="2"/>
  <c r="BS871" i="2"/>
  <c r="BS872" i="2"/>
  <c r="BS873" i="2"/>
  <c r="BS874" i="2"/>
  <c r="BS875" i="2"/>
  <c r="BS876" i="2"/>
  <c r="BS877" i="2"/>
  <c r="BS878" i="2"/>
  <c r="BS879" i="2"/>
  <c r="BS880" i="2"/>
  <c r="BS881" i="2"/>
  <c r="BS882" i="2"/>
  <c r="BS883" i="2"/>
  <c r="BS884" i="2"/>
  <c r="BS885" i="2"/>
  <c r="BS886" i="2"/>
  <c r="BS887" i="2"/>
  <c r="BS888" i="2"/>
  <c r="BS889" i="2"/>
  <c r="BS890" i="2"/>
  <c r="BS891" i="2"/>
  <c r="BS892" i="2"/>
  <c r="BS893" i="2"/>
  <c r="BS894" i="2"/>
  <c r="BS895" i="2"/>
  <c r="BS896" i="2"/>
  <c r="BS897" i="2"/>
  <c r="BS898" i="2"/>
  <c r="BS899" i="2"/>
  <c r="BS900" i="2"/>
  <c r="BS901" i="2"/>
  <c r="BS902" i="2"/>
  <c r="BS903" i="2"/>
  <c r="BS904" i="2"/>
  <c r="BS905" i="2"/>
  <c r="BS906" i="2"/>
  <c r="BS907" i="2"/>
  <c r="BS908" i="2"/>
  <c r="BS909" i="2"/>
  <c r="BS910" i="2"/>
  <c r="BS911" i="2"/>
  <c r="BS912" i="2"/>
  <c r="BS913" i="2"/>
  <c r="BS914" i="2"/>
  <c r="BS915" i="2"/>
  <c r="BS916" i="2"/>
  <c r="BS917" i="2"/>
  <c r="BS918" i="2"/>
  <c r="BS919" i="2"/>
  <c r="BS920" i="2"/>
  <c r="BS921" i="2"/>
  <c r="BS922" i="2"/>
  <c r="BS923" i="2"/>
  <c r="BS924" i="2"/>
  <c r="BS925" i="2"/>
  <c r="BS926" i="2"/>
  <c r="BS927" i="2"/>
  <c r="BS928" i="2"/>
  <c r="BS929" i="2"/>
  <c r="BS930" i="2"/>
  <c r="BS931" i="2"/>
  <c r="BS932" i="2"/>
  <c r="BS933" i="2"/>
  <c r="BS934" i="2"/>
  <c r="BS935" i="2"/>
  <c r="BS936" i="2"/>
  <c r="BS937" i="2"/>
  <c r="BS938" i="2"/>
  <c r="BS939" i="2"/>
  <c r="BS940" i="2"/>
  <c r="BS941" i="2"/>
  <c r="BS942" i="2"/>
  <c r="BS943" i="2"/>
  <c r="BS944" i="2"/>
  <c r="BS945" i="2"/>
  <c r="BS946" i="2"/>
  <c r="BS947" i="2"/>
  <c r="BS948" i="2"/>
  <c r="BS949" i="2"/>
  <c r="BS950" i="2"/>
  <c r="BS951" i="2"/>
  <c r="BS952" i="2"/>
  <c r="BS953" i="2"/>
  <c r="BS954" i="2"/>
  <c r="BS955" i="2"/>
  <c r="BS956" i="2"/>
  <c r="BS957" i="2"/>
  <c r="BS958" i="2"/>
  <c r="BS959" i="2"/>
  <c r="BS960" i="2"/>
  <c r="BS961" i="2"/>
  <c r="BS962" i="2"/>
  <c r="BS963" i="2"/>
  <c r="BS964" i="2"/>
  <c r="BS965" i="2"/>
  <c r="BS966" i="2"/>
  <c r="BS967" i="2"/>
  <c r="BS968" i="2"/>
  <c r="BS969" i="2"/>
  <c r="BS970" i="2"/>
  <c r="BS971" i="2"/>
  <c r="BS972" i="2"/>
  <c r="BS973" i="2"/>
  <c r="BS974" i="2"/>
  <c r="BS975" i="2"/>
  <c r="BS976" i="2"/>
  <c r="BS977" i="2"/>
  <c r="BS978" i="2"/>
  <c r="BS979" i="2"/>
  <c r="BS980" i="2"/>
  <c r="BS981" i="2"/>
  <c r="BS982" i="2"/>
  <c r="BS983" i="2"/>
  <c r="BS984" i="2"/>
  <c r="BS985" i="2"/>
  <c r="BS986" i="2"/>
  <c r="BS987" i="2"/>
  <c r="BS988" i="2"/>
  <c r="BS989" i="2"/>
  <c r="BS990" i="2"/>
  <c r="BS991" i="2"/>
  <c r="BS992" i="2"/>
  <c r="BS993" i="2"/>
  <c r="BS994" i="2"/>
  <c r="BS995" i="2"/>
  <c r="BS996" i="2"/>
  <c r="BS997" i="2"/>
  <c r="BS998" i="2"/>
  <c r="BS999" i="2"/>
  <c r="BS1000" i="2"/>
  <c r="BS1001" i="2"/>
  <c r="BS1002" i="2"/>
  <c r="BS1003" i="2"/>
  <c r="BS1004" i="2"/>
  <c r="BS1005" i="2"/>
  <c r="BS1006" i="2"/>
  <c r="BS1007" i="2"/>
  <c r="BS1008" i="2"/>
  <c r="BS1009" i="2"/>
  <c r="BS1010" i="2"/>
  <c r="BS1011" i="2"/>
  <c r="BS1012" i="2"/>
  <c r="BS1013" i="2"/>
  <c r="BS1014" i="2"/>
  <c r="BS1015" i="2"/>
  <c r="BS1016" i="2"/>
  <c r="BS1017" i="2"/>
  <c r="BS1018" i="2"/>
  <c r="BS1019" i="2"/>
  <c r="BS1020" i="2"/>
  <c r="BS1021" i="2"/>
  <c r="BS1022" i="2"/>
  <c r="BS1023" i="2"/>
  <c r="BS1024" i="2"/>
  <c r="BS1025" i="2"/>
  <c r="BS1026" i="2"/>
  <c r="BS1027" i="2"/>
  <c r="BS1028" i="2"/>
  <c r="BS1029" i="2"/>
  <c r="BS1030" i="2"/>
  <c r="BS1031" i="2"/>
  <c r="BS1032" i="2"/>
  <c r="BS1033" i="2"/>
  <c r="BS1034" i="2"/>
  <c r="BS1035" i="2"/>
  <c r="BS1036" i="2"/>
  <c r="BS1037" i="2"/>
  <c r="BS1038" i="2"/>
  <c r="BS1039" i="2"/>
  <c r="BS1040" i="2"/>
  <c r="BS1041" i="2"/>
  <c r="BS1042" i="2"/>
  <c r="BS1043" i="2"/>
  <c r="BS1044" i="2"/>
  <c r="BS1045" i="2"/>
  <c r="BS1046" i="2"/>
  <c r="BS1047" i="2"/>
  <c r="BS1048" i="2"/>
  <c r="BS1049" i="2"/>
  <c r="BS1050" i="2"/>
  <c r="BS1051" i="2"/>
  <c r="BS1052" i="2"/>
  <c r="BS1053" i="2"/>
  <c r="BS1054" i="2"/>
  <c r="BS1055" i="2"/>
  <c r="BS1056" i="2"/>
  <c r="BS1057" i="2"/>
  <c r="BS1058" i="2"/>
  <c r="BS1059" i="2"/>
  <c r="BS1060" i="2"/>
  <c r="BS1061" i="2"/>
  <c r="BS1062" i="2"/>
  <c r="BS1063" i="2"/>
  <c r="BS1064" i="2"/>
  <c r="BS1065" i="2"/>
  <c r="BS1066" i="2"/>
  <c r="BS1067" i="2"/>
  <c r="BS1068" i="2"/>
  <c r="BS1069" i="2"/>
  <c r="BS1070" i="2"/>
  <c r="BS1071" i="2"/>
  <c r="BS1072" i="2"/>
  <c r="BS1073" i="2"/>
  <c r="BS1074" i="2"/>
  <c r="BS1075" i="2"/>
  <c r="BS1076" i="2"/>
  <c r="BS1077" i="2"/>
  <c r="BS1078" i="2"/>
  <c r="BS1079" i="2"/>
  <c r="BS1080" i="2"/>
  <c r="BS1081" i="2"/>
  <c r="BS1082" i="2"/>
  <c r="BS1083" i="2"/>
  <c r="BS1084" i="2"/>
  <c r="BS1085" i="2"/>
  <c r="BS1086" i="2"/>
  <c r="BS1087" i="2"/>
  <c r="BS1088" i="2"/>
  <c r="BS1089" i="2"/>
  <c r="BS1090" i="2"/>
  <c r="BS1091" i="2"/>
  <c r="BS1092" i="2"/>
  <c r="BS1093" i="2"/>
  <c r="BS1094" i="2"/>
  <c r="BS1095" i="2"/>
  <c r="BS1096" i="2"/>
  <c r="BS1097" i="2"/>
  <c r="BS1098" i="2"/>
  <c r="BS1099" i="2"/>
  <c r="BS1100" i="2"/>
  <c r="BS1101" i="2"/>
  <c r="BS1102" i="2"/>
  <c r="BS1103" i="2"/>
  <c r="BS1104" i="2"/>
  <c r="BS1105" i="2"/>
  <c r="BS1106" i="2"/>
  <c r="BS1107" i="2"/>
  <c r="BS1108" i="2"/>
  <c r="BS1109" i="2"/>
  <c r="BS1110" i="2"/>
  <c r="BS1111" i="2"/>
  <c r="BS1112" i="2"/>
  <c r="BS1113" i="2"/>
  <c r="BS1114" i="2"/>
  <c r="BS1115" i="2"/>
  <c r="BS1116" i="2"/>
  <c r="BS1117" i="2"/>
  <c r="BS1118" i="2"/>
  <c r="BS1119" i="2"/>
  <c r="BS1120" i="2"/>
  <c r="BS1121" i="2"/>
  <c r="BS1122" i="2"/>
  <c r="BS1123" i="2"/>
  <c r="BS1124" i="2"/>
  <c r="BS1125" i="2"/>
  <c r="BS1126" i="2"/>
  <c r="BS1127" i="2"/>
  <c r="BS1128" i="2"/>
  <c r="BS1129" i="2"/>
  <c r="BS1130" i="2"/>
  <c r="BS1131" i="2"/>
  <c r="BS1132" i="2"/>
  <c r="BS1133" i="2"/>
  <c r="BS1134" i="2"/>
  <c r="BS1135" i="2"/>
  <c r="BS1136" i="2"/>
  <c r="BS1137" i="2"/>
  <c r="BS1138" i="2"/>
  <c r="BS1139" i="2"/>
  <c r="BS1140" i="2"/>
  <c r="BS1141" i="2"/>
  <c r="BS1142" i="2"/>
  <c r="BS1143" i="2"/>
  <c r="BS1144" i="2"/>
  <c r="BS1145" i="2"/>
  <c r="BS1146" i="2"/>
  <c r="BS1147" i="2"/>
  <c r="BS1148" i="2"/>
  <c r="BS1149" i="2"/>
  <c r="BS1150" i="2"/>
  <c r="BS1151" i="2"/>
  <c r="BS1152" i="2"/>
  <c r="BS1153" i="2"/>
  <c r="BS1154" i="2"/>
  <c r="BS1155" i="2"/>
  <c r="BS1156" i="2"/>
  <c r="BS1157" i="2"/>
  <c r="BS1158" i="2"/>
  <c r="BS1159" i="2"/>
  <c r="BS1160" i="2"/>
  <c r="BS1161" i="2"/>
  <c r="BS1162" i="2"/>
  <c r="BS1163" i="2"/>
  <c r="BS1164" i="2"/>
  <c r="BS1165" i="2"/>
  <c r="BS1166" i="2"/>
  <c r="BS1167" i="2"/>
  <c r="BS1168" i="2"/>
  <c r="BS1169" i="2"/>
  <c r="BS1170" i="2"/>
  <c r="BS1171" i="2"/>
  <c r="BS1172" i="2"/>
  <c r="BS1173" i="2"/>
  <c r="BS1174" i="2"/>
  <c r="BS1175" i="2"/>
  <c r="BS1176" i="2"/>
  <c r="BS1177" i="2"/>
  <c r="BS1178" i="2"/>
  <c r="BS1179" i="2"/>
  <c r="BS1180" i="2"/>
  <c r="BS1181" i="2"/>
  <c r="BS1182" i="2"/>
  <c r="BS1183" i="2"/>
  <c r="BS1184" i="2"/>
  <c r="BS1185" i="2"/>
  <c r="BS1186" i="2"/>
  <c r="BS1187" i="2"/>
  <c r="BS1188" i="2"/>
  <c r="BS1189" i="2"/>
  <c r="BS1190" i="2"/>
  <c r="BS1191" i="2"/>
  <c r="BS1192" i="2"/>
  <c r="BS1193" i="2"/>
  <c r="BS1194" i="2"/>
  <c r="BS1195" i="2"/>
  <c r="BS1196" i="2"/>
  <c r="BS1197" i="2"/>
  <c r="BS1198" i="2"/>
  <c r="BS1199" i="2"/>
  <c r="BS1200" i="2"/>
  <c r="BS1201" i="2"/>
  <c r="BS1202" i="2"/>
  <c r="BS1203" i="2"/>
  <c r="BS1204" i="2"/>
  <c r="BS1205" i="2"/>
  <c r="BS1206" i="2"/>
  <c r="BS1207" i="2"/>
  <c r="BS1208" i="2"/>
  <c r="BS1209" i="2"/>
  <c r="BS1210" i="2"/>
  <c r="BS1211" i="2"/>
  <c r="BS1212" i="2"/>
  <c r="BS1213" i="2"/>
  <c r="BS1214" i="2"/>
  <c r="BS1215" i="2"/>
  <c r="BS1216" i="2"/>
  <c r="BS1217" i="2"/>
  <c r="BS1218" i="2"/>
  <c r="BS1219" i="2"/>
  <c r="BS1220" i="2"/>
  <c r="BS1221" i="2"/>
  <c r="BS1222" i="2"/>
  <c r="BS1223" i="2"/>
  <c r="BS1224" i="2"/>
  <c r="BS1225" i="2"/>
  <c r="BS1226" i="2"/>
  <c r="BS1227" i="2"/>
  <c r="BS1228" i="2"/>
  <c r="BS1229" i="2"/>
  <c r="BS1230" i="2"/>
  <c r="BS1231" i="2"/>
  <c r="BS1232" i="2"/>
  <c r="BS1233" i="2"/>
  <c r="BS1234" i="2"/>
  <c r="BS1235" i="2"/>
  <c r="BS1236" i="2"/>
  <c r="BS1237" i="2"/>
  <c r="BS1238" i="2"/>
  <c r="BS1239" i="2"/>
  <c r="BS1240" i="2"/>
  <c r="BS1241" i="2"/>
  <c r="BS1242" i="2"/>
  <c r="BS1243" i="2"/>
  <c r="BS1244" i="2"/>
  <c r="BS1245" i="2"/>
  <c r="BS1246" i="2"/>
  <c r="BS1247" i="2"/>
  <c r="BS1248" i="2"/>
  <c r="BS1249" i="2"/>
  <c r="BS1250" i="2"/>
  <c r="BS1251" i="2"/>
  <c r="BS1252" i="2"/>
  <c r="BS1253" i="2"/>
  <c r="BS1254" i="2"/>
  <c r="BS1255" i="2"/>
  <c r="BS1256" i="2"/>
  <c r="BS1257" i="2"/>
  <c r="BS1258" i="2"/>
  <c r="BS1259" i="2"/>
  <c r="BS1260" i="2"/>
  <c r="BS1261" i="2"/>
  <c r="BS1262" i="2"/>
  <c r="BS1263" i="2"/>
  <c r="BS1264" i="2"/>
  <c r="BS1265" i="2"/>
  <c r="BS1266" i="2"/>
  <c r="BS1267" i="2"/>
  <c r="BS1268" i="2"/>
  <c r="BS1269" i="2"/>
  <c r="BS1270" i="2"/>
  <c r="BS1271" i="2"/>
  <c r="BS1272" i="2"/>
  <c r="BS1273" i="2"/>
  <c r="BS1274" i="2"/>
  <c r="BS1275" i="2"/>
  <c r="BS1276" i="2"/>
  <c r="BS1277" i="2"/>
  <c r="BS1278" i="2"/>
  <c r="BS1279" i="2"/>
  <c r="BS1280" i="2"/>
  <c r="BS1281" i="2"/>
  <c r="BS1282" i="2"/>
  <c r="BS1283" i="2"/>
  <c r="BS1284" i="2"/>
  <c r="BS1285" i="2"/>
  <c r="BS1286" i="2"/>
  <c r="BS1287" i="2"/>
  <c r="BS1288" i="2"/>
  <c r="BS1289" i="2"/>
  <c r="BS1290" i="2"/>
  <c r="BS1291" i="2"/>
  <c r="BS1292" i="2"/>
  <c r="BS1293" i="2"/>
  <c r="BS1294" i="2"/>
  <c r="BS1295" i="2"/>
  <c r="BS1296" i="2"/>
  <c r="BS1297" i="2"/>
  <c r="BS1298" i="2"/>
  <c r="BS1299" i="2"/>
  <c r="BS1300" i="2"/>
  <c r="BS1301" i="2"/>
  <c r="BS1302" i="2"/>
  <c r="BS1303" i="2"/>
  <c r="BS1304" i="2"/>
  <c r="BS1305" i="2"/>
  <c r="BS1306" i="2"/>
  <c r="BS1307" i="2"/>
  <c r="BS1308" i="2"/>
  <c r="BS1309" i="2"/>
  <c r="BS1310" i="2"/>
  <c r="BS1311" i="2"/>
  <c r="BS1312" i="2"/>
  <c r="BS1313" i="2"/>
  <c r="BS1314" i="2"/>
  <c r="BS1315" i="2"/>
  <c r="BS1316" i="2"/>
  <c r="BS1317" i="2"/>
  <c r="BS1318" i="2"/>
  <c r="BS1319" i="2"/>
  <c r="BS1320" i="2"/>
  <c r="BS1321" i="2"/>
  <c r="BS1322" i="2"/>
  <c r="BS1323" i="2"/>
  <c r="BS1324" i="2"/>
  <c r="BS1325" i="2"/>
  <c r="BS1326" i="2"/>
  <c r="BS1327" i="2"/>
  <c r="BS1328" i="2"/>
  <c r="BS1329" i="2"/>
  <c r="BS1330" i="2"/>
  <c r="BS1331" i="2"/>
  <c r="BS1332" i="2"/>
  <c r="BS1333" i="2"/>
  <c r="BS1334" i="2"/>
  <c r="BS1335" i="2"/>
  <c r="BS1336" i="2"/>
  <c r="BS1337" i="2"/>
  <c r="BS1338" i="2"/>
  <c r="BS1339" i="2"/>
  <c r="BS1340" i="2"/>
  <c r="BS1341" i="2"/>
  <c r="BS1342" i="2"/>
  <c r="BS1343" i="2"/>
  <c r="BS1344" i="2"/>
  <c r="BS1345" i="2"/>
  <c r="BS1346" i="2"/>
  <c r="BS1347" i="2"/>
  <c r="BS1348" i="2"/>
  <c r="BS1349" i="2"/>
  <c r="BS1350" i="2"/>
  <c r="BS1351" i="2"/>
  <c r="BS1352" i="2"/>
  <c r="BS1353" i="2"/>
  <c r="BS1354" i="2"/>
  <c r="BS1355" i="2"/>
  <c r="BS1356" i="2"/>
  <c r="BS1357" i="2"/>
  <c r="BS1358" i="2"/>
  <c r="BS1359" i="2"/>
  <c r="BS1360" i="2"/>
  <c r="BS1361" i="2"/>
  <c r="BS1362" i="2"/>
  <c r="BS1363" i="2"/>
  <c r="BS1364" i="2"/>
  <c r="BS1365" i="2"/>
  <c r="BS1366" i="2"/>
  <c r="BS1367" i="2"/>
  <c r="BS1368" i="2"/>
  <c r="BS1369" i="2"/>
  <c r="BS1370" i="2"/>
  <c r="BS1371" i="2"/>
  <c r="BS1372" i="2"/>
  <c r="BS1373" i="2"/>
  <c r="BS1374" i="2"/>
  <c r="BS1375" i="2"/>
  <c r="BS1376" i="2"/>
  <c r="BS1377" i="2"/>
  <c r="BS1378" i="2"/>
  <c r="BS1379" i="2"/>
  <c r="BS1380" i="2"/>
  <c r="BS1381" i="2"/>
  <c r="BS1382" i="2"/>
  <c r="BS1383" i="2"/>
  <c r="BS1384" i="2"/>
  <c r="BS1385" i="2"/>
  <c r="BS1386" i="2"/>
  <c r="BS1387" i="2"/>
  <c r="BS1388" i="2"/>
  <c r="BS1389" i="2"/>
  <c r="BS1390" i="2"/>
  <c r="BS1391" i="2"/>
  <c r="BS1392" i="2"/>
  <c r="BS1393" i="2"/>
  <c r="BS1394" i="2"/>
  <c r="BS1395" i="2"/>
  <c r="BS1396" i="2"/>
  <c r="BS1397" i="2"/>
  <c r="BS1398" i="2"/>
  <c r="BS1399" i="2"/>
  <c r="BS1400" i="2"/>
  <c r="BS1401" i="2"/>
  <c r="BS1402" i="2"/>
  <c r="BS1403" i="2"/>
  <c r="BS1404" i="2"/>
  <c r="BS1405" i="2"/>
  <c r="BS1406" i="2"/>
  <c r="BS1407" i="2"/>
  <c r="BS1408" i="2"/>
  <c r="BS1409" i="2"/>
  <c r="BS1410" i="2"/>
  <c r="BS1411" i="2"/>
  <c r="BS1412" i="2"/>
  <c r="BS1413" i="2"/>
  <c r="BS1414" i="2"/>
  <c r="BS1415" i="2"/>
  <c r="BS1416" i="2"/>
  <c r="BS1417" i="2"/>
  <c r="BS1418" i="2"/>
  <c r="BS1419" i="2"/>
  <c r="BS1420" i="2"/>
  <c r="BS1421" i="2"/>
  <c r="BS1422" i="2"/>
  <c r="BS1423" i="2"/>
  <c r="BS1424" i="2"/>
  <c r="BS1425" i="2"/>
  <c r="BS1426" i="2"/>
  <c r="BS1427" i="2"/>
  <c r="BS1428" i="2"/>
  <c r="BS1429" i="2"/>
  <c r="BS1430" i="2"/>
  <c r="BS1431" i="2"/>
  <c r="BS1432" i="2"/>
  <c r="BS1433" i="2"/>
  <c r="BS1434" i="2"/>
  <c r="BS1435" i="2"/>
  <c r="BS1436" i="2"/>
  <c r="BS1437" i="2"/>
  <c r="BS1438" i="2"/>
  <c r="BS1439" i="2"/>
  <c r="BS1440" i="2"/>
  <c r="BS1441" i="2"/>
  <c r="BS1442" i="2"/>
  <c r="BS1443" i="2"/>
  <c r="BS1444" i="2"/>
  <c r="BS1445" i="2"/>
  <c r="BS1446" i="2"/>
  <c r="BS1447" i="2"/>
  <c r="BS1448" i="2"/>
  <c r="BS1449" i="2"/>
  <c r="BS1450" i="2"/>
  <c r="BS1451" i="2"/>
  <c r="BS1452" i="2"/>
  <c r="BS1453" i="2"/>
  <c r="BS1454" i="2"/>
  <c r="BS1455" i="2"/>
  <c r="BS1456" i="2"/>
  <c r="BS1457" i="2"/>
  <c r="BS1458" i="2"/>
  <c r="BS1459" i="2"/>
  <c r="BS1460" i="2"/>
  <c r="BS1461" i="2"/>
  <c r="BS1462" i="2"/>
  <c r="BS1463" i="2"/>
  <c r="BS1464" i="2"/>
  <c r="BS1465" i="2"/>
  <c r="BS1466" i="2"/>
  <c r="BS1467" i="2"/>
  <c r="BS1468" i="2"/>
  <c r="BS1469" i="2"/>
  <c r="BS1470" i="2"/>
  <c r="BS1471" i="2"/>
  <c r="BS1472" i="2"/>
  <c r="BS1473" i="2"/>
  <c r="BS1474" i="2"/>
  <c r="BS1475" i="2"/>
  <c r="BS1476" i="2"/>
  <c r="BS1477" i="2"/>
  <c r="BS1478" i="2"/>
  <c r="BS1479" i="2"/>
  <c r="BS1480" i="2"/>
  <c r="BS1481" i="2"/>
  <c r="BS1482" i="2"/>
  <c r="BS1483" i="2"/>
  <c r="BS1484" i="2"/>
  <c r="BS1485" i="2"/>
  <c r="BS1486" i="2"/>
  <c r="BS1487" i="2"/>
  <c r="BS1488" i="2"/>
  <c r="BS1489" i="2"/>
  <c r="BS1490" i="2"/>
  <c r="BS1491" i="2"/>
  <c r="BS1492" i="2"/>
  <c r="BS1493" i="2"/>
  <c r="BS1494" i="2"/>
  <c r="BS1495" i="2"/>
  <c r="BS1496" i="2"/>
  <c r="BS1497" i="2"/>
  <c r="BS1498" i="2"/>
  <c r="BS1499" i="2"/>
  <c r="BS1500" i="2"/>
  <c r="BS1501" i="2"/>
  <c r="BS1502" i="2"/>
  <c r="BS1503" i="2"/>
  <c r="BS1504" i="2"/>
  <c r="BS1505" i="2"/>
  <c r="BS1506" i="2"/>
  <c r="BS1507" i="2"/>
  <c r="BS1508" i="2"/>
  <c r="BS1509" i="2"/>
  <c r="BS1510" i="2"/>
  <c r="BS1511" i="2"/>
  <c r="BS1512" i="2"/>
  <c r="BS1513" i="2"/>
  <c r="BS1514" i="2"/>
  <c r="BS1515" i="2"/>
  <c r="BS1516" i="2"/>
  <c r="BS1517" i="2"/>
  <c r="BS1518" i="2"/>
  <c r="BS1519" i="2"/>
  <c r="BS1520" i="2"/>
  <c r="BS1521" i="2"/>
  <c r="BS1522" i="2"/>
  <c r="BS1523" i="2"/>
  <c r="BS1524" i="2"/>
  <c r="BS1525" i="2"/>
  <c r="BS1526" i="2"/>
  <c r="BS1527" i="2"/>
  <c r="BS1528" i="2"/>
  <c r="BS1529" i="2"/>
  <c r="BS1530" i="2"/>
  <c r="BS1531" i="2"/>
  <c r="BS1532" i="2"/>
  <c r="BS1533" i="2"/>
  <c r="BS1534" i="2"/>
  <c r="BS1535" i="2"/>
  <c r="BS1536" i="2"/>
  <c r="BS1537" i="2"/>
  <c r="BS1538" i="2"/>
  <c r="BS1539" i="2"/>
  <c r="BS1540" i="2"/>
  <c r="BS1541" i="2"/>
  <c r="BS1542" i="2"/>
  <c r="BS1543" i="2"/>
  <c r="BS1544" i="2"/>
  <c r="BS1545" i="2"/>
  <c r="BS1546" i="2"/>
  <c r="BS1547" i="2"/>
  <c r="BS1548" i="2"/>
  <c r="BS1549" i="2"/>
  <c r="BS1550" i="2"/>
  <c r="BS1551" i="2"/>
  <c r="BS1552" i="2"/>
  <c r="BS1553" i="2"/>
  <c r="BS1554" i="2"/>
  <c r="BS1555" i="2"/>
  <c r="BS1556" i="2"/>
  <c r="BS1557" i="2"/>
  <c r="BS1558" i="2"/>
  <c r="BS1559" i="2"/>
  <c r="BS1560" i="2"/>
  <c r="BS1561" i="2"/>
  <c r="BS1562" i="2"/>
  <c r="BS1563" i="2"/>
  <c r="BS1564" i="2"/>
  <c r="BS1565" i="2"/>
  <c r="BS1566" i="2"/>
  <c r="BS1567" i="2"/>
  <c r="BS1568" i="2"/>
  <c r="BS1569" i="2"/>
  <c r="BS1570" i="2"/>
  <c r="BS1571" i="2"/>
  <c r="BS1572" i="2"/>
  <c r="BS1573" i="2"/>
  <c r="BS1574" i="2"/>
  <c r="BS1575" i="2"/>
  <c r="BS1576" i="2"/>
  <c r="BS1577" i="2"/>
  <c r="BS1578" i="2"/>
  <c r="BS1579" i="2"/>
  <c r="BS1580" i="2"/>
  <c r="BS1581" i="2"/>
  <c r="BS1582" i="2"/>
  <c r="BS1583" i="2"/>
  <c r="BS1584" i="2"/>
  <c r="BS1585" i="2"/>
  <c r="BS1586" i="2"/>
  <c r="BS1587" i="2"/>
  <c r="BS1588" i="2"/>
  <c r="BS1589" i="2"/>
  <c r="BS1590" i="2"/>
  <c r="BS1591" i="2"/>
  <c r="BS1592" i="2"/>
  <c r="BS1593" i="2"/>
  <c r="BS1594" i="2"/>
  <c r="BS1595" i="2"/>
  <c r="BS1596" i="2"/>
  <c r="BS1597" i="2"/>
  <c r="BS1598" i="2"/>
  <c r="BS1599" i="2"/>
  <c r="BS1600" i="2"/>
  <c r="BS1601" i="2"/>
  <c r="BR2" i="2"/>
  <c r="BR3" i="2"/>
  <c r="BR4" i="2"/>
  <c r="BR5" i="2"/>
  <c r="BR6" i="2"/>
  <c r="BR7" i="2"/>
  <c r="BR8" i="2"/>
  <c r="BR9" i="2"/>
  <c r="BR10" i="2"/>
  <c r="BR11" i="2"/>
  <c r="BR12" i="2"/>
  <c r="BR13" i="2"/>
  <c r="BR14" i="2"/>
  <c r="BR15" i="2"/>
  <c r="BR16" i="2"/>
  <c r="BR17" i="2"/>
  <c r="BR18" i="2"/>
  <c r="BR19" i="2"/>
  <c r="BR20" i="2"/>
  <c r="BR21" i="2"/>
  <c r="BR22" i="2"/>
  <c r="BR23" i="2"/>
  <c r="BR24" i="2"/>
  <c r="BR25" i="2"/>
  <c r="BR26" i="2"/>
  <c r="BR27" i="2"/>
  <c r="BR28" i="2"/>
  <c r="BR29" i="2"/>
  <c r="BR30" i="2"/>
  <c r="BR31" i="2"/>
  <c r="BR32" i="2"/>
  <c r="BR33" i="2"/>
  <c r="BR34" i="2"/>
  <c r="BR35" i="2"/>
  <c r="BR36" i="2"/>
  <c r="BR37" i="2"/>
  <c r="BR38" i="2"/>
  <c r="BR39" i="2"/>
  <c r="BR40" i="2"/>
  <c r="BR41" i="2"/>
  <c r="BR42" i="2"/>
  <c r="BR43" i="2"/>
  <c r="BR44" i="2"/>
  <c r="BR45" i="2"/>
  <c r="BR46" i="2"/>
  <c r="BR47" i="2"/>
  <c r="BR48" i="2"/>
  <c r="BR49" i="2"/>
  <c r="BR50" i="2"/>
  <c r="BR51" i="2"/>
  <c r="BR52" i="2"/>
  <c r="BR53" i="2"/>
  <c r="BR54" i="2"/>
  <c r="BR55" i="2"/>
  <c r="BR56" i="2"/>
  <c r="BR57" i="2"/>
  <c r="BR58" i="2"/>
  <c r="BR59" i="2"/>
  <c r="BR60" i="2"/>
  <c r="BR61" i="2"/>
  <c r="BR62" i="2"/>
  <c r="BR63" i="2"/>
  <c r="BR64" i="2"/>
  <c r="BR65" i="2"/>
  <c r="BR66" i="2"/>
  <c r="BR67" i="2"/>
  <c r="BR68" i="2"/>
  <c r="BR69" i="2"/>
  <c r="BR70" i="2"/>
  <c r="BR71" i="2"/>
  <c r="BR72" i="2"/>
  <c r="BR73" i="2"/>
  <c r="BR74" i="2"/>
  <c r="BR75" i="2"/>
  <c r="BR76" i="2"/>
  <c r="BR77" i="2"/>
  <c r="BR78" i="2"/>
  <c r="BR79" i="2"/>
  <c r="BR80" i="2"/>
  <c r="BR81" i="2"/>
  <c r="BR82" i="2"/>
  <c r="BR83" i="2"/>
  <c r="BR84" i="2"/>
  <c r="BR85" i="2"/>
  <c r="BR86" i="2"/>
  <c r="BR87" i="2"/>
  <c r="BR88" i="2"/>
  <c r="BR89" i="2"/>
  <c r="BR90" i="2"/>
  <c r="BR91" i="2"/>
  <c r="BR92" i="2"/>
  <c r="BR93" i="2"/>
  <c r="BR94" i="2"/>
  <c r="BR95" i="2"/>
  <c r="BR96" i="2"/>
  <c r="BR97" i="2"/>
  <c r="BR98" i="2"/>
  <c r="BR99" i="2"/>
  <c r="BR100" i="2"/>
  <c r="BR101" i="2"/>
  <c r="BR102" i="2"/>
  <c r="BR103" i="2"/>
  <c r="BR104" i="2"/>
  <c r="BR105" i="2"/>
  <c r="BR106" i="2"/>
  <c r="BR107" i="2"/>
  <c r="BR108" i="2"/>
  <c r="BR109" i="2"/>
  <c r="BR110" i="2"/>
  <c r="BR111" i="2"/>
  <c r="BR112" i="2"/>
  <c r="BR113" i="2"/>
  <c r="BR114" i="2"/>
  <c r="BR115" i="2"/>
  <c r="BR116" i="2"/>
  <c r="BR117" i="2"/>
  <c r="BR118" i="2"/>
  <c r="BR119" i="2"/>
  <c r="BR120" i="2"/>
  <c r="BR121" i="2"/>
  <c r="BR122" i="2"/>
  <c r="BR123" i="2"/>
  <c r="BR124" i="2"/>
  <c r="BR125" i="2"/>
  <c r="BR126" i="2"/>
  <c r="BR127" i="2"/>
  <c r="BR128" i="2"/>
  <c r="BR129" i="2"/>
  <c r="BR130" i="2"/>
  <c r="BR131" i="2"/>
  <c r="BR132" i="2"/>
  <c r="BR133" i="2"/>
  <c r="BR134" i="2"/>
  <c r="BR135" i="2"/>
  <c r="BR136" i="2"/>
  <c r="BR137" i="2"/>
  <c r="BR138" i="2"/>
  <c r="BR139" i="2"/>
  <c r="BR140" i="2"/>
  <c r="BR141" i="2"/>
  <c r="BR142" i="2"/>
  <c r="BR143" i="2"/>
  <c r="BR144" i="2"/>
  <c r="BR145" i="2"/>
  <c r="BR146" i="2"/>
  <c r="BR147" i="2"/>
  <c r="BR148" i="2"/>
  <c r="BR149" i="2"/>
  <c r="BR150" i="2"/>
  <c r="BR151" i="2"/>
  <c r="BR152" i="2"/>
  <c r="BR153" i="2"/>
  <c r="BR154" i="2"/>
  <c r="BR155" i="2"/>
  <c r="BR156" i="2"/>
  <c r="BR157" i="2"/>
  <c r="BR158" i="2"/>
  <c r="BR159" i="2"/>
  <c r="BR160" i="2"/>
  <c r="BR161" i="2"/>
  <c r="BR162" i="2"/>
  <c r="BR163" i="2"/>
  <c r="BR164" i="2"/>
  <c r="BR165" i="2"/>
  <c r="BR166" i="2"/>
  <c r="BR167" i="2"/>
  <c r="BR168" i="2"/>
  <c r="BR169" i="2"/>
  <c r="BR170" i="2"/>
  <c r="BR171" i="2"/>
  <c r="BR172" i="2"/>
  <c r="BR173" i="2"/>
  <c r="BR174" i="2"/>
  <c r="BR175" i="2"/>
  <c r="BR176" i="2"/>
  <c r="BR177" i="2"/>
  <c r="BR178" i="2"/>
  <c r="BR179" i="2"/>
  <c r="BR180" i="2"/>
  <c r="BR181" i="2"/>
  <c r="BR182" i="2"/>
  <c r="BR183" i="2"/>
  <c r="BR184" i="2"/>
  <c r="BR185" i="2"/>
  <c r="BR186" i="2"/>
  <c r="BR187" i="2"/>
  <c r="BR188" i="2"/>
  <c r="BR189" i="2"/>
  <c r="BR190" i="2"/>
  <c r="BR191" i="2"/>
  <c r="BR192" i="2"/>
  <c r="BR193" i="2"/>
  <c r="BR194" i="2"/>
  <c r="BR195" i="2"/>
  <c r="BR196" i="2"/>
  <c r="BR197" i="2"/>
  <c r="BR198" i="2"/>
  <c r="BR199" i="2"/>
  <c r="BR200" i="2"/>
  <c r="BR201" i="2"/>
  <c r="BR202" i="2"/>
  <c r="BR203" i="2"/>
  <c r="BR204" i="2"/>
  <c r="BR205" i="2"/>
  <c r="BR206" i="2"/>
  <c r="BR207" i="2"/>
  <c r="BR208" i="2"/>
  <c r="BR209" i="2"/>
  <c r="BR210" i="2"/>
  <c r="BR211" i="2"/>
  <c r="BR212" i="2"/>
  <c r="BR213" i="2"/>
  <c r="BR214" i="2"/>
  <c r="BR215" i="2"/>
  <c r="BR216" i="2"/>
  <c r="BR217" i="2"/>
  <c r="BR218" i="2"/>
  <c r="BR219" i="2"/>
  <c r="BR220" i="2"/>
  <c r="BR221" i="2"/>
  <c r="BR222" i="2"/>
  <c r="BR223" i="2"/>
  <c r="BR224" i="2"/>
  <c r="BR225" i="2"/>
  <c r="BR226" i="2"/>
  <c r="BR227" i="2"/>
  <c r="BR228" i="2"/>
  <c r="BR229" i="2"/>
  <c r="BR230" i="2"/>
  <c r="BR231" i="2"/>
  <c r="BR232" i="2"/>
  <c r="BR233" i="2"/>
  <c r="BR234" i="2"/>
  <c r="BR235" i="2"/>
  <c r="BR236" i="2"/>
  <c r="BR237" i="2"/>
  <c r="BR238" i="2"/>
  <c r="BR239" i="2"/>
  <c r="BR240" i="2"/>
  <c r="BR241" i="2"/>
  <c r="BR242" i="2"/>
  <c r="BR243" i="2"/>
  <c r="BR244" i="2"/>
  <c r="BR245" i="2"/>
  <c r="BR246" i="2"/>
  <c r="BR247" i="2"/>
  <c r="BR248" i="2"/>
  <c r="BR249" i="2"/>
  <c r="BR250" i="2"/>
  <c r="BR251" i="2"/>
  <c r="BR252" i="2"/>
  <c r="BR253" i="2"/>
  <c r="BR254" i="2"/>
  <c r="BR255" i="2"/>
  <c r="BR256" i="2"/>
  <c r="BR257" i="2"/>
  <c r="BR258" i="2"/>
  <c r="BR259" i="2"/>
  <c r="BR260" i="2"/>
  <c r="BR261" i="2"/>
  <c r="BR262" i="2"/>
  <c r="BR263" i="2"/>
  <c r="BR264" i="2"/>
  <c r="BR265" i="2"/>
  <c r="BR266" i="2"/>
  <c r="BR267" i="2"/>
  <c r="BR268" i="2"/>
  <c r="BR269" i="2"/>
  <c r="BR270" i="2"/>
  <c r="BR271" i="2"/>
  <c r="BR272" i="2"/>
  <c r="BR273" i="2"/>
  <c r="BR274" i="2"/>
  <c r="BR275" i="2"/>
  <c r="BR276" i="2"/>
  <c r="BR277" i="2"/>
  <c r="BR278" i="2"/>
  <c r="BR279" i="2"/>
  <c r="BR280" i="2"/>
  <c r="BR281" i="2"/>
  <c r="BR282" i="2"/>
  <c r="BR283" i="2"/>
  <c r="BR284" i="2"/>
  <c r="BR285" i="2"/>
  <c r="BR286" i="2"/>
  <c r="BR287" i="2"/>
  <c r="BR288" i="2"/>
  <c r="BR289" i="2"/>
  <c r="BR290" i="2"/>
  <c r="BR291" i="2"/>
  <c r="BR292" i="2"/>
  <c r="BR293" i="2"/>
  <c r="BR294" i="2"/>
  <c r="BR295" i="2"/>
  <c r="BR296" i="2"/>
  <c r="BR297" i="2"/>
  <c r="BR298" i="2"/>
  <c r="BR299" i="2"/>
  <c r="BR300" i="2"/>
  <c r="BR301" i="2"/>
  <c r="BR302" i="2"/>
  <c r="BR303" i="2"/>
  <c r="BR304" i="2"/>
  <c r="BR305" i="2"/>
  <c r="BR306" i="2"/>
  <c r="BR307" i="2"/>
  <c r="BR308" i="2"/>
  <c r="BR309" i="2"/>
  <c r="BR310" i="2"/>
  <c r="BR311" i="2"/>
  <c r="BR312" i="2"/>
  <c r="BR313" i="2"/>
  <c r="BR314" i="2"/>
  <c r="BR315" i="2"/>
  <c r="BR316" i="2"/>
  <c r="BR317" i="2"/>
  <c r="BR318" i="2"/>
  <c r="BR319" i="2"/>
  <c r="BR320" i="2"/>
  <c r="BR321" i="2"/>
  <c r="BR322" i="2"/>
  <c r="BR323" i="2"/>
  <c r="BR324" i="2"/>
  <c r="BR325" i="2"/>
  <c r="BR326" i="2"/>
  <c r="BR327" i="2"/>
  <c r="BR328" i="2"/>
  <c r="BR329" i="2"/>
  <c r="BR330" i="2"/>
  <c r="BR331" i="2"/>
  <c r="BR332" i="2"/>
  <c r="BR333" i="2"/>
  <c r="BR334" i="2"/>
  <c r="BR335" i="2"/>
  <c r="BR336" i="2"/>
  <c r="BR337" i="2"/>
  <c r="BR338" i="2"/>
  <c r="BR339" i="2"/>
  <c r="BR340" i="2"/>
  <c r="BR341" i="2"/>
  <c r="BR342" i="2"/>
  <c r="BR343" i="2"/>
  <c r="BR344" i="2"/>
  <c r="BR345" i="2"/>
  <c r="BR346" i="2"/>
  <c r="BR347" i="2"/>
  <c r="BR348" i="2"/>
  <c r="BR349" i="2"/>
  <c r="BR350" i="2"/>
  <c r="BR351" i="2"/>
  <c r="BR352" i="2"/>
  <c r="BR353" i="2"/>
  <c r="BR354" i="2"/>
  <c r="BR355" i="2"/>
  <c r="BR356" i="2"/>
  <c r="BR357" i="2"/>
  <c r="BR358" i="2"/>
  <c r="BR359" i="2"/>
  <c r="BR360" i="2"/>
  <c r="BR361" i="2"/>
  <c r="BR362" i="2"/>
  <c r="BR363" i="2"/>
  <c r="BR364" i="2"/>
  <c r="BR365" i="2"/>
  <c r="BR366" i="2"/>
  <c r="BR367" i="2"/>
  <c r="BR368" i="2"/>
  <c r="BR369" i="2"/>
  <c r="BR370" i="2"/>
  <c r="BR371" i="2"/>
  <c r="BR372" i="2"/>
  <c r="BR373" i="2"/>
  <c r="BR374" i="2"/>
  <c r="BR375" i="2"/>
  <c r="BR376" i="2"/>
  <c r="BR377" i="2"/>
  <c r="BR378" i="2"/>
  <c r="BR379" i="2"/>
  <c r="BR380" i="2"/>
  <c r="BR381" i="2"/>
  <c r="BR382" i="2"/>
  <c r="BR383" i="2"/>
  <c r="BR384" i="2"/>
  <c r="BR385" i="2"/>
  <c r="BR386" i="2"/>
  <c r="BR387" i="2"/>
  <c r="BR388" i="2"/>
  <c r="BR389" i="2"/>
  <c r="BR390" i="2"/>
  <c r="BR391" i="2"/>
  <c r="BR392" i="2"/>
  <c r="BR393" i="2"/>
  <c r="BR394" i="2"/>
  <c r="BR395" i="2"/>
  <c r="BR396" i="2"/>
  <c r="BR397" i="2"/>
  <c r="BR398" i="2"/>
  <c r="BR399" i="2"/>
  <c r="BR400" i="2"/>
  <c r="BR401" i="2"/>
  <c r="BR402" i="2"/>
  <c r="BR403" i="2"/>
  <c r="BR404" i="2"/>
  <c r="BR405" i="2"/>
  <c r="BR406" i="2"/>
  <c r="BR407" i="2"/>
  <c r="BR408" i="2"/>
  <c r="BR409" i="2"/>
  <c r="BR410" i="2"/>
  <c r="BR411" i="2"/>
  <c r="BR412" i="2"/>
  <c r="BR413" i="2"/>
  <c r="BR414" i="2"/>
  <c r="BR415" i="2"/>
  <c r="BR416" i="2"/>
  <c r="BR417" i="2"/>
  <c r="BR418" i="2"/>
  <c r="BR419" i="2"/>
  <c r="BR420" i="2"/>
  <c r="BR421" i="2"/>
  <c r="BR422" i="2"/>
  <c r="BR423" i="2"/>
  <c r="BR424" i="2"/>
  <c r="BR425" i="2"/>
  <c r="BR426" i="2"/>
  <c r="BR427" i="2"/>
  <c r="BR428" i="2"/>
  <c r="BR429" i="2"/>
  <c r="BR430" i="2"/>
  <c r="BR431" i="2"/>
  <c r="BR432" i="2"/>
  <c r="BR433" i="2"/>
  <c r="BR434" i="2"/>
  <c r="BR435" i="2"/>
  <c r="BR436" i="2"/>
  <c r="BR437" i="2"/>
  <c r="BR438" i="2"/>
  <c r="BR439" i="2"/>
  <c r="BR440" i="2"/>
  <c r="BR441" i="2"/>
  <c r="BR442" i="2"/>
  <c r="BR443" i="2"/>
  <c r="BR444" i="2"/>
  <c r="BR445" i="2"/>
  <c r="BR446" i="2"/>
  <c r="BR447" i="2"/>
  <c r="BR448" i="2"/>
  <c r="BR449" i="2"/>
  <c r="BR450" i="2"/>
  <c r="BR451" i="2"/>
  <c r="BR452" i="2"/>
  <c r="BR453" i="2"/>
  <c r="BR454" i="2"/>
  <c r="BR455" i="2"/>
  <c r="BR456" i="2"/>
  <c r="BR457" i="2"/>
  <c r="BR458" i="2"/>
  <c r="BR459" i="2"/>
  <c r="BR460" i="2"/>
  <c r="BR461" i="2"/>
  <c r="BR462" i="2"/>
  <c r="BR463" i="2"/>
  <c r="BR464" i="2"/>
  <c r="BR465" i="2"/>
  <c r="BR466" i="2"/>
  <c r="BR467" i="2"/>
  <c r="BR468" i="2"/>
  <c r="BR469" i="2"/>
  <c r="BR470" i="2"/>
  <c r="BR471" i="2"/>
  <c r="BR472" i="2"/>
  <c r="BR473" i="2"/>
  <c r="BR474" i="2"/>
  <c r="BR475" i="2"/>
  <c r="BR476" i="2"/>
  <c r="BR477" i="2"/>
  <c r="BR478" i="2"/>
  <c r="BR479" i="2"/>
  <c r="BR480" i="2"/>
  <c r="BR481" i="2"/>
  <c r="BR482" i="2"/>
  <c r="BR483" i="2"/>
  <c r="BR484" i="2"/>
  <c r="BR485" i="2"/>
  <c r="BR486" i="2"/>
  <c r="BR487" i="2"/>
  <c r="BR488" i="2"/>
  <c r="BR489" i="2"/>
  <c r="BR490" i="2"/>
  <c r="BR491" i="2"/>
  <c r="BR492" i="2"/>
  <c r="BR493" i="2"/>
  <c r="BR494" i="2"/>
  <c r="BR495" i="2"/>
  <c r="BR496" i="2"/>
  <c r="BR497" i="2"/>
  <c r="BR498" i="2"/>
  <c r="BR499" i="2"/>
  <c r="BR500" i="2"/>
  <c r="BR501" i="2"/>
  <c r="BR502" i="2"/>
  <c r="BR503" i="2"/>
  <c r="BR504" i="2"/>
  <c r="BR505" i="2"/>
  <c r="BR506" i="2"/>
  <c r="BR507" i="2"/>
  <c r="BR508" i="2"/>
  <c r="BR509" i="2"/>
  <c r="BR510" i="2"/>
  <c r="BR511" i="2"/>
  <c r="BR512" i="2"/>
  <c r="BR513" i="2"/>
  <c r="BR514" i="2"/>
  <c r="BR515" i="2"/>
  <c r="BR516" i="2"/>
  <c r="BR517" i="2"/>
  <c r="BR518" i="2"/>
  <c r="BR519" i="2"/>
  <c r="BR520" i="2"/>
  <c r="BR521" i="2"/>
  <c r="BR522" i="2"/>
  <c r="BR523" i="2"/>
  <c r="BR524" i="2"/>
  <c r="BR525" i="2"/>
  <c r="BR526" i="2"/>
  <c r="BR527" i="2"/>
  <c r="BR528" i="2"/>
  <c r="BR529" i="2"/>
  <c r="BR530" i="2"/>
  <c r="BR531" i="2"/>
  <c r="BR532" i="2"/>
  <c r="BR533" i="2"/>
  <c r="BR534" i="2"/>
  <c r="BR535" i="2"/>
  <c r="BR536" i="2"/>
  <c r="BR537" i="2"/>
  <c r="BR538" i="2"/>
  <c r="BR539" i="2"/>
  <c r="BR540" i="2"/>
  <c r="BR541" i="2"/>
  <c r="BR542" i="2"/>
  <c r="BR543" i="2"/>
  <c r="BR544" i="2"/>
  <c r="BR545" i="2"/>
  <c r="BR546" i="2"/>
  <c r="BR547" i="2"/>
  <c r="BR548" i="2"/>
  <c r="BR549" i="2"/>
  <c r="BR550" i="2"/>
  <c r="BR551" i="2"/>
  <c r="BR552" i="2"/>
  <c r="BR553" i="2"/>
  <c r="BR554" i="2"/>
  <c r="BR555" i="2"/>
  <c r="BR556" i="2"/>
  <c r="BR557" i="2"/>
  <c r="BR558" i="2"/>
  <c r="BR559" i="2"/>
  <c r="BR560" i="2"/>
  <c r="BR561" i="2"/>
  <c r="BR562" i="2"/>
  <c r="BR563" i="2"/>
  <c r="BR564" i="2"/>
  <c r="BR565" i="2"/>
  <c r="BR566" i="2"/>
  <c r="BR567" i="2"/>
  <c r="BR568" i="2"/>
  <c r="BR569" i="2"/>
  <c r="BR570" i="2"/>
  <c r="BR571" i="2"/>
  <c r="BR572" i="2"/>
  <c r="BR573" i="2"/>
  <c r="BR574" i="2"/>
  <c r="BR575" i="2"/>
  <c r="BR576" i="2"/>
  <c r="BR577" i="2"/>
  <c r="BR578" i="2"/>
  <c r="BR579" i="2"/>
  <c r="BR580" i="2"/>
  <c r="BR581" i="2"/>
  <c r="BR582" i="2"/>
  <c r="BR583" i="2"/>
  <c r="BR584" i="2"/>
  <c r="BR585" i="2"/>
  <c r="BR586" i="2"/>
  <c r="BR587" i="2"/>
  <c r="BR588" i="2"/>
  <c r="BR589" i="2"/>
  <c r="BR590" i="2"/>
  <c r="BR591" i="2"/>
  <c r="BR592" i="2"/>
  <c r="BR593" i="2"/>
  <c r="BR594" i="2"/>
  <c r="BR595" i="2"/>
  <c r="BR596" i="2"/>
  <c r="BR597" i="2"/>
  <c r="BR598" i="2"/>
  <c r="BR599" i="2"/>
  <c r="BR600" i="2"/>
  <c r="BR601" i="2"/>
  <c r="BR602" i="2"/>
  <c r="BR603" i="2"/>
  <c r="BR604" i="2"/>
  <c r="BR605" i="2"/>
  <c r="BR606" i="2"/>
  <c r="BR607" i="2"/>
  <c r="BR608" i="2"/>
  <c r="BR609" i="2"/>
  <c r="BR610" i="2"/>
  <c r="BR611" i="2"/>
  <c r="BR612" i="2"/>
  <c r="BR613" i="2"/>
  <c r="BR614" i="2"/>
  <c r="BR615" i="2"/>
  <c r="BR616" i="2"/>
  <c r="BR617" i="2"/>
  <c r="BR618" i="2"/>
  <c r="BR619" i="2"/>
  <c r="BR620" i="2"/>
  <c r="BR621" i="2"/>
  <c r="BR622" i="2"/>
  <c r="BR623" i="2"/>
  <c r="BR624" i="2"/>
  <c r="BR625" i="2"/>
  <c r="BR626" i="2"/>
  <c r="BR627" i="2"/>
  <c r="BR628" i="2"/>
  <c r="BR629" i="2"/>
  <c r="BR630" i="2"/>
  <c r="BR631" i="2"/>
  <c r="BR632" i="2"/>
  <c r="BR633" i="2"/>
  <c r="BR634" i="2"/>
  <c r="BR635" i="2"/>
  <c r="BR636" i="2"/>
  <c r="BR637" i="2"/>
  <c r="BR638" i="2"/>
  <c r="BR639" i="2"/>
  <c r="BR640" i="2"/>
  <c r="BR641" i="2"/>
  <c r="BR642" i="2"/>
  <c r="BR643" i="2"/>
  <c r="BR644" i="2"/>
  <c r="BR645" i="2"/>
  <c r="BR646" i="2"/>
  <c r="BR647" i="2"/>
  <c r="BR648" i="2"/>
  <c r="BR649" i="2"/>
  <c r="BR650" i="2"/>
  <c r="BR651" i="2"/>
  <c r="BR652" i="2"/>
  <c r="BR653" i="2"/>
  <c r="BR654" i="2"/>
  <c r="BR655" i="2"/>
  <c r="BR656" i="2"/>
  <c r="BR657" i="2"/>
  <c r="BR658" i="2"/>
  <c r="BR659" i="2"/>
  <c r="BR660" i="2"/>
  <c r="BR661" i="2"/>
  <c r="BR662" i="2"/>
  <c r="BR663" i="2"/>
  <c r="BR664" i="2"/>
  <c r="BR665" i="2"/>
  <c r="BR666" i="2"/>
  <c r="BR667" i="2"/>
  <c r="BR668" i="2"/>
  <c r="BR669" i="2"/>
  <c r="BR670" i="2"/>
  <c r="BR671" i="2"/>
  <c r="BR672" i="2"/>
  <c r="BR673" i="2"/>
  <c r="BR674" i="2"/>
  <c r="BR675" i="2"/>
  <c r="BR676" i="2"/>
  <c r="BR677" i="2"/>
  <c r="BR678" i="2"/>
  <c r="BR679" i="2"/>
  <c r="BR680" i="2"/>
  <c r="BR681" i="2"/>
  <c r="BR682" i="2"/>
  <c r="BR683" i="2"/>
  <c r="BR684" i="2"/>
  <c r="BR685" i="2"/>
  <c r="BR686" i="2"/>
  <c r="BR687" i="2"/>
  <c r="BR688" i="2"/>
  <c r="BR689" i="2"/>
  <c r="BR690" i="2"/>
  <c r="BR691" i="2"/>
  <c r="BR692" i="2"/>
  <c r="BR693" i="2"/>
  <c r="BR694" i="2"/>
  <c r="BR695" i="2"/>
  <c r="BR696" i="2"/>
  <c r="BR697" i="2"/>
  <c r="BR698" i="2"/>
  <c r="BR699" i="2"/>
  <c r="BR700" i="2"/>
  <c r="BR701" i="2"/>
  <c r="BR702" i="2"/>
  <c r="BR703" i="2"/>
  <c r="BR704" i="2"/>
  <c r="BR705" i="2"/>
  <c r="BR706" i="2"/>
  <c r="BR707" i="2"/>
  <c r="BR708" i="2"/>
  <c r="BR709" i="2"/>
  <c r="BR710" i="2"/>
  <c r="BR711" i="2"/>
  <c r="BR712" i="2"/>
  <c r="BR713" i="2"/>
  <c r="BR714" i="2"/>
  <c r="BR715" i="2"/>
  <c r="BR716" i="2"/>
  <c r="BR717" i="2"/>
  <c r="BR718" i="2"/>
  <c r="BR719" i="2"/>
  <c r="BR720" i="2"/>
  <c r="BR721" i="2"/>
  <c r="BR722" i="2"/>
  <c r="BR723" i="2"/>
  <c r="BR724" i="2"/>
  <c r="BR725" i="2"/>
  <c r="BR726" i="2"/>
  <c r="BR727" i="2"/>
  <c r="BR728" i="2"/>
  <c r="BR729" i="2"/>
  <c r="BR730" i="2"/>
  <c r="BR731" i="2"/>
  <c r="BR732" i="2"/>
  <c r="BR733" i="2"/>
  <c r="BR734" i="2"/>
  <c r="BR735" i="2"/>
  <c r="BR736" i="2"/>
  <c r="BR737" i="2"/>
  <c r="BR738" i="2"/>
  <c r="BR739" i="2"/>
  <c r="BR740" i="2"/>
  <c r="BR741" i="2"/>
  <c r="BR742" i="2"/>
  <c r="BR743" i="2"/>
  <c r="BR744" i="2"/>
  <c r="BR745" i="2"/>
  <c r="BR746" i="2"/>
  <c r="BR747" i="2"/>
  <c r="BR748" i="2"/>
  <c r="BR749" i="2"/>
  <c r="BR750" i="2"/>
  <c r="BR751" i="2"/>
  <c r="BR752" i="2"/>
  <c r="BR753" i="2"/>
  <c r="BR754" i="2"/>
  <c r="BR755" i="2"/>
  <c r="BR756" i="2"/>
  <c r="BR757" i="2"/>
  <c r="BR758" i="2"/>
  <c r="BR759" i="2"/>
  <c r="BR760" i="2"/>
  <c r="BR761" i="2"/>
  <c r="BR762" i="2"/>
  <c r="BR763" i="2"/>
  <c r="BR764" i="2"/>
  <c r="BR765" i="2"/>
  <c r="BR766" i="2"/>
  <c r="BR767" i="2"/>
  <c r="BR768" i="2"/>
  <c r="BR769" i="2"/>
  <c r="BR770" i="2"/>
  <c r="BR771" i="2"/>
  <c r="BR772" i="2"/>
  <c r="BR773" i="2"/>
  <c r="BR774" i="2"/>
  <c r="BR775" i="2"/>
  <c r="BR776" i="2"/>
  <c r="BR777" i="2"/>
  <c r="BR778" i="2"/>
  <c r="BR779" i="2"/>
  <c r="BR780" i="2"/>
  <c r="BR781" i="2"/>
  <c r="BR782" i="2"/>
  <c r="BR783" i="2"/>
  <c r="BR784" i="2"/>
  <c r="BR785" i="2"/>
  <c r="BR786" i="2"/>
  <c r="BR787" i="2"/>
  <c r="BR788" i="2"/>
  <c r="BR789" i="2"/>
  <c r="BR790" i="2"/>
  <c r="BR791" i="2"/>
  <c r="BR792" i="2"/>
  <c r="BR793" i="2"/>
  <c r="BR794" i="2"/>
  <c r="BR795" i="2"/>
  <c r="BR796" i="2"/>
  <c r="BR797" i="2"/>
  <c r="BR798" i="2"/>
  <c r="BR799" i="2"/>
  <c r="BR800" i="2"/>
  <c r="BR801" i="2"/>
  <c r="BR802" i="2"/>
  <c r="BR803" i="2"/>
  <c r="BR804" i="2"/>
  <c r="BR805" i="2"/>
  <c r="BR806" i="2"/>
  <c r="BR807" i="2"/>
  <c r="BR808" i="2"/>
  <c r="BR809" i="2"/>
  <c r="BR810" i="2"/>
  <c r="BR811" i="2"/>
  <c r="BR812" i="2"/>
  <c r="BR813" i="2"/>
  <c r="BR814" i="2"/>
  <c r="BR815" i="2"/>
  <c r="BR816" i="2"/>
  <c r="BR817" i="2"/>
  <c r="BR818" i="2"/>
  <c r="BR819" i="2"/>
  <c r="BR820" i="2"/>
  <c r="BR821" i="2"/>
  <c r="BR822" i="2"/>
  <c r="BR823" i="2"/>
  <c r="BR824" i="2"/>
  <c r="BR825" i="2"/>
  <c r="BR826" i="2"/>
  <c r="BR827" i="2"/>
  <c r="BR828" i="2"/>
  <c r="BR829" i="2"/>
  <c r="BR830" i="2"/>
  <c r="BR831" i="2"/>
  <c r="BR832" i="2"/>
  <c r="BR833" i="2"/>
  <c r="BR834" i="2"/>
  <c r="BR835" i="2"/>
  <c r="BR836" i="2"/>
  <c r="BR837" i="2"/>
  <c r="BR838" i="2"/>
  <c r="BR839" i="2"/>
  <c r="BR840" i="2"/>
  <c r="BR841" i="2"/>
  <c r="BR842" i="2"/>
  <c r="BR843" i="2"/>
  <c r="BR844" i="2"/>
  <c r="BR845" i="2"/>
  <c r="BR846" i="2"/>
  <c r="BR847" i="2"/>
  <c r="BR848" i="2"/>
  <c r="BR849" i="2"/>
  <c r="BR850" i="2"/>
  <c r="BR851" i="2"/>
  <c r="BR852" i="2"/>
  <c r="BR853" i="2"/>
  <c r="BR854" i="2"/>
  <c r="BR855" i="2"/>
  <c r="BR856" i="2"/>
  <c r="BR857" i="2"/>
  <c r="BR858" i="2"/>
  <c r="BR859" i="2"/>
  <c r="BR860" i="2"/>
  <c r="BR861" i="2"/>
  <c r="BR862" i="2"/>
  <c r="BR863" i="2"/>
  <c r="BR864" i="2"/>
  <c r="BR865" i="2"/>
  <c r="BR866" i="2"/>
  <c r="BR867" i="2"/>
  <c r="BR868" i="2"/>
  <c r="BR869" i="2"/>
  <c r="BR870" i="2"/>
  <c r="BR871" i="2"/>
  <c r="BR872" i="2"/>
  <c r="BR873" i="2"/>
  <c r="BR874" i="2"/>
  <c r="BR875" i="2"/>
  <c r="BR876" i="2"/>
  <c r="BR877" i="2"/>
  <c r="BR878" i="2"/>
  <c r="BR879" i="2"/>
  <c r="BR880" i="2"/>
  <c r="BR881" i="2"/>
  <c r="BR882" i="2"/>
  <c r="BR883" i="2"/>
  <c r="BR884" i="2"/>
  <c r="BR885" i="2"/>
  <c r="BR886" i="2"/>
  <c r="BR887" i="2"/>
  <c r="BR888" i="2"/>
  <c r="BR889" i="2"/>
  <c r="BR890" i="2"/>
  <c r="BR891" i="2"/>
  <c r="BR892" i="2"/>
  <c r="BR893" i="2"/>
  <c r="BR894" i="2"/>
  <c r="BR895" i="2"/>
  <c r="BR896" i="2"/>
  <c r="BR897" i="2"/>
  <c r="BR898" i="2"/>
  <c r="BR899" i="2"/>
  <c r="BR900" i="2"/>
  <c r="BR901" i="2"/>
  <c r="BR902" i="2"/>
  <c r="BR903" i="2"/>
  <c r="BR904" i="2"/>
  <c r="BR905" i="2"/>
  <c r="BR906" i="2"/>
  <c r="BR907" i="2"/>
  <c r="BR908" i="2"/>
  <c r="BR909" i="2"/>
  <c r="BR910" i="2"/>
  <c r="BR911" i="2"/>
  <c r="BR912" i="2"/>
  <c r="BR913" i="2"/>
  <c r="BR914" i="2"/>
  <c r="BR915" i="2"/>
  <c r="BR916" i="2"/>
  <c r="BR917" i="2"/>
  <c r="BR918" i="2"/>
  <c r="BR919" i="2"/>
  <c r="BR920" i="2"/>
  <c r="BR921" i="2"/>
  <c r="BR922" i="2"/>
  <c r="BR923" i="2"/>
  <c r="BR924" i="2"/>
  <c r="BR925" i="2"/>
  <c r="BR926" i="2"/>
  <c r="BR927" i="2"/>
  <c r="BR928" i="2"/>
  <c r="BR929" i="2"/>
  <c r="BR930" i="2"/>
  <c r="BR931" i="2"/>
  <c r="BR932" i="2"/>
  <c r="BR933" i="2"/>
  <c r="BR934" i="2"/>
  <c r="BR935" i="2"/>
  <c r="BR936" i="2"/>
  <c r="BR937" i="2"/>
  <c r="BR938" i="2"/>
  <c r="BR939" i="2"/>
  <c r="BR940" i="2"/>
  <c r="BR941" i="2"/>
  <c r="BR942" i="2"/>
  <c r="BR943" i="2"/>
  <c r="BR944" i="2"/>
  <c r="BR945" i="2"/>
  <c r="BR946" i="2"/>
  <c r="BR947" i="2"/>
  <c r="BR948" i="2"/>
  <c r="BR949" i="2"/>
  <c r="BR950" i="2"/>
  <c r="BR951" i="2"/>
  <c r="BR952" i="2"/>
  <c r="BR953" i="2"/>
  <c r="BR954" i="2"/>
  <c r="BR955" i="2"/>
  <c r="BR956" i="2"/>
  <c r="BR957" i="2"/>
  <c r="BR958" i="2"/>
  <c r="BR959" i="2"/>
  <c r="BR960" i="2"/>
  <c r="BR961" i="2"/>
  <c r="BR962" i="2"/>
  <c r="BR963" i="2"/>
  <c r="BR964" i="2"/>
  <c r="BR965" i="2"/>
  <c r="BR966" i="2"/>
  <c r="BR967" i="2"/>
  <c r="BR968" i="2"/>
  <c r="BR969" i="2"/>
  <c r="BR970" i="2"/>
  <c r="BR971" i="2"/>
  <c r="BR972" i="2"/>
  <c r="BR973" i="2"/>
  <c r="BR974" i="2"/>
  <c r="BR975" i="2"/>
  <c r="BR976" i="2"/>
  <c r="BR977" i="2"/>
  <c r="BR978" i="2"/>
  <c r="BR979" i="2"/>
  <c r="BR980" i="2"/>
  <c r="BR981" i="2"/>
  <c r="BR982" i="2"/>
  <c r="BR983" i="2"/>
  <c r="BR984" i="2"/>
  <c r="BR985" i="2"/>
  <c r="BR986" i="2"/>
  <c r="BR987" i="2"/>
  <c r="BR988" i="2"/>
  <c r="BR989" i="2"/>
  <c r="BR990" i="2"/>
  <c r="BR991" i="2"/>
  <c r="BR992" i="2"/>
  <c r="BR993" i="2"/>
  <c r="BR994" i="2"/>
  <c r="BR995" i="2"/>
  <c r="BR996" i="2"/>
  <c r="BR997" i="2"/>
  <c r="BR998" i="2"/>
  <c r="BR999" i="2"/>
  <c r="BR1000" i="2"/>
  <c r="BR1001" i="2"/>
  <c r="BR1002" i="2"/>
  <c r="BR1003" i="2"/>
  <c r="BR1004" i="2"/>
  <c r="BR1005" i="2"/>
  <c r="BR1006" i="2"/>
  <c r="BR1007" i="2"/>
  <c r="BR1008" i="2"/>
  <c r="BR1009" i="2"/>
  <c r="BR1010" i="2"/>
  <c r="BR1011" i="2"/>
  <c r="BR1012" i="2"/>
  <c r="BR1013" i="2"/>
  <c r="BR1014" i="2"/>
  <c r="BR1015" i="2"/>
  <c r="BR1016" i="2"/>
  <c r="BR1017" i="2"/>
  <c r="BR1018" i="2"/>
  <c r="BR1019" i="2"/>
  <c r="BR1020" i="2"/>
  <c r="BR1021" i="2"/>
  <c r="BR1022" i="2"/>
  <c r="BR1023" i="2"/>
  <c r="BR1024" i="2"/>
  <c r="BR1025" i="2"/>
  <c r="BR1026" i="2"/>
  <c r="BR1027" i="2"/>
  <c r="BR1028" i="2"/>
  <c r="BR1029" i="2"/>
  <c r="BR1030" i="2"/>
  <c r="BR1031" i="2"/>
  <c r="BR1032" i="2"/>
  <c r="BR1033" i="2"/>
  <c r="BR1034" i="2"/>
  <c r="BR1035" i="2"/>
  <c r="BR1036" i="2"/>
  <c r="BR1037" i="2"/>
  <c r="BR1038" i="2"/>
  <c r="BR1039" i="2"/>
  <c r="BR1040" i="2"/>
  <c r="BR1041" i="2"/>
  <c r="BR1042" i="2"/>
  <c r="BR1043" i="2"/>
  <c r="BR1044" i="2"/>
  <c r="BR1045" i="2"/>
  <c r="BR1046" i="2"/>
  <c r="BR1047" i="2"/>
  <c r="BR1048" i="2"/>
  <c r="BR1049" i="2"/>
  <c r="BR1050" i="2"/>
  <c r="BR1051" i="2"/>
  <c r="BR1052" i="2"/>
  <c r="BR1053" i="2"/>
  <c r="BR1054" i="2"/>
  <c r="BR1055" i="2"/>
  <c r="BR1056" i="2"/>
  <c r="BR1057" i="2"/>
  <c r="BR1058" i="2"/>
  <c r="BR1059" i="2"/>
  <c r="BR1060" i="2"/>
  <c r="BR1061" i="2"/>
  <c r="BR1062" i="2"/>
  <c r="BR1063" i="2"/>
  <c r="BR1064" i="2"/>
  <c r="BR1065" i="2"/>
  <c r="BR1066" i="2"/>
  <c r="BR1067" i="2"/>
  <c r="BR1068" i="2"/>
  <c r="BR1069" i="2"/>
  <c r="BR1070" i="2"/>
  <c r="BR1071" i="2"/>
  <c r="BR1072" i="2"/>
  <c r="BR1073" i="2"/>
  <c r="BR1074" i="2"/>
  <c r="BR1075" i="2"/>
  <c r="BR1076" i="2"/>
  <c r="BR1077" i="2"/>
  <c r="BR1078" i="2"/>
  <c r="BR1079" i="2"/>
  <c r="BR1080" i="2"/>
  <c r="BR1081" i="2"/>
  <c r="BR1082" i="2"/>
  <c r="BR1083" i="2"/>
  <c r="BR1084" i="2"/>
  <c r="BR1085" i="2"/>
  <c r="BR1086" i="2"/>
  <c r="BR1087" i="2"/>
  <c r="BR1088" i="2"/>
  <c r="BR1089" i="2"/>
  <c r="BR1090" i="2"/>
  <c r="BR1091" i="2"/>
  <c r="BR1092" i="2"/>
  <c r="BR1093" i="2"/>
  <c r="BR1094" i="2"/>
  <c r="BR1095" i="2"/>
  <c r="BR1096" i="2"/>
  <c r="BR1097" i="2"/>
  <c r="BR1098" i="2"/>
  <c r="BR1099" i="2"/>
  <c r="BR1100" i="2"/>
  <c r="BR1101" i="2"/>
  <c r="BR1102" i="2"/>
  <c r="BR1103" i="2"/>
  <c r="BR1104" i="2"/>
  <c r="BR1105" i="2"/>
  <c r="BR1106" i="2"/>
  <c r="BR1107" i="2"/>
  <c r="BR1108" i="2"/>
  <c r="BR1109" i="2"/>
  <c r="BR1110" i="2"/>
  <c r="BR1111" i="2"/>
  <c r="BR1112" i="2"/>
  <c r="BR1113" i="2"/>
  <c r="BR1114" i="2"/>
  <c r="BR1115" i="2"/>
  <c r="BR1116" i="2"/>
  <c r="BR1117" i="2"/>
  <c r="BR1118" i="2"/>
  <c r="BR1119" i="2"/>
  <c r="BR1120" i="2"/>
  <c r="BR1121" i="2"/>
  <c r="BR1122" i="2"/>
  <c r="BR1123" i="2"/>
  <c r="BR1124" i="2"/>
  <c r="BR1125" i="2"/>
  <c r="BR1126" i="2"/>
  <c r="BR1127" i="2"/>
  <c r="BR1128" i="2"/>
  <c r="BR1129" i="2"/>
  <c r="BR1130" i="2"/>
  <c r="BR1131" i="2"/>
  <c r="BR1132" i="2"/>
  <c r="BR1133" i="2"/>
  <c r="BR1134" i="2"/>
  <c r="BR1135" i="2"/>
  <c r="BR1136" i="2"/>
  <c r="BR1137" i="2"/>
  <c r="BR1138" i="2"/>
  <c r="BR1139" i="2"/>
  <c r="BR1140" i="2"/>
  <c r="BR1141" i="2"/>
  <c r="BR1142" i="2"/>
  <c r="BR1143" i="2"/>
  <c r="BR1144" i="2"/>
  <c r="BR1145" i="2"/>
  <c r="BR1146" i="2"/>
  <c r="BR1147" i="2"/>
  <c r="BR1148" i="2"/>
  <c r="BR1149" i="2"/>
  <c r="BR1150" i="2"/>
  <c r="BR1151" i="2"/>
  <c r="BR1152" i="2"/>
  <c r="BR1153" i="2"/>
  <c r="BR1154" i="2"/>
  <c r="BR1155" i="2"/>
  <c r="BR1156" i="2"/>
  <c r="BR1157" i="2"/>
  <c r="BR1158" i="2"/>
  <c r="BR1159" i="2"/>
  <c r="BR1160" i="2"/>
  <c r="BR1161" i="2"/>
  <c r="BR1162" i="2"/>
  <c r="BR1163" i="2"/>
  <c r="BR1164" i="2"/>
  <c r="BR1165" i="2"/>
  <c r="BR1166" i="2"/>
  <c r="BR1167" i="2"/>
  <c r="BR1168" i="2"/>
  <c r="BR1169" i="2"/>
  <c r="BR1170" i="2"/>
  <c r="BR1171" i="2"/>
  <c r="BR1172" i="2"/>
  <c r="BR1173" i="2"/>
  <c r="BR1174" i="2"/>
  <c r="BR1175" i="2"/>
  <c r="BR1176" i="2"/>
  <c r="BR1177" i="2"/>
  <c r="BR1178" i="2"/>
  <c r="BR1179" i="2"/>
  <c r="BR1180" i="2"/>
  <c r="BR1181" i="2"/>
  <c r="BR1182" i="2"/>
  <c r="BR1183" i="2"/>
  <c r="BR1184" i="2"/>
  <c r="BR1185" i="2"/>
  <c r="BR1186" i="2"/>
  <c r="BR1187" i="2"/>
  <c r="BR1188" i="2"/>
  <c r="BR1189" i="2"/>
  <c r="BR1190" i="2"/>
  <c r="BR1191" i="2"/>
  <c r="BR1192" i="2"/>
  <c r="BR1193" i="2"/>
  <c r="BR1194" i="2"/>
  <c r="BR1195" i="2"/>
  <c r="BR1196" i="2"/>
  <c r="BR1197" i="2"/>
  <c r="BR1198" i="2"/>
  <c r="BR1199" i="2"/>
  <c r="BR1200" i="2"/>
  <c r="BR1201" i="2"/>
  <c r="BR1202" i="2"/>
  <c r="BR1203" i="2"/>
  <c r="BR1204" i="2"/>
  <c r="BR1205" i="2"/>
  <c r="BR1206" i="2"/>
  <c r="BR1207" i="2"/>
  <c r="BR1208" i="2"/>
  <c r="BR1209" i="2"/>
  <c r="BR1210" i="2"/>
  <c r="BR1211" i="2"/>
  <c r="BR1212" i="2"/>
  <c r="BR1213" i="2"/>
  <c r="BR1214" i="2"/>
  <c r="BR1215" i="2"/>
  <c r="BR1216" i="2"/>
  <c r="BR1217" i="2"/>
  <c r="BR1218" i="2"/>
  <c r="BR1219" i="2"/>
  <c r="BR1220" i="2"/>
  <c r="BR1221" i="2"/>
  <c r="BR1222" i="2"/>
  <c r="BR1223" i="2"/>
  <c r="BR1224" i="2"/>
  <c r="BR1225" i="2"/>
  <c r="BR1226" i="2"/>
  <c r="BR1227" i="2"/>
  <c r="BR1228" i="2"/>
  <c r="BR1229" i="2"/>
  <c r="BR1230" i="2"/>
  <c r="BR1231" i="2"/>
  <c r="BR1232" i="2"/>
  <c r="BR1233" i="2"/>
  <c r="BR1234" i="2"/>
  <c r="BR1235" i="2"/>
  <c r="BR1236" i="2"/>
  <c r="BR1237" i="2"/>
  <c r="BR1238" i="2"/>
  <c r="BR1239" i="2"/>
  <c r="BR1240" i="2"/>
  <c r="BR1241" i="2"/>
  <c r="BR1242" i="2"/>
  <c r="BR1243" i="2"/>
  <c r="BR1244" i="2"/>
  <c r="BR1245" i="2"/>
  <c r="BR1246" i="2"/>
  <c r="BR1247" i="2"/>
  <c r="BR1248" i="2"/>
  <c r="BR1249" i="2"/>
  <c r="BR1250" i="2"/>
  <c r="BR1251" i="2"/>
  <c r="BR1252" i="2"/>
  <c r="BR1253" i="2"/>
  <c r="BR1254" i="2"/>
  <c r="BR1255" i="2"/>
  <c r="BR1256" i="2"/>
  <c r="BR1257" i="2"/>
  <c r="BR1258" i="2"/>
  <c r="BR1259" i="2"/>
  <c r="BR1260" i="2"/>
  <c r="BR1261" i="2"/>
  <c r="BR1262" i="2"/>
  <c r="BR1263" i="2"/>
  <c r="BR1264" i="2"/>
  <c r="BR1265" i="2"/>
  <c r="BR1266" i="2"/>
  <c r="BR1267" i="2"/>
  <c r="BR1268" i="2"/>
  <c r="BR1269" i="2"/>
  <c r="BR1270" i="2"/>
  <c r="BR1271" i="2"/>
  <c r="BR1272" i="2"/>
  <c r="BR1273" i="2"/>
  <c r="BR1274" i="2"/>
  <c r="BR1275" i="2"/>
  <c r="BR1276" i="2"/>
  <c r="BR1277" i="2"/>
  <c r="BR1278" i="2"/>
  <c r="BR1279" i="2"/>
  <c r="BR1280" i="2"/>
  <c r="BR1281" i="2"/>
  <c r="BR1282" i="2"/>
  <c r="BR1283" i="2"/>
  <c r="BR1284" i="2"/>
  <c r="BR1285" i="2"/>
  <c r="BR1286" i="2"/>
  <c r="BR1287" i="2"/>
  <c r="BR1288" i="2"/>
  <c r="BR1289" i="2"/>
  <c r="BR1290" i="2"/>
  <c r="BR1291" i="2"/>
  <c r="BR1292" i="2"/>
  <c r="BR1293" i="2"/>
  <c r="BR1294" i="2"/>
  <c r="BR1295" i="2"/>
  <c r="BR1296" i="2"/>
  <c r="BR1297" i="2"/>
  <c r="BR1298" i="2"/>
  <c r="BR1299" i="2"/>
  <c r="BR1300" i="2"/>
  <c r="BR1301" i="2"/>
  <c r="BR1302" i="2"/>
  <c r="BR1303" i="2"/>
  <c r="BR1304" i="2"/>
  <c r="BR1305" i="2"/>
  <c r="BR1306" i="2"/>
  <c r="BR1307" i="2"/>
  <c r="BR1308" i="2"/>
  <c r="BR1309" i="2"/>
  <c r="BR1310" i="2"/>
  <c r="BR1311" i="2"/>
  <c r="BR1312" i="2"/>
  <c r="BR1313" i="2"/>
  <c r="BR1314" i="2"/>
  <c r="BR1315" i="2"/>
  <c r="BR1316" i="2"/>
  <c r="BR1317" i="2"/>
  <c r="BR1318" i="2"/>
  <c r="BR1319" i="2"/>
  <c r="BR1320" i="2"/>
  <c r="BR1321" i="2"/>
  <c r="BR1322" i="2"/>
  <c r="BR1323" i="2"/>
  <c r="BR1324" i="2"/>
  <c r="BR1325" i="2"/>
  <c r="BR1326" i="2"/>
  <c r="BR1327" i="2"/>
  <c r="BR1328" i="2"/>
  <c r="BR1329" i="2"/>
  <c r="BR1330" i="2"/>
  <c r="BR1331" i="2"/>
  <c r="BR1332" i="2"/>
  <c r="BR1333" i="2"/>
  <c r="BR1334" i="2"/>
  <c r="BR1335" i="2"/>
  <c r="BR1336" i="2"/>
  <c r="BR1337" i="2"/>
  <c r="BR1338" i="2"/>
  <c r="BR1339" i="2"/>
  <c r="BR1340" i="2"/>
  <c r="BR1341" i="2"/>
  <c r="BR1342" i="2"/>
  <c r="BR1343" i="2"/>
  <c r="BR1344" i="2"/>
  <c r="BR1345" i="2"/>
  <c r="BR1346" i="2"/>
  <c r="BR1347" i="2"/>
  <c r="BR1348" i="2"/>
  <c r="BR1349" i="2"/>
  <c r="BR1350" i="2"/>
  <c r="BR1351" i="2"/>
  <c r="BR1352" i="2"/>
  <c r="BR1353" i="2"/>
  <c r="BR1354" i="2"/>
  <c r="BR1355" i="2"/>
  <c r="BR1356" i="2"/>
  <c r="BR1357" i="2"/>
  <c r="BR1358" i="2"/>
  <c r="BR1359" i="2"/>
  <c r="BR1360" i="2"/>
  <c r="BR1361" i="2"/>
  <c r="BR1362" i="2"/>
  <c r="BR1363" i="2"/>
  <c r="BR1364" i="2"/>
  <c r="BR1365" i="2"/>
  <c r="BR1366" i="2"/>
  <c r="BR1367" i="2"/>
  <c r="BR1368" i="2"/>
  <c r="BR1369" i="2"/>
  <c r="BR1370" i="2"/>
  <c r="BR1371" i="2"/>
  <c r="BR1372" i="2"/>
  <c r="BR1373" i="2"/>
  <c r="BR1374" i="2"/>
  <c r="BR1375" i="2"/>
  <c r="BR1376" i="2"/>
  <c r="BR1377" i="2"/>
  <c r="BR1378" i="2"/>
  <c r="BR1379" i="2"/>
  <c r="BR1380" i="2"/>
  <c r="BR1381" i="2"/>
  <c r="BR1382" i="2"/>
  <c r="BR1383" i="2"/>
  <c r="BR1384" i="2"/>
  <c r="BR1385" i="2"/>
  <c r="BR1386" i="2"/>
  <c r="BR1387" i="2"/>
  <c r="BR1388" i="2"/>
  <c r="BR1389" i="2"/>
  <c r="BR1390" i="2"/>
  <c r="BR1391" i="2"/>
  <c r="BR1392" i="2"/>
  <c r="BR1393" i="2"/>
  <c r="BR1394" i="2"/>
  <c r="BR1395" i="2"/>
  <c r="BR1396" i="2"/>
  <c r="BR1397" i="2"/>
  <c r="BR1398" i="2"/>
  <c r="BR1399" i="2"/>
  <c r="BR1400" i="2"/>
  <c r="BR1401" i="2"/>
  <c r="BR1402" i="2"/>
  <c r="BR1403" i="2"/>
  <c r="BR1404" i="2"/>
  <c r="BR1405" i="2"/>
  <c r="BR1406" i="2"/>
  <c r="BR1407" i="2"/>
  <c r="BR1408" i="2"/>
  <c r="BR1409" i="2"/>
  <c r="BR1410" i="2"/>
  <c r="BR1411" i="2"/>
  <c r="BR1412" i="2"/>
  <c r="BR1413" i="2"/>
  <c r="BR1414" i="2"/>
  <c r="BR1415" i="2"/>
  <c r="BR1416" i="2"/>
  <c r="BR1417" i="2"/>
  <c r="BR1418" i="2"/>
  <c r="BR1419" i="2"/>
  <c r="BR1420" i="2"/>
  <c r="BR1421" i="2"/>
  <c r="BR1422" i="2"/>
  <c r="BR1423" i="2"/>
  <c r="BR1424" i="2"/>
  <c r="BR1425" i="2"/>
  <c r="BR1426" i="2"/>
  <c r="BR1427" i="2"/>
  <c r="BR1428" i="2"/>
  <c r="BR1429" i="2"/>
  <c r="BR1430" i="2"/>
  <c r="BR1431" i="2"/>
  <c r="BR1432" i="2"/>
  <c r="BR1433" i="2"/>
  <c r="BR1434" i="2"/>
  <c r="BR1435" i="2"/>
  <c r="BR1436" i="2"/>
  <c r="BR1437" i="2"/>
  <c r="BR1438" i="2"/>
  <c r="BR1439" i="2"/>
  <c r="BR1440" i="2"/>
  <c r="BR1441" i="2"/>
  <c r="BR1442" i="2"/>
  <c r="BR1443" i="2"/>
  <c r="BR1444" i="2"/>
  <c r="BR1445" i="2"/>
  <c r="BR1446" i="2"/>
  <c r="BR1447" i="2"/>
  <c r="BR1448" i="2"/>
  <c r="BR1449" i="2"/>
  <c r="BR1450" i="2"/>
  <c r="BR1451" i="2"/>
  <c r="BR1452" i="2"/>
  <c r="BR1453" i="2"/>
  <c r="BR1454" i="2"/>
  <c r="BR1455" i="2"/>
  <c r="BR1456" i="2"/>
  <c r="BR1457" i="2"/>
  <c r="BR1458" i="2"/>
  <c r="BR1459" i="2"/>
  <c r="BR1460" i="2"/>
  <c r="BR1461" i="2"/>
  <c r="BR1462" i="2"/>
  <c r="BR1463" i="2"/>
  <c r="BR1464" i="2"/>
  <c r="BR1465" i="2"/>
  <c r="BR1466" i="2"/>
  <c r="BR1467" i="2"/>
  <c r="BR1468" i="2"/>
  <c r="BR1469" i="2"/>
  <c r="BR1470" i="2"/>
  <c r="BR1471" i="2"/>
  <c r="BR1472" i="2"/>
  <c r="BR1473" i="2"/>
  <c r="BR1474" i="2"/>
  <c r="BR1475" i="2"/>
  <c r="BR1476" i="2"/>
  <c r="BR1477" i="2"/>
  <c r="BR1478" i="2"/>
  <c r="BR1479" i="2"/>
  <c r="BR1480" i="2"/>
  <c r="BR1481" i="2"/>
  <c r="BR1482" i="2"/>
  <c r="BR1483" i="2"/>
  <c r="BR1484" i="2"/>
  <c r="BR1485" i="2"/>
  <c r="BR1486" i="2"/>
  <c r="BR1487" i="2"/>
  <c r="BR1488" i="2"/>
  <c r="BR1489" i="2"/>
  <c r="BR1490" i="2"/>
  <c r="BR1491" i="2"/>
  <c r="BR1492" i="2"/>
  <c r="BR1493" i="2"/>
  <c r="BR1494" i="2"/>
  <c r="BR1495" i="2"/>
  <c r="BR1496" i="2"/>
  <c r="BR1497" i="2"/>
  <c r="BR1498" i="2"/>
  <c r="BR1499" i="2"/>
  <c r="BR1500" i="2"/>
  <c r="BR1501" i="2"/>
  <c r="BR1502" i="2"/>
  <c r="BR1503" i="2"/>
  <c r="BR1504" i="2"/>
  <c r="BR1505" i="2"/>
  <c r="BR1506" i="2"/>
  <c r="BR1507" i="2"/>
  <c r="BR1508" i="2"/>
  <c r="BR1509" i="2"/>
  <c r="BR1510" i="2"/>
  <c r="BR1511" i="2"/>
  <c r="BR1512" i="2"/>
  <c r="BR1513" i="2"/>
  <c r="BR1514" i="2"/>
  <c r="BR1515" i="2"/>
  <c r="BR1516" i="2"/>
  <c r="BR1517" i="2"/>
  <c r="BR1518" i="2"/>
  <c r="BR1519" i="2"/>
  <c r="BR1520" i="2"/>
  <c r="BR1521" i="2"/>
  <c r="BR1522" i="2"/>
  <c r="BR1523" i="2"/>
  <c r="BR1524" i="2"/>
  <c r="BR1525" i="2"/>
  <c r="BR1526" i="2"/>
  <c r="BR1527" i="2"/>
  <c r="BR1528" i="2"/>
  <c r="BR1529" i="2"/>
  <c r="BR1530" i="2"/>
  <c r="BR1531" i="2"/>
  <c r="BR1532" i="2"/>
  <c r="BR1533" i="2"/>
  <c r="BR1534" i="2"/>
  <c r="BR1535" i="2"/>
  <c r="BR1536" i="2"/>
  <c r="BR1537" i="2"/>
  <c r="BR1538" i="2"/>
  <c r="BR1539" i="2"/>
  <c r="BR1540" i="2"/>
  <c r="BR1541" i="2"/>
  <c r="BR1542" i="2"/>
  <c r="BR1543" i="2"/>
  <c r="BR1544" i="2"/>
  <c r="BR1545" i="2"/>
  <c r="BR1546" i="2"/>
  <c r="BR1547" i="2"/>
  <c r="BR1548" i="2"/>
  <c r="BR1549" i="2"/>
  <c r="BR1550" i="2"/>
  <c r="BR1551" i="2"/>
  <c r="BR1552" i="2"/>
  <c r="BR1553" i="2"/>
  <c r="BR1554" i="2"/>
  <c r="BR1555" i="2"/>
  <c r="BR1556" i="2"/>
  <c r="BR1557" i="2"/>
  <c r="BR1558" i="2"/>
  <c r="BR1559" i="2"/>
  <c r="BR1560" i="2"/>
  <c r="BR1561" i="2"/>
  <c r="BR1562" i="2"/>
  <c r="BR1563" i="2"/>
  <c r="BR1564" i="2"/>
  <c r="BR1565" i="2"/>
  <c r="BR1566" i="2"/>
  <c r="BR1567" i="2"/>
  <c r="BR1568" i="2"/>
  <c r="BR1569" i="2"/>
  <c r="BR1570" i="2"/>
  <c r="BR1571" i="2"/>
  <c r="BR1572" i="2"/>
  <c r="BR1573" i="2"/>
  <c r="BR1574" i="2"/>
  <c r="BR1575" i="2"/>
  <c r="BR1576" i="2"/>
  <c r="BR1577" i="2"/>
  <c r="BR1578" i="2"/>
  <c r="BR1579" i="2"/>
  <c r="BR1580" i="2"/>
  <c r="BR1581" i="2"/>
  <c r="BR1582" i="2"/>
  <c r="BR1583" i="2"/>
  <c r="BR1584" i="2"/>
  <c r="BR1585" i="2"/>
  <c r="BR1586" i="2"/>
  <c r="BR1587" i="2"/>
  <c r="BR1588" i="2"/>
  <c r="BR1589" i="2"/>
  <c r="BR1590" i="2"/>
  <c r="BR1591" i="2"/>
  <c r="BR1592" i="2"/>
  <c r="BR1593" i="2"/>
  <c r="BR1594" i="2"/>
  <c r="BR1595" i="2"/>
  <c r="BR1596" i="2"/>
  <c r="BR1597" i="2"/>
  <c r="BR1598" i="2"/>
  <c r="BR1599" i="2"/>
  <c r="BR1600" i="2"/>
  <c r="BR1601" i="2"/>
  <c r="BQ2" i="2"/>
  <c r="BQ3" i="2"/>
  <c r="BQ4" i="2"/>
  <c r="BQ5" i="2"/>
  <c r="BQ6" i="2"/>
  <c r="BQ7" i="2"/>
  <c r="BQ8" i="2"/>
  <c r="BQ9" i="2"/>
  <c r="BQ10" i="2"/>
  <c r="BQ11" i="2"/>
  <c r="BQ12" i="2"/>
  <c r="BQ13" i="2"/>
  <c r="BQ14" i="2"/>
  <c r="BQ15" i="2"/>
  <c r="BQ16" i="2"/>
  <c r="BQ17" i="2"/>
  <c r="BQ18" i="2"/>
  <c r="BQ19" i="2"/>
  <c r="BQ20" i="2"/>
  <c r="BQ21" i="2"/>
  <c r="BQ22" i="2"/>
  <c r="BQ23" i="2"/>
  <c r="BQ24" i="2"/>
  <c r="BQ25" i="2"/>
  <c r="BQ26" i="2"/>
  <c r="BQ27" i="2"/>
  <c r="BQ28" i="2"/>
  <c r="BQ29" i="2"/>
  <c r="BQ30" i="2"/>
  <c r="BQ31" i="2"/>
  <c r="BQ32" i="2"/>
  <c r="BQ33" i="2"/>
  <c r="BQ34" i="2"/>
  <c r="BQ35" i="2"/>
  <c r="BQ36" i="2"/>
  <c r="BQ37" i="2"/>
  <c r="BQ38" i="2"/>
  <c r="BQ39" i="2"/>
  <c r="BQ40" i="2"/>
  <c r="BQ41" i="2"/>
  <c r="BQ42" i="2"/>
  <c r="BQ43" i="2"/>
  <c r="BQ44" i="2"/>
  <c r="BQ45" i="2"/>
  <c r="BQ46" i="2"/>
  <c r="BQ47" i="2"/>
  <c r="BQ48" i="2"/>
  <c r="BQ49" i="2"/>
  <c r="BQ50" i="2"/>
  <c r="BQ51" i="2"/>
  <c r="BQ52" i="2"/>
  <c r="BQ53" i="2"/>
  <c r="BQ54" i="2"/>
  <c r="BQ55" i="2"/>
  <c r="BQ56" i="2"/>
  <c r="BQ57" i="2"/>
  <c r="BQ58" i="2"/>
  <c r="BQ59" i="2"/>
  <c r="BQ60" i="2"/>
  <c r="BQ61" i="2"/>
  <c r="BQ62" i="2"/>
  <c r="BQ63" i="2"/>
  <c r="BQ64" i="2"/>
  <c r="BQ65" i="2"/>
  <c r="BQ66" i="2"/>
  <c r="BQ67" i="2"/>
  <c r="BQ68" i="2"/>
  <c r="BQ69" i="2"/>
  <c r="BQ70" i="2"/>
  <c r="BQ71" i="2"/>
  <c r="BQ72" i="2"/>
  <c r="BQ73" i="2"/>
  <c r="BQ74" i="2"/>
  <c r="BQ75" i="2"/>
  <c r="BQ76" i="2"/>
  <c r="BQ77" i="2"/>
  <c r="BQ78" i="2"/>
  <c r="BQ79" i="2"/>
  <c r="BQ80" i="2"/>
  <c r="BQ81" i="2"/>
  <c r="BQ82" i="2"/>
  <c r="BQ83" i="2"/>
  <c r="BQ84" i="2"/>
  <c r="BQ85" i="2"/>
  <c r="BQ86" i="2"/>
  <c r="BQ87" i="2"/>
  <c r="BQ88" i="2"/>
  <c r="BQ89" i="2"/>
  <c r="BQ90" i="2"/>
  <c r="BQ91" i="2"/>
  <c r="BQ92" i="2"/>
  <c r="BQ93" i="2"/>
  <c r="BQ94" i="2"/>
  <c r="BQ95" i="2"/>
  <c r="BQ96" i="2"/>
  <c r="BQ97" i="2"/>
  <c r="BQ98" i="2"/>
  <c r="BQ99" i="2"/>
  <c r="BQ100" i="2"/>
  <c r="BQ101" i="2"/>
  <c r="BQ102" i="2"/>
  <c r="BQ103" i="2"/>
  <c r="BQ104" i="2"/>
  <c r="BQ105" i="2"/>
  <c r="BQ106" i="2"/>
  <c r="BQ107" i="2"/>
  <c r="BQ108" i="2"/>
  <c r="BQ109" i="2"/>
  <c r="BQ110" i="2"/>
  <c r="BQ111" i="2"/>
  <c r="BQ112" i="2"/>
  <c r="BQ113" i="2"/>
  <c r="BQ114" i="2"/>
  <c r="BQ115" i="2"/>
  <c r="BQ116" i="2"/>
  <c r="BQ117" i="2"/>
  <c r="BQ118" i="2"/>
  <c r="BQ119" i="2"/>
  <c r="BQ120" i="2"/>
  <c r="BQ121" i="2"/>
  <c r="BQ122" i="2"/>
  <c r="BQ123" i="2"/>
  <c r="BQ124" i="2"/>
  <c r="BQ125" i="2"/>
  <c r="BQ126" i="2"/>
  <c r="BQ127" i="2"/>
  <c r="BQ128" i="2"/>
  <c r="BQ129" i="2"/>
  <c r="BQ130" i="2"/>
  <c r="BQ131" i="2"/>
  <c r="BQ132" i="2"/>
  <c r="BQ133" i="2"/>
  <c r="BQ134" i="2"/>
  <c r="BQ135" i="2"/>
  <c r="BQ136" i="2"/>
  <c r="BQ137" i="2"/>
  <c r="BQ138" i="2"/>
  <c r="BQ139" i="2"/>
  <c r="BQ140" i="2"/>
  <c r="BQ141" i="2"/>
  <c r="BQ142" i="2"/>
  <c r="BQ143" i="2"/>
  <c r="BQ144" i="2"/>
  <c r="BQ145" i="2"/>
  <c r="BQ146" i="2"/>
  <c r="BQ147" i="2"/>
  <c r="BQ148" i="2"/>
  <c r="BQ149" i="2"/>
  <c r="BQ150" i="2"/>
  <c r="BQ151" i="2"/>
  <c r="BQ152" i="2"/>
  <c r="BQ153" i="2"/>
  <c r="BQ154" i="2"/>
  <c r="BQ155" i="2"/>
  <c r="BQ156" i="2"/>
  <c r="BQ157" i="2"/>
  <c r="BQ158" i="2"/>
  <c r="BQ159" i="2"/>
  <c r="BQ160" i="2"/>
  <c r="BQ161" i="2"/>
  <c r="BQ162" i="2"/>
  <c r="BQ163" i="2"/>
  <c r="BQ164" i="2"/>
  <c r="BQ165" i="2"/>
  <c r="BQ166" i="2"/>
  <c r="BQ167" i="2"/>
  <c r="BQ168" i="2"/>
  <c r="BQ169" i="2"/>
  <c r="BQ170" i="2"/>
  <c r="BQ171" i="2"/>
  <c r="BQ172" i="2"/>
  <c r="BQ173" i="2"/>
  <c r="BQ174" i="2"/>
  <c r="BQ175" i="2"/>
  <c r="BQ176" i="2"/>
  <c r="BQ177" i="2"/>
  <c r="BQ178" i="2"/>
  <c r="BQ179" i="2"/>
  <c r="BQ180" i="2"/>
  <c r="BQ181" i="2"/>
  <c r="BQ182" i="2"/>
  <c r="BQ183" i="2"/>
  <c r="BQ184" i="2"/>
  <c r="BQ185" i="2"/>
  <c r="BQ186" i="2"/>
  <c r="BQ187" i="2"/>
  <c r="BQ188" i="2"/>
  <c r="BQ189" i="2"/>
  <c r="BQ190" i="2"/>
  <c r="BQ191" i="2"/>
  <c r="BQ192" i="2"/>
  <c r="BQ193" i="2"/>
  <c r="BQ194" i="2"/>
  <c r="BQ195" i="2"/>
  <c r="BQ196" i="2"/>
  <c r="BQ197" i="2"/>
  <c r="BQ198" i="2"/>
  <c r="BQ199" i="2"/>
  <c r="BQ200" i="2"/>
  <c r="BQ201" i="2"/>
  <c r="BQ202" i="2"/>
  <c r="BQ203" i="2"/>
  <c r="BQ204" i="2"/>
  <c r="BQ205" i="2"/>
  <c r="BQ206" i="2"/>
  <c r="BQ207" i="2"/>
  <c r="BQ208" i="2"/>
  <c r="BQ209" i="2"/>
  <c r="BQ210" i="2"/>
  <c r="BQ211" i="2"/>
  <c r="BQ212" i="2"/>
  <c r="BQ213" i="2"/>
  <c r="BQ214" i="2"/>
  <c r="BQ215" i="2"/>
  <c r="BQ216" i="2"/>
  <c r="BQ217" i="2"/>
  <c r="BQ218" i="2"/>
  <c r="BQ219" i="2"/>
  <c r="BQ220" i="2"/>
  <c r="BQ221" i="2"/>
  <c r="BQ222" i="2"/>
  <c r="BQ223" i="2"/>
  <c r="BQ224" i="2"/>
  <c r="BQ225" i="2"/>
  <c r="BQ226" i="2"/>
  <c r="BQ227" i="2"/>
  <c r="BQ228" i="2"/>
  <c r="BQ229" i="2"/>
  <c r="BQ230" i="2"/>
  <c r="BQ231" i="2"/>
  <c r="BQ232" i="2"/>
  <c r="BQ233" i="2"/>
  <c r="BQ234" i="2"/>
  <c r="BQ235" i="2"/>
  <c r="BQ236" i="2"/>
  <c r="BQ237" i="2"/>
  <c r="BQ238" i="2"/>
  <c r="BQ239" i="2"/>
  <c r="BQ240" i="2"/>
  <c r="BQ241" i="2"/>
  <c r="BQ242" i="2"/>
  <c r="BQ243" i="2"/>
  <c r="BQ244" i="2"/>
  <c r="BQ245" i="2"/>
  <c r="BQ246" i="2"/>
  <c r="BQ247" i="2"/>
  <c r="BQ248" i="2"/>
  <c r="BQ249" i="2"/>
  <c r="BQ250" i="2"/>
  <c r="BQ251" i="2"/>
  <c r="BQ252" i="2"/>
  <c r="BQ253" i="2"/>
  <c r="BQ254" i="2"/>
  <c r="BQ255" i="2"/>
  <c r="BQ256" i="2"/>
  <c r="BQ257" i="2"/>
  <c r="BQ258" i="2"/>
  <c r="BQ259" i="2"/>
  <c r="BQ260" i="2"/>
  <c r="BQ261" i="2"/>
  <c r="BQ262" i="2"/>
  <c r="BQ263" i="2"/>
  <c r="BQ264" i="2"/>
  <c r="BQ265" i="2"/>
  <c r="BQ266" i="2"/>
  <c r="BQ267" i="2"/>
  <c r="BQ268" i="2"/>
  <c r="BQ269" i="2"/>
  <c r="BQ270" i="2"/>
  <c r="BQ271" i="2"/>
  <c r="BQ272" i="2"/>
  <c r="BQ273" i="2"/>
  <c r="BQ274" i="2"/>
  <c r="BQ275" i="2"/>
  <c r="BQ276" i="2"/>
  <c r="BQ277" i="2"/>
  <c r="BQ278" i="2"/>
  <c r="BQ279" i="2"/>
  <c r="BQ280" i="2"/>
  <c r="BQ281" i="2"/>
  <c r="BQ282" i="2"/>
  <c r="BQ283" i="2"/>
  <c r="BQ284" i="2"/>
  <c r="BQ285" i="2"/>
  <c r="BQ286" i="2"/>
  <c r="BQ287" i="2"/>
  <c r="BQ288" i="2"/>
  <c r="BQ289" i="2"/>
  <c r="BQ290" i="2"/>
  <c r="BQ291" i="2"/>
  <c r="BQ292" i="2"/>
  <c r="BQ293" i="2"/>
  <c r="BQ294" i="2"/>
  <c r="BQ295" i="2"/>
  <c r="BQ296" i="2"/>
  <c r="BQ297" i="2"/>
  <c r="BQ298" i="2"/>
  <c r="BQ299" i="2"/>
  <c r="BQ300" i="2"/>
  <c r="BQ301" i="2"/>
  <c r="BQ302" i="2"/>
  <c r="BQ303" i="2"/>
  <c r="BQ304" i="2"/>
  <c r="BQ305" i="2"/>
  <c r="BQ306" i="2"/>
  <c r="BQ307" i="2"/>
  <c r="BQ308" i="2"/>
  <c r="BQ309" i="2"/>
  <c r="BQ310" i="2"/>
  <c r="BQ311" i="2"/>
  <c r="BQ312" i="2"/>
  <c r="BQ313" i="2"/>
  <c r="BQ314" i="2"/>
  <c r="BQ315" i="2"/>
  <c r="BQ316" i="2"/>
  <c r="BQ317" i="2"/>
  <c r="BQ318" i="2"/>
  <c r="BQ319" i="2"/>
  <c r="BQ320" i="2"/>
  <c r="BQ321" i="2"/>
  <c r="BQ322" i="2"/>
  <c r="BQ323" i="2"/>
  <c r="BQ324" i="2"/>
  <c r="BQ325" i="2"/>
  <c r="BQ326" i="2"/>
  <c r="BQ327" i="2"/>
  <c r="BQ328" i="2"/>
  <c r="BQ329" i="2"/>
  <c r="BQ330" i="2"/>
  <c r="BQ331" i="2"/>
  <c r="BQ332" i="2"/>
  <c r="BQ333" i="2"/>
  <c r="BQ334" i="2"/>
  <c r="BQ335" i="2"/>
  <c r="BQ336" i="2"/>
  <c r="BQ337" i="2"/>
  <c r="BQ338" i="2"/>
  <c r="BQ339" i="2"/>
  <c r="BQ340" i="2"/>
  <c r="BQ341" i="2"/>
  <c r="BQ342" i="2"/>
  <c r="BQ343" i="2"/>
  <c r="BQ344" i="2"/>
  <c r="BQ345" i="2"/>
  <c r="BQ346" i="2"/>
  <c r="BQ347" i="2"/>
  <c r="BQ348" i="2"/>
  <c r="BQ349" i="2"/>
  <c r="BQ350" i="2"/>
  <c r="BQ351" i="2"/>
  <c r="BQ352" i="2"/>
  <c r="BQ353" i="2"/>
  <c r="BQ354" i="2"/>
  <c r="BQ355" i="2"/>
  <c r="BQ356" i="2"/>
  <c r="BQ357" i="2"/>
  <c r="BQ358" i="2"/>
  <c r="BQ359" i="2"/>
  <c r="BQ360" i="2"/>
  <c r="BQ361" i="2"/>
  <c r="BQ362" i="2"/>
  <c r="BQ363" i="2"/>
  <c r="BQ364" i="2"/>
  <c r="BQ365" i="2"/>
  <c r="BQ366" i="2"/>
  <c r="BQ367" i="2"/>
  <c r="BQ368" i="2"/>
  <c r="BQ369" i="2"/>
  <c r="BQ370" i="2"/>
  <c r="BQ371" i="2"/>
  <c r="BQ372" i="2"/>
  <c r="BQ373" i="2"/>
  <c r="BQ374" i="2"/>
  <c r="BQ375" i="2"/>
  <c r="BQ376" i="2"/>
  <c r="BQ377" i="2"/>
  <c r="BQ378" i="2"/>
  <c r="BQ379" i="2"/>
  <c r="BQ380" i="2"/>
  <c r="BQ381" i="2"/>
  <c r="BQ382" i="2"/>
  <c r="BQ383" i="2"/>
  <c r="BQ384" i="2"/>
  <c r="BQ385" i="2"/>
  <c r="BQ386" i="2"/>
  <c r="BQ387" i="2"/>
  <c r="BQ388" i="2"/>
  <c r="BQ389" i="2"/>
  <c r="BQ390" i="2"/>
  <c r="BQ391" i="2"/>
  <c r="BQ392" i="2"/>
  <c r="BQ393" i="2"/>
  <c r="BQ394" i="2"/>
  <c r="BQ395" i="2"/>
  <c r="BQ396" i="2"/>
  <c r="BQ397" i="2"/>
  <c r="BQ398" i="2"/>
  <c r="BQ399" i="2"/>
  <c r="BQ400" i="2"/>
  <c r="BQ401" i="2"/>
  <c r="BQ402" i="2"/>
  <c r="BQ403" i="2"/>
  <c r="BQ404" i="2"/>
  <c r="BQ405" i="2"/>
  <c r="BQ406" i="2"/>
  <c r="BQ407" i="2"/>
  <c r="BQ408" i="2"/>
  <c r="BQ409" i="2"/>
  <c r="BQ410" i="2"/>
  <c r="BQ411" i="2"/>
  <c r="BQ412" i="2"/>
  <c r="BQ413" i="2"/>
  <c r="BQ414" i="2"/>
  <c r="BQ415" i="2"/>
  <c r="BQ416" i="2"/>
  <c r="BQ417" i="2"/>
  <c r="BQ418" i="2"/>
  <c r="BQ419" i="2"/>
  <c r="BQ420" i="2"/>
  <c r="BQ421" i="2"/>
  <c r="BQ422" i="2"/>
  <c r="BQ423" i="2"/>
  <c r="BQ424" i="2"/>
  <c r="BQ425" i="2"/>
  <c r="BQ426" i="2"/>
  <c r="BQ427" i="2"/>
  <c r="BQ428" i="2"/>
  <c r="BQ429" i="2"/>
  <c r="BQ430" i="2"/>
  <c r="BQ431" i="2"/>
  <c r="BQ432" i="2"/>
  <c r="BQ433" i="2"/>
  <c r="BQ434" i="2"/>
  <c r="BQ435" i="2"/>
  <c r="BQ436" i="2"/>
  <c r="BQ437" i="2"/>
  <c r="BQ438" i="2"/>
  <c r="BQ439" i="2"/>
  <c r="BQ440" i="2"/>
  <c r="BQ441" i="2"/>
  <c r="BQ442" i="2"/>
  <c r="BQ443" i="2"/>
  <c r="BQ444" i="2"/>
  <c r="BQ445" i="2"/>
  <c r="BQ446" i="2"/>
  <c r="BQ447" i="2"/>
  <c r="BQ448" i="2"/>
  <c r="BQ449" i="2"/>
  <c r="BQ450" i="2"/>
  <c r="BQ451" i="2"/>
  <c r="BQ452" i="2"/>
  <c r="BQ453" i="2"/>
  <c r="BQ454" i="2"/>
  <c r="BQ455" i="2"/>
  <c r="BQ456" i="2"/>
  <c r="BQ457" i="2"/>
  <c r="BQ458" i="2"/>
  <c r="BQ459" i="2"/>
  <c r="BQ460" i="2"/>
  <c r="BQ461" i="2"/>
  <c r="BQ462" i="2"/>
  <c r="BQ463" i="2"/>
  <c r="BQ464" i="2"/>
  <c r="BQ465" i="2"/>
  <c r="BQ466" i="2"/>
  <c r="BQ467" i="2"/>
  <c r="BQ468" i="2"/>
  <c r="BQ469" i="2"/>
  <c r="BQ470" i="2"/>
  <c r="BQ471" i="2"/>
  <c r="BQ472" i="2"/>
  <c r="BQ473" i="2"/>
  <c r="BQ474" i="2"/>
  <c r="BQ475" i="2"/>
  <c r="BQ476" i="2"/>
  <c r="BQ477" i="2"/>
  <c r="BQ478" i="2"/>
  <c r="BQ479" i="2"/>
  <c r="BQ480" i="2"/>
  <c r="BQ481" i="2"/>
  <c r="BQ482" i="2"/>
  <c r="BQ483" i="2"/>
  <c r="BQ484" i="2"/>
  <c r="BQ485" i="2"/>
  <c r="BQ486" i="2"/>
  <c r="BQ487" i="2"/>
  <c r="BQ488" i="2"/>
  <c r="BQ489" i="2"/>
  <c r="BQ490" i="2"/>
  <c r="BQ491" i="2"/>
  <c r="BQ492" i="2"/>
  <c r="BQ493" i="2"/>
  <c r="BQ494" i="2"/>
  <c r="BQ495" i="2"/>
  <c r="BQ496" i="2"/>
  <c r="BQ497" i="2"/>
  <c r="BQ498" i="2"/>
  <c r="BQ499" i="2"/>
  <c r="BQ500" i="2"/>
  <c r="BQ501" i="2"/>
  <c r="BQ502" i="2"/>
  <c r="BQ503" i="2"/>
  <c r="BQ504" i="2"/>
  <c r="BQ505" i="2"/>
  <c r="BQ506" i="2"/>
  <c r="BQ507" i="2"/>
  <c r="BQ508" i="2"/>
  <c r="BQ509" i="2"/>
  <c r="BQ510" i="2"/>
  <c r="BQ511" i="2"/>
  <c r="BQ512" i="2"/>
  <c r="BQ513" i="2"/>
  <c r="BQ514" i="2"/>
  <c r="BQ515" i="2"/>
  <c r="BQ516" i="2"/>
  <c r="BQ517" i="2"/>
  <c r="BQ518" i="2"/>
  <c r="BQ519" i="2"/>
  <c r="BQ520" i="2"/>
  <c r="BQ521" i="2"/>
  <c r="BQ522" i="2"/>
  <c r="BQ523" i="2"/>
  <c r="BQ524" i="2"/>
  <c r="BQ525" i="2"/>
  <c r="BQ526" i="2"/>
  <c r="BQ527" i="2"/>
  <c r="BQ528" i="2"/>
  <c r="BQ529" i="2"/>
  <c r="BQ530" i="2"/>
  <c r="BQ531" i="2"/>
  <c r="BQ532" i="2"/>
  <c r="BQ533" i="2"/>
  <c r="BQ534" i="2"/>
  <c r="BQ535" i="2"/>
  <c r="BQ536" i="2"/>
  <c r="BQ537" i="2"/>
  <c r="BQ538" i="2"/>
  <c r="BQ539" i="2"/>
  <c r="BQ540" i="2"/>
  <c r="BQ541" i="2"/>
  <c r="BQ542" i="2"/>
  <c r="BQ543" i="2"/>
  <c r="BQ544" i="2"/>
  <c r="BQ545" i="2"/>
  <c r="BQ546" i="2"/>
  <c r="BQ547" i="2"/>
  <c r="BQ548" i="2"/>
  <c r="BQ549" i="2"/>
  <c r="BQ550" i="2"/>
  <c r="BQ551" i="2"/>
  <c r="BQ552" i="2"/>
  <c r="BQ553" i="2"/>
  <c r="BQ554" i="2"/>
  <c r="BQ555" i="2"/>
  <c r="BQ556" i="2"/>
  <c r="BQ557" i="2"/>
  <c r="BQ558" i="2"/>
  <c r="BQ559" i="2"/>
  <c r="BQ560" i="2"/>
  <c r="BQ561" i="2"/>
  <c r="BQ562" i="2"/>
  <c r="BQ563" i="2"/>
  <c r="BQ564" i="2"/>
  <c r="BQ565" i="2"/>
  <c r="BQ566" i="2"/>
  <c r="BQ567" i="2"/>
  <c r="BQ568" i="2"/>
  <c r="BQ569" i="2"/>
  <c r="BQ570" i="2"/>
  <c r="BQ571" i="2"/>
  <c r="BQ572" i="2"/>
  <c r="BQ573" i="2"/>
  <c r="BQ574" i="2"/>
  <c r="BQ575" i="2"/>
  <c r="BQ576" i="2"/>
  <c r="BQ577" i="2"/>
  <c r="BQ578" i="2"/>
  <c r="BQ579" i="2"/>
  <c r="BQ580" i="2"/>
  <c r="BQ581" i="2"/>
  <c r="BQ582" i="2"/>
  <c r="BQ583" i="2"/>
  <c r="BQ584" i="2"/>
  <c r="BQ585" i="2"/>
  <c r="BQ586" i="2"/>
  <c r="BQ587" i="2"/>
  <c r="BQ588" i="2"/>
  <c r="BQ589" i="2"/>
  <c r="BQ590" i="2"/>
  <c r="BQ591" i="2"/>
  <c r="BQ592" i="2"/>
  <c r="BQ593" i="2"/>
  <c r="BQ594" i="2"/>
  <c r="BQ595" i="2"/>
  <c r="BQ596" i="2"/>
  <c r="BQ597" i="2"/>
  <c r="BQ598" i="2"/>
  <c r="BQ599" i="2"/>
  <c r="BQ600" i="2"/>
  <c r="BQ601" i="2"/>
  <c r="BQ602" i="2"/>
  <c r="BQ603" i="2"/>
  <c r="BQ604" i="2"/>
  <c r="BQ605" i="2"/>
  <c r="BQ606" i="2"/>
  <c r="BQ607" i="2"/>
  <c r="BQ608" i="2"/>
  <c r="BQ609" i="2"/>
  <c r="BQ610" i="2"/>
  <c r="BQ611" i="2"/>
  <c r="BQ612" i="2"/>
  <c r="BQ613" i="2"/>
  <c r="BQ614" i="2"/>
  <c r="BQ615" i="2"/>
  <c r="BQ616" i="2"/>
  <c r="BQ617" i="2"/>
  <c r="BQ618" i="2"/>
  <c r="BQ619" i="2"/>
  <c r="BQ620" i="2"/>
  <c r="BQ621" i="2"/>
  <c r="BQ622" i="2"/>
  <c r="BQ623" i="2"/>
  <c r="BQ624" i="2"/>
  <c r="BQ625" i="2"/>
  <c r="BQ626" i="2"/>
  <c r="BQ627" i="2"/>
  <c r="BQ628" i="2"/>
  <c r="BQ629" i="2"/>
  <c r="BQ630" i="2"/>
  <c r="BQ631" i="2"/>
  <c r="BQ632" i="2"/>
  <c r="BQ633" i="2"/>
  <c r="BQ634" i="2"/>
  <c r="BQ635" i="2"/>
  <c r="BQ636" i="2"/>
  <c r="BQ637" i="2"/>
  <c r="BQ638" i="2"/>
  <c r="BQ639" i="2"/>
  <c r="BQ640" i="2"/>
  <c r="BQ641" i="2"/>
  <c r="BQ642" i="2"/>
  <c r="BQ643" i="2"/>
  <c r="BQ644" i="2"/>
  <c r="BQ645" i="2"/>
  <c r="BQ646" i="2"/>
  <c r="BQ647" i="2"/>
  <c r="BQ648" i="2"/>
  <c r="BQ649" i="2"/>
  <c r="BQ650" i="2"/>
  <c r="BQ651" i="2"/>
  <c r="BQ652" i="2"/>
  <c r="BQ653" i="2"/>
  <c r="BQ654" i="2"/>
  <c r="BQ655" i="2"/>
  <c r="BQ656" i="2"/>
  <c r="BQ657" i="2"/>
  <c r="BQ658" i="2"/>
  <c r="BQ659" i="2"/>
  <c r="BQ660" i="2"/>
  <c r="BQ661" i="2"/>
  <c r="BQ662" i="2"/>
  <c r="BQ663" i="2"/>
  <c r="BQ664" i="2"/>
  <c r="BQ665" i="2"/>
  <c r="BQ666" i="2"/>
  <c r="BQ667" i="2"/>
  <c r="BQ668" i="2"/>
  <c r="BQ669" i="2"/>
  <c r="BQ670" i="2"/>
  <c r="BQ671" i="2"/>
  <c r="BQ672" i="2"/>
  <c r="BQ673" i="2"/>
  <c r="BQ674" i="2"/>
  <c r="BQ675" i="2"/>
  <c r="BQ676" i="2"/>
  <c r="BQ677" i="2"/>
  <c r="BQ678" i="2"/>
  <c r="BQ679" i="2"/>
  <c r="BQ680" i="2"/>
  <c r="BQ681" i="2"/>
  <c r="BQ682" i="2"/>
  <c r="BQ683" i="2"/>
  <c r="BQ684" i="2"/>
  <c r="BQ685" i="2"/>
  <c r="BQ686" i="2"/>
  <c r="BQ687" i="2"/>
  <c r="BQ688" i="2"/>
  <c r="BQ689" i="2"/>
  <c r="BQ690" i="2"/>
  <c r="BQ691" i="2"/>
  <c r="BQ692" i="2"/>
  <c r="BQ693" i="2"/>
  <c r="BQ694" i="2"/>
  <c r="BQ695" i="2"/>
  <c r="BQ696" i="2"/>
  <c r="BQ697" i="2"/>
  <c r="BQ698" i="2"/>
  <c r="BQ699" i="2"/>
  <c r="BQ700" i="2"/>
  <c r="BQ701" i="2"/>
  <c r="BQ702" i="2"/>
  <c r="BQ703" i="2"/>
  <c r="BQ704" i="2"/>
  <c r="BQ705" i="2"/>
  <c r="BQ706" i="2"/>
  <c r="BQ707" i="2"/>
  <c r="BQ708" i="2"/>
  <c r="BQ709" i="2"/>
  <c r="BQ710" i="2"/>
  <c r="BQ711" i="2"/>
  <c r="BQ712" i="2"/>
  <c r="BQ713" i="2"/>
  <c r="BQ714" i="2"/>
  <c r="BQ715" i="2"/>
  <c r="BQ716" i="2"/>
  <c r="BQ717" i="2"/>
  <c r="BQ718" i="2"/>
  <c r="BQ719" i="2"/>
  <c r="BQ720" i="2"/>
  <c r="BQ721" i="2"/>
  <c r="BQ722" i="2"/>
  <c r="BQ723" i="2"/>
  <c r="BQ724" i="2"/>
  <c r="BQ725" i="2"/>
  <c r="BQ726" i="2"/>
  <c r="BQ727" i="2"/>
  <c r="BQ728" i="2"/>
  <c r="BQ729" i="2"/>
  <c r="BQ730" i="2"/>
  <c r="BQ731" i="2"/>
  <c r="BQ732" i="2"/>
  <c r="BQ733" i="2"/>
  <c r="BQ734" i="2"/>
  <c r="BQ735" i="2"/>
  <c r="BQ736" i="2"/>
  <c r="BQ737" i="2"/>
  <c r="BQ738" i="2"/>
  <c r="BQ739" i="2"/>
  <c r="BQ740" i="2"/>
  <c r="BQ741" i="2"/>
  <c r="BQ742" i="2"/>
  <c r="BQ743" i="2"/>
  <c r="BQ744" i="2"/>
  <c r="BQ745" i="2"/>
  <c r="BQ746" i="2"/>
  <c r="BQ747" i="2"/>
  <c r="BQ748" i="2"/>
  <c r="BQ749" i="2"/>
  <c r="BQ750" i="2"/>
  <c r="BQ751" i="2"/>
  <c r="BQ752" i="2"/>
  <c r="BQ753" i="2"/>
  <c r="BQ754" i="2"/>
  <c r="BQ755" i="2"/>
  <c r="BQ756" i="2"/>
  <c r="BQ757" i="2"/>
  <c r="BQ758" i="2"/>
  <c r="BQ759" i="2"/>
  <c r="BQ760" i="2"/>
  <c r="BQ761" i="2"/>
  <c r="BQ762" i="2"/>
  <c r="BQ763" i="2"/>
  <c r="BQ764" i="2"/>
  <c r="BQ765" i="2"/>
  <c r="BQ766" i="2"/>
  <c r="BQ767" i="2"/>
  <c r="BQ768" i="2"/>
  <c r="BQ769" i="2"/>
  <c r="BQ770" i="2"/>
  <c r="BQ771" i="2"/>
  <c r="BQ772" i="2"/>
  <c r="BQ773" i="2"/>
  <c r="BQ774" i="2"/>
  <c r="BQ775" i="2"/>
  <c r="BQ776" i="2"/>
  <c r="BQ777" i="2"/>
  <c r="BQ778" i="2"/>
  <c r="BQ779" i="2"/>
  <c r="BQ780" i="2"/>
  <c r="BQ781" i="2"/>
  <c r="BQ782" i="2"/>
  <c r="BQ783" i="2"/>
  <c r="BQ784" i="2"/>
  <c r="BQ785" i="2"/>
  <c r="BQ786" i="2"/>
  <c r="BQ787" i="2"/>
  <c r="BQ788" i="2"/>
  <c r="BQ789" i="2"/>
  <c r="BQ790" i="2"/>
  <c r="BQ791" i="2"/>
  <c r="BQ792" i="2"/>
  <c r="BQ793" i="2"/>
  <c r="BQ794" i="2"/>
  <c r="BQ795" i="2"/>
  <c r="BQ796" i="2"/>
  <c r="BQ797" i="2"/>
  <c r="BQ798" i="2"/>
  <c r="BQ799" i="2"/>
  <c r="BQ800" i="2"/>
  <c r="BQ801" i="2"/>
  <c r="BQ802" i="2"/>
  <c r="BQ803" i="2"/>
  <c r="BQ804" i="2"/>
  <c r="BQ805" i="2"/>
  <c r="BQ806" i="2"/>
  <c r="BQ807" i="2"/>
  <c r="BQ808" i="2"/>
  <c r="BQ809" i="2"/>
  <c r="BQ810" i="2"/>
  <c r="BQ811" i="2"/>
  <c r="BQ812" i="2"/>
  <c r="BQ813" i="2"/>
  <c r="BQ814" i="2"/>
  <c r="BQ815" i="2"/>
  <c r="BQ816" i="2"/>
  <c r="BQ817" i="2"/>
  <c r="BQ818" i="2"/>
  <c r="BQ819" i="2"/>
  <c r="BQ820" i="2"/>
  <c r="BQ821" i="2"/>
  <c r="BQ822" i="2"/>
  <c r="BQ823" i="2"/>
  <c r="BQ824" i="2"/>
  <c r="BQ825" i="2"/>
  <c r="BQ826" i="2"/>
  <c r="BQ827" i="2"/>
  <c r="BQ828" i="2"/>
  <c r="BQ829" i="2"/>
  <c r="BQ830" i="2"/>
  <c r="BQ831" i="2"/>
  <c r="BQ832" i="2"/>
  <c r="BQ833" i="2"/>
  <c r="BQ834" i="2"/>
  <c r="BQ835" i="2"/>
  <c r="BQ836" i="2"/>
  <c r="BQ837" i="2"/>
  <c r="BQ838" i="2"/>
  <c r="BQ839" i="2"/>
  <c r="BQ840" i="2"/>
  <c r="BQ841" i="2"/>
  <c r="BQ842" i="2"/>
  <c r="BQ843" i="2"/>
  <c r="BQ844" i="2"/>
  <c r="BQ845" i="2"/>
  <c r="BQ846" i="2"/>
  <c r="BQ847" i="2"/>
  <c r="BQ848" i="2"/>
  <c r="BQ849" i="2"/>
  <c r="BQ850" i="2"/>
  <c r="BQ851" i="2"/>
  <c r="BQ852" i="2"/>
  <c r="BQ853" i="2"/>
  <c r="BQ854" i="2"/>
  <c r="BQ855" i="2"/>
  <c r="BQ856" i="2"/>
  <c r="BQ857" i="2"/>
  <c r="BQ858" i="2"/>
  <c r="BQ859" i="2"/>
  <c r="BQ860" i="2"/>
  <c r="BQ861" i="2"/>
  <c r="BQ862" i="2"/>
  <c r="BQ863" i="2"/>
  <c r="BQ864" i="2"/>
  <c r="BQ865" i="2"/>
  <c r="BQ866" i="2"/>
  <c r="BQ867" i="2"/>
  <c r="BQ868" i="2"/>
  <c r="BQ869" i="2"/>
  <c r="BQ870" i="2"/>
  <c r="BQ871" i="2"/>
  <c r="BQ872" i="2"/>
  <c r="BQ873" i="2"/>
  <c r="BQ874" i="2"/>
  <c r="BQ875" i="2"/>
  <c r="BQ876" i="2"/>
  <c r="BQ877" i="2"/>
  <c r="BQ878" i="2"/>
  <c r="BQ879" i="2"/>
  <c r="BQ880" i="2"/>
  <c r="BQ881" i="2"/>
  <c r="BQ882" i="2"/>
  <c r="BQ883" i="2"/>
  <c r="BQ884" i="2"/>
  <c r="BQ885" i="2"/>
  <c r="BQ886" i="2"/>
  <c r="BQ887" i="2"/>
  <c r="BQ888" i="2"/>
  <c r="BQ889" i="2"/>
  <c r="BQ890" i="2"/>
  <c r="BQ891" i="2"/>
  <c r="BQ892" i="2"/>
  <c r="BQ893" i="2"/>
  <c r="BQ894" i="2"/>
  <c r="BQ895" i="2"/>
  <c r="BQ896" i="2"/>
  <c r="BQ897" i="2"/>
  <c r="BQ898" i="2"/>
  <c r="BQ899" i="2"/>
  <c r="BQ900" i="2"/>
  <c r="BQ901" i="2"/>
  <c r="BQ902" i="2"/>
  <c r="BQ903" i="2"/>
  <c r="BQ904" i="2"/>
  <c r="BQ905" i="2"/>
  <c r="BQ906" i="2"/>
  <c r="BQ907" i="2"/>
  <c r="BQ908" i="2"/>
  <c r="BQ909" i="2"/>
  <c r="BQ910" i="2"/>
  <c r="BQ911" i="2"/>
  <c r="BQ912" i="2"/>
  <c r="BQ913" i="2"/>
  <c r="BQ914" i="2"/>
  <c r="BQ915" i="2"/>
  <c r="BQ916" i="2"/>
  <c r="BQ917" i="2"/>
  <c r="BQ918" i="2"/>
  <c r="BQ919" i="2"/>
  <c r="BQ920" i="2"/>
  <c r="BQ921" i="2"/>
  <c r="BQ922" i="2"/>
  <c r="BQ923" i="2"/>
  <c r="BQ924" i="2"/>
  <c r="BQ925" i="2"/>
  <c r="BQ926" i="2"/>
  <c r="BQ927" i="2"/>
  <c r="BQ928" i="2"/>
  <c r="BQ929" i="2"/>
  <c r="BQ930" i="2"/>
  <c r="BQ931" i="2"/>
  <c r="BQ932" i="2"/>
  <c r="BQ933" i="2"/>
  <c r="BQ934" i="2"/>
  <c r="BQ935" i="2"/>
  <c r="BQ936" i="2"/>
  <c r="BQ937" i="2"/>
  <c r="BQ938" i="2"/>
  <c r="BQ939" i="2"/>
  <c r="BQ940" i="2"/>
  <c r="BQ941" i="2"/>
  <c r="BQ942" i="2"/>
  <c r="BQ943" i="2"/>
  <c r="BQ944" i="2"/>
  <c r="BQ945" i="2"/>
  <c r="BQ946" i="2"/>
  <c r="BQ947" i="2"/>
  <c r="BQ948" i="2"/>
  <c r="BQ949" i="2"/>
  <c r="BQ950" i="2"/>
  <c r="BQ951" i="2"/>
  <c r="BQ952" i="2"/>
  <c r="BQ953" i="2"/>
  <c r="BQ954" i="2"/>
  <c r="BQ955" i="2"/>
  <c r="BQ956" i="2"/>
  <c r="BQ957" i="2"/>
  <c r="BQ958" i="2"/>
  <c r="BQ959" i="2"/>
  <c r="BQ960" i="2"/>
  <c r="BQ961" i="2"/>
  <c r="BQ962" i="2"/>
  <c r="BQ963" i="2"/>
  <c r="BQ964" i="2"/>
  <c r="BQ965" i="2"/>
  <c r="BQ966" i="2"/>
  <c r="BQ967" i="2"/>
  <c r="BQ968" i="2"/>
  <c r="BQ969" i="2"/>
  <c r="BQ970" i="2"/>
  <c r="BQ971" i="2"/>
  <c r="BQ972" i="2"/>
  <c r="BQ973" i="2"/>
  <c r="BQ974" i="2"/>
  <c r="BQ975" i="2"/>
  <c r="BQ976" i="2"/>
  <c r="BQ977" i="2"/>
  <c r="BQ978" i="2"/>
  <c r="BQ979" i="2"/>
  <c r="BQ980" i="2"/>
  <c r="BQ981" i="2"/>
  <c r="BQ982" i="2"/>
  <c r="BQ983" i="2"/>
  <c r="BQ984" i="2"/>
  <c r="BQ985" i="2"/>
  <c r="BQ986" i="2"/>
  <c r="BQ987" i="2"/>
  <c r="BQ988" i="2"/>
  <c r="BQ989" i="2"/>
  <c r="BQ990" i="2"/>
  <c r="BQ991" i="2"/>
  <c r="BQ992" i="2"/>
  <c r="BQ993" i="2"/>
  <c r="BQ994" i="2"/>
  <c r="BQ995" i="2"/>
  <c r="BQ996" i="2"/>
  <c r="BQ997" i="2"/>
  <c r="BQ998" i="2"/>
  <c r="BQ999" i="2"/>
  <c r="BQ1000" i="2"/>
  <c r="BQ1001" i="2"/>
  <c r="BQ1002" i="2"/>
  <c r="BQ1003" i="2"/>
  <c r="BQ1004" i="2"/>
  <c r="BQ1005" i="2"/>
  <c r="BQ1006" i="2"/>
  <c r="BQ1007" i="2"/>
  <c r="BQ1008" i="2"/>
  <c r="BQ1009" i="2"/>
  <c r="BQ1010" i="2"/>
  <c r="BQ1011" i="2"/>
  <c r="BQ1012" i="2"/>
  <c r="BQ1013" i="2"/>
  <c r="BQ1014" i="2"/>
  <c r="BQ1015" i="2"/>
  <c r="BQ1016" i="2"/>
  <c r="BQ1017" i="2"/>
  <c r="BQ1018" i="2"/>
  <c r="BQ1019" i="2"/>
  <c r="BQ1020" i="2"/>
  <c r="BQ1021" i="2"/>
  <c r="BQ1022" i="2"/>
  <c r="BQ1023" i="2"/>
  <c r="BQ1024" i="2"/>
  <c r="BQ1025" i="2"/>
  <c r="BQ1026" i="2"/>
  <c r="BQ1027" i="2"/>
  <c r="BQ1028" i="2"/>
  <c r="BQ1029" i="2"/>
  <c r="BQ1030" i="2"/>
  <c r="BQ1031" i="2"/>
  <c r="BQ1032" i="2"/>
  <c r="BQ1033" i="2"/>
  <c r="BQ1034" i="2"/>
  <c r="BQ1035" i="2"/>
  <c r="BQ1036" i="2"/>
  <c r="BQ1037" i="2"/>
  <c r="BQ1038" i="2"/>
  <c r="BQ1039" i="2"/>
  <c r="BQ1040" i="2"/>
  <c r="BQ1041" i="2"/>
  <c r="BQ1042" i="2"/>
  <c r="BQ1043" i="2"/>
  <c r="BQ1044" i="2"/>
  <c r="BQ1045" i="2"/>
  <c r="BQ1046" i="2"/>
  <c r="BQ1047" i="2"/>
  <c r="BQ1048" i="2"/>
  <c r="BQ1049" i="2"/>
  <c r="BQ1050" i="2"/>
  <c r="BQ1051" i="2"/>
  <c r="BQ1052" i="2"/>
  <c r="BQ1053" i="2"/>
  <c r="BQ1054" i="2"/>
  <c r="BQ1055" i="2"/>
  <c r="BQ1056" i="2"/>
  <c r="BQ1057" i="2"/>
  <c r="BQ1058" i="2"/>
  <c r="BQ1059" i="2"/>
  <c r="BQ1060" i="2"/>
  <c r="BQ1061" i="2"/>
  <c r="BQ1062" i="2"/>
  <c r="BQ1063" i="2"/>
  <c r="BQ1064" i="2"/>
  <c r="BQ1065" i="2"/>
  <c r="BQ1066" i="2"/>
  <c r="BQ1067" i="2"/>
  <c r="BQ1068" i="2"/>
  <c r="BQ1069" i="2"/>
  <c r="BQ1070" i="2"/>
  <c r="BQ1071" i="2"/>
  <c r="BQ1072" i="2"/>
  <c r="BQ1073" i="2"/>
  <c r="BQ1074" i="2"/>
  <c r="BQ1075" i="2"/>
  <c r="BQ1076" i="2"/>
  <c r="BQ1077" i="2"/>
  <c r="BQ1078" i="2"/>
  <c r="BQ1079" i="2"/>
  <c r="BQ1080" i="2"/>
  <c r="BQ1081" i="2"/>
  <c r="BQ1082" i="2"/>
  <c r="BQ1083" i="2"/>
  <c r="BQ1084" i="2"/>
  <c r="BQ1085" i="2"/>
  <c r="BQ1086" i="2"/>
  <c r="BQ1087" i="2"/>
  <c r="BQ1088" i="2"/>
  <c r="BQ1089" i="2"/>
  <c r="BQ1090" i="2"/>
  <c r="BQ1091" i="2"/>
  <c r="BQ1092" i="2"/>
  <c r="BQ1093" i="2"/>
  <c r="BQ1094" i="2"/>
  <c r="BQ1095" i="2"/>
  <c r="BQ1096" i="2"/>
  <c r="BQ1097" i="2"/>
  <c r="BQ1098" i="2"/>
  <c r="BQ1099" i="2"/>
  <c r="BQ1100" i="2"/>
  <c r="BQ1101" i="2"/>
  <c r="BQ1102" i="2"/>
  <c r="BQ1103" i="2"/>
  <c r="BQ1104" i="2"/>
  <c r="BQ1105" i="2"/>
  <c r="BQ1106" i="2"/>
  <c r="BQ1107" i="2"/>
  <c r="BQ1108" i="2"/>
  <c r="BQ1109" i="2"/>
  <c r="BQ1110" i="2"/>
  <c r="BQ1111" i="2"/>
  <c r="BQ1112" i="2"/>
  <c r="BQ1113" i="2"/>
  <c r="BQ1114" i="2"/>
  <c r="BQ1115" i="2"/>
  <c r="BQ1116" i="2"/>
  <c r="BQ1117" i="2"/>
  <c r="BQ1118" i="2"/>
  <c r="BQ1119" i="2"/>
  <c r="BQ1120" i="2"/>
  <c r="BQ1121" i="2"/>
  <c r="BQ1122" i="2"/>
  <c r="BQ1123" i="2"/>
  <c r="BQ1124" i="2"/>
  <c r="BQ1125" i="2"/>
  <c r="BQ1126" i="2"/>
  <c r="BQ1127" i="2"/>
  <c r="BQ1128" i="2"/>
  <c r="BQ1129" i="2"/>
  <c r="BQ1130" i="2"/>
  <c r="BQ1131" i="2"/>
  <c r="BQ1132" i="2"/>
  <c r="BQ1133" i="2"/>
  <c r="BQ1134" i="2"/>
  <c r="BQ1135" i="2"/>
  <c r="BQ1136" i="2"/>
  <c r="BQ1137" i="2"/>
  <c r="BQ1138" i="2"/>
  <c r="BQ1139" i="2"/>
  <c r="BQ1140" i="2"/>
  <c r="BQ1141" i="2"/>
  <c r="BQ1142" i="2"/>
  <c r="BQ1143" i="2"/>
  <c r="BQ1144" i="2"/>
  <c r="BQ1145" i="2"/>
  <c r="BQ1146" i="2"/>
  <c r="BQ1147" i="2"/>
  <c r="BQ1148" i="2"/>
  <c r="BQ1149" i="2"/>
  <c r="BQ1150" i="2"/>
  <c r="BQ1151" i="2"/>
  <c r="BQ1152" i="2"/>
  <c r="BQ1153" i="2"/>
  <c r="BQ1154" i="2"/>
  <c r="BQ1155" i="2"/>
  <c r="BQ1156" i="2"/>
  <c r="BQ1157" i="2"/>
  <c r="BQ1158" i="2"/>
  <c r="BQ1159" i="2"/>
  <c r="BQ1160" i="2"/>
  <c r="BQ1161" i="2"/>
  <c r="BQ1162" i="2"/>
  <c r="BQ1163" i="2"/>
  <c r="BQ1164" i="2"/>
  <c r="BQ1165" i="2"/>
  <c r="BQ1166" i="2"/>
  <c r="BQ1167" i="2"/>
  <c r="BQ1168" i="2"/>
  <c r="BQ1169" i="2"/>
  <c r="BQ1170" i="2"/>
  <c r="BQ1171" i="2"/>
  <c r="BQ1172" i="2"/>
  <c r="BQ1173" i="2"/>
  <c r="BQ1174" i="2"/>
  <c r="BQ1175" i="2"/>
  <c r="BQ1176" i="2"/>
  <c r="BQ1177" i="2"/>
  <c r="BQ1178" i="2"/>
  <c r="BQ1179" i="2"/>
  <c r="BQ1180" i="2"/>
  <c r="BQ1181" i="2"/>
  <c r="BQ1182" i="2"/>
  <c r="BQ1183" i="2"/>
  <c r="BQ1184" i="2"/>
  <c r="BQ1185" i="2"/>
  <c r="BQ1186" i="2"/>
  <c r="BQ1187" i="2"/>
  <c r="BQ1188" i="2"/>
  <c r="BQ1189" i="2"/>
  <c r="BQ1190" i="2"/>
  <c r="BQ1191" i="2"/>
  <c r="BQ1192" i="2"/>
  <c r="BQ1193" i="2"/>
  <c r="BQ1194" i="2"/>
  <c r="BQ1195" i="2"/>
  <c r="BQ1196" i="2"/>
  <c r="BQ1197" i="2"/>
  <c r="BQ1198" i="2"/>
  <c r="BQ1199" i="2"/>
  <c r="BQ1200" i="2"/>
  <c r="BQ1201" i="2"/>
  <c r="BQ1202" i="2"/>
  <c r="BQ1203" i="2"/>
  <c r="BQ1204" i="2"/>
  <c r="BQ1205" i="2"/>
  <c r="BQ1206" i="2"/>
  <c r="BQ1207" i="2"/>
  <c r="BQ1208" i="2"/>
  <c r="BQ1209" i="2"/>
  <c r="BQ1210" i="2"/>
  <c r="BQ1211" i="2"/>
  <c r="BQ1212" i="2"/>
  <c r="BQ1213" i="2"/>
  <c r="BQ1214" i="2"/>
  <c r="BQ1215" i="2"/>
  <c r="BQ1216" i="2"/>
  <c r="BQ1217" i="2"/>
  <c r="BQ1218" i="2"/>
  <c r="BQ1219" i="2"/>
  <c r="BQ1220" i="2"/>
  <c r="BQ1221" i="2"/>
  <c r="BQ1222" i="2"/>
  <c r="BQ1223" i="2"/>
  <c r="BQ1224" i="2"/>
  <c r="BQ1225" i="2"/>
  <c r="BQ1226" i="2"/>
  <c r="BQ1227" i="2"/>
  <c r="BQ1228" i="2"/>
  <c r="BQ1229" i="2"/>
  <c r="BQ1230" i="2"/>
  <c r="BQ1231" i="2"/>
  <c r="BQ1232" i="2"/>
  <c r="BQ1233" i="2"/>
  <c r="BQ1234" i="2"/>
  <c r="BQ1235" i="2"/>
  <c r="BQ1236" i="2"/>
  <c r="BQ1237" i="2"/>
  <c r="BQ1238" i="2"/>
  <c r="BQ1239" i="2"/>
  <c r="BQ1240" i="2"/>
  <c r="BQ1241" i="2"/>
  <c r="BQ1242" i="2"/>
  <c r="BQ1243" i="2"/>
  <c r="BQ1244" i="2"/>
  <c r="BQ1245" i="2"/>
  <c r="BQ1246" i="2"/>
  <c r="BQ1247" i="2"/>
  <c r="BQ1248" i="2"/>
  <c r="BQ1249" i="2"/>
  <c r="BQ1250" i="2"/>
  <c r="BQ1251" i="2"/>
  <c r="BQ1252" i="2"/>
  <c r="BQ1253" i="2"/>
  <c r="BQ1254" i="2"/>
  <c r="BQ1255" i="2"/>
  <c r="BQ1256" i="2"/>
  <c r="BQ1257" i="2"/>
  <c r="BQ1258" i="2"/>
  <c r="BQ1259" i="2"/>
  <c r="BQ1260" i="2"/>
  <c r="BQ1261" i="2"/>
  <c r="BQ1262" i="2"/>
  <c r="BQ1263" i="2"/>
  <c r="BQ1264" i="2"/>
  <c r="BQ1265" i="2"/>
  <c r="BQ1266" i="2"/>
  <c r="BQ1267" i="2"/>
  <c r="BQ1268" i="2"/>
  <c r="BQ1269" i="2"/>
  <c r="BQ1270" i="2"/>
  <c r="BQ1271" i="2"/>
  <c r="BQ1272" i="2"/>
  <c r="BQ1273" i="2"/>
  <c r="BQ1274" i="2"/>
  <c r="BQ1275" i="2"/>
  <c r="BQ1276" i="2"/>
  <c r="BQ1277" i="2"/>
  <c r="BQ1278" i="2"/>
  <c r="BQ1279" i="2"/>
  <c r="BQ1280" i="2"/>
  <c r="BQ1281" i="2"/>
  <c r="BQ1282" i="2"/>
  <c r="BQ1283" i="2"/>
  <c r="BQ1284" i="2"/>
  <c r="BQ1285" i="2"/>
  <c r="BQ1286" i="2"/>
  <c r="BQ1287" i="2"/>
  <c r="BQ1288" i="2"/>
  <c r="BQ1289" i="2"/>
  <c r="BQ1290" i="2"/>
  <c r="BQ1291" i="2"/>
  <c r="BQ1292" i="2"/>
  <c r="BQ1293" i="2"/>
  <c r="BQ1294" i="2"/>
  <c r="BQ1295" i="2"/>
  <c r="BQ1296" i="2"/>
  <c r="BQ1297" i="2"/>
  <c r="BQ1298" i="2"/>
  <c r="BQ1299" i="2"/>
  <c r="BQ1300" i="2"/>
  <c r="BQ1301" i="2"/>
  <c r="BQ1302" i="2"/>
  <c r="BQ1303" i="2"/>
  <c r="BQ1304" i="2"/>
  <c r="BQ1305" i="2"/>
  <c r="BQ1306" i="2"/>
  <c r="BQ1307" i="2"/>
  <c r="BQ1308" i="2"/>
  <c r="BQ1309" i="2"/>
  <c r="BQ1310" i="2"/>
  <c r="BQ1311" i="2"/>
  <c r="BQ1312" i="2"/>
  <c r="BQ1313" i="2"/>
  <c r="BQ1314" i="2"/>
  <c r="BQ1315" i="2"/>
  <c r="BQ1316" i="2"/>
  <c r="BQ1317" i="2"/>
  <c r="BQ1318" i="2"/>
  <c r="BQ1319" i="2"/>
  <c r="BQ1320" i="2"/>
  <c r="BQ1321" i="2"/>
  <c r="BQ1322" i="2"/>
  <c r="BQ1323" i="2"/>
  <c r="BQ1324" i="2"/>
  <c r="BQ1325" i="2"/>
  <c r="BQ1326" i="2"/>
  <c r="BQ1327" i="2"/>
  <c r="BQ1328" i="2"/>
  <c r="BQ1329" i="2"/>
  <c r="BQ1330" i="2"/>
  <c r="BQ1331" i="2"/>
  <c r="BQ1332" i="2"/>
  <c r="BQ1333" i="2"/>
  <c r="BQ1334" i="2"/>
  <c r="BQ1335" i="2"/>
  <c r="BQ1336" i="2"/>
  <c r="BQ1337" i="2"/>
  <c r="BQ1338" i="2"/>
  <c r="BQ1339" i="2"/>
  <c r="BQ1340" i="2"/>
  <c r="BQ1341" i="2"/>
  <c r="BQ1342" i="2"/>
  <c r="BQ1343" i="2"/>
  <c r="BQ1344" i="2"/>
  <c r="BQ1345" i="2"/>
  <c r="BQ1346" i="2"/>
  <c r="BQ1347" i="2"/>
  <c r="BQ1348" i="2"/>
  <c r="BQ1349" i="2"/>
  <c r="BQ1350" i="2"/>
  <c r="BQ1351" i="2"/>
  <c r="BQ1352" i="2"/>
  <c r="BQ1353" i="2"/>
  <c r="BQ1354" i="2"/>
  <c r="BQ1355" i="2"/>
  <c r="BQ1356" i="2"/>
  <c r="BQ1357" i="2"/>
  <c r="BQ1358" i="2"/>
  <c r="BQ1359" i="2"/>
  <c r="BQ1360" i="2"/>
  <c r="BQ1361" i="2"/>
  <c r="BQ1362" i="2"/>
  <c r="BQ1363" i="2"/>
  <c r="BQ1364" i="2"/>
  <c r="BQ1365" i="2"/>
  <c r="BQ1366" i="2"/>
  <c r="BQ1367" i="2"/>
  <c r="BQ1368" i="2"/>
  <c r="BQ1369" i="2"/>
  <c r="BQ1370" i="2"/>
  <c r="BQ1371" i="2"/>
  <c r="BQ1372" i="2"/>
  <c r="BQ1373" i="2"/>
  <c r="BQ1374" i="2"/>
  <c r="BQ1375" i="2"/>
  <c r="BQ1376" i="2"/>
  <c r="BQ1377" i="2"/>
  <c r="BQ1378" i="2"/>
  <c r="BQ1379" i="2"/>
  <c r="BQ1380" i="2"/>
  <c r="BQ1381" i="2"/>
  <c r="BQ1382" i="2"/>
  <c r="BQ1383" i="2"/>
  <c r="BQ1384" i="2"/>
  <c r="BQ1385" i="2"/>
  <c r="BQ1386" i="2"/>
  <c r="BQ1387" i="2"/>
  <c r="BQ1388" i="2"/>
  <c r="BQ1389" i="2"/>
  <c r="BQ1390" i="2"/>
  <c r="BQ1391" i="2"/>
  <c r="BQ1392" i="2"/>
  <c r="BQ1393" i="2"/>
  <c r="BQ1394" i="2"/>
  <c r="BQ1395" i="2"/>
  <c r="BQ1396" i="2"/>
  <c r="BQ1397" i="2"/>
  <c r="BQ1398" i="2"/>
  <c r="BQ1399" i="2"/>
  <c r="BQ1400" i="2"/>
  <c r="BQ1401" i="2"/>
  <c r="BQ1402" i="2"/>
  <c r="BQ1403" i="2"/>
  <c r="BQ1404" i="2"/>
  <c r="BQ1405" i="2"/>
  <c r="BQ1406" i="2"/>
  <c r="BQ1407" i="2"/>
  <c r="BQ1408" i="2"/>
  <c r="BQ1409" i="2"/>
  <c r="BQ1410" i="2"/>
  <c r="BQ1411" i="2"/>
  <c r="BQ1412" i="2"/>
  <c r="BQ1413" i="2"/>
  <c r="BQ1414" i="2"/>
  <c r="BQ1415" i="2"/>
  <c r="BQ1416" i="2"/>
  <c r="BQ1417" i="2"/>
  <c r="BQ1418" i="2"/>
  <c r="BQ1419" i="2"/>
  <c r="BQ1420" i="2"/>
  <c r="BQ1421" i="2"/>
  <c r="BQ1422" i="2"/>
  <c r="BQ1423" i="2"/>
  <c r="BQ1424" i="2"/>
  <c r="BQ1425" i="2"/>
  <c r="BQ1426" i="2"/>
  <c r="BQ1427" i="2"/>
  <c r="BQ1428" i="2"/>
  <c r="BQ1429" i="2"/>
  <c r="BQ1430" i="2"/>
  <c r="BQ1431" i="2"/>
  <c r="BQ1432" i="2"/>
  <c r="BQ1433" i="2"/>
  <c r="BQ1434" i="2"/>
  <c r="BQ1435" i="2"/>
  <c r="BQ1436" i="2"/>
  <c r="BQ1437" i="2"/>
  <c r="BQ1438" i="2"/>
  <c r="BQ1439" i="2"/>
  <c r="BQ1440" i="2"/>
  <c r="BQ1441" i="2"/>
  <c r="BQ1442" i="2"/>
  <c r="BQ1443" i="2"/>
  <c r="BQ1444" i="2"/>
  <c r="BQ1445" i="2"/>
  <c r="BQ1446" i="2"/>
  <c r="BQ1447" i="2"/>
  <c r="BQ1448" i="2"/>
  <c r="BQ1449" i="2"/>
  <c r="BQ1450" i="2"/>
  <c r="BQ1451" i="2"/>
  <c r="BQ1452" i="2"/>
  <c r="BQ1453" i="2"/>
  <c r="BQ1454" i="2"/>
  <c r="BQ1455" i="2"/>
  <c r="BQ1456" i="2"/>
  <c r="BQ1457" i="2"/>
  <c r="BQ1458" i="2"/>
  <c r="BQ1459" i="2"/>
  <c r="BQ1460" i="2"/>
  <c r="BQ1461" i="2"/>
  <c r="BQ1462" i="2"/>
  <c r="BQ1463" i="2"/>
  <c r="BQ1464" i="2"/>
  <c r="BQ1465" i="2"/>
  <c r="BQ1466" i="2"/>
  <c r="BQ1467" i="2"/>
  <c r="BQ1468" i="2"/>
  <c r="BQ1469" i="2"/>
  <c r="BQ1470" i="2"/>
  <c r="BQ1471" i="2"/>
  <c r="BQ1472" i="2"/>
  <c r="BQ1473" i="2"/>
  <c r="BQ1474" i="2"/>
  <c r="BQ1475" i="2"/>
  <c r="BQ1476" i="2"/>
  <c r="BQ1477" i="2"/>
  <c r="BQ1478" i="2"/>
  <c r="BQ1479" i="2"/>
  <c r="BQ1480" i="2"/>
  <c r="BQ1481" i="2"/>
  <c r="BQ1482" i="2"/>
  <c r="BQ1483" i="2"/>
  <c r="BQ1484" i="2"/>
  <c r="BQ1485" i="2"/>
  <c r="BQ1486" i="2"/>
  <c r="BQ1487" i="2"/>
  <c r="BQ1488" i="2"/>
  <c r="BQ1489" i="2"/>
  <c r="BQ1490" i="2"/>
  <c r="BQ1491" i="2"/>
  <c r="BQ1492" i="2"/>
  <c r="BQ1493" i="2"/>
  <c r="BQ1494" i="2"/>
  <c r="BQ1495" i="2"/>
  <c r="BQ1496" i="2"/>
  <c r="BQ1497" i="2"/>
  <c r="BQ1498" i="2"/>
  <c r="BQ1499" i="2"/>
  <c r="BQ1500" i="2"/>
  <c r="BQ1501" i="2"/>
  <c r="BQ1502" i="2"/>
  <c r="BQ1503" i="2"/>
  <c r="BQ1504" i="2"/>
  <c r="BQ1505" i="2"/>
  <c r="BQ1506" i="2"/>
  <c r="BQ1507" i="2"/>
  <c r="BQ1508" i="2"/>
  <c r="BQ1509" i="2"/>
  <c r="BQ1510" i="2"/>
  <c r="BQ1511" i="2"/>
  <c r="BQ1512" i="2"/>
  <c r="BQ1513" i="2"/>
  <c r="BQ1514" i="2"/>
  <c r="BQ1515" i="2"/>
  <c r="BQ1516" i="2"/>
  <c r="BQ1517" i="2"/>
  <c r="BQ1518" i="2"/>
  <c r="BQ1519" i="2"/>
  <c r="BQ1520" i="2"/>
  <c r="BQ1521" i="2"/>
  <c r="BQ1522" i="2"/>
  <c r="BQ1523" i="2"/>
  <c r="BQ1524" i="2"/>
  <c r="BQ1525" i="2"/>
  <c r="BQ1526" i="2"/>
  <c r="BQ1527" i="2"/>
  <c r="BQ1528" i="2"/>
  <c r="BQ1529" i="2"/>
  <c r="BQ1530" i="2"/>
  <c r="BQ1531" i="2"/>
  <c r="BQ1532" i="2"/>
  <c r="BQ1533" i="2"/>
  <c r="BQ1534" i="2"/>
  <c r="BQ1535" i="2"/>
  <c r="BQ1536" i="2"/>
  <c r="BQ1537" i="2"/>
  <c r="BQ1538" i="2"/>
  <c r="BQ1539" i="2"/>
  <c r="BQ1540" i="2"/>
  <c r="BQ1541" i="2"/>
  <c r="BQ1542" i="2"/>
  <c r="BQ1543" i="2"/>
  <c r="BQ1544" i="2"/>
  <c r="BQ1545" i="2"/>
  <c r="BQ1546" i="2"/>
  <c r="BQ1547" i="2"/>
  <c r="BQ1548" i="2"/>
  <c r="BQ1549" i="2"/>
  <c r="BQ1550" i="2"/>
  <c r="BQ1551" i="2"/>
  <c r="BQ1552" i="2"/>
  <c r="BQ1553" i="2"/>
  <c r="BQ1554" i="2"/>
  <c r="BQ1555" i="2"/>
  <c r="BQ1556" i="2"/>
  <c r="BQ1557" i="2"/>
  <c r="BQ1558" i="2"/>
  <c r="BQ1559" i="2"/>
  <c r="BQ1560" i="2"/>
  <c r="BQ1561" i="2"/>
  <c r="BQ1562" i="2"/>
  <c r="BQ1563" i="2"/>
  <c r="BQ1564" i="2"/>
  <c r="BQ1565" i="2"/>
  <c r="BQ1566" i="2"/>
  <c r="BQ1567" i="2"/>
  <c r="BQ1568" i="2"/>
  <c r="BQ1569" i="2"/>
  <c r="BQ1570" i="2"/>
  <c r="BQ1571" i="2"/>
  <c r="BQ1572" i="2"/>
  <c r="BQ1573" i="2"/>
  <c r="BQ1574" i="2"/>
  <c r="BQ1575" i="2"/>
  <c r="BQ1576" i="2"/>
  <c r="BQ1577" i="2"/>
  <c r="BQ1578" i="2"/>
  <c r="BQ1579" i="2"/>
  <c r="BQ1580" i="2"/>
  <c r="BQ1581" i="2"/>
  <c r="BQ1582" i="2"/>
  <c r="BQ1583" i="2"/>
  <c r="BQ1584" i="2"/>
  <c r="BQ1585" i="2"/>
  <c r="BQ1586" i="2"/>
  <c r="BQ1587" i="2"/>
  <c r="BQ1588" i="2"/>
  <c r="BQ1589" i="2"/>
  <c r="BQ1590" i="2"/>
  <c r="BQ1591" i="2"/>
  <c r="BQ1592" i="2"/>
  <c r="BQ1593" i="2"/>
  <c r="BQ1594" i="2"/>
  <c r="BQ1595" i="2"/>
  <c r="BQ1596" i="2"/>
  <c r="BQ1597" i="2"/>
  <c r="BQ1598" i="2"/>
  <c r="BQ1599" i="2"/>
  <c r="BQ1600" i="2"/>
  <c r="BQ1601" i="2"/>
  <c r="BP2" i="2"/>
  <c r="BP3" i="2"/>
  <c r="BP4" i="2"/>
  <c r="BP5" i="2"/>
  <c r="BP6" i="2"/>
  <c r="BP7" i="2"/>
  <c r="BP8" i="2"/>
  <c r="BP9" i="2"/>
  <c r="BP10" i="2"/>
  <c r="BP11" i="2"/>
  <c r="BP12" i="2"/>
  <c r="BP13" i="2"/>
  <c r="BP14" i="2"/>
  <c r="BP15" i="2"/>
  <c r="BP16" i="2"/>
  <c r="BP17" i="2"/>
  <c r="BP18" i="2"/>
  <c r="BP19" i="2"/>
  <c r="BP20" i="2"/>
  <c r="BP21" i="2"/>
  <c r="BP22" i="2"/>
  <c r="BP23" i="2"/>
  <c r="BP24" i="2"/>
  <c r="BP25" i="2"/>
  <c r="BP26" i="2"/>
  <c r="BP27" i="2"/>
  <c r="BP28" i="2"/>
  <c r="BP29" i="2"/>
  <c r="BP30" i="2"/>
  <c r="BP31" i="2"/>
  <c r="BP32" i="2"/>
  <c r="BP33" i="2"/>
  <c r="BP34" i="2"/>
  <c r="BP35" i="2"/>
  <c r="BP36" i="2"/>
  <c r="BP37" i="2"/>
  <c r="BP38" i="2"/>
  <c r="BP39" i="2"/>
  <c r="BP40" i="2"/>
  <c r="BP41" i="2"/>
  <c r="BP42" i="2"/>
  <c r="BP43" i="2"/>
  <c r="BP44" i="2"/>
  <c r="BP45" i="2"/>
  <c r="BP46" i="2"/>
  <c r="BP47" i="2"/>
  <c r="BP48" i="2"/>
  <c r="BP49" i="2"/>
  <c r="BP50" i="2"/>
  <c r="BP51" i="2"/>
  <c r="BP52" i="2"/>
  <c r="BP53" i="2"/>
  <c r="BP54" i="2"/>
  <c r="BP55" i="2"/>
  <c r="BP56" i="2"/>
  <c r="BP57" i="2"/>
  <c r="BP58" i="2"/>
  <c r="BP59" i="2"/>
  <c r="BP60" i="2"/>
  <c r="BP61" i="2"/>
  <c r="BP62" i="2"/>
  <c r="BP63" i="2"/>
  <c r="BP64" i="2"/>
  <c r="BP65" i="2"/>
  <c r="BP66" i="2"/>
  <c r="BP67" i="2"/>
  <c r="BP68" i="2"/>
  <c r="BP69" i="2"/>
  <c r="BP70" i="2"/>
  <c r="BP71" i="2"/>
  <c r="BP72" i="2"/>
  <c r="BP73" i="2"/>
  <c r="BP74" i="2"/>
  <c r="BP75" i="2"/>
  <c r="BP76" i="2"/>
  <c r="BP77" i="2"/>
  <c r="BP78" i="2"/>
  <c r="BP79" i="2"/>
  <c r="BP80" i="2"/>
  <c r="BP81" i="2"/>
  <c r="BP82" i="2"/>
  <c r="BP83" i="2"/>
  <c r="BP84" i="2"/>
  <c r="BP85" i="2"/>
  <c r="BP86" i="2"/>
  <c r="BP87" i="2"/>
  <c r="BP88" i="2"/>
  <c r="BP89" i="2"/>
  <c r="BP90" i="2"/>
  <c r="BP91" i="2"/>
  <c r="BP92" i="2"/>
  <c r="BP93" i="2"/>
  <c r="BP94" i="2"/>
  <c r="BP95" i="2"/>
  <c r="BP96" i="2"/>
  <c r="BP97" i="2"/>
  <c r="BP98" i="2"/>
  <c r="BP99" i="2"/>
  <c r="BP100" i="2"/>
  <c r="BP101" i="2"/>
  <c r="BP102" i="2"/>
  <c r="BP103" i="2"/>
  <c r="BP104" i="2"/>
  <c r="BP105" i="2"/>
  <c r="BP106" i="2"/>
  <c r="BP107" i="2"/>
  <c r="BP108" i="2"/>
  <c r="BP109" i="2"/>
  <c r="BP110" i="2"/>
  <c r="BP111" i="2"/>
  <c r="BP112" i="2"/>
  <c r="BP113" i="2"/>
  <c r="BP114" i="2"/>
  <c r="BP115" i="2"/>
  <c r="BP116" i="2"/>
  <c r="BP117" i="2"/>
  <c r="BP118" i="2"/>
  <c r="BP119" i="2"/>
  <c r="BP120" i="2"/>
  <c r="BP121" i="2"/>
  <c r="BP122" i="2"/>
  <c r="BP123" i="2"/>
  <c r="BP124" i="2"/>
  <c r="BP125" i="2"/>
  <c r="BP126" i="2"/>
  <c r="BP127" i="2"/>
  <c r="BP128" i="2"/>
  <c r="BP129" i="2"/>
  <c r="BP130" i="2"/>
  <c r="BP131" i="2"/>
  <c r="BP132" i="2"/>
  <c r="BP133" i="2"/>
  <c r="BP134" i="2"/>
  <c r="BP135" i="2"/>
  <c r="BP136" i="2"/>
  <c r="BP137" i="2"/>
  <c r="BP138" i="2"/>
  <c r="BP139" i="2"/>
  <c r="BP140" i="2"/>
  <c r="BP141" i="2"/>
  <c r="BP142" i="2"/>
  <c r="BP143" i="2"/>
  <c r="BP144" i="2"/>
  <c r="BP145" i="2"/>
  <c r="BP146" i="2"/>
  <c r="BP147" i="2"/>
  <c r="BP148" i="2"/>
  <c r="BP149" i="2"/>
  <c r="BP150" i="2"/>
  <c r="BP151" i="2"/>
  <c r="BP152" i="2"/>
  <c r="BP153" i="2"/>
  <c r="BP154" i="2"/>
  <c r="BP155" i="2"/>
  <c r="BP156" i="2"/>
  <c r="BP157" i="2"/>
  <c r="BP158" i="2"/>
  <c r="BP159" i="2"/>
  <c r="BP160" i="2"/>
  <c r="BP161" i="2"/>
  <c r="BP162" i="2"/>
  <c r="BP163" i="2"/>
  <c r="BP164" i="2"/>
  <c r="BP165" i="2"/>
  <c r="BP166" i="2"/>
  <c r="BP167" i="2"/>
  <c r="BP168" i="2"/>
  <c r="BP169" i="2"/>
  <c r="BP170" i="2"/>
  <c r="BP171" i="2"/>
  <c r="BP172" i="2"/>
  <c r="BP173" i="2"/>
  <c r="BP174" i="2"/>
  <c r="BP175" i="2"/>
  <c r="BP176" i="2"/>
  <c r="BP177" i="2"/>
  <c r="BP178" i="2"/>
  <c r="BP179" i="2"/>
  <c r="BP180" i="2"/>
  <c r="BP181" i="2"/>
  <c r="BP182" i="2"/>
  <c r="BP183" i="2"/>
  <c r="BP184" i="2"/>
  <c r="BP185" i="2"/>
  <c r="BP186" i="2"/>
  <c r="BP187" i="2"/>
  <c r="BP188" i="2"/>
  <c r="BP189" i="2"/>
  <c r="BP190" i="2"/>
  <c r="BP191" i="2"/>
  <c r="BP192" i="2"/>
  <c r="BP193" i="2"/>
  <c r="BP194" i="2"/>
  <c r="BP195" i="2"/>
  <c r="BP196" i="2"/>
  <c r="BP197" i="2"/>
  <c r="BP198" i="2"/>
  <c r="BP199" i="2"/>
  <c r="BP200" i="2"/>
  <c r="BP201" i="2"/>
  <c r="BP202" i="2"/>
  <c r="BP203" i="2"/>
  <c r="BP204" i="2"/>
  <c r="BP205" i="2"/>
  <c r="BP206" i="2"/>
  <c r="BP207" i="2"/>
  <c r="BP208" i="2"/>
  <c r="BP209" i="2"/>
  <c r="BP210" i="2"/>
  <c r="BP211" i="2"/>
  <c r="BP212" i="2"/>
  <c r="BP213" i="2"/>
  <c r="BP214" i="2"/>
  <c r="BP215" i="2"/>
  <c r="BP216" i="2"/>
  <c r="BP217" i="2"/>
  <c r="BP218" i="2"/>
  <c r="BP219" i="2"/>
  <c r="BP220" i="2"/>
  <c r="BP221" i="2"/>
  <c r="BP222" i="2"/>
  <c r="BP223" i="2"/>
  <c r="BP224" i="2"/>
  <c r="BP225" i="2"/>
  <c r="BP226" i="2"/>
  <c r="BP227" i="2"/>
  <c r="BP228" i="2"/>
  <c r="BP229" i="2"/>
  <c r="BP230" i="2"/>
  <c r="BP231" i="2"/>
  <c r="BP232" i="2"/>
  <c r="BP233" i="2"/>
  <c r="BP234" i="2"/>
  <c r="BP235" i="2"/>
  <c r="BP236" i="2"/>
  <c r="BP237" i="2"/>
  <c r="BP238" i="2"/>
  <c r="BP239" i="2"/>
  <c r="BP240" i="2"/>
  <c r="BP241" i="2"/>
  <c r="BP242" i="2"/>
  <c r="BP243" i="2"/>
  <c r="BP244" i="2"/>
  <c r="BP245" i="2"/>
  <c r="BP246" i="2"/>
  <c r="BP247" i="2"/>
  <c r="BP248" i="2"/>
  <c r="BP249" i="2"/>
  <c r="BP250" i="2"/>
  <c r="BP251" i="2"/>
  <c r="BP252" i="2"/>
  <c r="BP253" i="2"/>
  <c r="BP254" i="2"/>
  <c r="BP255" i="2"/>
  <c r="BP256" i="2"/>
  <c r="BP257" i="2"/>
  <c r="BP258" i="2"/>
  <c r="BP259" i="2"/>
  <c r="BP260" i="2"/>
  <c r="BP261" i="2"/>
  <c r="BP262" i="2"/>
  <c r="BP263" i="2"/>
  <c r="BP264" i="2"/>
  <c r="BP265" i="2"/>
  <c r="BP266" i="2"/>
  <c r="BP267" i="2"/>
  <c r="BP268" i="2"/>
  <c r="BP269" i="2"/>
  <c r="BP270" i="2"/>
  <c r="BP271" i="2"/>
  <c r="BP272" i="2"/>
  <c r="BP273" i="2"/>
  <c r="BP274" i="2"/>
  <c r="BP275" i="2"/>
  <c r="BP276" i="2"/>
  <c r="BP277" i="2"/>
  <c r="BP278" i="2"/>
  <c r="BP279" i="2"/>
  <c r="BP280" i="2"/>
  <c r="BP281" i="2"/>
  <c r="BP282" i="2"/>
  <c r="BP283" i="2"/>
  <c r="BP284" i="2"/>
  <c r="BP285" i="2"/>
  <c r="BP286" i="2"/>
  <c r="BP287" i="2"/>
  <c r="BP288" i="2"/>
  <c r="BP289" i="2"/>
  <c r="BP290" i="2"/>
  <c r="BP291" i="2"/>
  <c r="BP292" i="2"/>
  <c r="BP293" i="2"/>
  <c r="BP294" i="2"/>
  <c r="BP295" i="2"/>
  <c r="BP296" i="2"/>
  <c r="BP297" i="2"/>
  <c r="BP298" i="2"/>
  <c r="BP299" i="2"/>
  <c r="BP300" i="2"/>
  <c r="BP301" i="2"/>
  <c r="BP302" i="2"/>
  <c r="BP303" i="2"/>
  <c r="BP304" i="2"/>
  <c r="BP305" i="2"/>
  <c r="BP306" i="2"/>
  <c r="BP307" i="2"/>
  <c r="BP308" i="2"/>
  <c r="BP309" i="2"/>
  <c r="BP310" i="2"/>
  <c r="BP311" i="2"/>
  <c r="BP312" i="2"/>
  <c r="BP313" i="2"/>
  <c r="BP314" i="2"/>
  <c r="BP315" i="2"/>
  <c r="BP316" i="2"/>
  <c r="BP317" i="2"/>
  <c r="BP318" i="2"/>
  <c r="BP319" i="2"/>
  <c r="BP320" i="2"/>
  <c r="BP321" i="2"/>
  <c r="BP322" i="2"/>
  <c r="BP323" i="2"/>
  <c r="BP324" i="2"/>
  <c r="BP325" i="2"/>
  <c r="BP326" i="2"/>
  <c r="BP327" i="2"/>
  <c r="BP328" i="2"/>
  <c r="BP329" i="2"/>
  <c r="BP330" i="2"/>
  <c r="BP331" i="2"/>
  <c r="BP332" i="2"/>
  <c r="BP333" i="2"/>
  <c r="BP334" i="2"/>
  <c r="BP335" i="2"/>
  <c r="BP336" i="2"/>
  <c r="BP337" i="2"/>
  <c r="BP338" i="2"/>
  <c r="BP339" i="2"/>
  <c r="BP340" i="2"/>
  <c r="BP341" i="2"/>
  <c r="BP342" i="2"/>
  <c r="BP343" i="2"/>
  <c r="BP344" i="2"/>
  <c r="BP345" i="2"/>
  <c r="BP346" i="2"/>
  <c r="BP347" i="2"/>
  <c r="BP348" i="2"/>
  <c r="BP349" i="2"/>
  <c r="BP350" i="2"/>
  <c r="BP351" i="2"/>
  <c r="BP352" i="2"/>
  <c r="BP353" i="2"/>
  <c r="BP354" i="2"/>
  <c r="BP355" i="2"/>
  <c r="BP356" i="2"/>
  <c r="BP357" i="2"/>
  <c r="BP358" i="2"/>
  <c r="BP359" i="2"/>
  <c r="BP360" i="2"/>
  <c r="BP361" i="2"/>
  <c r="BP362" i="2"/>
  <c r="BP363" i="2"/>
  <c r="BP364" i="2"/>
  <c r="BP365" i="2"/>
  <c r="BP366" i="2"/>
  <c r="BP367" i="2"/>
  <c r="BP368" i="2"/>
  <c r="BP369" i="2"/>
  <c r="BP370" i="2"/>
  <c r="BP371" i="2"/>
  <c r="BP372" i="2"/>
  <c r="BP373" i="2"/>
  <c r="BP374" i="2"/>
  <c r="BP375" i="2"/>
  <c r="BP376" i="2"/>
  <c r="BP377" i="2"/>
  <c r="BP378" i="2"/>
  <c r="BP379" i="2"/>
  <c r="BP380" i="2"/>
  <c r="BP381" i="2"/>
  <c r="BP382" i="2"/>
  <c r="BP383" i="2"/>
  <c r="BP384" i="2"/>
  <c r="BP385" i="2"/>
  <c r="BP386" i="2"/>
  <c r="BP387" i="2"/>
  <c r="BP388" i="2"/>
  <c r="BP389" i="2"/>
  <c r="BP390" i="2"/>
  <c r="BP391" i="2"/>
  <c r="BP392" i="2"/>
  <c r="BP393" i="2"/>
  <c r="BP394" i="2"/>
  <c r="BP395" i="2"/>
  <c r="BP396" i="2"/>
  <c r="BP397" i="2"/>
  <c r="BP398" i="2"/>
  <c r="BP399" i="2"/>
  <c r="BP400" i="2"/>
  <c r="BP401" i="2"/>
  <c r="BP402" i="2"/>
  <c r="BP403" i="2"/>
  <c r="BP404" i="2"/>
  <c r="BP405" i="2"/>
  <c r="BP406" i="2"/>
  <c r="BP407" i="2"/>
  <c r="BP408" i="2"/>
  <c r="BP409" i="2"/>
  <c r="BP410" i="2"/>
  <c r="BP411" i="2"/>
  <c r="BP412" i="2"/>
  <c r="BP413" i="2"/>
  <c r="BP414" i="2"/>
  <c r="BP415" i="2"/>
  <c r="BP416" i="2"/>
  <c r="BP417" i="2"/>
  <c r="BP418" i="2"/>
  <c r="BP419" i="2"/>
  <c r="BP420" i="2"/>
  <c r="BP421" i="2"/>
  <c r="BP422" i="2"/>
  <c r="BP423" i="2"/>
  <c r="BP424" i="2"/>
  <c r="BP425" i="2"/>
  <c r="BP426" i="2"/>
  <c r="BP427" i="2"/>
  <c r="BP428" i="2"/>
  <c r="BP429" i="2"/>
  <c r="BP430" i="2"/>
  <c r="BP431" i="2"/>
  <c r="BP432" i="2"/>
  <c r="BP433" i="2"/>
  <c r="BP434" i="2"/>
  <c r="BP435" i="2"/>
  <c r="BP436" i="2"/>
  <c r="BP437" i="2"/>
  <c r="BP438" i="2"/>
  <c r="BP439" i="2"/>
  <c r="BP440" i="2"/>
  <c r="BP441" i="2"/>
  <c r="BP442" i="2"/>
  <c r="BP443" i="2"/>
  <c r="BP444" i="2"/>
  <c r="BP445" i="2"/>
  <c r="BP446" i="2"/>
  <c r="BP447" i="2"/>
  <c r="BP448" i="2"/>
  <c r="BP449" i="2"/>
  <c r="BP450" i="2"/>
  <c r="BP451" i="2"/>
  <c r="BP452" i="2"/>
  <c r="BP453" i="2"/>
  <c r="BP454" i="2"/>
  <c r="BP455" i="2"/>
  <c r="BP456" i="2"/>
  <c r="BP457" i="2"/>
  <c r="BP458" i="2"/>
  <c r="BP459" i="2"/>
  <c r="BP460" i="2"/>
  <c r="BP461" i="2"/>
  <c r="BP462" i="2"/>
  <c r="BP463" i="2"/>
  <c r="BP464" i="2"/>
  <c r="BP465" i="2"/>
  <c r="BP466" i="2"/>
  <c r="BP467" i="2"/>
  <c r="BP468" i="2"/>
  <c r="BP469" i="2"/>
  <c r="BP470" i="2"/>
  <c r="BP471" i="2"/>
  <c r="BP472" i="2"/>
  <c r="BP473" i="2"/>
  <c r="BP474" i="2"/>
  <c r="BP475" i="2"/>
  <c r="BP476" i="2"/>
  <c r="BP477" i="2"/>
  <c r="BP478" i="2"/>
  <c r="BP479" i="2"/>
  <c r="BP480" i="2"/>
  <c r="BP481" i="2"/>
  <c r="BP482" i="2"/>
  <c r="BP483" i="2"/>
  <c r="BP484" i="2"/>
  <c r="BP485" i="2"/>
  <c r="BP486" i="2"/>
  <c r="BP487" i="2"/>
  <c r="BP488" i="2"/>
  <c r="BP489" i="2"/>
  <c r="BP490" i="2"/>
  <c r="BP491" i="2"/>
  <c r="BP492" i="2"/>
  <c r="BP493" i="2"/>
  <c r="BP494" i="2"/>
  <c r="BP495" i="2"/>
  <c r="BP496" i="2"/>
  <c r="BP497" i="2"/>
  <c r="BP498" i="2"/>
  <c r="BP499" i="2"/>
  <c r="BP500" i="2"/>
  <c r="BP501" i="2"/>
  <c r="BP502" i="2"/>
  <c r="BP503" i="2"/>
  <c r="BP504" i="2"/>
  <c r="BP505" i="2"/>
  <c r="BP506" i="2"/>
  <c r="BP507" i="2"/>
  <c r="BP508" i="2"/>
  <c r="BP509" i="2"/>
  <c r="BP510" i="2"/>
  <c r="BP511" i="2"/>
  <c r="BP512" i="2"/>
  <c r="BP513" i="2"/>
  <c r="BP514" i="2"/>
  <c r="BP515" i="2"/>
  <c r="BP516" i="2"/>
  <c r="BP517" i="2"/>
  <c r="BP518" i="2"/>
  <c r="BP519" i="2"/>
  <c r="BP520" i="2"/>
  <c r="BP521" i="2"/>
  <c r="BP522" i="2"/>
  <c r="BP523" i="2"/>
  <c r="BP524" i="2"/>
  <c r="BP525" i="2"/>
  <c r="BP526" i="2"/>
  <c r="BP527" i="2"/>
  <c r="BP528" i="2"/>
  <c r="BP529" i="2"/>
  <c r="BP530" i="2"/>
  <c r="BP531" i="2"/>
  <c r="BP532" i="2"/>
  <c r="BP533" i="2"/>
  <c r="BP534" i="2"/>
  <c r="BP535" i="2"/>
  <c r="BP536" i="2"/>
  <c r="BP537" i="2"/>
  <c r="BP538" i="2"/>
  <c r="BP539" i="2"/>
  <c r="BP540" i="2"/>
  <c r="BP541" i="2"/>
  <c r="BP542" i="2"/>
  <c r="BP543" i="2"/>
  <c r="BP544" i="2"/>
  <c r="BP545" i="2"/>
  <c r="BP546" i="2"/>
  <c r="BP547" i="2"/>
  <c r="BP548" i="2"/>
  <c r="BP549" i="2"/>
  <c r="BP550" i="2"/>
  <c r="BP551" i="2"/>
  <c r="BP552" i="2"/>
  <c r="BP553" i="2"/>
  <c r="BP554" i="2"/>
  <c r="BP555" i="2"/>
  <c r="BP556" i="2"/>
  <c r="BP557" i="2"/>
  <c r="BP558" i="2"/>
  <c r="BP559" i="2"/>
  <c r="BP560" i="2"/>
  <c r="BP561" i="2"/>
  <c r="BP562" i="2"/>
  <c r="BP563" i="2"/>
  <c r="BP564" i="2"/>
  <c r="BP565" i="2"/>
  <c r="BP566" i="2"/>
  <c r="BP567" i="2"/>
  <c r="BP568" i="2"/>
  <c r="BP569" i="2"/>
  <c r="BP570" i="2"/>
  <c r="BP571" i="2"/>
  <c r="BP572" i="2"/>
  <c r="BP573" i="2"/>
  <c r="BP574" i="2"/>
  <c r="BP575" i="2"/>
  <c r="BP576" i="2"/>
  <c r="BP577" i="2"/>
  <c r="BP578" i="2"/>
  <c r="BP579" i="2"/>
  <c r="BP580" i="2"/>
  <c r="BP581" i="2"/>
  <c r="BP582" i="2"/>
  <c r="BP583" i="2"/>
  <c r="BP584" i="2"/>
  <c r="BP585" i="2"/>
  <c r="BP586" i="2"/>
  <c r="BP587" i="2"/>
  <c r="BP588" i="2"/>
  <c r="BP589" i="2"/>
  <c r="BP590" i="2"/>
  <c r="BP591" i="2"/>
  <c r="BP592" i="2"/>
  <c r="BP593" i="2"/>
  <c r="BP594" i="2"/>
  <c r="BP595" i="2"/>
  <c r="BP596" i="2"/>
  <c r="BP597" i="2"/>
  <c r="BP598" i="2"/>
  <c r="BP599" i="2"/>
  <c r="BP600" i="2"/>
  <c r="BP601" i="2"/>
  <c r="BP602" i="2"/>
  <c r="BP603" i="2"/>
  <c r="BP604" i="2"/>
  <c r="BP605" i="2"/>
  <c r="BP606" i="2"/>
  <c r="BP607" i="2"/>
  <c r="BP608" i="2"/>
  <c r="BP609" i="2"/>
  <c r="BP610" i="2"/>
  <c r="BP611" i="2"/>
  <c r="BP612" i="2"/>
  <c r="BP613" i="2"/>
  <c r="BP614" i="2"/>
  <c r="BP615" i="2"/>
  <c r="BP616" i="2"/>
  <c r="BP617" i="2"/>
  <c r="BP618" i="2"/>
  <c r="BP619" i="2"/>
  <c r="BP620" i="2"/>
  <c r="BP621" i="2"/>
  <c r="BP622" i="2"/>
  <c r="BP623" i="2"/>
  <c r="BP624" i="2"/>
  <c r="BP625" i="2"/>
  <c r="BP626" i="2"/>
  <c r="BP627" i="2"/>
  <c r="BP628" i="2"/>
  <c r="BP629" i="2"/>
  <c r="BP630" i="2"/>
  <c r="BP631" i="2"/>
  <c r="BP632" i="2"/>
  <c r="BP633" i="2"/>
  <c r="BP634" i="2"/>
  <c r="BP635" i="2"/>
  <c r="BP636" i="2"/>
  <c r="BP637" i="2"/>
  <c r="BP638" i="2"/>
  <c r="BP639" i="2"/>
  <c r="BP640" i="2"/>
  <c r="BP641" i="2"/>
  <c r="BP642" i="2"/>
  <c r="BP643" i="2"/>
  <c r="BP644" i="2"/>
  <c r="BP645" i="2"/>
  <c r="BP646" i="2"/>
  <c r="BP647" i="2"/>
  <c r="BP648" i="2"/>
  <c r="BP649" i="2"/>
  <c r="BP650" i="2"/>
  <c r="BP651" i="2"/>
  <c r="BP652" i="2"/>
  <c r="BP653" i="2"/>
  <c r="BP654" i="2"/>
  <c r="BP655" i="2"/>
  <c r="BP656" i="2"/>
  <c r="BP657" i="2"/>
  <c r="BP658" i="2"/>
  <c r="BP659" i="2"/>
  <c r="BP660" i="2"/>
  <c r="BP661" i="2"/>
  <c r="BP662" i="2"/>
  <c r="BP663" i="2"/>
  <c r="BP664" i="2"/>
  <c r="BP665" i="2"/>
  <c r="BP666" i="2"/>
  <c r="BP667" i="2"/>
  <c r="BP668" i="2"/>
  <c r="BP669" i="2"/>
  <c r="BP670" i="2"/>
  <c r="BP671" i="2"/>
  <c r="BP672" i="2"/>
  <c r="BP673" i="2"/>
  <c r="BP674" i="2"/>
  <c r="BP675" i="2"/>
  <c r="BP676" i="2"/>
  <c r="BP677" i="2"/>
  <c r="BP678" i="2"/>
  <c r="BP679" i="2"/>
  <c r="BP680" i="2"/>
  <c r="BP681" i="2"/>
  <c r="BP682" i="2"/>
  <c r="BP683" i="2"/>
  <c r="BP684" i="2"/>
  <c r="BP685" i="2"/>
  <c r="BP686" i="2"/>
  <c r="BP687" i="2"/>
  <c r="BP688" i="2"/>
  <c r="BP689" i="2"/>
  <c r="BP690" i="2"/>
  <c r="BP691" i="2"/>
  <c r="BP692" i="2"/>
  <c r="BP693" i="2"/>
  <c r="BP694" i="2"/>
  <c r="BP695" i="2"/>
  <c r="BP696" i="2"/>
  <c r="BP697" i="2"/>
  <c r="BP698" i="2"/>
  <c r="BP699" i="2"/>
  <c r="BP700" i="2"/>
  <c r="BP701" i="2"/>
  <c r="BP702" i="2"/>
  <c r="BP703" i="2"/>
  <c r="BP704" i="2"/>
  <c r="BP705" i="2"/>
  <c r="BP706" i="2"/>
  <c r="BP707" i="2"/>
  <c r="BP708" i="2"/>
  <c r="BP709" i="2"/>
  <c r="BP710" i="2"/>
  <c r="BP711" i="2"/>
  <c r="BP712" i="2"/>
  <c r="BP713" i="2"/>
  <c r="BP714" i="2"/>
  <c r="BP715" i="2"/>
  <c r="BP716" i="2"/>
  <c r="BP717" i="2"/>
  <c r="BP718" i="2"/>
  <c r="BP719" i="2"/>
  <c r="BP720" i="2"/>
  <c r="BP721" i="2"/>
  <c r="BP722" i="2"/>
  <c r="BP723" i="2"/>
  <c r="BP724" i="2"/>
  <c r="BP725" i="2"/>
  <c r="BP726" i="2"/>
  <c r="BP727" i="2"/>
  <c r="BP728" i="2"/>
  <c r="BP729" i="2"/>
  <c r="BP730" i="2"/>
  <c r="BP731" i="2"/>
  <c r="BP732" i="2"/>
  <c r="BP733" i="2"/>
  <c r="BP734" i="2"/>
  <c r="BP735" i="2"/>
  <c r="BP736" i="2"/>
  <c r="BP737" i="2"/>
  <c r="BP738" i="2"/>
  <c r="BP739" i="2"/>
  <c r="BP740" i="2"/>
  <c r="BP741" i="2"/>
  <c r="BP742" i="2"/>
  <c r="BP743" i="2"/>
  <c r="BP744" i="2"/>
  <c r="BP745" i="2"/>
  <c r="BP746" i="2"/>
  <c r="BP747" i="2"/>
  <c r="BP748" i="2"/>
  <c r="BP749" i="2"/>
  <c r="BP750" i="2"/>
  <c r="BP751" i="2"/>
  <c r="BP752" i="2"/>
  <c r="BP753" i="2"/>
  <c r="BP754" i="2"/>
  <c r="BP755" i="2"/>
  <c r="BP756" i="2"/>
  <c r="BP757" i="2"/>
  <c r="BP758" i="2"/>
  <c r="BP759" i="2"/>
  <c r="BP760" i="2"/>
  <c r="BP761" i="2"/>
  <c r="BP762" i="2"/>
  <c r="BP763" i="2"/>
  <c r="BP764" i="2"/>
  <c r="BP765" i="2"/>
  <c r="BP766" i="2"/>
  <c r="BP767" i="2"/>
  <c r="BP768" i="2"/>
  <c r="BP769" i="2"/>
  <c r="BP770" i="2"/>
  <c r="BP771" i="2"/>
  <c r="BP772" i="2"/>
  <c r="BP773" i="2"/>
  <c r="BP774" i="2"/>
  <c r="BP775" i="2"/>
  <c r="BP776" i="2"/>
  <c r="BP777" i="2"/>
  <c r="BP778" i="2"/>
  <c r="BP779" i="2"/>
  <c r="BP780" i="2"/>
  <c r="BP781" i="2"/>
  <c r="BP782" i="2"/>
  <c r="BP783" i="2"/>
  <c r="BP784" i="2"/>
  <c r="BP785" i="2"/>
  <c r="BP786" i="2"/>
  <c r="BP787" i="2"/>
  <c r="BP788" i="2"/>
  <c r="BP789" i="2"/>
  <c r="BP790" i="2"/>
  <c r="BP791" i="2"/>
  <c r="BP792" i="2"/>
  <c r="BP793" i="2"/>
  <c r="BP794" i="2"/>
  <c r="BP795" i="2"/>
  <c r="BP796" i="2"/>
  <c r="BP797" i="2"/>
  <c r="BP798" i="2"/>
  <c r="BP799" i="2"/>
  <c r="BP800" i="2"/>
  <c r="BP801" i="2"/>
  <c r="BP802" i="2"/>
  <c r="BP803" i="2"/>
  <c r="BP804" i="2"/>
  <c r="BP805" i="2"/>
  <c r="BP806" i="2"/>
  <c r="BP807" i="2"/>
  <c r="BP808" i="2"/>
  <c r="BP809" i="2"/>
  <c r="BP810" i="2"/>
  <c r="BP811" i="2"/>
  <c r="BP812" i="2"/>
  <c r="BP813" i="2"/>
  <c r="BP814" i="2"/>
  <c r="BP815" i="2"/>
  <c r="BP816" i="2"/>
  <c r="BP817" i="2"/>
  <c r="BP818" i="2"/>
  <c r="BP819" i="2"/>
  <c r="BP820" i="2"/>
  <c r="BP821" i="2"/>
  <c r="BP822" i="2"/>
  <c r="BP823" i="2"/>
  <c r="BP824" i="2"/>
  <c r="BP825" i="2"/>
  <c r="BP826" i="2"/>
  <c r="BP827" i="2"/>
  <c r="BP828" i="2"/>
  <c r="BP829" i="2"/>
  <c r="BP830" i="2"/>
  <c r="BP831" i="2"/>
  <c r="BP832" i="2"/>
  <c r="BP833" i="2"/>
  <c r="BP834" i="2"/>
  <c r="BP835" i="2"/>
  <c r="BP836" i="2"/>
  <c r="BP837" i="2"/>
  <c r="BP838" i="2"/>
  <c r="BP839" i="2"/>
  <c r="BP840" i="2"/>
  <c r="BP841" i="2"/>
  <c r="BP842" i="2"/>
  <c r="BP843" i="2"/>
  <c r="BP844" i="2"/>
  <c r="BP845" i="2"/>
  <c r="BP846" i="2"/>
  <c r="BP847" i="2"/>
  <c r="BP848" i="2"/>
  <c r="BP849" i="2"/>
  <c r="BP850" i="2"/>
  <c r="BP851" i="2"/>
  <c r="BP852" i="2"/>
  <c r="BP853" i="2"/>
  <c r="BP854" i="2"/>
  <c r="BP855" i="2"/>
  <c r="BP856" i="2"/>
  <c r="BP857" i="2"/>
  <c r="BP858" i="2"/>
  <c r="BP859" i="2"/>
  <c r="BP860" i="2"/>
  <c r="BP861" i="2"/>
  <c r="BP862" i="2"/>
  <c r="BP863" i="2"/>
  <c r="BP864" i="2"/>
  <c r="BP865" i="2"/>
  <c r="BP866" i="2"/>
  <c r="BP867" i="2"/>
  <c r="BP868" i="2"/>
  <c r="BP869" i="2"/>
  <c r="BP870" i="2"/>
  <c r="BP871" i="2"/>
  <c r="BP872" i="2"/>
  <c r="BP873" i="2"/>
  <c r="BP874" i="2"/>
  <c r="BP875" i="2"/>
  <c r="BP876" i="2"/>
  <c r="BP877" i="2"/>
  <c r="BP878" i="2"/>
  <c r="BP879" i="2"/>
  <c r="BP880" i="2"/>
  <c r="BP881" i="2"/>
  <c r="BP882" i="2"/>
  <c r="BP883" i="2"/>
  <c r="BP884" i="2"/>
  <c r="BP885" i="2"/>
  <c r="BP886" i="2"/>
  <c r="BP887" i="2"/>
  <c r="BP888" i="2"/>
  <c r="BP889" i="2"/>
  <c r="BP890" i="2"/>
  <c r="BP891" i="2"/>
  <c r="BP892" i="2"/>
  <c r="BP893" i="2"/>
  <c r="BP894" i="2"/>
  <c r="BP895" i="2"/>
  <c r="BP896" i="2"/>
  <c r="BP897" i="2"/>
  <c r="BP898" i="2"/>
  <c r="BP899" i="2"/>
  <c r="BP900" i="2"/>
  <c r="BP901" i="2"/>
  <c r="BP902" i="2"/>
  <c r="BP903" i="2"/>
  <c r="BP904" i="2"/>
  <c r="BP905" i="2"/>
  <c r="BP906" i="2"/>
  <c r="BP907" i="2"/>
  <c r="BP908" i="2"/>
  <c r="BP909" i="2"/>
  <c r="BP910" i="2"/>
  <c r="BP911" i="2"/>
  <c r="BP912" i="2"/>
  <c r="BP913" i="2"/>
  <c r="BP914" i="2"/>
  <c r="BP915" i="2"/>
  <c r="BP916" i="2"/>
  <c r="BP917" i="2"/>
  <c r="BP918" i="2"/>
  <c r="BP919" i="2"/>
  <c r="BP920" i="2"/>
  <c r="BP921" i="2"/>
  <c r="BP922" i="2"/>
  <c r="BP923" i="2"/>
  <c r="BP924" i="2"/>
  <c r="BP925" i="2"/>
  <c r="BP926" i="2"/>
  <c r="BP927" i="2"/>
  <c r="BP928" i="2"/>
  <c r="BP929" i="2"/>
  <c r="BP930" i="2"/>
  <c r="BP931" i="2"/>
  <c r="BP932" i="2"/>
  <c r="BP933" i="2"/>
  <c r="BP934" i="2"/>
  <c r="BP935" i="2"/>
  <c r="BP936" i="2"/>
  <c r="BP937" i="2"/>
  <c r="BP938" i="2"/>
  <c r="BP939" i="2"/>
  <c r="BP940" i="2"/>
  <c r="BP941" i="2"/>
  <c r="BP942" i="2"/>
  <c r="BP943" i="2"/>
  <c r="BP944" i="2"/>
  <c r="BP945" i="2"/>
  <c r="BP946" i="2"/>
  <c r="BP947" i="2"/>
  <c r="BP948" i="2"/>
  <c r="BP949" i="2"/>
  <c r="BP950" i="2"/>
  <c r="BP951" i="2"/>
  <c r="BP952" i="2"/>
  <c r="BP953" i="2"/>
  <c r="BP954" i="2"/>
  <c r="BP955" i="2"/>
  <c r="BP956" i="2"/>
  <c r="BP957" i="2"/>
  <c r="BP958" i="2"/>
  <c r="BP959" i="2"/>
  <c r="BP960" i="2"/>
  <c r="BP961" i="2"/>
  <c r="BP962" i="2"/>
  <c r="BP963" i="2"/>
  <c r="BP964" i="2"/>
  <c r="BP965" i="2"/>
  <c r="BP966" i="2"/>
  <c r="BP967" i="2"/>
  <c r="BP968" i="2"/>
  <c r="BP969" i="2"/>
  <c r="BP970" i="2"/>
  <c r="BP971" i="2"/>
  <c r="BP972" i="2"/>
  <c r="BP973" i="2"/>
  <c r="BP974" i="2"/>
  <c r="BP975" i="2"/>
  <c r="BP976" i="2"/>
  <c r="BP977" i="2"/>
  <c r="BP978" i="2"/>
  <c r="BP979" i="2"/>
  <c r="BP980" i="2"/>
  <c r="BP981" i="2"/>
  <c r="BP982" i="2"/>
  <c r="BP983" i="2"/>
  <c r="BP984" i="2"/>
  <c r="BP985" i="2"/>
  <c r="BP986" i="2"/>
  <c r="BP987" i="2"/>
  <c r="BP988" i="2"/>
  <c r="BP989" i="2"/>
  <c r="BP990" i="2"/>
  <c r="BP991" i="2"/>
  <c r="BP992" i="2"/>
  <c r="BP993" i="2"/>
  <c r="BP994" i="2"/>
  <c r="BP995" i="2"/>
  <c r="BP996" i="2"/>
  <c r="BP997" i="2"/>
  <c r="BP998" i="2"/>
  <c r="BP999" i="2"/>
  <c r="BP1000" i="2"/>
  <c r="BP1001" i="2"/>
  <c r="BP1002" i="2"/>
  <c r="BP1003" i="2"/>
  <c r="BP1004" i="2"/>
  <c r="BP1005" i="2"/>
  <c r="BP1006" i="2"/>
  <c r="BP1007" i="2"/>
  <c r="BP1008" i="2"/>
  <c r="BP1009" i="2"/>
  <c r="BP1010" i="2"/>
  <c r="BP1011" i="2"/>
  <c r="BP1012" i="2"/>
  <c r="BP1013" i="2"/>
  <c r="BP1014" i="2"/>
  <c r="BP1015" i="2"/>
  <c r="BP1016" i="2"/>
  <c r="BP1017" i="2"/>
  <c r="BP1018" i="2"/>
  <c r="BP1019" i="2"/>
  <c r="BP1020" i="2"/>
  <c r="BP1021" i="2"/>
  <c r="BP1022" i="2"/>
  <c r="BP1023" i="2"/>
  <c r="BP1024" i="2"/>
  <c r="BP1025" i="2"/>
  <c r="BP1026" i="2"/>
  <c r="BP1027" i="2"/>
  <c r="BP1028" i="2"/>
  <c r="BP1029" i="2"/>
  <c r="BP1030" i="2"/>
  <c r="BP1031" i="2"/>
  <c r="BP1032" i="2"/>
  <c r="BP1033" i="2"/>
  <c r="BP1034" i="2"/>
  <c r="BP1035" i="2"/>
  <c r="BP1036" i="2"/>
  <c r="BP1037" i="2"/>
  <c r="BP1038" i="2"/>
  <c r="BP1039" i="2"/>
  <c r="BP1040" i="2"/>
  <c r="BP1041" i="2"/>
  <c r="BP1042" i="2"/>
  <c r="BP1043" i="2"/>
  <c r="BP1044" i="2"/>
  <c r="BP1045" i="2"/>
  <c r="BP1046" i="2"/>
  <c r="BP1047" i="2"/>
  <c r="BP1048" i="2"/>
  <c r="BP1049" i="2"/>
  <c r="BP1050" i="2"/>
  <c r="BP1051" i="2"/>
  <c r="BP1052" i="2"/>
  <c r="BP1053" i="2"/>
  <c r="BP1054" i="2"/>
  <c r="BP1055" i="2"/>
  <c r="BP1056" i="2"/>
  <c r="BP1057" i="2"/>
  <c r="BP1058" i="2"/>
  <c r="BP1059" i="2"/>
  <c r="BP1060" i="2"/>
  <c r="BP1061" i="2"/>
  <c r="BP1062" i="2"/>
  <c r="BP1063" i="2"/>
  <c r="BP1064" i="2"/>
  <c r="BP1065" i="2"/>
  <c r="BP1066" i="2"/>
  <c r="BP1067" i="2"/>
  <c r="BP1068" i="2"/>
  <c r="BP1069" i="2"/>
  <c r="BP1070" i="2"/>
  <c r="BP1071" i="2"/>
  <c r="BP1072" i="2"/>
  <c r="BP1073" i="2"/>
  <c r="BP1074" i="2"/>
  <c r="BP1075" i="2"/>
  <c r="BP1076" i="2"/>
  <c r="BP1077" i="2"/>
  <c r="BP1078" i="2"/>
  <c r="BP1079" i="2"/>
  <c r="BP1080" i="2"/>
  <c r="BP1081" i="2"/>
  <c r="BP1082" i="2"/>
  <c r="BP1083" i="2"/>
  <c r="BP1084" i="2"/>
  <c r="BP1085" i="2"/>
  <c r="BP1086" i="2"/>
  <c r="BP1087" i="2"/>
  <c r="BP1088" i="2"/>
  <c r="BP1089" i="2"/>
  <c r="BP1090" i="2"/>
  <c r="BP1091" i="2"/>
  <c r="BP1092" i="2"/>
  <c r="BP1093" i="2"/>
  <c r="BP1094" i="2"/>
  <c r="BP1095" i="2"/>
  <c r="BP1096" i="2"/>
  <c r="BP1097" i="2"/>
  <c r="BP1098" i="2"/>
  <c r="BP1099" i="2"/>
  <c r="BP1100" i="2"/>
  <c r="BP1101" i="2"/>
  <c r="BP1102" i="2"/>
  <c r="BP1103" i="2"/>
  <c r="BP1104" i="2"/>
  <c r="BP1105" i="2"/>
  <c r="BP1106" i="2"/>
  <c r="BP1107" i="2"/>
  <c r="BP1108" i="2"/>
  <c r="BP1109" i="2"/>
  <c r="BP1110" i="2"/>
  <c r="BP1111" i="2"/>
  <c r="BP1112" i="2"/>
  <c r="BP1113" i="2"/>
  <c r="BP1114" i="2"/>
  <c r="BP1115" i="2"/>
  <c r="BP1116" i="2"/>
  <c r="BP1117" i="2"/>
  <c r="BP1118" i="2"/>
  <c r="BP1119" i="2"/>
  <c r="BP1120" i="2"/>
  <c r="BP1121" i="2"/>
  <c r="BP1122" i="2"/>
  <c r="BP1123" i="2"/>
  <c r="BP1124" i="2"/>
  <c r="BP1125" i="2"/>
  <c r="BP1126" i="2"/>
  <c r="BP1127" i="2"/>
  <c r="BP1128" i="2"/>
  <c r="BP1129" i="2"/>
  <c r="BP1130" i="2"/>
  <c r="BP1131" i="2"/>
  <c r="BP1132" i="2"/>
  <c r="BP1133" i="2"/>
  <c r="BP1134" i="2"/>
  <c r="BP1135" i="2"/>
  <c r="BP1136" i="2"/>
  <c r="BP1137" i="2"/>
  <c r="BP1138" i="2"/>
  <c r="BP1139" i="2"/>
  <c r="BP1140" i="2"/>
  <c r="BP1141" i="2"/>
  <c r="BP1142" i="2"/>
  <c r="BP1143" i="2"/>
  <c r="BP1144" i="2"/>
  <c r="BP1145" i="2"/>
  <c r="BP1146" i="2"/>
  <c r="BP1147" i="2"/>
  <c r="BP1148" i="2"/>
  <c r="BP1149" i="2"/>
  <c r="BP1150" i="2"/>
  <c r="BP1151" i="2"/>
  <c r="BP1152" i="2"/>
  <c r="BP1153" i="2"/>
  <c r="BP1154" i="2"/>
  <c r="BP1155" i="2"/>
  <c r="BP1156" i="2"/>
  <c r="BP1157" i="2"/>
  <c r="BP1158" i="2"/>
  <c r="BP1159" i="2"/>
  <c r="BP1160" i="2"/>
  <c r="BP1161" i="2"/>
  <c r="BP1162" i="2"/>
  <c r="BP1163" i="2"/>
  <c r="BP1164" i="2"/>
  <c r="BP1165" i="2"/>
  <c r="BP1166" i="2"/>
  <c r="BP1167" i="2"/>
  <c r="BP1168" i="2"/>
  <c r="BP1169" i="2"/>
  <c r="BP1170" i="2"/>
  <c r="BP1171" i="2"/>
  <c r="BP1172" i="2"/>
  <c r="BP1173" i="2"/>
  <c r="BP1174" i="2"/>
  <c r="BP1175" i="2"/>
  <c r="BP1176" i="2"/>
  <c r="BP1177" i="2"/>
  <c r="BP1178" i="2"/>
  <c r="BP1179" i="2"/>
  <c r="BP1180" i="2"/>
  <c r="BP1181" i="2"/>
  <c r="BP1182" i="2"/>
  <c r="BP1183" i="2"/>
  <c r="BP1184" i="2"/>
  <c r="BP1185" i="2"/>
  <c r="BP1186" i="2"/>
  <c r="BP1187" i="2"/>
  <c r="BP1188" i="2"/>
  <c r="BP1189" i="2"/>
  <c r="BP1190" i="2"/>
  <c r="BP1191" i="2"/>
  <c r="BP1192" i="2"/>
  <c r="BP1193" i="2"/>
  <c r="BP1194" i="2"/>
  <c r="BP1195" i="2"/>
  <c r="BP1196" i="2"/>
  <c r="BP1197" i="2"/>
  <c r="BP1198" i="2"/>
  <c r="BP1199" i="2"/>
  <c r="BP1200" i="2"/>
  <c r="BP1201" i="2"/>
  <c r="BP1202" i="2"/>
  <c r="BP1203" i="2"/>
  <c r="BP1204" i="2"/>
  <c r="BP1205" i="2"/>
  <c r="BP1206" i="2"/>
  <c r="BP1207" i="2"/>
  <c r="BP1208" i="2"/>
  <c r="BP1209" i="2"/>
  <c r="BP1210" i="2"/>
  <c r="BP1211" i="2"/>
  <c r="BP1212" i="2"/>
  <c r="BP1213" i="2"/>
  <c r="BP1214" i="2"/>
  <c r="BP1215" i="2"/>
  <c r="BP1216" i="2"/>
  <c r="BP1217" i="2"/>
  <c r="BP1218" i="2"/>
  <c r="BP1219" i="2"/>
  <c r="BP1220" i="2"/>
  <c r="BP1221" i="2"/>
  <c r="BP1222" i="2"/>
  <c r="BP1223" i="2"/>
  <c r="BP1224" i="2"/>
  <c r="BP1225" i="2"/>
  <c r="BP1226" i="2"/>
  <c r="BP1227" i="2"/>
  <c r="BP1228" i="2"/>
  <c r="BP1229" i="2"/>
  <c r="BP1230" i="2"/>
  <c r="BP1231" i="2"/>
  <c r="BP1232" i="2"/>
  <c r="BP1233" i="2"/>
  <c r="BP1234" i="2"/>
  <c r="BP1235" i="2"/>
  <c r="BP1236" i="2"/>
  <c r="BP1237" i="2"/>
  <c r="BP1238" i="2"/>
  <c r="BP1239" i="2"/>
  <c r="BP1240" i="2"/>
  <c r="BP1241" i="2"/>
  <c r="BP1242" i="2"/>
  <c r="BP1243" i="2"/>
  <c r="BP1244" i="2"/>
  <c r="BP1245" i="2"/>
  <c r="BP1246" i="2"/>
  <c r="BP1247" i="2"/>
  <c r="BP1248" i="2"/>
  <c r="BP1249" i="2"/>
  <c r="BP1250" i="2"/>
  <c r="BP1251" i="2"/>
  <c r="BP1252" i="2"/>
  <c r="BP1253" i="2"/>
  <c r="BP1254" i="2"/>
  <c r="BP1255" i="2"/>
  <c r="BP1256" i="2"/>
  <c r="BP1257" i="2"/>
  <c r="BP1258" i="2"/>
  <c r="BP1259" i="2"/>
  <c r="BP1260" i="2"/>
  <c r="BP1261" i="2"/>
  <c r="BP1262" i="2"/>
  <c r="BP1263" i="2"/>
  <c r="BP1264" i="2"/>
  <c r="BP1265" i="2"/>
  <c r="BP1266" i="2"/>
  <c r="BP1267" i="2"/>
  <c r="BP1268" i="2"/>
  <c r="BP1269" i="2"/>
  <c r="BP1270" i="2"/>
  <c r="BP1271" i="2"/>
  <c r="BP1272" i="2"/>
  <c r="BP1273" i="2"/>
  <c r="BP1274" i="2"/>
  <c r="BP1275" i="2"/>
  <c r="BP1276" i="2"/>
  <c r="BP1277" i="2"/>
  <c r="BP1278" i="2"/>
  <c r="BP1279" i="2"/>
  <c r="BP1280" i="2"/>
  <c r="BP1281" i="2"/>
  <c r="BP1282" i="2"/>
  <c r="BP1283" i="2"/>
  <c r="BP1284" i="2"/>
  <c r="BP1285" i="2"/>
  <c r="BP1286" i="2"/>
  <c r="BP1287" i="2"/>
  <c r="BP1288" i="2"/>
  <c r="BP1289" i="2"/>
  <c r="BP1290" i="2"/>
  <c r="BP1291" i="2"/>
  <c r="BP1292" i="2"/>
  <c r="BP1293" i="2"/>
  <c r="BP1294" i="2"/>
  <c r="BP1295" i="2"/>
  <c r="BP1296" i="2"/>
  <c r="BP1297" i="2"/>
  <c r="BP1298" i="2"/>
  <c r="BP1299" i="2"/>
  <c r="BP1300" i="2"/>
  <c r="BP1301" i="2"/>
  <c r="BP1302" i="2"/>
  <c r="BP1303" i="2"/>
  <c r="BP1304" i="2"/>
  <c r="BP1305" i="2"/>
  <c r="BP1306" i="2"/>
  <c r="BP1307" i="2"/>
  <c r="BP1308" i="2"/>
  <c r="BP1309" i="2"/>
  <c r="BP1310" i="2"/>
  <c r="BP1311" i="2"/>
  <c r="BP1312" i="2"/>
  <c r="BP1313" i="2"/>
  <c r="BP1314" i="2"/>
  <c r="BP1315" i="2"/>
  <c r="BP1316" i="2"/>
  <c r="BP1317" i="2"/>
  <c r="BP1318" i="2"/>
  <c r="BP1319" i="2"/>
  <c r="BP1320" i="2"/>
  <c r="BP1321" i="2"/>
  <c r="BP1322" i="2"/>
  <c r="BP1323" i="2"/>
  <c r="BP1324" i="2"/>
  <c r="BP1325" i="2"/>
  <c r="BP1326" i="2"/>
  <c r="BP1327" i="2"/>
  <c r="BP1328" i="2"/>
  <c r="BP1329" i="2"/>
  <c r="BP1330" i="2"/>
  <c r="BP1331" i="2"/>
  <c r="BP1332" i="2"/>
  <c r="BP1333" i="2"/>
  <c r="BP1334" i="2"/>
  <c r="BP1335" i="2"/>
  <c r="BP1336" i="2"/>
  <c r="BP1337" i="2"/>
  <c r="BP1338" i="2"/>
  <c r="BP1339" i="2"/>
  <c r="BP1340" i="2"/>
  <c r="BP1341" i="2"/>
  <c r="BP1342" i="2"/>
  <c r="BP1343" i="2"/>
  <c r="BP1344" i="2"/>
  <c r="BP1345" i="2"/>
  <c r="BP1346" i="2"/>
  <c r="BP1347" i="2"/>
  <c r="BP1348" i="2"/>
  <c r="BP1349" i="2"/>
  <c r="BP1350" i="2"/>
  <c r="BP1351" i="2"/>
  <c r="BP1352" i="2"/>
  <c r="BP1353" i="2"/>
  <c r="BP1354" i="2"/>
  <c r="BP1355" i="2"/>
  <c r="BP1356" i="2"/>
  <c r="BP1357" i="2"/>
  <c r="BP1358" i="2"/>
  <c r="BP1359" i="2"/>
  <c r="BP1360" i="2"/>
  <c r="BP1361" i="2"/>
  <c r="BP1362" i="2"/>
  <c r="BP1363" i="2"/>
  <c r="BP1364" i="2"/>
  <c r="BP1365" i="2"/>
  <c r="BP1366" i="2"/>
  <c r="BP1367" i="2"/>
  <c r="BP1368" i="2"/>
  <c r="BP1369" i="2"/>
  <c r="BP1370" i="2"/>
  <c r="BP1371" i="2"/>
  <c r="BP1372" i="2"/>
  <c r="BP1373" i="2"/>
  <c r="BP1374" i="2"/>
  <c r="BP1375" i="2"/>
  <c r="BP1376" i="2"/>
  <c r="BP1377" i="2"/>
  <c r="BP1378" i="2"/>
  <c r="BP1379" i="2"/>
  <c r="BP1380" i="2"/>
  <c r="BP1381" i="2"/>
  <c r="BP1382" i="2"/>
  <c r="BP1383" i="2"/>
  <c r="BP1384" i="2"/>
  <c r="BP1385" i="2"/>
  <c r="BP1386" i="2"/>
  <c r="BP1387" i="2"/>
  <c r="BP1388" i="2"/>
  <c r="BP1389" i="2"/>
  <c r="BP1390" i="2"/>
  <c r="BP1391" i="2"/>
  <c r="BP1392" i="2"/>
  <c r="BP1393" i="2"/>
  <c r="BP1394" i="2"/>
  <c r="BP1395" i="2"/>
  <c r="BP1396" i="2"/>
  <c r="BP1397" i="2"/>
  <c r="BP1398" i="2"/>
  <c r="BP1399" i="2"/>
  <c r="BP1400" i="2"/>
  <c r="BP1401" i="2"/>
  <c r="BP1402" i="2"/>
  <c r="BP1403" i="2"/>
  <c r="BP1404" i="2"/>
  <c r="BP1405" i="2"/>
  <c r="BP1406" i="2"/>
  <c r="BP1407" i="2"/>
  <c r="BP1408" i="2"/>
  <c r="BP1409" i="2"/>
  <c r="BP1410" i="2"/>
  <c r="BP1411" i="2"/>
  <c r="BP1412" i="2"/>
  <c r="BP1413" i="2"/>
  <c r="BP1414" i="2"/>
  <c r="BP1415" i="2"/>
  <c r="BP1416" i="2"/>
  <c r="BP1417" i="2"/>
  <c r="BP1418" i="2"/>
  <c r="BP1419" i="2"/>
  <c r="BP1420" i="2"/>
  <c r="BP1421" i="2"/>
  <c r="BP1422" i="2"/>
  <c r="BP1423" i="2"/>
  <c r="BP1424" i="2"/>
  <c r="BP1425" i="2"/>
  <c r="BP1426" i="2"/>
  <c r="BP1427" i="2"/>
  <c r="BP1428" i="2"/>
  <c r="BP1429" i="2"/>
  <c r="BP1430" i="2"/>
  <c r="BP1431" i="2"/>
  <c r="BP1432" i="2"/>
  <c r="BP1433" i="2"/>
  <c r="BP1434" i="2"/>
  <c r="BP1435" i="2"/>
  <c r="BP1436" i="2"/>
  <c r="BP1437" i="2"/>
  <c r="BP1438" i="2"/>
  <c r="BP1439" i="2"/>
  <c r="BP1440" i="2"/>
  <c r="BP1441" i="2"/>
  <c r="BP1442" i="2"/>
  <c r="BP1443" i="2"/>
  <c r="BP1444" i="2"/>
  <c r="BP1445" i="2"/>
  <c r="BP1446" i="2"/>
  <c r="BP1447" i="2"/>
  <c r="BP1448" i="2"/>
  <c r="BP1449" i="2"/>
  <c r="BP1450" i="2"/>
  <c r="BP1451" i="2"/>
  <c r="BP1452" i="2"/>
  <c r="BP1453" i="2"/>
  <c r="BP1454" i="2"/>
  <c r="BP1455" i="2"/>
  <c r="BP1456" i="2"/>
  <c r="BP1457" i="2"/>
  <c r="BP1458" i="2"/>
  <c r="BP1459" i="2"/>
  <c r="BP1460" i="2"/>
  <c r="BP1461" i="2"/>
  <c r="BP1462" i="2"/>
  <c r="BP1463" i="2"/>
  <c r="BP1464" i="2"/>
  <c r="BP1465" i="2"/>
  <c r="BP1466" i="2"/>
  <c r="BP1467" i="2"/>
  <c r="BP1468" i="2"/>
  <c r="BP1469" i="2"/>
  <c r="BP1470" i="2"/>
  <c r="BP1471" i="2"/>
  <c r="BP1472" i="2"/>
  <c r="BP1473" i="2"/>
  <c r="BP1474" i="2"/>
  <c r="BP1475" i="2"/>
  <c r="BP1476" i="2"/>
  <c r="BP1477" i="2"/>
  <c r="BP1478" i="2"/>
  <c r="BP1479" i="2"/>
  <c r="BP1480" i="2"/>
  <c r="BP1481" i="2"/>
  <c r="BP1482" i="2"/>
  <c r="BP1483" i="2"/>
  <c r="BP1484" i="2"/>
  <c r="BP1485" i="2"/>
  <c r="BP1486" i="2"/>
  <c r="BP1487" i="2"/>
  <c r="BP1488" i="2"/>
  <c r="BP1489" i="2"/>
  <c r="BP1490" i="2"/>
  <c r="BP1491" i="2"/>
  <c r="BP1492" i="2"/>
  <c r="BP1493" i="2"/>
  <c r="BP1494" i="2"/>
  <c r="BP1495" i="2"/>
  <c r="BP1496" i="2"/>
  <c r="BP1497" i="2"/>
  <c r="BP1498" i="2"/>
  <c r="BP1499" i="2"/>
  <c r="BP1500" i="2"/>
  <c r="BP1501" i="2"/>
  <c r="BP1502" i="2"/>
  <c r="BP1503" i="2"/>
  <c r="BP1504" i="2"/>
  <c r="BP1505" i="2"/>
  <c r="BP1506" i="2"/>
  <c r="BP1507" i="2"/>
  <c r="BP1508" i="2"/>
  <c r="BP1509" i="2"/>
  <c r="BP1510" i="2"/>
  <c r="BP1511" i="2"/>
  <c r="BP1512" i="2"/>
  <c r="BP1513" i="2"/>
  <c r="BP1514" i="2"/>
  <c r="BP1515" i="2"/>
  <c r="BP1516" i="2"/>
  <c r="BP1517" i="2"/>
  <c r="BP1518" i="2"/>
  <c r="BP1519" i="2"/>
  <c r="BP1520" i="2"/>
  <c r="BP1521" i="2"/>
  <c r="BP1522" i="2"/>
  <c r="BP1523" i="2"/>
  <c r="BP1524" i="2"/>
  <c r="BP1525" i="2"/>
  <c r="BP1526" i="2"/>
  <c r="BP1527" i="2"/>
  <c r="BP1528" i="2"/>
  <c r="BP1529" i="2"/>
  <c r="BP1530" i="2"/>
  <c r="BP1531" i="2"/>
  <c r="BP1532" i="2"/>
  <c r="BP1533" i="2"/>
  <c r="BP1534" i="2"/>
  <c r="BP1535" i="2"/>
  <c r="BP1536" i="2"/>
  <c r="BP1537" i="2"/>
  <c r="BP1538" i="2"/>
  <c r="BP1539" i="2"/>
  <c r="BP1540" i="2"/>
  <c r="BP1541" i="2"/>
  <c r="BP1542" i="2"/>
  <c r="BP1543" i="2"/>
  <c r="BP1544" i="2"/>
  <c r="BP1545" i="2"/>
  <c r="BP1546" i="2"/>
  <c r="BP1547" i="2"/>
  <c r="BP1548" i="2"/>
  <c r="BP1549" i="2"/>
  <c r="BP1550" i="2"/>
  <c r="BP1551" i="2"/>
  <c r="BP1552" i="2"/>
  <c r="BP1553" i="2"/>
  <c r="BP1554" i="2"/>
  <c r="BP1555" i="2"/>
  <c r="BP1556" i="2"/>
  <c r="BP1557" i="2"/>
  <c r="BP1558" i="2"/>
  <c r="BP1559" i="2"/>
  <c r="BP1560" i="2"/>
  <c r="BP1561" i="2"/>
  <c r="BP1562" i="2"/>
  <c r="BP1563" i="2"/>
  <c r="BP1564" i="2"/>
  <c r="BP1565" i="2"/>
  <c r="BP1566" i="2"/>
  <c r="BP1567" i="2"/>
  <c r="BP1568" i="2"/>
  <c r="BP1569" i="2"/>
  <c r="BP1570" i="2"/>
  <c r="BP1571" i="2"/>
  <c r="BP1572" i="2"/>
  <c r="BP1573" i="2"/>
  <c r="BP1574" i="2"/>
  <c r="BP1575" i="2"/>
  <c r="BP1576" i="2"/>
  <c r="BP1577" i="2"/>
  <c r="BP1578" i="2"/>
  <c r="BP1579" i="2"/>
  <c r="BP1580" i="2"/>
  <c r="BP1581" i="2"/>
  <c r="BP1582" i="2"/>
  <c r="BP1583" i="2"/>
  <c r="BP1584" i="2"/>
  <c r="BP1585" i="2"/>
  <c r="BP1586" i="2"/>
  <c r="BP1587" i="2"/>
  <c r="BP1588" i="2"/>
  <c r="BP1589" i="2"/>
  <c r="BP1590" i="2"/>
  <c r="BP1591" i="2"/>
  <c r="BP1592" i="2"/>
  <c r="BP1593" i="2"/>
  <c r="BP1594" i="2"/>
  <c r="BP1595" i="2"/>
  <c r="BP1596" i="2"/>
  <c r="BP1597" i="2"/>
  <c r="BP1598" i="2"/>
  <c r="BP1599" i="2"/>
  <c r="BP1600" i="2"/>
  <c r="BP1601" i="2"/>
  <c r="BL2" i="2" l="1"/>
  <c r="BL3" i="2"/>
  <c r="BL4" i="2"/>
  <c r="BL5" i="2"/>
  <c r="BL6" i="2"/>
  <c r="BL7" i="2"/>
  <c r="BL8" i="2"/>
  <c r="BL9" i="2"/>
  <c r="BL10" i="2"/>
  <c r="BL11" i="2"/>
  <c r="BL12" i="2"/>
  <c r="BL13" i="2"/>
  <c r="BL14" i="2"/>
  <c r="BL15" i="2"/>
  <c r="BL16" i="2"/>
  <c r="BL17" i="2"/>
  <c r="BL18" i="2"/>
  <c r="BL19" i="2"/>
  <c r="BL20" i="2"/>
  <c r="BL21" i="2"/>
  <c r="BL22" i="2"/>
  <c r="BL23" i="2"/>
  <c r="BL24" i="2"/>
  <c r="BL25" i="2"/>
  <c r="BL26" i="2"/>
  <c r="BL27" i="2"/>
  <c r="BL28" i="2"/>
  <c r="BL29" i="2"/>
  <c r="BL30" i="2"/>
  <c r="BL31" i="2"/>
  <c r="BL32" i="2"/>
  <c r="BL33" i="2"/>
  <c r="BL34" i="2"/>
  <c r="BL35" i="2"/>
  <c r="BL36" i="2"/>
  <c r="BL37" i="2"/>
  <c r="BL38" i="2"/>
  <c r="BL39" i="2"/>
  <c r="BL40" i="2"/>
  <c r="BL41" i="2"/>
  <c r="BL42" i="2"/>
  <c r="BL43" i="2"/>
  <c r="BL44" i="2"/>
  <c r="BL45" i="2"/>
  <c r="BL46" i="2"/>
  <c r="BL47" i="2"/>
  <c r="BL48" i="2"/>
  <c r="BL49" i="2"/>
  <c r="BL50" i="2"/>
  <c r="BL51" i="2"/>
  <c r="BL52" i="2"/>
  <c r="BL53" i="2"/>
  <c r="BL54" i="2"/>
  <c r="BL55" i="2"/>
  <c r="BL56" i="2"/>
  <c r="BL57" i="2"/>
  <c r="BL58" i="2"/>
  <c r="BL59" i="2"/>
  <c r="BL60" i="2"/>
  <c r="BL61" i="2"/>
  <c r="BL62" i="2"/>
  <c r="BL63" i="2"/>
  <c r="BL64" i="2"/>
  <c r="BL65" i="2"/>
  <c r="BL66" i="2"/>
  <c r="BL67" i="2"/>
  <c r="BL68" i="2"/>
  <c r="BL69" i="2"/>
  <c r="BL70" i="2"/>
  <c r="BL71" i="2"/>
  <c r="BL72" i="2"/>
  <c r="BL73" i="2"/>
  <c r="BL74" i="2"/>
  <c r="BL75" i="2"/>
  <c r="BL76" i="2"/>
  <c r="BL77" i="2"/>
  <c r="BL78" i="2"/>
  <c r="BL79" i="2"/>
  <c r="BL80" i="2"/>
  <c r="BL81" i="2"/>
  <c r="BL82" i="2"/>
  <c r="BL83" i="2"/>
  <c r="BL84" i="2"/>
  <c r="BL85" i="2"/>
  <c r="BL86" i="2"/>
  <c r="BL87" i="2"/>
  <c r="BL88" i="2"/>
  <c r="BL89" i="2"/>
  <c r="BL90" i="2"/>
  <c r="BL91" i="2"/>
  <c r="BL92" i="2"/>
  <c r="BL93" i="2"/>
  <c r="BL94" i="2"/>
  <c r="BL95" i="2"/>
  <c r="BL96" i="2"/>
  <c r="BL97" i="2"/>
  <c r="BL98" i="2"/>
  <c r="BL99" i="2"/>
  <c r="BL100" i="2"/>
  <c r="BL101" i="2"/>
  <c r="BL102" i="2"/>
  <c r="BL103" i="2"/>
  <c r="BL104" i="2"/>
  <c r="BL105" i="2"/>
  <c r="BL106" i="2"/>
  <c r="BL107" i="2"/>
  <c r="BL108" i="2"/>
  <c r="BL109" i="2"/>
  <c r="BL110" i="2"/>
  <c r="BL111" i="2"/>
  <c r="BL112" i="2"/>
  <c r="BL113" i="2"/>
  <c r="BL114" i="2"/>
  <c r="BL115" i="2"/>
  <c r="BL116" i="2"/>
  <c r="BL117" i="2"/>
  <c r="BL118" i="2"/>
  <c r="BL119" i="2"/>
  <c r="BL120" i="2"/>
  <c r="BL121" i="2"/>
  <c r="BL122" i="2"/>
  <c r="BL123" i="2"/>
  <c r="BL124" i="2"/>
  <c r="BL125" i="2"/>
  <c r="BL126" i="2"/>
  <c r="BL127" i="2"/>
  <c r="BL128" i="2"/>
  <c r="BL129" i="2"/>
  <c r="BL130" i="2"/>
  <c r="BL131" i="2"/>
  <c r="BL132" i="2"/>
  <c r="BL133" i="2"/>
  <c r="BL134" i="2"/>
  <c r="BL135" i="2"/>
  <c r="BL136" i="2"/>
  <c r="BL137" i="2"/>
  <c r="BL138" i="2"/>
  <c r="BL139" i="2"/>
  <c r="BL140" i="2"/>
  <c r="BL141" i="2"/>
  <c r="BL142" i="2"/>
  <c r="BL143" i="2"/>
  <c r="BL144" i="2"/>
  <c r="BL145" i="2"/>
  <c r="BL146" i="2"/>
  <c r="BL147" i="2"/>
  <c r="BL148" i="2"/>
  <c r="BL149" i="2"/>
  <c r="BL150" i="2"/>
  <c r="BL151" i="2"/>
  <c r="BL152" i="2"/>
  <c r="BL153" i="2"/>
  <c r="BL154" i="2"/>
  <c r="BL155" i="2"/>
  <c r="BL156" i="2"/>
  <c r="BL157" i="2"/>
  <c r="BL158" i="2"/>
  <c r="BL159" i="2"/>
  <c r="BL160" i="2"/>
  <c r="BL161" i="2"/>
  <c r="BL162" i="2"/>
  <c r="BL163" i="2"/>
  <c r="BL164" i="2"/>
  <c r="BL165" i="2"/>
  <c r="BL166" i="2"/>
  <c r="BL167" i="2"/>
  <c r="BL168" i="2"/>
  <c r="BL169" i="2"/>
  <c r="BL170" i="2"/>
  <c r="BL171" i="2"/>
  <c r="BL172" i="2"/>
  <c r="BL173" i="2"/>
  <c r="BL174" i="2"/>
  <c r="BL175" i="2"/>
  <c r="BL176" i="2"/>
  <c r="BL177" i="2"/>
  <c r="BL178" i="2"/>
  <c r="BL179" i="2"/>
  <c r="BL180" i="2"/>
  <c r="BL181" i="2"/>
  <c r="BL182" i="2"/>
  <c r="BL183" i="2"/>
  <c r="BL184" i="2"/>
  <c r="BL185" i="2"/>
  <c r="BL186" i="2"/>
  <c r="BL187" i="2"/>
  <c r="BL188" i="2"/>
  <c r="BL189" i="2"/>
  <c r="BL190" i="2"/>
  <c r="BL191" i="2"/>
  <c r="BL192" i="2"/>
  <c r="BL193" i="2"/>
  <c r="BL194" i="2"/>
  <c r="BL195" i="2"/>
  <c r="BL196" i="2"/>
  <c r="BL197" i="2"/>
  <c r="BL198" i="2"/>
  <c r="BL199" i="2"/>
  <c r="BL200" i="2"/>
  <c r="BL201" i="2"/>
  <c r="BL202" i="2"/>
  <c r="BL203" i="2"/>
  <c r="BL204" i="2"/>
  <c r="BL205" i="2"/>
  <c r="BL206" i="2"/>
  <c r="BL207" i="2"/>
  <c r="BL208" i="2"/>
  <c r="BL209" i="2"/>
  <c r="BL210" i="2"/>
  <c r="BL211" i="2"/>
  <c r="BL212" i="2"/>
  <c r="BL213" i="2"/>
  <c r="BL214" i="2"/>
  <c r="BL215" i="2"/>
  <c r="BL216" i="2"/>
  <c r="BL217" i="2"/>
  <c r="BL218" i="2"/>
  <c r="BL219" i="2"/>
  <c r="BL220" i="2"/>
  <c r="BL221" i="2"/>
  <c r="BL222" i="2"/>
  <c r="BL223" i="2"/>
  <c r="BL224" i="2"/>
  <c r="BL225" i="2"/>
  <c r="BL226" i="2"/>
  <c r="BL227" i="2"/>
  <c r="BL228" i="2"/>
  <c r="BL229" i="2"/>
  <c r="BL230" i="2"/>
  <c r="BL231" i="2"/>
  <c r="BL232" i="2"/>
  <c r="BL233" i="2"/>
  <c r="BL234" i="2"/>
  <c r="BL235" i="2"/>
  <c r="BL236" i="2"/>
  <c r="BL237" i="2"/>
  <c r="BL238" i="2"/>
  <c r="BL239" i="2"/>
  <c r="BL240" i="2"/>
  <c r="BL241" i="2"/>
  <c r="BL242" i="2"/>
  <c r="BL243" i="2"/>
  <c r="BL244" i="2"/>
  <c r="BL245" i="2"/>
  <c r="BL246" i="2"/>
  <c r="BL247" i="2"/>
  <c r="BL248" i="2"/>
  <c r="BL249" i="2"/>
  <c r="BL250" i="2"/>
  <c r="BL251" i="2"/>
  <c r="BL252" i="2"/>
  <c r="BL253" i="2"/>
  <c r="BL254" i="2"/>
  <c r="BL255" i="2"/>
  <c r="BL256" i="2"/>
  <c r="BL257" i="2"/>
  <c r="BL258" i="2"/>
  <c r="BL259" i="2"/>
  <c r="BL260" i="2"/>
  <c r="BL261" i="2"/>
  <c r="BL262" i="2"/>
  <c r="BL263" i="2"/>
  <c r="BL264" i="2"/>
  <c r="BL265" i="2"/>
  <c r="BL266" i="2"/>
  <c r="BL267" i="2"/>
  <c r="BL268" i="2"/>
  <c r="BL269" i="2"/>
  <c r="BL270" i="2"/>
  <c r="BL271" i="2"/>
  <c r="BL272" i="2"/>
  <c r="BL273" i="2"/>
  <c r="BL274" i="2"/>
  <c r="BL275" i="2"/>
  <c r="BL276" i="2"/>
  <c r="BL277" i="2"/>
  <c r="BL278" i="2"/>
  <c r="BL279" i="2"/>
  <c r="BL280" i="2"/>
  <c r="BL281" i="2"/>
  <c r="BL282" i="2"/>
  <c r="BL283" i="2"/>
  <c r="BL284" i="2"/>
  <c r="BL285" i="2"/>
  <c r="BL286" i="2"/>
  <c r="BL287" i="2"/>
  <c r="BL288" i="2"/>
  <c r="BL289" i="2"/>
  <c r="BL290" i="2"/>
  <c r="BL291" i="2"/>
  <c r="BL292" i="2"/>
  <c r="BL293" i="2"/>
  <c r="BL294" i="2"/>
  <c r="BL295" i="2"/>
  <c r="BL296" i="2"/>
  <c r="BL297" i="2"/>
  <c r="BL298" i="2"/>
  <c r="BL299" i="2"/>
  <c r="BL300" i="2"/>
  <c r="BL301" i="2"/>
  <c r="BL302" i="2"/>
  <c r="BL303" i="2"/>
  <c r="BL304" i="2"/>
  <c r="BL305" i="2"/>
  <c r="BL306" i="2"/>
  <c r="BL307" i="2"/>
  <c r="BL308" i="2"/>
  <c r="BL309" i="2"/>
  <c r="BL310" i="2"/>
  <c r="BL311" i="2"/>
  <c r="BL312" i="2"/>
  <c r="BL313" i="2"/>
  <c r="BL314" i="2"/>
  <c r="BL315" i="2"/>
  <c r="BL316" i="2"/>
  <c r="BL317" i="2"/>
  <c r="BL318" i="2"/>
  <c r="BL319" i="2"/>
  <c r="BL320" i="2"/>
  <c r="BL321" i="2"/>
  <c r="BL322" i="2"/>
  <c r="BL323" i="2"/>
  <c r="BL324" i="2"/>
  <c r="BL325" i="2"/>
  <c r="BL326" i="2"/>
  <c r="BL327" i="2"/>
  <c r="BL328" i="2"/>
  <c r="BL329" i="2"/>
  <c r="BL330" i="2"/>
  <c r="BL331" i="2"/>
  <c r="BL332" i="2"/>
  <c r="BL333" i="2"/>
  <c r="BL334" i="2"/>
  <c r="BL335" i="2"/>
  <c r="BL336" i="2"/>
  <c r="BL337" i="2"/>
  <c r="BL338" i="2"/>
  <c r="BL339" i="2"/>
  <c r="BL340" i="2"/>
  <c r="BL341" i="2"/>
  <c r="BL342" i="2"/>
  <c r="BL343" i="2"/>
  <c r="BL344" i="2"/>
  <c r="BL345" i="2"/>
  <c r="BL346" i="2"/>
  <c r="BL347" i="2"/>
  <c r="BL348" i="2"/>
  <c r="BL349" i="2"/>
  <c r="BL350" i="2"/>
  <c r="BL351" i="2"/>
  <c r="BL352" i="2"/>
  <c r="BL353" i="2"/>
  <c r="BL354" i="2"/>
  <c r="BL355" i="2"/>
  <c r="BL356" i="2"/>
  <c r="BL357" i="2"/>
  <c r="BL358" i="2"/>
  <c r="BL359" i="2"/>
  <c r="BL360" i="2"/>
  <c r="BL361" i="2"/>
  <c r="BL362" i="2"/>
  <c r="BL363" i="2"/>
  <c r="BL364" i="2"/>
  <c r="BL365" i="2"/>
  <c r="BL366" i="2"/>
  <c r="BL367" i="2"/>
  <c r="BL368" i="2"/>
  <c r="BL369" i="2"/>
  <c r="BL370" i="2"/>
  <c r="BL371" i="2"/>
  <c r="BL372" i="2"/>
  <c r="BL373" i="2"/>
  <c r="BL374" i="2"/>
  <c r="BL375" i="2"/>
  <c r="BL376" i="2"/>
  <c r="BL377" i="2"/>
  <c r="BL378" i="2"/>
  <c r="BL379" i="2"/>
  <c r="BL380" i="2"/>
  <c r="BL381" i="2"/>
  <c r="BL382" i="2"/>
  <c r="BL383" i="2"/>
  <c r="BL384" i="2"/>
  <c r="BL385" i="2"/>
  <c r="BL386" i="2"/>
  <c r="BL387" i="2"/>
  <c r="BL388" i="2"/>
  <c r="BL389" i="2"/>
  <c r="BL390" i="2"/>
  <c r="BL391" i="2"/>
  <c r="BL392" i="2"/>
  <c r="BL393" i="2"/>
  <c r="BL394" i="2"/>
  <c r="BL395" i="2"/>
  <c r="BL396" i="2"/>
  <c r="BL397" i="2"/>
  <c r="BL398" i="2"/>
  <c r="BL399" i="2"/>
  <c r="BL400" i="2"/>
  <c r="BL401" i="2"/>
  <c r="BL402" i="2"/>
  <c r="BL403" i="2"/>
  <c r="BL404" i="2"/>
  <c r="BL405" i="2"/>
  <c r="BL406" i="2"/>
  <c r="BL407" i="2"/>
  <c r="BL408" i="2"/>
  <c r="BL409" i="2"/>
  <c r="BL410" i="2"/>
  <c r="BL411" i="2"/>
  <c r="BL412" i="2"/>
  <c r="BL413" i="2"/>
  <c r="BL414" i="2"/>
  <c r="BL415" i="2"/>
  <c r="BL416" i="2"/>
  <c r="BL417" i="2"/>
  <c r="BL418" i="2"/>
  <c r="BL419" i="2"/>
  <c r="BL420" i="2"/>
  <c r="BL421" i="2"/>
  <c r="BL422" i="2"/>
  <c r="BL423" i="2"/>
  <c r="BL424" i="2"/>
  <c r="BL425" i="2"/>
  <c r="BL426" i="2"/>
  <c r="BL427" i="2"/>
  <c r="BL428" i="2"/>
  <c r="BL429" i="2"/>
  <c r="BL430" i="2"/>
  <c r="BL431" i="2"/>
  <c r="BL432" i="2"/>
  <c r="BL433" i="2"/>
  <c r="BL434" i="2"/>
  <c r="BL435" i="2"/>
  <c r="BL436" i="2"/>
  <c r="BL437" i="2"/>
  <c r="BL438" i="2"/>
  <c r="BL439" i="2"/>
  <c r="BL440" i="2"/>
  <c r="BL441" i="2"/>
  <c r="BL442" i="2"/>
  <c r="BL443" i="2"/>
  <c r="BL444" i="2"/>
  <c r="BL445" i="2"/>
  <c r="BL446" i="2"/>
  <c r="BL447" i="2"/>
  <c r="BL448" i="2"/>
  <c r="BL449" i="2"/>
  <c r="BL450" i="2"/>
  <c r="BL451" i="2"/>
  <c r="BL452" i="2"/>
  <c r="BL453" i="2"/>
  <c r="BL454" i="2"/>
  <c r="BL455" i="2"/>
  <c r="BL456" i="2"/>
  <c r="BL457" i="2"/>
  <c r="BL458" i="2"/>
  <c r="BL459" i="2"/>
  <c r="BL460" i="2"/>
  <c r="BL461" i="2"/>
  <c r="BL462" i="2"/>
  <c r="BL463" i="2"/>
  <c r="BL464" i="2"/>
  <c r="BL465" i="2"/>
  <c r="BL466" i="2"/>
  <c r="BL467" i="2"/>
  <c r="BL468" i="2"/>
  <c r="BL469" i="2"/>
  <c r="BL470" i="2"/>
  <c r="BL471" i="2"/>
  <c r="BL472" i="2"/>
  <c r="BL473" i="2"/>
  <c r="BL474" i="2"/>
  <c r="BL475" i="2"/>
  <c r="BL476" i="2"/>
  <c r="BL477" i="2"/>
  <c r="BL478" i="2"/>
  <c r="BL479" i="2"/>
  <c r="BL480" i="2"/>
  <c r="BL481" i="2"/>
  <c r="BL482" i="2"/>
  <c r="BL483" i="2"/>
  <c r="BL484" i="2"/>
  <c r="BL485" i="2"/>
  <c r="BL486" i="2"/>
  <c r="BL487" i="2"/>
  <c r="BL488" i="2"/>
  <c r="BL489" i="2"/>
  <c r="BL490" i="2"/>
  <c r="BL491" i="2"/>
  <c r="BL492" i="2"/>
  <c r="BL493" i="2"/>
  <c r="BL494" i="2"/>
  <c r="BL495" i="2"/>
  <c r="BL496" i="2"/>
  <c r="BL497" i="2"/>
  <c r="BL498" i="2"/>
  <c r="BL499" i="2"/>
  <c r="BL500" i="2"/>
  <c r="BL501" i="2"/>
  <c r="BL502" i="2"/>
  <c r="BL503" i="2"/>
  <c r="BL504" i="2"/>
  <c r="BL505" i="2"/>
  <c r="BL506" i="2"/>
  <c r="BL507" i="2"/>
  <c r="BL508" i="2"/>
  <c r="BL509" i="2"/>
  <c r="BL510" i="2"/>
  <c r="BL511" i="2"/>
  <c r="BL512" i="2"/>
  <c r="BL513" i="2"/>
  <c r="BL514" i="2"/>
  <c r="BL515" i="2"/>
  <c r="BL516" i="2"/>
  <c r="BL517" i="2"/>
  <c r="BL518" i="2"/>
  <c r="BL519" i="2"/>
  <c r="BL520" i="2"/>
  <c r="BL521" i="2"/>
  <c r="BL522" i="2"/>
  <c r="BL523" i="2"/>
  <c r="BL524" i="2"/>
  <c r="BL525" i="2"/>
  <c r="BL526" i="2"/>
  <c r="BL527" i="2"/>
  <c r="BL528" i="2"/>
  <c r="BL529" i="2"/>
  <c r="BL530" i="2"/>
  <c r="BL531" i="2"/>
  <c r="BL532" i="2"/>
  <c r="BL533" i="2"/>
  <c r="BL534" i="2"/>
  <c r="BL535" i="2"/>
  <c r="BL536" i="2"/>
  <c r="BL537" i="2"/>
  <c r="BL538" i="2"/>
  <c r="BL539" i="2"/>
  <c r="BL540" i="2"/>
  <c r="BL541" i="2"/>
  <c r="BL542" i="2"/>
  <c r="BL543" i="2"/>
  <c r="BL544" i="2"/>
  <c r="BL545" i="2"/>
  <c r="BL546" i="2"/>
  <c r="BL547" i="2"/>
  <c r="BL548" i="2"/>
  <c r="BL549" i="2"/>
  <c r="BL550" i="2"/>
  <c r="BL551" i="2"/>
  <c r="BL552" i="2"/>
  <c r="BL553" i="2"/>
  <c r="BL554" i="2"/>
  <c r="BL555" i="2"/>
  <c r="BL556" i="2"/>
  <c r="BL557" i="2"/>
  <c r="BL558" i="2"/>
  <c r="BL559" i="2"/>
  <c r="BL560" i="2"/>
  <c r="BL561" i="2"/>
  <c r="BL562" i="2"/>
  <c r="BL563" i="2"/>
  <c r="BL564" i="2"/>
  <c r="BL565" i="2"/>
  <c r="BL566" i="2"/>
  <c r="BL567" i="2"/>
  <c r="BL568" i="2"/>
  <c r="BL569" i="2"/>
  <c r="BL570" i="2"/>
  <c r="BL571" i="2"/>
  <c r="BL572" i="2"/>
  <c r="BL573" i="2"/>
  <c r="BL574" i="2"/>
  <c r="BL575" i="2"/>
  <c r="BL576" i="2"/>
  <c r="BL577" i="2"/>
  <c r="BL578" i="2"/>
  <c r="BL579" i="2"/>
  <c r="BL580" i="2"/>
  <c r="BL581" i="2"/>
  <c r="BL582" i="2"/>
  <c r="BL583" i="2"/>
  <c r="BL584" i="2"/>
  <c r="BL585" i="2"/>
  <c r="BL586" i="2"/>
  <c r="BL587" i="2"/>
  <c r="BL588" i="2"/>
  <c r="BL589" i="2"/>
  <c r="BL590" i="2"/>
  <c r="BL591" i="2"/>
  <c r="BL592" i="2"/>
  <c r="BL593" i="2"/>
  <c r="BL594" i="2"/>
  <c r="BL595" i="2"/>
  <c r="BL596" i="2"/>
  <c r="BL597" i="2"/>
  <c r="BL598" i="2"/>
  <c r="BL599" i="2"/>
  <c r="BL600" i="2"/>
  <c r="BL601" i="2"/>
  <c r="BL602" i="2"/>
  <c r="BL603" i="2"/>
  <c r="BL604" i="2"/>
  <c r="BL605" i="2"/>
  <c r="BL606" i="2"/>
  <c r="BL607" i="2"/>
  <c r="BL608" i="2"/>
  <c r="BL609" i="2"/>
  <c r="BL610" i="2"/>
  <c r="BL611" i="2"/>
  <c r="BL612" i="2"/>
  <c r="BL613" i="2"/>
  <c r="BL614" i="2"/>
  <c r="BL615" i="2"/>
  <c r="BL616" i="2"/>
  <c r="BL617" i="2"/>
  <c r="BL618" i="2"/>
  <c r="BL619" i="2"/>
  <c r="BL620" i="2"/>
  <c r="BL621" i="2"/>
  <c r="BL622" i="2"/>
  <c r="BL623" i="2"/>
  <c r="BL624" i="2"/>
  <c r="BL625" i="2"/>
  <c r="BL626" i="2"/>
  <c r="BL627" i="2"/>
  <c r="BL628" i="2"/>
  <c r="BL629" i="2"/>
  <c r="BL630" i="2"/>
  <c r="BL631" i="2"/>
  <c r="BL632" i="2"/>
  <c r="BL633" i="2"/>
  <c r="BL634" i="2"/>
  <c r="BL635" i="2"/>
  <c r="BL636" i="2"/>
  <c r="BL637" i="2"/>
  <c r="BL638" i="2"/>
  <c r="BL639" i="2"/>
  <c r="BL640" i="2"/>
  <c r="BL641" i="2"/>
  <c r="BL642" i="2"/>
  <c r="BL643" i="2"/>
  <c r="BL644" i="2"/>
  <c r="BL645" i="2"/>
  <c r="BL646" i="2"/>
  <c r="BL647" i="2"/>
  <c r="BL648" i="2"/>
  <c r="BL649" i="2"/>
  <c r="BL650" i="2"/>
  <c r="BL651" i="2"/>
  <c r="BL652" i="2"/>
  <c r="BL653" i="2"/>
  <c r="BL654" i="2"/>
  <c r="BL655" i="2"/>
  <c r="BL656" i="2"/>
  <c r="BL657" i="2"/>
  <c r="BL658" i="2"/>
  <c r="BL659" i="2"/>
  <c r="BL660" i="2"/>
  <c r="BL661" i="2"/>
  <c r="BL662" i="2"/>
  <c r="BL663" i="2"/>
  <c r="BL664" i="2"/>
  <c r="BL665" i="2"/>
  <c r="BL666" i="2"/>
  <c r="BL667" i="2"/>
  <c r="BL668" i="2"/>
  <c r="BL669" i="2"/>
  <c r="BL670" i="2"/>
  <c r="BL671" i="2"/>
  <c r="BL672" i="2"/>
  <c r="BL673" i="2"/>
  <c r="BL674" i="2"/>
  <c r="BL675" i="2"/>
  <c r="BL676" i="2"/>
  <c r="BL677" i="2"/>
  <c r="BL678" i="2"/>
  <c r="BL679" i="2"/>
  <c r="BL680" i="2"/>
  <c r="BL681" i="2"/>
  <c r="BL682" i="2"/>
  <c r="BL683" i="2"/>
  <c r="BL684" i="2"/>
  <c r="BL685" i="2"/>
  <c r="BL686" i="2"/>
  <c r="BL687" i="2"/>
  <c r="BL688" i="2"/>
  <c r="BL689" i="2"/>
  <c r="BL690" i="2"/>
  <c r="BL691" i="2"/>
  <c r="BL692" i="2"/>
  <c r="BL693" i="2"/>
  <c r="BL694" i="2"/>
  <c r="BL695" i="2"/>
  <c r="BL696" i="2"/>
  <c r="BL697" i="2"/>
  <c r="BL698" i="2"/>
  <c r="BL699" i="2"/>
  <c r="BL700" i="2"/>
  <c r="BL701" i="2"/>
  <c r="BL702" i="2"/>
  <c r="BL703" i="2"/>
  <c r="BL704" i="2"/>
  <c r="BL705" i="2"/>
  <c r="BL706" i="2"/>
  <c r="BL707" i="2"/>
  <c r="BL708" i="2"/>
  <c r="BL709" i="2"/>
  <c r="BL710" i="2"/>
  <c r="BL711" i="2"/>
  <c r="BL712" i="2"/>
  <c r="BL713" i="2"/>
  <c r="BL714" i="2"/>
  <c r="BL715" i="2"/>
  <c r="BL716" i="2"/>
  <c r="BL717" i="2"/>
  <c r="BL718" i="2"/>
  <c r="BL719" i="2"/>
  <c r="BL720" i="2"/>
  <c r="BL721" i="2"/>
  <c r="BL722" i="2"/>
  <c r="BL723" i="2"/>
  <c r="BL724" i="2"/>
  <c r="BL725" i="2"/>
  <c r="BL726" i="2"/>
  <c r="BL727" i="2"/>
  <c r="BL728" i="2"/>
  <c r="BL729" i="2"/>
  <c r="BL730" i="2"/>
  <c r="BL731" i="2"/>
  <c r="BL732" i="2"/>
  <c r="BL733" i="2"/>
  <c r="BL734" i="2"/>
  <c r="BL735" i="2"/>
  <c r="BL736" i="2"/>
  <c r="BL737" i="2"/>
  <c r="BL738" i="2"/>
  <c r="BL739" i="2"/>
  <c r="BL740" i="2"/>
  <c r="BL741" i="2"/>
  <c r="BL742" i="2"/>
  <c r="BL743" i="2"/>
  <c r="BL744" i="2"/>
  <c r="BL745" i="2"/>
  <c r="BL746" i="2"/>
  <c r="BL747" i="2"/>
  <c r="BL748" i="2"/>
  <c r="BL749" i="2"/>
  <c r="BL750" i="2"/>
  <c r="BL751" i="2"/>
  <c r="BL752" i="2"/>
  <c r="BL753" i="2"/>
  <c r="BL754" i="2"/>
  <c r="BL755" i="2"/>
  <c r="BL756" i="2"/>
  <c r="BL757" i="2"/>
  <c r="BL758" i="2"/>
  <c r="BL759" i="2"/>
  <c r="BL760" i="2"/>
  <c r="BL761" i="2"/>
  <c r="BL762" i="2"/>
  <c r="BL763" i="2"/>
  <c r="BL764" i="2"/>
  <c r="BL765" i="2"/>
  <c r="BL766" i="2"/>
  <c r="BL767" i="2"/>
  <c r="BL768" i="2"/>
  <c r="BL769" i="2"/>
  <c r="BL770" i="2"/>
  <c r="BL771" i="2"/>
  <c r="BL772" i="2"/>
  <c r="BL773" i="2"/>
  <c r="BL774" i="2"/>
  <c r="BL775" i="2"/>
  <c r="BL776" i="2"/>
  <c r="BL777" i="2"/>
  <c r="BL778" i="2"/>
  <c r="BL779" i="2"/>
  <c r="BL780" i="2"/>
  <c r="BL781" i="2"/>
  <c r="BL782" i="2"/>
  <c r="BL783" i="2"/>
  <c r="BL784" i="2"/>
  <c r="BL785" i="2"/>
  <c r="BL786" i="2"/>
  <c r="BL787" i="2"/>
  <c r="BL788" i="2"/>
  <c r="BL789" i="2"/>
  <c r="BL790" i="2"/>
  <c r="BL791" i="2"/>
  <c r="BL792" i="2"/>
  <c r="BL793" i="2"/>
  <c r="BL794" i="2"/>
  <c r="BL795" i="2"/>
  <c r="BL796" i="2"/>
  <c r="BL797" i="2"/>
  <c r="BL798" i="2"/>
  <c r="BL799" i="2"/>
  <c r="BL800" i="2"/>
  <c r="BL801" i="2"/>
  <c r="BL802" i="2"/>
  <c r="BL803" i="2"/>
  <c r="BL804" i="2"/>
  <c r="BL805" i="2"/>
  <c r="BL806" i="2"/>
  <c r="BL807" i="2"/>
  <c r="BL808" i="2"/>
  <c r="BL809" i="2"/>
  <c r="BL810" i="2"/>
  <c r="BL811" i="2"/>
  <c r="BL812" i="2"/>
  <c r="BL813" i="2"/>
  <c r="BL814" i="2"/>
  <c r="BL815" i="2"/>
  <c r="BL816" i="2"/>
  <c r="BL817" i="2"/>
  <c r="BL818" i="2"/>
  <c r="BL819" i="2"/>
  <c r="BL820" i="2"/>
  <c r="BL821" i="2"/>
  <c r="BL822" i="2"/>
  <c r="BL823" i="2"/>
  <c r="BL824" i="2"/>
  <c r="BL825" i="2"/>
  <c r="BL826" i="2"/>
  <c r="BL827" i="2"/>
  <c r="BL828" i="2"/>
  <c r="BL829" i="2"/>
  <c r="BL830" i="2"/>
  <c r="BL831" i="2"/>
  <c r="BL832" i="2"/>
  <c r="BL833" i="2"/>
  <c r="BL834" i="2"/>
  <c r="BL835" i="2"/>
  <c r="BL836" i="2"/>
  <c r="BL837" i="2"/>
  <c r="BL838" i="2"/>
  <c r="BL839" i="2"/>
  <c r="BL840" i="2"/>
  <c r="BL841" i="2"/>
  <c r="BL842" i="2"/>
  <c r="BL843" i="2"/>
  <c r="BL844" i="2"/>
  <c r="BL845" i="2"/>
  <c r="BL846" i="2"/>
  <c r="BL847" i="2"/>
  <c r="BL848" i="2"/>
  <c r="BL849" i="2"/>
  <c r="BL850" i="2"/>
  <c r="BL851" i="2"/>
  <c r="BL852" i="2"/>
  <c r="BL853" i="2"/>
  <c r="BL854" i="2"/>
  <c r="BL855" i="2"/>
  <c r="BL856" i="2"/>
  <c r="BL857" i="2"/>
  <c r="BL858" i="2"/>
  <c r="BL859" i="2"/>
  <c r="BL860" i="2"/>
  <c r="BL861" i="2"/>
  <c r="BL862" i="2"/>
  <c r="BL863" i="2"/>
  <c r="BL864" i="2"/>
  <c r="BL865" i="2"/>
  <c r="BL866" i="2"/>
  <c r="BL867" i="2"/>
  <c r="BL868" i="2"/>
  <c r="BL869" i="2"/>
  <c r="BL870" i="2"/>
  <c r="BL871" i="2"/>
  <c r="BL872" i="2"/>
  <c r="BL873" i="2"/>
  <c r="BL874" i="2"/>
  <c r="BL875" i="2"/>
  <c r="BL876" i="2"/>
  <c r="BL877" i="2"/>
  <c r="BL878" i="2"/>
  <c r="BL879" i="2"/>
  <c r="BL880" i="2"/>
  <c r="BL881" i="2"/>
  <c r="BL882" i="2"/>
  <c r="BL883" i="2"/>
  <c r="BL884" i="2"/>
  <c r="BL885" i="2"/>
  <c r="BL886" i="2"/>
  <c r="BL887" i="2"/>
  <c r="BL888" i="2"/>
  <c r="BL889" i="2"/>
  <c r="BL890" i="2"/>
  <c r="BL891" i="2"/>
  <c r="BL892" i="2"/>
  <c r="BL893" i="2"/>
  <c r="BL894" i="2"/>
  <c r="BL895" i="2"/>
  <c r="BL896" i="2"/>
  <c r="BL897" i="2"/>
  <c r="BL898" i="2"/>
  <c r="BL899" i="2"/>
  <c r="BL900" i="2"/>
  <c r="BL901" i="2"/>
  <c r="BL902" i="2"/>
  <c r="BL903" i="2"/>
  <c r="BL904" i="2"/>
  <c r="BL905" i="2"/>
  <c r="BL906" i="2"/>
  <c r="BL907" i="2"/>
  <c r="BL908" i="2"/>
  <c r="BL909" i="2"/>
  <c r="BL910" i="2"/>
  <c r="BL911" i="2"/>
  <c r="BL912" i="2"/>
  <c r="BL913" i="2"/>
  <c r="BL914" i="2"/>
  <c r="BL915" i="2"/>
  <c r="BL916" i="2"/>
  <c r="BL917" i="2"/>
  <c r="BL918" i="2"/>
  <c r="BL919" i="2"/>
  <c r="BL920" i="2"/>
  <c r="BL921" i="2"/>
  <c r="BL922" i="2"/>
  <c r="BL923" i="2"/>
  <c r="BL924" i="2"/>
  <c r="BL925" i="2"/>
  <c r="BL926" i="2"/>
  <c r="BL927" i="2"/>
  <c r="BL928" i="2"/>
  <c r="BL929" i="2"/>
  <c r="BL930" i="2"/>
  <c r="BL931" i="2"/>
  <c r="BL932" i="2"/>
  <c r="BL933" i="2"/>
  <c r="BL934" i="2"/>
  <c r="BL935" i="2"/>
  <c r="BL936" i="2"/>
  <c r="BL937" i="2"/>
  <c r="BL938" i="2"/>
  <c r="BL939" i="2"/>
  <c r="BL940" i="2"/>
  <c r="BL941" i="2"/>
  <c r="BL942" i="2"/>
  <c r="BL943" i="2"/>
  <c r="BL944" i="2"/>
  <c r="BL945" i="2"/>
  <c r="BL946" i="2"/>
  <c r="BL947" i="2"/>
  <c r="BL948" i="2"/>
  <c r="BL949" i="2"/>
  <c r="BL950" i="2"/>
  <c r="BL951" i="2"/>
  <c r="BL952" i="2"/>
  <c r="BL953" i="2"/>
  <c r="BL954" i="2"/>
  <c r="BL955" i="2"/>
  <c r="BL956" i="2"/>
  <c r="BL957" i="2"/>
  <c r="BL958" i="2"/>
  <c r="BL959" i="2"/>
  <c r="BL960" i="2"/>
  <c r="BL961" i="2"/>
  <c r="BL962" i="2"/>
  <c r="BL963" i="2"/>
  <c r="BL964" i="2"/>
  <c r="BL965" i="2"/>
  <c r="BL966" i="2"/>
  <c r="BL967" i="2"/>
  <c r="BL968" i="2"/>
  <c r="BL969" i="2"/>
  <c r="BL970" i="2"/>
  <c r="BL971" i="2"/>
  <c r="BL972" i="2"/>
  <c r="BL973" i="2"/>
  <c r="BL974" i="2"/>
  <c r="BL975" i="2"/>
  <c r="BL976" i="2"/>
  <c r="BL977" i="2"/>
  <c r="BL978" i="2"/>
  <c r="BL979" i="2"/>
  <c r="BL980" i="2"/>
  <c r="BL981" i="2"/>
  <c r="BL982" i="2"/>
  <c r="BL983" i="2"/>
  <c r="BL984" i="2"/>
  <c r="BL985" i="2"/>
  <c r="BL986" i="2"/>
  <c r="BL987" i="2"/>
  <c r="BL988" i="2"/>
  <c r="BL989" i="2"/>
  <c r="BL990" i="2"/>
  <c r="BL991" i="2"/>
  <c r="BL992" i="2"/>
  <c r="BL993" i="2"/>
  <c r="BL994" i="2"/>
  <c r="BL995" i="2"/>
  <c r="BL996" i="2"/>
  <c r="BL997" i="2"/>
  <c r="BL998" i="2"/>
  <c r="BL999" i="2"/>
  <c r="BL1000" i="2"/>
  <c r="BL1001" i="2"/>
  <c r="BL1002" i="2"/>
  <c r="BL1003" i="2"/>
  <c r="BL1004" i="2"/>
  <c r="BL1005" i="2"/>
  <c r="BL1006" i="2"/>
  <c r="BL1007" i="2"/>
  <c r="BL1008" i="2"/>
  <c r="BL1009" i="2"/>
  <c r="BL1010" i="2"/>
  <c r="BL1011" i="2"/>
  <c r="BL1012" i="2"/>
  <c r="BL1013" i="2"/>
  <c r="BL1014" i="2"/>
  <c r="BL1015" i="2"/>
  <c r="BL1016" i="2"/>
  <c r="BL1017" i="2"/>
  <c r="BL1018" i="2"/>
  <c r="BL1019" i="2"/>
  <c r="BL1020" i="2"/>
  <c r="BL1021" i="2"/>
  <c r="BL1022" i="2"/>
  <c r="BL1023" i="2"/>
  <c r="BL1024" i="2"/>
  <c r="BL1025" i="2"/>
  <c r="BL1026" i="2"/>
  <c r="BL1027" i="2"/>
  <c r="BL1028" i="2"/>
  <c r="BL1029" i="2"/>
  <c r="BL1030" i="2"/>
  <c r="BL1031" i="2"/>
  <c r="BL1032" i="2"/>
  <c r="BL1033" i="2"/>
  <c r="BL1034" i="2"/>
  <c r="BL1035" i="2"/>
  <c r="BL1036" i="2"/>
  <c r="BL1037" i="2"/>
  <c r="BL1038" i="2"/>
  <c r="BL1039" i="2"/>
  <c r="BL1040" i="2"/>
  <c r="BL1041" i="2"/>
  <c r="BL1042" i="2"/>
  <c r="BL1043" i="2"/>
  <c r="BL1044" i="2"/>
  <c r="BL1045" i="2"/>
  <c r="BL1046" i="2"/>
  <c r="BL1047" i="2"/>
  <c r="BL1048" i="2"/>
  <c r="BL1049" i="2"/>
  <c r="BL1050" i="2"/>
  <c r="BL1051" i="2"/>
  <c r="BL1052" i="2"/>
  <c r="BL1053" i="2"/>
  <c r="BL1054" i="2"/>
  <c r="BL1055" i="2"/>
  <c r="BL1056" i="2"/>
  <c r="BL1057" i="2"/>
  <c r="BL1058" i="2"/>
  <c r="BL1059" i="2"/>
  <c r="BL1060" i="2"/>
  <c r="BL1061" i="2"/>
  <c r="BL1062" i="2"/>
  <c r="BL1063" i="2"/>
  <c r="BL1064" i="2"/>
  <c r="BL1065" i="2"/>
  <c r="BL1066" i="2"/>
  <c r="BL1067" i="2"/>
  <c r="BL1068" i="2"/>
  <c r="BL1069" i="2"/>
  <c r="BL1070" i="2"/>
  <c r="BL1071" i="2"/>
  <c r="BL1072" i="2"/>
  <c r="BL1073" i="2"/>
  <c r="BL1074" i="2"/>
  <c r="BL1075" i="2"/>
  <c r="BL1076" i="2"/>
  <c r="BL1077" i="2"/>
  <c r="BL1078" i="2"/>
  <c r="BL1079" i="2"/>
  <c r="BL1080" i="2"/>
  <c r="BL1081" i="2"/>
  <c r="BL1082" i="2"/>
  <c r="BL1083" i="2"/>
  <c r="BL1084" i="2"/>
  <c r="BL1085" i="2"/>
  <c r="BL1086" i="2"/>
  <c r="BL1087" i="2"/>
  <c r="BL1088" i="2"/>
  <c r="BL1089" i="2"/>
  <c r="BL1090" i="2"/>
  <c r="BL1091" i="2"/>
  <c r="BL1092" i="2"/>
  <c r="BL1093" i="2"/>
  <c r="BL1094" i="2"/>
  <c r="BL1095" i="2"/>
  <c r="BL1096" i="2"/>
  <c r="BL1097" i="2"/>
  <c r="BL1098" i="2"/>
  <c r="BL1099" i="2"/>
  <c r="BL1100" i="2"/>
  <c r="BL1101" i="2"/>
  <c r="BL1102" i="2"/>
  <c r="BL1103" i="2"/>
  <c r="BL1104" i="2"/>
  <c r="BL1105" i="2"/>
  <c r="BL1106" i="2"/>
  <c r="BL1107" i="2"/>
  <c r="BL1108" i="2"/>
  <c r="BL1109" i="2"/>
  <c r="BL1110" i="2"/>
  <c r="BL1111" i="2"/>
  <c r="BL1112" i="2"/>
  <c r="BL1113" i="2"/>
  <c r="BL1114" i="2"/>
  <c r="BL1115" i="2"/>
  <c r="BL1116" i="2"/>
  <c r="BL1117" i="2"/>
  <c r="BL1118" i="2"/>
  <c r="BL1119" i="2"/>
  <c r="BL1120" i="2"/>
  <c r="BL1121" i="2"/>
  <c r="BL1122" i="2"/>
  <c r="BL1123" i="2"/>
  <c r="BL1124" i="2"/>
  <c r="BL1125" i="2"/>
  <c r="BL1126" i="2"/>
  <c r="BL1127" i="2"/>
  <c r="BL1128" i="2"/>
  <c r="BL1129" i="2"/>
  <c r="BL1130" i="2"/>
  <c r="BL1131" i="2"/>
  <c r="BL1132" i="2"/>
  <c r="BL1133" i="2"/>
  <c r="BL1134" i="2"/>
  <c r="BL1135" i="2"/>
  <c r="BL1136" i="2"/>
  <c r="BL1137" i="2"/>
  <c r="BL1138" i="2"/>
  <c r="BL1139" i="2"/>
  <c r="BL1140" i="2"/>
  <c r="BL1141" i="2"/>
  <c r="BL1142" i="2"/>
  <c r="BL1143" i="2"/>
  <c r="BL1144" i="2"/>
  <c r="BL1145" i="2"/>
  <c r="BL1146" i="2"/>
  <c r="BL1147" i="2"/>
  <c r="BL1148" i="2"/>
  <c r="BL1149" i="2"/>
  <c r="BL1150" i="2"/>
  <c r="BL1151" i="2"/>
  <c r="BL1152" i="2"/>
  <c r="BL1153" i="2"/>
  <c r="BL1154" i="2"/>
  <c r="BL1155" i="2"/>
  <c r="BL1156" i="2"/>
  <c r="BL1157" i="2"/>
  <c r="BL1158" i="2"/>
  <c r="BL1159" i="2"/>
  <c r="BL1160" i="2"/>
  <c r="BL1161" i="2"/>
  <c r="BL1162" i="2"/>
  <c r="BL1163" i="2"/>
  <c r="BL1164" i="2"/>
  <c r="BL1165" i="2"/>
  <c r="BL1166" i="2"/>
  <c r="BL1167" i="2"/>
  <c r="BL1168" i="2"/>
  <c r="BL1169" i="2"/>
  <c r="BL1170" i="2"/>
  <c r="BL1171" i="2"/>
  <c r="BL1172" i="2"/>
  <c r="BL1173" i="2"/>
  <c r="BL1174" i="2"/>
  <c r="BL1175" i="2"/>
  <c r="BL1176" i="2"/>
  <c r="BL1177" i="2"/>
  <c r="BL1178" i="2"/>
  <c r="BL1179" i="2"/>
  <c r="BL1180" i="2"/>
  <c r="BL1181" i="2"/>
  <c r="BL1182" i="2"/>
  <c r="BL1183" i="2"/>
  <c r="BL1184" i="2"/>
  <c r="BL1185" i="2"/>
  <c r="BL1186" i="2"/>
  <c r="BL1187" i="2"/>
  <c r="BL1188" i="2"/>
  <c r="BL1189" i="2"/>
  <c r="BL1190" i="2"/>
  <c r="BL1191" i="2"/>
  <c r="BL1192" i="2"/>
  <c r="BL1193" i="2"/>
  <c r="BL1194" i="2"/>
  <c r="BL1195" i="2"/>
  <c r="BL1196" i="2"/>
  <c r="BL1197" i="2"/>
  <c r="BL1198" i="2"/>
  <c r="BL1199" i="2"/>
  <c r="BL1200" i="2"/>
  <c r="BL1201" i="2"/>
  <c r="BL1202" i="2"/>
  <c r="BL1203" i="2"/>
  <c r="BL1204" i="2"/>
  <c r="BL1205" i="2"/>
  <c r="BL1206" i="2"/>
  <c r="BL1207" i="2"/>
  <c r="BL1208" i="2"/>
  <c r="BL1209" i="2"/>
  <c r="BL1210" i="2"/>
  <c r="BL1211" i="2"/>
  <c r="BL1212" i="2"/>
  <c r="BL1213" i="2"/>
  <c r="BL1214" i="2"/>
  <c r="BL1215" i="2"/>
  <c r="BL1216" i="2"/>
  <c r="BL1217" i="2"/>
  <c r="BL1218" i="2"/>
  <c r="BL1219" i="2"/>
  <c r="BL1220" i="2"/>
  <c r="BL1221" i="2"/>
  <c r="BL1222" i="2"/>
  <c r="BL1223" i="2"/>
  <c r="BL1224" i="2"/>
  <c r="BL1225" i="2"/>
  <c r="BL1226" i="2"/>
  <c r="BL1227" i="2"/>
  <c r="BL1228" i="2"/>
  <c r="BL1229" i="2"/>
  <c r="BL1230" i="2"/>
  <c r="BL1231" i="2"/>
  <c r="BL1232" i="2"/>
  <c r="BL1233" i="2"/>
  <c r="BL1234" i="2"/>
  <c r="BL1235" i="2"/>
  <c r="BL1236" i="2"/>
  <c r="BL1237" i="2"/>
  <c r="BL1238" i="2"/>
  <c r="BL1239" i="2"/>
  <c r="BL1240" i="2"/>
  <c r="BL1241" i="2"/>
  <c r="BL1242" i="2"/>
  <c r="BL1243" i="2"/>
  <c r="BL1244" i="2"/>
  <c r="BL1245" i="2"/>
  <c r="BL1246" i="2"/>
  <c r="BL1247" i="2"/>
  <c r="BL1248" i="2"/>
  <c r="BL1249" i="2"/>
  <c r="BL1250" i="2"/>
  <c r="BL1251" i="2"/>
  <c r="BL1252" i="2"/>
  <c r="BL1253" i="2"/>
  <c r="BL1254" i="2"/>
  <c r="BL1255" i="2"/>
  <c r="BL1256" i="2"/>
  <c r="BL1257" i="2"/>
  <c r="BL1258" i="2"/>
  <c r="BL1259" i="2"/>
  <c r="BL1260" i="2"/>
  <c r="BL1261" i="2"/>
  <c r="BL1262" i="2"/>
  <c r="BL1263" i="2"/>
  <c r="BL1264" i="2"/>
  <c r="BL1265" i="2"/>
  <c r="BL1266" i="2"/>
  <c r="BL1267" i="2"/>
  <c r="BL1268" i="2"/>
  <c r="BL1269" i="2"/>
  <c r="BL1270" i="2"/>
  <c r="BL1271" i="2"/>
  <c r="BL1272" i="2"/>
  <c r="BL1273" i="2"/>
  <c r="BL1274" i="2"/>
  <c r="BL1275" i="2"/>
  <c r="BL1276" i="2"/>
  <c r="BL1277" i="2"/>
  <c r="BL1278" i="2"/>
  <c r="BL1279" i="2"/>
  <c r="BL1280" i="2"/>
  <c r="BL1281" i="2"/>
  <c r="BL1282" i="2"/>
  <c r="BL1283" i="2"/>
  <c r="BL1284" i="2"/>
  <c r="BL1285" i="2"/>
  <c r="BL1286" i="2"/>
  <c r="BL1287" i="2"/>
  <c r="BL1288" i="2"/>
  <c r="BL1289" i="2"/>
  <c r="BL1290" i="2"/>
  <c r="BL1291" i="2"/>
  <c r="BL1292" i="2"/>
  <c r="BL1293" i="2"/>
  <c r="BL1294" i="2"/>
  <c r="BL1295" i="2"/>
  <c r="BL1296" i="2"/>
  <c r="BL1297" i="2"/>
  <c r="BL1298" i="2"/>
  <c r="BL1299" i="2"/>
  <c r="BL1300" i="2"/>
  <c r="BL1301" i="2"/>
  <c r="BL1302" i="2"/>
  <c r="BL1303" i="2"/>
  <c r="BL1304" i="2"/>
  <c r="BL1305" i="2"/>
  <c r="BL1306" i="2"/>
  <c r="BL1307" i="2"/>
  <c r="BL1308" i="2"/>
  <c r="BL1309" i="2"/>
  <c r="BL1310" i="2"/>
  <c r="BL1311" i="2"/>
  <c r="BL1312" i="2"/>
  <c r="BL1313" i="2"/>
  <c r="BL1314" i="2"/>
  <c r="BL1315" i="2"/>
  <c r="BL1316" i="2"/>
  <c r="BL1317" i="2"/>
  <c r="BL1318" i="2"/>
  <c r="BL1319" i="2"/>
  <c r="BL1320" i="2"/>
  <c r="BL1321" i="2"/>
  <c r="BL1322" i="2"/>
  <c r="BL1323" i="2"/>
  <c r="BL1324" i="2"/>
  <c r="BL1325" i="2"/>
  <c r="BL1326" i="2"/>
  <c r="BL1327" i="2"/>
  <c r="BL1328" i="2"/>
  <c r="BL1329" i="2"/>
  <c r="BL1330" i="2"/>
  <c r="BL1331" i="2"/>
  <c r="BL1332" i="2"/>
  <c r="BL1333" i="2"/>
  <c r="BL1334" i="2"/>
  <c r="BL1335" i="2"/>
  <c r="BL1336" i="2"/>
  <c r="BL1337" i="2"/>
  <c r="BL1338" i="2"/>
  <c r="BL1339" i="2"/>
  <c r="BL1340" i="2"/>
  <c r="BL1341" i="2"/>
  <c r="BL1342" i="2"/>
  <c r="BL1343" i="2"/>
  <c r="BL1344" i="2"/>
  <c r="BL1345" i="2"/>
  <c r="BL1346" i="2"/>
  <c r="BL1347" i="2"/>
  <c r="BL1348" i="2"/>
  <c r="BL1349" i="2"/>
  <c r="BL1350" i="2"/>
  <c r="BL1351" i="2"/>
  <c r="BL1352" i="2"/>
  <c r="BL1353" i="2"/>
  <c r="BL1354" i="2"/>
  <c r="BL1355" i="2"/>
  <c r="BL1356" i="2"/>
  <c r="BL1357" i="2"/>
  <c r="BL1358" i="2"/>
  <c r="BL1359" i="2"/>
  <c r="BL1360" i="2"/>
  <c r="BL1361" i="2"/>
  <c r="BL1362" i="2"/>
  <c r="BL1363" i="2"/>
  <c r="BL1364" i="2"/>
  <c r="BL1365" i="2"/>
  <c r="BL1366" i="2"/>
  <c r="BL1367" i="2"/>
  <c r="BL1368" i="2"/>
  <c r="BL1369" i="2"/>
  <c r="BL1370" i="2"/>
  <c r="BL1371" i="2"/>
  <c r="BL1372" i="2"/>
  <c r="BL1373" i="2"/>
  <c r="BL1374" i="2"/>
  <c r="BL1375" i="2"/>
  <c r="BL1376" i="2"/>
  <c r="BL1377" i="2"/>
  <c r="BL1378" i="2"/>
  <c r="BL1379" i="2"/>
  <c r="BL1380" i="2"/>
  <c r="BL1381" i="2"/>
  <c r="BL1382" i="2"/>
  <c r="BL1383" i="2"/>
  <c r="BL1384" i="2"/>
  <c r="BL1385" i="2"/>
  <c r="BL1386" i="2"/>
  <c r="BL1387" i="2"/>
  <c r="BL1388" i="2"/>
  <c r="BL1389" i="2"/>
  <c r="BL1390" i="2"/>
  <c r="BL1391" i="2"/>
  <c r="BL1392" i="2"/>
  <c r="BL1393" i="2"/>
  <c r="BL1394" i="2"/>
  <c r="BL1395" i="2"/>
  <c r="BL1396" i="2"/>
  <c r="BL1397" i="2"/>
  <c r="BL1398" i="2"/>
  <c r="BL1399" i="2"/>
  <c r="BL1400" i="2"/>
  <c r="BL1401" i="2"/>
  <c r="BL1402" i="2"/>
  <c r="BL1403" i="2"/>
  <c r="BL1404" i="2"/>
  <c r="BL1405" i="2"/>
  <c r="BL1406" i="2"/>
  <c r="BL1407" i="2"/>
  <c r="BL1408" i="2"/>
  <c r="BL1409" i="2"/>
  <c r="BL1410" i="2"/>
  <c r="BL1411" i="2"/>
  <c r="BL1412" i="2"/>
  <c r="BL1413" i="2"/>
  <c r="BL1414" i="2"/>
  <c r="BL1415" i="2"/>
  <c r="BL1416" i="2"/>
  <c r="BL1417" i="2"/>
  <c r="BL1418" i="2"/>
  <c r="BL1419" i="2"/>
  <c r="BL1420" i="2"/>
  <c r="BL1421" i="2"/>
  <c r="BL1422" i="2"/>
  <c r="BL1423" i="2"/>
  <c r="BL1424" i="2"/>
  <c r="BL1425" i="2"/>
  <c r="BL1426" i="2"/>
  <c r="BL1427" i="2"/>
  <c r="BL1428" i="2"/>
  <c r="BL1429" i="2"/>
  <c r="BL1430" i="2"/>
  <c r="BL1431" i="2"/>
  <c r="BL1432" i="2"/>
  <c r="BL1433" i="2"/>
  <c r="BL1434" i="2"/>
  <c r="BL1435" i="2"/>
  <c r="BL1436" i="2"/>
  <c r="BL1437" i="2"/>
  <c r="BL1438" i="2"/>
  <c r="BL1439" i="2"/>
  <c r="BL1440" i="2"/>
  <c r="BL1441" i="2"/>
  <c r="BL1442" i="2"/>
  <c r="BL1443" i="2"/>
  <c r="BL1444" i="2"/>
  <c r="BL1445" i="2"/>
  <c r="BL1446" i="2"/>
  <c r="BL1447" i="2"/>
  <c r="BL1448" i="2"/>
  <c r="BL1449" i="2"/>
  <c r="BL1450" i="2"/>
  <c r="BL1451" i="2"/>
  <c r="BL1452" i="2"/>
  <c r="BL1453" i="2"/>
  <c r="BL1454" i="2"/>
  <c r="BL1455" i="2"/>
  <c r="BL1456" i="2"/>
  <c r="BL1457" i="2"/>
  <c r="BL1458" i="2"/>
  <c r="BL1459" i="2"/>
  <c r="BL1460" i="2"/>
  <c r="BL1461" i="2"/>
  <c r="BL1462" i="2"/>
  <c r="BL1463" i="2"/>
  <c r="BL1464" i="2"/>
  <c r="BL1465" i="2"/>
  <c r="BL1466" i="2"/>
  <c r="BL1467" i="2"/>
  <c r="BL1468" i="2"/>
  <c r="BL1469" i="2"/>
  <c r="BL1470" i="2"/>
  <c r="BL1471" i="2"/>
  <c r="BL1472" i="2"/>
  <c r="BL1473" i="2"/>
  <c r="BL1474" i="2"/>
  <c r="BL1475" i="2"/>
  <c r="BL1476" i="2"/>
  <c r="BL1477" i="2"/>
  <c r="BL1478" i="2"/>
  <c r="BL1479" i="2"/>
  <c r="BL1480" i="2"/>
  <c r="BL1481" i="2"/>
  <c r="BL1482" i="2"/>
  <c r="BL1483" i="2"/>
  <c r="BL1484" i="2"/>
  <c r="BL1485" i="2"/>
  <c r="BL1486" i="2"/>
  <c r="BL1487" i="2"/>
  <c r="BL1488" i="2"/>
  <c r="BL1489" i="2"/>
  <c r="BL1490" i="2"/>
  <c r="BL1491" i="2"/>
  <c r="BL1492" i="2"/>
  <c r="BL1493" i="2"/>
  <c r="BL1494" i="2"/>
  <c r="BL1495" i="2"/>
  <c r="BL1496" i="2"/>
  <c r="BL1497" i="2"/>
  <c r="BL1498" i="2"/>
  <c r="BL1499" i="2"/>
  <c r="BL1500" i="2"/>
  <c r="BL1501" i="2"/>
  <c r="BL1502" i="2"/>
  <c r="BL1503" i="2"/>
  <c r="BL1504" i="2"/>
  <c r="BL1505" i="2"/>
  <c r="BL1506" i="2"/>
  <c r="BL1507" i="2"/>
  <c r="BL1508" i="2"/>
  <c r="BL1509" i="2"/>
  <c r="BL1510" i="2"/>
  <c r="BL1511" i="2"/>
  <c r="BL1512" i="2"/>
  <c r="BL1513" i="2"/>
  <c r="BL1514" i="2"/>
  <c r="BL1515" i="2"/>
  <c r="BL1516" i="2"/>
  <c r="BL1517" i="2"/>
  <c r="BL1518" i="2"/>
  <c r="BL1519" i="2"/>
  <c r="BL1520" i="2"/>
  <c r="BL1521" i="2"/>
  <c r="BL1522" i="2"/>
  <c r="BL1523" i="2"/>
  <c r="BL1524" i="2"/>
  <c r="BL1525" i="2"/>
  <c r="BL1526" i="2"/>
  <c r="BL1527" i="2"/>
  <c r="BL1528" i="2"/>
  <c r="BL1529" i="2"/>
  <c r="BL1530" i="2"/>
  <c r="BL1531" i="2"/>
  <c r="BL1532" i="2"/>
  <c r="BL1533" i="2"/>
  <c r="BL1534" i="2"/>
  <c r="BL1535" i="2"/>
  <c r="BL1536" i="2"/>
  <c r="BL1537" i="2"/>
  <c r="BL1538" i="2"/>
  <c r="BL1539" i="2"/>
  <c r="BL1540" i="2"/>
  <c r="BL1541" i="2"/>
  <c r="BL1542" i="2"/>
  <c r="BL1543" i="2"/>
  <c r="BL1544" i="2"/>
  <c r="BL1545" i="2"/>
  <c r="BL1546" i="2"/>
  <c r="BL1547" i="2"/>
  <c r="BL1548" i="2"/>
  <c r="BL1549" i="2"/>
  <c r="BL1550" i="2"/>
  <c r="BL1551" i="2"/>
  <c r="BL1552" i="2"/>
  <c r="BL1553" i="2"/>
  <c r="BL1554" i="2"/>
  <c r="BL1555" i="2"/>
  <c r="BL1556" i="2"/>
  <c r="BL1557" i="2"/>
  <c r="BL1558" i="2"/>
  <c r="BL1559" i="2"/>
  <c r="BL1560" i="2"/>
  <c r="BL1561" i="2"/>
  <c r="BL1562" i="2"/>
  <c r="BL1563" i="2"/>
  <c r="BL1564" i="2"/>
  <c r="BL1565" i="2"/>
  <c r="BL1566" i="2"/>
  <c r="BL1567" i="2"/>
  <c r="BL1568" i="2"/>
  <c r="BL1569" i="2"/>
  <c r="BL1570" i="2"/>
  <c r="BL1571" i="2"/>
  <c r="BL1572" i="2"/>
  <c r="BL1573" i="2"/>
  <c r="BL1574" i="2"/>
  <c r="BL1575" i="2"/>
  <c r="BL1576" i="2"/>
  <c r="BL1577" i="2"/>
  <c r="BL1578" i="2"/>
  <c r="BL1579" i="2"/>
  <c r="BL1580" i="2"/>
  <c r="BL1581" i="2"/>
  <c r="BL1582" i="2"/>
  <c r="BL1583" i="2"/>
  <c r="BL1584" i="2"/>
  <c r="BL1585" i="2"/>
  <c r="BL1586" i="2"/>
  <c r="BL1587" i="2"/>
  <c r="BL1588" i="2"/>
  <c r="BL1589" i="2"/>
  <c r="BL1590" i="2"/>
  <c r="BL1591" i="2"/>
  <c r="BL1592" i="2"/>
  <c r="BL1593" i="2"/>
  <c r="BL1594" i="2"/>
  <c r="BL1595" i="2"/>
  <c r="BL1596" i="2"/>
  <c r="BL1597" i="2"/>
  <c r="BL1598" i="2"/>
  <c r="BL1599" i="2"/>
  <c r="BL1600" i="2"/>
  <c r="BL1601" i="2"/>
  <c r="BK2" i="2"/>
  <c r="BK3" i="2"/>
  <c r="BK4" i="2"/>
  <c r="BK5" i="2"/>
  <c r="BK6" i="2"/>
  <c r="BK7" i="2"/>
  <c r="BK8" i="2"/>
  <c r="BK9" i="2"/>
  <c r="BK10" i="2"/>
  <c r="BK11" i="2"/>
  <c r="BK12" i="2"/>
  <c r="BK13" i="2"/>
  <c r="BK14" i="2"/>
  <c r="BK15" i="2"/>
  <c r="BK16" i="2"/>
  <c r="BK17" i="2"/>
  <c r="BK18" i="2"/>
  <c r="BK19" i="2"/>
  <c r="BK20" i="2"/>
  <c r="BK21" i="2"/>
  <c r="BK22" i="2"/>
  <c r="BK23" i="2"/>
  <c r="BK24" i="2"/>
  <c r="BK25" i="2"/>
  <c r="BK26" i="2"/>
  <c r="BK27" i="2"/>
  <c r="BK28" i="2"/>
  <c r="BK29" i="2"/>
  <c r="BK30" i="2"/>
  <c r="BK31" i="2"/>
  <c r="BK32" i="2"/>
  <c r="BK33" i="2"/>
  <c r="BK34" i="2"/>
  <c r="BK35" i="2"/>
  <c r="BK36" i="2"/>
  <c r="BK37" i="2"/>
  <c r="BK38" i="2"/>
  <c r="BK39" i="2"/>
  <c r="BK40" i="2"/>
  <c r="BK41" i="2"/>
  <c r="BK42" i="2"/>
  <c r="BK43" i="2"/>
  <c r="BK44" i="2"/>
  <c r="BK45" i="2"/>
  <c r="BK46" i="2"/>
  <c r="BK47" i="2"/>
  <c r="BK48" i="2"/>
  <c r="BK49" i="2"/>
  <c r="BK50" i="2"/>
  <c r="BK51" i="2"/>
  <c r="BK52" i="2"/>
  <c r="BK53" i="2"/>
  <c r="BK54" i="2"/>
  <c r="BK55" i="2"/>
  <c r="BK56" i="2"/>
  <c r="BK57" i="2"/>
  <c r="BK58" i="2"/>
  <c r="BK59" i="2"/>
  <c r="BK60" i="2"/>
  <c r="BK61" i="2"/>
  <c r="BK62" i="2"/>
  <c r="BK63" i="2"/>
  <c r="BK64" i="2"/>
  <c r="BK65" i="2"/>
  <c r="BK66" i="2"/>
  <c r="BK67" i="2"/>
  <c r="BK68" i="2"/>
  <c r="BK69" i="2"/>
  <c r="BK70" i="2"/>
  <c r="BK71" i="2"/>
  <c r="BK72" i="2"/>
  <c r="BK73" i="2"/>
  <c r="BK74" i="2"/>
  <c r="BK75" i="2"/>
  <c r="BK76" i="2"/>
  <c r="BK77" i="2"/>
  <c r="BK78" i="2"/>
  <c r="BK79" i="2"/>
  <c r="BK80" i="2"/>
  <c r="BK81" i="2"/>
  <c r="BK82" i="2"/>
  <c r="BK83" i="2"/>
  <c r="BK84" i="2"/>
  <c r="BK85" i="2"/>
  <c r="BK86" i="2"/>
  <c r="BK87" i="2"/>
  <c r="BK88" i="2"/>
  <c r="BK89" i="2"/>
  <c r="BK90" i="2"/>
  <c r="BK91" i="2"/>
  <c r="BK92" i="2"/>
  <c r="BK93" i="2"/>
  <c r="BK94" i="2"/>
  <c r="BK95" i="2"/>
  <c r="BK96" i="2"/>
  <c r="BK97" i="2"/>
  <c r="BK98" i="2"/>
  <c r="BK99" i="2"/>
  <c r="BK100" i="2"/>
  <c r="BK101" i="2"/>
  <c r="BK102" i="2"/>
  <c r="BK103" i="2"/>
  <c r="BK104" i="2"/>
  <c r="BK105" i="2"/>
  <c r="BK106" i="2"/>
  <c r="BK107" i="2"/>
  <c r="BK108" i="2"/>
  <c r="BK109" i="2"/>
  <c r="BK110" i="2"/>
  <c r="BK111" i="2"/>
  <c r="BK112" i="2"/>
  <c r="BK113" i="2"/>
  <c r="BK114" i="2"/>
  <c r="BK115" i="2"/>
  <c r="BK116" i="2"/>
  <c r="BK117" i="2"/>
  <c r="BK118" i="2"/>
  <c r="BK119" i="2"/>
  <c r="BK120" i="2"/>
  <c r="BK121" i="2"/>
  <c r="BK122" i="2"/>
  <c r="BK123" i="2"/>
  <c r="BK124" i="2"/>
  <c r="BK125" i="2"/>
  <c r="BK126" i="2"/>
  <c r="BK127" i="2"/>
  <c r="BK128" i="2"/>
  <c r="BK129" i="2"/>
  <c r="BK130" i="2"/>
  <c r="BK131" i="2"/>
  <c r="BK132" i="2"/>
  <c r="BK133" i="2"/>
  <c r="BK134" i="2"/>
  <c r="BK135" i="2"/>
  <c r="BK136" i="2"/>
  <c r="BK137" i="2"/>
  <c r="BK138" i="2"/>
  <c r="BK139" i="2"/>
  <c r="BK140" i="2"/>
  <c r="BK141" i="2"/>
  <c r="BK142" i="2"/>
  <c r="BK143" i="2"/>
  <c r="BK144" i="2"/>
  <c r="BK145" i="2"/>
  <c r="BK146" i="2"/>
  <c r="BK147" i="2"/>
  <c r="BK148" i="2"/>
  <c r="BK149" i="2"/>
  <c r="BK150" i="2"/>
  <c r="BK151" i="2"/>
  <c r="BK152" i="2"/>
  <c r="BK153" i="2"/>
  <c r="BK154" i="2"/>
  <c r="BK155" i="2"/>
  <c r="BK156" i="2"/>
  <c r="BK157" i="2"/>
  <c r="BK158" i="2"/>
  <c r="BK159" i="2"/>
  <c r="BK160" i="2"/>
  <c r="BK161" i="2"/>
  <c r="BK162" i="2"/>
  <c r="BK163" i="2"/>
  <c r="BK164" i="2"/>
  <c r="BK165" i="2"/>
  <c r="BK166" i="2"/>
  <c r="BK167" i="2"/>
  <c r="BK168" i="2"/>
  <c r="BK169" i="2"/>
  <c r="BK170" i="2"/>
  <c r="BK171" i="2"/>
  <c r="BK172" i="2"/>
  <c r="BK173" i="2"/>
  <c r="BK174" i="2"/>
  <c r="BK175" i="2"/>
  <c r="BK176" i="2"/>
  <c r="BK177" i="2"/>
  <c r="BK178" i="2"/>
  <c r="BK179" i="2"/>
  <c r="BK180" i="2"/>
  <c r="BK181" i="2"/>
  <c r="BK182" i="2"/>
  <c r="BK183" i="2"/>
  <c r="BK184" i="2"/>
  <c r="BK185" i="2"/>
  <c r="BK186" i="2"/>
  <c r="BK187" i="2"/>
  <c r="BK188" i="2"/>
  <c r="BK189" i="2"/>
  <c r="BK190" i="2"/>
  <c r="BK191" i="2"/>
  <c r="BK192" i="2"/>
  <c r="BK193" i="2"/>
  <c r="BK194" i="2"/>
  <c r="BK195" i="2"/>
  <c r="BK196" i="2"/>
  <c r="BK197" i="2"/>
  <c r="BK198" i="2"/>
  <c r="BK199" i="2"/>
  <c r="BK200" i="2"/>
  <c r="BK201" i="2"/>
  <c r="BK202" i="2"/>
  <c r="BK203" i="2"/>
  <c r="BK204" i="2"/>
  <c r="BK205" i="2"/>
  <c r="BK206" i="2"/>
  <c r="BK207" i="2"/>
  <c r="BK208" i="2"/>
  <c r="BK209" i="2"/>
  <c r="BK210" i="2"/>
  <c r="BK211" i="2"/>
  <c r="BK212" i="2"/>
  <c r="BK213" i="2"/>
  <c r="BK214" i="2"/>
  <c r="BK215" i="2"/>
  <c r="BK216" i="2"/>
  <c r="BK217" i="2"/>
  <c r="BK218" i="2"/>
  <c r="BK219" i="2"/>
  <c r="BK220" i="2"/>
  <c r="BK221" i="2"/>
  <c r="BK222" i="2"/>
  <c r="BK223" i="2"/>
  <c r="BK224" i="2"/>
  <c r="BK225" i="2"/>
  <c r="BK226" i="2"/>
  <c r="BK227" i="2"/>
  <c r="BK228" i="2"/>
  <c r="BK229" i="2"/>
  <c r="BK230" i="2"/>
  <c r="BK231" i="2"/>
  <c r="BK232" i="2"/>
  <c r="BK233" i="2"/>
  <c r="BK234" i="2"/>
  <c r="BK235" i="2"/>
  <c r="BK236" i="2"/>
  <c r="BK237" i="2"/>
  <c r="BK238" i="2"/>
  <c r="BK239" i="2"/>
  <c r="BK240" i="2"/>
  <c r="BK241" i="2"/>
  <c r="BK242" i="2"/>
  <c r="BK243" i="2"/>
  <c r="BK244" i="2"/>
  <c r="BK245" i="2"/>
  <c r="BK246" i="2"/>
  <c r="BK247" i="2"/>
  <c r="BK248" i="2"/>
  <c r="BK249" i="2"/>
  <c r="BK250" i="2"/>
  <c r="BK251" i="2"/>
  <c r="BK252" i="2"/>
  <c r="BK253" i="2"/>
  <c r="BK254" i="2"/>
  <c r="BK255" i="2"/>
  <c r="BK256" i="2"/>
  <c r="BK257" i="2"/>
  <c r="BK258" i="2"/>
  <c r="BK259" i="2"/>
  <c r="BK260" i="2"/>
  <c r="BK261" i="2"/>
  <c r="BK262" i="2"/>
  <c r="BK263" i="2"/>
  <c r="BK264" i="2"/>
  <c r="BK265" i="2"/>
  <c r="BK266" i="2"/>
  <c r="BK267" i="2"/>
  <c r="BK268" i="2"/>
  <c r="BK269" i="2"/>
  <c r="BK270" i="2"/>
  <c r="BK271" i="2"/>
  <c r="BK272" i="2"/>
  <c r="BK273" i="2"/>
  <c r="BK274" i="2"/>
  <c r="BK275" i="2"/>
  <c r="BK276" i="2"/>
  <c r="BK277" i="2"/>
  <c r="BK278" i="2"/>
  <c r="BK279" i="2"/>
  <c r="BK280" i="2"/>
  <c r="BK281" i="2"/>
  <c r="BK282" i="2"/>
  <c r="BK283" i="2"/>
  <c r="BK284" i="2"/>
  <c r="BK285" i="2"/>
  <c r="BK286" i="2"/>
  <c r="BK287" i="2"/>
  <c r="BK288" i="2"/>
  <c r="BK289" i="2"/>
  <c r="BK290" i="2"/>
  <c r="BK291" i="2"/>
  <c r="BK292" i="2"/>
  <c r="BK293" i="2"/>
  <c r="BK294" i="2"/>
  <c r="BK295" i="2"/>
  <c r="BK296" i="2"/>
  <c r="BK297" i="2"/>
  <c r="BK298" i="2"/>
  <c r="BK299" i="2"/>
  <c r="BK300" i="2"/>
  <c r="BK301" i="2"/>
  <c r="BK302" i="2"/>
  <c r="BK303" i="2"/>
  <c r="BK304" i="2"/>
  <c r="BK305" i="2"/>
  <c r="BK306" i="2"/>
  <c r="BK307" i="2"/>
  <c r="BK308" i="2"/>
  <c r="BK309" i="2"/>
  <c r="BK310" i="2"/>
  <c r="BK311" i="2"/>
  <c r="BK312" i="2"/>
  <c r="BK313" i="2"/>
  <c r="BK314" i="2"/>
  <c r="BK315" i="2"/>
  <c r="BK316" i="2"/>
  <c r="BK317" i="2"/>
  <c r="BK318" i="2"/>
  <c r="BK319" i="2"/>
  <c r="BK320" i="2"/>
  <c r="BK321" i="2"/>
  <c r="BK322" i="2"/>
  <c r="BK323" i="2"/>
  <c r="BK324" i="2"/>
  <c r="BK325" i="2"/>
  <c r="BK326" i="2"/>
  <c r="BK327" i="2"/>
  <c r="BK328" i="2"/>
  <c r="BK329" i="2"/>
  <c r="BK330" i="2"/>
  <c r="BK331" i="2"/>
  <c r="BK332" i="2"/>
  <c r="BK333" i="2"/>
  <c r="BK334" i="2"/>
  <c r="BK335" i="2"/>
  <c r="BK336" i="2"/>
  <c r="BK337" i="2"/>
  <c r="BK338" i="2"/>
  <c r="BK339" i="2"/>
  <c r="BK340" i="2"/>
  <c r="BK341" i="2"/>
  <c r="BK342" i="2"/>
  <c r="BK343" i="2"/>
  <c r="BK344" i="2"/>
  <c r="BK345" i="2"/>
  <c r="BK346" i="2"/>
  <c r="BK347" i="2"/>
  <c r="BK348" i="2"/>
  <c r="BK349" i="2"/>
  <c r="BK350" i="2"/>
  <c r="BK351" i="2"/>
  <c r="BK352" i="2"/>
  <c r="BK353" i="2"/>
  <c r="BK354" i="2"/>
  <c r="BK355" i="2"/>
  <c r="BK356" i="2"/>
  <c r="BK357" i="2"/>
  <c r="BK358" i="2"/>
  <c r="BK359" i="2"/>
  <c r="BK360" i="2"/>
  <c r="BK361" i="2"/>
  <c r="BK362" i="2"/>
  <c r="BK363" i="2"/>
  <c r="BK364" i="2"/>
  <c r="BK365" i="2"/>
  <c r="BK366" i="2"/>
  <c r="BK367" i="2"/>
  <c r="BK368" i="2"/>
  <c r="BK369" i="2"/>
  <c r="BK370" i="2"/>
  <c r="BK371" i="2"/>
  <c r="BK372" i="2"/>
  <c r="BK373" i="2"/>
  <c r="BK374" i="2"/>
  <c r="BK375" i="2"/>
  <c r="BK376" i="2"/>
  <c r="BK377" i="2"/>
  <c r="BK378" i="2"/>
  <c r="BK379" i="2"/>
  <c r="BK380" i="2"/>
  <c r="BK381" i="2"/>
  <c r="BK382" i="2"/>
  <c r="BK383" i="2"/>
  <c r="BK384" i="2"/>
  <c r="BK385" i="2"/>
  <c r="BK386" i="2"/>
  <c r="BK387" i="2"/>
  <c r="BK388" i="2"/>
  <c r="BK389" i="2"/>
  <c r="BK390" i="2"/>
  <c r="BK391" i="2"/>
  <c r="BK392" i="2"/>
  <c r="BK393" i="2"/>
  <c r="BK394" i="2"/>
  <c r="BK395" i="2"/>
  <c r="BK396" i="2"/>
  <c r="BK397" i="2"/>
  <c r="BK398" i="2"/>
  <c r="BK399" i="2"/>
  <c r="BK400" i="2"/>
  <c r="BK401" i="2"/>
  <c r="BK402" i="2"/>
  <c r="BK403" i="2"/>
  <c r="BK404" i="2"/>
  <c r="BK405" i="2"/>
  <c r="BK406" i="2"/>
  <c r="BK407" i="2"/>
  <c r="BK408" i="2"/>
  <c r="BK409" i="2"/>
  <c r="BK410" i="2"/>
  <c r="BK411" i="2"/>
  <c r="BK412" i="2"/>
  <c r="BK413" i="2"/>
  <c r="BK414" i="2"/>
  <c r="BK415" i="2"/>
  <c r="BK416" i="2"/>
  <c r="BK417" i="2"/>
  <c r="BK418" i="2"/>
  <c r="BK419" i="2"/>
  <c r="BK420" i="2"/>
  <c r="BK421" i="2"/>
  <c r="BK422" i="2"/>
  <c r="BK423" i="2"/>
  <c r="BK424" i="2"/>
  <c r="BK425" i="2"/>
  <c r="BK426" i="2"/>
  <c r="BK427" i="2"/>
  <c r="BK428" i="2"/>
  <c r="BK429" i="2"/>
  <c r="BK430" i="2"/>
  <c r="BK431" i="2"/>
  <c r="BK432" i="2"/>
  <c r="BK433" i="2"/>
  <c r="BK434" i="2"/>
  <c r="BK435" i="2"/>
  <c r="BK436" i="2"/>
  <c r="BK437" i="2"/>
  <c r="BK438" i="2"/>
  <c r="BK439" i="2"/>
  <c r="BK440" i="2"/>
  <c r="BK441" i="2"/>
  <c r="BK442" i="2"/>
  <c r="BK443" i="2"/>
  <c r="BK444" i="2"/>
  <c r="BK445" i="2"/>
  <c r="BK446" i="2"/>
  <c r="BK447" i="2"/>
  <c r="BK448" i="2"/>
  <c r="BK449" i="2"/>
  <c r="BK450" i="2"/>
  <c r="BK451" i="2"/>
  <c r="BK452" i="2"/>
  <c r="BK453" i="2"/>
  <c r="BK454" i="2"/>
  <c r="BK455" i="2"/>
  <c r="BK456" i="2"/>
  <c r="BK457" i="2"/>
  <c r="BK458" i="2"/>
  <c r="BK459" i="2"/>
  <c r="BK460" i="2"/>
  <c r="BK461" i="2"/>
  <c r="BK462" i="2"/>
  <c r="BK463" i="2"/>
  <c r="BK464" i="2"/>
  <c r="BK465" i="2"/>
  <c r="BK466" i="2"/>
  <c r="BK467" i="2"/>
  <c r="BK468" i="2"/>
  <c r="BK469" i="2"/>
  <c r="BK470" i="2"/>
  <c r="BK471" i="2"/>
  <c r="BK472" i="2"/>
  <c r="BK473" i="2"/>
  <c r="BK474" i="2"/>
  <c r="BK475" i="2"/>
  <c r="BK476" i="2"/>
  <c r="BK477" i="2"/>
  <c r="BK478" i="2"/>
  <c r="BK479" i="2"/>
  <c r="BK480" i="2"/>
  <c r="BK481" i="2"/>
  <c r="BK482" i="2"/>
  <c r="BK483" i="2"/>
  <c r="BK484" i="2"/>
  <c r="BK485" i="2"/>
  <c r="BK486" i="2"/>
  <c r="BK487" i="2"/>
  <c r="BK488" i="2"/>
  <c r="BK489" i="2"/>
  <c r="BK490" i="2"/>
  <c r="BK491" i="2"/>
  <c r="BK492" i="2"/>
  <c r="BK493" i="2"/>
  <c r="BK494" i="2"/>
  <c r="BK495" i="2"/>
  <c r="BK496" i="2"/>
  <c r="BK497" i="2"/>
  <c r="BK498" i="2"/>
  <c r="BK499" i="2"/>
  <c r="BK500" i="2"/>
  <c r="BK501" i="2"/>
  <c r="BK502" i="2"/>
  <c r="BK503" i="2"/>
  <c r="BK504" i="2"/>
  <c r="BK505" i="2"/>
  <c r="BK506" i="2"/>
  <c r="BK507" i="2"/>
  <c r="BK508" i="2"/>
  <c r="BK509" i="2"/>
  <c r="BK510" i="2"/>
  <c r="BK511" i="2"/>
  <c r="BK512" i="2"/>
  <c r="BK513" i="2"/>
  <c r="BK514" i="2"/>
  <c r="BK515" i="2"/>
  <c r="BK516" i="2"/>
  <c r="BK517" i="2"/>
  <c r="BK518" i="2"/>
  <c r="BK519" i="2"/>
  <c r="BK520" i="2"/>
  <c r="BK521" i="2"/>
  <c r="BK522" i="2"/>
  <c r="BK523" i="2"/>
  <c r="BK524" i="2"/>
  <c r="BK525" i="2"/>
  <c r="BK526" i="2"/>
  <c r="BK527" i="2"/>
  <c r="BK528" i="2"/>
  <c r="BK529" i="2"/>
  <c r="BK530" i="2"/>
  <c r="BK531" i="2"/>
  <c r="BK532" i="2"/>
  <c r="BK533" i="2"/>
  <c r="BK534" i="2"/>
  <c r="BK535" i="2"/>
  <c r="BK536" i="2"/>
  <c r="BK537" i="2"/>
  <c r="BK538" i="2"/>
  <c r="BK539" i="2"/>
  <c r="BK540" i="2"/>
  <c r="BK541" i="2"/>
  <c r="BK542" i="2"/>
  <c r="BK543" i="2"/>
  <c r="BK544" i="2"/>
  <c r="BK545" i="2"/>
  <c r="BK546" i="2"/>
  <c r="BK547" i="2"/>
  <c r="BK548" i="2"/>
  <c r="BK549" i="2"/>
  <c r="BK550" i="2"/>
  <c r="BK551" i="2"/>
  <c r="BK552" i="2"/>
  <c r="BK553" i="2"/>
  <c r="BK554" i="2"/>
  <c r="BK555" i="2"/>
  <c r="BK556" i="2"/>
  <c r="BK557" i="2"/>
  <c r="BK558" i="2"/>
  <c r="BK559" i="2"/>
  <c r="BK560" i="2"/>
  <c r="BK561" i="2"/>
  <c r="BK562" i="2"/>
  <c r="BK563" i="2"/>
  <c r="BK564" i="2"/>
  <c r="BK565" i="2"/>
  <c r="BK566" i="2"/>
  <c r="BK567" i="2"/>
  <c r="BK568" i="2"/>
  <c r="BK569" i="2"/>
  <c r="BK570" i="2"/>
  <c r="BK571" i="2"/>
  <c r="BK572" i="2"/>
  <c r="BK573" i="2"/>
  <c r="BK574" i="2"/>
  <c r="BK575" i="2"/>
  <c r="BK576" i="2"/>
  <c r="BK577" i="2"/>
  <c r="BK578" i="2"/>
  <c r="BK579" i="2"/>
  <c r="BK580" i="2"/>
  <c r="BK581" i="2"/>
  <c r="BK582" i="2"/>
  <c r="BK583" i="2"/>
  <c r="BK584" i="2"/>
  <c r="BK585" i="2"/>
  <c r="BK586" i="2"/>
  <c r="BK587" i="2"/>
  <c r="BK588" i="2"/>
  <c r="BK589" i="2"/>
  <c r="BK590" i="2"/>
  <c r="BK591" i="2"/>
  <c r="BK592" i="2"/>
  <c r="BK593" i="2"/>
  <c r="BK594" i="2"/>
  <c r="BK595" i="2"/>
  <c r="BK596" i="2"/>
  <c r="BK597" i="2"/>
  <c r="BK598" i="2"/>
  <c r="BK599" i="2"/>
  <c r="BK600" i="2"/>
  <c r="BK601" i="2"/>
  <c r="BK602" i="2"/>
  <c r="BK603" i="2"/>
  <c r="BK604" i="2"/>
  <c r="BK605" i="2"/>
  <c r="BK606" i="2"/>
  <c r="BK607" i="2"/>
  <c r="BK608" i="2"/>
  <c r="BK609" i="2"/>
  <c r="BK610" i="2"/>
  <c r="BK611" i="2"/>
  <c r="BK612" i="2"/>
  <c r="BK613" i="2"/>
  <c r="BK614" i="2"/>
  <c r="BK615" i="2"/>
  <c r="BK616" i="2"/>
  <c r="BK617" i="2"/>
  <c r="BK618" i="2"/>
  <c r="BK619" i="2"/>
  <c r="BK620" i="2"/>
  <c r="BK621" i="2"/>
  <c r="BK622" i="2"/>
  <c r="BK623" i="2"/>
  <c r="BK624" i="2"/>
  <c r="BK625" i="2"/>
  <c r="BK626" i="2"/>
  <c r="BK627" i="2"/>
  <c r="BK628" i="2"/>
  <c r="BK629" i="2"/>
  <c r="BK630" i="2"/>
  <c r="BK631" i="2"/>
  <c r="BK632" i="2"/>
  <c r="BK633" i="2"/>
  <c r="BK634" i="2"/>
  <c r="BK635" i="2"/>
  <c r="BK636" i="2"/>
  <c r="BK637" i="2"/>
  <c r="BK638" i="2"/>
  <c r="BK639" i="2"/>
  <c r="BK640" i="2"/>
  <c r="BK641" i="2"/>
  <c r="BK642" i="2"/>
  <c r="BK643" i="2"/>
  <c r="BK644" i="2"/>
  <c r="BK645" i="2"/>
  <c r="BK646" i="2"/>
  <c r="BK647" i="2"/>
  <c r="BK648" i="2"/>
  <c r="BK649" i="2"/>
  <c r="BK650" i="2"/>
  <c r="BK651" i="2"/>
  <c r="BK652" i="2"/>
  <c r="BK653" i="2"/>
  <c r="BK654" i="2"/>
  <c r="BK655" i="2"/>
  <c r="BK656" i="2"/>
  <c r="BK657" i="2"/>
  <c r="BK658" i="2"/>
  <c r="BK659" i="2"/>
  <c r="BK660" i="2"/>
  <c r="BK661" i="2"/>
  <c r="BK662" i="2"/>
  <c r="BK663" i="2"/>
  <c r="BK664" i="2"/>
  <c r="BK665" i="2"/>
  <c r="BK666" i="2"/>
  <c r="BK667" i="2"/>
  <c r="BK668" i="2"/>
  <c r="BK669" i="2"/>
  <c r="BK670" i="2"/>
  <c r="BK671" i="2"/>
  <c r="BK672" i="2"/>
  <c r="BK673" i="2"/>
  <c r="BK674" i="2"/>
  <c r="BK675" i="2"/>
  <c r="BK676" i="2"/>
  <c r="BK677" i="2"/>
  <c r="BK678" i="2"/>
  <c r="BK679" i="2"/>
  <c r="BK680" i="2"/>
  <c r="BK681" i="2"/>
  <c r="BK682" i="2"/>
  <c r="BK683" i="2"/>
  <c r="BK684" i="2"/>
  <c r="BK685" i="2"/>
  <c r="BK686" i="2"/>
  <c r="BK687" i="2"/>
  <c r="BK688" i="2"/>
  <c r="BK689" i="2"/>
  <c r="BK690" i="2"/>
  <c r="BK691" i="2"/>
  <c r="BK692" i="2"/>
  <c r="BK693" i="2"/>
  <c r="BK694" i="2"/>
  <c r="BK695" i="2"/>
  <c r="BK696" i="2"/>
  <c r="BK697" i="2"/>
  <c r="BK698" i="2"/>
  <c r="BK699" i="2"/>
  <c r="BK700" i="2"/>
  <c r="BK701" i="2"/>
  <c r="BK702" i="2"/>
  <c r="BK703" i="2"/>
  <c r="BK704" i="2"/>
  <c r="BK705" i="2"/>
  <c r="BK706" i="2"/>
  <c r="BK707" i="2"/>
  <c r="BK708" i="2"/>
  <c r="BK709" i="2"/>
  <c r="BK710" i="2"/>
  <c r="BK711" i="2"/>
  <c r="BK712" i="2"/>
  <c r="BK713" i="2"/>
  <c r="BK714" i="2"/>
  <c r="BK715" i="2"/>
  <c r="BK716" i="2"/>
  <c r="BK717" i="2"/>
  <c r="BK718" i="2"/>
  <c r="BK719" i="2"/>
  <c r="BK720" i="2"/>
  <c r="BK721" i="2"/>
  <c r="BK722" i="2"/>
  <c r="BK723" i="2"/>
  <c r="BK724" i="2"/>
  <c r="BK725" i="2"/>
  <c r="BK726" i="2"/>
  <c r="BK727" i="2"/>
  <c r="BK728" i="2"/>
  <c r="BK729" i="2"/>
  <c r="BK730" i="2"/>
  <c r="BK731" i="2"/>
  <c r="BK732" i="2"/>
  <c r="BK733" i="2"/>
  <c r="BK734" i="2"/>
  <c r="BK735" i="2"/>
  <c r="BK736" i="2"/>
  <c r="BK737" i="2"/>
  <c r="BK738" i="2"/>
  <c r="BK739" i="2"/>
  <c r="BK740" i="2"/>
  <c r="BK741" i="2"/>
  <c r="BK742" i="2"/>
  <c r="BK743" i="2"/>
  <c r="BK744" i="2"/>
  <c r="BK745" i="2"/>
  <c r="BK746" i="2"/>
  <c r="BK747" i="2"/>
  <c r="BK748" i="2"/>
  <c r="BK749" i="2"/>
  <c r="BK750" i="2"/>
  <c r="BK751" i="2"/>
  <c r="BK752" i="2"/>
  <c r="BK753" i="2"/>
  <c r="BK754" i="2"/>
  <c r="BK755" i="2"/>
  <c r="BK756" i="2"/>
  <c r="BK757" i="2"/>
  <c r="BK758" i="2"/>
  <c r="BK759" i="2"/>
  <c r="BK760" i="2"/>
  <c r="BK761" i="2"/>
  <c r="BK762" i="2"/>
  <c r="BK763" i="2"/>
  <c r="BK764" i="2"/>
  <c r="BK765" i="2"/>
  <c r="BK766" i="2"/>
  <c r="BK767" i="2"/>
  <c r="BK768" i="2"/>
  <c r="BK769" i="2"/>
  <c r="BK770" i="2"/>
  <c r="BK771" i="2"/>
  <c r="BK772" i="2"/>
  <c r="BK773" i="2"/>
  <c r="BK774" i="2"/>
  <c r="BK775" i="2"/>
  <c r="BK776" i="2"/>
  <c r="BK777" i="2"/>
  <c r="BK778" i="2"/>
  <c r="BK779" i="2"/>
  <c r="BK780" i="2"/>
  <c r="BK781" i="2"/>
  <c r="BK782" i="2"/>
  <c r="BK783" i="2"/>
  <c r="BK784" i="2"/>
  <c r="BK785" i="2"/>
  <c r="BK786" i="2"/>
  <c r="BK787" i="2"/>
  <c r="BK788" i="2"/>
  <c r="BK789" i="2"/>
  <c r="BK790" i="2"/>
  <c r="BK791" i="2"/>
  <c r="BK792" i="2"/>
  <c r="BK793" i="2"/>
  <c r="BK794" i="2"/>
  <c r="BK795" i="2"/>
  <c r="BK796" i="2"/>
  <c r="BK797" i="2"/>
  <c r="BK798" i="2"/>
  <c r="BK799" i="2"/>
  <c r="BK800" i="2"/>
  <c r="BK801" i="2"/>
  <c r="BK802" i="2"/>
  <c r="BK803" i="2"/>
  <c r="BK804" i="2"/>
  <c r="BK805" i="2"/>
  <c r="BK806" i="2"/>
  <c r="BK807" i="2"/>
  <c r="BK808" i="2"/>
  <c r="BK809" i="2"/>
  <c r="BK810" i="2"/>
  <c r="BK811" i="2"/>
  <c r="BK812" i="2"/>
  <c r="BK813" i="2"/>
  <c r="BK814" i="2"/>
  <c r="BK815" i="2"/>
  <c r="BK816" i="2"/>
  <c r="BK817" i="2"/>
  <c r="BK818" i="2"/>
  <c r="BK819" i="2"/>
  <c r="BK820" i="2"/>
  <c r="BK821" i="2"/>
  <c r="BK822" i="2"/>
  <c r="BK823" i="2"/>
  <c r="BK824" i="2"/>
  <c r="BK825" i="2"/>
  <c r="BK826" i="2"/>
  <c r="BK827" i="2"/>
  <c r="BK828" i="2"/>
  <c r="BK829" i="2"/>
  <c r="BK830" i="2"/>
  <c r="BK831" i="2"/>
  <c r="BK832" i="2"/>
  <c r="BK833" i="2"/>
  <c r="BK834" i="2"/>
  <c r="BK835" i="2"/>
  <c r="BK836" i="2"/>
  <c r="BK837" i="2"/>
  <c r="BK838" i="2"/>
  <c r="BK839" i="2"/>
  <c r="BK840" i="2"/>
  <c r="BK841" i="2"/>
  <c r="BK842" i="2"/>
  <c r="BK843" i="2"/>
  <c r="BK844" i="2"/>
  <c r="BK845" i="2"/>
  <c r="BK846" i="2"/>
  <c r="BK847" i="2"/>
  <c r="BK848" i="2"/>
  <c r="BK849" i="2"/>
  <c r="BK850" i="2"/>
  <c r="BK851" i="2"/>
  <c r="BK852" i="2"/>
  <c r="BK853" i="2"/>
  <c r="BK854" i="2"/>
  <c r="BK855" i="2"/>
  <c r="BK856" i="2"/>
  <c r="BK857" i="2"/>
  <c r="BK858" i="2"/>
  <c r="BK859" i="2"/>
  <c r="BK860" i="2"/>
  <c r="BK861" i="2"/>
  <c r="BK862" i="2"/>
  <c r="BK863" i="2"/>
  <c r="BK864" i="2"/>
  <c r="BK865" i="2"/>
  <c r="BK866" i="2"/>
  <c r="BK867" i="2"/>
  <c r="BK868" i="2"/>
  <c r="BK869" i="2"/>
  <c r="BK870" i="2"/>
  <c r="BK871" i="2"/>
  <c r="BK872" i="2"/>
  <c r="BK873" i="2"/>
  <c r="BK874" i="2"/>
  <c r="BK875" i="2"/>
  <c r="BK876" i="2"/>
  <c r="BK877" i="2"/>
  <c r="BK878" i="2"/>
  <c r="BK879" i="2"/>
  <c r="BK880" i="2"/>
  <c r="BK881" i="2"/>
  <c r="BK882" i="2"/>
  <c r="BK883" i="2"/>
  <c r="BK884" i="2"/>
  <c r="BK885" i="2"/>
  <c r="BK886" i="2"/>
  <c r="BK887" i="2"/>
  <c r="BK888" i="2"/>
  <c r="BK889" i="2"/>
  <c r="BK890" i="2"/>
  <c r="BK891" i="2"/>
  <c r="BK892" i="2"/>
  <c r="BK893" i="2"/>
  <c r="BK894" i="2"/>
  <c r="BK895" i="2"/>
  <c r="BK896" i="2"/>
  <c r="BK897" i="2"/>
  <c r="BK898" i="2"/>
  <c r="BK899" i="2"/>
  <c r="BK900" i="2"/>
  <c r="BK901" i="2"/>
  <c r="BK902" i="2"/>
  <c r="BK903" i="2"/>
  <c r="BK904" i="2"/>
  <c r="BK905" i="2"/>
  <c r="BK906" i="2"/>
  <c r="BK907" i="2"/>
  <c r="BK908" i="2"/>
  <c r="BK909" i="2"/>
  <c r="BK910" i="2"/>
  <c r="BK911" i="2"/>
  <c r="BK912" i="2"/>
  <c r="BK913" i="2"/>
  <c r="BK914" i="2"/>
  <c r="BK915" i="2"/>
  <c r="BK916" i="2"/>
  <c r="BK917" i="2"/>
  <c r="BK918" i="2"/>
  <c r="BK919" i="2"/>
  <c r="BK920" i="2"/>
  <c r="BK921" i="2"/>
  <c r="BK922" i="2"/>
  <c r="BK923" i="2"/>
  <c r="BK924" i="2"/>
  <c r="BK925" i="2"/>
  <c r="BK926" i="2"/>
  <c r="BK927" i="2"/>
  <c r="BK928" i="2"/>
  <c r="BK929" i="2"/>
  <c r="BK930" i="2"/>
  <c r="BK931" i="2"/>
  <c r="BK932" i="2"/>
  <c r="BK933" i="2"/>
  <c r="BK934" i="2"/>
  <c r="BK935" i="2"/>
  <c r="BK936" i="2"/>
  <c r="BK937" i="2"/>
  <c r="BK938" i="2"/>
  <c r="BK939" i="2"/>
  <c r="BK940" i="2"/>
  <c r="BK941" i="2"/>
  <c r="BK942" i="2"/>
  <c r="BK943" i="2"/>
  <c r="BK944" i="2"/>
  <c r="BK945" i="2"/>
  <c r="BK946" i="2"/>
  <c r="BK947" i="2"/>
  <c r="BK948" i="2"/>
  <c r="BK949" i="2"/>
  <c r="BK950" i="2"/>
  <c r="BK951" i="2"/>
  <c r="BK952" i="2"/>
  <c r="BK953" i="2"/>
  <c r="BK954" i="2"/>
  <c r="BK955" i="2"/>
  <c r="BK956" i="2"/>
  <c r="BK957" i="2"/>
  <c r="BK958" i="2"/>
  <c r="BK959" i="2"/>
  <c r="BK960" i="2"/>
  <c r="BK961" i="2"/>
  <c r="BK962" i="2"/>
  <c r="BK963" i="2"/>
  <c r="BK964" i="2"/>
  <c r="BK965" i="2"/>
  <c r="BK966" i="2"/>
  <c r="BK967" i="2"/>
  <c r="BK968" i="2"/>
  <c r="BK969" i="2"/>
  <c r="BK970" i="2"/>
  <c r="BK971" i="2"/>
  <c r="BK972" i="2"/>
  <c r="BK973" i="2"/>
  <c r="BK974" i="2"/>
  <c r="BK975" i="2"/>
  <c r="BK976" i="2"/>
  <c r="BK977" i="2"/>
  <c r="BK978" i="2"/>
  <c r="BK979" i="2"/>
  <c r="BK980" i="2"/>
  <c r="BK981" i="2"/>
  <c r="BK982" i="2"/>
  <c r="BK983" i="2"/>
  <c r="BK984" i="2"/>
  <c r="BK985" i="2"/>
  <c r="BK986" i="2"/>
  <c r="BK987" i="2"/>
  <c r="BK988" i="2"/>
  <c r="BK989" i="2"/>
  <c r="BK990" i="2"/>
  <c r="BK991" i="2"/>
  <c r="BK992" i="2"/>
  <c r="BK993" i="2"/>
  <c r="BK994" i="2"/>
  <c r="BK995" i="2"/>
  <c r="BK996" i="2"/>
  <c r="BK997" i="2"/>
  <c r="BK998" i="2"/>
  <c r="BK999" i="2"/>
  <c r="BK1000" i="2"/>
  <c r="BK1001" i="2"/>
  <c r="BK1002" i="2"/>
  <c r="BK1003" i="2"/>
  <c r="BK1004" i="2"/>
  <c r="BK1005" i="2"/>
  <c r="BK1006" i="2"/>
  <c r="BK1007" i="2"/>
  <c r="BK1008" i="2"/>
  <c r="BK1009" i="2"/>
  <c r="BK1010" i="2"/>
  <c r="BK1011" i="2"/>
  <c r="BK1012" i="2"/>
  <c r="BK1013" i="2"/>
  <c r="BK1014" i="2"/>
  <c r="BK1015" i="2"/>
  <c r="BK1016" i="2"/>
  <c r="BK1017" i="2"/>
  <c r="BK1018" i="2"/>
  <c r="BK1019" i="2"/>
  <c r="BK1020" i="2"/>
  <c r="BK1021" i="2"/>
  <c r="BK1022" i="2"/>
  <c r="BK1023" i="2"/>
  <c r="BK1024" i="2"/>
  <c r="BK1025" i="2"/>
  <c r="BK1026" i="2"/>
  <c r="BK1027" i="2"/>
  <c r="BK1028" i="2"/>
  <c r="BK1029" i="2"/>
  <c r="BK1030" i="2"/>
  <c r="BK1031" i="2"/>
  <c r="BK1032" i="2"/>
  <c r="BK1033" i="2"/>
  <c r="BK1034" i="2"/>
  <c r="BK1035" i="2"/>
  <c r="BK1036" i="2"/>
  <c r="BK1037" i="2"/>
  <c r="BK1038" i="2"/>
  <c r="BK1039" i="2"/>
  <c r="BK1040" i="2"/>
  <c r="BK1041" i="2"/>
  <c r="BK1042" i="2"/>
  <c r="BK1043" i="2"/>
  <c r="BK1044" i="2"/>
  <c r="BK1045" i="2"/>
  <c r="BK1046" i="2"/>
  <c r="BK1047" i="2"/>
  <c r="BK1048" i="2"/>
  <c r="BK1049" i="2"/>
  <c r="BK1050" i="2"/>
  <c r="BK1051" i="2"/>
  <c r="BK1052" i="2"/>
  <c r="BK1053" i="2"/>
  <c r="BK1054" i="2"/>
  <c r="BK1055" i="2"/>
  <c r="BK1056" i="2"/>
  <c r="BK1057" i="2"/>
  <c r="BK1058" i="2"/>
  <c r="BK1059" i="2"/>
  <c r="BK1060" i="2"/>
  <c r="BK1061" i="2"/>
  <c r="BK1062" i="2"/>
  <c r="BK1063" i="2"/>
  <c r="BK1064" i="2"/>
  <c r="BK1065" i="2"/>
  <c r="BK1066" i="2"/>
  <c r="BK1067" i="2"/>
  <c r="BK1068" i="2"/>
  <c r="BK1069" i="2"/>
  <c r="BK1070" i="2"/>
  <c r="BK1071" i="2"/>
  <c r="BK1072" i="2"/>
  <c r="BK1073" i="2"/>
  <c r="BK1074" i="2"/>
  <c r="BK1075" i="2"/>
  <c r="BK1076" i="2"/>
  <c r="BK1077" i="2"/>
  <c r="BK1078" i="2"/>
  <c r="BK1079" i="2"/>
  <c r="BK1080" i="2"/>
  <c r="BK1081" i="2"/>
  <c r="BK1082" i="2"/>
  <c r="BK1083" i="2"/>
  <c r="BK1084" i="2"/>
  <c r="BK1085" i="2"/>
  <c r="BK1086" i="2"/>
  <c r="BK1087" i="2"/>
  <c r="BK1088" i="2"/>
  <c r="BK1089" i="2"/>
  <c r="BK1090" i="2"/>
  <c r="BK1091" i="2"/>
  <c r="BK1092" i="2"/>
  <c r="BK1093" i="2"/>
  <c r="BK1094" i="2"/>
  <c r="BK1095" i="2"/>
  <c r="BK1096" i="2"/>
  <c r="BK1097" i="2"/>
  <c r="BK1098" i="2"/>
  <c r="BK1099" i="2"/>
  <c r="BK1100" i="2"/>
  <c r="BK1101" i="2"/>
  <c r="BK1102" i="2"/>
  <c r="BK1103" i="2"/>
  <c r="BK1104" i="2"/>
  <c r="BK1105" i="2"/>
  <c r="BK1106" i="2"/>
  <c r="BK1107" i="2"/>
  <c r="BK1108" i="2"/>
  <c r="BK1109" i="2"/>
  <c r="BK1110" i="2"/>
  <c r="BK1111" i="2"/>
  <c r="BK1112" i="2"/>
  <c r="BK1113" i="2"/>
  <c r="BK1114" i="2"/>
  <c r="BK1115" i="2"/>
  <c r="BK1116" i="2"/>
  <c r="BK1117" i="2"/>
  <c r="BK1118" i="2"/>
  <c r="BK1119" i="2"/>
  <c r="BK1120" i="2"/>
  <c r="BK1121" i="2"/>
  <c r="BK1122" i="2"/>
  <c r="BK1123" i="2"/>
  <c r="BK1124" i="2"/>
  <c r="BK1125" i="2"/>
  <c r="BK1126" i="2"/>
  <c r="BK1127" i="2"/>
  <c r="BK1128" i="2"/>
  <c r="BK1129" i="2"/>
  <c r="BK1130" i="2"/>
  <c r="BK1131" i="2"/>
  <c r="BK1132" i="2"/>
  <c r="BK1133" i="2"/>
  <c r="BK1134" i="2"/>
  <c r="BK1135" i="2"/>
  <c r="BK1136" i="2"/>
  <c r="BK1137" i="2"/>
  <c r="BK1138" i="2"/>
  <c r="BK1139" i="2"/>
  <c r="BK1140" i="2"/>
  <c r="BK1141" i="2"/>
  <c r="BK1142" i="2"/>
  <c r="BK1143" i="2"/>
  <c r="BK1144" i="2"/>
  <c r="BK1145" i="2"/>
  <c r="BK1146" i="2"/>
  <c r="BK1147" i="2"/>
  <c r="BK1148" i="2"/>
  <c r="BK1149" i="2"/>
  <c r="BK1150" i="2"/>
  <c r="BK1151" i="2"/>
  <c r="BK1152" i="2"/>
  <c r="BK1153" i="2"/>
  <c r="BK1154" i="2"/>
  <c r="BK1155" i="2"/>
  <c r="BK1156" i="2"/>
  <c r="BK1157" i="2"/>
  <c r="BK1158" i="2"/>
  <c r="BK1159" i="2"/>
  <c r="BK1160" i="2"/>
  <c r="BK1161" i="2"/>
  <c r="BK1162" i="2"/>
  <c r="BK1163" i="2"/>
  <c r="BK1164" i="2"/>
  <c r="BK1165" i="2"/>
  <c r="BK1166" i="2"/>
  <c r="BK1167" i="2"/>
  <c r="BK1168" i="2"/>
  <c r="BK1169" i="2"/>
  <c r="BK1170" i="2"/>
  <c r="BK1171" i="2"/>
  <c r="BK1172" i="2"/>
  <c r="BK1173" i="2"/>
  <c r="BK1174" i="2"/>
  <c r="BK1175" i="2"/>
  <c r="BK1176" i="2"/>
  <c r="BK1177" i="2"/>
  <c r="BK1178" i="2"/>
  <c r="BK1179" i="2"/>
  <c r="BK1180" i="2"/>
  <c r="BK1181" i="2"/>
  <c r="BK1182" i="2"/>
  <c r="BK1183" i="2"/>
  <c r="BK1184" i="2"/>
  <c r="BK1185" i="2"/>
  <c r="BK1186" i="2"/>
  <c r="BK1187" i="2"/>
  <c r="BK1188" i="2"/>
  <c r="BK1189" i="2"/>
  <c r="BK1190" i="2"/>
  <c r="BK1191" i="2"/>
  <c r="BK1192" i="2"/>
  <c r="BK1193" i="2"/>
  <c r="BK1194" i="2"/>
  <c r="BK1195" i="2"/>
  <c r="BK1196" i="2"/>
  <c r="BK1197" i="2"/>
  <c r="BK1198" i="2"/>
  <c r="BK1199" i="2"/>
  <c r="BK1200" i="2"/>
  <c r="BK1201" i="2"/>
  <c r="BK1202" i="2"/>
  <c r="BK1203" i="2"/>
  <c r="BK1204" i="2"/>
  <c r="BK1205" i="2"/>
  <c r="BK1206" i="2"/>
  <c r="BK1207" i="2"/>
  <c r="BK1208" i="2"/>
  <c r="BK1209" i="2"/>
  <c r="BK1210" i="2"/>
  <c r="BK1211" i="2"/>
  <c r="BK1212" i="2"/>
  <c r="BK1213" i="2"/>
  <c r="BK1214" i="2"/>
  <c r="BK1215" i="2"/>
  <c r="BK1216" i="2"/>
  <c r="BK1217" i="2"/>
  <c r="BK1218" i="2"/>
  <c r="BK1219" i="2"/>
  <c r="BK1220" i="2"/>
  <c r="BK1221" i="2"/>
  <c r="BK1222" i="2"/>
  <c r="BK1223" i="2"/>
  <c r="BK1224" i="2"/>
  <c r="BK1225" i="2"/>
  <c r="BK1226" i="2"/>
  <c r="BK1227" i="2"/>
  <c r="BK1228" i="2"/>
  <c r="BK1229" i="2"/>
  <c r="BK1230" i="2"/>
  <c r="BK1231" i="2"/>
  <c r="BK1232" i="2"/>
  <c r="BK1233" i="2"/>
  <c r="BK1234" i="2"/>
  <c r="BK1235" i="2"/>
  <c r="BK1236" i="2"/>
  <c r="BK1237" i="2"/>
  <c r="BK1238" i="2"/>
  <c r="BK1239" i="2"/>
  <c r="BK1240" i="2"/>
  <c r="BK1241" i="2"/>
  <c r="BK1242" i="2"/>
  <c r="BK1243" i="2"/>
  <c r="BK1244" i="2"/>
  <c r="BK1245" i="2"/>
  <c r="BK1246" i="2"/>
  <c r="BK1247" i="2"/>
  <c r="BK1248" i="2"/>
  <c r="BK1249" i="2"/>
  <c r="BK1250" i="2"/>
  <c r="BK1251" i="2"/>
  <c r="BK1252" i="2"/>
  <c r="BK1253" i="2"/>
  <c r="BK1254" i="2"/>
  <c r="BK1255" i="2"/>
  <c r="BK1256" i="2"/>
  <c r="BK1257" i="2"/>
  <c r="BK1258" i="2"/>
  <c r="BK1259" i="2"/>
  <c r="BK1260" i="2"/>
  <c r="BK1261" i="2"/>
  <c r="BK1262" i="2"/>
  <c r="BK1263" i="2"/>
  <c r="BK1264" i="2"/>
  <c r="BK1265" i="2"/>
  <c r="BK1266" i="2"/>
  <c r="BK1267" i="2"/>
  <c r="BK1268" i="2"/>
  <c r="BK1269" i="2"/>
  <c r="BK1270" i="2"/>
  <c r="BK1271" i="2"/>
  <c r="BK1272" i="2"/>
  <c r="BK1273" i="2"/>
  <c r="BK1274" i="2"/>
  <c r="BK1275" i="2"/>
  <c r="BK1276" i="2"/>
  <c r="BK1277" i="2"/>
  <c r="BK1278" i="2"/>
  <c r="BK1279" i="2"/>
  <c r="BK1280" i="2"/>
  <c r="BK1281" i="2"/>
  <c r="BK1282" i="2"/>
  <c r="BK1283" i="2"/>
  <c r="BK1284" i="2"/>
  <c r="BK1285" i="2"/>
  <c r="BK1286" i="2"/>
  <c r="BK1287" i="2"/>
  <c r="BK1288" i="2"/>
  <c r="BK1289" i="2"/>
  <c r="BK1290" i="2"/>
  <c r="BK1291" i="2"/>
  <c r="BK1292" i="2"/>
  <c r="BK1293" i="2"/>
  <c r="BK1294" i="2"/>
  <c r="BK1295" i="2"/>
  <c r="BK1296" i="2"/>
  <c r="BK1297" i="2"/>
  <c r="BK1298" i="2"/>
  <c r="BK1299" i="2"/>
  <c r="BK1300" i="2"/>
  <c r="BK1301" i="2"/>
  <c r="BK1302" i="2"/>
  <c r="BK1303" i="2"/>
  <c r="BK1304" i="2"/>
  <c r="BK1305" i="2"/>
  <c r="BK1306" i="2"/>
  <c r="BK1307" i="2"/>
  <c r="BK1308" i="2"/>
  <c r="BK1309" i="2"/>
  <c r="BK1310" i="2"/>
  <c r="BK1311" i="2"/>
  <c r="BK1312" i="2"/>
  <c r="BK1313" i="2"/>
  <c r="BK1314" i="2"/>
  <c r="BK1315" i="2"/>
  <c r="BK1316" i="2"/>
  <c r="BK1317" i="2"/>
  <c r="BK1318" i="2"/>
  <c r="BK1319" i="2"/>
  <c r="BK1320" i="2"/>
  <c r="BK1321" i="2"/>
  <c r="BK1322" i="2"/>
  <c r="BK1323" i="2"/>
  <c r="BK1324" i="2"/>
  <c r="BK1325" i="2"/>
  <c r="BK1326" i="2"/>
  <c r="BK1327" i="2"/>
  <c r="BK1328" i="2"/>
  <c r="BK1329" i="2"/>
  <c r="BK1330" i="2"/>
  <c r="BK1331" i="2"/>
  <c r="BK1332" i="2"/>
  <c r="BK1333" i="2"/>
  <c r="BK1334" i="2"/>
  <c r="BK1335" i="2"/>
  <c r="BK1336" i="2"/>
  <c r="BK1337" i="2"/>
  <c r="BK1338" i="2"/>
  <c r="BK1339" i="2"/>
  <c r="BK1340" i="2"/>
  <c r="BK1341" i="2"/>
  <c r="BK1342" i="2"/>
  <c r="BK1343" i="2"/>
  <c r="BK1344" i="2"/>
  <c r="BK1345" i="2"/>
  <c r="BK1346" i="2"/>
  <c r="BK1347" i="2"/>
  <c r="BK1348" i="2"/>
  <c r="BK1349" i="2"/>
  <c r="BK1350" i="2"/>
  <c r="BK1351" i="2"/>
  <c r="BK1352" i="2"/>
  <c r="BK1353" i="2"/>
  <c r="BK1354" i="2"/>
  <c r="BK1355" i="2"/>
  <c r="BK1356" i="2"/>
  <c r="BK1357" i="2"/>
  <c r="BK1358" i="2"/>
  <c r="BK1359" i="2"/>
  <c r="BK1360" i="2"/>
  <c r="BK1361" i="2"/>
  <c r="BK1362" i="2"/>
  <c r="BK1363" i="2"/>
  <c r="BK1364" i="2"/>
  <c r="BK1365" i="2"/>
  <c r="BK1366" i="2"/>
  <c r="BK1367" i="2"/>
  <c r="BK1368" i="2"/>
  <c r="BK1369" i="2"/>
  <c r="BK1370" i="2"/>
  <c r="BK1371" i="2"/>
  <c r="BK1372" i="2"/>
  <c r="BK1373" i="2"/>
  <c r="BK1374" i="2"/>
  <c r="BK1375" i="2"/>
  <c r="BK1376" i="2"/>
  <c r="BK1377" i="2"/>
  <c r="BK1378" i="2"/>
  <c r="BK1379" i="2"/>
  <c r="BK1380" i="2"/>
  <c r="BK1381" i="2"/>
  <c r="BK1382" i="2"/>
  <c r="BK1383" i="2"/>
  <c r="BK1384" i="2"/>
  <c r="BK1385" i="2"/>
  <c r="BK1386" i="2"/>
  <c r="BK1387" i="2"/>
  <c r="BK1388" i="2"/>
  <c r="BK1389" i="2"/>
  <c r="BK1390" i="2"/>
  <c r="BK1391" i="2"/>
  <c r="BK1392" i="2"/>
  <c r="BK1393" i="2"/>
  <c r="BK1394" i="2"/>
  <c r="BK1395" i="2"/>
  <c r="BK1396" i="2"/>
  <c r="BK1397" i="2"/>
  <c r="BK1398" i="2"/>
  <c r="BK1399" i="2"/>
  <c r="BK1400" i="2"/>
  <c r="BK1401" i="2"/>
  <c r="BK1402" i="2"/>
  <c r="BK1403" i="2"/>
  <c r="BK1404" i="2"/>
  <c r="BK1405" i="2"/>
  <c r="BK1406" i="2"/>
  <c r="BK1407" i="2"/>
  <c r="BK1408" i="2"/>
  <c r="BK1409" i="2"/>
  <c r="BK1410" i="2"/>
  <c r="BK1411" i="2"/>
  <c r="BK1412" i="2"/>
  <c r="BK1413" i="2"/>
  <c r="BK1414" i="2"/>
  <c r="BK1415" i="2"/>
  <c r="BK1416" i="2"/>
  <c r="BK1417" i="2"/>
  <c r="BK1418" i="2"/>
  <c r="BK1419" i="2"/>
  <c r="BK1420" i="2"/>
  <c r="BK1421" i="2"/>
  <c r="BK1422" i="2"/>
  <c r="BK1423" i="2"/>
  <c r="BK1424" i="2"/>
  <c r="BK1425" i="2"/>
  <c r="BK1426" i="2"/>
  <c r="BK1427" i="2"/>
  <c r="BK1428" i="2"/>
  <c r="BK1429" i="2"/>
  <c r="BK1430" i="2"/>
  <c r="BK1431" i="2"/>
  <c r="BK1432" i="2"/>
  <c r="BK1433" i="2"/>
  <c r="BK1434" i="2"/>
  <c r="BK1435" i="2"/>
  <c r="BK1436" i="2"/>
  <c r="BK1437" i="2"/>
  <c r="BK1438" i="2"/>
  <c r="BK1439" i="2"/>
  <c r="BK1440" i="2"/>
  <c r="BK1441" i="2"/>
  <c r="BK1442" i="2"/>
  <c r="BK1443" i="2"/>
  <c r="BK1444" i="2"/>
  <c r="BK1445" i="2"/>
  <c r="BK1446" i="2"/>
  <c r="BK1447" i="2"/>
  <c r="BK1448" i="2"/>
  <c r="BK1449" i="2"/>
  <c r="BK1450" i="2"/>
  <c r="BK1451" i="2"/>
  <c r="BK1452" i="2"/>
  <c r="BK1453" i="2"/>
  <c r="BK1454" i="2"/>
  <c r="BK1455" i="2"/>
  <c r="BK1456" i="2"/>
  <c r="BK1457" i="2"/>
  <c r="BK1458" i="2"/>
  <c r="BK1459" i="2"/>
  <c r="BK1460" i="2"/>
  <c r="BK1461" i="2"/>
  <c r="BK1462" i="2"/>
  <c r="BK1463" i="2"/>
  <c r="BK1464" i="2"/>
  <c r="BK1465" i="2"/>
  <c r="BK1466" i="2"/>
  <c r="BK1467" i="2"/>
  <c r="BK1468" i="2"/>
  <c r="BK1469" i="2"/>
  <c r="BK1470" i="2"/>
  <c r="BK1471" i="2"/>
  <c r="BK1472" i="2"/>
  <c r="BK1473" i="2"/>
  <c r="BK1474" i="2"/>
  <c r="BK1475" i="2"/>
  <c r="BK1476" i="2"/>
  <c r="BK1477" i="2"/>
  <c r="BK1478" i="2"/>
  <c r="BK1479" i="2"/>
  <c r="BK1480" i="2"/>
  <c r="BK1481" i="2"/>
  <c r="BK1482" i="2"/>
  <c r="BK1483" i="2"/>
  <c r="BK1484" i="2"/>
  <c r="BK1485" i="2"/>
  <c r="BK1486" i="2"/>
  <c r="BK1487" i="2"/>
  <c r="BK1488" i="2"/>
  <c r="BK1489" i="2"/>
  <c r="BK1490" i="2"/>
  <c r="BK1491" i="2"/>
  <c r="BK1492" i="2"/>
  <c r="BK1493" i="2"/>
  <c r="BK1494" i="2"/>
  <c r="BK1495" i="2"/>
  <c r="BK1496" i="2"/>
  <c r="BK1497" i="2"/>
  <c r="BK1498" i="2"/>
  <c r="BK1499" i="2"/>
  <c r="BK1500" i="2"/>
  <c r="BK1501" i="2"/>
  <c r="BK1502" i="2"/>
  <c r="BK1503" i="2"/>
  <c r="BK1504" i="2"/>
  <c r="BK1505" i="2"/>
  <c r="BK1506" i="2"/>
  <c r="BK1507" i="2"/>
  <c r="BK1508" i="2"/>
  <c r="BK1509" i="2"/>
  <c r="BK1510" i="2"/>
  <c r="BK1511" i="2"/>
  <c r="BK1512" i="2"/>
  <c r="BK1513" i="2"/>
  <c r="BK1514" i="2"/>
  <c r="BK1515" i="2"/>
  <c r="BK1516" i="2"/>
  <c r="BK1517" i="2"/>
  <c r="BK1518" i="2"/>
  <c r="BK1519" i="2"/>
  <c r="BK1520" i="2"/>
  <c r="BK1521" i="2"/>
  <c r="BK1522" i="2"/>
  <c r="BK1523" i="2"/>
  <c r="BK1524" i="2"/>
  <c r="BK1525" i="2"/>
  <c r="BK1526" i="2"/>
  <c r="BK1527" i="2"/>
  <c r="BK1528" i="2"/>
  <c r="BK1529" i="2"/>
  <c r="BK1530" i="2"/>
  <c r="BK1531" i="2"/>
  <c r="BK1532" i="2"/>
  <c r="BK1533" i="2"/>
  <c r="BK1534" i="2"/>
  <c r="BK1535" i="2"/>
  <c r="BK1536" i="2"/>
  <c r="BK1537" i="2"/>
  <c r="BK1538" i="2"/>
  <c r="BK1539" i="2"/>
  <c r="BK1540" i="2"/>
  <c r="BK1541" i="2"/>
  <c r="BK1542" i="2"/>
  <c r="BK1543" i="2"/>
  <c r="BK1544" i="2"/>
  <c r="BK1545" i="2"/>
  <c r="BK1546" i="2"/>
  <c r="BK1547" i="2"/>
  <c r="BK1548" i="2"/>
  <c r="BK1549" i="2"/>
  <c r="BK1550" i="2"/>
  <c r="BK1551" i="2"/>
  <c r="BK1552" i="2"/>
  <c r="BK1553" i="2"/>
  <c r="BK1554" i="2"/>
  <c r="BK1555" i="2"/>
  <c r="BK1556" i="2"/>
  <c r="BK1557" i="2"/>
  <c r="BK1558" i="2"/>
  <c r="BK1559" i="2"/>
  <c r="BK1560" i="2"/>
  <c r="BK1561" i="2"/>
  <c r="BK1562" i="2"/>
  <c r="BK1563" i="2"/>
  <c r="BK1564" i="2"/>
  <c r="BK1565" i="2"/>
  <c r="BK1566" i="2"/>
  <c r="BK1567" i="2"/>
  <c r="BK1568" i="2"/>
  <c r="BK1569" i="2"/>
  <c r="BK1570" i="2"/>
  <c r="BK1571" i="2"/>
  <c r="BK1572" i="2"/>
  <c r="BK1573" i="2"/>
  <c r="BK1574" i="2"/>
  <c r="BK1575" i="2"/>
  <c r="BK1576" i="2"/>
  <c r="BK1577" i="2"/>
  <c r="BK1578" i="2"/>
  <c r="BK1579" i="2"/>
  <c r="BK1580" i="2"/>
  <c r="BK1581" i="2"/>
  <c r="BK1582" i="2"/>
  <c r="BK1583" i="2"/>
  <c r="BK1584" i="2"/>
  <c r="BK1585" i="2"/>
  <c r="BK1586" i="2"/>
  <c r="BK1587" i="2"/>
  <c r="BK1588" i="2"/>
  <c r="BK1589" i="2"/>
  <c r="BK1590" i="2"/>
  <c r="BK1591" i="2"/>
  <c r="BK1592" i="2"/>
  <c r="BK1593" i="2"/>
  <c r="BK1594" i="2"/>
  <c r="BK1595" i="2"/>
  <c r="BK1596" i="2"/>
  <c r="BK1597" i="2"/>
  <c r="BK1598" i="2"/>
  <c r="BK1599" i="2"/>
  <c r="BK1600" i="2"/>
  <c r="BK1601" i="2"/>
  <c r="BJ2" i="2"/>
  <c r="BJ3" i="2"/>
  <c r="BJ4" i="2"/>
  <c r="BJ5" i="2"/>
  <c r="BJ6" i="2"/>
  <c r="BJ7" i="2"/>
  <c r="BJ8" i="2"/>
  <c r="BJ9" i="2"/>
  <c r="BJ10" i="2"/>
  <c r="BJ11" i="2"/>
  <c r="BJ12" i="2"/>
  <c r="BJ13" i="2"/>
  <c r="BJ14" i="2"/>
  <c r="BJ15" i="2"/>
  <c r="BJ16" i="2"/>
  <c r="BJ17" i="2"/>
  <c r="BJ18" i="2"/>
  <c r="BJ19" i="2"/>
  <c r="BJ20" i="2"/>
  <c r="BJ21" i="2"/>
  <c r="BJ22" i="2"/>
  <c r="BJ23" i="2"/>
  <c r="BJ24" i="2"/>
  <c r="BJ25" i="2"/>
  <c r="BJ26" i="2"/>
  <c r="BJ27" i="2"/>
  <c r="BJ28" i="2"/>
  <c r="BJ29" i="2"/>
  <c r="BJ30" i="2"/>
  <c r="BJ31" i="2"/>
  <c r="BJ32" i="2"/>
  <c r="BJ33" i="2"/>
  <c r="BJ34" i="2"/>
  <c r="BJ35" i="2"/>
  <c r="BJ36" i="2"/>
  <c r="BJ37" i="2"/>
  <c r="BJ38" i="2"/>
  <c r="BJ39" i="2"/>
  <c r="BJ40" i="2"/>
  <c r="BJ41" i="2"/>
  <c r="BJ42" i="2"/>
  <c r="BJ43" i="2"/>
  <c r="BJ44" i="2"/>
  <c r="BJ45" i="2"/>
  <c r="BJ46" i="2"/>
  <c r="BJ47" i="2"/>
  <c r="BJ48" i="2"/>
  <c r="BJ49" i="2"/>
  <c r="BJ50" i="2"/>
  <c r="BJ51" i="2"/>
  <c r="BJ52" i="2"/>
  <c r="BJ53" i="2"/>
  <c r="BJ54" i="2"/>
  <c r="BJ55" i="2"/>
  <c r="BJ56" i="2"/>
  <c r="BJ57" i="2"/>
  <c r="BJ58" i="2"/>
  <c r="BJ59" i="2"/>
  <c r="BJ60" i="2"/>
  <c r="BJ61" i="2"/>
  <c r="BJ62" i="2"/>
  <c r="BJ63" i="2"/>
  <c r="BJ64" i="2"/>
  <c r="BJ65" i="2"/>
  <c r="BJ66" i="2"/>
  <c r="BJ67" i="2"/>
  <c r="BJ68" i="2"/>
  <c r="BJ69" i="2"/>
  <c r="BJ70" i="2"/>
  <c r="BJ71" i="2"/>
  <c r="BJ72" i="2"/>
  <c r="BJ73" i="2"/>
  <c r="BJ74" i="2"/>
  <c r="BJ75" i="2"/>
  <c r="BJ76" i="2"/>
  <c r="BJ77" i="2"/>
  <c r="BJ78" i="2"/>
  <c r="BJ79" i="2"/>
  <c r="BJ80" i="2"/>
  <c r="BJ81" i="2"/>
  <c r="BJ82" i="2"/>
  <c r="BJ83" i="2"/>
  <c r="BJ84" i="2"/>
  <c r="BJ85" i="2"/>
  <c r="BJ86" i="2"/>
  <c r="BJ87" i="2"/>
  <c r="BJ88" i="2"/>
  <c r="BJ89" i="2"/>
  <c r="BJ90" i="2"/>
  <c r="BJ91" i="2"/>
  <c r="BJ92" i="2"/>
  <c r="BJ93" i="2"/>
  <c r="BJ94" i="2"/>
  <c r="BJ95" i="2"/>
  <c r="BJ96" i="2"/>
  <c r="BJ97" i="2"/>
  <c r="BJ98" i="2"/>
  <c r="BJ99" i="2"/>
  <c r="BJ100" i="2"/>
  <c r="BJ101" i="2"/>
  <c r="BJ102" i="2"/>
  <c r="BJ103" i="2"/>
  <c r="BJ104" i="2"/>
  <c r="BJ105" i="2"/>
  <c r="BJ106" i="2"/>
  <c r="BJ107" i="2"/>
  <c r="BJ108" i="2"/>
  <c r="BJ109" i="2"/>
  <c r="BJ110" i="2"/>
  <c r="BJ111" i="2"/>
  <c r="BJ112" i="2"/>
  <c r="BJ113" i="2"/>
  <c r="BJ114" i="2"/>
  <c r="BJ115" i="2"/>
  <c r="BJ116" i="2"/>
  <c r="BJ117" i="2"/>
  <c r="BJ118" i="2"/>
  <c r="BJ119" i="2"/>
  <c r="BJ120" i="2"/>
  <c r="BJ121" i="2"/>
  <c r="BJ122" i="2"/>
  <c r="BJ123" i="2"/>
  <c r="BJ124" i="2"/>
  <c r="BJ125" i="2"/>
  <c r="BJ126" i="2"/>
  <c r="BJ127" i="2"/>
  <c r="BJ128" i="2"/>
  <c r="BJ129" i="2"/>
  <c r="BJ130" i="2"/>
  <c r="BJ131" i="2"/>
  <c r="BJ132" i="2"/>
  <c r="BJ133" i="2"/>
  <c r="BJ134" i="2"/>
  <c r="BJ135" i="2"/>
  <c r="BJ136" i="2"/>
  <c r="BJ137" i="2"/>
  <c r="BJ138" i="2"/>
  <c r="BJ139" i="2"/>
  <c r="BJ140" i="2"/>
  <c r="BJ141" i="2"/>
  <c r="BJ142" i="2"/>
  <c r="BJ143" i="2"/>
  <c r="BJ144" i="2"/>
  <c r="BJ145" i="2"/>
  <c r="BJ146" i="2"/>
  <c r="BJ147" i="2"/>
  <c r="BJ148" i="2"/>
  <c r="BJ149" i="2"/>
  <c r="BJ150" i="2"/>
  <c r="BJ151" i="2"/>
  <c r="BJ152" i="2"/>
  <c r="BJ153" i="2"/>
  <c r="BJ154" i="2"/>
  <c r="BJ155" i="2"/>
  <c r="BJ156" i="2"/>
  <c r="BJ157" i="2"/>
  <c r="BJ158" i="2"/>
  <c r="BJ159" i="2"/>
  <c r="BJ160" i="2"/>
  <c r="BJ161" i="2"/>
  <c r="BJ162" i="2"/>
  <c r="BJ163" i="2"/>
  <c r="BJ164" i="2"/>
  <c r="BJ165" i="2"/>
  <c r="BJ166" i="2"/>
  <c r="BJ167" i="2"/>
  <c r="BJ168" i="2"/>
  <c r="BJ169" i="2"/>
  <c r="BJ170" i="2"/>
  <c r="BJ171" i="2"/>
  <c r="BJ172" i="2"/>
  <c r="BJ173" i="2"/>
  <c r="BJ174" i="2"/>
  <c r="BJ175" i="2"/>
  <c r="BJ176" i="2"/>
  <c r="BJ177" i="2"/>
  <c r="BJ178" i="2"/>
  <c r="BJ179" i="2"/>
  <c r="BJ180" i="2"/>
  <c r="BJ181" i="2"/>
  <c r="BJ182" i="2"/>
  <c r="BJ183" i="2"/>
  <c r="BJ184" i="2"/>
  <c r="BJ185" i="2"/>
  <c r="BJ186" i="2"/>
  <c r="BJ187" i="2"/>
  <c r="BJ188" i="2"/>
  <c r="BJ189" i="2"/>
  <c r="BJ190" i="2"/>
  <c r="BJ191" i="2"/>
  <c r="BJ192" i="2"/>
  <c r="BJ193" i="2"/>
  <c r="BJ194" i="2"/>
  <c r="BJ195" i="2"/>
  <c r="BJ196" i="2"/>
  <c r="BJ197" i="2"/>
  <c r="BJ198" i="2"/>
  <c r="BJ199" i="2"/>
  <c r="BJ200" i="2"/>
  <c r="BJ201" i="2"/>
  <c r="BJ202" i="2"/>
  <c r="BJ203" i="2"/>
  <c r="BJ204" i="2"/>
  <c r="BJ205" i="2"/>
  <c r="BJ206" i="2"/>
  <c r="BJ207" i="2"/>
  <c r="BJ208" i="2"/>
  <c r="BJ209" i="2"/>
  <c r="BJ210" i="2"/>
  <c r="BJ211" i="2"/>
  <c r="BJ212" i="2"/>
  <c r="BJ213" i="2"/>
  <c r="BJ214" i="2"/>
  <c r="BJ215" i="2"/>
  <c r="BJ216" i="2"/>
  <c r="BJ217" i="2"/>
  <c r="BJ218" i="2"/>
  <c r="BJ219" i="2"/>
  <c r="BJ220" i="2"/>
  <c r="BJ221" i="2"/>
  <c r="BJ222" i="2"/>
  <c r="BJ223" i="2"/>
  <c r="BJ224" i="2"/>
  <c r="BJ225" i="2"/>
  <c r="BJ226" i="2"/>
  <c r="BJ227" i="2"/>
  <c r="BJ228" i="2"/>
  <c r="BJ229" i="2"/>
  <c r="BJ230" i="2"/>
  <c r="BJ231" i="2"/>
  <c r="BJ232" i="2"/>
  <c r="BJ233" i="2"/>
  <c r="BJ234" i="2"/>
  <c r="BJ235" i="2"/>
  <c r="BJ236" i="2"/>
  <c r="BJ237" i="2"/>
  <c r="BJ238" i="2"/>
  <c r="BJ239" i="2"/>
  <c r="BJ240" i="2"/>
  <c r="BJ241" i="2"/>
  <c r="BJ242" i="2"/>
  <c r="BJ243" i="2"/>
  <c r="BJ244" i="2"/>
  <c r="BJ245" i="2"/>
  <c r="BJ246" i="2"/>
  <c r="BJ247" i="2"/>
  <c r="BJ248" i="2"/>
  <c r="BJ249" i="2"/>
  <c r="BJ250" i="2"/>
  <c r="BJ251" i="2"/>
  <c r="BJ252" i="2"/>
  <c r="BJ253" i="2"/>
  <c r="BJ254" i="2"/>
  <c r="BJ255" i="2"/>
  <c r="BJ256" i="2"/>
  <c r="BJ257" i="2"/>
  <c r="BJ258" i="2"/>
  <c r="BJ259" i="2"/>
  <c r="BJ260" i="2"/>
  <c r="BJ261" i="2"/>
  <c r="BJ262" i="2"/>
  <c r="BJ263" i="2"/>
  <c r="BJ264" i="2"/>
  <c r="BJ265" i="2"/>
  <c r="BJ266" i="2"/>
  <c r="BJ267" i="2"/>
  <c r="BJ268" i="2"/>
  <c r="BJ269" i="2"/>
  <c r="BJ270" i="2"/>
  <c r="BJ271" i="2"/>
  <c r="BJ272" i="2"/>
  <c r="BJ273" i="2"/>
  <c r="BJ274" i="2"/>
  <c r="BJ275" i="2"/>
  <c r="BJ276" i="2"/>
  <c r="BJ277" i="2"/>
  <c r="BJ278" i="2"/>
  <c r="BJ279" i="2"/>
  <c r="BJ280" i="2"/>
  <c r="BJ281" i="2"/>
  <c r="BJ282" i="2"/>
  <c r="BJ283" i="2"/>
  <c r="BJ284" i="2"/>
  <c r="BJ285" i="2"/>
  <c r="BJ286" i="2"/>
  <c r="BJ287" i="2"/>
  <c r="BJ288" i="2"/>
  <c r="BJ289" i="2"/>
  <c r="BJ290" i="2"/>
  <c r="BJ291" i="2"/>
  <c r="BJ292" i="2"/>
  <c r="BJ293" i="2"/>
  <c r="BJ294" i="2"/>
  <c r="BJ295" i="2"/>
  <c r="BJ296" i="2"/>
  <c r="BJ297" i="2"/>
  <c r="BJ298" i="2"/>
  <c r="BJ299" i="2"/>
  <c r="BJ300" i="2"/>
  <c r="BJ301" i="2"/>
  <c r="BJ302" i="2"/>
  <c r="BJ303" i="2"/>
  <c r="BJ304" i="2"/>
  <c r="BJ305" i="2"/>
  <c r="BJ306" i="2"/>
  <c r="BJ307" i="2"/>
  <c r="BJ308" i="2"/>
  <c r="BJ309" i="2"/>
  <c r="BJ310" i="2"/>
  <c r="BJ311" i="2"/>
  <c r="BJ312" i="2"/>
  <c r="BJ313" i="2"/>
  <c r="BJ314" i="2"/>
  <c r="BJ315" i="2"/>
  <c r="BJ316" i="2"/>
  <c r="BJ317" i="2"/>
  <c r="BJ318" i="2"/>
  <c r="BJ319" i="2"/>
  <c r="BJ320" i="2"/>
  <c r="BJ321" i="2"/>
  <c r="BJ322" i="2"/>
  <c r="BJ323" i="2"/>
  <c r="BJ324" i="2"/>
  <c r="BJ325" i="2"/>
  <c r="BJ326" i="2"/>
  <c r="BJ327" i="2"/>
  <c r="BJ328" i="2"/>
  <c r="BJ329" i="2"/>
  <c r="BJ330" i="2"/>
  <c r="BJ331" i="2"/>
  <c r="BJ332" i="2"/>
  <c r="BJ333" i="2"/>
  <c r="BJ334" i="2"/>
  <c r="BJ335" i="2"/>
  <c r="BJ336" i="2"/>
  <c r="BJ337" i="2"/>
  <c r="BJ338" i="2"/>
  <c r="BJ339" i="2"/>
  <c r="BJ340" i="2"/>
  <c r="BJ341" i="2"/>
  <c r="BJ342" i="2"/>
  <c r="BJ343" i="2"/>
  <c r="BJ344" i="2"/>
  <c r="BJ345" i="2"/>
  <c r="BJ346" i="2"/>
  <c r="BJ347" i="2"/>
  <c r="BJ348" i="2"/>
  <c r="BJ349" i="2"/>
  <c r="BJ350" i="2"/>
  <c r="BJ351" i="2"/>
  <c r="BJ352" i="2"/>
  <c r="BJ353" i="2"/>
  <c r="BJ354" i="2"/>
  <c r="BJ355" i="2"/>
  <c r="BJ356" i="2"/>
  <c r="BJ357" i="2"/>
  <c r="BJ358" i="2"/>
  <c r="BJ359" i="2"/>
  <c r="BJ360" i="2"/>
  <c r="BJ361" i="2"/>
  <c r="BJ362" i="2"/>
  <c r="BJ363" i="2"/>
  <c r="BJ364" i="2"/>
  <c r="BJ365" i="2"/>
  <c r="BJ366" i="2"/>
  <c r="BJ367" i="2"/>
  <c r="BJ368" i="2"/>
  <c r="BJ369" i="2"/>
  <c r="BJ370" i="2"/>
  <c r="BJ371" i="2"/>
  <c r="BJ372" i="2"/>
  <c r="BJ373" i="2"/>
  <c r="BJ374" i="2"/>
  <c r="BJ375" i="2"/>
  <c r="BJ376" i="2"/>
  <c r="BJ377" i="2"/>
  <c r="BJ378" i="2"/>
  <c r="BJ379" i="2"/>
  <c r="BJ380" i="2"/>
  <c r="BJ381" i="2"/>
  <c r="BJ382" i="2"/>
  <c r="BJ383" i="2"/>
  <c r="BJ384" i="2"/>
  <c r="BJ385" i="2"/>
  <c r="BJ386" i="2"/>
  <c r="BJ387" i="2"/>
  <c r="BJ388" i="2"/>
  <c r="BJ389" i="2"/>
  <c r="BJ390" i="2"/>
  <c r="BJ391" i="2"/>
  <c r="BJ392" i="2"/>
  <c r="BJ393" i="2"/>
  <c r="BJ394" i="2"/>
  <c r="BJ395" i="2"/>
  <c r="BJ396" i="2"/>
  <c r="BJ397" i="2"/>
  <c r="BJ398" i="2"/>
  <c r="BJ399" i="2"/>
  <c r="BJ400" i="2"/>
  <c r="BJ401" i="2"/>
  <c r="BJ402" i="2"/>
  <c r="BJ403" i="2"/>
  <c r="BJ404" i="2"/>
  <c r="BJ405" i="2"/>
  <c r="BJ406" i="2"/>
  <c r="BJ407" i="2"/>
  <c r="BJ408" i="2"/>
  <c r="BJ409" i="2"/>
  <c r="BJ410" i="2"/>
  <c r="BJ411" i="2"/>
  <c r="BJ412" i="2"/>
  <c r="BJ413" i="2"/>
  <c r="BJ414" i="2"/>
  <c r="BJ415" i="2"/>
  <c r="BJ416" i="2"/>
  <c r="BJ417" i="2"/>
  <c r="BJ418" i="2"/>
  <c r="BJ419" i="2"/>
  <c r="BJ420" i="2"/>
  <c r="BJ421" i="2"/>
  <c r="BJ422" i="2"/>
  <c r="BJ423" i="2"/>
  <c r="BJ424" i="2"/>
  <c r="BJ425" i="2"/>
  <c r="BJ426" i="2"/>
  <c r="BJ427" i="2"/>
  <c r="BJ428" i="2"/>
  <c r="BJ429" i="2"/>
  <c r="BJ430" i="2"/>
  <c r="BJ431" i="2"/>
  <c r="BJ432" i="2"/>
  <c r="BJ433" i="2"/>
  <c r="BJ434" i="2"/>
  <c r="BJ435" i="2"/>
  <c r="BJ436" i="2"/>
  <c r="BJ437" i="2"/>
  <c r="BJ438" i="2"/>
  <c r="BJ439" i="2"/>
  <c r="BJ440" i="2"/>
  <c r="BJ441" i="2"/>
  <c r="BJ442" i="2"/>
  <c r="BJ443" i="2"/>
  <c r="BJ444" i="2"/>
  <c r="BJ445" i="2"/>
  <c r="BJ446" i="2"/>
  <c r="BJ447" i="2"/>
  <c r="BJ448" i="2"/>
  <c r="BJ449" i="2"/>
  <c r="BJ450" i="2"/>
  <c r="BJ451" i="2"/>
  <c r="BJ452" i="2"/>
  <c r="BJ453" i="2"/>
  <c r="BJ454" i="2"/>
  <c r="BJ455" i="2"/>
  <c r="BJ456" i="2"/>
  <c r="BJ457" i="2"/>
  <c r="BJ458" i="2"/>
  <c r="BJ459" i="2"/>
  <c r="BJ460" i="2"/>
  <c r="BJ461" i="2"/>
  <c r="BJ462" i="2"/>
  <c r="BJ463" i="2"/>
  <c r="BJ464" i="2"/>
  <c r="BJ465" i="2"/>
  <c r="BJ466" i="2"/>
  <c r="BJ467" i="2"/>
  <c r="BJ468" i="2"/>
  <c r="BJ469" i="2"/>
  <c r="BJ470" i="2"/>
  <c r="BJ471" i="2"/>
  <c r="BJ472" i="2"/>
  <c r="BJ473" i="2"/>
  <c r="BJ474" i="2"/>
  <c r="BJ475" i="2"/>
  <c r="BJ476" i="2"/>
  <c r="BJ477" i="2"/>
  <c r="BJ478" i="2"/>
  <c r="BJ479" i="2"/>
  <c r="BJ480" i="2"/>
  <c r="BJ481" i="2"/>
  <c r="BJ482" i="2"/>
  <c r="BJ483" i="2"/>
  <c r="BJ484" i="2"/>
  <c r="BJ485" i="2"/>
  <c r="BJ486" i="2"/>
  <c r="BJ487" i="2"/>
  <c r="BJ488" i="2"/>
  <c r="BJ489" i="2"/>
  <c r="BJ490" i="2"/>
  <c r="BJ491" i="2"/>
  <c r="BJ492" i="2"/>
  <c r="BJ493" i="2"/>
  <c r="BJ494" i="2"/>
  <c r="BJ495" i="2"/>
  <c r="BJ496" i="2"/>
  <c r="BJ497" i="2"/>
  <c r="BJ498" i="2"/>
  <c r="BJ499" i="2"/>
  <c r="BJ500" i="2"/>
  <c r="BJ501" i="2"/>
  <c r="BJ502" i="2"/>
  <c r="BJ503" i="2"/>
  <c r="BJ504" i="2"/>
  <c r="BJ505" i="2"/>
  <c r="BJ506" i="2"/>
  <c r="BJ507" i="2"/>
  <c r="BJ508" i="2"/>
  <c r="BJ509" i="2"/>
  <c r="BJ510" i="2"/>
  <c r="BJ511" i="2"/>
  <c r="BJ512" i="2"/>
  <c r="BJ513" i="2"/>
  <c r="BJ514" i="2"/>
  <c r="BJ515" i="2"/>
  <c r="BJ516" i="2"/>
  <c r="BJ517" i="2"/>
  <c r="BJ518" i="2"/>
  <c r="BJ519" i="2"/>
  <c r="BJ520" i="2"/>
  <c r="BJ521" i="2"/>
  <c r="BJ522" i="2"/>
  <c r="BJ523" i="2"/>
  <c r="BJ524" i="2"/>
  <c r="BJ525" i="2"/>
  <c r="BJ526" i="2"/>
  <c r="BJ527" i="2"/>
  <c r="BJ528" i="2"/>
  <c r="BJ529" i="2"/>
  <c r="BJ530" i="2"/>
  <c r="BJ531" i="2"/>
  <c r="BJ532" i="2"/>
  <c r="BJ533" i="2"/>
  <c r="BJ534" i="2"/>
  <c r="BJ535" i="2"/>
  <c r="BJ536" i="2"/>
  <c r="BJ537" i="2"/>
  <c r="BJ538" i="2"/>
  <c r="BJ539" i="2"/>
  <c r="BJ540" i="2"/>
  <c r="BJ541" i="2"/>
  <c r="BJ542" i="2"/>
  <c r="BJ543" i="2"/>
  <c r="BJ544" i="2"/>
  <c r="BJ545" i="2"/>
  <c r="BJ546" i="2"/>
  <c r="BJ547" i="2"/>
  <c r="BJ548" i="2"/>
  <c r="BJ549" i="2"/>
  <c r="BJ550" i="2"/>
  <c r="BJ551" i="2"/>
  <c r="BJ552" i="2"/>
  <c r="BJ553" i="2"/>
  <c r="BJ554" i="2"/>
  <c r="BJ555" i="2"/>
  <c r="BJ556" i="2"/>
  <c r="BJ557" i="2"/>
  <c r="BJ558" i="2"/>
  <c r="BJ559" i="2"/>
  <c r="BJ560" i="2"/>
  <c r="BJ561" i="2"/>
  <c r="BJ562" i="2"/>
  <c r="BJ563" i="2"/>
  <c r="BJ564" i="2"/>
  <c r="BJ565" i="2"/>
  <c r="BJ566" i="2"/>
  <c r="BJ567" i="2"/>
  <c r="BJ568" i="2"/>
  <c r="BJ569" i="2"/>
  <c r="BJ570" i="2"/>
  <c r="BJ571" i="2"/>
  <c r="BJ572" i="2"/>
  <c r="BJ573" i="2"/>
  <c r="BJ574" i="2"/>
  <c r="BJ575" i="2"/>
  <c r="BJ576" i="2"/>
  <c r="BJ577" i="2"/>
  <c r="BJ578" i="2"/>
  <c r="BJ579" i="2"/>
  <c r="BJ580" i="2"/>
  <c r="BJ581" i="2"/>
  <c r="BJ582" i="2"/>
  <c r="BJ583" i="2"/>
  <c r="BJ584" i="2"/>
  <c r="BJ585" i="2"/>
  <c r="BJ586" i="2"/>
  <c r="BJ587" i="2"/>
  <c r="BJ588" i="2"/>
  <c r="BJ589" i="2"/>
  <c r="BJ590" i="2"/>
  <c r="BJ591" i="2"/>
  <c r="BJ592" i="2"/>
  <c r="BJ593" i="2"/>
  <c r="BJ594" i="2"/>
  <c r="BJ595" i="2"/>
  <c r="BJ596" i="2"/>
  <c r="BJ597" i="2"/>
  <c r="BJ598" i="2"/>
  <c r="BJ599" i="2"/>
  <c r="BJ600" i="2"/>
  <c r="BJ601" i="2"/>
  <c r="BJ602" i="2"/>
  <c r="BJ603" i="2"/>
  <c r="BJ604" i="2"/>
  <c r="BJ605" i="2"/>
  <c r="BJ606" i="2"/>
  <c r="BJ607" i="2"/>
  <c r="BJ608" i="2"/>
  <c r="BJ609" i="2"/>
  <c r="BJ610" i="2"/>
  <c r="BJ611" i="2"/>
  <c r="BJ612" i="2"/>
  <c r="BJ613" i="2"/>
  <c r="BJ614" i="2"/>
  <c r="BJ615" i="2"/>
  <c r="BJ616" i="2"/>
  <c r="BJ617" i="2"/>
  <c r="BJ618" i="2"/>
  <c r="BJ619" i="2"/>
  <c r="BJ620" i="2"/>
  <c r="BJ621" i="2"/>
  <c r="BJ622" i="2"/>
  <c r="BJ623" i="2"/>
  <c r="BJ624" i="2"/>
  <c r="BJ625" i="2"/>
  <c r="BJ626" i="2"/>
  <c r="BJ627" i="2"/>
  <c r="BJ628" i="2"/>
  <c r="BJ629" i="2"/>
  <c r="BJ630" i="2"/>
  <c r="BJ631" i="2"/>
  <c r="BJ632" i="2"/>
  <c r="BJ633" i="2"/>
  <c r="BJ634" i="2"/>
  <c r="BJ635" i="2"/>
  <c r="BJ636" i="2"/>
  <c r="BJ637" i="2"/>
  <c r="BJ638" i="2"/>
  <c r="BJ639" i="2"/>
  <c r="BJ640" i="2"/>
  <c r="BJ641" i="2"/>
  <c r="BJ642" i="2"/>
  <c r="BJ643" i="2"/>
  <c r="BJ644" i="2"/>
  <c r="BJ645" i="2"/>
  <c r="BJ646" i="2"/>
  <c r="BJ647" i="2"/>
  <c r="BJ648" i="2"/>
  <c r="BJ649" i="2"/>
  <c r="BJ650" i="2"/>
  <c r="BJ651" i="2"/>
  <c r="BJ652" i="2"/>
  <c r="BJ653" i="2"/>
  <c r="BJ654" i="2"/>
  <c r="BJ655" i="2"/>
  <c r="BJ656" i="2"/>
  <c r="BJ657" i="2"/>
  <c r="BJ658" i="2"/>
  <c r="BJ659" i="2"/>
  <c r="BJ660" i="2"/>
  <c r="BJ661" i="2"/>
  <c r="BJ662" i="2"/>
  <c r="BJ663" i="2"/>
  <c r="BJ664" i="2"/>
  <c r="BJ665" i="2"/>
  <c r="BJ666" i="2"/>
  <c r="BJ667" i="2"/>
  <c r="BJ668" i="2"/>
  <c r="BJ669" i="2"/>
  <c r="BJ670" i="2"/>
  <c r="BJ671" i="2"/>
  <c r="BJ672" i="2"/>
  <c r="BJ673" i="2"/>
  <c r="BJ674" i="2"/>
  <c r="BJ675" i="2"/>
  <c r="BJ676" i="2"/>
  <c r="BJ677" i="2"/>
  <c r="BJ678" i="2"/>
  <c r="BJ679" i="2"/>
  <c r="BJ680" i="2"/>
  <c r="BJ681" i="2"/>
  <c r="BJ682" i="2"/>
  <c r="BJ683" i="2"/>
  <c r="BJ684" i="2"/>
  <c r="BJ685" i="2"/>
  <c r="BJ686" i="2"/>
  <c r="BJ687" i="2"/>
  <c r="BJ688" i="2"/>
  <c r="BJ689" i="2"/>
  <c r="BJ690" i="2"/>
  <c r="BJ691" i="2"/>
  <c r="BJ692" i="2"/>
  <c r="BJ693" i="2"/>
  <c r="BJ694" i="2"/>
  <c r="BJ695" i="2"/>
  <c r="BJ696" i="2"/>
  <c r="BJ697" i="2"/>
  <c r="BJ698" i="2"/>
  <c r="BJ699" i="2"/>
  <c r="BJ700" i="2"/>
  <c r="BJ701" i="2"/>
  <c r="BJ702" i="2"/>
  <c r="BJ703" i="2"/>
  <c r="BJ704" i="2"/>
  <c r="BJ705" i="2"/>
  <c r="BJ706" i="2"/>
  <c r="BJ707" i="2"/>
  <c r="BJ708" i="2"/>
  <c r="BJ709" i="2"/>
  <c r="BJ710" i="2"/>
  <c r="BJ711" i="2"/>
  <c r="BJ712" i="2"/>
  <c r="BJ713" i="2"/>
  <c r="BJ714" i="2"/>
  <c r="BJ715" i="2"/>
  <c r="BJ716" i="2"/>
  <c r="BJ717" i="2"/>
  <c r="BJ718" i="2"/>
  <c r="BJ719" i="2"/>
  <c r="BJ720" i="2"/>
  <c r="BJ721" i="2"/>
  <c r="BJ722" i="2"/>
  <c r="BJ723" i="2"/>
  <c r="BJ724" i="2"/>
  <c r="BJ725" i="2"/>
  <c r="BJ726" i="2"/>
  <c r="BJ727" i="2"/>
  <c r="BJ728" i="2"/>
  <c r="BJ729" i="2"/>
  <c r="BJ730" i="2"/>
  <c r="BJ731" i="2"/>
  <c r="BJ732" i="2"/>
  <c r="BJ733" i="2"/>
  <c r="BJ734" i="2"/>
  <c r="BJ735" i="2"/>
  <c r="BJ736" i="2"/>
  <c r="BJ737" i="2"/>
  <c r="BJ738" i="2"/>
  <c r="BJ739" i="2"/>
  <c r="BJ740" i="2"/>
  <c r="BJ741" i="2"/>
  <c r="BJ742" i="2"/>
  <c r="BJ743" i="2"/>
  <c r="BJ744" i="2"/>
  <c r="BJ745" i="2"/>
  <c r="BJ746" i="2"/>
  <c r="BJ747" i="2"/>
  <c r="BJ748" i="2"/>
  <c r="BJ749" i="2"/>
  <c r="BJ750" i="2"/>
  <c r="BJ751" i="2"/>
  <c r="BJ752" i="2"/>
  <c r="BJ753" i="2"/>
  <c r="BJ754" i="2"/>
  <c r="BJ755" i="2"/>
  <c r="BJ756" i="2"/>
  <c r="BJ757" i="2"/>
  <c r="BJ758" i="2"/>
  <c r="BJ759" i="2"/>
  <c r="BJ760" i="2"/>
  <c r="BJ761" i="2"/>
  <c r="BJ762" i="2"/>
  <c r="BJ763" i="2"/>
  <c r="BJ764" i="2"/>
  <c r="BJ765" i="2"/>
  <c r="BJ766" i="2"/>
  <c r="BJ767" i="2"/>
  <c r="BJ768" i="2"/>
  <c r="BJ769" i="2"/>
  <c r="BJ770" i="2"/>
  <c r="BJ771" i="2"/>
  <c r="BJ772" i="2"/>
  <c r="BJ773" i="2"/>
  <c r="BJ774" i="2"/>
  <c r="BJ775" i="2"/>
  <c r="BJ776" i="2"/>
  <c r="BJ777" i="2"/>
  <c r="BJ778" i="2"/>
  <c r="BJ779" i="2"/>
  <c r="BJ780" i="2"/>
  <c r="BJ781" i="2"/>
  <c r="BJ782" i="2"/>
  <c r="BJ783" i="2"/>
  <c r="BJ784" i="2"/>
  <c r="BJ785" i="2"/>
  <c r="BJ786" i="2"/>
  <c r="BJ787" i="2"/>
  <c r="BJ788" i="2"/>
  <c r="BJ789" i="2"/>
  <c r="BJ790" i="2"/>
  <c r="BJ791" i="2"/>
  <c r="BJ792" i="2"/>
  <c r="BJ793" i="2"/>
  <c r="BJ794" i="2"/>
  <c r="BJ795" i="2"/>
  <c r="BJ796" i="2"/>
  <c r="BJ797" i="2"/>
  <c r="BJ798" i="2"/>
  <c r="BJ799" i="2"/>
  <c r="BJ800" i="2"/>
  <c r="BJ801" i="2"/>
  <c r="BJ802" i="2"/>
  <c r="BJ803" i="2"/>
  <c r="BJ804" i="2"/>
  <c r="BJ805" i="2"/>
  <c r="BJ806" i="2"/>
  <c r="BJ807" i="2"/>
  <c r="BJ808" i="2"/>
  <c r="BJ809" i="2"/>
  <c r="BJ810" i="2"/>
  <c r="BJ811" i="2"/>
  <c r="BJ812" i="2"/>
  <c r="BJ813" i="2"/>
  <c r="BJ814" i="2"/>
  <c r="BJ815" i="2"/>
  <c r="BJ816" i="2"/>
  <c r="BJ817" i="2"/>
  <c r="BJ818" i="2"/>
  <c r="BJ819" i="2"/>
  <c r="BJ820" i="2"/>
  <c r="BJ821" i="2"/>
  <c r="BJ822" i="2"/>
  <c r="BJ823" i="2"/>
  <c r="BJ824" i="2"/>
  <c r="BJ825" i="2"/>
  <c r="BJ826" i="2"/>
  <c r="BJ827" i="2"/>
  <c r="BJ828" i="2"/>
  <c r="BJ829" i="2"/>
  <c r="BJ830" i="2"/>
  <c r="BJ831" i="2"/>
  <c r="BJ832" i="2"/>
  <c r="BJ833" i="2"/>
  <c r="BJ834" i="2"/>
  <c r="BJ835" i="2"/>
  <c r="BJ836" i="2"/>
  <c r="BJ837" i="2"/>
  <c r="BJ838" i="2"/>
  <c r="BJ839" i="2"/>
  <c r="BJ840" i="2"/>
  <c r="BJ841" i="2"/>
  <c r="BJ842" i="2"/>
  <c r="BJ843" i="2"/>
  <c r="BJ844" i="2"/>
  <c r="BJ845" i="2"/>
  <c r="BJ846" i="2"/>
  <c r="BJ847" i="2"/>
  <c r="BJ848" i="2"/>
  <c r="BJ849" i="2"/>
  <c r="BJ850" i="2"/>
  <c r="BJ851" i="2"/>
  <c r="BJ852" i="2"/>
  <c r="BJ853" i="2"/>
  <c r="BJ854" i="2"/>
  <c r="BJ855" i="2"/>
  <c r="BJ856" i="2"/>
  <c r="BJ857" i="2"/>
  <c r="BJ858" i="2"/>
  <c r="BJ859" i="2"/>
  <c r="BJ860" i="2"/>
  <c r="BJ861" i="2"/>
  <c r="BJ862" i="2"/>
  <c r="BJ863" i="2"/>
  <c r="BJ864" i="2"/>
  <c r="BJ865" i="2"/>
  <c r="BJ866" i="2"/>
  <c r="BJ867" i="2"/>
  <c r="BJ868" i="2"/>
  <c r="BJ869" i="2"/>
  <c r="BJ870" i="2"/>
  <c r="BJ871" i="2"/>
  <c r="BJ872" i="2"/>
  <c r="BJ873" i="2"/>
  <c r="BJ874" i="2"/>
  <c r="BJ875" i="2"/>
  <c r="BJ876" i="2"/>
  <c r="BJ877" i="2"/>
  <c r="BJ878" i="2"/>
  <c r="BJ879" i="2"/>
  <c r="BJ880" i="2"/>
  <c r="BJ881" i="2"/>
  <c r="BJ882" i="2"/>
  <c r="BJ883" i="2"/>
  <c r="BJ884" i="2"/>
  <c r="BJ885" i="2"/>
  <c r="BJ886" i="2"/>
  <c r="BJ887" i="2"/>
  <c r="BJ888" i="2"/>
  <c r="BJ889" i="2"/>
  <c r="BJ890" i="2"/>
  <c r="BJ891" i="2"/>
  <c r="BJ892" i="2"/>
  <c r="BJ893" i="2"/>
  <c r="BJ894" i="2"/>
  <c r="BJ895" i="2"/>
  <c r="BJ896" i="2"/>
  <c r="BJ897" i="2"/>
  <c r="BJ898" i="2"/>
  <c r="BJ899" i="2"/>
  <c r="BJ900" i="2"/>
  <c r="BJ901" i="2"/>
  <c r="BJ902" i="2"/>
  <c r="BJ903" i="2"/>
  <c r="BJ904" i="2"/>
  <c r="BJ905" i="2"/>
  <c r="BJ906" i="2"/>
  <c r="BJ907" i="2"/>
  <c r="BJ908" i="2"/>
  <c r="BJ909" i="2"/>
  <c r="BJ910" i="2"/>
  <c r="BJ911" i="2"/>
  <c r="BJ912" i="2"/>
  <c r="BJ913" i="2"/>
  <c r="BJ914" i="2"/>
  <c r="BJ915" i="2"/>
  <c r="BJ916" i="2"/>
  <c r="BJ917" i="2"/>
  <c r="BJ918" i="2"/>
  <c r="BJ919" i="2"/>
  <c r="BJ920" i="2"/>
  <c r="BJ921" i="2"/>
  <c r="BJ922" i="2"/>
  <c r="BJ923" i="2"/>
  <c r="BJ924" i="2"/>
  <c r="BJ925" i="2"/>
  <c r="BJ926" i="2"/>
  <c r="BJ927" i="2"/>
  <c r="BJ928" i="2"/>
  <c r="BJ929" i="2"/>
  <c r="BJ930" i="2"/>
  <c r="BJ931" i="2"/>
  <c r="BJ932" i="2"/>
  <c r="BJ933" i="2"/>
  <c r="BJ934" i="2"/>
  <c r="BJ935" i="2"/>
  <c r="BJ936" i="2"/>
  <c r="BJ937" i="2"/>
  <c r="BJ938" i="2"/>
  <c r="BJ939" i="2"/>
  <c r="BJ940" i="2"/>
  <c r="BJ941" i="2"/>
  <c r="BJ942" i="2"/>
  <c r="BJ943" i="2"/>
  <c r="BJ944" i="2"/>
  <c r="BJ945" i="2"/>
  <c r="BJ946" i="2"/>
  <c r="BJ947" i="2"/>
  <c r="BJ948" i="2"/>
  <c r="BJ949" i="2"/>
  <c r="BJ950" i="2"/>
  <c r="BJ951" i="2"/>
  <c r="BJ952" i="2"/>
  <c r="BJ953" i="2"/>
  <c r="BJ954" i="2"/>
  <c r="BJ955" i="2"/>
  <c r="BJ956" i="2"/>
  <c r="BJ957" i="2"/>
  <c r="BJ958" i="2"/>
  <c r="BJ959" i="2"/>
  <c r="BJ960" i="2"/>
  <c r="BJ961" i="2"/>
  <c r="BJ962" i="2"/>
  <c r="BJ963" i="2"/>
  <c r="BJ964" i="2"/>
  <c r="BJ965" i="2"/>
  <c r="BJ966" i="2"/>
  <c r="BJ967" i="2"/>
  <c r="BJ968" i="2"/>
  <c r="BJ969" i="2"/>
  <c r="BJ970" i="2"/>
  <c r="BJ971" i="2"/>
  <c r="BJ972" i="2"/>
  <c r="BJ973" i="2"/>
  <c r="BJ974" i="2"/>
  <c r="BJ975" i="2"/>
  <c r="BJ976" i="2"/>
  <c r="BJ977" i="2"/>
  <c r="BJ978" i="2"/>
  <c r="BJ979" i="2"/>
  <c r="BJ980" i="2"/>
  <c r="BJ981" i="2"/>
  <c r="BJ982" i="2"/>
  <c r="BJ983" i="2"/>
  <c r="BJ984" i="2"/>
  <c r="BJ985" i="2"/>
  <c r="BJ986" i="2"/>
  <c r="BJ987" i="2"/>
  <c r="BJ988" i="2"/>
  <c r="BJ989" i="2"/>
  <c r="BJ990" i="2"/>
  <c r="BJ991" i="2"/>
  <c r="BJ992" i="2"/>
  <c r="BJ993" i="2"/>
  <c r="BJ994" i="2"/>
  <c r="BJ995" i="2"/>
  <c r="BJ996" i="2"/>
  <c r="BJ997" i="2"/>
  <c r="BJ998" i="2"/>
  <c r="BJ999" i="2"/>
  <c r="BJ1000" i="2"/>
  <c r="BJ1001" i="2"/>
  <c r="BJ1002" i="2"/>
  <c r="BJ1003" i="2"/>
  <c r="BJ1004" i="2"/>
  <c r="BJ1005" i="2"/>
  <c r="BJ1006" i="2"/>
  <c r="BJ1007" i="2"/>
  <c r="BJ1008" i="2"/>
  <c r="BJ1009" i="2"/>
  <c r="BJ1010" i="2"/>
  <c r="BJ1011" i="2"/>
  <c r="BJ1012" i="2"/>
  <c r="BJ1013" i="2"/>
  <c r="BJ1014" i="2"/>
  <c r="BJ1015" i="2"/>
  <c r="BJ1016" i="2"/>
  <c r="BJ1017" i="2"/>
  <c r="BJ1018" i="2"/>
  <c r="BJ1019" i="2"/>
  <c r="BJ1020" i="2"/>
  <c r="BJ1021" i="2"/>
  <c r="BJ1022" i="2"/>
  <c r="BJ1023" i="2"/>
  <c r="BJ1024" i="2"/>
  <c r="BJ1025" i="2"/>
  <c r="BJ1026" i="2"/>
  <c r="BJ1027" i="2"/>
  <c r="BJ1028" i="2"/>
  <c r="BJ1029" i="2"/>
  <c r="BJ1030" i="2"/>
  <c r="BJ1031" i="2"/>
  <c r="BJ1032" i="2"/>
  <c r="BJ1033" i="2"/>
  <c r="BJ1034" i="2"/>
  <c r="BJ1035" i="2"/>
  <c r="BJ1036" i="2"/>
  <c r="BJ1037" i="2"/>
  <c r="BJ1038" i="2"/>
  <c r="BJ1039" i="2"/>
  <c r="BJ1040" i="2"/>
  <c r="BJ1041" i="2"/>
  <c r="BJ1042" i="2"/>
  <c r="BJ1043" i="2"/>
  <c r="BJ1044" i="2"/>
  <c r="BJ1045" i="2"/>
  <c r="BJ1046" i="2"/>
  <c r="BJ1047" i="2"/>
  <c r="BJ1048" i="2"/>
  <c r="BJ1049" i="2"/>
  <c r="BJ1050" i="2"/>
  <c r="BJ1051" i="2"/>
  <c r="BJ1052" i="2"/>
  <c r="BJ1053" i="2"/>
  <c r="BJ1054" i="2"/>
  <c r="BJ1055" i="2"/>
  <c r="BJ1056" i="2"/>
  <c r="BJ1057" i="2"/>
  <c r="BJ1058" i="2"/>
  <c r="BJ1059" i="2"/>
  <c r="BJ1060" i="2"/>
  <c r="BJ1061" i="2"/>
  <c r="BJ1062" i="2"/>
  <c r="BJ1063" i="2"/>
  <c r="BJ1064" i="2"/>
  <c r="BJ1065" i="2"/>
  <c r="BJ1066" i="2"/>
  <c r="BJ1067" i="2"/>
  <c r="BJ1068" i="2"/>
  <c r="BJ1069" i="2"/>
  <c r="BJ1070" i="2"/>
  <c r="BJ1071" i="2"/>
  <c r="BJ1072" i="2"/>
  <c r="BJ1073" i="2"/>
  <c r="BJ1074" i="2"/>
  <c r="BJ1075" i="2"/>
  <c r="BJ1076" i="2"/>
  <c r="BJ1077" i="2"/>
  <c r="BJ1078" i="2"/>
  <c r="BJ1079" i="2"/>
  <c r="BJ1080" i="2"/>
  <c r="BJ1081" i="2"/>
  <c r="BJ1082" i="2"/>
  <c r="BJ1083" i="2"/>
  <c r="BJ1084" i="2"/>
  <c r="BJ1085" i="2"/>
  <c r="BJ1086" i="2"/>
  <c r="BJ1087" i="2"/>
  <c r="BJ1088" i="2"/>
  <c r="BJ1089" i="2"/>
  <c r="BJ1090" i="2"/>
  <c r="BJ1091" i="2"/>
  <c r="BJ1092" i="2"/>
  <c r="BJ1093" i="2"/>
  <c r="BJ1094" i="2"/>
  <c r="BJ1095" i="2"/>
  <c r="BJ1096" i="2"/>
  <c r="BJ1097" i="2"/>
  <c r="BJ1098" i="2"/>
  <c r="BJ1099" i="2"/>
  <c r="BJ1100" i="2"/>
  <c r="BJ1101" i="2"/>
  <c r="BJ1102" i="2"/>
  <c r="BJ1103" i="2"/>
  <c r="BJ1104" i="2"/>
  <c r="BJ1105" i="2"/>
  <c r="BJ1106" i="2"/>
  <c r="BJ1107" i="2"/>
  <c r="BJ1108" i="2"/>
  <c r="BJ1109" i="2"/>
  <c r="BJ1110" i="2"/>
  <c r="BJ1111" i="2"/>
  <c r="BJ1112" i="2"/>
  <c r="BJ1113" i="2"/>
  <c r="BJ1114" i="2"/>
  <c r="BJ1115" i="2"/>
  <c r="BJ1116" i="2"/>
  <c r="BJ1117" i="2"/>
  <c r="BJ1118" i="2"/>
  <c r="BJ1119" i="2"/>
  <c r="BJ1120" i="2"/>
  <c r="BJ1121" i="2"/>
  <c r="BJ1122" i="2"/>
  <c r="BJ1123" i="2"/>
  <c r="BJ1124" i="2"/>
  <c r="BJ1125" i="2"/>
  <c r="BJ1126" i="2"/>
  <c r="BJ1127" i="2"/>
  <c r="BJ1128" i="2"/>
  <c r="BJ1129" i="2"/>
  <c r="BJ1130" i="2"/>
  <c r="BJ1131" i="2"/>
  <c r="BJ1132" i="2"/>
  <c r="BJ1133" i="2"/>
  <c r="BJ1134" i="2"/>
  <c r="BJ1135" i="2"/>
  <c r="BJ1136" i="2"/>
  <c r="BJ1137" i="2"/>
  <c r="BJ1138" i="2"/>
  <c r="BJ1139" i="2"/>
  <c r="BJ1140" i="2"/>
  <c r="BJ1141" i="2"/>
  <c r="BJ1142" i="2"/>
  <c r="BJ1143" i="2"/>
  <c r="BJ1144" i="2"/>
  <c r="BJ1145" i="2"/>
  <c r="BJ1146" i="2"/>
  <c r="BJ1147" i="2"/>
  <c r="BJ1148" i="2"/>
  <c r="BJ1149" i="2"/>
  <c r="BJ1150" i="2"/>
  <c r="BJ1151" i="2"/>
  <c r="BJ1152" i="2"/>
  <c r="BJ1153" i="2"/>
  <c r="BJ1154" i="2"/>
  <c r="BJ1155" i="2"/>
  <c r="BJ1156" i="2"/>
  <c r="BJ1157" i="2"/>
  <c r="BJ1158" i="2"/>
  <c r="BJ1159" i="2"/>
  <c r="BJ1160" i="2"/>
  <c r="BJ1161" i="2"/>
  <c r="BJ1162" i="2"/>
  <c r="BJ1163" i="2"/>
  <c r="BJ1164" i="2"/>
  <c r="BJ1165" i="2"/>
  <c r="BJ1166" i="2"/>
  <c r="BJ1167" i="2"/>
  <c r="BJ1168" i="2"/>
  <c r="BJ1169" i="2"/>
  <c r="BJ1170" i="2"/>
  <c r="BJ1171" i="2"/>
  <c r="BJ1172" i="2"/>
  <c r="BJ1173" i="2"/>
  <c r="BJ1174" i="2"/>
  <c r="BJ1175" i="2"/>
  <c r="BJ1176" i="2"/>
  <c r="BJ1177" i="2"/>
  <c r="BJ1178" i="2"/>
  <c r="BJ1179" i="2"/>
  <c r="BJ1180" i="2"/>
  <c r="BJ1181" i="2"/>
  <c r="BJ1182" i="2"/>
  <c r="BJ1183" i="2"/>
  <c r="BJ1184" i="2"/>
  <c r="BJ1185" i="2"/>
  <c r="BJ1186" i="2"/>
  <c r="BJ1187" i="2"/>
  <c r="BJ1188" i="2"/>
  <c r="BJ1189" i="2"/>
  <c r="BJ1190" i="2"/>
  <c r="BJ1191" i="2"/>
  <c r="BJ1192" i="2"/>
  <c r="BJ1193" i="2"/>
  <c r="BJ1194" i="2"/>
  <c r="BJ1195" i="2"/>
  <c r="BJ1196" i="2"/>
  <c r="BJ1197" i="2"/>
  <c r="BJ1198" i="2"/>
  <c r="BJ1199" i="2"/>
  <c r="BJ1200" i="2"/>
  <c r="BJ1201" i="2"/>
  <c r="BJ1202" i="2"/>
  <c r="BJ1203" i="2"/>
  <c r="BJ1204" i="2"/>
  <c r="BJ1205" i="2"/>
  <c r="BJ1206" i="2"/>
  <c r="BJ1207" i="2"/>
  <c r="BJ1208" i="2"/>
  <c r="BJ1209" i="2"/>
  <c r="BJ1210" i="2"/>
  <c r="BJ1211" i="2"/>
  <c r="BJ1212" i="2"/>
  <c r="BJ1213" i="2"/>
  <c r="BJ1214" i="2"/>
  <c r="BJ1215" i="2"/>
  <c r="BJ1216" i="2"/>
  <c r="BJ1217" i="2"/>
  <c r="BJ1218" i="2"/>
  <c r="BJ1219" i="2"/>
  <c r="BJ1220" i="2"/>
  <c r="BJ1221" i="2"/>
  <c r="BJ1222" i="2"/>
  <c r="BJ1223" i="2"/>
  <c r="BJ1224" i="2"/>
  <c r="BJ1225" i="2"/>
  <c r="BJ1226" i="2"/>
  <c r="BJ1227" i="2"/>
  <c r="BJ1228" i="2"/>
  <c r="BJ1229" i="2"/>
  <c r="BJ1230" i="2"/>
  <c r="BJ1231" i="2"/>
  <c r="BJ1232" i="2"/>
  <c r="BJ1233" i="2"/>
  <c r="BJ1234" i="2"/>
  <c r="BJ1235" i="2"/>
  <c r="BJ1236" i="2"/>
  <c r="BJ1237" i="2"/>
  <c r="BJ1238" i="2"/>
  <c r="BJ1239" i="2"/>
  <c r="BJ1240" i="2"/>
  <c r="BJ1241" i="2"/>
  <c r="BJ1242" i="2"/>
  <c r="BJ1243" i="2"/>
  <c r="BJ1244" i="2"/>
  <c r="BJ1245" i="2"/>
  <c r="BJ1246" i="2"/>
  <c r="BJ1247" i="2"/>
  <c r="BJ1248" i="2"/>
  <c r="BJ1249" i="2"/>
  <c r="BJ1250" i="2"/>
  <c r="BJ1251" i="2"/>
  <c r="BJ1252" i="2"/>
  <c r="BJ1253" i="2"/>
  <c r="BJ1254" i="2"/>
  <c r="BJ1255" i="2"/>
  <c r="BJ1256" i="2"/>
  <c r="BJ1257" i="2"/>
  <c r="BJ1258" i="2"/>
  <c r="BJ1259" i="2"/>
  <c r="BJ1260" i="2"/>
  <c r="BJ1261" i="2"/>
  <c r="BJ1262" i="2"/>
  <c r="BJ1263" i="2"/>
  <c r="BJ1264" i="2"/>
  <c r="BJ1265" i="2"/>
  <c r="BJ1266" i="2"/>
  <c r="BJ1267" i="2"/>
  <c r="BJ1268" i="2"/>
  <c r="BJ1269" i="2"/>
  <c r="BJ1270" i="2"/>
  <c r="BJ1271" i="2"/>
  <c r="BJ1272" i="2"/>
  <c r="BJ1273" i="2"/>
  <c r="BJ1274" i="2"/>
  <c r="BJ1275" i="2"/>
  <c r="BJ1276" i="2"/>
  <c r="BJ1277" i="2"/>
  <c r="BJ1278" i="2"/>
  <c r="BJ1279" i="2"/>
  <c r="BJ1280" i="2"/>
  <c r="BJ1281" i="2"/>
  <c r="BJ1282" i="2"/>
  <c r="BJ1283" i="2"/>
  <c r="BJ1284" i="2"/>
  <c r="BJ1285" i="2"/>
  <c r="BJ1286" i="2"/>
  <c r="BJ1287" i="2"/>
  <c r="BJ1288" i="2"/>
  <c r="BJ1289" i="2"/>
  <c r="BJ1290" i="2"/>
  <c r="BJ1291" i="2"/>
  <c r="BJ1292" i="2"/>
  <c r="BJ1293" i="2"/>
  <c r="BJ1294" i="2"/>
  <c r="BJ1295" i="2"/>
  <c r="BJ1296" i="2"/>
  <c r="BJ1297" i="2"/>
  <c r="BJ1298" i="2"/>
  <c r="BJ1299" i="2"/>
  <c r="BJ1300" i="2"/>
  <c r="BJ1301" i="2"/>
  <c r="BJ1302" i="2"/>
  <c r="BJ1303" i="2"/>
  <c r="BJ1304" i="2"/>
  <c r="BJ1305" i="2"/>
  <c r="BJ1306" i="2"/>
  <c r="BJ1307" i="2"/>
  <c r="BJ1308" i="2"/>
  <c r="BJ1309" i="2"/>
  <c r="BJ1310" i="2"/>
  <c r="BJ1311" i="2"/>
  <c r="BJ1312" i="2"/>
  <c r="BJ1313" i="2"/>
  <c r="BJ1314" i="2"/>
  <c r="BJ1315" i="2"/>
  <c r="BJ1316" i="2"/>
  <c r="BJ1317" i="2"/>
  <c r="BJ1318" i="2"/>
  <c r="BJ1319" i="2"/>
  <c r="BJ1320" i="2"/>
  <c r="BJ1321" i="2"/>
  <c r="BJ1322" i="2"/>
  <c r="BJ1323" i="2"/>
  <c r="BJ1324" i="2"/>
  <c r="BJ1325" i="2"/>
  <c r="BJ1326" i="2"/>
  <c r="BJ1327" i="2"/>
  <c r="BJ1328" i="2"/>
  <c r="BJ1329" i="2"/>
  <c r="BJ1330" i="2"/>
  <c r="BJ1331" i="2"/>
  <c r="BJ1332" i="2"/>
  <c r="BJ1333" i="2"/>
  <c r="BJ1334" i="2"/>
  <c r="BJ1335" i="2"/>
  <c r="BJ1336" i="2"/>
  <c r="BJ1337" i="2"/>
  <c r="BJ1338" i="2"/>
  <c r="BJ1339" i="2"/>
  <c r="BJ1340" i="2"/>
  <c r="BJ1341" i="2"/>
  <c r="BJ1342" i="2"/>
  <c r="BJ1343" i="2"/>
  <c r="BJ1344" i="2"/>
  <c r="BJ1345" i="2"/>
  <c r="BJ1346" i="2"/>
  <c r="BJ1347" i="2"/>
  <c r="BJ1348" i="2"/>
  <c r="BJ1349" i="2"/>
  <c r="BJ1350" i="2"/>
  <c r="BJ1351" i="2"/>
  <c r="BJ1352" i="2"/>
  <c r="BJ1353" i="2"/>
  <c r="BJ1354" i="2"/>
  <c r="BJ1355" i="2"/>
  <c r="BJ1356" i="2"/>
  <c r="BJ1357" i="2"/>
  <c r="BJ1358" i="2"/>
  <c r="BJ1359" i="2"/>
  <c r="BJ1360" i="2"/>
  <c r="BJ1361" i="2"/>
  <c r="BJ1362" i="2"/>
  <c r="BJ1363" i="2"/>
  <c r="BJ1364" i="2"/>
  <c r="BJ1365" i="2"/>
  <c r="BJ1366" i="2"/>
  <c r="BJ1367" i="2"/>
  <c r="BJ1368" i="2"/>
  <c r="BJ1369" i="2"/>
  <c r="BJ1370" i="2"/>
  <c r="BJ1371" i="2"/>
  <c r="BJ1372" i="2"/>
  <c r="BJ1373" i="2"/>
  <c r="BJ1374" i="2"/>
  <c r="BJ1375" i="2"/>
  <c r="BJ1376" i="2"/>
  <c r="BJ1377" i="2"/>
  <c r="BJ1378" i="2"/>
  <c r="BJ1379" i="2"/>
  <c r="BJ1380" i="2"/>
  <c r="BJ1381" i="2"/>
  <c r="BJ1382" i="2"/>
  <c r="BJ1383" i="2"/>
  <c r="BJ1384" i="2"/>
  <c r="BJ1385" i="2"/>
  <c r="BJ1386" i="2"/>
  <c r="BJ1387" i="2"/>
  <c r="BJ1388" i="2"/>
  <c r="BJ1389" i="2"/>
  <c r="BJ1390" i="2"/>
  <c r="BJ1391" i="2"/>
  <c r="BJ1392" i="2"/>
  <c r="BJ1393" i="2"/>
  <c r="BJ1394" i="2"/>
  <c r="BJ1395" i="2"/>
  <c r="BJ1396" i="2"/>
  <c r="BJ1397" i="2"/>
  <c r="BJ1398" i="2"/>
  <c r="BJ1399" i="2"/>
  <c r="BJ1400" i="2"/>
  <c r="BJ1401" i="2"/>
  <c r="BJ1402" i="2"/>
  <c r="BJ1403" i="2"/>
  <c r="BJ1404" i="2"/>
  <c r="BJ1405" i="2"/>
  <c r="BJ1406" i="2"/>
  <c r="BJ1407" i="2"/>
  <c r="BJ1408" i="2"/>
  <c r="BJ1409" i="2"/>
  <c r="BJ1410" i="2"/>
  <c r="BJ1411" i="2"/>
  <c r="BJ1412" i="2"/>
  <c r="BJ1413" i="2"/>
  <c r="BJ1414" i="2"/>
  <c r="BJ1415" i="2"/>
  <c r="BJ1416" i="2"/>
  <c r="BJ1417" i="2"/>
  <c r="BJ1418" i="2"/>
  <c r="BJ1419" i="2"/>
  <c r="BJ1420" i="2"/>
  <c r="BJ1421" i="2"/>
  <c r="BJ1422" i="2"/>
  <c r="BJ1423" i="2"/>
  <c r="BJ1424" i="2"/>
  <c r="BJ1425" i="2"/>
  <c r="BJ1426" i="2"/>
  <c r="BJ1427" i="2"/>
  <c r="BJ1428" i="2"/>
  <c r="BJ1429" i="2"/>
  <c r="BJ1430" i="2"/>
  <c r="BJ1431" i="2"/>
  <c r="BJ1432" i="2"/>
  <c r="BJ1433" i="2"/>
  <c r="BJ1434" i="2"/>
  <c r="BJ1435" i="2"/>
  <c r="BJ1436" i="2"/>
  <c r="BJ1437" i="2"/>
  <c r="BJ1438" i="2"/>
  <c r="BJ1439" i="2"/>
  <c r="BJ1440" i="2"/>
  <c r="BJ1441" i="2"/>
  <c r="BJ1442" i="2"/>
  <c r="BJ1443" i="2"/>
  <c r="BJ1444" i="2"/>
  <c r="BJ1445" i="2"/>
  <c r="BJ1446" i="2"/>
  <c r="BJ1447" i="2"/>
  <c r="BJ1448" i="2"/>
  <c r="BJ1449" i="2"/>
  <c r="BJ1450" i="2"/>
  <c r="BJ1451" i="2"/>
  <c r="BJ1452" i="2"/>
  <c r="BJ1453" i="2"/>
  <c r="BJ1454" i="2"/>
  <c r="BJ1455" i="2"/>
  <c r="BJ1456" i="2"/>
  <c r="BJ1457" i="2"/>
  <c r="BJ1458" i="2"/>
  <c r="BJ1459" i="2"/>
  <c r="BJ1460" i="2"/>
  <c r="BJ1461" i="2"/>
  <c r="BJ1462" i="2"/>
  <c r="BJ1463" i="2"/>
  <c r="BJ1464" i="2"/>
  <c r="BJ1465" i="2"/>
  <c r="BJ1466" i="2"/>
  <c r="BJ1467" i="2"/>
  <c r="BJ1468" i="2"/>
  <c r="BJ1469" i="2"/>
  <c r="BJ1470" i="2"/>
  <c r="BJ1471" i="2"/>
  <c r="BJ1472" i="2"/>
  <c r="BJ1473" i="2"/>
  <c r="BJ1474" i="2"/>
  <c r="BJ1475" i="2"/>
  <c r="BJ1476" i="2"/>
  <c r="BJ1477" i="2"/>
  <c r="BJ1478" i="2"/>
  <c r="BJ1479" i="2"/>
  <c r="BJ1480" i="2"/>
  <c r="BJ1481" i="2"/>
  <c r="BJ1482" i="2"/>
  <c r="BJ1483" i="2"/>
  <c r="BJ1484" i="2"/>
  <c r="BJ1485" i="2"/>
  <c r="BJ1486" i="2"/>
  <c r="BJ1487" i="2"/>
  <c r="BJ1488" i="2"/>
  <c r="BJ1489" i="2"/>
  <c r="BJ1490" i="2"/>
  <c r="BJ1491" i="2"/>
  <c r="BJ1492" i="2"/>
  <c r="BJ1493" i="2"/>
  <c r="BJ1494" i="2"/>
  <c r="BJ1495" i="2"/>
  <c r="BJ1496" i="2"/>
  <c r="BJ1497" i="2"/>
  <c r="BJ1498" i="2"/>
  <c r="BJ1499" i="2"/>
  <c r="BJ1500" i="2"/>
  <c r="BJ1501" i="2"/>
  <c r="BJ1502" i="2"/>
  <c r="BJ1503" i="2"/>
  <c r="BJ1504" i="2"/>
  <c r="BJ1505" i="2"/>
  <c r="BJ1506" i="2"/>
  <c r="BJ1507" i="2"/>
  <c r="BJ1508" i="2"/>
  <c r="BJ1509" i="2"/>
  <c r="BJ1510" i="2"/>
  <c r="BJ1511" i="2"/>
  <c r="BJ1512" i="2"/>
  <c r="BJ1513" i="2"/>
  <c r="BJ1514" i="2"/>
  <c r="BJ1515" i="2"/>
  <c r="BJ1516" i="2"/>
  <c r="BJ1517" i="2"/>
  <c r="BJ1518" i="2"/>
  <c r="BJ1519" i="2"/>
  <c r="BJ1520" i="2"/>
  <c r="BJ1521" i="2"/>
  <c r="BJ1522" i="2"/>
  <c r="BJ1523" i="2"/>
  <c r="BJ1524" i="2"/>
  <c r="BJ1525" i="2"/>
  <c r="BJ1526" i="2"/>
  <c r="BJ1527" i="2"/>
  <c r="BJ1528" i="2"/>
  <c r="BJ1529" i="2"/>
  <c r="BJ1530" i="2"/>
  <c r="BJ1531" i="2"/>
  <c r="BJ1532" i="2"/>
  <c r="BJ1533" i="2"/>
  <c r="BJ1534" i="2"/>
  <c r="BJ1535" i="2"/>
  <c r="BJ1536" i="2"/>
  <c r="BJ1537" i="2"/>
  <c r="BJ1538" i="2"/>
  <c r="BJ1539" i="2"/>
  <c r="BJ1540" i="2"/>
  <c r="BJ1541" i="2"/>
  <c r="BJ1542" i="2"/>
  <c r="BJ1543" i="2"/>
  <c r="BJ1544" i="2"/>
  <c r="BJ1545" i="2"/>
  <c r="BJ1546" i="2"/>
  <c r="BJ1547" i="2"/>
  <c r="BJ1548" i="2"/>
  <c r="BJ1549" i="2"/>
  <c r="BJ1550" i="2"/>
  <c r="BJ1551" i="2"/>
  <c r="BJ1552" i="2"/>
  <c r="BJ1553" i="2"/>
  <c r="BJ1554" i="2"/>
  <c r="BJ1555" i="2"/>
  <c r="BJ1556" i="2"/>
  <c r="BJ1557" i="2"/>
  <c r="BJ1558" i="2"/>
  <c r="BJ1559" i="2"/>
  <c r="BJ1560" i="2"/>
  <c r="BJ1561" i="2"/>
  <c r="BJ1562" i="2"/>
  <c r="BJ1563" i="2"/>
  <c r="BJ1564" i="2"/>
  <c r="BJ1565" i="2"/>
  <c r="BJ1566" i="2"/>
  <c r="BJ1567" i="2"/>
  <c r="BJ1568" i="2"/>
  <c r="BJ1569" i="2"/>
  <c r="BJ1570" i="2"/>
  <c r="BJ1571" i="2"/>
  <c r="BJ1572" i="2"/>
  <c r="BJ1573" i="2"/>
  <c r="BJ1574" i="2"/>
  <c r="BJ1575" i="2"/>
  <c r="BJ1576" i="2"/>
  <c r="BJ1577" i="2"/>
  <c r="BJ1578" i="2"/>
  <c r="BJ1579" i="2"/>
  <c r="BJ1580" i="2"/>
  <c r="BJ1581" i="2"/>
  <c r="BJ1582" i="2"/>
  <c r="BJ1583" i="2"/>
  <c r="BJ1584" i="2"/>
  <c r="BJ1585" i="2"/>
  <c r="BJ1586" i="2"/>
  <c r="BJ1587" i="2"/>
  <c r="BJ1588" i="2"/>
  <c r="BJ1589" i="2"/>
  <c r="BJ1590" i="2"/>
  <c r="BJ1591" i="2"/>
  <c r="BJ1592" i="2"/>
  <c r="BJ1593" i="2"/>
  <c r="BJ1594" i="2"/>
  <c r="BJ1595" i="2"/>
  <c r="BJ1596" i="2"/>
  <c r="BJ1597" i="2"/>
  <c r="BJ1598" i="2"/>
  <c r="BJ1599" i="2"/>
  <c r="BJ1600" i="2"/>
  <c r="BJ1601" i="2"/>
  <c r="BI2" i="2"/>
  <c r="BI3" i="2"/>
  <c r="BI4" i="2"/>
  <c r="BI5" i="2"/>
  <c r="BI6" i="2"/>
  <c r="BI7" i="2"/>
  <c r="BI8" i="2"/>
  <c r="BI9" i="2"/>
  <c r="BI10" i="2"/>
  <c r="BI11" i="2"/>
  <c r="BI12" i="2"/>
  <c r="BI13" i="2"/>
  <c r="BI14" i="2"/>
  <c r="BI15" i="2"/>
  <c r="BI16" i="2"/>
  <c r="BI17" i="2"/>
  <c r="BI18" i="2"/>
  <c r="BI19" i="2"/>
  <c r="BI20" i="2"/>
  <c r="BI21" i="2"/>
  <c r="BI22" i="2"/>
  <c r="BI23" i="2"/>
  <c r="BI24" i="2"/>
  <c r="BI25" i="2"/>
  <c r="BI26" i="2"/>
  <c r="BI27" i="2"/>
  <c r="BI28" i="2"/>
  <c r="BI29" i="2"/>
  <c r="BI30" i="2"/>
  <c r="BI31" i="2"/>
  <c r="BI32" i="2"/>
  <c r="BI33" i="2"/>
  <c r="BI34" i="2"/>
  <c r="BI35" i="2"/>
  <c r="BI36" i="2"/>
  <c r="BI37" i="2"/>
  <c r="BI38" i="2"/>
  <c r="BI39" i="2"/>
  <c r="BI40" i="2"/>
  <c r="BI41" i="2"/>
  <c r="BI42" i="2"/>
  <c r="BI43" i="2"/>
  <c r="BI44" i="2"/>
  <c r="BI45" i="2"/>
  <c r="BI46" i="2"/>
  <c r="BI47" i="2"/>
  <c r="BI48" i="2"/>
  <c r="BI49" i="2"/>
  <c r="BI50" i="2"/>
  <c r="BI51" i="2"/>
  <c r="BI52" i="2"/>
  <c r="BI53" i="2"/>
  <c r="BI54" i="2"/>
  <c r="BI55" i="2"/>
  <c r="BI56" i="2"/>
  <c r="BI57" i="2"/>
  <c r="BI58" i="2"/>
  <c r="BI59" i="2"/>
  <c r="BI60" i="2"/>
  <c r="BI61" i="2"/>
  <c r="BI62" i="2"/>
  <c r="BI63" i="2"/>
  <c r="BI64" i="2"/>
  <c r="BI65" i="2"/>
  <c r="BI66" i="2"/>
  <c r="BI67" i="2"/>
  <c r="BI68" i="2"/>
  <c r="BI69" i="2"/>
  <c r="BI70" i="2"/>
  <c r="BI71" i="2"/>
  <c r="BI72" i="2"/>
  <c r="BI73" i="2"/>
  <c r="BI74" i="2"/>
  <c r="BI75" i="2"/>
  <c r="BI76" i="2"/>
  <c r="BI77" i="2"/>
  <c r="BI78" i="2"/>
  <c r="BI79" i="2"/>
  <c r="BI80" i="2"/>
  <c r="BI81" i="2"/>
  <c r="BI82" i="2"/>
  <c r="BI83" i="2"/>
  <c r="BI84" i="2"/>
  <c r="BI85" i="2"/>
  <c r="BI86" i="2"/>
  <c r="BI87" i="2"/>
  <c r="BI88" i="2"/>
  <c r="BI89" i="2"/>
  <c r="BI90" i="2"/>
  <c r="BI91" i="2"/>
  <c r="BI92" i="2"/>
  <c r="BI93" i="2"/>
  <c r="BI94" i="2"/>
  <c r="BI95" i="2"/>
  <c r="BI96" i="2"/>
  <c r="BI97" i="2"/>
  <c r="BI98" i="2"/>
  <c r="BI99" i="2"/>
  <c r="BI100" i="2"/>
  <c r="BI101" i="2"/>
  <c r="BI102" i="2"/>
  <c r="BI103" i="2"/>
  <c r="BI104" i="2"/>
  <c r="BI105" i="2"/>
  <c r="BI106" i="2"/>
  <c r="BI107" i="2"/>
  <c r="BI108" i="2"/>
  <c r="BI109" i="2"/>
  <c r="BI110" i="2"/>
  <c r="BI111" i="2"/>
  <c r="BI112" i="2"/>
  <c r="BI113" i="2"/>
  <c r="BI114" i="2"/>
  <c r="BI115" i="2"/>
  <c r="BI116" i="2"/>
  <c r="BI117" i="2"/>
  <c r="BI118" i="2"/>
  <c r="BI119" i="2"/>
  <c r="BI120" i="2"/>
  <c r="BI121" i="2"/>
  <c r="BI122" i="2"/>
  <c r="BI123" i="2"/>
  <c r="BI124" i="2"/>
  <c r="BI125" i="2"/>
  <c r="BI126" i="2"/>
  <c r="BI127" i="2"/>
  <c r="BI128" i="2"/>
  <c r="BI129" i="2"/>
  <c r="BI130" i="2"/>
  <c r="BI131" i="2"/>
  <c r="BI132" i="2"/>
  <c r="BI133" i="2"/>
  <c r="BI134" i="2"/>
  <c r="BI135" i="2"/>
  <c r="BI136" i="2"/>
  <c r="BI137" i="2"/>
  <c r="BI138" i="2"/>
  <c r="BI139" i="2"/>
  <c r="BI140" i="2"/>
  <c r="BI141" i="2"/>
  <c r="BI142" i="2"/>
  <c r="BI143" i="2"/>
  <c r="BI144" i="2"/>
  <c r="BI145" i="2"/>
  <c r="BI146" i="2"/>
  <c r="BI147" i="2"/>
  <c r="BI148" i="2"/>
  <c r="BI149" i="2"/>
  <c r="BI150" i="2"/>
  <c r="BI151" i="2"/>
  <c r="BI152" i="2"/>
  <c r="BI153" i="2"/>
  <c r="BI154" i="2"/>
  <c r="BI155" i="2"/>
  <c r="BI156" i="2"/>
  <c r="BI157" i="2"/>
  <c r="BI158" i="2"/>
  <c r="BI159" i="2"/>
  <c r="BI160" i="2"/>
  <c r="BI161" i="2"/>
  <c r="BI162" i="2"/>
  <c r="BI163" i="2"/>
  <c r="BI164" i="2"/>
  <c r="BI165" i="2"/>
  <c r="BI166" i="2"/>
  <c r="BI167" i="2"/>
  <c r="BI168" i="2"/>
  <c r="BI169" i="2"/>
  <c r="BI170" i="2"/>
  <c r="BI171" i="2"/>
  <c r="BI172" i="2"/>
  <c r="BI173" i="2"/>
  <c r="BI174" i="2"/>
  <c r="BI175" i="2"/>
  <c r="BI176" i="2"/>
  <c r="BI177" i="2"/>
  <c r="BI178" i="2"/>
  <c r="BI179" i="2"/>
  <c r="BI180" i="2"/>
  <c r="BI181" i="2"/>
  <c r="BI182" i="2"/>
  <c r="BI183" i="2"/>
  <c r="BI184" i="2"/>
  <c r="BI185" i="2"/>
  <c r="BI186" i="2"/>
  <c r="BI187" i="2"/>
  <c r="BI188" i="2"/>
  <c r="BI189" i="2"/>
  <c r="BI190" i="2"/>
  <c r="BI191" i="2"/>
  <c r="BI192" i="2"/>
  <c r="BI193" i="2"/>
  <c r="BI194" i="2"/>
  <c r="BI195" i="2"/>
  <c r="BI196" i="2"/>
  <c r="BI197" i="2"/>
  <c r="BI198" i="2"/>
  <c r="BI199" i="2"/>
  <c r="BI200" i="2"/>
  <c r="BI201" i="2"/>
  <c r="BI202" i="2"/>
  <c r="BI203" i="2"/>
  <c r="BI204" i="2"/>
  <c r="BI205" i="2"/>
  <c r="BI206" i="2"/>
  <c r="BI207" i="2"/>
  <c r="BI208" i="2"/>
  <c r="BI209" i="2"/>
  <c r="BI210" i="2"/>
  <c r="BI211" i="2"/>
  <c r="BI212" i="2"/>
  <c r="BI213" i="2"/>
  <c r="BI214" i="2"/>
  <c r="BI215" i="2"/>
  <c r="BI216" i="2"/>
  <c r="BI217" i="2"/>
  <c r="BI218" i="2"/>
  <c r="BI219" i="2"/>
  <c r="BI220" i="2"/>
  <c r="BI221" i="2"/>
  <c r="BI222" i="2"/>
  <c r="BI223" i="2"/>
  <c r="BI224" i="2"/>
  <c r="BI225" i="2"/>
  <c r="BI226" i="2"/>
  <c r="BI227" i="2"/>
  <c r="BI228" i="2"/>
  <c r="BI229" i="2"/>
  <c r="BI230" i="2"/>
  <c r="BI231" i="2"/>
  <c r="BI232" i="2"/>
  <c r="BI233" i="2"/>
  <c r="BI234" i="2"/>
  <c r="BI235" i="2"/>
  <c r="BI236" i="2"/>
  <c r="BI237" i="2"/>
  <c r="BI238" i="2"/>
  <c r="BI239" i="2"/>
  <c r="BI240" i="2"/>
  <c r="BI241" i="2"/>
  <c r="BI242" i="2"/>
  <c r="BI243" i="2"/>
  <c r="BI244" i="2"/>
  <c r="BI245" i="2"/>
  <c r="BI246" i="2"/>
  <c r="BI247" i="2"/>
  <c r="BI248" i="2"/>
  <c r="BI249" i="2"/>
  <c r="BI250" i="2"/>
  <c r="BI251" i="2"/>
  <c r="BI252" i="2"/>
  <c r="BI253" i="2"/>
  <c r="BI254" i="2"/>
  <c r="BI255" i="2"/>
  <c r="BI256" i="2"/>
  <c r="BI257" i="2"/>
  <c r="BI258" i="2"/>
  <c r="BI259" i="2"/>
  <c r="BI260" i="2"/>
  <c r="BI261" i="2"/>
  <c r="BI262" i="2"/>
  <c r="BI263" i="2"/>
  <c r="BI264" i="2"/>
  <c r="BI265" i="2"/>
  <c r="BI266" i="2"/>
  <c r="BI267" i="2"/>
  <c r="BI268" i="2"/>
  <c r="BI269" i="2"/>
  <c r="BI270" i="2"/>
  <c r="BI271" i="2"/>
  <c r="BI272" i="2"/>
  <c r="BI273" i="2"/>
  <c r="BI274" i="2"/>
  <c r="BI275" i="2"/>
  <c r="BI276" i="2"/>
  <c r="BI277" i="2"/>
  <c r="BI278" i="2"/>
  <c r="BI279" i="2"/>
  <c r="BI280" i="2"/>
  <c r="BI281" i="2"/>
  <c r="BI282" i="2"/>
  <c r="BI283" i="2"/>
  <c r="BI284" i="2"/>
  <c r="BI285" i="2"/>
  <c r="BI286" i="2"/>
  <c r="BI287" i="2"/>
  <c r="BI288" i="2"/>
  <c r="BI289" i="2"/>
  <c r="BI290" i="2"/>
  <c r="BI291" i="2"/>
  <c r="BI292" i="2"/>
  <c r="BI293" i="2"/>
  <c r="BI294" i="2"/>
  <c r="BI295" i="2"/>
  <c r="BI296" i="2"/>
  <c r="BI297" i="2"/>
  <c r="BI298" i="2"/>
  <c r="BI299" i="2"/>
  <c r="BI300" i="2"/>
  <c r="BI301" i="2"/>
  <c r="BI302" i="2"/>
  <c r="BI303" i="2"/>
  <c r="BI304" i="2"/>
  <c r="BI305" i="2"/>
  <c r="BI306" i="2"/>
  <c r="BI307" i="2"/>
  <c r="BI308" i="2"/>
  <c r="BI309" i="2"/>
  <c r="BI310" i="2"/>
  <c r="BI311" i="2"/>
  <c r="BI312" i="2"/>
  <c r="BI313" i="2"/>
  <c r="BI314" i="2"/>
  <c r="BI315" i="2"/>
  <c r="BI316" i="2"/>
  <c r="BI317" i="2"/>
  <c r="BI318" i="2"/>
  <c r="BI319" i="2"/>
  <c r="BI320" i="2"/>
  <c r="BI321" i="2"/>
  <c r="BI322" i="2"/>
  <c r="BI323" i="2"/>
  <c r="BI324" i="2"/>
  <c r="BI325" i="2"/>
  <c r="BI326" i="2"/>
  <c r="BI327" i="2"/>
  <c r="BI328" i="2"/>
  <c r="BI329" i="2"/>
  <c r="BI330" i="2"/>
  <c r="BI331" i="2"/>
  <c r="BI332" i="2"/>
  <c r="BI333" i="2"/>
  <c r="BI334" i="2"/>
  <c r="BI335" i="2"/>
  <c r="BI336" i="2"/>
  <c r="BI337" i="2"/>
  <c r="BI338" i="2"/>
  <c r="BI339" i="2"/>
  <c r="BI340" i="2"/>
  <c r="BI341" i="2"/>
  <c r="BI342" i="2"/>
  <c r="BI343" i="2"/>
  <c r="BI344" i="2"/>
  <c r="BI345" i="2"/>
  <c r="BI346" i="2"/>
  <c r="BI347" i="2"/>
  <c r="BI348" i="2"/>
  <c r="BI349" i="2"/>
  <c r="BI350" i="2"/>
  <c r="BI351" i="2"/>
  <c r="BI352" i="2"/>
  <c r="BI353" i="2"/>
  <c r="BI354" i="2"/>
  <c r="BI355" i="2"/>
  <c r="BI356" i="2"/>
  <c r="BI357" i="2"/>
  <c r="BI358" i="2"/>
  <c r="BI359" i="2"/>
  <c r="BI360" i="2"/>
  <c r="BI361" i="2"/>
  <c r="BI362" i="2"/>
  <c r="BI363" i="2"/>
  <c r="BI364" i="2"/>
  <c r="BI365" i="2"/>
  <c r="BI366" i="2"/>
  <c r="BI367" i="2"/>
  <c r="BI368" i="2"/>
  <c r="BI369" i="2"/>
  <c r="BI370" i="2"/>
  <c r="BI371" i="2"/>
  <c r="BI372" i="2"/>
  <c r="BI373" i="2"/>
  <c r="BI374" i="2"/>
  <c r="BI375" i="2"/>
  <c r="BI376" i="2"/>
  <c r="BI377" i="2"/>
  <c r="BI378" i="2"/>
  <c r="BI379" i="2"/>
  <c r="BI380" i="2"/>
  <c r="BI381" i="2"/>
  <c r="BI382" i="2"/>
  <c r="BI383" i="2"/>
  <c r="BI384" i="2"/>
  <c r="BI385" i="2"/>
  <c r="BI386" i="2"/>
  <c r="BI387" i="2"/>
  <c r="BI388" i="2"/>
  <c r="BI389" i="2"/>
  <c r="BI390" i="2"/>
  <c r="BI391" i="2"/>
  <c r="BI392" i="2"/>
  <c r="BI393" i="2"/>
  <c r="BI394" i="2"/>
  <c r="BI395" i="2"/>
  <c r="BI396" i="2"/>
  <c r="BI397" i="2"/>
  <c r="BI398" i="2"/>
  <c r="BI399" i="2"/>
  <c r="BI400" i="2"/>
  <c r="BI401" i="2"/>
  <c r="BI402" i="2"/>
  <c r="BI403" i="2"/>
  <c r="BI404" i="2"/>
  <c r="BI405" i="2"/>
  <c r="BI406" i="2"/>
  <c r="BI407" i="2"/>
  <c r="BI408" i="2"/>
  <c r="BI409" i="2"/>
  <c r="BI410" i="2"/>
  <c r="BI411" i="2"/>
  <c r="BI412" i="2"/>
  <c r="BI413" i="2"/>
  <c r="BI414" i="2"/>
  <c r="BI415" i="2"/>
  <c r="BI416" i="2"/>
  <c r="BI417" i="2"/>
  <c r="BI418" i="2"/>
  <c r="BI419" i="2"/>
  <c r="BI420" i="2"/>
  <c r="BI421" i="2"/>
  <c r="BI422" i="2"/>
  <c r="BI423" i="2"/>
  <c r="BI424" i="2"/>
  <c r="BI425" i="2"/>
  <c r="BI426" i="2"/>
  <c r="BI427" i="2"/>
  <c r="BI428" i="2"/>
  <c r="BI429" i="2"/>
  <c r="BI430" i="2"/>
  <c r="BI431" i="2"/>
  <c r="BI432" i="2"/>
  <c r="BI433" i="2"/>
  <c r="BI434" i="2"/>
  <c r="BI435" i="2"/>
  <c r="BI436" i="2"/>
  <c r="BI437" i="2"/>
  <c r="BI438" i="2"/>
  <c r="BI439" i="2"/>
  <c r="BI440" i="2"/>
  <c r="BI441" i="2"/>
  <c r="BI442" i="2"/>
  <c r="BI443" i="2"/>
  <c r="BI444" i="2"/>
  <c r="BI445" i="2"/>
  <c r="BI446" i="2"/>
  <c r="BI447" i="2"/>
  <c r="BI448" i="2"/>
  <c r="BI449" i="2"/>
  <c r="BI450" i="2"/>
  <c r="BI451" i="2"/>
  <c r="BI452" i="2"/>
  <c r="BI453" i="2"/>
  <c r="BI454" i="2"/>
  <c r="BI455" i="2"/>
  <c r="BI456" i="2"/>
  <c r="BI457" i="2"/>
  <c r="BI458" i="2"/>
  <c r="BI459" i="2"/>
  <c r="BI460" i="2"/>
  <c r="BI461" i="2"/>
  <c r="BI462" i="2"/>
  <c r="BI463" i="2"/>
  <c r="BI464" i="2"/>
  <c r="BI465" i="2"/>
  <c r="BI466" i="2"/>
  <c r="BI467" i="2"/>
  <c r="BI468" i="2"/>
  <c r="BI469" i="2"/>
  <c r="BI470" i="2"/>
  <c r="BI471" i="2"/>
  <c r="BI472" i="2"/>
  <c r="BI473" i="2"/>
  <c r="BI474" i="2"/>
  <c r="BI475" i="2"/>
  <c r="BI476" i="2"/>
  <c r="BI477" i="2"/>
  <c r="BI478" i="2"/>
  <c r="BI479" i="2"/>
  <c r="BI480" i="2"/>
  <c r="BI481" i="2"/>
  <c r="BI482" i="2"/>
  <c r="BI483" i="2"/>
  <c r="BI484" i="2"/>
  <c r="BI485" i="2"/>
  <c r="BI486" i="2"/>
  <c r="BI487" i="2"/>
  <c r="BI488" i="2"/>
  <c r="BI489" i="2"/>
  <c r="BI490" i="2"/>
  <c r="BI491" i="2"/>
  <c r="BI492" i="2"/>
  <c r="BI493" i="2"/>
  <c r="BI494" i="2"/>
  <c r="BI495" i="2"/>
  <c r="BI496" i="2"/>
  <c r="BI497" i="2"/>
  <c r="BI498" i="2"/>
  <c r="BI499" i="2"/>
  <c r="BI500" i="2"/>
  <c r="BI501" i="2"/>
  <c r="BI502" i="2"/>
  <c r="BI503" i="2"/>
  <c r="BI504" i="2"/>
  <c r="BI505" i="2"/>
  <c r="BI506" i="2"/>
  <c r="BI507" i="2"/>
  <c r="BI508" i="2"/>
  <c r="BI509" i="2"/>
  <c r="BI510" i="2"/>
  <c r="BI511" i="2"/>
  <c r="BI512" i="2"/>
  <c r="BI513" i="2"/>
  <c r="BI514" i="2"/>
  <c r="BI515" i="2"/>
  <c r="BI516" i="2"/>
  <c r="BI517" i="2"/>
  <c r="BI518" i="2"/>
  <c r="BI519" i="2"/>
  <c r="BI520" i="2"/>
  <c r="BI521" i="2"/>
  <c r="BI522" i="2"/>
  <c r="BI523" i="2"/>
  <c r="BI524" i="2"/>
  <c r="BI525" i="2"/>
  <c r="BI526" i="2"/>
  <c r="BI527" i="2"/>
  <c r="BI528" i="2"/>
  <c r="BI529" i="2"/>
  <c r="BI530" i="2"/>
  <c r="BI531" i="2"/>
  <c r="BI532" i="2"/>
  <c r="BI533" i="2"/>
  <c r="BI534" i="2"/>
  <c r="BI535" i="2"/>
  <c r="BI536" i="2"/>
  <c r="BI537" i="2"/>
  <c r="BI538" i="2"/>
  <c r="BI539" i="2"/>
  <c r="BI540" i="2"/>
  <c r="BI541" i="2"/>
  <c r="BI542" i="2"/>
  <c r="BI543" i="2"/>
  <c r="BI544" i="2"/>
  <c r="BI545" i="2"/>
  <c r="BI546" i="2"/>
  <c r="BI547" i="2"/>
  <c r="BI548" i="2"/>
  <c r="BI549" i="2"/>
  <c r="BI550" i="2"/>
  <c r="BI551" i="2"/>
  <c r="BI552" i="2"/>
  <c r="BI553" i="2"/>
  <c r="BI554" i="2"/>
  <c r="BI555" i="2"/>
  <c r="BI556" i="2"/>
  <c r="BI557" i="2"/>
  <c r="BI558" i="2"/>
  <c r="BI559" i="2"/>
  <c r="BI560" i="2"/>
  <c r="BI561" i="2"/>
  <c r="BI562" i="2"/>
  <c r="BI563" i="2"/>
  <c r="BI564" i="2"/>
  <c r="BI565" i="2"/>
  <c r="BI566" i="2"/>
  <c r="BI567" i="2"/>
  <c r="BI568" i="2"/>
  <c r="BI569" i="2"/>
  <c r="BI570" i="2"/>
  <c r="BI571" i="2"/>
  <c r="BI572" i="2"/>
  <c r="BI573" i="2"/>
  <c r="BI574" i="2"/>
  <c r="BI575" i="2"/>
  <c r="BI576" i="2"/>
  <c r="BI577" i="2"/>
  <c r="BI578" i="2"/>
  <c r="BI579" i="2"/>
  <c r="BI580" i="2"/>
  <c r="BI581" i="2"/>
  <c r="BI582" i="2"/>
  <c r="BI583" i="2"/>
  <c r="BI584" i="2"/>
  <c r="BI585" i="2"/>
  <c r="BI586" i="2"/>
  <c r="BI587" i="2"/>
  <c r="BI588" i="2"/>
  <c r="BI589" i="2"/>
  <c r="BI590" i="2"/>
  <c r="BI591" i="2"/>
  <c r="BI592" i="2"/>
  <c r="BI593" i="2"/>
  <c r="BI594" i="2"/>
  <c r="BI595" i="2"/>
  <c r="BI596" i="2"/>
  <c r="BI597" i="2"/>
  <c r="BI598" i="2"/>
  <c r="BI599" i="2"/>
  <c r="BI600" i="2"/>
  <c r="BI601" i="2"/>
  <c r="BI602" i="2"/>
  <c r="BI603" i="2"/>
  <c r="BI604" i="2"/>
  <c r="BI605" i="2"/>
  <c r="BI606" i="2"/>
  <c r="BI607" i="2"/>
  <c r="BI608" i="2"/>
  <c r="BI609" i="2"/>
  <c r="BI610" i="2"/>
  <c r="BI611" i="2"/>
  <c r="BI612" i="2"/>
  <c r="BI613" i="2"/>
  <c r="BI614" i="2"/>
  <c r="BI615" i="2"/>
  <c r="BI616" i="2"/>
  <c r="BI617" i="2"/>
  <c r="BI618" i="2"/>
  <c r="BI619" i="2"/>
  <c r="BI620" i="2"/>
  <c r="BI621" i="2"/>
  <c r="BI622" i="2"/>
  <c r="BI623" i="2"/>
  <c r="BI624" i="2"/>
  <c r="BI625" i="2"/>
  <c r="BI626" i="2"/>
  <c r="BI627" i="2"/>
  <c r="BI628" i="2"/>
  <c r="BI629" i="2"/>
  <c r="BI630" i="2"/>
  <c r="BI631" i="2"/>
  <c r="BI632" i="2"/>
  <c r="BI633" i="2"/>
  <c r="BI634" i="2"/>
  <c r="BI635" i="2"/>
  <c r="BI636" i="2"/>
  <c r="BI637" i="2"/>
  <c r="BI638" i="2"/>
  <c r="BI639" i="2"/>
  <c r="BI640" i="2"/>
  <c r="BI641" i="2"/>
  <c r="BI642" i="2"/>
  <c r="BI643" i="2"/>
  <c r="BI644" i="2"/>
  <c r="BI645" i="2"/>
  <c r="BI646" i="2"/>
  <c r="BI647" i="2"/>
  <c r="BI648" i="2"/>
  <c r="BI649" i="2"/>
  <c r="BI650" i="2"/>
  <c r="BI651" i="2"/>
  <c r="BI652" i="2"/>
  <c r="BI653" i="2"/>
  <c r="BI654" i="2"/>
  <c r="BI655" i="2"/>
  <c r="BI656" i="2"/>
  <c r="BI657" i="2"/>
  <c r="BI658" i="2"/>
  <c r="BI659" i="2"/>
  <c r="BI660" i="2"/>
  <c r="BI661" i="2"/>
  <c r="BI662" i="2"/>
  <c r="BI663" i="2"/>
  <c r="BI664" i="2"/>
  <c r="BI665" i="2"/>
  <c r="BI666" i="2"/>
  <c r="BI667" i="2"/>
  <c r="BI668" i="2"/>
  <c r="BI669" i="2"/>
  <c r="BI670" i="2"/>
  <c r="BI671" i="2"/>
  <c r="BI672" i="2"/>
  <c r="BI673" i="2"/>
  <c r="BI674" i="2"/>
  <c r="BI675" i="2"/>
  <c r="BI676" i="2"/>
  <c r="BI677" i="2"/>
  <c r="BI678" i="2"/>
  <c r="BI679" i="2"/>
  <c r="BI680" i="2"/>
  <c r="BI681" i="2"/>
  <c r="BI682" i="2"/>
  <c r="BI683" i="2"/>
  <c r="BI684" i="2"/>
  <c r="BI685" i="2"/>
  <c r="BI686" i="2"/>
  <c r="BI687" i="2"/>
  <c r="BI688" i="2"/>
  <c r="BI689" i="2"/>
  <c r="BI690" i="2"/>
  <c r="BI691" i="2"/>
  <c r="BI692" i="2"/>
  <c r="BI693" i="2"/>
  <c r="BI694" i="2"/>
  <c r="BI695" i="2"/>
  <c r="BI696" i="2"/>
  <c r="BI697" i="2"/>
  <c r="BI698" i="2"/>
  <c r="BI699" i="2"/>
  <c r="BI700" i="2"/>
  <c r="BI701" i="2"/>
  <c r="BI702" i="2"/>
  <c r="BI703" i="2"/>
  <c r="BI704" i="2"/>
  <c r="BI705" i="2"/>
  <c r="BI706" i="2"/>
  <c r="BI707" i="2"/>
  <c r="BI708" i="2"/>
  <c r="BI709" i="2"/>
  <c r="BI710" i="2"/>
  <c r="BI711" i="2"/>
  <c r="BI712" i="2"/>
  <c r="BI713" i="2"/>
  <c r="BI714" i="2"/>
  <c r="BI715" i="2"/>
  <c r="BI716" i="2"/>
  <c r="BI717" i="2"/>
  <c r="BI718" i="2"/>
  <c r="BI719" i="2"/>
  <c r="BI720" i="2"/>
  <c r="BI721" i="2"/>
  <c r="BI722" i="2"/>
  <c r="BI723" i="2"/>
  <c r="BI724" i="2"/>
  <c r="BI725" i="2"/>
  <c r="BI726" i="2"/>
  <c r="BI727" i="2"/>
  <c r="BI728" i="2"/>
  <c r="BI729" i="2"/>
  <c r="BI730" i="2"/>
  <c r="BI731" i="2"/>
  <c r="BI732" i="2"/>
  <c r="BI733" i="2"/>
  <c r="BI734" i="2"/>
  <c r="BI735" i="2"/>
  <c r="BI736" i="2"/>
  <c r="BI737" i="2"/>
  <c r="BI738" i="2"/>
  <c r="BI739" i="2"/>
  <c r="BI740" i="2"/>
  <c r="BI741" i="2"/>
  <c r="BI742" i="2"/>
  <c r="BI743" i="2"/>
  <c r="BI744" i="2"/>
  <c r="BI745" i="2"/>
  <c r="BI746" i="2"/>
  <c r="BI747" i="2"/>
  <c r="BI748" i="2"/>
  <c r="BI749" i="2"/>
  <c r="BI750" i="2"/>
  <c r="BI751" i="2"/>
  <c r="BI752" i="2"/>
  <c r="BI753" i="2"/>
  <c r="BI754" i="2"/>
  <c r="BI755" i="2"/>
  <c r="BI756" i="2"/>
  <c r="BI757" i="2"/>
  <c r="BI758" i="2"/>
  <c r="BI759" i="2"/>
  <c r="BI760" i="2"/>
  <c r="BI761" i="2"/>
  <c r="BI762" i="2"/>
  <c r="BI763" i="2"/>
  <c r="BI764" i="2"/>
  <c r="BI765" i="2"/>
  <c r="BI766" i="2"/>
  <c r="BI767" i="2"/>
  <c r="BI768" i="2"/>
  <c r="BI769" i="2"/>
  <c r="BI770" i="2"/>
  <c r="BI771" i="2"/>
  <c r="BI772" i="2"/>
  <c r="BI773" i="2"/>
  <c r="BI774" i="2"/>
  <c r="BI775" i="2"/>
  <c r="BI776" i="2"/>
  <c r="BI777" i="2"/>
  <c r="BI778" i="2"/>
  <c r="BI779" i="2"/>
  <c r="BI780" i="2"/>
  <c r="BI781" i="2"/>
  <c r="BI782" i="2"/>
  <c r="BI783" i="2"/>
  <c r="BI784" i="2"/>
  <c r="BI785" i="2"/>
  <c r="BI786" i="2"/>
  <c r="BI787" i="2"/>
  <c r="BI788" i="2"/>
  <c r="BI789" i="2"/>
  <c r="BI790" i="2"/>
  <c r="BI791" i="2"/>
  <c r="BI792" i="2"/>
  <c r="BI793" i="2"/>
  <c r="BI794" i="2"/>
  <c r="BI795" i="2"/>
  <c r="BI796" i="2"/>
  <c r="BI797" i="2"/>
  <c r="BI798" i="2"/>
  <c r="BI799" i="2"/>
  <c r="BI800" i="2"/>
  <c r="BI801" i="2"/>
  <c r="BI802" i="2"/>
  <c r="BI803" i="2"/>
  <c r="BI804" i="2"/>
  <c r="BI805" i="2"/>
  <c r="BI806" i="2"/>
  <c r="BI807" i="2"/>
  <c r="BI808" i="2"/>
  <c r="BI809" i="2"/>
  <c r="BI810" i="2"/>
  <c r="BI811" i="2"/>
  <c r="BI812" i="2"/>
  <c r="BI813" i="2"/>
  <c r="BI814" i="2"/>
  <c r="BI815" i="2"/>
  <c r="BI816" i="2"/>
  <c r="BI817" i="2"/>
  <c r="BI818" i="2"/>
  <c r="BI819" i="2"/>
  <c r="BI820" i="2"/>
  <c r="BI821" i="2"/>
  <c r="BI822" i="2"/>
  <c r="BI823" i="2"/>
  <c r="BI824" i="2"/>
  <c r="BI825" i="2"/>
  <c r="BI826" i="2"/>
  <c r="BI827" i="2"/>
  <c r="BI828" i="2"/>
  <c r="BI829" i="2"/>
  <c r="BI830" i="2"/>
  <c r="BI831" i="2"/>
  <c r="BI832" i="2"/>
  <c r="BI833" i="2"/>
  <c r="BI834" i="2"/>
  <c r="BI835" i="2"/>
  <c r="BI836" i="2"/>
  <c r="BI837" i="2"/>
  <c r="BI838" i="2"/>
  <c r="BI839" i="2"/>
  <c r="BI840" i="2"/>
  <c r="BI841" i="2"/>
  <c r="BI842" i="2"/>
  <c r="BI843" i="2"/>
  <c r="BI844" i="2"/>
  <c r="BI845" i="2"/>
  <c r="BI846" i="2"/>
  <c r="BI847" i="2"/>
  <c r="BI848" i="2"/>
  <c r="BI849" i="2"/>
  <c r="BI850" i="2"/>
  <c r="BI851" i="2"/>
  <c r="BI852" i="2"/>
  <c r="BI853" i="2"/>
  <c r="BI854" i="2"/>
  <c r="BI855" i="2"/>
  <c r="BI856" i="2"/>
  <c r="BI857" i="2"/>
  <c r="BI858" i="2"/>
  <c r="BI859" i="2"/>
  <c r="BI860" i="2"/>
  <c r="BI861" i="2"/>
  <c r="BI862" i="2"/>
  <c r="BI863" i="2"/>
  <c r="BI864" i="2"/>
  <c r="BI865" i="2"/>
  <c r="BI866" i="2"/>
  <c r="BI867" i="2"/>
  <c r="BI868" i="2"/>
  <c r="BI869" i="2"/>
  <c r="BI870" i="2"/>
  <c r="BI871" i="2"/>
  <c r="BI872" i="2"/>
  <c r="BI873" i="2"/>
  <c r="BI874" i="2"/>
  <c r="BI875" i="2"/>
  <c r="BI876" i="2"/>
  <c r="BI877" i="2"/>
  <c r="BI878" i="2"/>
  <c r="BI879" i="2"/>
  <c r="BI880" i="2"/>
  <c r="BI881" i="2"/>
  <c r="BI882" i="2"/>
  <c r="BI883" i="2"/>
  <c r="BI884" i="2"/>
  <c r="BI885" i="2"/>
  <c r="BI886" i="2"/>
  <c r="BI887" i="2"/>
  <c r="BI888" i="2"/>
  <c r="BI889" i="2"/>
  <c r="BI890" i="2"/>
  <c r="BI891" i="2"/>
  <c r="BI892" i="2"/>
  <c r="BI893" i="2"/>
  <c r="BI894" i="2"/>
  <c r="BI895" i="2"/>
  <c r="BI896" i="2"/>
  <c r="BI897" i="2"/>
  <c r="BI898" i="2"/>
  <c r="BI899" i="2"/>
  <c r="BI900" i="2"/>
  <c r="BI901" i="2"/>
  <c r="BI902" i="2"/>
  <c r="BI903" i="2"/>
  <c r="BI904" i="2"/>
  <c r="BI905" i="2"/>
  <c r="BI906" i="2"/>
  <c r="BI907" i="2"/>
  <c r="BI908" i="2"/>
  <c r="BI909" i="2"/>
  <c r="BI910" i="2"/>
  <c r="BI911" i="2"/>
  <c r="BI912" i="2"/>
  <c r="BI913" i="2"/>
  <c r="BI914" i="2"/>
  <c r="BI915" i="2"/>
  <c r="BI916" i="2"/>
  <c r="BI917" i="2"/>
  <c r="BI918" i="2"/>
  <c r="BI919" i="2"/>
  <c r="BI920" i="2"/>
  <c r="BI921" i="2"/>
  <c r="BI922" i="2"/>
  <c r="BI923" i="2"/>
  <c r="BI924" i="2"/>
  <c r="BI925" i="2"/>
  <c r="BI926" i="2"/>
  <c r="BI927" i="2"/>
  <c r="BI928" i="2"/>
  <c r="BI929" i="2"/>
  <c r="BI930" i="2"/>
  <c r="BI931" i="2"/>
  <c r="BI932" i="2"/>
  <c r="BI933" i="2"/>
  <c r="BI934" i="2"/>
  <c r="BI935" i="2"/>
  <c r="BI936" i="2"/>
  <c r="BI937" i="2"/>
  <c r="BI938" i="2"/>
  <c r="BI939" i="2"/>
  <c r="BI940" i="2"/>
  <c r="BI941" i="2"/>
  <c r="BI942" i="2"/>
  <c r="BI943" i="2"/>
  <c r="BI944" i="2"/>
  <c r="BI945" i="2"/>
  <c r="BI946" i="2"/>
  <c r="BI947" i="2"/>
  <c r="BI948" i="2"/>
  <c r="BI949" i="2"/>
  <c r="BI950" i="2"/>
  <c r="BI951" i="2"/>
  <c r="BI952" i="2"/>
  <c r="BI953" i="2"/>
  <c r="BI954" i="2"/>
  <c r="BI955" i="2"/>
  <c r="BI956" i="2"/>
  <c r="BI957" i="2"/>
  <c r="BI958" i="2"/>
  <c r="BI959" i="2"/>
  <c r="BI960" i="2"/>
  <c r="BI961" i="2"/>
  <c r="BI962" i="2"/>
  <c r="BI963" i="2"/>
  <c r="BI964" i="2"/>
  <c r="BI965" i="2"/>
  <c r="BI966" i="2"/>
  <c r="BI967" i="2"/>
  <c r="BI968" i="2"/>
  <c r="BI969" i="2"/>
  <c r="BI970" i="2"/>
  <c r="BI971" i="2"/>
  <c r="BI972" i="2"/>
  <c r="BI973" i="2"/>
  <c r="BI974" i="2"/>
  <c r="BI975" i="2"/>
  <c r="BI976" i="2"/>
  <c r="BI977" i="2"/>
  <c r="BI978" i="2"/>
  <c r="BI979" i="2"/>
  <c r="BI980" i="2"/>
  <c r="BI981" i="2"/>
  <c r="BI982" i="2"/>
  <c r="BI983" i="2"/>
  <c r="BI984" i="2"/>
  <c r="BI985" i="2"/>
  <c r="BI986" i="2"/>
  <c r="BI987" i="2"/>
  <c r="BI988" i="2"/>
  <c r="BI989" i="2"/>
  <c r="BI990" i="2"/>
  <c r="BI991" i="2"/>
  <c r="BI992" i="2"/>
  <c r="BI993" i="2"/>
  <c r="BI994" i="2"/>
  <c r="BI995" i="2"/>
  <c r="BI996" i="2"/>
  <c r="BI997" i="2"/>
  <c r="BI998" i="2"/>
  <c r="BI999" i="2"/>
  <c r="BI1000" i="2"/>
  <c r="BI1001" i="2"/>
  <c r="BI1002" i="2"/>
  <c r="BI1003" i="2"/>
  <c r="BI1004" i="2"/>
  <c r="BI1005" i="2"/>
  <c r="BI1006" i="2"/>
  <c r="BI1007" i="2"/>
  <c r="BI1008" i="2"/>
  <c r="BI1009" i="2"/>
  <c r="BI1010" i="2"/>
  <c r="BI1011" i="2"/>
  <c r="BI1012" i="2"/>
  <c r="BI1013" i="2"/>
  <c r="BI1014" i="2"/>
  <c r="BI1015" i="2"/>
  <c r="BI1016" i="2"/>
  <c r="BI1017" i="2"/>
  <c r="BI1018" i="2"/>
  <c r="BI1019" i="2"/>
  <c r="BI1020" i="2"/>
  <c r="BI1021" i="2"/>
  <c r="BI1022" i="2"/>
  <c r="BI1023" i="2"/>
  <c r="BI1024" i="2"/>
  <c r="BI1025" i="2"/>
  <c r="BI1026" i="2"/>
  <c r="BI1027" i="2"/>
  <c r="BI1028" i="2"/>
  <c r="BI1029" i="2"/>
  <c r="BI1030" i="2"/>
  <c r="BI1031" i="2"/>
  <c r="BI1032" i="2"/>
  <c r="BI1033" i="2"/>
  <c r="BI1034" i="2"/>
  <c r="BI1035" i="2"/>
  <c r="BI1036" i="2"/>
  <c r="BI1037" i="2"/>
  <c r="BI1038" i="2"/>
  <c r="BI1039" i="2"/>
  <c r="BI1040" i="2"/>
  <c r="BI1041" i="2"/>
  <c r="BI1042" i="2"/>
  <c r="BI1043" i="2"/>
  <c r="BI1044" i="2"/>
  <c r="BI1045" i="2"/>
  <c r="BI1046" i="2"/>
  <c r="BI1047" i="2"/>
  <c r="BI1048" i="2"/>
  <c r="BI1049" i="2"/>
  <c r="BI1050" i="2"/>
  <c r="BI1051" i="2"/>
  <c r="BI1052" i="2"/>
  <c r="BI1053" i="2"/>
  <c r="BI1054" i="2"/>
  <c r="BI1055" i="2"/>
  <c r="BI1056" i="2"/>
  <c r="BI1057" i="2"/>
  <c r="BI1058" i="2"/>
  <c r="BI1059" i="2"/>
  <c r="BI1060" i="2"/>
  <c r="BI1061" i="2"/>
  <c r="BI1062" i="2"/>
  <c r="BI1063" i="2"/>
  <c r="BI1064" i="2"/>
  <c r="BI1065" i="2"/>
  <c r="BI1066" i="2"/>
  <c r="BI1067" i="2"/>
  <c r="BI1068" i="2"/>
  <c r="BI1069" i="2"/>
  <c r="BI1070" i="2"/>
  <c r="BI1071" i="2"/>
  <c r="BI1072" i="2"/>
  <c r="BI1073" i="2"/>
  <c r="BI1074" i="2"/>
  <c r="BI1075" i="2"/>
  <c r="BI1076" i="2"/>
  <c r="BI1077" i="2"/>
  <c r="BI1078" i="2"/>
  <c r="BI1079" i="2"/>
  <c r="BI1080" i="2"/>
  <c r="BI1081" i="2"/>
  <c r="BI1082" i="2"/>
  <c r="BI1083" i="2"/>
  <c r="BI1084" i="2"/>
  <c r="BI1085" i="2"/>
  <c r="BI1086" i="2"/>
  <c r="BI1087" i="2"/>
  <c r="BI1088" i="2"/>
  <c r="BI1089" i="2"/>
  <c r="BI1090" i="2"/>
  <c r="BI1091" i="2"/>
  <c r="BI1092" i="2"/>
  <c r="BI1093" i="2"/>
  <c r="BI1094" i="2"/>
  <c r="BI1095" i="2"/>
  <c r="BI1096" i="2"/>
  <c r="BI1097" i="2"/>
  <c r="BI1098" i="2"/>
  <c r="BI1099" i="2"/>
  <c r="BI1100" i="2"/>
  <c r="BI1101" i="2"/>
  <c r="BI1102" i="2"/>
  <c r="BI1103" i="2"/>
  <c r="BI1104" i="2"/>
  <c r="BI1105" i="2"/>
  <c r="BI1106" i="2"/>
  <c r="BI1107" i="2"/>
  <c r="BI1108" i="2"/>
  <c r="BI1109" i="2"/>
  <c r="BI1110" i="2"/>
  <c r="BI1111" i="2"/>
  <c r="BI1112" i="2"/>
  <c r="BI1113" i="2"/>
  <c r="BI1114" i="2"/>
  <c r="BI1115" i="2"/>
  <c r="BI1116" i="2"/>
  <c r="BI1117" i="2"/>
  <c r="BI1118" i="2"/>
  <c r="BI1119" i="2"/>
  <c r="BI1120" i="2"/>
  <c r="BI1121" i="2"/>
  <c r="BI1122" i="2"/>
  <c r="BI1123" i="2"/>
  <c r="BI1124" i="2"/>
  <c r="BI1125" i="2"/>
  <c r="BI1126" i="2"/>
  <c r="BI1127" i="2"/>
  <c r="BI1128" i="2"/>
  <c r="BI1129" i="2"/>
  <c r="BI1130" i="2"/>
  <c r="BI1131" i="2"/>
  <c r="BI1132" i="2"/>
  <c r="BI1133" i="2"/>
  <c r="BI1134" i="2"/>
  <c r="BI1135" i="2"/>
  <c r="BI1136" i="2"/>
  <c r="BI1137" i="2"/>
  <c r="BI1138" i="2"/>
  <c r="BI1139" i="2"/>
  <c r="BI1140" i="2"/>
  <c r="BI1141" i="2"/>
  <c r="BI1142" i="2"/>
  <c r="BI1143" i="2"/>
  <c r="BI1144" i="2"/>
  <c r="BI1145" i="2"/>
  <c r="BI1146" i="2"/>
  <c r="BI1147" i="2"/>
  <c r="BI1148" i="2"/>
  <c r="BI1149" i="2"/>
  <c r="BI1150" i="2"/>
  <c r="BI1151" i="2"/>
  <c r="BI1152" i="2"/>
  <c r="BI1153" i="2"/>
  <c r="BI1154" i="2"/>
  <c r="BI1155" i="2"/>
  <c r="BI1156" i="2"/>
  <c r="BI1157" i="2"/>
  <c r="BI1158" i="2"/>
  <c r="BI1159" i="2"/>
  <c r="BI1160" i="2"/>
  <c r="BI1161" i="2"/>
  <c r="BI1162" i="2"/>
  <c r="BI1163" i="2"/>
  <c r="BI1164" i="2"/>
  <c r="BI1165" i="2"/>
  <c r="BI1166" i="2"/>
  <c r="BI1167" i="2"/>
  <c r="BI1168" i="2"/>
  <c r="BI1169" i="2"/>
  <c r="BI1170" i="2"/>
  <c r="BI1171" i="2"/>
  <c r="BI1172" i="2"/>
  <c r="BI1173" i="2"/>
  <c r="BI1174" i="2"/>
  <c r="BI1175" i="2"/>
  <c r="BI1176" i="2"/>
  <c r="BI1177" i="2"/>
  <c r="BI1178" i="2"/>
  <c r="BI1179" i="2"/>
  <c r="BI1180" i="2"/>
  <c r="BI1181" i="2"/>
  <c r="BI1182" i="2"/>
  <c r="BI1183" i="2"/>
  <c r="BI1184" i="2"/>
  <c r="BI1185" i="2"/>
  <c r="BI1186" i="2"/>
  <c r="BI1187" i="2"/>
  <c r="BI1188" i="2"/>
  <c r="BI1189" i="2"/>
  <c r="BI1190" i="2"/>
  <c r="BI1191" i="2"/>
  <c r="BI1192" i="2"/>
  <c r="BI1193" i="2"/>
  <c r="BI1194" i="2"/>
  <c r="BI1195" i="2"/>
  <c r="BI1196" i="2"/>
  <c r="BI1197" i="2"/>
  <c r="BI1198" i="2"/>
  <c r="BI1199" i="2"/>
  <c r="BI1200" i="2"/>
  <c r="BI1201" i="2"/>
  <c r="BI1202" i="2"/>
  <c r="BI1203" i="2"/>
  <c r="BI1204" i="2"/>
  <c r="BI1205" i="2"/>
  <c r="BI1206" i="2"/>
  <c r="BI1207" i="2"/>
  <c r="BI1208" i="2"/>
  <c r="BI1209" i="2"/>
  <c r="BI1210" i="2"/>
  <c r="BI1211" i="2"/>
  <c r="BI1212" i="2"/>
  <c r="BI1213" i="2"/>
  <c r="BI1214" i="2"/>
  <c r="BI1215" i="2"/>
  <c r="BI1216" i="2"/>
  <c r="BI1217" i="2"/>
  <c r="BI1218" i="2"/>
  <c r="BI1219" i="2"/>
  <c r="BI1220" i="2"/>
  <c r="BI1221" i="2"/>
  <c r="BI1222" i="2"/>
  <c r="BI1223" i="2"/>
  <c r="BI1224" i="2"/>
  <c r="BI1225" i="2"/>
  <c r="BI1226" i="2"/>
  <c r="BI1227" i="2"/>
  <c r="BI1228" i="2"/>
  <c r="BI1229" i="2"/>
  <c r="BI1230" i="2"/>
  <c r="BI1231" i="2"/>
  <c r="BI1232" i="2"/>
  <c r="BI1233" i="2"/>
  <c r="BI1234" i="2"/>
  <c r="BI1235" i="2"/>
  <c r="BI1236" i="2"/>
  <c r="BI1237" i="2"/>
  <c r="BI1238" i="2"/>
  <c r="BI1239" i="2"/>
  <c r="BI1240" i="2"/>
  <c r="BI1241" i="2"/>
  <c r="BI1242" i="2"/>
  <c r="BI1243" i="2"/>
  <c r="BI1244" i="2"/>
  <c r="BI1245" i="2"/>
  <c r="BI1246" i="2"/>
  <c r="BI1247" i="2"/>
  <c r="BI1248" i="2"/>
  <c r="BI1249" i="2"/>
  <c r="BI1250" i="2"/>
  <c r="BI1251" i="2"/>
  <c r="BI1252" i="2"/>
  <c r="BI1253" i="2"/>
  <c r="BI1254" i="2"/>
  <c r="BI1255" i="2"/>
  <c r="BI1256" i="2"/>
  <c r="BI1257" i="2"/>
  <c r="BI1258" i="2"/>
  <c r="BI1259" i="2"/>
  <c r="BI1260" i="2"/>
  <c r="BI1261" i="2"/>
  <c r="BI1262" i="2"/>
  <c r="BI1263" i="2"/>
  <c r="BI1264" i="2"/>
  <c r="BI1265" i="2"/>
  <c r="BI1266" i="2"/>
  <c r="BI1267" i="2"/>
  <c r="BI1268" i="2"/>
  <c r="BI1269" i="2"/>
  <c r="BI1270" i="2"/>
  <c r="BI1271" i="2"/>
  <c r="BI1272" i="2"/>
  <c r="BI1273" i="2"/>
  <c r="BI1274" i="2"/>
  <c r="BI1275" i="2"/>
  <c r="BI1276" i="2"/>
  <c r="BI1277" i="2"/>
  <c r="BI1278" i="2"/>
  <c r="BI1279" i="2"/>
  <c r="BI1280" i="2"/>
  <c r="BI1281" i="2"/>
  <c r="BI1282" i="2"/>
  <c r="BI1283" i="2"/>
  <c r="BI1284" i="2"/>
  <c r="BI1285" i="2"/>
  <c r="BI1286" i="2"/>
  <c r="BI1287" i="2"/>
  <c r="BI1288" i="2"/>
  <c r="BI1289" i="2"/>
  <c r="BI1290" i="2"/>
  <c r="BI1291" i="2"/>
  <c r="BI1292" i="2"/>
  <c r="BI1293" i="2"/>
  <c r="BI1294" i="2"/>
  <c r="BI1295" i="2"/>
  <c r="BI1296" i="2"/>
  <c r="BI1297" i="2"/>
  <c r="BI1298" i="2"/>
  <c r="BI1299" i="2"/>
  <c r="BI1300" i="2"/>
  <c r="BI1301" i="2"/>
  <c r="BI1302" i="2"/>
  <c r="BI1303" i="2"/>
  <c r="BI1304" i="2"/>
  <c r="BI1305" i="2"/>
  <c r="BI1306" i="2"/>
  <c r="BI1307" i="2"/>
  <c r="BI1308" i="2"/>
  <c r="BI1309" i="2"/>
  <c r="BI1310" i="2"/>
  <c r="BI1311" i="2"/>
  <c r="BI1312" i="2"/>
  <c r="BI1313" i="2"/>
  <c r="BI1314" i="2"/>
  <c r="BI1315" i="2"/>
  <c r="BI1316" i="2"/>
  <c r="BI1317" i="2"/>
  <c r="BI1318" i="2"/>
  <c r="BI1319" i="2"/>
  <c r="BI1320" i="2"/>
  <c r="BI1321" i="2"/>
  <c r="BI1322" i="2"/>
  <c r="BI1323" i="2"/>
  <c r="BI1324" i="2"/>
  <c r="BI1325" i="2"/>
  <c r="BI1326" i="2"/>
  <c r="BI1327" i="2"/>
  <c r="BI1328" i="2"/>
  <c r="BI1329" i="2"/>
  <c r="BI1330" i="2"/>
  <c r="BI1331" i="2"/>
  <c r="BI1332" i="2"/>
  <c r="BI1333" i="2"/>
  <c r="BI1334" i="2"/>
  <c r="BI1335" i="2"/>
  <c r="BI1336" i="2"/>
  <c r="BI1337" i="2"/>
  <c r="BI1338" i="2"/>
  <c r="BI1339" i="2"/>
  <c r="BI1340" i="2"/>
  <c r="BI1341" i="2"/>
  <c r="BI1342" i="2"/>
  <c r="BI1343" i="2"/>
  <c r="BI1344" i="2"/>
  <c r="BI1345" i="2"/>
  <c r="BI1346" i="2"/>
  <c r="BI1347" i="2"/>
  <c r="BI1348" i="2"/>
  <c r="BI1349" i="2"/>
  <c r="BI1350" i="2"/>
  <c r="BI1351" i="2"/>
  <c r="BI1352" i="2"/>
  <c r="BI1353" i="2"/>
  <c r="BI1354" i="2"/>
  <c r="BI1355" i="2"/>
  <c r="BI1356" i="2"/>
  <c r="BI1357" i="2"/>
  <c r="BI1358" i="2"/>
  <c r="BI1359" i="2"/>
  <c r="BI1360" i="2"/>
  <c r="BI1361" i="2"/>
  <c r="BI1362" i="2"/>
  <c r="BI1363" i="2"/>
  <c r="BI1364" i="2"/>
  <c r="BI1365" i="2"/>
  <c r="BI1366" i="2"/>
  <c r="BI1367" i="2"/>
  <c r="BI1368" i="2"/>
  <c r="BI1369" i="2"/>
  <c r="BI1370" i="2"/>
  <c r="BI1371" i="2"/>
  <c r="BI1372" i="2"/>
  <c r="BI1373" i="2"/>
  <c r="BI1374" i="2"/>
  <c r="BI1375" i="2"/>
  <c r="BI1376" i="2"/>
  <c r="BI1377" i="2"/>
  <c r="BI1378" i="2"/>
  <c r="BI1379" i="2"/>
  <c r="BI1380" i="2"/>
  <c r="BI1381" i="2"/>
  <c r="BI1382" i="2"/>
  <c r="BI1383" i="2"/>
  <c r="BI1384" i="2"/>
  <c r="BI1385" i="2"/>
  <c r="BI1386" i="2"/>
  <c r="BI1387" i="2"/>
  <c r="BI1388" i="2"/>
  <c r="BI1389" i="2"/>
  <c r="BI1390" i="2"/>
  <c r="BI1391" i="2"/>
  <c r="BI1392" i="2"/>
  <c r="BI1393" i="2"/>
  <c r="BI1394" i="2"/>
  <c r="BI1395" i="2"/>
  <c r="BI1396" i="2"/>
  <c r="BI1397" i="2"/>
  <c r="BI1398" i="2"/>
  <c r="BI1399" i="2"/>
  <c r="BI1400" i="2"/>
  <c r="BI1401" i="2"/>
  <c r="BI1402" i="2"/>
  <c r="BI1403" i="2"/>
  <c r="BI1404" i="2"/>
  <c r="BI1405" i="2"/>
  <c r="BI1406" i="2"/>
  <c r="BI1407" i="2"/>
  <c r="BI1408" i="2"/>
  <c r="BI1409" i="2"/>
  <c r="BI1410" i="2"/>
  <c r="BI1411" i="2"/>
  <c r="BI1412" i="2"/>
  <c r="BI1413" i="2"/>
  <c r="BI1414" i="2"/>
  <c r="BI1415" i="2"/>
  <c r="BI1416" i="2"/>
  <c r="BI1417" i="2"/>
  <c r="BI1418" i="2"/>
  <c r="BI1419" i="2"/>
  <c r="BI1420" i="2"/>
  <c r="BI1421" i="2"/>
  <c r="BI1422" i="2"/>
  <c r="BI1423" i="2"/>
  <c r="BI1424" i="2"/>
  <c r="BI1425" i="2"/>
  <c r="BI1426" i="2"/>
  <c r="BI1427" i="2"/>
  <c r="BI1428" i="2"/>
  <c r="BI1429" i="2"/>
  <c r="BI1430" i="2"/>
  <c r="BI1431" i="2"/>
  <c r="BI1432" i="2"/>
  <c r="BI1433" i="2"/>
  <c r="BI1434" i="2"/>
  <c r="BI1435" i="2"/>
  <c r="BI1436" i="2"/>
  <c r="BI1437" i="2"/>
  <c r="BI1438" i="2"/>
  <c r="BI1439" i="2"/>
  <c r="BI1440" i="2"/>
  <c r="BI1441" i="2"/>
  <c r="BI1442" i="2"/>
  <c r="BI1443" i="2"/>
  <c r="BI1444" i="2"/>
  <c r="BI1445" i="2"/>
  <c r="BI1446" i="2"/>
  <c r="BI1447" i="2"/>
  <c r="BI1448" i="2"/>
  <c r="BI1449" i="2"/>
  <c r="BI1450" i="2"/>
  <c r="BI1451" i="2"/>
  <c r="BI1452" i="2"/>
  <c r="BI1453" i="2"/>
  <c r="BI1454" i="2"/>
  <c r="BI1455" i="2"/>
  <c r="BI1456" i="2"/>
  <c r="BI1457" i="2"/>
  <c r="BI1458" i="2"/>
  <c r="BI1459" i="2"/>
  <c r="BI1460" i="2"/>
  <c r="BI1461" i="2"/>
  <c r="BI1462" i="2"/>
  <c r="BI1463" i="2"/>
  <c r="BI1464" i="2"/>
  <c r="BI1465" i="2"/>
  <c r="BI1466" i="2"/>
  <c r="BI1467" i="2"/>
  <c r="BI1468" i="2"/>
  <c r="BI1469" i="2"/>
  <c r="BI1470" i="2"/>
  <c r="BI1471" i="2"/>
  <c r="BI1472" i="2"/>
  <c r="BI1473" i="2"/>
  <c r="BI1474" i="2"/>
  <c r="BI1475" i="2"/>
  <c r="BI1476" i="2"/>
  <c r="BI1477" i="2"/>
  <c r="BI1478" i="2"/>
  <c r="BI1479" i="2"/>
  <c r="BI1480" i="2"/>
  <c r="BI1481" i="2"/>
  <c r="BI1482" i="2"/>
  <c r="BI1483" i="2"/>
  <c r="BI1484" i="2"/>
  <c r="BI1485" i="2"/>
  <c r="BI1486" i="2"/>
  <c r="BI1487" i="2"/>
  <c r="BI1488" i="2"/>
  <c r="BI1489" i="2"/>
  <c r="BI1490" i="2"/>
  <c r="BI1491" i="2"/>
  <c r="BI1492" i="2"/>
  <c r="BI1493" i="2"/>
  <c r="BI1494" i="2"/>
  <c r="BI1495" i="2"/>
  <c r="BI1496" i="2"/>
  <c r="BI1497" i="2"/>
  <c r="BI1498" i="2"/>
  <c r="BI1499" i="2"/>
  <c r="BI1500" i="2"/>
  <c r="BI1501" i="2"/>
  <c r="BI1502" i="2"/>
  <c r="BI1503" i="2"/>
  <c r="BI1504" i="2"/>
  <c r="BI1505" i="2"/>
  <c r="BI1506" i="2"/>
  <c r="BI1507" i="2"/>
  <c r="BI1508" i="2"/>
  <c r="BI1509" i="2"/>
  <c r="BI1510" i="2"/>
  <c r="BI1511" i="2"/>
  <c r="BI1512" i="2"/>
  <c r="BI1513" i="2"/>
  <c r="BI1514" i="2"/>
  <c r="BI1515" i="2"/>
  <c r="BI1516" i="2"/>
  <c r="BI1517" i="2"/>
  <c r="BI1518" i="2"/>
  <c r="BI1519" i="2"/>
  <c r="BI1520" i="2"/>
  <c r="BI1521" i="2"/>
  <c r="BI1522" i="2"/>
  <c r="BI1523" i="2"/>
  <c r="BI1524" i="2"/>
  <c r="BI1525" i="2"/>
  <c r="BI1526" i="2"/>
  <c r="BI1527" i="2"/>
  <c r="BI1528" i="2"/>
  <c r="BI1529" i="2"/>
  <c r="BI1530" i="2"/>
  <c r="BI1531" i="2"/>
  <c r="BI1532" i="2"/>
  <c r="BI1533" i="2"/>
  <c r="BI1534" i="2"/>
  <c r="BI1535" i="2"/>
  <c r="BI1536" i="2"/>
  <c r="BI1537" i="2"/>
  <c r="BI1538" i="2"/>
  <c r="BI1539" i="2"/>
  <c r="BI1540" i="2"/>
  <c r="BI1541" i="2"/>
  <c r="BI1542" i="2"/>
  <c r="BI1543" i="2"/>
  <c r="BI1544" i="2"/>
  <c r="BI1545" i="2"/>
  <c r="BI1546" i="2"/>
  <c r="BI1547" i="2"/>
  <c r="BI1548" i="2"/>
  <c r="BI1549" i="2"/>
  <c r="BI1550" i="2"/>
  <c r="BI1551" i="2"/>
  <c r="BI1552" i="2"/>
  <c r="BI1553" i="2"/>
  <c r="BI1554" i="2"/>
  <c r="BI1555" i="2"/>
  <c r="BI1556" i="2"/>
  <c r="BI1557" i="2"/>
  <c r="BI1558" i="2"/>
  <c r="BI1559" i="2"/>
  <c r="BI1560" i="2"/>
  <c r="BI1561" i="2"/>
  <c r="BI1562" i="2"/>
  <c r="BI1563" i="2"/>
  <c r="BI1564" i="2"/>
  <c r="BI1565" i="2"/>
  <c r="BI1566" i="2"/>
  <c r="BI1567" i="2"/>
  <c r="BI1568" i="2"/>
  <c r="BI1569" i="2"/>
  <c r="BI1570" i="2"/>
  <c r="BI1571" i="2"/>
  <c r="BI1572" i="2"/>
  <c r="BI1573" i="2"/>
  <c r="BI1574" i="2"/>
  <c r="BI1575" i="2"/>
  <c r="BI1576" i="2"/>
  <c r="BI1577" i="2"/>
  <c r="BI1578" i="2"/>
  <c r="BI1579" i="2"/>
  <c r="BI1580" i="2"/>
  <c r="BI1581" i="2"/>
  <c r="BI1582" i="2"/>
  <c r="BI1583" i="2"/>
  <c r="BI1584" i="2"/>
  <c r="BI1585" i="2"/>
  <c r="BI1586" i="2"/>
  <c r="BI1587" i="2"/>
  <c r="BI1588" i="2"/>
  <c r="BI1589" i="2"/>
  <c r="BI1590" i="2"/>
  <c r="BI1591" i="2"/>
  <c r="BI1592" i="2"/>
  <c r="BI1593" i="2"/>
  <c r="BI1594" i="2"/>
  <c r="BI1595" i="2"/>
  <c r="BI1596" i="2"/>
  <c r="BI1597" i="2"/>
  <c r="BI1598" i="2"/>
  <c r="BI1599" i="2"/>
  <c r="BI1600" i="2"/>
  <c r="BI1601" i="2"/>
  <c r="BH3" i="2"/>
  <c r="BH4" i="2"/>
  <c r="BH5" i="2"/>
  <c r="BH6" i="2"/>
  <c r="BH7" i="2"/>
  <c r="BH8" i="2"/>
  <c r="BH9" i="2"/>
  <c r="BH10" i="2"/>
  <c r="BH11" i="2"/>
  <c r="BH12" i="2"/>
  <c r="BH13" i="2"/>
  <c r="BH14" i="2"/>
  <c r="BH15" i="2"/>
  <c r="BH16" i="2"/>
  <c r="BH17" i="2"/>
  <c r="BH18" i="2"/>
  <c r="BH19" i="2"/>
  <c r="BH20" i="2"/>
  <c r="BH21" i="2"/>
  <c r="BH22" i="2"/>
  <c r="BH23" i="2"/>
  <c r="BH24" i="2"/>
  <c r="BH25" i="2"/>
  <c r="BH26" i="2"/>
  <c r="BH27" i="2"/>
  <c r="BH28" i="2"/>
  <c r="BH29" i="2"/>
  <c r="BH30" i="2"/>
  <c r="BH31" i="2"/>
  <c r="BH32" i="2"/>
  <c r="BH33" i="2"/>
  <c r="BH34" i="2"/>
  <c r="BH35" i="2"/>
  <c r="BH36" i="2"/>
  <c r="BH37" i="2"/>
  <c r="BH38" i="2"/>
  <c r="BH39" i="2"/>
  <c r="BH40" i="2"/>
  <c r="BH41" i="2"/>
  <c r="BH42" i="2"/>
  <c r="BH43" i="2"/>
  <c r="BH44" i="2"/>
  <c r="BH45" i="2"/>
  <c r="BH46" i="2"/>
  <c r="BH47" i="2"/>
  <c r="BH48" i="2"/>
  <c r="BH49" i="2"/>
  <c r="BH50" i="2"/>
  <c r="BH51" i="2"/>
  <c r="BH52" i="2"/>
  <c r="BH53" i="2"/>
  <c r="BH54" i="2"/>
  <c r="BH55" i="2"/>
  <c r="BH56" i="2"/>
  <c r="BH57" i="2"/>
  <c r="BH58" i="2"/>
  <c r="BH59" i="2"/>
  <c r="BH60" i="2"/>
  <c r="BH61" i="2"/>
  <c r="BH62" i="2"/>
  <c r="BH63" i="2"/>
  <c r="BH64" i="2"/>
  <c r="BH65" i="2"/>
  <c r="BH66" i="2"/>
  <c r="BH67" i="2"/>
  <c r="BH68" i="2"/>
  <c r="BH69" i="2"/>
  <c r="BH70" i="2"/>
  <c r="BH71" i="2"/>
  <c r="BH72" i="2"/>
  <c r="BH73" i="2"/>
  <c r="BH74" i="2"/>
  <c r="BH75" i="2"/>
  <c r="BH76" i="2"/>
  <c r="BH77" i="2"/>
  <c r="BH78" i="2"/>
  <c r="BH79" i="2"/>
  <c r="BH80" i="2"/>
  <c r="BH81" i="2"/>
  <c r="BH82" i="2"/>
  <c r="BH83" i="2"/>
  <c r="BH84" i="2"/>
  <c r="BH85" i="2"/>
  <c r="BH86" i="2"/>
  <c r="BH87" i="2"/>
  <c r="BH88" i="2"/>
  <c r="BH89" i="2"/>
  <c r="BH90" i="2"/>
  <c r="BH91" i="2"/>
  <c r="BH92" i="2"/>
  <c r="BH93" i="2"/>
  <c r="BH94" i="2"/>
  <c r="BH95" i="2"/>
  <c r="BH96" i="2"/>
  <c r="BH97" i="2"/>
  <c r="BH98" i="2"/>
  <c r="BH99" i="2"/>
  <c r="BH100" i="2"/>
  <c r="BH101" i="2"/>
  <c r="BH102" i="2"/>
  <c r="BH103" i="2"/>
  <c r="BH104" i="2"/>
  <c r="BH105" i="2"/>
  <c r="BH106" i="2"/>
  <c r="BH107" i="2"/>
  <c r="BH108" i="2"/>
  <c r="BH109" i="2"/>
  <c r="BH110" i="2"/>
  <c r="BH111" i="2"/>
  <c r="BH112" i="2"/>
  <c r="BH113" i="2"/>
  <c r="BH114" i="2"/>
  <c r="BH115" i="2"/>
  <c r="BH116" i="2"/>
  <c r="BH117" i="2"/>
  <c r="BH118" i="2"/>
  <c r="BH119" i="2"/>
  <c r="BH120" i="2"/>
  <c r="BH121" i="2"/>
  <c r="BH122" i="2"/>
  <c r="BH123" i="2"/>
  <c r="BH124" i="2"/>
  <c r="BH125" i="2"/>
  <c r="BH126" i="2"/>
  <c r="BH127" i="2"/>
  <c r="BH128" i="2"/>
  <c r="BH129" i="2"/>
  <c r="BH130" i="2"/>
  <c r="BH131" i="2"/>
  <c r="BH132" i="2"/>
  <c r="BH133" i="2"/>
  <c r="BH134" i="2"/>
  <c r="BH135" i="2"/>
  <c r="BH136" i="2"/>
  <c r="BH137" i="2"/>
  <c r="BH138" i="2"/>
  <c r="BH139" i="2"/>
  <c r="BH140" i="2"/>
  <c r="BH141" i="2"/>
  <c r="BH142" i="2"/>
  <c r="BH143" i="2"/>
  <c r="BH144" i="2"/>
  <c r="BH145" i="2"/>
  <c r="BH146" i="2"/>
  <c r="BH147" i="2"/>
  <c r="BH148" i="2"/>
  <c r="BH149" i="2"/>
  <c r="BH150" i="2"/>
  <c r="BH151" i="2"/>
  <c r="BH152" i="2"/>
  <c r="BH153" i="2"/>
  <c r="BH154" i="2"/>
  <c r="BH155" i="2"/>
  <c r="BH156" i="2"/>
  <c r="BH157" i="2"/>
  <c r="BH158" i="2"/>
  <c r="BH159" i="2"/>
  <c r="BH160" i="2"/>
  <c r="BH161" i="2"/>
  <c r="BH162" i="2"/>
  <c r="BH163" i="2"/>
  <c r="BH164" i="2"/>
  <c r="BH165" i="2"/>
  <c r="BH166" i="2"/>
  <c r="BH167" i="2"/>
  <c r="BH168" i="2"/>
  <c r="BH169" i="2"/>
  <c r="BH170" i="2"/>
  <c r="BH171" i="2"/>
  <c r="BH172" i="2"/>
  <c r="BH173" i="2"/>
  <c r="BH174" i="2"/>
  <c r="BH175" i="2"/>
  <c r="BH176" i="2"/>
  <c r="BH177" i="2"/>
  <c r="BH178" i="2"/>
  <c r="BH179" i="2"/>
  <c r="BH180" i="2"/>
  <c r="BH181" i="2"/>
  <c r="BH182" i="2"/>
  <c r="BH183" i="2"/>
  <c r="BH184" i="2"/>
  <c r="BH185" i="2"/>
  <c r="BH186" i="2"/>
  <c r="BH187" i="2"/>
  <c r="BH188" i="2"/>
  <c r="BH189" i="2"/>
  <c r="BH190" i="2"/>
  <c r="BH191" i="2"/>
  <c r="BH192" i="2"/>
  <c r="BH193" i="2"/>
  <c r="BH194" i="2"/>
  <c r="BH195" i="2"/>
  <c r="BH196" i="2"/>
  <c r="BH197" i="2"/>
  <c r="BH198" i="2"/>
  <c r="BH199" i="2"/>
  <c r="BH200" i="2"/>
  <c r="BH201" i="2"/>
  <c r="BH202" i="2"/>
  <c r="BH203" i="2"/>
  <c r="BH204" i="2"/>
  <c r="BH205" i="2"/>
  <c r="BH206" i="2"/>
  <c r="BH207" i="2"/>
  <c r="BH208" i="2"/>
  <c r="BH209" i="2"/>
  <c r="BH210" i="2"/>
  <c r="BH211" i="2"/>
  <c r="BH212" i="2"/>
  <c r="BH213" i="2"/>
  <c r="BH214" i="2"/>
  <c r="BH215" i="2"/>
  <c r="BH216" i="2"/>
  <c r="BH217" i="2"/>
  <c r="BH218" i="2"/>
  <c r="BH219" i="2"/>
  <c r="BH220" i="2"/>
  <c r="BH221" i="2"/>
  <c r="BH222" i="2"/>
  <c r="BH223" i="2"/>
  <c r="BH224" i="2"/>
  <c r="BH225" i="2"/>
  <c r="BH226" i="2"/>
  <c r="BH227" i="2"/>
  <c r="BH228" i="2"/>
  <c r="BH229" i="2"/>
  <c r="BH230" i="2"/>
  <c r="BH231" i="2"/>
  <c r="BH232" i="2"/>
  <c r="BH233" i="2"/>
  <c r="BH234" i="2"/>
  <c r="BH235" i="2"/>
  <c r="BH236" i="2"/>
  <c r="BH237" i="2"/>
  <c r="BH238" i="2"/>
  <c r="BH239" i="2"/>
  <c r="BH240" i="2"/>
  <c r="BH241" i="2"/>
  <c r="BH242" i="2"/>
  <c r="BH243" i="2"/>
  <c r="BH244" i="2"/>
  <c r="BH245" i="2"/>
  <c r="BH246" i="2"/>
  <c r="BH247" i="2"/>
  <c r="BH248" i="2"/>
  <c r="BH249" i="2"/>
  <c r="BH250" i="2"/>
  <c r="BH251" i="2"/>
  <c r="BH252" i="2"/>
  <c r="BH253" i="2"/>
  <c r="BH254" i="2"/>
  <c r="BH255" i="2"/>
  <c r="BH256" i="2"/>
  <c r="BH257" i="2"/>
  <c r="BH258" i="2"/>
  <c r="BH259" i="2"/>
  <c r="BH260" i="2"/>
  <c r="BH261" i="2"/>
  <c r="BH262" i="2"/>
  <c r="BH263" i="2"/>
  <c r="BH264" i="2"/>
  <c r="BH265" i="2"/>
  <c r="BH266" i="2"/>
  <c r="BH267" i="2"/>
  <c r="BH268" i="2"/>
  <c r="BH269" i="2"/>
  <c r="BH270" i="2"/>
  <c r="BH271" i="2"/>
  <c r="BH272" i="2"/>
  <c r="BH273" i="2"/>
  <c r="BH274" i="2"/>
  <c r="BH275" i="2"/>
  <c r="BH276" i="2"/>
  <c r="BH277" i="2"/>
  <c r="BH278" i="2"/>
  <c r="BH279" i="2"/>
  <c r="BH280" i="2"/>
  <c r="BH281" i="2"/>
  <c r="BH282" i="2"/>
  <c r="BH283" i="2"/>
  <c r="BH284" i="2"/>
  <c r="BH285" i="2"/>
  <c r="BH286" i="2"/>
  <c r="BH287" i="2"/>
  <c r="BH288" i="2"/>
  <c r="BH289" i="2"/>
  <c r="BH290" i="2"/>
  <c r="BH291" i="2"/>
  <c r="BH292" i="2"/>
  <c r="BH293" i="2"/>
  <c r="BH294" i="2"/>
  <c r="BH295" i="2"/>
  <c r="BH296" i="2"/>
  <c r="BH297" i="2"/>
  <c r="BH298" i="2"/>
  <c r="BH299" i="2"/>
  <c r="BH300" i="2"/>
  <c r="BH301" i="2"/>
  <c r="BH302" i="2"/>
  <c r="BH303" i="2"/>
  <c r="BH304" i="2"/>
  <c r="BH305" i="2"/>
  <c r="BH306" i="2"/>
  <c r="BH307" i="2"/>
  <c r="BH308" i="2"/>
  <c r="BH309" i="2"/>
  <c r="BH310" i="2"/>
  <c r="BH311" i="2"/>
  <c r="BH312" i="2"/>
  <c r="BH313" i="2"/>
  <c r="BH314" i="2"/>
  <c r="BH315" i="2"/>
  <c r="BH316" i="2"/>
  <c r="BH317" i="2"/>
  <c r="BH318" i="2"/>
  <c r="BH319" i="2"/>
  <c r="BH320" i="2"/>
  <c r="BH321" i="2"/>
  <c r="BH322" i="2"/>
  <c r="BH323" i="2"/>
  <c r="BH324" i="2"/>
  <c r="BH325" i="2"/>
  <c r="BH326" i="2"/>
  <c r="BH327" i="2"/>
  <c r="BH328" i="2"/>
  <c r="BH329" i="2"/>
  <c r="BH330" i="2"/>
  <c r="BH331" i="2"/>
  <c r="BH332" i="2"/>
  <c r="BH333" i="2"/>
  <c r="BH334" i="2"/>
  <c r="BH335" i="2"/>
  <c r="BH336" i="2"/>
  <c r="BH337" i="2"/>
  <c r="BH338" i="2"/>
  <c r="BH339" i="2"/>
  <c r="BH340" i="2"/>
  <c r="BH341" i="2"/>
  <c r="BH342" i="2"/>
  <c r="BH343" i="2"/>
  <c r="BH344" i="2"/>
  <c r="BH345" i="2"/>
  <c r="BH346" i="2"/>
  <c r="BH347" i="2"/>
  <c r="BH348" i="2"/>
  <c r="BH349" i="2"/>
  <c r="BH350" i="2"/>
  <c r="BH351" i="2"/>
  <c r="BH352" i="2"/>
  <c r="BH353" i="2"/>
  <c r="BH354" i="2"/>
  <c r="BH355" i="2"/>
  <c r="BH356" i="2"/>
  <c r="BH357" i="2"/>
  <c r="BH358" i="2"/>
  <c r="BH359" i="2"/>
  <c r="BH360" i="2"/>
  <c r="BH361" i="2"/>
  <c r="BH362" i="2"/>
  <c r="BH363" i="2"/>
  <c r="BH364" i="2"/>
  <c r="BH365" i="2"/>
  <c r="BH366" i="2"/>
  <c r="BH367" i="2"/>
  <c r="BH368" i="2"/>
  <c r="BH369" i="2"/>
  <c r="BH370" i="2"/>
  <c r="BH371" i="2"/>
  <c r="BH372" i="2"/>
  <c r="BH373" i="2"/>
  <c r="BH374" i="2"/>
  <c r="BH375" i="2"/>
  <c r="BH376" i="2"/>
  <c r="BH377" i="2"/>
  <c r="BH378" i="2"/>
  <c r="BH379" i="2"/>
  <c r="BH380" i="2"/>
  <c r="BH381" i="2"/>
  <c r="BH382" i="2"/>
  <c r="BH383" i="2"/>
  <c r="BH384" i="2"/>
  <c r="BH385" i="2"/>
  <c r="BH386" i="2"/>
  <c r="BH387" i="2"/>
  <c r="BH388" i="2"/>
  <c r="BH389" i="2"/>
  <c r="BH390" i="2"/>
  <c r="BH391" i="2"/>
  <c r="BH392" i="2"/>
  <c r="BH393" i="2"/>
  <c r="BH394" i="2"/>
  <c r="BH395" i="2"/>
  <c r="BH396" i="2"/>
  <c r="BH397" i="2"/>
  <c r="BH398" i="2"/>
  <c r="BH399" i="2"/>
  <c r="BH400" i="2"/>
  <c r="BH401" i="2"/>
  <c r="BH402" i="2"/>
  <c r="BH403" i="2"/>
  <c r="BH404" i="2"/>
  <c r="BH405" i="2"/>
  <c r="BH406" i="2"/>
  <c r="BH407" i="2"/>
  <c r="BH408" i="2"/>
  <c r="BH409" i="2"/>
  <c r="BH410" i="2"/>
  <c r="BH411" i="2"/>
  <c r="BH412" i="2"/>
  <c r="BH413" i="2"/>
  <c r="BH414" i="2"/>
  <c r="BH415" i="2"/>
  <c r="BH416" i="2"/>
  <c r="BH417" i="2"/>
  <c r="BH418" i="2"/>
  <c r="BH419" i="2"/>
  <c r="BH420" i="2"/>
  <c r="BH421" i="2"/>
  <c r="BH422" i="2"/>
  <c r="BH423" i="2"/>
  <c r="BH424" i="2"/>
  <c r="BH425" i="2"/>
  <c r="BH426" i="2"/>
  <c r="BH427" i="2"/>
  <c r="BH428" i="2"/>
  <c r="BH429" i="2"/>
  <c r="BH430" i="2"/>
  <c r="BH431" i="2"/>
  <c r="BH432" i="2"/>
  <c r="BH433" i="2"/>
  <c r="BH434" i="2"/>
  <c r="BH435" i="2"/>
  <c r="BH436" i="2"/>
  <c r="BH437" i="2"/>
  <c r="BH438" i="2"/>
  <c r="BH439" i="2"/>
  <c r="BH440" i="2"/>
  <c r="BH441" i="2"/>
  <c r="BH442" i="2"/>
  <c r="BH443" i="2"/>
  <c r="BH444" i="2"/>
  <c r="BH445" i="2"/>
  <c r="BH446" i="2"/>
  <c r="BH447" i="2"/>
  <c r="BH448" i="2"/>
  <c r="BH449" i="2"/>
  <c r="BH450" i="2"/>
  <c r="BH451" i="2"/>
  <c r="BH452" i="2"/>
  <c r="BH453" i="2"/>
  <c r="BH454" i="2"/>
  <c r="BH455" i="2"/>
  <c r="BH456" i="2"/>
  <c r="BH457" i="2"/>
  <c r="BH458" i="2"/>
  <c r="BH459" i="2"/>
  <c r="BH460" i="2"/>
  <c r="BH461" i="2"/>
  <c r="BH462" i="2"/>
  <c r="BH463" i="2"/>
  <c r="BH464" i="2"/>
  <c r="BH465" i="2"/>
  <c r="BH466" i="2"/>
  <c r="BH467" i="2"/>
  <c r="BH468" i="2"/>
  <c r="BH469" i="2"/>
  <c r="BH470" i="2"/>
  <c r="BH471" i="2"/>
  <c r="BH472" i="2"/>
  <c r="BH473" i="2"/>
  <c r="BH474" i="2"/>
  <c r="BH475" i="2"/>
  <c r="BH476" i="2"/>
  <c r="BH477" i="2"/>
  <c r="BH478" i="2"/>
  <c r="BH479" i="2"/>
  <c r="BH480" i="2"/>
  <c r="BH481" i="2"/>
  <c r="BH482" i="2"/>
  <c r="BH483" i="2"/>
  <c r="BH484" i="2"/>
  <c r="BH485" i="2"/>
  <c r="BH486" i="2"/>
  <c r="BH487" i="2"/>
  <c r="BH488" i="2"/>
  <c r="BH489" i="2"/>
  <c r="BH490" i="2"/>
  <c r="BH491" i="2"/>
  <c r="BH492" i="2"/>
  <c r="BH493" i="2"/>
  <c r="BH494" i="2"/>
  <c r="BH495" i="2"/>
  <c r="BH496" i="2"/>
  <c r="BH497" i="2"/>
  <c r="BH498" i="2"/>
  <c r="BH499" i="2"/>
  <c r="BH500" i="2"/>
  <c r="BH501" i="2"/>
  <c r="BH502" i="2"/>
  <c r="BH503" i="2"/>
  <c r="BH504" i="2"/>
  <c r="BH505" i="2"/>
  <c r="BH506" i="2"/>
  <c r="BH507" i="2"/>
  <c r="BH508" i="2"/>
  <c r="BH509" i="2"/>
  <c r="BH510" i="2"/>
  <c r="BH511" i="2"/>
  <c r="BH512" i="2"/>
  <c r="BH513" i="2"/>
  <c r="BH514" i="2"/>
  <c r="BH515" i="2"/>
  <c r="BH516" i="2"/>
  <c r="BH517" i="2"/>
  <c r="BH518" i="2"/>
  <c r="BH519" i="2"/>
  <c r="BH520" i="2"/>
  <c r="BH521" i="2"/>
  <c r="BH522" i="2"/>
  <c r="BH523" i="2"/>
  <c r="BH524" i="2"/>
  <c r="BH525" i="2"/>
  <c r="BH526" i="2"/>
  <c r="BH527" i="2"/>
  <c r="BH528" i="2"/>
  <c r="BH529" i="2"/>
  <c r="BH530" i="2"/>
  <c r="BH531" i="2"/>
  <c r="BH532" i="2"/>
  <c r="BH533" i="2"/>
  <c r="BH534" i="2"/>
  <c r="BH535" i="2"/>
  <c r="BH536" i="2"/>
  <c r="BH537" i="2"/>
  <c r="BH538" i="2"/>
  <c r="BH539" i="2"/>
  <c r="BH540" i="2"/>
  <c r="BH541" i="2"/>
  <c r="BH542" i="2"/>
  <c r="BH543" i="2"/>
  <c r="BH544" i="2"/>
  <c r="BH545" i="2"/>
  <c r="BH546" i="2"/>
  <c r="BH547" i="2"/>
  <c r="BH548" i="2"/>
  <c r="BH549" i="2"/>
  <c r="BH550" i="2"/>
  <c r="BH551" i="2"/>
  <c r="BH552" i="2"/>
  <c r="BH553" i="2"/>
  <c r="BH554" i="2"/>
  <c r="BH555" i="2"/>
  <c r="BH556" i="2"/>
  <c r="BH557" i="2"/>
  <c r="BH558" i="2"/>
  <c r="BH559" i="2"/>
  <c r="BH560" i="2"/>
  <c r="BH561" i="2"/>
  <c r="BH562" i="2"/>
  <c r="BH563" i="2"/>
  <c r="BH564" i="2"/>
  <c r="BH565" i="2"/>
  <c r="BH566" i="2"/>
  <c r="BH567" i="2"/>
  <c r="BH568" i="2"/>
  <c r="BH569" i="2"/>
  <c r="BH570" i="2"/>
  <c r="BH571" i="2"/>
  <c r="BH572" i="2"/>
  <c r="BH573" i="2"/>
  <c r="BH574" i="2"/>
  <c r="BH575" i="2"/>
  <c r="BH576" i="2"/>
  <c r="BH577" i="2"/>
  <c r="BH578" i="2"/>
  <c r="BH579" i="2"/>
  <c r="BH580" i="2"/>
  <c r="BH581" i="2"/>
  <c r="BH582" i="2"/>
  <c r="BH583" i="2"/>
  <c r="BH584" i="2"/>
  <c r="BH585" i="2"/>
  <c r="BH586" i="2"/>
  <c r="BH587" i="2"/>
  <c r="BH588" i="2"/>
  <c r="BH589" i="2"/>
  <c r="BH590" i="2"/>
  <c r="BH591" i="2"/>
  <c r="BH592" i="2"/>
  <c r="BH593" i="2"/>
  <c r="BH594" i="2"/>
  <c r="BH595" i="2"/>
  <c r="BH596" i="2"/>
  <c r="BH597" i="2"/>
  <c r="BH598" i="2"/>
  <c r="BH599" i="2"/>
  <c r="BH600" i="2"/>
  <c r="BH601" i="2"/>
  <c r="BH602" i="2"/>
  <c r="BH603" i="2"/>
  <c r="BH604" i="2"/>
  <c r="BH605" i="2"/>
  <c r="BH606" i="2"/>
  <c r="BH607" i="2"/>
  <c r="BH608" i="2"/>
  <c r="BH609" i="2"/>
  <c r="BH610" i="2"/>
  <c r="BH611" i="2"/>
  <c r="BH612" i="2"/>
  <c r="BH613" i="2"/>
  <c r="BH614" i="2"/>
  <c r="BH615" i="2"/>
  <c r="BH616" i="2"/>
  <c r="BH617" i="2"/>
  <c r="BH618" i="2"/>
  <c r="BH619" i="2"/>
  <c r="BH620" i="2"/>
  <c r="BH621" i="2"/>
  <c r="BH622" i="2"/>
  <c r="BH623" i="2"/>
  <c r="BH624" i="2"/>
  <c r="BH625" i="2"/>
  <c r="BH626" i="2"/>
  <c r="BH627" i="2"/>
  <c r="BH628" i="2"/>
  <c r="BH629" i="2"/>
  <c r="BH630" i="2"/>
  <c r="BH631" i="2"/>
  <c r="BH632" i="2"/>
  <c r="BH633" i="2"/>
  <c r="BH634" i="2"/>
  <c r="BH635" i="2"/>
  <c r="BH636" i="2"/>
  <c r="BH637" i="2"/>
  <c r="BH638" i="2"/>
  <c r="BH639" i="2"/>
  <c r="BH640" i="2"/>
  <c r="BH641" i="2"/>
  <c r="BH642" i="2"/>
  <c r="BH643" i="2"/>
  <c r="BH644" i="2"/>
  <c r="BH645" i="2"/>
  <c r="BH646" i="2"/>
  <c r="BH647" i="2"/>
  <c r="BH648" i="2"/>
  <c r="BH649" i="2"/>
  <c r="BH650" i="2"/>
  <c r="BH651" i="2"/>
  <c r="BH652" i="2"/>
  <c r="BH653" i="2"/>
  <c r="BH654" i="2"/>
  <c r="BH655" i="2"/>
  <c r="BH656" i="2"/>
  <c r="BH657" i="2"/>
  <c r="BH658" i="2"/>
  <c r="BH659" i="2"/>
  <c r="BH660" i="2"/>
  <c r="BH661" i="2"/>
  <c r="BH662" i="2"/>
  <c r="BH663" i="2"/>
  <c r="BH664" i="2"/>
  <c r="BH665" i="2"/>
  <c r="BH666" i="2"/>
  <c r="BH667" i="2"/>
  <c r="BH668" i="2"/>
  <c r="BH669" i="2"/>
  <c r="BH670" i="2"/>
  <c r="BH671" i="2"/>
  <c r="BH672" i="2"/>
  <c r="BH673" i="2"/>
  <c r="BH674" i="2"/>
  <c r="BH675" i="2"/>
  <c r="BH676" i="2"/>
  <c r="BH677" i="2"/>
  <c r="BH678" i="2"/>
  <c r="BH679" i="2"/>
  <c r="BH680" i="2"/>
  <c r="BH681" i="2"/>
  <c r="BH682" i="2"/>
  <c r="BH683" i="2"/>
  <c r="BH684" i="2"/>
  <c r="BH685" i="2"/>
  <c r="BH686" i="2"/>
  <c r="BH687" i="2"/>
  <c r="BH688" i="2"/>
  <c r="BH689" i="2"/>
  <c r="BH690" i="2"/>
  <c r="BH691" i="2"/>
  <c r="BH692" i="2"/>
  <c r="BH693" i="2"/>
  <c r="BH694" i="2"/>
  <c r="BH695" i="2"/>
  <c r="BH696" i="2"/>
  <c r="BH697" i="2"/>
  <c r="BH698" i="2"/>
  <c r="BH699" i="2"/>
  <c r="BH700" i="2"/>
  <c r="BH701" i="2"/>
  <c r="BH702" i="2"/>
  <c r="BH703" i="2"/>
  <c r="BH704" i="2"/>
  <c r="BH705" i="2"/>
  <c r="BH706" i="2"/>
  <c r="BH707" i="2"/>
  <c r="BH708" i="2"/>
  <c r="BH709" i="2"/>
  <c r="BH710" i="2"/>
  <c r="BH711" i="2"/>
  <c r="BH712" i="2"/>
  <c r="BH713" i="2"/>
  <c r="BH714" i="2"/>
  <c r="BH715" i="2"/>
  <c r="BH716" i="2"/>
  <c r="BH717" i="2"/>
  <c r="BH718" i="2"/>
  <c r="BH719" i="2"/>
  <c r="BH720" i="2"/>
  <c r="BH721" i="2"/>
  <c r="BH722" i="2"/>
  <c r="BH723" i="2"/>
  <c r="BH724" i="2"/>
  <c r="BH725" i="2"/>
  <c r="BH726" i="2"/>
  <c r="BH727" i="2"/>
  <c r="BH728" i="2"/>
  <c r="BH729" i="2"/>
  <c r="BH730" i="2"/>
  <c r="BH731" i="2"/>
  <c r="BH732" i="2"/>
  <c r="BH733" i="2"/>
  <c r="BH734" i="2"/>
  <c r="BH735" i="2"/>
  <c r="BH736" i="2"/>
  <c r="BH737" i="2"/>
  <c r="BH738" i="2"/>
  <c r="BH739" i="2"/>
  <c r="BH740" i="2"/>
  <c r="BH741" i="2"/>
  <c r="BH742" i="2"/>
  <c r="BH743" i="2"/>
  <c r="BH744" i="2"/>
  <c r="BH745" i="2"/>
  <c r="BH746" i="2"/>
  <c r="BH747" i="2"/>
  <c r="BH748" i="2"/>
  <c r="BH749" i="2"/>
  <c r="BH750" i="2"/>
  <c r="BH751" i="2"/>
  <c r="BH752" i="2"/>
  <c r="BH753" i="2"/>
  <c r="BH754" i="2"/>
  <c r="BH755" i="2"/>
  <c r="BH756" i="2"/>
  <c r="BH757" i="2"/>
  <c r="BH758" i="2"/>
  <c r="BH759" i="2"/>
  <c r="BH760" i="2"/>
  <c r="BH761" i="2"/>
  <c r="BH762" i="2"/>
  <c r="BH763" i="2"/>
  <c r="BH764" i="2"/>
  <c r="BH765" i="2"/>
  <c r="BH766" i="2"/>
  <c r="BH767" i="2"/>
  <c r="BH768" i="2"/>
  <c r="BH769" i="2"/>
  <c r="BH770" i="2"/>
  <c r="BH771" i="2"/>
  <c r="BH772" i="2"/>
  <c r="BH773" i="2"/>
  <c r="BH774" i="2"/>
  <c r="BH775" i="2"/>
  <c r="BH776" i="2"/>
  <c r="BH777" i="2"/>
  <c r="BH778" i="2"/>
  <c r="BH779" i="2"/>
  <c r="BH780" i="2"/>
  <c r="BH781" i="2"/>
  <c r="BH782" i="2"/>
  <c r="BH783" i="2"/>
  <c r="BH784" i="2"/>
  <c r="BH785" i="2"/>
  <c r="BH786" i="2"/>
  <c r="BH787" i="2"/>
  <c r="BH788" i="2"/>
  <c r="BH789" i="2"/>
  <c r="BH790" i="2"/>
  <c r="BH791" i="2"/>
  <c r="BH792" i="2"/>
  <c r="BH793" i="2"/>
  <c r="BH794" i="2"/>
  <c r="BH795" i="2"/>
  <c r="BH796" i="2"/>
  <c r="BH797" i="2"/>
  <c r="BH798" i="2"/>
  <c r="BH799" i="2"/>
  <c r="BH800" i="2"/>
  <c r="BH801" i="2"/>
  <c r="BH802" i="2"/>
  <c r="BH803" i="2"/>
  <c r="BH804" i="2"/>
  <c r="BH805" i="2"/>
  <c r="BH806" i="2"/>
  <c r="BH807" i="2"/>
  <c r="BH808" i="2"/>
  <c r="BH809" i="2"/>
  <c r="BH810" i="2"/>
  <c r="BH811" i="2"/>
  <c r="BH812" i="2"/>
  <c r="BH813" i="2"/>
  <c r="BH814" i="2"/>
  <c r="BH815" i="2"/>
  <c r="BH816" i="2"/>
  <c r="BH817" i="2"/>
  <c r="BH818" i="2"/>
  <c r="BH819" i="2"/>
  <c r="BH820" i="2"/>
  <c r="BH821" i="2"/>
  <c r="BH822" i="2"/>
  <c r="BH823" i="2"/>
  <c r="BH824" i="2"/>
  <c r="BH825" i="2"/>
  <c r="BH826" i="2"/>
  <c r="BH827" i="2"/>
  <c r="BH828" i="2"/>
  <c r="BH829" i="2"/>
  <c r="BH830" i="2"/>
  <c r="BH831" i="2"/>
  <c r="BH832" i="2"/>
  <c r="BH833" i="2"/>
  <c r="BH834" i="2"/>
  <c r="BH835" i="2"/>
  <c r="BH836" i="2"/>
  <c r="BH837" i="2"/>
  <c r="BH838" i="2"/>
  <c r="BH839" i="2"/>
  <c r="BH840" i="2"/>
  <c r="BH841" i="2"/>
  <c r="BH842" i="2"/>
  <c r="BH843" i="2"/>
  <c r="BH844" i="2"/>
  <c r="BH845" i="2"/>
  <c r="BH846" i="2"/>
  <c r="BH847" i="2"/>
  <c r="BH848" i="2"/>
  <c r="BH849" i="2"/>
  <c r="BH850" i="2"/>
  <c r="BH851" i="2"/>
  <c r="BH852" i="2"/>
  <c r="BH853" i="2"/>
  <c r="BH854" i="2"/>
  <c r="BH855" i="2"/>
  <c r="BH856" i="2"/>
  <c r="BH857" i="2"/>
  <c r="BH858" i="2"/>
  <c r="BH859" i="2"/>
  <c r="BH860" i="2"/>
  <c r="BH861" i="2"/>
  <c r="BH862" i="2"/>
  <c r="BH863" i="2"/>
  <c r="BH864" i="2"/>
  <c r="BH865" i="2"/>
  <c r="BH866" i="2"/>
  <c r="BH867" i="2"/>
  <c r="BH868" i="2"/>
  <c r="BH869" i="2"/>
  <c r="BH870" i="2"/>
  <c r="BH871" i="2"/>
  <c r="BH872" i="2"/>
  <c r="BH873" i="2"/>
  <c r="BH874" i="2"/>
  <c r="BH875" i="2"/>
  <c r="BH876" i="2"/>
  <c r="BH877" i="2"/>
  <c r="BH878" i="2"/>
  <c r="BH879" i="2"/>
  <c r="BH880" i="2"/>
  <c r="BH881" i="2"/>
  <c r="BH882" i="2"/>
  <c r="BH883" i="2"/>
  <c r="BH884" i="2"/>
  <c r="BH885" i="2"/>
  <c r="BH886" i="2"/>
  <c r="BH887" i="2"/>
  <c r="BH888" i="2"/>
  <c r="BH889" i="2"/>
  <c r="BH890" i="2"/>
  <c r="BH891" i="2"/>
  <c r="BH892" i="2"/>
  <c r="BH893" i="2"/>
  <c r="BH894" i="2"/>
  <c r="BH895" i="2"/>
  <c r="BH896" i="2"/>
  <c r="BH897" i="2"/>
  <c r="BH898" i="2"/>
  <c r="BH899" i="2"/>
  <c r="BH900" i="2"/>
  <c r="BH901" i="2"/>
  <c r="BH902" i="2"/>
  <c r="BH903" i="2"/>
  <c r="BH904" i="2"/>
  <c r="BH905" i="2"/>
  <c r="BH906" i="2"/>
  <c r="BH907" i="2"/>
  <c r="BH908" i="2"/>
  <c r="BH909" i="2"/>
  <c r="BH910" i="2"/>
  <c r="BH911" i="2"/>
  <c r="BH912" i="2"/>
  <c r="BH913" i="2"/>
  <c r="BH914" i="2"/>
  <c r="BH915" i="2"/>
  <c r="BH916" i="2"/>
  <c r="BH917" i="2"/>
  <c r="BH918" i="2"/>
  <c r="BH919" i="2"/>
  <c r="BH920" i="2"/>
  <c r="BH921" i="2"/>
  <c r="BH922" i="2"/>
  <c r="BH923" i="2"/>
  <c r="BH924" i="2"/>
  <c r="BH925" i="2"/>
  <c r="BH926" i="2"/>
  <c r="BH927" i="2"/>
  <c r="BH928" i="2"/>
  <c r="BH929" i="2"/>
  <c r="BH930" i="2"/>
  <c r="BH931" i="2"/>
  <c r="BH932" i="2"/>
  <c r="BH933" i="2"/>
  <c r="BH934" i="2"/>
  <c r="BH935" i="2"/>
  <c r="BH936" i="2"/>
  <c r="BH937" i="2"/>
  <c r="BH938" i="2"/>
  <c r="BH939" i="2"/>
  <c r="BH940" i="2"/>
  <c r="BH941" i="2"/>
  <c r="BH942" i="2"/>
  <c r="BH943" i="2"/>
  <c r="BH944" i="2"/>
  <c r="BH945" i="2"/>
  <c r="BH946" i="2"/>
  <c r="BH947" i="2"/>
  <c r="BH948" i="2"/>
  <c r="BH949" i="2"/>
  <c r="BH950" i="2"/>
  <c r="BH951" i="2"/>
  <c r="BH952" i="2"/>
  <c r="BH953" i="2"/>
  <c r="BH954" i="2"/>
  <c r="BH955" i="2"/>
  <c r="BH956" i="2"/>
  <c r="BH957" i="2"/>
  <c r="BH958" i="2"/>
  <c r="BH959" i="2"/>
  <c r="BH960" i="2"/>
  <c r="BH961" i="2"/>
  <c r="BH962" i="2"/>
  <c r="BH963" i="2"/>
  <c r="BH964" i="2"/>
  <c r="BH965" i="2"/>
  <c r="BH966" i="2"/>
  <c r="BH967" i="2"/>
  <c r="BH968" i="2"/>
  <c r="BH969" i="2"/>
  <c r="BH970" i="2"/>
  <c r="BH971" i="2"/>
  <c r="BH972" i="2"/>
  <c r="BH973" i="2"/>
  <c r="BH974" i="2"/>
  <c r="BH975" i="2"/>
  <c r="BH976" i="2"/>
  <c r="BH977" i="2"/>
  <c r="BH978" i="2"/>
  <c r="BH979" i="2"/>
  <c r="BH980" i="2"/>
  <c r="BH981" i="2"/>
  <c r="BH982" i="2"/>
  <c r="BH983" i="2"/>
  <c r="BH984" i="2"/>
  <c r="BH985" i="2"/>
  <c r="BH986" i="2"/>
  <c r="BH987" i="2"/>
  <c r="BH988" i="2"/>
  <c r="BH989" i="2"/>
  <c r="BH990" i="2"/>
  <c r="BH991" i="2"/>
  <c r="BH992" i="2"/>
  <c r="BH993" i="2"/>
  <c r="BH994" i="2"/>
  <c r="BH995" i="2"/>
  <c r="BH996" i="2"/>
  <c r="BH997" i="2"/>
  <c r="BH998" i="2"/>
  <c r="BH999" i="2"/>
  <c r="BH1000" i="2"/>
  <c r="BH1001" i="2"/>
  <c r="BH1002" i="2"/>
  <c r="BH1003" i="2"/>
  <c r="BH1004" i="2"/>
  <c r="BH1005" i="2"/>
  <c r="BH1006" i="2"/>
  <c r="BH1007" i="2"/>
  <c r="BH1008" i="2"/>
  <c r="BH1009" i="2"/>
  <c r="BH1010" i="2"/>
  <c r="BH1011" i="2"/>
  <c r="BH1012" i="2"/>
  <c r="BH1013" i="2"/>
  <c r="BH1014" i="2"/>
  <c r="BH1015" i="2"/>
  <c r="BH1016" i="2"/>
  <c r="BH1017" i="2"/>
  <c r="BH1018" i="2"/>
  <c r="BH1019" i="2"/>
  <c r="BH1020" i="2"/>
  <c r="BH1021" i="2"/>
  <c r="BH1022" i="2"/>
  <c r="BH1023" i="2"/>
  <c r="BH1024" i="2"/>
  <c r="BH1025" i="2"/>
  <c r="BH1026" i="2"/>
  <c r="BH1027" i="2"/>
  <c r="BH1028" i="2"/>
  <c r="BH1029" i="2"/>
  <c r="BH1030" i="2"/>
  <c r="BH1031" i="2"/>
  <c r="BH1032" i="2"/>
  <c r="BH1033" i="2"/>
  <c r="BH1034" i="2"/>
  <c r="BH1035" i="2"/>
  <c r="BH1036" i="2"/>
  <c r="BH1037" i="2"/>
  <c r="BH1038" i="2"/>
  <c r="BH1039" i="2"/>
  <c r="BH1040" i="2"/>
  <c r="BH1041" i="2"/>
  <c r="BH1042" i="2"/>
  <c r="BH1043" i="2"/>
  <c r="BH1044" i="2"/>
  <c r="BH1045" i="2"/>
  <c r="BH1046" i="2"/>
  <c r="BH1047" i="2"/>
  <c r="BH1048" i="2"/>
  <c r="BH1049" i="2"/>
  <c r="BH1050" i="2"/>
  <c r="BH1051" i="2"/>
  <c r="BH1052" i="2"/>
  <c r="BH1053" i="2"/>
  <c r="BH1054" i="2"/>
  <c r="BH1055" i="2"/>
  <c r="BH1056" i="2"/>
  <c r="BH1057" i="2"/>
  <c r="BH1058" i="2"/>
  <c r="BH1059" i="2"/>
  <c r="BH1060" i="2"/>
  <c r="BH1061" i="2"/>
  <c r="BH1062" i="2"/>
  <c r="BH1063" i="2"/>
  <c r="BH1064" i="2"/>
  <c r="BH1065" i="2"/>
  <c r="BH1066" i="2"/>
  <c r="BH1067" i="2"/>
  <c r="BH1068" i="2"/>
  <c r="BH1069" i="2"/>
  <c r="BH1070" i="2"/>
  <c r="BH1071" i="2"/>
  <c r="BH1072" i="2"/>
  <c r="BH1073" i="2"/>
  <c r="BH1074" i="2"/>
  <c r="BH1075" i="2"/>
  <c r="BH1076" i="2"/>
  <c r="BH1077" i="2"/>
  <c r="BH1078" i="2"/>
  <c r="BH1079" i="2"/>
  <c r="BH1080" i="2"/>
  <c r="BH1081" i="2"/>
  <c r="BH1082" i="2"/>
  <c r="BH1083" i="2"/>
  <c r="BH1084" i="2"/>
  <c r="BH1085" i="2"/>
  <c r="BH1086" i="2"/>
  <c r="BH1087" i="2"/>
  <c r="BH1088" i="2"/>
  <c r="BH1089" i="2"/>
  <c r="BH1090" i="2"/>
  <c r="BH1091" i="2"/>
  <c r="BH1092" i="2"/>
  <c r="BH1093" i="2"/>
  <c r="BH1094" i="2"/>
  <c r="BH1095" i="2"/>
  <c r="BH1096" i="2"/>
  <c r="BH1097" i="2"/>
  <c r="BH1098" i="2"/>
  <c r="BH1099" i="2"/>
  <c r="BH1100" i="2"/>
  <c r="BH1101" i="2"/>
  <c r="BH1102" i="2"/>
  <c r="BH1103" i="2"/>
  <c r="BH1104" i="2"/>
  <c r="BH1105" i="2"/>
  <c r="BH1106" i="2"/>
  <c r="BH1107" i="2"/>
  <c r="BH1108" i="2"/>
  <c r="BH1109" i="2"/>
  <c r="BH1110" i="2"/>
  <c r="BH1111" i="2"/>
  <c r="BH1112" i="2"/>
  <c r="BH1113" i="2"/>
  <c r="BH1114" i="2"/>
  <c r="BH1115" i="2"/>
  <c r="BH1116" i="2"/>
  <c r="BH1117" i="2"/>
  <c r="BH1118" i="2"/>
  <c r="BH1119" i="2"/>
  <c r="BH1120" i="2"/>
  <c r="BH1121" i="2"/>
  <c r="BH1122" i="2"/>
  <c r="BH1123" i="2"/>
  <c r="BH1124" i="2"/>
  <c r="BH1125" i="2"/>
  <c r="BH1126" i="2"/>
  <c r="BH1127" i="2"/>
  <c r="BH1128" i="2"/>
  <c r="BH1129" i="2"/>
  <c r="BH1130" i="2"/>
  <c r="BH1131" i="2"/>
  <c r="BH1132" i="2"/>
  <c r="BH1133" i="2"/>
  <c r="BH1134" i="2"/>
  <c r="BH1135" i="2"/>
  <c r="BH1136" i="2"/>
  <c r="BH1137" i="2"/>
  <c r="BH1138" i="2"/>
  <c r="BH1139" i="2"/>
  <c r="BH1140" i="2"/>
  <c r="BH1141" i="2"/>
  <c r="BH1142" i="2"/>
  <c r="BH1143" i="2"/>
  <c r="BH1144" i="2"/>
  <c r="BH1145" i="2"/>
  <c r="BH1146" i="2"/>
  <c r="BH1147" i="2"/>
  <c r="BH1148" i="2"/>
  <c r="BH1149" i="2"/>
  <c r="BH1150" i="2"/>
  <c r="BH1151" i="2"/>
  <c r="BH1152" i="2"/>
  <c r="BH1153" i="2"/>
  <c r="BH1154" i="2"/>
  <c r="BH1155" i="2"/>
  <c r="BH1156" i="2"/>
  <c r="BH1157" i="2"/>
  <c r="BH1158" i="2"/>
  <c r="BH1159" i="2"/>
  <c r="BH1160" i="2"/>
  <c r="BH1161" i="2"/>
  <c r="BH1162" i="2"/>
  <c r="BH1163" i="2"/>
  <c r="BH1164" i="2"/>
  <c r="BH1165" i="2"/>
  <c r="BH1166" i="2"/>
  <c r="BH1167" i="2"/>
  <c r="BH1168" i="2"/>
  <c r="BH1169" i="2"/>
  <c r="BH1170" i="2"/>
  <c r="BH1171" i="2"/>
  <c r="BH1172" i="2"/>
  <c r="BH1173" i="2"/>
  <c r="BH1174" i="2"/>
  <c r="BH1175" i="2"/>
  <c r="BH1176" i="2"/>
  <c r="BH1177" i="2"/>
  <c r="BH1178" i="2"/>
  <c r="BH1179" i="2"/>
  <c r="BH1180" i="2"/>
  <c r="BH1181" i="2"/>
  <c r="BH1182" i="2"/>
  <c r="BH1183" i="2"/>
  <c r="BH1184" i="2"/>
  <c r="BH1185" i="2"/>
  <c r="BH1186" i="2"/>
  <c r="BH1187" i="2"/>
  <c r="BH1188" i="2"/>
  <c r="BH1189" i="2"/>
  <c r="BH1190" i="2"/>
  <c r="BH1191" i="2"/>
  <c r="BH1192" i="2"/>
  <c r="BH1193" i="2"/>
  <c r="BH1194" i="2"/>
  <c r="BH1195" i="2"/>
  <c r="BH1196" i="2"/>
  <c r="BH1197" i="2"/>
  <c r="BH1198" i="2"/>
  <c r="BH1199" i="2"/>
  <c r="BH1200" i="2"/>
  <c r="BH1201" i="2"/>
  <c r="BH1202" i="2"/>
  <c r="BH1203" i="2"/>
  <c r="BH1204" i="2"/>
  <c r="BH1205" i="2"/>
  <c r="BH1206" i="2"/>
  <c r="BH1207" i="2"/>
  <c r="BH1208" i="2"/>
  <c r="BH1209" i="2"/>
  <c r="BH1210" i="2"/>
  <c r="BH1211" i="2"/>
  <c r="BH1212" i="2"/>
  <c r="BH1213" i="2"/>
  <c r="BH1214" i="2"/>
  <c r="BH1215" i="2"/>
  <c r="BH1216" i="2"/>
  <c r="BH1217" i="2"/>
  <c r="BH1218" i="2"/>
  <c r="BH1219" i="2"/>
  <c r="BH1220" i="2"/>
  <c r="BH1221" i="2"/>
  <c r="BH1222" i="2"/>
  <c r="BH1223" i="2"/>
  <c r="BH1224" i="2"/>
  <c r="BH1225" i="2"/>
  <c r="BH1226" i="2"/>
  <c r="BH1227" i="2"/>
  <c r="BH1228" i="2"/>
  <c r="BH1229" i="2"/>
  <c r="BH1230" i="2"/>
  <c r="BH1231" i="2"/>
  <c r="BH1232" i="2"/>
  <c r="BH1233" i="2"/>
  <c r="BH1234" i="2"/>
  <c r="BH1235" i="2"/>
  <c r="BH1236" i="2"/>
  <c r="BH1237" i="2"/>
  <c r="BH1238" i="2"/>
  <c r="BH1239" i="2"/>
  <c r="BH1240" i="2"/>
  <c r="BH1241" i="2"/>
  <c r="BH1242" i="2"/>
  <c r="BH1243" i="2"/>
  <c r="BH1244" i="2"/>
  <c r="BH1245" i="2"/>
  <c r="BH1246" i="2"/>
  <c r="BH1247" i="2"/>
  <c r="BH1248" i="2"/>
  <c r="BH1249" i="2"/>
  <c r="BH1250" i="2"/>
  <c r="BH1251" i="2"/>
  <c r="BH1252" i="2"/>
  <c r="BH1253" i="2"/>
  <c r="BH1254" i="2"/>
  <c r="BH1255" i="2"/>
  <c r="BH1256" i="2"/>
  <c r="BH1257" i="2"/>
  <c r="BH1258" i="2"/>
  <c r="BH1259" i="2"/>
  <c r="BH1260" i="2"/>
  <c r="BH1261" i="2"/>
  <c r="BH1262" i="2"/>
  <c r="BH1263" i="2"/>
  <c r="BH1264" i="2"/>
  <c r="BH1265" i="2"/>
  <c r="BH1266" i="2"/>
  <c r="BH1267" i="2"/>
  <c r="BH1268" i="2"/>
  <c r="BH1269" i="2"/>
  <c r="BH1270" i="2"/>
  <c r="BH1271" i="2"/>
  <c r="BH1272" i="2"/>
  <c r="BH1273" i="2"/>
  <c r="BH1274" i="2"/>
  <c r="BH1275" i="2"/>
  <c r="BH1276" i="2"/>
  <c r="BH1277" i="2"/>
  <c r="BH1278" i="2"/>
  <c r="BH1279" i="2"/>
  <c r="BH1280" i="2"/>
  <c r="BH1281" i="2"/>
  <c r="BH1282" i="2"/>
  <c r="BH1283" i="2"/>
  <c r="BH1284" i="2"/>
  <c r="BH1285" i="2"/>
  <c r="BH1286" i="2"/>
  <c r="BH1287" i="2"/>
  <c r="BH1288" i="2"/>
  <c r="BH1289" i="2"/>
  <c r="BH1290" i="2"/>
  <c r="BH1291" i="2"/>
  <c r="BH1292" i="2"/>
  <c r="BH1293" i="2"/>
  <c r="BH1294" i="2"/>
  <c r="BH1295" i="2"/>
  <c r="BH1296" i="2"/>
  <c r="BH1297" i="2"/>
  <c r="BH1298" i="2"/>
  <c r="BH1299" i="2"/>
  <c r="BH1300" i="2"/>
  <c r="BH1301" i="2"/>
  <c r="BH1302" i="2"/>
  <c r="BH1303" i="2"/>
  <c r="BH1304" i="2"/>
  <c r="BH1305" i="2"/>
  <c r="BH1306" i="2"/>
  <c r="BH1307" i="2"/>
  <c r="BH1308" i="2"/>
  <c r="BH1309" i="2"/>
  <c r="BH1310" i="2"/>
  <c r="BH1311" i="2"/>
  <c r="BH1312" i="2"/>
  <c r="BH1313" i="2"/>
  <c r="BH1314" i="2"/>
  <c r="BH1315" i="2"/>
  <c r="BH1316" i="2"/>
  <c r="BH1317" i="2"/>
  <c r="BH1318" i="2"/>
  <c r="BH1319" i="2"/>
  <c r="BH1320" i="2"/>
  <c r="BH1321" i="2"/>
  <c r="BH1322" i="2"/>
  <c r="BH1323" i="2"/>
  <c r="BH1324" i="2"/>
  <c r="BH1325" i="2"/>
  <c r="BH1326" i="2"/>
  <c r="BH1327" i="2"/>
  <c r="BH1328" i="2"/>
  <c r="BH1329" i="2"/>
  <c r="BH1330" i="2"/>
  <c r="BH1331" i="2"/>
  <c r="BH1332" i="2"/>
  <c r="BH1333" i="2"/>
  <c r="BH1334" i="2"/>
  <c r="BH1335" i="2"/>
  <c r="BH1336" i="2"/>
  <c r="BH1337" i="2"/>
  <c r="BH1338" i="2"/>
  <c r="BH1339" i="2"/>
  <c r="BH1340" i="2"/>
  <c r="BH1341" i="2"/>
  <c r="BH1342" i="2"/>
  <c r="BH1343" i="2"/>
  <c r="BH1344" i="2"/>
  <c r="BH1345" i="2"/>
  <c r="BH1346" i="2"/>
  <c r="BH1347" i="2"/>
  <c r="BH1348" i="2"/>
  <c r="BH1349" i="2"/>
  <c r="BH1350" i="2"/>
  <c r="BH1351" i="2"/>
  <c r="BH1352" i="2"/>
  <c r="BH1353" i="2"/>
  <c r="BH1354" i="2"/>
  <c r="BH1355" i="2"/>
  <c r="BH1356" i="2"/>
  <c r="BH1357" i="2"/>
  <c r="BH1358" i="2"/>
  <c r="BH1359" i="2"/>
  <c r="BH1360" i="2"/>
  <c r="BH1361" i="2"/>
  <c r="BH1362" i="2"/>
  <c r="BH1363" i="2"/>
  <c r="BH1364" i="2"/>
  <c r="BH1365" i="2"/>
  <c r="BH1366" i="2"/>
  <c r="BH1367" i="2"/>
  <c r="BH1368" i="2"/>
  <c r="BH1369" i="2"/>
  <c r="BH1370" i="2"/>
  <c r="BH1371" i="2"/>
  <c r="BH1372" i="2"/>
  <c r="BH1373" i="2"/>
  <c r="BH1374" i="2"/>
  <c r="BH1375" i="2"/>
  <c r="BH1376" i="2"/>
  <c r="BH1377" i="2"/>
  <c r="BH1378" i="2"/>
  <c r="BH1379" i="2"/>
  <c r="BH1380" i="2"/>
  <c r="BH1381" i="2"/>
  <c r="BH1382" i="2"/>
  <c r="BH1383" i="2"/>
  <c r="BH1384" i="2"/>
  <c r="BH1385" i="2"/>
  <c r="BH1386" i="2"/>
  <c r="BH1387" i="2"/>
  <c r="BH1388" i="2"/>
  <c r="BH1389" i="2"/>
  <c r="BH1390" i="2"/>
  <c r="BH1391" i="2"/>
  <c r="BH1392" i="2"/>
  <c r="BH1393" i="2"/>
  <c r="BH1394" i="2"/>
  <c r="BH1395" i="2"/>
  <c r="BH1396" i="2"/>
  <c r="BH1397" i="2"/>
  <c r="BH1398" i="2"/>
  <c r="BH1399" i="2"/>
  <c r="BH1400" i="2"/>
  <c r="BH1401" i="2"/>
  <c r="BH1402" i="2"/>
  <c r="BH1403" i="2"/>
  <c r="BH1404" i="2"/>
  <c r="BH1405" i="2"/>
  <c r="BH1406" i="2"/>
  <c r="BH1407" i="2"/>
  <c r="BH1408" i="2"/>
  <c r="BH1409" i="2"/>
  <c r="BH1410" i="2"/>
  <c r="BH1411" i="2"/>
  <c r="BH1412" i="2"/>
  <c r="BH1413" i="2"/>
  <c r="BH1414" i="2"/>
  <c r="BH1415" i="2"/>
  <c r="BH1416" i="2"/>
  <c r="BH1417" i="2"/>
  <c r="BH1418" i="2"/>
  <c r="BH1419" i="2"/>
  <c r="BH1420" i="2"/>
  <c r="BH1421" i="2"/>
  <c r="BH1422" i="2"/>
  <c r="BH1423" i="2"/>
  <c r="BH1424" i="2"/>
  <c r="BH1425" i="2"/>
  <c r="BH1426" i="2"/>
  <c r="BH1427" i="2"/>
  <c r="BH1428" i="2"/>
  <c r="BH1429" i="2"/>
  <c r="BH1430" i="2"/>
  <c r="BH1431" i="2"/>
  <c r="BH1432" i="2"/>
  <c r="BH1433" i="2"/>
  <c r="BH1434" i="2"/>
  <c r="BH1435" i="2"/>
  <c r="BH1436" i="2"/>
  <c r="BH1437" i="2"/>
  <c r="BH1438" i="2"/>
  <c r="BH1439" i="2"/>
  <c r="BH1440" i="2"/>
  <c r="BH1441" i="2"/>
  <c r="BH1442" i="2"/>
  <c r="BH1443" i="2"/>
  <c r="BH1444" i="2"/>
  <c r="BH1445" i="2"/>
  <c r="BH1446" i="2"/>
  <c r="BH1447" i="2"/>
  <c r="BH1448" i="2"/>
  <c r="BH1449" i="2"/>
  <c r="BH1450" i="2"/>
  <c r="BH1451" i="2"/>
  <c r="BH1452" i="2"/>
  <c r="BH1453" i="2"/>
  <c r="BH1454" i="2"/>
  <c r="BH1455" i="2"/>
  <c r="BH1456" i="2"/>
  <c r="BH1457" i="2"/>
  <c r="BH1458" i="2"/>
  <c r="BH1459" i="2"/>
  <c r="BH1460" i="2"/>
  <c r="BH1461" i="2"/>
  <c r="BH1462" i="2"/>
  <c r="BH1463" i="2"/>
  <c r="BH1464" i="2"/>
  <c r="BH1465" i="2"/>
  <c r="BH1466" i="2"/>
  <c r="BH1467" i="2"/>
  <c r="BH1468" i="2"/>
  <c r="BH1469" i="2"/>
  <c r="BH1470" i="2"/>
  <c r="BH1471" i="2"/>
  <c r="BH1472" i="2"/>
  <c r="BH1473" i="2"/>
  <c r="BH1474" i="2"/>
  <c r="BH1475" i="2"/>
  <c r="BH1476" i="2"/>
  <c r="BH1477" i="2"/>
  <c r="BH1478" i="2"/>
  <c r="BH1479" i="2"/>
  <c r="BH1480" i="2"/>
  <c r="BH1481" i="2"/>
  <c r="BH1482" i="2"/>
  <c r="BH1483" i="2"/>
  <c r="BH1484" i="2"/>
  <c r="BH1485" i="2"/>
  <c r="BH1486" i="2"/>
  <c r="BH1487" i="2"/>
  <c r="BH1488" i="2"/>
  <c r="BH1489" i="2"/>
  <c r="BH1490" i="2"/>
  <c r="BH1491" i="2"/>
  <c r="BH1492" i="2"/>
  <c r="BH1493" i="2"/>
  <c r="BH1494" i="2"/>
  <c r="BH1495" i="2"/>
  <c r="BH1496" i="2"/>
  <c r="BH1497" i="2"/>
  <c r="BH1498" i="2"/>
  <c r="BH1499" i="2"/>
  <c r="BH1500" i="2"/>
  <c r="BH1501" i="2"/>
  <c r="BH1502" i="2"/>
  <c r="BH1503" i="2"/>
  <c r="BH1504" i="2"/>
  <c r="BH1505" i="2"/>
  <c r="BH1506" i="2"/>
  <c r="BH1507" i="2"/>
  <c r="BH1508" i="2"/>
  <c r="BH1509" i="2"/>
  <c r="BH1510" i="2"/>
  <c r="BH1511" i="2"/>
  <c r="BH1512" i="2"/>
  <c r="BH1513" i="2"/>
  <c r="BH1514" i="2"/>
  <c r="BH1515" i="2"/>
  <c r="BH1516" i="2"/>
  <c r="BH1517" i="2"/>
  <c r="BH1518" i="2"/>
  <c r="BH1519" i="2"/>
  <c r="BH1520" i="2"/>
  <c r="BH1521" i="2"/>
  <c r="BH1522" i="2"/>
  <c r="BH1523" i="2"/>
  <c r="BH1524" i="2"/>
  <c r="BH1525" i="2"/>
  <c r="BH1526" i="2"/>
  <c r="BH1527" i="2"/>
  <c r="BH1528" i="2"/>
  <c r="BH1529" i="2"/>
  <c r="BH1530" i="2"/>
  <c r="BH1531" i="2"/>
  <c r="BH1532" i="2"/>
  <c r="BH1533" i="2"/>
  <c r="BH1534" i="2"/>
  <c r="BH1535" i="2"/>
  <c r="BH1536" i="2"/>
  <c r="BH1537" i="2"/>
  <c r="BH1538" i="2"/>
  <c r="BH1539" i="2"/>
  <c r="BH1540" i="2"/>
  <c r="BH1541" i="2"/>
  <c r="BH1542" i="2"/>
  <c r="BH1543" i="2"/>
  <c r="BH1544" i="2"/>
  <c r="BH1545" i="2"/>
  <c r="BH1546" i="2"/>
  <c r="BH1547" i="2"/>
  <c r="BH1548" i="2"/>
  <c r="BH1549" i="2"/>
  <c r="BH1550" i="2"/>
  <c r="BH1551" i="2"/>
  <c r="BH1552" i="2"/>
  <c r="BH1553" i="2"/>
  <c r="BH1554" i="2"/>
  <c r="BH1555" i="2"/>
  <c r="BH1556" i="2"/>
  <c r="BH1557" i="2"/>
  <c r="BH1558" i="2"/>
  <c r="BH1559" i="2"/>
  <c r="BH1560" i="2"/>
  <c r="BH1561" i="2"/>
  <c r="BH1562" i="2"/>
  <c r="BH1563" i="2"/>
  <c r="BH1564" i="2"/>
  <c r="BH1565" i="2"/>
  <c r="BH1566" i="2"/>
  <c r="BH1567" i="2"/>
  <c r="BH1568" i="2"/>
  <c r="BH1569" i="2"/>
  <c r="BH1570" i="2"/>
  <c r="BH1571" i="2"/>
  <c r="BH1572" i="2"/>
  <c r="BH1573" i="2"/>
  <c r="BH1574" i="2"/>
  <c r="BH1575" i="2"/>
  <c r="BH1576" i="2"/>
  <c r="BH1577" i="2"/>
  <c r="BH1578" i="2"/>
  <c r="BH1579" i="2"/>
  <c r="BH1580" i="2"/>
  <c r="BH1581" i="2"/>
  <c r="BH1582" i="2"/>
  <c r="BH1583" i="2"/>
  <c r="BH1584" i="2"/>
  <c r="BH1585" i="2"/>
  <c r="BH1586" i="2"/>
  <c r="BH1587" i="2"/>
  <c r="BH1588" i="2"/>
  <c r="BH1589" i="2"/>
  <c r="BH1590" i="2"/>
  <c r="BH1591" i="2"/>
  <c r="BH1592" i="2"/>
  <c r="BH1593" i="2"/>
  <c r="BH1594" i="2"/>
  <c r="BH1595" i="2"/>
  <c r="BH1596" i="2"/>
  <c r="BH1597" i="2"/>
  <c r="BH1598" i="2"/>
  <c r="BH1599" i="2"/>
  <c r="BH1600" i="2"/>
  <c r="BH1601" i="2"/>
  <c r="AD2" i="2"/>
  <c r="AL2" i="2"/>
  <c r="AL3" i="2"/>
  <c r="AL4" i="2"/>
  <c r="AL5" i="2"/>
  <c r="AL6" i="2"/>
  <c r="AL7" i="2"/>
  <c r="AL8" i="2"/>
  <c r="AL9" i="2"/>
  <c r="AL10" i="2"/>
  <c r="AL11" i="2"/>
  <c r="AL12" i="2"/>
  <c r="AL13" i="2"/>
  <c r="AL14" i="2"/>
  <c r="AL15" i="2"/>
  <c r="AL16" i="2"/>
  <c r="AL17" i="2"/>
  <c r="AL18" i="2"/>
  <c r="AL19" i="2"/>
  <c r="AL20" i="2"/>
  <c r="AL21" i="2"/>
  <c r="AL22" i="2"/>
  <c r="AL23" i="2"/>
  <c r="AL24" i="2"/>
  <c r="AL25" i="2"/>
  <c r="AL26" i="2"/>
  <c r="AL27" i="2"/>
  <c r="AL28" i="2"/>
  <c r="AL29" i="2"/>
  <c r="AL30" i="2"/>
  <c r="AL31" i="2"/>
  <c r="AL32" i="2"/>
  <c r="AL33" i="2"/>
  <c r="AL34" i="2"/>
  <c r="AL35" i="2"/>
  <c r="AL36" i="2"/>
  <c r="AL37" i="2"/>
  <c r="AL38" i="2"/>
  <c r="AL39" i="2"/>
  <c r="AL40" i="2"/>
  <c r="AL41" i="2"/>
  <c r="AL42" i="2"/>
  <c r="AL43" i="2"/>
  <c r="AL44" i="2"/>
  <c r="AL45" i="2"/>
  <c r="AL46" i="2"/>
  <c r="AL47" i="2"/>
  <c r="AL48" i="2"/>
  <c r="AL49" i="2"/>
  <c r="AL50" i="2"/>
  <c r="AL51" i="2"/>
  <c r="AL52" i="2"/>
  <c r="AL53" i="2"/>
  <c r="AL54" i="2"/>
  <c r="AL55" i="2"/>
  <c r="AL56" i="2"/>
  <c r="AL57" i="2"/>
  <c r="AL58" i="2"/>
  <c r="AL59" i="2"/>
  <c r="AL60" i="2"/>
  <c r="AL61" i="2"/>
  <c r="AL62" i="2"/>
  <c r="AL63" i="2"/>
  <c r="AL64" i="2"/>
  <c r="AL65" i="2"/>
  <c r="AL66" i="2"/>
  <c r="AL67" i="2"/>
  <c r="AL68" i="2"/>
  <c r="AL69" i="2"/>
  <c r="AL70" i="2"/>
  <c r="AL71" i="2"/>
  <c r="AL72" i="2"/>
  <c r="AL73" i="2"/>
  <c r="AL74" i="2"/>
  <c r="AL75" i="2"/>
  <c r="AL76" i="2"/>
  <c r="AL77" i="2"/>
  <c r="AL78" i="2"/>
  <c r="AL79" i="2"/>
  <c r="AL80" i="2"/>
  <c r="AL81" i="2"/>
  <c r="AL82" i="2"/>
  <c r="AL83" i="2"/>
  <c r="AL84" i="2"/>
  <c r="AL85" i="2"/>
  <c r="AL86" i="2"/>
  <c r="AL87" i="2"/>
  <c r="AL88" i="2"/>
  <c r="AL89" i="2"/>
  <c r="AL90" i="2"/>
  <c r="AL91" i="2"/>
  <c r="AL92" i="2"/>
  <c r="AL93" i="2"/>
  <c r="AL94" i="2"/>
  <c r="AL95" i="2"/>
  <c r="AL96" i="2"/>
  <c r="AL97" i="2"/>
  <c r="AL98" i="2"/>
  <c r="AL99" i="2"/>
  <c r="AL100" i="2"/>
  <c r="AL101" i="2"/>
  <c r="AL102" i="2"/>
  <c r="AL103" i="2"/>
  <c r="AL104" i="2"/>
  <c r="AL105" i="2"/>
  <c r="AL106" i="2"/>
  <c r="AL107" i="2"/>
  <c r="AL108" i="2"/>
  <c r="AL109" i="2"/>
  <c r="AL110" i="2"/>
  <c r="AL111" i="2"/>
  <c r="AL112" i="2"/>
  <c r="AL113" i="2"/>
  <c r="AL114" i="2"/>
  <c r="AL115" i="2"/>
  <c r="AL116" i="2"/>
  <c r="AL117" i="2"/>
  <c r="AL118" i="2"/>
  <c r="AL119" i="2"/>
  <c r="AL120" i="2"/>
  <c r="AL121" i="2"/>
  <c r="AL122" i="2"/>
  <c r="AL123" i="2"/>
  <c r="AL124" i="2"/>
  <c r="AL125" i="2"/>
  <c r="AL126" i="2"/>
  <c r="AL127" i="2"/>
  <c r="AL128" i="2"/>
  <c r="AL129" i="2"/>
  <c r="AL130" i="2"/>
  <c r="AL131" i="2"/>
  <c r="AL132" i="2"/>
  <c r="AL133" i="2"/>
  <c r="AL134" i="2"/>
  <c r="AL135" i="2"/>
  <c r="AL136" i="2"/>
  <c r="AL137" i="2"/>
  <c r="AL138" i="2"/>
  <c r="AL139" i="2"/>
  <c r="AL140" i="2"/>
  <c r="AL141" i="2"/>
  <c r="AL142" i="2"/>
  <c r="AL143" i="2"/>
  <c r="AL144" i="2"/>
  <c r="AL145" i="2"/>
  <c r="AL146" i="2"/>
  <c r="AL147" i="2"/>
  <c r="AL148" i="2"/>
  <c r="AL149" i="2"/>
  <c r="AL150" i="2"/>
  <c r="AL151" i="2"/>
  <c r="AL152" i="2"/>
  <c r="AL153" i="2"/>
  <c r="AL154" i="2"/>
  <c r="AL155" i="2"/>
  <c r="AL156" i="2"/>
  <c r="AL157" i="2"/>
  <c r="AL158" i="2"/>
  <c r="AL159" i="2"/>
  <c r="AL160" i="2"/>
  <c r="AL161" i="2"/>
  <c r="AL162" i="2"/>
  <c r="AL163" i="2"/>
  <c r="AL164" i="2"/>
  <c r="AL165" i="2"/>
  <c r="AL166" i="2"/>
  <c r="AL167" i="2"/>
  <c r="AL168" i="2"/>
  <c r="AL169" i="2"/>
  <c r="AL170" i="2"/>
  <c r="AL171" i="2"/>
  <c r="AL172" i="2"/>
  <c r="AL173" i="2"/>
  <c r="AL174" i="2"/>
  <c r="AL175" i="2"/>
  <c r="AL176" i="2"/>
  <c r="AL177" i="2"/>
  <c r="AL178" i="2"/>
  <c r="AL179" i="2"/>
  <c r="AL180" i="2"/>
  <c r="AL181" i="2"/>
  <c r="AL182" i="2"/>
  <c r="AL183" i="2"/>
  <c r="AL184" i="2"/>
  <c r="AL185" i="2"/>
  <c r="AL186" i="2"/>
  <c r="AL187" i="2"/>
  <c r="AL188" i="2"/>
  <c r="AL189" i="2"/>
  <c r="AL190" i="2"/>
  <c r="AL191" i="2"/>
  <c r="AL192" i="2"/>
  <c r="AL193" i="2"/>
  <c r="AL194" i="2"/>
  <c r="AL195" i="2"/>
  <c r="AL196" i="2"/>
  <c r="AL197" i="2"/>
  <c r="AL198" i="2"/>
  <c r="AL199" i="2"/>
  <c r="AL200" i="2"/>
  <c r="AL201" i="2"/>
  <c r="AL202" i="2"/>
  <c r="AL203" i="2"/>
  <c r="AL204" i="2"/>
  <c r="AL205" i="2"/>
  <c r="AL206" i="2"/>
  <c r="AL207" i="2"/>
  <c r="AL208" i="2"/>
  <c r="AL209" i="2"/>
  <c r="AL210" i="2"/>
  <c r="AL211" i="2"/>
  <c r="AL212" i="2"/>
  <c r="AL213" i="2"/>
  <c r="AL214" i="2"/>
  <c r="AL215" i="2"/>
  <c r="AL216" i="2"/>
  <c r="AL217" i="2"/>
  <c r="AL218" i="2"/>
  <c r="AL219" i="2"/>
  <c r="AL220" i="2"/>
  <c r="AL221" i="2"/>
  <c r="AL222" i="2"/>
  <c r="AL223" i="2"/>
  <c r="AL224" i="2"/>
  <c r="AL225" i="2"/>
  <c r="AL226" i="2"/>
  <c r="AL227" i="2"/>
  <c r="AL228" i="2"/>
  <c r="AL229" i="2"/>
  <c r="AL230" i="2"/>
  <c r="AL231" i="2"/>
  <c r="AL232" i="2"/>
  <c r="AL233" i="2"/>
  <c r="AL234" i="2"/>
  <c r="AL235" i="2"/>
  <c r="AL236" i="2"/>
  <c r="AL237" i="2"/>
  <c r="AL238" i="2"/>
  <c r="AL239" i="2"/>
  <c r="AL240" i="2"/>
  <c r="AL241" i="2"/>
  <c r="AL242" i="2"/>
  <c r="AL243" i="2"/>
  <c r="AL244" i="2"/>
  <c r="AL245" i="2"/>
  <c r="AL246" i="2"/>
  <c r="AL247" i="2"/>
  <c r="AL248" i="2"/>
  <c r="AL249" i="2"/>
  <c r="AL250" i="2"/>
  <c r="AL251" i="2"/>
  <c r="AL252" i="2"/>
  <c r="AL253" i="2"/>
  <c r="AL254" i="2"/>
  <c r="AL255" i="2"/>
  <c r="AL256" i="2"/>
  <c r="AL257" i="2"/>
  <c r="AL258" i="2"/>
  <c r="AL259" i="2"/>
  <c r="AL260" i="2"/>
  <c r="AL261" i="2"/>
  <c r="AL262" i="2"/>
  <c r="AL263" i="2"/>
  <c r="AL264" i="2"/>
  <c r="AL265" i="2"/>
  <c r="AL266" i="2"/>
  <c r="AL267" i="2"/>
  <c r="AL268" i="2"/>
  <c r="AL269" i="2"/>
  <c r="AL270" i="2"/>
  <c r="AL271" i="2"/>
  <c r="AL272" i="2"/>
  <c r="AL273" i="2"/>
  <c r="AL274" i="2"/>
  <c r="AL275" i="2"/>
  <c r="AL276" i="2"/>
  <c r="AL277" i="2"/>
  <c r="AL278" i="2"/>
  <c r="AL279" i="2"/>
  <c r="AL280" i="2"/>
  <c r="AL281" i="2"/>
  <c r="AL282" i="2"/>
  <c r="AL283" i="2"/>
  <c r="AL284" i="2"/>
  <c r="AL285" i="2"/>
  <c r="AL286" i="2"/>
  <c r="AL287" i="2"/>
  <c r="AL288" i="2"/>
  <c r="AL289" i="2"/>
  <c r="AL290" i="2"/>
  <c r="AL291" i="2"/>
  <c r="AL292" i="2"/>
  <c r="AL293" i="2"/>
  <c r="AL294" i="2"/>
  <c r="AL295" i="2"/>
  <c r="AL296" i="2"/>
  <c r="AL297" i="2"/>
  <c r="AL298" i="2"/>
  <c r="AL299" i="2"/>
  <c r="AL300" i="2"/>
  <c r="AL301" i="2"/>
  <c r="AL302" i="2"/>
  <c r="AL303" i="2"/>
  <c r="AL304" i="2"/>
  <c r="AL305" i="2"/>
  <c r="AL306" i="2"/>
  <c r="AL307" i="2"/>
  <c r="AL308" i="2"/>
  <c r="AL309" i="2"/>
  <c r="AL310" i="2"/>
  <c r="AL311" i="2"/>
  <c r="AL312" i="2"/>
  <c r="AL313" i="2"/>
  <c r="AL314" i="2"/>
  <c r="AL315" i="2"/>
  <c r="AL316" i="2"/>
  <c r="AL317" i="2"/>
  <c r="AL318" i="2"/>
  <c r="AL319" i="2"/>
  <c r="AL320" i="2"/>
  <c r="AL321" i="2"/>
  <c r="AL322" i="2"/>
  <c r="AL323" i="2"/>
  <c r="AL324" i="2"/>
  <c r="AL325" i="2"/>
  <c r="AL326" i="2"/>
  <c r="AL327" i="2"/>
  <c r="AL328" i="2"/>
  <c r="AL329" i="2"/>
  <c r="AL330" i="2"/>
  <c r="AL331" i="2"/>
  <c r="AL332" i="2"/>
  <c r="AL333" i="2"/>
  <c r="AL334" i="2"/>
  <c r="AL335" i="2"/>
  <c r="AL336" i="2"/>
  <c r="AL337" i="2"/>
  <c r="AL338" i="2"/>
  <c r="AL339" i="2"/>
  <c r="AL340" i="2"/>
  <c r="AL341" i="2"/>
  <c r="AL342" i="2"/>
  <c r="AL343" i="2"/>
  <c r="AL344" i="2"/>
  <c r="AL345" i="2"/>
  <c r="AL346" i="2"/>
  <c r="AL347" i="2"/>
  <c r="AL348" i="2"/>
  <c r="AL349" i="2"/>
  <c r="AL350" i="2"/>
  <c r="AL351" i="2"/>
  <c r="AL352" i="2"/>
  <c r="AL353" i="2"/>
  <c r="AL354" i="2"/>
  <c r="AL355" i="2"/>
  <c r="AL356" i="2"/>
  <c r="AL357" i="2"/>
  <c r="AL358" i="2"/>
  <c r="AL359" i="2"/>
  <c r="AL360" i="2"/>
  <c r="AL361" i="2"/>
  <c r="AL362" i="2"/>
  <c r="AL363" i="2"/>
  <c r="AL364" i="2"/>
  <c r="AL365" i="2"/>
  <c r="AL366" i="2"/>
  <c r="AL367" i="2"/>
  <c r="AL368" i="2"/>
  <c r="AL369" i="2"/>
  <c r="AL370" i="2"/>
  <c r="AL371" i="2"/>
  <c r="AL372" i="2"/>
  <c r="AL373" i="2"/>
  <c r="AL374" i="2"/>
  <c r="AL375" i="2"/>
  <c r="AL376" i="2"/>
  <c r="AL377" i="2"/>
  <c r="AL378" i="2"/>
  <c r="AL379" i="2"/>
  <c r="AL380" i="2"/>
  <c r="AL381" i="2"/>
  <c r="AL382" i="2"/>
  <c r="AL383" i="2"/>
  <c r="AL384" i="2"/>
  <c r="AL385" i="2"/>
  <c r="AL386" i="2"/>
  <c r="AL387" i="2"/>
  <c r="AL388" i="2"/>
  <c r="AL389" i="2"/>
  <c r="AL390" i="2"/>
  <c r="AL391" i="2"/>
  <c r="AL392" i="2"/>
  <c r="AL393" i="2"/>
  <c r="AL394" i="2"/>
  <c r="AL395" i="2"/>
  <c r="AL396" i="2"/>
  <c r="AL397" i="2"/>
  <c r="AL398" i="2"/>
  <c r="AL399" i="2"/>
  <c r="AL400" i="2"/>
  <c r="AL401" i="2"/>
  <c r="AL402" i="2"/>
  <c r="AL403" i="2"/>
  <c r="AL404" i="2"/>
  <c r="AL405" i="2"/>
  <c r="AL406" i="2"/>
  <c r="AL407" i="2"/>
  <c r="AL408" i="2"/>
  <c r="AL409" i="2"/>
  <c r="AL410" i="2"/>
  <c r="AL411" i="2"/>
  <c r="AL412" i="2"/>
  <c r="AL413" i="2"/>
  <c r="AL414" i="2"/>
  <c r="AL415" i="2"/>
  <c r="AL416" i="2"/>
  <c r="AL417" i="2"/>
  <c r="AL418" i="2"/>
  <c r="AL419" i="2"/>
  <c r="AL420" i="2"/>
  <c r="AL421" i="2"/>
  <c r="AL422" i="2"/>
  <c r="AL423" i="2"/>
  <c r="AL424" i="2"/>
  <c r="AL425" i="2"/>
  <c r="AL426" i="2"/>
  <c r="AL427" i="2"/>
  <c r="AL428" i="2"/>
  <c r="AL429" i="2"/>
  <c r="AL430" i="2"/>
  <c r="AL431" i="2"/>
  <c r="AL432" i="2"/>
  <c r="AL433" i="2"/>
  <c r="AL434" i="2"/>
  <c r="AL435" i="2"/>
  <c r="AL436" i="2"/>
  <c r="AL437" i="2"/>
  <c r="AL438" i="2"/>
  <c r="AL439" i="2"/>
  <c r="AL440" i="2"/>
  <c r="AL441" i="2"/>
  <c r="AL442" i="2"/>
  <c r="AL443" i="2"/>
  <c r="AL444" i="2"/>
  <c r="AL445" i="2"/>
  <c r="AL446" i="2"/>
  <c r="AL447" i="2"/>
  <c r="AL448" i="2"/>
  <c r="AL449" i="2"/>
  <c r="AL450" i="2"/>
  <c r="AL451" i="2"/>
  <c r="AL452" i="2"/>
  <c r="AL453" i="2"/>
  <c r="AL454" i="2"/>
  <c r="AL455" i="2"/>
  <c r="AL456" i="2"/>
  <c r="AL457" i="2"/>
  <c r="AL458" i="2"/>
  <c r="AL459" i="2"/>
  <c r="AL460" i="2"/>
  <c r="AL461" i="2"/>
  <c r="AL462" i="2"/>
  <c r="AL463" i="2"/>
  <c r="AL464" i="2"/>
  <c r="AL465" i="2"/>
  <c r="AL466" i="2"/>
  <c r="AL467" i="2"/>
  <c r="AL468" i="2"/>
  <c r="AL469" i="2"/>
  <c r="AL470" i="2"/>
  <c r="AL471" i="2"/>
  <c r="AL472" i="2"/>
  <c r="AL473" i="2"/>
  <c r="AL474" i="2"/>
  <c r="AL475" i="2"/>
  <c r="AL476" i="2"/>
  <c r="AL477" i="2"/>
  <c r="AL478" i="2"/>
  <c r="AL479" i="2"/>
  <c r="AL480" i="2"/>
  <c r="AL481" i="2"/>
  <c r="AL482" i="2"/>
  <c r="AL483" i="2"/>
  <c r="AL484" i="2"/>
  <c r="AL485" i="2"/>
  <c r="AL486" i="2"/>
  <c r="AL487" i="2"/>
  <c r="AL488" i="2"/>
  <c r="AL489" i="2"/>
  <c r="AL490" i="2"/>
  <c r="AL491" i="2"/>
  <c r="AL492" i="2"/>
  <c r="AL493" i="2"/>
  <c r="AL494" i="2"/>
  <c r="AL495" i="2"/>
  <c r="AL496" i="2"/>
  <c r="AL497" i="2"/>
  <c r="AL498" i="2"/>
  <c r="AL499" i="2"/>
  <c r="AL500" i="2"/>
  <c r="AL501" i="2"/>
  <c r="AL502" i="2"/>
  <c r="AL503" i="2"/>
  <c r="AL504" i="2"/>
  <c r="AL505" i="2"/>
  <c r="AL506" i="2"/>
  <c r="AL507" i="2"/>
  <c r="AL508" i="2"/>
  <c r="AL509" i="2"/>
  <c r="AL510" i="2"/>
  <c r="AL511" i="2"/>
  <c r="AL512" i="2"/>
  <c r="AL513" i="2"/>
  <c r="AL514" i="2"/>
  <c r="AL515" i="2"/>
  <c r="AL516" i="2"/>
  <c r="AL517" i="2"/>
  <c r="AL518" i="2"/>
  <c r="AL519" i="2"/>
  <c r="AL520" i="2"/>
  <c r="AL521" i="2"/>
  <c r="AL522" i="2"/>
  <c r="AL523" i="2"/>
  <c r="AL524" i="2"/>
  <c r="AL525" i="2"/>
  <c r="AL526" i="2"/>
  <c r="AL527" i="2"/>
  <c r="AL528" i="2"/>
  <c r="AL529" i="2"/>
  <c r="AL530" i="2"/>
  <c r="AL531" i="2"/>
  <c r="AL532" i="2"/>
  <c r="AL533" i="2"/>
  <c r="AL534" i="2"/>
  <c r="AL535" i="2"/>
  <c r="AL536" i="2"/>
  <c r="AL537" i="2"/>
  <c r="AL538" i="2"/>
  <c r="AL539" i="2"/>
  <c r="AL540" i="2"/>
  <c r="AL541" i="2"/>
  <c r="AL542" i="2"/>
  <c r="AL543" i="2"/>
  <c r="AL544" i="2"/>
  <c r="AL545" i="2"/>
  <c r="AL546" i="2"/>
  <c r="AL547" i="2"/>
  <c r="AL548" i="2"/>
  <c r="AL549" i="2"/>
  <c r="AL550" i="2"/>
  <c r="AL551" i="2"/>
  <c r="AL552" i="2"/>
  <c r="AL553" i="2"/>
  <c r="AL554" i="2"/>
  <c r="AL555" i="2"/>
  <c r="AL556" i="2"/>
  <c r="AL557" i="2"/>
  <c r="AL558" i="2"/>
  <c r="AL559" i="2"/>
  <c r="AL560" i="2"/>
  <c r="AL561" i="2"/>
  <c r="AL562" i="2"/>
  <c r="AL563" i="2"/>
  <c r="AL564" i="2"/>
  <c r="AL565" i="2"/>
  <c r="AL566" i="2"/>
  <c r="AL567" i="2"/>
  <c r="AL568" i="2"/>
  <c r="AL569" i="2"/>
  <c r="AL570" i="2"/>
  <c r="AL571" i="2"/>
  <c r="AL572" i="2"/>
  <c r="AL573" i="2"/>
  <c r="AL574" i="2"/>
  <c r="AL575" i="2"/>
  <c r="AL576" i="2"/>
  <c r="AL577" i="2"/>
  <c r="AL578" i="2"/>
  <c r="AL579" i="2"/>
  <c r="AL580" i="2"/>
  <c r="AL581" i="2"/>
  <c r="AL582" i="2"/>
  <c r="AL583" i="2"/>
  <c r="AL584" i="2"/>
  <c r="AL585" i="2"/>
  <c r="AL586" i="2"/>
  <c r="AL587" i="2"/>
  <c r="AL588" i="2"/>
  <c r="AL589" i="2"/>
  <c r="AL590" i="2"/>
  <c r="AL591" i="2"/>
  <c r="AL592" i="2"/>
  <c r="AL593" i="2"/>
  <c r="AL594" i="2"/>
  <c r="AL595" i="2"/>
  <c r="AL596" i="2"/>
  <c r="AL597" i="2"/>
  <c r="AL598" i="2"/>
  <c r="AL599" i="2"/>
  <c r="AL600" i="2"/>
  <c r="AL601" i="2"/>
  <c r="AL602" i="2"/>
  <c r="AL603" i="2"/>
  <c r="AL604" i="2"/>
  <c r="AL605" i="2"/>
  <c r="AL606" i="2"/>
  <c r="AL607" i="2"/>
  <c r="AL608" i="2"/>
  <c r="AL609" i="2"/>
  <c r="AL610" i="2"/>
  <c r="AL611" i="2"/>
  <c r="AL612" i="2"/>
  <c r="AL613" i="2"/>
  <c r="AL614" i="2"/>
  <c r="AL615" i="2"/>
  <c r="AL616" i="2"/>
  <c r="AL617" i="2"/>
  <c r="AL618" i="2"/>
  <c r="AL619" i="2"/>
  <c r="AL620" i="2"/>
  <c r="AL621" i="2"/>
  <c r="AL622" i="2"/>
  <c r="AL623" i="2"/>
  <c r="AL624" i="2"/>
  <c r="AL625" i="2"/>
  <c r="AL626" i="2"/>
  <c r="AL627" i="2"/>
  <c r="AL628" i="2"/>
  <c r="AL629" i="2"/>
  <c r="AL630" i="2"/>
  <c r="AL631" i="2"/>
  <c r="AL632" i="2"/>
  <c r="AL633" i="2"/>
  <c r="AL634" i="2"/>
  <c r="AL635" i="2"/>
  <c r="AL636" i="2"/>
  <c r="AL637" i="2"/>
  <c r="AL638" i="2"/>
  <c r="AL639" i="2"/>
  <c r="AL640" i="2"/>
  <c r="AL641" i="2"/>
  <c r="AL642" i="2"/>
  <c r="AL643" i="2"/>
  <c r="AL644" i="2"/>
  <c r="AL645" i="2"/>
  <c r="AL646" i="2"/>
  <c r="AL647" i="2"/>
  <c r="AL648" i="2"/>
  <c r="AL649" i="2"/>
  <c r="AL650" i="2"/>
  <c r="AL651" i="2"/>
  <c r="AL652" i="2"/>
  <c r="AL653" i="2"/>
  <c r="AL654" i="2"/>
  <c r="AL655" i="2"/>
  <c r="AL656" i="2"/>
  <c r="AL657" i="2"/>
  <c r="AL658" i="2"/>
  <c r="AL659" i="2"/>
  <c r="AL660" i="2"/>
  <c r="AL661" i="2"/>
  <c r="AL662" i="2"/>
  <c r="AL663" i="2"/>
  <c r="AL664" i="2"/>
  <c r="AL665" i="2"/>
  <c r="AL666" i="2"/>
  <c r="AL667" i="2"/>
  <c r="AL668" i="2"/>
  <c r="AL669" i="2"/>
  <c r="AL670" i="2"/>
  <c r="AL671" i="2"/>
  <c r="AL672" i="2"/>
  <c r="AL673" i="2"/>
  <c r="AL674" i="2"/>
  <c r="AL675" i="2"/>
  <c r="AL676" i="2"/>
  <c r="AL677" i="2"/>
  <c r="AL678" i="2"/>
  <c r="AL679" i="2"/>
  <c r="AL680" i="2"/>
  <c r="AL681" i="2"/>
  <c r="AL682" i="2"/>
  <c r="AL683" i="2"/>
  <c r="AL684" i="2"/>
  <c r="AL685" i="2"/>
  <c r="AL686" i="2"/>
  <c r="AL687" i="2"/>
  <c r="AL688" i="2"/>
  <c r="AL689" i="2"/>
  <c r="AL690" i="2"/>
  <c r="AL691" i="2"/>
  <c r="AL692" i="2"/>
  <c r="AL693" i="2"/>
  <c r="AL694" i="2"/>
  <c r="AL695" i="2"/>
  <c r="AL696" i="2"/>
  <c r="AL697" i="2"/>
  <c r="AL698" i="2"/>
  <c r="AL699" i="2"/>
  <c r="AL700" i="2"/>
  <c r="AL701" i="2"/>
  <c r="AL702" i="2"/>
  <c r="AL703" i="2"/>
  <c r="AL704" i="2"/>
  <c r="AL705" i="2"/>
  <c r="AL706" i="2"/>
  <c r="AL707" i="2"/>
  <c r="AL708" i="2"/>
  <c r="AL709" i="2"/>
  <c r="AL710" i="2"/>
  <c r="AL711" i="2"/>
  <c r="AL712" i="2"/>
  <c r="AL713" i="2"/>
  <c r="AL714" i="2"/>
  <c r="AL715" i="2"/>
  <c r="AL716" i="2"/>
  <c r="AL717" i="2"/>
  <c r="AL718" i="2"/>
  <c r="AL719" i="2"/>
  <c r="AL720" i="2"/>
  <c r="AL721" i="2"/>
  <c r="AL722" i="2"/>
  <c r="AL723" i="2"/>
  <c r="AL724" i="2"/>
  <c r="AL725" i="2"/>
  <c r="AL726" i="2"/>
  <c r="AL727" i="2"/>
  <c r="AL728" i="2"/>
  <c r="AL729" i="2"/>
  <c r="AL730" i="2"/>
  <c r="AL731" i="2"/>
  <c r="AL732" i="2"/>
  <c r="AL733" i="2"/>
  <c r="AL734" i="2"/>
  <c r="AL735" i="2"/>
  <c r="AL736" i="2"/>
  <c r="AL737" i="2"/>
  <c r="AL738" i="2"/>
  <c r="AL739" i="2"/>
  <c r="AL740" i="2"/>
  <c r="AL741" i="2"/>
  <c r="AL742" i="2"/>
  <c r="AL743" i="2"/>
  <c r="AL744" i="2"/>
  <c r="AL745" i="2"/>
  <c r="AL746" i="2"/>
  <c r="AL747" i="2"/>
  <c r="AL748" i="2"/>
  <c r="AL749" i="2"/>
  <c r="AL750" i="2"/>
  <c r="AL751" i="2"/>
  <c r="AL752" i="2"/>
  <c r="AL753" i="2"/>
  <c r="AL754" i="2"/>
  <c r="AL755" i="2"/>
  <c r="AL756" i="2"/>
  <c r="AL757" i="2"/>
  <c r="AL758" i="2"/>
  <c r="AL759" i="2"/>
  <c r="AL760" i="2"/>
  <c r="AL761" i="2"/>
  <c r="AL762" i="2"/>
  <c r="AL763" i="2"/>
  <c r="AL764" i="2"/>
  <c r="AL765" i="2"/>
  <c r="AL766" i="2"/>
  <c r="AL767" i="2"/>
  <c r="AL768" i="2"/>
  <c r="AL769" i="2"/>
  <c r="AL770" i="2"/>
  <c r="AL771" i="2"/>
  <c r="AL772" i="2"/>
  <c r="AL773" i="2"/>
  <c r="AL774" i="2"/>
  <c r="AL775" i="2"/>
  <c r="AL776" i="2"/>
  <c r="AL777" i="2"/>
  <c r="AL778" i="2"/>
  <c r="AL779" i="2"/>
  <c r="AL780" i="2"/>
  <c r="AL781" i="2"/>
  <c r="AL782" i="2"/>
  <c r="AL783" i="2"/>
  <c r="AL784" i="2"/>
  <c r="AL785" i="2"/>
  <c r="AL786" i="2"/>
  <c r="AL787" i="2"/>
  <c r="AL788" i="2"/>
  <c r="AL789" i="2"/>
  <c r="AL790" i="2"/>
  <c r="AL791" i="2"/>
  <c r="AL792" i="2"/>
  <c r="AL793" i="2"/>
  <c r="AL794" i="2"/>
  <c r="AL795" i="2"/>
  <c r="AL796" i="2"/>
  <c r="AL797" i="2"/>
  <c r="AL798" i="2"/>
  <c r="AL799" i="2"/>
  <c r="AL800" i="2"/>
  <c r="AL801" i="2"/>
  <c r="AL802" i="2"/>
  <c r="AL803" i="2"/>
  <c r="AL804" i="2"/>
  <c r="AL805" i="2"/>
  <c r="AL806" i="2"/>
  <c r="AL807" i="2"/>
  <c r="AL808" i="2"/>
  <c r="AL809" i="2"/>
  <c r="AL810" i="2"/>
  <c r="AL811" i="2"/>
  <c r="AL812" i="2"/>
  <c r="AL813" i="2"/>
  <c r="AL814" i="2"/>
  <c r="AL815" i="2"/>
  <c r="AL816" i="2"/>
  <c r="AL817" i="2"/>
  <c r="AL818" i="2"/>
  <c r="AL819" i="2"/>
  <c r="AL820" i="2"/>
  <c r="AL821" i="2"/>
  <c r="AL822" i="2"/>
  <c r="AL823" i="2"/>
  <c r="AL824" i="2"/>
  <c r="AL825" i="2"/>
  <c r="AL826" i="2"/>
  <c r="AL827" i="2"/>
  <c r="AL828" i="2"/>
  <c r="AL829" i="2"/>
  <c r="AL830" i="2"/>
  <c r="AL831" i="2"/>
  <c r="AL832" i="2"/>
  <c r="AL833" i="2"/>
  <c r="AL834" i="2"/>
  <c r="AL835" i="2"/>
  <c r="AL836" i="2"/>
  <c r="AL837" i="2"/>
  <c r="AL838" i="2"/>
  <c r="AL839" i="2"/>
  <c r="AL840" i="2"/>
  <c r="AL841" i="2"/>
  <c r="AL842" i="2"/>
  <c r="AL843" i="2"/>
  <c r="AL844" i="2"/>
  <c r="AL845" i="2"/>
  <c r="AL846" i="2"/>
  <c r="AL847" i="2"/>
  <c r="AL848" i="2"/>
  <c r="AL849" i="2"/>
  <c r="AL850" i="2"/>
  <c r="AL851" i="2"/>
  <c r="AL852" i="2"/>
  <c r="AL853" i="2"/>
  <c r="AL854" i="2"/>
  <c r="AL855" i="2"/>
  <c r="AL856" i="2"/>
  <c r="AL857" i="2"/>
  <c r="AL858" i="2"/>
  <c r="AL859" i="2"/>
  <c r="AL860" i="2"/>
  <c r="AL861" i="2"/>
  <c r="AL862" i="2"/>
  <c r="AL863" i="2"/>
  <c r="AL864" i="2"/>
  <c r="AL865" i="2"/>
  <c r="AL866" i="2"/>
  <c r="AL867" i="2"/>
  <c r="AL868" i="2"/>
  <c r="AL869" i="2"/>
  <c r="AL870" i="2"/>
  <c r="AL871" i="2"/>
  <c r="AL872" i="2"/>
  <c r="AL873" i="2"/>
  <c r="AL874" i="2"/>
  <c r="AL875" i="2"/>
  <c r="AL876" i="2"/>
  <c r="AL877" i="2"/>
  <c r="AL878" i="2"/>
  <c r="AL879" i="2"/>
  <c r="AL880" i="2"/>
  <c r="AL881" i="2"/>
  <c r="AL882" i="2"/>
  <c r="AL883" i="2"/>
  <c r="AL884" i="2"/>
  <c r="AL885" i="2"/>
  <c r="AL886" i="2"/>
  <c r="AL887" i="2"/>
  <c r="AL888" i="2"/>
  <c r="AL889" i="2"/>
  <c r="AL890" i="2"/>
  <c r="AL891" i="2"/>
  <c r="AL892" i="2"/>
  <c r="AL893" i="2"/>
  <c r="AL894" i="2"/>
  <c r="AL895" i="2"/>
  <c r="AL896" i="2"/>
  <c r="AL897" i="2"/>
  <c r="AL898" i="2"/>
  <c r="AL899" i="2"/>
  <c r="AL900" i="2"/>
  <c r="AL901" i="2"/>
  <c r="AL902" i="2"/>
  <c r="AL903" i="2"/>
  <c r="AL904" i="2"/>
  <c r="AL905" i="2"/>
  <c r="AL906" i="2"/>
  <c r="AL907" i="2"/>
  <c r="AL908" i="2"/>
  <c r="AL909" i="2"/>
  <c r="AL910" i="2"/>
  <c r="AL911" i="2"/>
  <c r="AL912" i="2"/>
  <c r="AL913" i="2"/>
  <c r="AL914" i="2"/>
  <c r="AL915" i="2"/>
  <c r="AL916" i="2"/>
  <c r="AL917" i="2"/>
  <c r="AL918" i="2"/>
  <c r="AL919" i="2"/>
  <c r="AL920" i="2"/>
  <c r="AL921" i="2"/>
  <c r="AL922" i="2"/>
  <c r="AL923" i="2"/>
  <c r="AL924" i="2"/>
  <c r="AL925" i="2"/>
  <c r="AL926" i="2"/>
  <c r="AL927" i="2"/>
  <c r="AL928" i="2"/>
  <c r="AL929" i="2"/>
  <c r="AL930" i="2"/>
  <c r="AL931" i="2"/>
  <c r="AL932" i="2"/>
  <c r="AL933" i="2"/>
  <c r="AL934" i="2"/>
  <c r="AL935" i="2"/>
  <c r="AL936" i="2"/>
  <c r="AL937" i="2"/>
  <c r="AL938" i="2"/>
  <c r="AL939" i="2"/>
  <c r="AL940" i="2"/>
  <c r="AL941" i="2"/>
  <c r="AL942" i="2"/>
  <c r="AL943" i="2"/>
  <c r="AL944" i="2"/>
  <c r="AL945" i="2"/>
  <c r="AL946" i="2"/>
  <c r="AL947" i="2"/>
  <c r="AL948" i="2"/>
  <c r="AL949" i="2"/>
  <c r="AL950" i="2"/>
  <c r="AL951" i="2"/>
  <c r="AL952" i="2"/>
  <c r="AL953" i="2"/>
  <c r="AL954" i="2"/>
  <c r="AL955" i="2"/>
  <c r="AL956" i="2"/>
  <c r="AL957" i="2"/>
  <c r="AL958" i="2"/>
  <c r="AL959" i="2"/>
  <c r="AL960" i="2"/>
  <c r="AL961" i="2"/>
  <c r="AL962" i="2"/>
  <c r="AL963" i="2"/>
  <c r="AL964" i="2"/>
  <c r="AL965" i="2"/>
  <c r="AL966" i="2"/>
  <c r="AL967" i="2"/>
  <c r="AL968" i="2"/>
  <c r="AL969" i="2"/>
  <c r="AL970" i="2"/>
  <c r="AL971" i="2"/>
  <c r="AL972" i="2"/>
  <c r="AL973" i="2"/>
  <c r="AL974" i="2"/>
  <c r="AL975" i="2"/>
  <c r="AL976" i="2"/>
  <c r="AL977" i="2"/>
  <c r="AL978" i="2"/>
  <c r="AL979" i="2"/>
  <c r="AL980" i="2"/>
  <c r="AL981" i="2"/>
  <c r="AL982" i="2"/>
  <c r="AL983" i="2"/>
  <c r="AL984" i="2"/>
  <c r="AL985" i="2"/>
  <c r="AL986" i="2"/>
  <c r="AL987" i="2"/>
  <c r="AL988" i="2"/>
  <c r="AL989" i="2"/>
  <c r="AL990" i="2"/>
  <c r="AL991" i="2"/>
  <c r="AL992" i="2"/>
  <c r="AL993" i="2"/>
  <c r="AL994" i="2"/>
  <c r="AL995" i="2"/>
  <c r="AL996" i="2"/>
  <c r="AL997" i="2"/>
  <c r="AL998" i="2"/>
  <c r="AL999" i="2"/>
  <c r="AL1000" i="2"/>
  <c r="AL1001" i="2"/>
  <c r="AL1002" i="2"/>
  <c r="AL1003" i="2"/>
  <c r="AL1004" i="2"/>
  <c r="AL1005" i="2"/>
  <c r="AL1006" i="2"/>
  <c r="AL1007" i="2"/>
  <c r="AL1008" i="2"/>
  <c r="AL1009" i="2"/>
  <c r="AL1010" i="2"/>
  <c r="AL1011" i="2"/>
  <c r="AL1012" i="2"/>
  <c r="AL1013" i="2"/>
  <c r="AL1014" i="2"/>
  <c r="AL1015" i="2"/>
  <c r="AL1016" i="2"/>
  <c r="AL1017" i="2"/>
  <c r="AL1018" i="2"/>
  <c r="AL1019" i="2"/>
  <c r="AL1020" i="2"/>
  <c r="AL1021" i="2"/>
  <c r="AL1022" i="2"/>
  <c r="AL1023" i="2"/>
  <c r="AL1024" i="2"/>
  <c r="AL1025" i="2"/>
  <c r="AL1026" i="2"/>
  <c r="AL1027" i="2"/>
  <c r="AL1028" i="2"/>
  <c r="AL1029" i="2"/>
  <c r="AL1030" i="2"/>
  <c r="AL1031" i="2"/>
  <c r="AL1032" i="2"/>
  <c r="AL1033" i="2"/>
  <c r="AL1034" i="2"/>
  <c r="AL1035" i="2"/>
  <c r="AL1036" i="2"/>
  <c r="AL1037" i="2"/>
  <c r="AL1038" i="2"/>
  <c r="AL1039" i="2"/>
  <c r="AL1040" i="2"/>
  <c r="AL1041" i="2"/>
  <c r="AL1042" i="2"/>
  <c r="AL1043" i="2"/>
  <c r="AL1044" i="2"/>
  <c r="AL1045" i="2"/>
  <c r="AL1046" i="2"/>
  <c r="AL1047" i="2"/>
  <c r="AL1048" i="2"/>
  <c r="AL1049" i="2"/>
  <c r="AL1050" i="2"/>
  <c r="AL1051" i="2"/>
  <c r="AL1052" i="2"/>
  <c r="AL1053" i="2"/>
  <c r="AL1054" i="2"/>
  <c r="AL1055" i="2"/>
  <c r="AL1056" i="2"/>
  <c r="AL1057" i="2"/>
  <c r="AL1058" i="2"/>
  <c r="AL1059" i="2"/>
  <c r="AL1060" i="2"/>
  <c r="AL1061" i="2"/>
  <c r="AL1062" i="2"/>
  <c r="AL1063" i="2"/>
  <c r="AL1064" i="2"/>
  <c r="AL1065" i="2"/>
  <c r="AL1066" i="2"/>
  <c r="AL1067" i="2"/>
  <c r="AL1068" i="2"/>
  <c r="AL1069" i="2"/>
  <c r="AL1070" i="2"/>
  <c r="AL1071" i="2"/>
  <c r="AL1072" i="2"/>
  <c r="AL1073" i="2"/>
  <c r="AL1074" i="2"/>
  <c r="AL1075" i="2"/>
  <c r="AL1076" i="2"/>
  <c r="AL1077" i="2"/>
  <c r="AL1078" i="2"/>
  <c r="AL1079" i="2"/>
  <c r="AL1080" i="2"/>
  <c r="AL1081" i="2"/>
  <c r="AL1082" i="2"/>
  <c r="AL1083" i="2"/>
  <c r="AL1084" i="2"/>
  <c r="AL1085" i="2"/>
  <c r="AL1086" i="2"/>
  <c r="AL1087" i="2"/>
  <c r="AL1088" i="2"/>
  <c r="AL1089" i="2"/>
  <c r="AL1090" i="2"/>
  <c r="AL1091" i="2"/>
  <c r="AL1092" i="2"/>
  <c r="AL1093" i="2"/>
  <c r="AL1094" i="2"/>
  <c r="AL1095" i="2"/>
  <c r="AL1096" i="2"/>
  <c r="AL1097" i="2"/>
  <c r="AL1098" i="2"/>
  <c r="AL1099" i="2"/>
  <c r="AL1100" i="2"/>
  <c r="AL1101" i="2"/>
  <c r="AL1102" i="2"/>
  <c r="AL1103" i="2"/>
  <c r="AL1104" i="2"/>
  <c r="AL1105" i="2"/>
  <c r="AL1106" i="2"/>
  <c r="AL1107" i="2"/>
  <c r="AL1108" i="2"/>
  <c r="AL1109" i="2"/>
  <c r="AL1110" i="2"/>
  <c r="AL1111" i="2"/>
  <c r="AL1112" i="2"/>
  <c r="AL1113" i="2"/>
  <c r="AL1114" i="2"/>
  <c r="AL1115" i="2"/>
  <c r="AL1116" i="2"/>
  <c r="AL1117" i="2"/>
  <c r="AL1118" i="2"/>
  <c r="AL1119" i="2"/>
  <c r="AL1120" i="2"/>
  <c r="AL1121" i="2"/>
  <c r="AL1122" i="2"/>
  <c r="AL1123" i="2"/>
  <c r="AL1124" i="2"/>
  <c r="AL1125" i="2"/>
  <c r="AL1126" i="2"/>
  <c r="AL1127" i="2"/>
  <c r="AL1128" i="2"/>
  <c r="AL1129" i="2"/>
  <c r="AL1130" i="2"/>
  <c r="AL1131" i="2"/>
  <c r="AL1132" i="2"/>
  <c r="AL1133" i="2"/>
  <c r="AL1134" i="2"/>
  <c r="AL1135" i="2"/>
  <c r="AL1136" i="2"/>
  <c r="AL1137" i="2"/>
  <c r="AL1138" i="2"/>
  <c r="AL1139" i="2"/>
  <c r="AL1140" i="2"/>
  <c r="AL1141" i="2"/>
  <c r="AL1142" i="2"/>
  <c r="AL1143" i="2"/>
  <c r="AL1144" i="2"/>
  <c r="AL1145" i="2"/>
  <c r="AL1146" i="2"/>
  <c r="AL1147" i="2"/>
  <c r="AL1148" i="2"/>
  <c r="AL1149" i="2"/>
  <c r="AL1150" i="2"/>
  <c r="AL1151" i="2"/>
  <c r="AL1152" i="2"/>
  <c r="AL1153" i="2"/>
  <c r="AL1154" i="2"/>
  <c r="AL1155" i="2"/>
  <c r="AL1156" i="2"/>
  <c r="AL1157" i="2"/>
  <c r="AL1158" i="2"/>
  <c r="AL1159" i="2"/>
  <c r="AL1160" i="2"/>
  <c r="AL1161" i="2"/>
  <c r="AL1162" i="2"/>
  <c r="AL1163" i="2"/>
  <c r="AL1164" i="2"/>
  <c r="AL1165" i="2"/>
  <c r="AL1166" i="2"/>
  <c r="AL1167" i="2"/>
  <c r="AL1168" i="2"/>
  <c r="AL1169" i="2"/>
  <c r="AL1170" i="2"/>
  <c r="AL1171" i="2"/>
  <c r="AL1172" i="2"/>
  <c r="AL1173" i="2"/>
  <c r="AL1174" i="2"/>
  <c r="AL1175" i="2"/>
  <c r="AL1176" i="2"/>
  <c r="AL1177" i="2"/>
  <c r="AL1178" i="2"/>
  <c r="AL1179" i="2"/>
  <c r="AL1180" i="2"/>
  <c r="AL1181" i="2"/>
  <c r="AL1182" i="2"/>
  <c r="AL1183" i="2"/>
  <c r="AL1184" i="2"/>
  <c r="AL1185" i="2"/>
  <c r="AL1186" i="2"/>
  <c r="AL1187" i="2"/>
  <c r="AL1188" i="2"/>
  <c r="AL1189" i="2"/>
  <c r="AL1190" i="2"/>
  <c r="AL1191" i="2"/>
  <c r="AL1192" i="2"/>
  <c r="AL1193" i="2"/>
  <c r="AL1194" i="2"/>
  <c r="AL1195" i="2"/>
  <c r="AL1196" i="2"/>
  <c r="AL1197" i="2"/>
  <c r="AL1198" i="2"/>
  <c r="AL1199" i="2"/>
  <c r="AL1200" i="2"/>
  <c r="AL1201" i="2"/>
  <c r="AL1202" i="2"/>
  <c r="AL1203" i="2"/>
  <c r="AL1204" i="2"/>
  <c r="AL1205" i="2"/>
  <c r="AL1206" i="2"/>
  <c r="AL1207" i="2"/>
  <c r="AL1208" i="2"/>
  <c r="AL1209" i="2"/>
  <c r="AL1210" i="2"/>
  <c r="AL1211" i="2"/>
  <c r="AL1212" i="2"/>
  <c r="AL1213" i="2"/>
  <c r="AL1214" i="2"/>
  <c r="AL1215" i="2"/>
  <c r="AL1216" i="2"/>
  <c r="AL1217" i="2"/>
  <c r="AL1218" i="2"/>
  <c r="AL1219" i="2"/>
  <c r="AL1220" i="2"/>
  <c r="AL1221" i="2"/>
  <c r="AL1222" i="2"/>
  <c r="AL1223" i="2"/>
  <c r="AL1224" i="2"/>
  <c r="AL1225" i="2"/>
  <c r="AL1226" i="2"/>
  <c r="AL1227" i="2"/>
  <c r="AL1228" i="2"/>
  <c r="AL1229" i="2"/>
  <c r="AL1230" i="2"/>
  <c r="AL1231" i="2"/>
  <c r="AL1232" i="2"/>
  <c r="AL1233" i="2"/>
  <c r="AL1234" i="2"/>
  <c r="AL1235" i="2"/>
  <c r="AL1236" i="2"/>
  <c r="AL1237" i="2"/>
  <c r="AL1238" i="2"/>
  <c r="AL1239" i="2"/>
  <c r="AL1240" i="2"/>
  <c r="AL1241" i="2"/>
  <c r="AL1242" i="2"/>
  <c r="AL1243" i="2"/>
  <c r="AL1244" i="2"/>
  <c r="AL1245" i="2"/>
  <c r="AL1246" i="2"/>
  <c r="AL1247" i="2"/>
  <c r="AL1248" i="2"/>
  <c r="AL1249" i="2"/>
  <c r="AL1250" i="2"/>
  <c r="AL1251" i="2"/>
  <c r="AL1252" i="2"/>
  <c r="AL1253" i="2"/>
  <c r="AL1254" i="2"/>
  <c r="AL1255" i="2"/>
  <c r="AL1256" i="2"/>
  <c r="AL1257" i="2"/>
  <c r="AL1258" i="2"/>
  <c r="AL1259" i="2"/>
  <c r="AL1260" i="2"/>
  <c r="AL1261" i="2"/>
  <c r="AL1262" i="2"/>
  <c r="AL1263" i="2"/>
  <c r="AL1264" i="2"/>
  <c r="AL1265" i="2"/>
  <c r="AL1266" i="2"/>
  <c r="AL1267" i="2"/>
  <c r="AL1268" i="2"/>
  <c r="AL1269" i="2"/>
  <c r="AL1270" i="2"/>
  <c r="AL1271" i="2"/>
  <c r="AL1272" i="2"/>
  <c r="AL1273" i="2"/>
  <c r="AL1274" i="2"/>
  <c r="AL1275" i="2"/>
  <c r="AL1276" i="2"/>
  <c r="AL1277" i="2"/>
  <c r="AL1278" i="2"/>
  <c r="AL1279" i="2"/>
  <c r="AL1280" i="2"/>
  <c r="AL1281" i="2"/>
  <c r="AL1282" i="2"/>
  <c r="AL1283" i="2"/>
  <c r="AL1284" i="2"/>
  <c r="AL1285" i="2"/>
  <c r="AL1286" i="2"/>
  <c r="AL1287" i="2"/>
  <c r="AL1288" i="2"/>
  <c r="AL1289" i="2"/>
  <c r="AL1290" i="2"/>
  <c r="AL1291" i="2"/>
  <c r="AL1292" i="2"/>
  <c r="AL1293" i="2"/>
  <c r="AL1294" i="2"/>
  <c r="AL1295" i="2"/>
  <c r="AL1296" i="2"/>
  <c r="AL1297" i="2"/>
  <c r="AL1298" i="2"/>
  <c r="AL1299" i="2"/>
  <c r="AL1300" i="2"/>
  <c r="AL1301" i="2"/>
  <c r="AL1302" i="2"/>
  <c r="AL1303" i="2"/>
  <c r="AL1304" i="2"/>
  <c r="AL1305" i="2"/>
  <c r="AL1306" i="2"/>
  <c r="AL1307" i="2"/>
  <c r="AL1308" i="2"/>
  <c r="AL1309" i="2"/>
  <c r="AL1310" i="2"/>
  <c r="AL1311" i="2"/>
  <c r="AL1312" i="2"/>
  <c r="AL1313" i="2"/>
  <c r="AL1314" i="2"/>
  <c r="AL1315" i="2"/>
  <c r="AL1316" i="2"/>
  <c r="AL1317" i="2"/>
  <c r="AL1318" i="2"/>
  <c r="AL1319" i="2"/>
  <c r="AL1320" i="2"/>
  <c r="AL1321" i="2"/>
  <c r="AL1322" i="2"/>
  <c r="AL1323" i="2"/>
  <c r="AL1324" i="2"/>
  <c r="AL1325" i="2"/>
  <c r="AL1326" i="2"/>
  <c r="AL1327" i="2"/>
  <c r="AL1328" i="2"/>
  <c r="AL1329" i="2"/>
  <c r="AL1330" i="2"/>
  <c r="AL1331" i="2"/>
  <c r="AL1332" i="2"/>
  <c r="AL1333" i="2"/>
  <c r="AL1334" i="2"/>
  <c r="AL1335" i="2"/>
  <c r="AL1336" i="2"/>
  <c r="AL1337" i="2"/>
  <c r="AL1338" i="2"/>
  <c r="AL1339" i="2"/>
  <c r="AL1340" i="2"/>
  <c r="AL1341" i="2"/>
  <c r="AL1342" i="2"/>
  <c r="AL1343" i="2"/>
  <c r="AL1344" i="2"/>
  <c r="AL1345" i="2"/>
  <c r="AL1346" i="2"/>
  <c r="AL1347" i="2"/>
  <c r="AL1348" i="2"/>
  <c r="AL1349" i="2"/>
  <c r="AL1350" i="2"/>
  <c r="AL1351" i="2"/>
  <c r="AL1352" i="2"/>
  <c r="AL1353" i="2"/>
  <c r="AL1354" i="2"/>
  <c r="AL1355" i="2"/>
  <c r="AL1356" i="2"/>
  <c r="AL1357" i="2"/>
  <c r="AL1358" i="2"/>
  <c r="AL1359" i="2"/>
  <c r="AL1360" i="2"/>
  <c r="AL1361" i="2"/>
  <c r="AL1362" i="2"/>
  <c r="AL1363" i="2"/>
  <c r="AL1364" i="2"/>
  <c r="AL1365" i="2"/>
  <c r="AL1366" i="2"/>
  <c r="AL1367" i="2"/>
  <c r="AL1368" i="2"/>
  <c r="AL1369" i="2"/>
  <c r="AL1370" i="2"/>
  <c r="AL1371" i="2"/>
  <c r="AL1372" i="2"/>
  <c r="AL1373" i="2"/>
  <c r="AL1374" i="2"/>
  <c r="AL1375" i="2"/>
  <c r="AL1376" i="2"/>
  <c r="AL1377" i="2"/>
  <c r="AL1378" i="2"/>
  <c r="AL1379" i="2"/>
  <c r="AL1380" i="2"/>
  <c r="AL1381" i="2"/>
  <c r="AL1382" i="2"/>
  <c r="AL1383" i="2"/>
  <c r="AL1384" i="2"/>
  <c r="AL1385" i="2"/>
  <c r="AL1386" i="2"/>
  <c r="AL1387" i="2"/>
  <c r="AL1388" i="2"/>
  <c r="AL1389" i="2"/>
  <c r="AL1390" i="2"/>
  <c r="AL1391" i="2"/>
  <c r="AL1392" i="2"/>
  <c r="AL1393" i="2"/>
  <c r="AL1394" i="2"/>
  <c r="AL1395" i="2"/>
  <c r="AL1396" i="2"/>
  <c r="AL1397" i="2"/>
  <c r="AL1398" i="2"/>
  <c r="AL1399" i="2"/>
  <c r="AL1400" i="2"/>
  <c r="AL1401" i="2"/>
  <c r="AL1402" i="2"/>
  <c r="AL1403" i="2"/>
  <c r="AL1404" i="2"/>
  <c r="AL1405" i="2"/>
  <c r="AL1406" i="2"/>
  <c r="AL1407" i="2"/>
  <c r="AL1408" i="2"/>
  <c r="AL1409" i="2"/>
  <c r="AL1410" i="2"/>
  <c r="AL1411" i="2"/>
  <c r="AL1412" i="2"/>
  <c r="AL1413" i="2"/>
  <c r="AL1414" i="2"/>
  <c r="AL1415" i="2"/>
  <c r="AL1416" i="2"/>
  <c r="AL1417" i="2"/>
  <c r="AL1418" i="2"/>
  <c r="AL1419" i="2"/>
  <c r="AL1420" i="2"/>
  <c r="AL1421" i="2"/>
  <c r="AL1422" i="2"/>
  <c r="AL1423" i="2"/>
  <c r="AL1424" i="2"/>
  <c r="AL1425" i="2"/>
  <c r="AL1426" i="2"/>
  <c r="AL1427" i="2"/>
  <c r="AL1428" i="2"/>
  <c r="AL1429" i="2"/>
  <c r="AL1430" i="2"/>
  <c r="AL1431" i="2"/>
  <c r="AL1432" i="2"/>
  <c r="AL1433" i="2"/>
  <c r="AL1434" i="2"/>
  <c r="AL1435" i="2"/>
  <c r="AL1436" i="2"/>
  <c r="AL1437" i="2"/>
  <c r="AL1438" i="2"/>
  <c r="AL1439" i="2"/>
  <c r="AL1440" i="2"/>
  <c r="AL1441" i="2"/>
  <c r="AL1442" i="2"/>
  <c r="AL1443" i="2"/>
  <c r="AL1444" i="2"/>
  <c r="AL1445" i="2"/>
  <c r="AL1446" i="2"/>
  <c r="AL1447" i="2"/>
  <c r="AL1448" i="2"/>
  <c r="AL1449" i="2"/>
  <c r="AL1450" i="2"/>
  <c r="AL1451" i="2"/>
  <c r="AL1452" i="2"/>
  <c r="AL1453" i="2"/>
  <c r="AL1454" i="2"/>
  <c r="AL1455" i="2"/>
  <c r="AL1456" i="2"/>
  <c r="AL1457" i="2"/>
  <c r="AL1458" i="2"/>
  <c r="AL1459" i="2"/>
  <c r="AL1460" i="2"/>
  <c r="AL1461" i="2"/>
  <c r="AL1462" i="2"/>
  <c r="AL1463" i="2"/>
  <c r="AL1464" i="2"/>
  <c r="AL1465" i="2"/>
  <c r="AL1466" i="2"/>
  <c r="AL1467" i="2"/>
  <c r="AL1468" i="2"/>
  <c r="AL1469" i="2"/>
  <c r="AL1470" i="2"/>
  <c r="AL1471" i="2"/>
  <c r="AL1472" i="2"/>
  <c r="AL1473" i="2"/>
  <c r="AL1474" i="2"/>
  <c r="AL1475" i="2"/>
  <c r="AL1476" i="2"/>
  <c r="AL1477" i="2"/>
  <c r="AL1478" i="2"/>
  <c r="AL1479" i="2"/>
  <c r="AL1480" i="2"/>
  <c r="AL1481" i="2"/>
  <c r="AL1482" i="2"/>
  <c r="AL1483" i="2"/>
  <c r="AL1484" i="2"/>
  <c r="AL1485" i="2"/>
  <c r="AL1486" i="2"/>
  <c r="AL1487" i="2"/>
  <c r="AL1488" i="2"/>
  <c r="AL1489" i="2"/>
  <c r="AL1490" i="2"/>
  <c r="AL1491" i="2"/>
  <c r="AL1492" i="2"/>
  <c r="AL1493" i="2"/>
  <c r="AL1494" i="2"/>
  <c r="AL1495" i="2"/>
  <c r="AL1496" i="2"/>
  <c r="AL1497" i="2"/>
  <c r="AL1498" i="2"/>
  <c r="AL1499" i="2"/>
  <c r="AL1500" i="2"/>
  <c r="AL1501" i="2"/>
  <c r="AL1502" i="2"/>
  <c r="AL1503" i="2"/>
  <c r="AL1504" i="2"/>
  <c r="AL1505" i="2"/>
  <c r="AL1506" i="2"/>
  <c r="AL1507" i="2"/>
  <c r="AL1508" i="2"/>
  <c r="AL1509" i="2"/>
  <c r="AL1510" i="2"/>
  <c r="AL1511" i="2"/>
  <c r="AL1512" i="2"/>
  <c r="AL1513" i="2"/>
  <c r="AL1514" i="2"/>
  <c r="AL1515" i="2"/>
  <c r="AL1516" i="2"/>
  <c r="AL1517" i="2"/>
  <c r="AL1518" i="2"/>
  <c r="AL1519" i="2"/>
  <c r="AL1520" i="2"/>
  <c r="AL1521" i="2"/>
  <c r="AL1522" i="2"/>
  <c r="AL1523" i="2"/>
  <c r="AL1524" i="2"/>
  <c r="AL1525" i="2"/>
  <c r="AL1526" i="2"/>
  <c r="AL1527" i="2"/>
  <c r="AL1528" i="2"/>
  <c r="AL1529" i="2"/>
  <c r="AL1530" i="2"/>
  <c r="AL1531" i="2"/>
  <c r="AL1532" i="2"/>
  <c r="AL1533" i="2"/>
  <c r="AL1534" i="2"/>
  <c r="AL1535" i="2"/>
  <c r="AL1536" i="2"/>
  <c r="AL1537" i="2"/>
  <c r="AL1538" i="2"/>
  <c r="AL1539" i="2"/>
  <c r="AL1540" i="2"/>
  <c r="AL1541" i="2"/>
  <c r="AL1542" i="2"/>
  <c r="AL1543" i="2"/>
  <c r="AL1544" i="2"/>
  <c r="AL1545" i="2"/>
  <c r="AL1546" i="2"/>
  <c r="AL1547" i="2"/>
  <c r="AL1548" i="2"/>
  <c r="AL1549" i="2"/>
  <c r="AL1550" i="2"/>
  <c r="AL1551" i="2"/>
  <c r="AL1552" i="2"/>
  <c r="AL1553" i="2"/>
  <c r="AL1554" i="2"/>
  <c r="AL1555" i="2"/>
  <c r="AL1556" i="2"/>
  <c r="AL1557" i="2"/>
  <c r="AL1558" i="2"/>
  <c r="AL1559" i="2"/>
  <c r="AL1560" i="2"/>
  <c r="AL1561" i="2"/>
  <c r="AL1562" i="2"/>
  <c r="AL1563" i="2"/>
  <c r="AL1564" i="2"/>
  <c r="AL1565" i="2"/>
  <c r="AL1566" i="2"/>
  <c r="AL1567" i="2"/>
  <c r="AL1568" i="2"/>
  <c r="AL1569" i="2"/>
  <c r="AL1570" i="2"/>
  <c r="AL1571" i="2"/>
  <c r="AL1572" i="2"/>
  <c r="AL1573" i="2"/>
  <c r="AL1574" i="2"/>
  <c r="AL1575" i="2"/>
  <c r="AL1576" i="2"/>
  <c r="AL1577" i="2"/>
  <c r="AL1578" i="2"/>
  <c r="AL1579" i="2"/>
  <c r="AL1580" i="2"/>
  <c r="AL1581" i="2"/>
  <c r="AL1582" i="2"/>
  <c r="AL1583" i="2"/>
  <c r="AL1584" i="2"/>
  <c r="AL1585" i="2"/>
  <c r="AL1586" i="2"/>
  <c r="AL1587" i="2"/>
  <c r="AL1588" i="2"/>
  <c r="AL1589" i="2"/>
  <c r="AL1590" i="2"/>
  <c r="AL1591" i="2"/>
  <c r="AL1592" i="2"/>
  <c r="AL1593" i="2"/>
  <c r="AL1594" i="2"/>
  <c r="AL1595" i="2"/>
  <c r="AL1596" i="2"/>
  <c r="AL1597" i="2"/>
  <c r="AL1598" i="2"/>
  <c r="AL1599" i="2"/>
  <c r="AL1600" i="2"/>
  <c r="AL1601" i="2"/>
  <c r="AK2" i="2"/>
  <c r="AK3" i="2"/>
  <c r="AK4" i="2"/>
  <c r="AK5" i="2"/>
  <c r="AK6" i="2"/>
  <c r="AK7" i="2"/>
  <c r="AK8" i="2"/>
  <c r="AK9" i="2"/>
  <c r="AK10" i="2"/>
  <c r="AK11" i="2"/>
  <c r="AK12" i="2"/>
  <c r="AK13" i="2"/>
  <c r="AK14" i="2"/>
  <c r="AK15" i="2"/>
  <c r="AK16" i="2"/>
  <c r="AK17" i="2"/>
  <c r="AK18" i="2"/>
  <c r="AK19" i="2"/>
  <c r="AK20" i="2"/>
  <c r="AK21" i="2"/>
  <c r="AK22" i="2"/>
  <c r="AK23" i="2"/>
  <c r="AK24" i="2"/>
  <c r="AK25" i="2"/>
  <c r="AK26" i="2"/>
  <c r="AK27" i="2"/>
  <c r="AK28" i="2"/>
  <c r="AK29" i="2"/>
  <c r="AK30" i="2"/>
  <c r="AK31" i="2"/>
  <c r="AK32" i="2"/>
  <c r="AK33" i="2"/>
  <c r="AK34" i="2"/>
  <c r="AK35" i="2"/>
  <c r="AK36" i="2"/>
  <c r="AK37" i="2"/>
  <c r="AK38" i="2"/>
  <c r="AK39" i="2"/>
  <c r="AK40" i="2"/>
  <c r="AK41" i="2"/>
  <c r="AK42" i="2"/>
  <c r="AK43" i="2"/>
  <c r="AK44" i="2"/>
  <c r="AK45" i="2"/>
  <c r="AK46" i="2"/>
  <c r="AK47" i="2"/>
  <c r="AK48" i="2"/>
  <c r="AK49" i="2"/>
  <c r="AK50" i="2"/>
  <c r="AK51" i="2"/>
  <c r="AK52" i="2"/>
  <c r="AK53" i="2"/>
  <c r="AK54" i="2"/>
  <c r="AK55" i="2"/>
  <c r="AK56" i="2"/>
  <c r="AK57" i="2"/>
  <c r="AK58" i="2"/>
  <c r="AK59" i="2"/>
  <c r="AK60" i="2"/>
  <c r="AK61" i="2"/>
  <c r="AK62" i="2"/>
  <c r="AK63" i="2"/>
  <c r="AK64" i="2"/>
  <c r="AK65" i="2"/>
  <c r="AK66" i="2"/>
  <c r="AK67" i="2"/>
  <c r="AK68" i="2"/>
  <c r="AK69" i="2"/>
  <c r="AK70" i="2"/>
  <c r="AK71" i="2"/>
  <c r="AK72" i="2"/>
  <c r="AK73" i="2"/>
  <c r="AK74" i="2"/>
  <c r="AK75" i="2"/>
  <c r="AK76" i="2"/>
  <c r="AK77" i="2"/>
  <c r="AK78" i="2"/>
  <c r="AK79" i="2"/>
  <c r="AK80" i="2"/>
  <c r="AK81" i="2"/>
  <c r="AK82" i="2"/>
  <c r="AK83" i="2"/>
  <c r="AK84" i="2"/>
  <c r="AK85" i="2"/>
  <c r="AK86" i="2"/>
  <c r="AK87" i="2"/>
  <c r="AK88" i="2"/>
  <c r="AK89" i="2"/>
  <c r="AK90" i="2"/>
  <c r="AK91" i="2"/>
  <c r="AK92" i="2"/>
  <c r="AK93" i="2"/>
  <c r="AK94" i="2"/>
  <c r="AK95" i="2"/>
  <c r="AK96" i="2"/>
  <c r="AK97" i="2"/>
  <c r="AK98" i="2"/>
  <c r="AK99" i="2"/>
  <c r="AK100" i="2"/>
  <c r="AK101" i="2"/>
  <c r="AK102" i="2"/>
  <c r="AK103" i="2"/>
  <c r="AK104" i="2"/>
  <c r="AK105" i="2"/>
  <c r="AK106" i="2"/>
  <c r="AK107" i="2"/>
  <c r="AK108" i="2"/>
  <c r="AK109" i="2"/>
  <c r="AK110" i="2"/>
  <c r="AK111" i="2"/>
  <c r="AK112" i="2"/>
  <c r="AK113" i="2"/>
  <c r="AK114" i="2"/>
  <c r="AK115" i="2"/>
  <c r="AK116" i="2"/>
  <c r="AK117" i="2"/>
  <c r="AK118" i="2"/>
  <c r="AK119" i="2"/>
  <c r="AK120" i="2"/>
  <c r="AK121" i="2"/>
  <c r="AK122" i="2"/>
  <c r="AK123" i="2"/>
  <c r="AK124" i="2"/>
  <c r="AK125" i="2"/>
  <c r="AK126" i="2"/>
  <c r="AK127" i="2"/>
  <c r="AK128" i="2"/>
  <c r="AK129" i="2"/>
  <c r="AK130" i="2"/>
  <c r="AK131" i="2"/>
  <c r="AK132" i="2"/>
  <c r="AK133" i="2"/>
  <c r="AK134" i="2"/>
  <c r="AK135" i="2"/>
  <c r="AK136" i="2"/>
  <c r="AK137" i="2"/>
  <c r="AK138" i="2"/>
  <c r="AK139" i="2"/>
  <c r="AK140" i="2"/>
  <c r="AK141" i="2"/>
  <c r="AK142" i="2"/>
  <c r="AK143" i="2"/>
  <c r="AK144" i="2"/>
  <c r="AK145" i="2"/>
  <c r="AK146" i="2"/>
  <c r="AK147" i="2"/>
  <c r="AK148" i="2"/>
  <c r="AK149" i="2"/>
  <c r="AK150" i="2"/>
  <c r="AK151" i="2"/>
  <c r="AK152" i="2"/>
  <c r="AK153" i="2"/>
  <c r="AK154" i="2"/>
  <c r="AK155" i="2"/>
  <c r="AK156" i="2"/>
  <c r="AK157" i="2"/>
  <c r="AK158" i="2"/>
  <c r="AK159" i="2"/>
  <c r="AK160" i="2"/>
  <c r="AK161" i="2"/>
  <c r="AK162" i="2"/>
  <c r="AK163" i="2"/>
  <c r="AK164" i="2"/>
  <c r="AK165" i="2"/>
  <c r="AK166" i="2"/>
  <c r="AK167" i="2"/>
  <c r="AK168" i="2"/>
  <c r="AK169" i="2"/>
  <c r="AK170" i="2"/>
  <c r="AK171" i="2"/>
  <c r="AK172" i="2"/>
  <c r="AK173" i="2"/>
  <c r="AK174" i="2"/>
  <c r="AK175" i="2"/>
  <c r="AK176" i="2"/>
  <c r="AK177" i="2"/>
  <c r="AK178" i="2"/>
  <c r="AK179" i="2"/>
  <c r="AK180" i="2"/>
  <c r="AK181" i="2"/>
  <c r="AK182" i="2"/>
  <c r="AK183" i="2"/>
  <c r="AK184" i="2"/>
  <c r="AK185" i="2"/>
  <c r="AK186" i="2"/>
  <c r="AK187" i="2"/>
  <c r="AK188" i="2"/>
  <c r="AK189" i="2"/>
  <c r="AK190" i="2"/>
  <c r="AK191" i="2"/>
  <c r="AK192" i="2"/>
  <c r="AK193" i="2"/>
  <c r="AK194" i="2"/>
  <c r="AK195" i="2"/>
  <c r="AK196" i="2"/>
  <c r="AK197" i="2"/>
  <c r="AK198" i="2"/>
  <c r="AK199" i="2"/>
  <c r="AK200" i="2"/>
  <c r="AK201" i="2"/>
  <c r="AK202" i="2"/>
  <c r="AK203" i="2"/>
  <c r="AK204" i="2"/>
  <c r="AK205" i="2"/>
  <c r="AK206" i="2"/>
  <c r="AK207" i="2"/>
  <c r="AK208" i="2"/>
  <c r="AK209" i="2"/>
  <c r="AK210" i="2"/>
  <c r="AK211" i="2"/>
  <c r="AK212" i="2"/>
  <c r="AK213" i="2"/>
  <c r="AK214" i="2"/>
  <c r="AK215" i="2"/>
  <c r="AK216" i="2"/>
  <c r="AK217" i="2"/>
  <c r="AK218" i="2"/>
  <c r="AK219" i="2"/>
  <c r="AK220" i="2"/>
  <c r="AK221" i="2"/>
  <c r="AK222" i="2"/>
  <c r="AK223" i="2"/>
  <c r="AK224" i="2"/>
  <c r="AK225" i="2"/>
  <c r="AK226" i="2"/>
  <c r="AK227" i="2"/>
  <c r="AK228" i="2"/>
  <c r="AK229" i="2"/>
  <c r="AK230" i="2"/>
  <c r="AK231" i="2"/>
  <c r="AK232" i="2"/>
  <c r="AK233" i="2"/>
  <c r="AK234" i="2"/>
  <c r="AK235" i="2"/>
  <c r="AK236" i="2"/>
  <c r="AK237" i="2"/>
  <c r="AK238" i="2"/>
  <c r="AK239" i="2"/>
  <c r="AK240" i="2"/>
  <c r="AK241" i="2"/>
  <c r="AK242" i="2"/>
  <c r="AK243" i="2"/>
  <c r="AK244" i="2"/>
  <c r="AK245" i="2"/>
  <c r="AK246" i="2"/>
  <c r="AK247" i="2"/>
  <c r="AK248" i="2"/>
  <c r="AK249" i="2"/>
  <c r="AK250" i="2"/>
  <c r="AK251" i="2"/>
  <c r="AK252" i="2"/>
  <c r="AK253" i="2"/>
  <c r="AK254" i="2"/>
  <c r="AK255" i="2"/>
  <c r="AK256" i="2"/>
  <c r="AK257" i="2"/>
  <c r="AK258" i="2"/>
  <c r="AK259" i="2"/>
  <c r="AK260" i="2"/>
  <c r="AK261" i="2"/>
  <c r="AK262" i="2"/>
  <c r="AK263" i="2"/>
  <c r="AK264" i="2"/>
  <c r="AK265" i="2"/>
  <c r="AK266" i="2"/>
  <c r="AK267" i="2"/>
  <c r="AK268" i="2"/>
  <c r="AK269" i="2"/>
  <c r="AK270" i="2"/>
  <c r="AK271" i="2"/>
  <c r="AK272" i="2"/>
  <c r="AK273" i="2"/>
  <c r="AK274" i="2"/>
  <c r="AK275" i="2"/>
  <c r="AK276" i="2"/>
  <c r="AK277" i="2"/>
  <c r="AK278" i="2"/>
  <c r="AK279" i="2"/>
  <c r="AK280" i="2"/>
  <c r="AK281" i="2"/>
  <c r="AK282" i="2"/>
  <c r="AK283" i="2"/>
  <c r="AK284" i="2"/>
  <c r="AK285" i="2"/>
  <c r="AK286" i="2"/>
  <c r="AK287" i="2"/>
  <c r="AK288" i="2"/>
  <c r="AK289" i="2"/>
  <c r="AK290" i="2"/>
  <c r="AK291" i="2"/>
  <c r="AK292" i="2"/>
  <c r="AK293" i="2"/>
  <c r="AK294" i="2"/>
  <c r="AK295" i="2"/>
  <c r="AK296" i="2"/>
  <c r="AK297" i="2"/>
  <c r="AK298" i="2"/>
  <c r="AK299" i="2"/>
  <c r="AK300" i="2"/>
  <c r="AK301" i="2"/>
  <c r="AK302" i="2"/>
  <c r="AK303" i="2"/>
  <c r="AK304" i="2"/>
  <c r="AK305" i="2"/>
  <c r="AK306" i="2"/>
  <c r="AK307" i="2"/>
  <c r="AK308" i="2"/>
  <c r="AK309" i="2"/>
  <c r="AK310" i="2"/>
  <c r="AK311" i="2"/>
  <c r="AK312" i="2"/>
  <c r="AK313" i="2"/>
  <c r="AK314" i="2"/>
  <c r="AK315" i="2"/>
  <c r="AK316" i="2"/>
  <c r="AK317" i="2"/>
  <c r="AK318" i="2"/>
  <c r="AK319" i="2"/>
  <c r="AK320" i="2"/>
  <c r="AK321" i="2"/>
  <c r="AK322" i="2"/>
  <c r="AK323" i="2"/>
  <c r="AK324" i="2"/>
  <c r="AK325" i="2"/>
  <c r="AK326" i="2"/>
  <c r="AK327" i="2"/>
  <c r="AK328" i="2"/>
  <c r="AK329" i="2"/>
  <c r="AK330" i="2"/>
  <c r="AK331" i="2"/>
  <c r="AK332" i="2"/>
  <c r="AK333" i="2"/>
  <c r="AK334" i="2"/>
  <c r="AK335" i="2"/>
  <c r="AK336" i="2"/>
  <c r="AK337" i="2"/>
  <c r="AK338" i="2"/>
  <c r="AK339" i="2"/>
  <c r="AK340" i="2"/>
  <c r="AK341" i="2"/>
  <c r="AK342" i="2"/>
  <c r="AK343" i="2"/>
  <c r="AK344" i="2"/>
  <c r="AK345" i="2"/>
  <c r="AK346" i="2"/>
  <c r="AK347" i="2"/>
  <c r="AK348" i="2"/>
  <c r="AK349" i="2"/>
  <c r="AK350" i="2"/>
  <c r="AK351" i="2"/>
  <c r="AK352" i="2"/>
  <c r="AK353" i="2"/>
  <c r="AK354" i="2"/>
  <c r="AK355" i="2"/>
  <c r="AK356" i="2"/>
  <c r="AK357" i="2"/>
  <c r="AK358" i="2"/>
  <c r="AK359" i="2"/>
  <c r="AK360" i="2"/>
  <c r="AK361" i="2"/>
  <c r="AK362" i="2"/>
  <c r="AK363" i="2"/>
  <c r="AK364" i="2"/>
  <c r="AK365" i="2"/>
  <c r="AK366" i="2"/>
  <c r="AK367" i="2"/>
  <c r="AK368" i="2"/>
  <c r="AK369" i="2"/>
  <c r="AK370" i="2"/>
  <c r="AK371" i="2"/>
  <c r="AK372" i="2"/>
  <c r="AK373" i="2"/>
  <c r="AK374" i="2"/>
  <c r="AK375" i="2"/>
  <c r="AK376" i="2"/>
  <c r="AK377" i="2"/>
  <c r="AK378" i="2"/>
  <c r="AK379" i="2"/>
  <c r="AK380" i="2"/>
  <c r="AK381" i="2"/>
  <c r="AK382" i="2"/>
  <c r="AK383" i="2"/>
  <c r="AK384" i="2"/>
  <c r="AK385" i="2"/>
  <c r="AK386" i="2"/>
  <c r="AK387" i="2"/>
  <c r="AK388" i="2"/>
  <c r="AK389" i="2"/>
  <c r="AK390" i="2"/>
  <c r="AK391" i="2"/>
  <c r="AK392" i="2"/>
  <c r="AK393" i="2"/>
  <c r="AK394" i="2"/>
  <c r="AK395" i="2"/>
  <c r="AK396" i="2"/>
  <c r="AK397" i="2"/>
  <c r="AK398" i="2"/>
  <c r="AK399" i="2"/>
  <c r="AK400" i="2"/>
  <c r="AK401" i="2"/>
  <c r="AK402" i="2"/>
  <c r="AK403" i="2"/>
  <c r="AK404" i="2"/>
  <c r="AK405" i="2"/>
  <c r="AK406" i="2"/>
  <c r="AK407" i="2"/>
  <c r="AK408" i="2"/>
  <c r="AK409" i="2"/>
  <c r="AK410" i="2"/>
  <c r="AK411" i="2"/>
  <c r="AK412" i="2"/>
  <c r="AK413" i="2"/>
  <c r="AK414" i="2"/>
  <c r="AK415" i="2"/>
  <c r="AK416" i="2"/>
  <c r="AK417" i="2"/>
  <c r="AK418" i="2"/>
  <c r="AK419" i="2"/>
  <c r="AK420" i="2"/>
  <c r="AK421" i="2"/>
  <c r="AK422" i="2"/>
  <c r="AK423" i="2"/>
  <c r="AK424" i="2"/>
  <c r="AK425" i="2"/>
  <c r="AK426" i="2"/>
  <c r="AK427" i="2"/>
  <c r="AK428" i="2"/>
  <c r="AK429" i="2"/>
  <c r="AK430" i="2"/>
  <c r="AK431" i="2"/>
  <c r="AK432" i="2"/>
  <c r="AK433" i="2"/>
  <c r="AK434" i="2"/>
  <c r="AK435" i="2"/>
  <c r="AK436" i="2"/>
  <c r="AK437" i="2"/>
  <c r="AK438" i="2"/>
  <c r="AK439" i="2"/>
  <c r="AK440" i="2"/>
  <c r="AK441" i="2"/>
  <c r="AK442" i="2"/>
  <c r="AK443" i="2"/>
  <c r="AK444" i="2"/>
  <c r="AK445" i="2"/>
  <c r="AK446" i="2"/>
  <c r="AK447" i="2"/>
  <c r="AK448" i="2"/>
  <c r="AK449" i="2"/>
  <c r="AK450" i="2"/>
  <c r="AK451" i="2"/>
  <c r="AK452" i="2"/>
  <c r="AK453" i="2"/>
  <c r="AK454" i="2"/>
  <c r="AK455" i="2"/>
  <c r="AK456" i="2"/>
  <c r="AK457" i="2"/>
  <c r="AK458" i="2"/>
  <c r="AK459" i="2"/>
  <c r="AK460" i="2"/>
  <c r="AK461" i="2"/>
  <c r="AK462" i="2"/>
  <c r="AK463" i="2"/>
  <c r="AK464" i="2"/>
  <c r="AK465" i="2"/>
  <c r="AK466" i="2"/>
  <c r="AK467" i="2"/>
  <c r="AK468" i="2"/>
  <c r="AK469" i="2"/>
  <c r="AK470" i="2"/>
  <c r="AK471" i="2"/>
  <c r="AK472" i="2"/>
  <c r="AK473" i="2"/>
  <c r="AK474" i="2"/>
  <c r="AK475" i="2"/>
  <c r="AK476" i="2"/>
  <c r="AK477" i="2"/>
  <c r="AK478" i="2"/>
  <c r="AK479" i="2"/>
  <c r="AK480" i="2"/>
  <c r="AK481" i="2"/>
  <c r="AK482" i="2"/>
  <c r="AK483" i="2"/>
  <c r="AK484" i="2"/>
  <c r="AK485" i="2"/>
  <c r="AK486" i="2"/>
  <c r="AK487" i="2"/>
  <c r="AK488" i="2"/>
  <c r="AK489" i="2"/>
  <c r="AK490" i="2"/>
  <c r="AK491" i="2"/>
  <c r="AK492" i="2"/>
  <c r="AK493" i="2"/>
  <c r="AK494" i="2"/>
  <c r="AK495" i="2"/>
  <c r="AK496" i="2"/>
  <c r="AK497" i="2"/>
  <c r="AK498" i="2"/>
  <c r="AK499" i="2"/>
  <c r="AK500" i="2"/>
  <c r="AK501" i="2"/>
  <c r="AK502" i="2"/>
  <c r="AK503" i="2"/>
  <c r="AK504" i="2"/>
  <c r="AK505" i="2"/>
  <c r="AK506" i="2"/>
  <c r="AK507" i="2"/>
  <c r="AK508" i="2"/>
  <c r="AK509" i="2"/>
  <c r="AK510" i="2"/>
  <c r="AK511" i="2"/>
  <c r="AK512" i="2"/>
  <c r="AK513" i="2"/>
  <c r="AK514" i="2"/>
  <c r="AK515" i="2"/>
  <c r="AK516" i="2"/>
  <c r="AK517" i="2"/>
  <c r="AK518" i="2"/>
  <c r="AK519" i="2"/>
  <c r="AK520" i="2"/>
  <c r="AK521" i="2"/>
  <c r="AK522" i="2"/>
  <c r="AK523" i="2"/>
  <c r="AK524" i="2"/>
  <c r="AK525" i="2"/>
  <c r="AK526" i="2"/>
  <c r="AK527" i="2"/>
  <c r="AK528" i="2"/>
  <c r="AK529" i="2"/>
  <c r="AK530" i="2"/>
  <c r="AK531" i="2"/>
  <c r="AK532" i="2"/>
  <c r="AK533" i="2"/>
  <c r="AK534" i="2"/>
  <c r="AK535" i="2"/>
  <c r="AK536" i="2"/>
  <c r="AK537" i="2"/>
  <c r="AK538" i="2"/>
  <c r="AK539" i="2"/>
  <c r="AK540" i="2"/>
  <c r="AK541" i="2"/>
  <c r="AK542" i="2"/>
  <c r="AK543" i="2"/>
  <c r="AK544" i="2"/>
  <c r="AK545" i="2"/>
  <c r="AK546" i="2"/>
  <c r="AK547" i="2"/>
  <c r="AK548" i="2"/>
  <c r="AK549" i="2"/>
  <c r="AK550" i="2"/>
  <c r="AK551" i="2"/>
  <c r="AK552" i="2"/>
  <c r="AK553" i="2"/>
  <c r="AK554" i="2"/>
  <c r="AK555" i="2"/>
  <c r="AK556" i="2"/>
  <c r="AK557" i="2"/>
  <c r="AK558" i="2"/>
  <c r="AK559" i="2"/>
  <c r="AK560" i="2"/>
  <c r="AK561" i="2"/>
  <c r="AK562" i="2"/>
  <c r="AK563" i="2"/>
  <c r="AK564" i="2"/>
  <c r="AK565" i="2"/>
  <c r="AK566" i="2"/>
  <c r="AK567" i="2"/>
  <c r="AK568" i="2"/>
  <c r="AK569" i="2"/>
  <c r="AK570" i="2"/>
  <c r="AK571" i="2"/>
  <c r="AK572" i="2"/>
  <c r="AK573" i="2"/>
  <c r="AK574" i="2"/>
  <c r="AK575" i="2"/>
  <c r="AK576" i="2"/>
  <c r="AK577" i="2"/>
  <c r="AK578" i="2"/>
  <c r="AK579" i="2"/>
  <c r="AK580" i="2"/>
  <c r="AK581" i="2"/>
  <c r="AK582" i="2"/>
  <c r="AK583" i="2"/>
  <c r="AK584" i="2"/>
  <c r="AK585" i="2"/>
  <c r="AK586" i="2"/>
  <c r="AK587" i="2"/>
  <c r="AK588" i="2"/>
  <c r="AK589" i="2"/>
  <c r="AK590" i="2"/>
  <c r="AK591" i="2"/>
  <c r="AK592" i="2"/>
  <c r="AK593" i="2"/>
  <c r="AK594" i="2"/>
  <c r="AK595" i="2"/>
  <c r="AK596" i="2"/>
  <c r="AK597" i="2"/>
  <c r="AK598" i="2"/>
  <c r="AK599" i="2"/>
  <c r="AK600" i="2"/>
  <c r="AK601" i="2"/>
  <c r="AK602" i="2"/>
  <c r="AK603" i="2"/>
  <c r="AK604" i="2"/>
  <c r="AK605" i="2"/>
  <c r="AK606" i="2"/>
  <c r="AK607" i="2"/>
  <c r="AK608" i="2"/>
  <c r="AK609" i="2"/>
  <c r="AK610" i="2"/>
  <c r="AK611" i="2"/>
  <c r="AK612" i="2"/>
  <c r="AK613" i="2"/>
  <c r="AK614" i="2"/>
  <c r="AK615" i="2"/>
  <c r="AK616" i="2"/>
  <c r="AK617" i="2"/>
  <c r="AK618" i="2"/>
  <c r="AK619" i="2"/>
  <c r="AK620" i="2"/>
  <c r="AK621" i="2"/>
  <c r="AK622" i="2"/>
  <c r="AK623" i="2"/>
  <c r="AK624" i="2"/>
  <c r="AK625" i="2"/>
  <c r="AK626" i="2"/>
  <c r="AK627" i="2"/>
  <c r="AK628" i="2"/>
  <c r="AK629" i="2"/>
  <c r="AK630" i="2"/>
  <c r="AK631" i="2"/>
  <c r="AK632" i="2"/>
  <c r="AK633" i="2"/>
  <c r="AK634" i="2"/>
  <c r="AK635" i="2"/>
  <c r="AK636" i="2"/>
  <c r="AK637" i="2"/>
  <c r="AK638" i="2"/>
  <c r="AK639" i="2"/>
  <c r="AK640" i="2"/>
  <c r="AK641" i="2"/>
  <c r="AK642" i="2"/>
  <c r="AK643" i="2"/>
  <c r="AK644" i="2"/>
  <c r="AK645" i="2"/>
  <c r="AK646" i="2"/>
  <c r="AK647" i="2"/>
  <c r="AK648" i="2"/>
  <c r="AK649" i="2"/>
  <c r="AK650" i="2"/>
  <c r="AK651" i="2"/>
  <c r="AK652" i="2"/>
  <c r="AK653" i="2"/>
  <c r="AK654" i="2"/>
  <c r="AK655" i="2"/>
  <c r="AK656" i="2"/>
  <c r="AK657" i="2"/>
  <c r="AK658" i="2"/>
  <c r="AK659" i="2"/>
  <c r="AK660" i="2"/>
  <c r="AK661" i="2"/>
  <c r="AK662" i="2"/>
  <c r="AK663" i="2"/>
  <c r="AK664" i="2"/>
  <c r="AK665" i="2"/>
  <c r="AK666" i="2"/>
  <c r="AK667" i="2"/>
  <c r="AK668" i="2"/>
  <c r="AK669" i="2"/>
  <c r="AK670" i="2"/>
  <c r="AK671" i="2"/>
  <c r="AK672" i="2"/>
  <c r="AK673" i="2"/>
  <c r="AK674" i="2"/>
  <c r="AK675" i="2"/>
  <c r="AK676" i="2"/>
  <c r="AK677" i="2"/>
  <c r="AK678" i="2"/>
  <c r="AK679" i="2"/>
  <c r="AK680" i="2"/>
  <c r="AK681" i="2"/>
  <c r="AK682" i="2"/>
  <c r="AK683" i="2"/>
  <c r="AK684" i="2"/>
  <c r="AK685" i="2"/>
  <c r="AK686" i="2"/>
  <c r="AK687" i="2"/>
  <c r="AK688" i="2"/>
  <c r="AK689" i="2"/>
  <c r="AK690" i="2"/>
  <c r="AK691" i="2"/>
  <c r="AK692" i="2"/>
  <c r="AK693" i="2"/>
  <c r="AK694" i="2"/>
  <c r="AK695" i="2"/>
  <c r="AK696" i="2"/>
  <c r="AK697" i="2"/>
  <c r="AK698" i="2"/>
  <c r="AK699" i="2"/>
  <c r="AK700" i="2"/>
  <c r="AK701" i="2"/>
  <c r="AK702" i="2"/>
  <c r="AK703" i="2"/>
  <c r="AK704" i="2"/>
  <c r="AK705" i="2"/>
  <c r="AK706" i="2"/>
  <c r="AK707" i="2"/>
  <c r="AK708" i="2"/>
  <c r="AK709" i="2"/>
  <c r="AK710" i="2"/>
  <c r="AK711" i="2"/>
  <c r="AK712" i="2"/>
  <c r="AK713" i="2"/>
  <c r="AK714" i="2"/>
  <c r="AK715" i="2"/>
  <c r="AK716" i="2"/>
  <c r="AK717" i="2"/>
  <c r="AK718" i="2"/>
  <c r="AK719" i="2"/>
  <c r="AK720" i="2"/>
  <c r="AK721" i="2"/>
  <c r="AK722" i="2"/>
  <c r="AK723" i="2"/>
  <c r="AK724" i="2"/>
  <c r="AK725" i="2"/>
  <c r="AK726" i="2"/>
  <c r="AK727" i="2"/>
  <c r="AK728" i="2"/>
  <c r="AK729" i="2"/>
  <c r="AK730" i="2"/>
  <c r="AK731" i="2"/>
  <c r="AK732" i="2"/>
  <c r="AK733" i="2"/>
  <c r="AK734" i="2"/>
  <c r="AK735" i="2"/>
  <c r="AK736" i="2"/>
  <c r="AK737" i="2"/>
  <c r="AK738" i="2"/>
  <c r="AK739" i="2"/>
  <c r="AK740" i="2"/>
  <c r="AK741" i="2"/>
  <c r="AK742" i="2"/>
  <c r="AK743" i="2"/>
  <c r="AK744" i="2"/>
  <c r="AK745" i="2"/>
  <c r="AK746" i="2"/>
  <c r="AK747" i="2"/>
  <c r="AK748" i="2"/>
  <c r="AK749" i="2"/>
  <c r="AK750" i="2"/>
  <c r="AK751" i="2"/>
  <c r="AK752" i="2"/>
  <c r="AK753" i="2"/>
  <c r="AK754" i="2"/>
  <c r="AK755" i="2"/>
  <c r="AK756" i="2"/>
  <c r="AK757" i="2"/>
  <c r="AK758" i="2"/>
  <c r="AK759" i="2"/>
  <c r="AK760" i="2"/>
  <c r="AK761" i="2"/>
  <c r="AK762" i="2"/>
  <c r="AK763" i="2"/>
  <c r="AK764" i="2"/>
  <c r="AK765" i="2"/>
  <c r="AK766" i="2"/>
  <c r="AK767" i="2"/>
  <c r="AK768" i="2"/>
  <c r="AK769" i="2"/>
  <c r="AK770" i="2"/>
  <c r="AK771" i="2"/>
  <c r="AK772" i="2"/>
  <c r="AK773" i="2"/>
  <c r="AK774" i="2"/>
  <c r="AK775" i="2"/>
  <c r="AK776" i="2"/>
  <c r="AK777" i="2"/>
  <c r="AK778" i="2"/>
  <c r="AK779" i="2"/>
  <c r="AK780" i="2"/>
  <c r="AK781" i="2"/>
  <c r="AK782" i="2"/>
  <c r="AK783" i="2"/>
  <c r="AK784" i="2"/>
  <c r="AK785" i="2"/>
  <c r="AK786" i="2"/>
  <c r="AK787" i="2"/>
  <c r="AK788" i="2"/>
  <c r="AK789" i="2"/>
  <c r="AK790" i="2"/>
  <c r="AK791" i="2"/>
  <c r="AK792" i="2"/>
  <c r="AK793" i="2"/>
  <c r="AK794" i="2"/>
  <c r="AK795" i="2"/>
  <c r="AK796" i="2"/>
  <c r="AK797" i="2"/>
  <c r="AK798" i="2"/>
  <c r="AK799" i="2"/>
  <c r="AK800" i="2"/>
  <c r="AK801" i="2"/>
  <c r="AK802" i="2"/>
  <c r="AK803" i="2"/>
  <c r="AK804" i="2"/>
  <c r="AK805" i="2"/>
  <c r="AK806" i="2"/>
  <c r="AK807" i="2"/>
  <c r="AK808" i="2"/>
  <c r="AK809" i="2"/>
  <c r="AK810" i="2"/>
  <c r="AK811" i="2"/>
  <c r="AK812" i="2"/>
  <c r="AK813" i="2"/>
  <c r="AK814" i="2"/>
  <c r="AK815" i="2"/>
  <c r="AK816" i="2"/>
  <c r="AK817" i="2"/>
  <c r="AK818" i="2"/>
  <c r="AK819" i="2"/>
  <c r="AK820" i="2"/>
  <c r="AK821" i="2"/>
  <c r="AK822" i="2"/>
  <c r="AK823" i="2"/>
  <c r="AK824" i="2"/>
  <c r="AK825" i="2"/>
  <c r="AK826" i="2"/>
  <c r="AK827" i="2"/>
  <c r="AK828" i="2"/>
  <c r="AK829" i="2"/>
  <c r="AK830" i="2"/>
  <c r="AK831" i="2"/>
  <c r="AK832" i="2"/>
  <c r="AK833" i="2"/>
  <c r="AK834" i="2"/>
  <c r="AK835" i="2"/>
  <c r="AK836" i="2"/>
  <c r="AK837" i="2"/>
  <c r="AK838" i="2"/>
  <c r="AK839" i="2"/>
  <c r="AK840" i="2"/>
  <c r="AK841" i="2"/>
  <c r="AK842" i="2"/>
  <c r="AK843" i="2"/>
  <c r="AK844" i="2"/>
  <c r="AK845" i="2"/>
  <c r="AK846" i="2"/>
  <c r="AK847" i="2"/>
  <c r="AK848" i="2"/>
  <c r="AK849" i="2"/>
  <c r="AK850" i="2"/>
  <c r="AK851" i="2"/>
  <c r="AK852" i="2"/>
  <c r="AK853" i="2"/>
  <c r="AK854" i="2"/>
  <c r="AK855" i="2"/>
  <c r="AK856" i="2"/>
  <c r="AK857" i="2"/>
  <c r="AK858" i="2"/>
  <c r="AK859" i="2"/>
  <c r="AK860" i="2"/>
  <c r="AK861" i="2"/>
  <c r="AK862" i="2"/>
  <c r="AK863" i="2"/>
  <c r="AK864" i="2"/>
  <c r="AK865" i="2"/>
  <c r="AK866" i="2"/>
  <c r="AK867" i="2"/>
  <c r="AK868" i="2"/>
  <c r="AK869" i="2"/>
  <c r="AK870" i="2"/>
  <c r="AK871" i="2"/>
  <c r="AK872" i="2"/>
  <c r="AK873" i="2"/>
  <c r="AK874" i="2"/>
  <c r="AK875" i="2"/>
  <c r="AK876" i="2"/>
  <c r="AK877" i="2"/>
  <c r="AK878" i="2"/>
  <c r="AK879" i="2"/>
  <c r="AK880" i="2"/>
  <c r="AK881" i="2"/>
  <c r="AK882" i="2"/>
  <c r="AK883" i="2"/>
  <c r="AK884" i="2"/>
  <c r="AK885" i="2"/>
  <c r="AK886" i="2"/>
  <c r="AK887" i="2"/>
  <c r="AK888" i="2"/>
  <c r="AK889" i="2"/>
  <c r="AK890" i="2"/>
  <c r="AK891" i="2"/>
  <c r="AK892" i="2"/>
  <c r="AK893" i="2"/>
  <c r="AK894" i="2"/>
  <c r="AK895" i="2"/>
  <c r="AK896" i="2"/>
  <c r="AK897" i="2"/>
  <c r="AK898" i="2"/>
  <c r="AK899" i="2"/>
  <c r="AK900" i="2"/>
  <c r="AK901" i="2"/>
  <c r="AK902" i="2"/>
  <c r="AK903" i="2"/>
  <c r="AK904" i="2"/>
  <c r="AK905" i="2"/>
  <c r="AK906" i="2"/>
  <c r="AK907" i="2"/>
  <c r="AK908" i="2"/>
  <c r="AK909" i="2"/>
  <c r="AK910" i="2"/>
  <c r="AK911" i="2"/>
  <c r="AK912" i="2"/>
  <c r="AK913" i="2"/>
  <c r="AK914" i="2"/>
  <c r="AK915" i="2"/>
  <c r="AK916" i="2"/>
  <c r="AK917" i="2"/>
  <c r="AK918" i="2"/>
  <c r="AK919" i="2"/>
  <c r="AK920" i="2"/>
  <c r="AK921" i="2"/>
  <c r="AK922" i="2"/>
  <c r="AK923" i="2"/>
  <c r="AK924" i="2"/>
  <c r="AK925" i="2"/>
  <c r="AK926" i="2"/>
  <c r="AK927" i="2"/>
  <c r="AK928" i="2"/>
  <c r="AK929" i="2"/>
  <c r="AK930" i="2"/>
  <c r="AK931" i="2"/>
  <c r="AK932" i="2"/>
  <c r="AK933" i="2"/>
  <c r="AK934" i="2"/>
  <c r="AK935" i="2"/>
  <c r="AK936" i="2"/>
  <c r="AK937" i="2"/>
  <c r="AK938" i="2"/>
  <c r="AK939" i="2"/>
  <c r="AK940" i="2"/>
  <c r="AK941" i="2"/>
  <c r="AK942" i="2"/>
  <c r="AK943" i="2"/>
  <c r="AK944" i="2"/>
  <c r="AK945" i="2"/>
  <c r="AK946" i="2"/>
  <c r="AK947" i="2"/>
  <c r="AK948" i="2"/>
  <c r="AK949" i="2"/>
  <c r="AK950" i="2"/>
  <c r="AK951" i="2"/>
  <c r="AK952" i="2"/>
  <c r="AK953" i="2"/>
  <c r="AK954" i="2"/>
  <c r="AK955" i="2"/>
  <c r="AK956" i="2"/>
  <c r="AK957" i="2"/>
  <c r="AK958" i="2"/>
  <c r="AK959" i="2"/>
  <c r="AK960" i="2"/>
  <c r="AK961" i="2"/>
  <c r="AK962" i="2"/>
  <c r="AK963" i="2"/>
  <c r="AK964" i="2"/>
  <c r="AK965" i="2"/>
  <c r="AK966" i="2"/>
  <c r="AK967" i="2"/>
  <c r="AK968" i="2"/>
  <c r="AK969" i="2"/>
  <c r="AK970" i="2"/>
  <c r="AK971" i="2"/>
  <c r="AK972" i="2"/>
  <c r="AK973" i="2"/>
  <c r="AK974" i="2"/>
  <c r="AK975" i="2"/>
  <c r="AK976" i="2"/>
  <c r="AK977" i="2"/>
  <c r="AK978" i="2"/>
  <c r="AK979" i="2"/>
  <c r="AK980" i="2"/>
  <c r="AK981" i="2"/>
  <c r="AK982" i="2"/>
  <c r="AK983" i="2"/>
  <c r="AK984" i="2"/>
  <c r="AK985" i="2"/>
  <c r="AK986" i="2"/>
  <c r="AK987" i="2"/>
  <c r="AK988" i="2"/>
  <c r="AK989" i="2"/>
  <c r="AK990" i="2"/>
  <c r="AK991" i="2"/>
  <c r="AK992" i="2"/>
  <c r="AK993" i="2"/>
  <c r="AK994" i="2"/>
  <c r="AK995" i="2"/>
  <c r="AK996" i="2"/>
  <c r="AK997" i="2"/>
  <c r="AK998" i="2"/>
  <c r="AK999" i="2"/>
  <c r="AK1000" i="2"/>
  <c r="AK1001" i="2"/>
  <c r="AK1002" i="2"/>
  <c r="AK1003" i="2"/>
  <c r="AK1004" i="2"/>
  <c r="AK1005" i="2"/>
  <c r="AK1006" i="2"/>
  <c r="AK1007" i="2"/>
  <c r="AK1008" i="2"/>
  <c r="AK1009" i="2"/>
  <c r="AK1010" i="2"/>
  <c r="AK1011" i="2"/>
  <c r="AK1012" i="2"/>
  <c r="AK1013" i="2"/>
  <c r="AK1014" i="2"/>
  <c r="AK1015" i="2"/>
  <c r="AK1016" i="2"/>
  <c r="AK1017" i="2"/>
  <c r="AK1018" i="2"/>
  <c r="AK1019" i="2"/>
  <c r="AK1020" i="2"/>
  <c r="AK1021" i="2"/>
  <c r="AK1022" i="2"/>
  <c r="AK1023" i="2"/>
  <c r="AK1024" i="2"/>
  <c r="AK1025" i="2"/>
  <c r="AK1026" i="2"/>
  <c r="AK1027" i="2"/>
  <c r="AK1028" i="2"/>
  <c r="AK1029" i="2"/>
  <c r="AK1030" i="2"/>
  <c r="AK1031" i="2"/>
  <c r="AK1032" i="2"/>
  <c r="AK1033" i="2"/>
  <c r="AK1034" i="2"/>
  <c r="AK1035" i="2"/>
  <c r="AK1036" i="2"/>
  <c r="AK1037" i="2"/>
  <c r="AK1038" i="2"/>
  <c r="AK1039" i="2"/>
  <c r="AK1040" i="2"/>
  <c r="AK1041" i="2"/>
  <c r="AK1042" i="2"/>
  <c r="AK1043" i="2"/>
  <c r="AK1044" i="2"/>
  <c r="AK1045" i="2"/>
  <c r="AK1046" i="2"/>
  <c r="AK1047" i="2"/>
  <c r="AK1048" i="2"/>
  <c r="AK1049" i="2"/>
  <c r="AK1050" i="2"/>
  <c r="AK1051" i="2"/>
  <c r="AK1052" i="2"/>
  <c r="AK1053" i="2"/>
  <c r="AK1054" i="2"/>
  <c r="AK1055" i="2"/>
  <c r="AK1056" i="2"/>
  <c r="AK1057" i="2"/>
  <c r="AK1058" i="2"/>
  <c r="AK1059" i="2"/>
  <c r="AK1060" i="2"/>
  <c r="AK1061" i="2"/>
  <c r="AK1062" i="2"/>
  <c r="AK1063" i="2"/>
  <c r="AK1064" i="2"/>
  <c r="AK1065" i="2"/>
  <c r="AK1066" i="2"/>
  <c r="AK1067" i="2"/>
  <c r="AK1068" i="2"/>
  <c r="AK1069" i="2"/>
  <c r="AK1070" i="2"/>
  <c r="AK1071" i="2"/>
  <c r="AK1072" i="2"/>
  <c r="AK1073" i="2"/>
  <c r="AK1074" i="2"/>
  <c r="AK1075" i="2"/>
  <c r="AK1076" i="2"/>
  <c r="AK1077" i="2"/>
  <c r="AK1078" i="2"/>
  <c r="AK1079" i="2"/>
  <c r="AK1080" i="2"/>
  <c r="AK1081" i="2"/>
  <c r="AK1082" i="2"/>
  <c r="AK1083" i="2"/>
  <c r="AK1084" i="2"/>
  <c r="AK1085" i="2"/>
  <c r="AK1086" i="2"/>
  <c r="AK1087" i="2"/>
  <c r="AK1088" i="2"/>
  <c r="AK1089" i="2"/>
  <c r="AK1090" i="2"/>
  <c r="AK1091" i="2"/>
  <c r="AK1092" i="2"/>
  <c r="AK1093" i="2"/>
  <c r="AK1094" i="2"/>
  <c r="AK1095" i="2"/>
  <c r="AK1096" i="2"/>
  <c r="AK1097" i="2"/>
  <c r="AK1098" i="2"/>
  <c r="AK1099" i="2"/>
  <c r="AK1100" i="2"/>
  <c r="AK1101" i="2"/>
  <c r="AK1102" i="2"/>
  <c r="AK1103" i="2"/>
  <c r="AK1104" i="2"/>
  <c r="AK1105" i="2"/>
  <c r="AK1106" i="2"/>
  <c r="AK1107" i="2"/>
  <c r="AK1108" i="2"/>
  <c r="AK1109" i="2"/>
  <c r="AK1110" i="2"/>
  <c r="AK1111" i="2"/>
  <c r="AK1112" i="2"/>
  <c r="AK1113" i="2"/>
  <c r="AK1114" i="2"/>
  <c r="AK1115" i="2"/>
  <c r="AK1116" i="2"/>
  <c r="AK1117" i="2"/>
  <c r="AK1118" i="2"/>
  <c r="AK1119" i="2"/>
  <c r="AK1120" i="2"/>
  <c r="AK1121" i="2"/>
  <c r="AK1122" i="2"/>
  <c r="AK1123" i="2"/>
  <c r="AK1124" i="2"/>
  <c r="AK1125" i="2"/>
  <c r="AK1126" i="2"/>
  <c r="AK1127" i="2"/>
  <c r="AK1128" i="2"/>
  <c r="AK1129" i="2"/>
  <c r="AK1130" i="2"/>
  <c r="AK1131" i="2"/>
  <c r="AK1132" i="2"/>
  <c r="AK1133" i="2"/>
  <c r="AK1134" i="2"/>
  <c r="AK1135" i="2"/>
  <c r="AK1136" i="2"/>
  <c r="AK1137" i="2"/>
  <c r="AK1138" i="2"/>
  <c r="AK1139" i="2"/>
  <c r="AK1140" i="2"/>
  <c r="AK1141" i="2"/>
  <c r="AK1142" i="2"/>
  <c r="AK1143" i="2"/>
  <c r="AK1144" i="2"/>
  <c r="AK1145" i="2"/>
  <c r="AK1146" i="2"/>
  <c r="AK1147" i="2"/>
  <c r="AK1148" i="2"/>
  <c r="AK1149" i="2"/>
  <c r="AK1150" i="2"/>
  <c r="AK1151" i="2"/>
  <c r="AK1152" i="2"/>
  <c r="AK1153" i="2"/>
  <c r="AK1154" i="2"/>
  <c r="AK1155" i="2"/>
  <c r="AK1156" i="2"/>
  <c r="AK1157" i="2"/>
  <c r="AK1158" i="2"/>
  <c r="AK1159" i="2"/>
  <c r="AK1160" i="2"/>
  <c r="AK1161" i="2"/>
  <c r="AK1162" i="2"/>
  <c r="AK1163" i="2"/>
  <c r="AK1164" i="2"/>
  <c r="AK1165" i="2"/>
  <c r="AK1166" i="2"/>
  <c r="AK1167" i="2"/>
  <c r="AK1168" i="2"/>
  <c r="AK1169" i="2"/>
  <c r="AK1170" i="2"/>
  <c r="AK1171" i="2"/>
  <c r="AK1172" i="2"/>
  <c r="AK1173" i="2"/>
  <c r="AK1174" i="2"/>
  <c r="AK1175" i="2"/>
  <c r="AK1176" i="2"/>
  <c r="AK1177" i="2"/>
  <c r="AK1178" i="2"/>
  <c r="AK1179" i="2"/>
  <c r="AK1180" i="2"/>
  <c r="AK1181" i="2"/>
  <c r="AK1182" i="2"/>
  <c r="AK1183" i="2"/>
  <c r="AK1184" i="2"/>
  <c r="AK1185" i="2"/>
  <c r="AK1186" i="2"/>
  <c r="AK1187" i="2"/>
  <c r="AK1188" i="2"/>
  <c r="AK1189" i="2"/>
  <c r="AK1190" i="2"/>
  <c r="AK1191" i="2"/>
  <c r="AK1192" i="2"/>
  <c r="AK1193" i="2"/>
  <c r="AK1194" i="2"/>
  <c r="AK1195" i="2"/>
  <c r="AK1196" i="2"/>
  <c r="AK1197" i="2"/>
  <c r="AK1198" i="2"/>
  <c r="AK1199" i="2"/>
  <c r="AK1200" i="2"/>
  <c r="AK1201" i="2"/>
  <c r="AK1202" i="2"/>
  <c r="AK1203" i="2"/>
  <c r="AK1204" i="2"/>
  <c r="AK1205" i="2"/>
  <c r="AK1206" i="2"/>
  <c r="AK1207" i="2"/>
  <c r="AK1208" i="2"/>
  <c r="AK1209" i="2"/>
  <c r="AK1210" i="2"/>
  <c r="AK1211" i="2"/>
  <c r="AK1212" i="2"/>
  <c r="AK1213" i="2"/>
  <c r="AK1214" i="2"/>
  <c r="AK1215" i="2"/>
  <c r="AK1216" i="2"/>
  <c r="AK1217" i="2"/>
  <c r="AK1218" i="2"/>
  <c r="AK1219" i="2"/>
  <c r="AK1220" i="2"/>
  <c r="AK1221" i="2"/>
  <c r="AK1222" i="2"/>
  <c r="AK1223" i="2"/>
  <c r="AK1224" i="2"/>
  <c r="AK1225" i="2"/>
  <c r="AK1226" i="2"/>
  <c r="AK1227" i="2"/>
  <c r="AK1228" i="2"/>
  <c r="AK1229" i="2"/>
  <c r="AK1230" i="2"/>
  <c r="AK1231" i="2"/>
  <c r="AK1232" i="2"/>
  <c r="AK1233" i="2"/>
  <c r="AK1234" i="2"/>
  <c r="AK1235" i="2"/>
  <c r="AK1236" i="2"/>
  <c r="AK1237" i="2"/>
  <c r="AK1238" i="2"/>
  <c r="AK1239" i="2"/>
  <c r="AK1240" i="2"/>
  <c r="AK1241" i="2"/>
  <c r="AK1242" i="2"/>
  <c r="AK1243" i="2"/>
  <c r="AK1244" i="2"/>
  <c r="AK1245" i="2"/>
  <c r="AK1246" i="2"/>
  <c r="AK1247" i="2"/>
  <c r="AK1248" i="2"/>
  <c r="AK1249" i="2"/>
  <c r="AK1250" i="2"/>
  <c r="AK1251" i="2"/>
  <c r="AK1252" i="2"/>
  <c r="AK1253" i="2"/>
  <c r="AK1254" i="2"/>
  <c r="AK1255" i="2"/>
  <c r="AK1256" i="2"/>
  <c r="AK1257" i="2"/>
  <c r="AK1258" i="2"/>
  <c r="AK1259" i="2"/>
  <c r="AK1260" i="2"/>
  <c r="AK1261" i="2"/>
  <c r="AK1262" i="2"/>
  <c r="AK1263" i="2"/>
  <c r="AK1264" i="2"/>
  <c r="AK1265" i="2"/>
  <c r="AK1266" i="2"/>
  <c r="AK1267" i="2"/>
  <c r="AK1268" i="2"/>
  <c r="AK1269" i="2"/>
  <c r="AK1270" i="2"/>
  <c r="AK1271" i="2"/>
  <c r="AK1272" i="2"/>
  <c r="AK1273" i="2"/>
  <c r="AK1274" i="2"/>
  <c r="AK1275" i="2"/>
  <c r="AK1276" i="2"/>
  <c r="AK1277" i="2"/>
  <c r="AK1278" i="2"/>
  <c r="AK1279" i="2"/>
  <c r="AK1280" i="2"/>
  <c r="AK1281" i="2"/>
  <c r="AK1282" i="2"/>
  <c r="AK1283" i="2"/>
  <c r="AK1284" i="2"/>
  <c r="AK1285" i="2"/>
  <c r="AK1286" i="2"/>
  <c r="AK1287" i="2"/>
  <c r="AK1288" i="2"/>
  <c r="AK1289" i="2"/>
  <c r="AK1290" i="2"/>
  <c r="AK1291" i="2"/>
  <c r="AK1292" i="2"/>
  <c r="AK1293" i="2"/>
  <c r="AK1294" i="2"/>
  <c r="AK1295" i="2"/>
  <c r="AK1296" i="2"/>
  <c r="AK1297" i="2"/>
  <c r="AK1298" i="2"/>
  <c r="AK1299" i="2"/>
  <c r="AK1300" i="2"/>
  <c r="AK1301" i="2"/>
  <c r="AK1302" i="2"/>
  <c r="AK1303" i="2"/>
  <c r="AK1304" i="2"/>
  <c r="AK1305" i="2"/>
  <c r="AK1306" i="2"/>
  <c r="AK1307" i="2"/>
  <c r="AK1308" i="2"/>
  <c r="AK1309" i="2"/>
  <c r="AK1310" i="2"/>
  <c r="AK1311" i="2"/>
  <c r="AK1312" i="2"/>
  <c r="AK1313" i="2"/>
  <c r="AK1314" i="2"/>
  <c r="AK1315" i="2"/>
  <c r="AK1316" i="2"/>
  <c r="AK1317" i="2"/>
  <c r="AK1318" i="2"/>
  <c r="AK1319" i="2"/>
  <c r="AK1320" i="2"/>
  <c r="AK1321" i="2"/>
  <c r="AK1322" i="2"/>
  <c r="AK1323" i="2"/>
  <c r="AK1324" i="2"/>
  <c r="AK1325" i="2"/>
  <c r="AK1326" i="2"/>
  <c r="AK1327" i="2"/>
  <c r="AK1328" i="2"/>
  <c r="AK1329" i="2"/>
  <c r="AK1330" i="2"/>
  <c r="AK1331" i="2"/>
  <c r="AK1332" i="2"/>
  <c r="AK1333" i="2"/>
  <c r="AK1334" i="2"/>
  <c r="AK1335" i="2"/>
  <c r="AK1336" i="2"/>
  <c r="AK1337" i="2"/>
  <c r="AK1338" i="2"/>
  <c r="AK1339" i="2"/>
  <c r="AK1340" i="2"/>
  <c r="AK1341" i="2"/>
  <c r="AK1342" i="2"/>
  <c r="AK1343" i="2"/>
  <c r="AK1344" i="2"/>
  <c r="AK1345" i="2"/>
  <c r="AK1346" i="2"/>
  <c r="AK1347" i="2"/>
  <c r="AK1348" i="2"/>
  <c r="AK1349" i="2"/>
  <c r="AK1350" i="2"/>
  <c r="AK1351" i="2"/>
  <c r="AK1352" i="2"/>
  <c r="AK1353" i="2"/>
  <c r="AK1354" i="2"/>
  <c r="AK1355" i="2"/>
  <c r="AK1356" i="2"/>
  <c r="AK1357" i="2"/>
  <c r="AK1358" i="2"/>
  <c r="AK1359" i="2"/>
  <c r="AK1360" i="2"/>
  <c r="AK1361" i="2"/>
  <c r="AK1362" i="2"/>
  <c r="AK1363" i="2"/>
  <c r="AK1364" i="2"/>
  <c r="AK1365" i="2"/>
  <c r="AK1366" i="2"/>
  <c r="AK1367" i="2"/>
  <c r="AK1368" i="2"/>
  <c r="AK1369" i="2"/>
  <c r="AK1370" i="2"/>
  <c r="AK1371" i="2"/>
  <c r="AK1372" i="2"/>
  <c r="AK1373" i="2"/>
  <c r="AK1374" i="2"/>
  <c r="AK1375" i="2"/>
  <c r="AK1376" i="2"/>
  <c r="AK1377" i="2"/>
  <c r="AK1378" i="2"/>
  <c r="AK1379" i="2"/>
  <c r="AK1380" i="2"/>
  <c r="AK1381" i="2"/>
  <c r="AK1382" i="2"/>
  <c r="AK1383" i="2"/>
  <c r="AK1384" i="2"/>
  <c r="AK1385" i="2"/>
  <c r="AK1386" i="2"/>
  <c r="AK1387" i="2"/>
  <c r="AK1388" i="2"/>
  <c r="AK1389" i="2"/>
  <c r="AK1390" i="2"/>
  <c r="AK1391" i="2"/>
  <c r="AK1392" i="2"/>
  <c r="AK1393" i="2"/>
  <c r="AK1394" i="2"/>
  <c r="AK1395" i="2"/>
  <c r="AK1396" i="2"/>
  <c r="AK1397" i="2"/>
  <c r="AK1398" i="2"/>
  <c r="AK1399" i="2"/>
  <c r="AK1400" i="2"/>
  <c r="AK1401" i="2"/>
  <c r="AK1402" i="2"/>
  <c r="AK1403" i="2"/>
  <c r="AK1404" i="2"/>
  <c r="AK1405" i="2"/>
  <c r="AK1406" i="2"/>
  <c r="AK1407" i="2"/>
  <c r="AK1408" i="2"/>
  <c r="AK1409" i="2"/>
  <c r="AK1410" i="2"/>
  <c r="AK1411" i="2"/>
  <c r="AK1412" i="2"/>
  <c r="AK1413" i="2"/>
  <c r="AK1414" i="2"/>
  <c r="AK1415" i="2"/>
  <c r="AK1416" i="2"/>
  <c r="AK1417" i="2"/>
  <c r="AK1418" i="2"/>
  <c r="AK1419" i="2"/>
  <c r="AK1420" i="2"/>
  <c r="AK1421" i="2"/>
  <c r="AK1422" i="2"/>
  <c r="AK1423" i="2"/>
  <c r="AK1424" i="2"/>
  <c r="AK1425" i="2"/>
  <c r="AK1426" i="2"/>
  <c r="AK1427" i="2"/>
  <c r="AK1428" i="2"/>
  <c r="AK1429" i="2"/>
  <c r="AK1430" i="2"/>
  <c r="AK1431" i="2"/>
  <c r="AK1432" i="2"/>
  <c r="AK1433" i="2"/>
  <c r="AK1434" i="2"/>
  <c r="AK1435" i="2"/>
  <c r="AK1436" i="2"/>
  <c r="AK1437" i="2"/>
  <c r="AK1438" i="2"/>
  <c r="AK1439" i="2"/>
  <c r="AK1440" i="2"/>
  <c r="AK1441" i="2"/>
  <c r="AK1442" i="2"/>
  <c r="AK1443" i="2"/>
  <c r="AK1444" i="2"/>
  <c r="AK1445" i="2"/>
  <c r="AK1446" i="2"/>
  <c r="AK1447" i="2"/>
  <c r="AK1448" i="2"/>
  <c r="AK1449" i="2"/>
  <c r="AK1450" i="2"/>
  <c r="AK1451" i="2"/>
  <c r="AK1452" i="2"/>
  <c r="AK1453" i="2"/>
  <c r="AK1454" i="2"/>
  <c r="AK1455" i="2"/>
  <c r="AK1456" i="2"/>
  <c r="AK1457" i="2"/>
  <c r="AK1458" i="2"/>
  <c r="AK1459" i="2"/>
  <c r="AK1460" i="2"/>
  <c r="AK1461" i="2"/>
  <c r="AK1462" i="2"/>
  <c r="AK1463" i="2"/>
  <c r="AK1464" i="2"/>
  <c r="AK1465" i="2"/>
  <c r="AK1466" i="2"/>
  <c r="AK1467" i="2"/>
  <c r="AK1468" i="2"/>
  <c r="AK1469" i="2"/>
  <c r="AK1470" i="2"/>
  <c r="AK1471" i="2"/>
  <c r="AK1472" i="2"/>
  <c r="AK1473" i="2"/>
  <c r="AK1474" i="2"/>
  <c r="AK1475" i="2"/>
  <c r="AK1476" i="2"/>
  <c r="AK1477" i="2"/>
  <c r="AK1478" i="2"/>
  <c r="AK1479" i="2"/>
  <c r="AK1480" i="2"/>
  <c r="AK1481" i="2"/>
  <c r="AK1482" i="2"/>
  <c r="AK1483" i="2"/>
  <c r="AK1484" i="2"/>
  <c r="AK1485" i="2"/>
  <c r="AK1486" i="2"/>
  <c r="AK1487" i="2"/>
  <c r="AK1488" i="2"/>
  <c r="AK1489" i="2"/>
  <c r="AK1490" i="2"/>
  <c r="AK1491" i="2"/>
  <c r="AK1492" i="2"/>
  <c r="AK1493" i="2"/>
  <c r="AK1494" i="2"/>
  <c r="AK1495" i="2"/>
  <c r="AK1496" i="2"/>
  <c r="AK1497" i="2"/>
  <c r="AK1498" i="2"/>
  <c r="AK1499" i="2"/>
  <c r="AK1500" i="2"/>
  <c r="AK1501" i="2"/>
  <c r="AK1502" i="2"/>
  <c r="AK1503" i="2"/>
  <c r="AK1504" i="2"/>
  <c r="AK1505" i="2"/>
  <c r="AK1506" i="2"/>
  <c r="AK1507" i="2"/>
  <c r="AK1508" i="2"/>
  <c r="AK1509" i="2"/>
  <c r="AK1510" i="2"/>
  <c r="AK1511" i="2"/>
  <c r="AK1512" i="2"/>
  <c r="AK1513" i="2"/>
  <c r="AK1514" i="2"/>
  <c r="AK1515" i="2"/>
  <c r="AK1516" i="2"/>
  <c r="AK1517" i="2"/>
  <c r="AK1518" i="2"/>
  <c r="AK1519" i="2"/>
  <c r="AK1520" i="2"/>
  <c r="AK1521" i="2"/>
  <c r="AK1522" i="2"/>
  <c r="AK1523" i="2"/>
  <c r="AK1524" i="2"/>
  <c r="AK1525" i="2"/>
  <c r="AK1526" i="2"/>
  <c r="AK1527" i="2"/>
  <c r="AK1528" i="2"/>
  <c r="AK1529" i="2"/>
  <c r="AK1530" i="2"/>
  <c r="AK1531" i="2"/>
  <c r="AK1532" i="2"/>
  <c r="AK1533" i="2"/>
  <c r="AK1534" i="2"/>
  <c r="AK1535" i="2"/>
  <c r="AK1536" i="2"/>
  <c r="AK1537" i="2"/>
  <c r="AK1538" i="2"/>
  <c r="AK1539" i="2"/>
  <c r="AK1540" i="2"/>
  <c r="AK1541" i="2"/>
  <c r="AK1542" i="2"/>
  <c r="AK1543" i="2"/>
  <c r="AK1544" i="2"/>
  <c r="AK1545" i="2"/>
  <c r="AK1546" i="2"/>
  <c r="AK1547" i="2"/>
  <c r="AK1548" i="2"/>
  <c r="AK1549" i="2"/>
  <c r="AK1550" i="2"/>
  <c r="AK1551" i="2"/>
  <c r="AK1552" i="2"/>
  <c r="AK1553" i="2"/>
  <c r="AK1554" i="2"/>
  <c r="AK1555" i="2"/>
  <c r="AK1556" i="2"/>
  <c r="AK1557" i="2"/>
  <c r="AK1558" i="2"/>
  <c r="AK1559" i="2"/>
  <c r="AK1560" i="2"/>
  <c r="AK1561" i="2"/>
  <c r="AK1562" i="2"/>
  <c r="AK1563" i="2"/>
  <c r="AK1564" i="2"/>
  <c r="AK1565" i="2"/>
  <c r="AK1566" i="2"/>
  <c r="AK1567" i="2"/>
  <c r="AK1568" i="2"/>
  <c r="AK1569" i="2"/>
  <c r="AK1570" i="2"/>
  <c r="AK1571" i="2"/>
  <c r="AK1572" i="2"/>
  <c r="AK1573" i="2"/>
  <c r="AK1574" i="2"/>
  <c r="AK1575" i="2"/>
  <c r="AK1576" i="2"/>
  <c r="AK1577" i="2"/>
  <c r="AK1578" i="2"/>
  <c r="AK1579" i="2"/>
  <c r="AK1580" i="2"/>
  <c r="AK1581" i="2"/>
  <c r="AK1582" i="2"/>
  <c r="AK1583" i="2"/>
  <c r="AK1584" i="2"/>
  <c r="AK1585" i="2"/>
  <c r="AK1586" i="2"/>
  <c r="AK1587" i="2"/>
  <c r="AK1588" i="2"/>
  <c r="AK1589" i="2"/>
  <c r="AK1590" i="2"/>
  <c r="AK1591" i="2"/>
  <c r="AK1592" i="2"/>
  <c r="AK1593" i="2"/>
  <c r="AK1594" i="2"/>
  <c r="AK1595" i="2"/>
  <c r="AK1596" i="2"/>
  <c r="AK1597" i="2"/>
  <c r="AK1598" i="2"/>
  <c r="AK1599" i="2"/>
  <c r="AK1600" i="2"/>
  <c r="AK1601" i="2"/>
  <c r="AJ2" i="2"/>
  <c r="AJ3" i="2"/>
  <c r="AJ4" i="2"/>
  <c r="AJ5" i="2"/>
  <c r="AJ6" i="2"/>
  <c r="AJ7" i="2"/>
  <c r="AJ8" i="2"/>
  <c r="AJ9" i="2"/>
  <c r="AJ10" i="2"/>
  <c r="AJ11" i="2"/>
  <c r="AJ12" i="2"/>
  <c r="AJ13" i="2"/>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1" i="2"/>
  <c r="AJ92" i="2"/>
  <c r="AJ93" i="2"/>
  <c r="AJ94" i="2"/>
  <c r="AJ95" i="2"/>
  <c r="AJ96" i="2"/>
  <c r="AJ97" i="2"/>
  <c r="AJ98" i="2"/>
  <c r="AJ99" i="2"/>
  <c r="AJ100" i="2"/>
  <c r="AJ101" i="2"/>
  <c r="AJ102" i="2"/>
  <c r="AJ103" i="2"/>
  <c r="AJ104" i="2"/>
  <c r="AJ105" i="2"/>
  <c r="AJ106" i="2"/>
  <c r="AJ107" i="2"/>
  <c r="AJ108" i="2"/>
  <c r="AJ109" i="2"/>
  <c r="AJ110" i="2"/>
  <c r="AJ111" i="2"/>
  <c r="AJ112" i="2"/>
  <c r="AJ113" i="2"/>
  <c r="AJ114" i="2"/>
  <c r="AJ115" i="2"/>
  <c r="AJ116" i="2"/>
  <c r="AJ117" i="2"/>
  <c r="AJ118" i="2"/>
  <c r="AJ119" i="2"/>
  <c r="AJ120" i="2"/>
  <c r="AJ121" i="2"/>
  <c r="AJ122" i="2"/>
  <c r="AJ123" i="2"/>
  <c r="AJ124" i="2"/>
  <c r="AJ125" i="2"/>
  <c r="AJ126" i="2"/>
  <c r="AJ127" i="2"/>
  <c r="AJ128" i="2"/>
  <c r="AJ129" i="2"/>
  <c r="AJ130" i="2"/>
  <c r="AJ131" i="2"/>
  <c r="AJ132" i="2"/>
  <c r="AJ133" i="2"/>
  <c r="AJ134" i="2"/>
  <c r="AJ135" i="2"/>
  <c r="AJ136" i="2"/>
  <c r="AJ137" i="2"/>
  <c r="AJ138" i="2"/>
  <c r="AJ139" i="2"/>
  <c r="AJ140" i="2"/>
  <c r="AJ141" i="2"/>
  <c r="AJ142" i="2"/>
  <c r="AJ143" i="2"/>
  <c r="AJ144" i="2"/>
  <c r="AJ145" i="2"/>
  <c r="AJ146" i="2"/>
  <c r="AJ147" i="2"/>
  <c r="AJ148" i="2"/>
  <c r="AJ149" i="2"/>
  <c r="AJ150" i="2"/>
  <c r="AJ151" i="2"/>
  <c r="AJ152" i="2"/>
  <c r="AJ153" i="2"/>
  <c r="AJ154" i="2"/>
  <c r="AJ155" i="2"/>
  <c r="AJ156" i="2"/>
  <c r="AJ157" i="2"/>
  <c r="AJ158"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7"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6" i="2"/>
  <c r="AJ237" i="2"/>
  <c r="AJ238" i="2"/>
  <c r="AJ239" i="2"/>
  <c r="AJ240" i="2"/>
  <c r="AJ241" i="2"/>
  <c r="AJ242" i="2"/>
  <c r="AJ243" i="2"/>
  <c r="AJ244" i="2"/>
  <c r="AJ245" i="2"/>
  <c r="AJ246" i="2"/>
  <c r="AJ247" i="2"/>
  <c r="AJ248" i="2"/>
  <c r="AJ249" i="2"/>
  <c r="AJ250" i="2"/>
  <c r="AJ251" i="2"/>
  <c r="AJ252" i="2"/>
  <c r="AJ253" i="2"/>
  <c r="AJ254" i="2"/>
  <c r="AJ255" i="2"/>
  <c r="AJ256" i="2"/>
  <c r="AJ257" i="2"/>
  <c r="AJ258" i="2"/>
  <c r="AJ259"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4" i="2"/>
  <c r="AJ285" i="2"/>
  <c r="AJ286" i="2"/>
  <c r="AJ287" i="2"/>
  <c r="AJ288" i="2"/>
  <c r="AJ289" i="2"/>
  <c r="AJ290" i="2"/>
  <c r="AJ291" i="2"/>
  <c r="AJ292" i="2"/>
  <c r="AJ293" i="2"/>
  <c r="AJ294" i="2"/>
  <c r="AJ295" i="2"/>
  <c r="AJ296" i="2"/>
  <c r="AJ297" i="2"/>
  <c r="AJ298" i="2"/>
  <c r="AJ299" i="2"/>
  <c r="AJ300" i="2"/>
  <c r="AJ301" i="2"/>
  <c r="AJ302" i="2"/>
  <c r="AJ303" i="2"/>
  <c r="AJ304" i="2"/>
  <c r="AJ305" i="2"/>
  <c r="AJ306" i="2"/>
  <c r="AJ307" i="2"/>
  <c r="AJ308" i="2"/>
  <c r="AJ309" i="2"/>
  <c r="AJ310" i="2"/>
  <c r="AJ311" i="2"/>
  <c r="AJ312" i="2"/>
  <c r="AJ313" i="2"/>
  <c r="AJ314" i="2"/>
  <c r="AJ315" i="2"/>
  <c r="AJ316" i="2"/>
  <c r="AJ317" i="2"/>
  <c r="AJ318" i="2"/>
  <c r="AJ319" i="2"/>
  <c r="AJ320" i="2"/>
  <c r="AJ321" i="2"/>
  <c r="AJ322" i="2"/>
  <c r="AJ323" i="2"/>
  <c r="AJ324" i="2"/>
  <c r="AJ325" i="2"/>
  <c r="AJ326" i="2"/>
  <c r="AJ327" i="2"/>
  <c r="AJ328" i="2"/>
  <c r="AJ329" i="2"/>
  <c r="AJ330" i="2"/>
  <c r="AJ331" i="2"/>
  <c r="AJ332" i="2"/>
  <c r="AJ333" i="2"/>
  <c r="AJ334" i="2"/>
  <c r="AJ335" i="2"/>
  <c r="AJ336" i="2"/>
  <c r="AJ337" i="2"/>
  <c r="AJ338" i="2"/>
  <c r="AJ339" i="2"/>
  <c r="AJ340" i="2"/>
  <c r="AJ341" i="2"/>
  <c r="AJ342" i="2"/>
  <c r="AJ343" i="2"/>
  <c r="AJ344" i="2"/>
  <c r="AJ345" i="2"/>
  <c r="AJ346" i="2"/>
  <c r="AJ347" i="2"/>
  <c r="AJ348" i="2"/>
  <c r="AJ349" i="2"/>
  <c r="AJ350" i="2"/>
  <c r="AJ351" i="2"/>
  <c r="AJ352" i="2"/>
  <c r="AJ353" i="2"/>
  <c r="AJ354" i="2"/>
  <c r="AJ355" i="2"/>
  <c r="AJ356" i="2"/>
  <c r="AJ357" i="2"/>
  <c r="AJ358" i="2"/>
  <c r="AJ359" i="2"/>
  <c r="AJ360" i="2"/>
  <c r="AJ361" i="2"/>
  <c r="AJ362" i="2"/>
  <c r="AJ363" i="2"/>
  <c r="AJ364" i="2"/>
  <c r="AJ365" i="2"/>
  <c r="AJ366" i="2"/>
  <c r="AJ367" i="2"/>
  <c r="AJ368" i="2"/>
  <c r="AJ369" i="2"/>
  <c r="AJ370" i="2"/>
  <c r="AJ371" i="2"/>
  <c r="AJ372" i="2"/>
  <c r="AJ373" i="2"/>
  <c r="AJ374" i="2"/>
  <c r="AJ375" i="2"/>
  <c r="AJ376" i="2"/>
  <c r="AJ377" i="2"/>
  <c r="AJ378" i="2"/>
  <c r="AJ379" i="2"/>
  <c r="AJ380" i="2"/>
  <c r="AJ381" i="2"/>
  <c r="AJ382" i="2"/>
  <c r="AJ383" i="2"/>
  <c r="AJ384" i="2"/>
  <c r="AJ385" i="2"/>
  <c r="AJ386" i="2"/>
  <c r="AJ387" i="2"/>
  <c r="AJ388" i="2"/>
  <c r="AJ389" i="2"/>
  <c r="AJ390" i="2"/>
  <c r="AJ391" i="2"/>
  <c r="AJ392" i="2"/>
  <c r="AJ393" i="2"/>
  <c r="AJ394" i="2"/>
  <c r="AJ395" i="2"/>
  <c r="AJ396" i="2"/>
  <c r="AJ397" i="2"/>
  <c r="AJ398" i="2"/>
  <c r="AJ399" i="2"/>
  <c r="AJ400" i="2"/>
  <c r="AJ401" i="2"/>
  <c r="AJ402" i="2"/>
  <c r="AJ403" i="2"/>
  <c r="AJ404" i="2"/>
  <c r="AJ405" i="2"/>
  <c r="AJ406" i="2"/>
  <c r="AJ407" i="2"/>
  <c r="AJ408" i="2"/>
  <c r="AJ409" i="2"/>
  <c r="AJ410" i="2"/>
  <c r="AJ411" i="2"/>
  <c r="AJ412" i="2"/>
  <c r="AJ413" i="2"/>
  <c r="AJ414" i="2"/>
  <c r="AJ415" i="2"/>
  <c r="AJ416" i="2"/>
  <c r="AJ417" i="2"/>
  <c r="AJ418" i="2"/>
  <c r="AJ419" i="2"/>
  <c r="AJ420" i="2"/>
  <c r="AJ421" i="2"/>
  <c r="AJ422" i="2"/>
  <c r="AJ423" i="2"/>
  <c r="AJ424" i="2"/>
  <c r="AJ425" i="2"/>
  <c r="AJ426" i="2"/>
  <c r="AJ427" i="2"/>
  <c r="AJ428" i="2"/>
  <c r="AJ429" i="2"/>
  <c r="AJ430" i="2"/>
  <c r="AJ431" i="2"/>
  <c r="AJ432" i="2"/>
  <c r="AJ433" i="2"/>
  <c r="AJ434" i="2"/>
  <c r="AJ435" i="2"/>
  <c r="AJ436" i="2"/>
  <c r="AJ437" i="2"/>
  <c r="AJ438" i="2"/>
  <c r="AJ439" i="2"/>
  <c r="AJ440" i="2"/>
  <c r="AJ441" i="2"/>
  <c r="AJ442" i="2"/>
  <c r="AJ443" i="2"/>
  <c r="AJ444" i="2"/>
  <c r="AJ445" i="2"/>
  <c r="AJ446" i="2"/>
  <c r="AJ447" i="2"/>
  <c r="AJ448" i="2"/>
  <c r="AJ449" i="2"/>
  <c r="AJ450" i="2"/>
  <c r="AJ451" i="2"/>
  <c r="AJ452" i="2"/>
  <c r="AJ453" i="2"/>
  <c r="AJ454" i="2"/>
  <c r="AJ455" i="2"/>
  <c r="AJ456" i="2"/>
  <c r="AJ457" i="2"/>
  <c r="AJ458" i="2"/>
  <c r="AJ459" i="2"/>
  <c r="AJ460" i="2"/>
  <c r="AJ461" i="2"/>
  <c r="AJ462" i="2"/>
  <c r="AJ463" i="2"/>
  <c r="AJ464" i="2"/>
  <c r="AJ465" i="2"/>
  <c r="AJ466" i="2"/>
  <c r="AJ467" i="2"/>
  <c r="AJ468" i="2"/>
  <c r="AJ469" i="2"/>
  <c r="AJ470" i="2"/>
  <c r="AJ471" i="2"/>
  <c r="AJ472" i="2"/>
  <c r="AJ473" i="2"/>
  <c r="AJ474" i="2"/>
  <c r="AJ475" i="2"/>
  <c r="AJ476" i="2"/>
  <c r="AJ477" i="2"/>
  <c r="AJ478" i="2"/>
  <c r="AJ479" i="2"/>
  <c r="AJ480" i="2"/>
  <c r="AJ481" i="2"/>
  <c r="AJ482" i="2"/>
  <c r="AJ483" i="2"/>
  <c r="AJ484" i="2"/>
  <c r="AJ485" i="2"/>
  <c r="AJ486" i="2"/>
  <c r="AJ487" i="2"/>
  <c r="AJ488" i="2"/>
  <c r="AJ489" i="2"/>
  <c r="AJ490" i="2"/>
  <c r="AJ491" i="2"/>
  <c r="AJ492" i="2"/>
  <c r="AJ493" i="2"/>
  <c r="AJ494" i="2"/>
  <c r="AJ495" i="2"/>
  <c r="AJ496" i="2"/>
  <c r="AJ497" i="2"/>
  <c r="AJ498" i="2"/>
  <c r="AJ499" i="2"/>
  <c r="AJ500" i="2"/>
  <c r="AJ501" i="2"/>
  <c r="AJ502" i="2"/>
  <c r="AJ503" i="2"/>
  <c r="AJ504" i="2"/>
  <c r="AJ505" i="2"/>
  <c r="AJ506" i="2"/>
  <c r="AJ507" i="2"/>
  <c r="AJ508" i="2"/>
  <c r="AJ509" i="2"/>
  <c r="AJ510" i="2"/>
  <c r="AJ511" i="2"/>
  <c r="AJ512" i="2"/>
  <c r="AJ513" i="2"/>
  <c r="AJ514" i="2"/>
  <c r="AJ515" i="2"/>
  <c r="AJ516" i="2"/>
  <c r="AJ517" i="2"/>
  <c r="AJ518" i="2"/>
  <c r="AJ519" i="2"/>
  <c r="AJ520" i="2"/>
  <c r="AJ521" i="2"/>
  <c r="AJ522" i="2"/>
  <c r="AJ523" i="2"/>
  <c r="AJ524" i="2"/>
  <c r="AJ525" i="2"/>
  <c r="AJ526" i="2"/>
  <c r="AJ527" i="2"/>
  <c r="AJ528" i="2"/>
  <c r="AJ529" i="2"/>
  <c r="AJ530" i="2"/>
  <c r="AJ531" i="2"/>
  <c r="AJ532" i="2"/>
  <c r="AJ533" i="2"/>
  <c r="AJ534" i="2"/>
  <c r="AJ535" i="2"/>
  <c r="AJ536" i="2"/>
  <c r="AJ537" i="2"/>
  <c r="AJ538" i="2"/>
  <c r="AJ539" i="2"/>
  <c r="AJ540" i="2"/>
  <c r="AJ541" i="2"/>
  <c r="AJ542" i="2"/>
  <c r="AJ543" i="2"/>
  <c r="AJ544" i="2"/>
  <c r="AJ545" i="2"/>
  <c r="AJ546" i="2"/>
  <c r="AJ547" i="2"/>
  <c r="AJ548" i="2"/>
  <c r="AJ549" i="2"/>
  <c r="AJ550" i="2"/>
  <c r="AJ551" i="2"/>
  <c r="AJ552" i="2"/>
  <c r="AJ553" i="2"/>
  <c r="AJ554" i="2"/>
  <c r="AJ555" i="2"/>
  <c r="AJ556" i="2"/>
  <c r="AJ557" i="2"/>
  <c r="AJ558" i="2"/>
  <c r="AJ559" i="2"/>
  <c r="AJ560" i="2"/>
  <c r="AJ561" i="2"/>
  <c r="AJ562" i="2"/>
  <c r="AJ563" i="2"/>
  <c r="AJ564" i="2"/>
  <c r="AJ565" i="2"/>
  <c r="AJ566" i="2"/>
  <c r="AJ567" i="2"/>
  <c r="AJ568" i="2"/>
  <c r="AJ569" i="2"/>
  <c r="AJ570" i="2"/>
  <c r="AJ571" i="2"/>
  <c r="AJ572" i="2"/>
  <c r="AJ573" i="2"/>
  <c r="AJ574" i="2"/>
  <c r="AJ575" i="2"/>
  <c r="AJ576" i="2"/>
  <c r="AJ577" i="2"/>
  <c r="AJ578" i="2"/>
  <c r="AJ579" i="2"/>
  <c r="AJ580" i="2"/>
  <c r="AJ581" i="2"/>
  <c r="AJ582" i="2"/>
  <c r="AJ583" i="2"/>
  <c r="AJ584" i="2"/>
  <c r="AJ585" i="2"/>
  <c r="AJ586" i="2"/>
  <c r="AJ587" i="2"/>
  <c r="AJ588" i="2"/>
  <c r="AJ589" i="2"/>
  <c r="AJ590" i="2"/>
  <c r="AJ591" i="2"/>
  <c r="AJ592" i="2"/>
  <c r="AJ593" i="2"/>
  <c r="AJ594" i="2"/>
  <c r="AJ595" i="2"/>
  <c r="AJ596" i="2"/>
  <c r="AJ597" i="2"/>
  <c r="AJ598" i="2"/>
  <c r="AJ599" i="2"/>
  <c r="AJ600" i="2"/>
  <c r="AJ601" i="2"/>
  <c r="AJ602" i="2"/>
  <c r="AJ603" i="2"/>
  <c r="AJ604" i="2"/>
  <c r="AJ605" i="2"/>
  <c r="AJ606" i="2"/>
  <c r="AJ607" i="2"/>
  <c r="AJ608" i="2"/>
  <c r="AJ609" i="2"/>
  <c r="AJ610" i="2"/>
  <c r="AJ611" i="2"/>
  <c r="AJ612" i="2"/>
  <c r="AJ613" i="2"/>
  <c r="AJ614" i="2"/>
  <c r="AJ615" i="2"/>
  <c r="AJ616" i="2"/>
  <c r="AJ617" i="2"/>
  <c r="AJ618" i="2"/>
  <c r="AJ619" i="2"/>
  <c r="AJ620" i="2"/>
  <c r="AJ621" i="2"/>
  <c r="AJ622" i="2"/>
  <c r="AJ623" i="2"/>
  <c r="AJ624" i="2"/>
  <c r="AJ625" i="2"/>
  <c r="AJ626" i="2"/>
  <c r="AJ627" i="2"/>
  <c r="AJ628" i="2"/>
  <c r="AJ629" i="2"/>
  <c r="AJ630" i="2"/>
  <c r="AJ631" i="2"/>
  <c r="AJ632" i="2"/>
  <c r="AJ633" i="2"/>
  <c r="AJ634" i="2"/>
  <c r="AJ635" i="2"/>
  <c r="AJ636" i="2"/>
  <c r="AJ637" i="2"/>
  <c r="AJ638" i="2"/>
  <c r="AJ639" i="2"/>
  <c r="AJ640" i="2"/>
  <c r="AJ641" i="2"/>
  <c r="AJ642" i="2"/>
  <c r="AJ643" i="2"/>
  <c r="AJ644" i="2"/>
  <c r="AJ645" i="2"/>
  <c r="AJ646" i="2"/>
  <c r="AJ647" i="2"/>
  <c r="AJ648" i="2"/>
  <c r="AJ649" i="2"/>
  <c r="AJ650" i="2"/>
  <c r="AJ651" i="2"/>
  <c r="AJ652" i="2"/>
  <c r="AJ653" i="2"/>
  <c r="AJ654" i="2"/>
  <c r="AJ655" i="2"/>
  <c r="AJ656" i="2"/>
  <c r="AJ657" i="2"/>
  <c r="AJ658" i="2"/>
  <c r="AJ659" i="2"/>
  <c r="AJ660" i="2"/>
  <c r="AJ661" i="2"/>
  <c r="AJ662" i="2"/>
  <c r="AJ663" i="2"/>
  <c r="AJ664" i="2"/>
  <c r="AJ665" i="2"/>
  <c r="AJ666" i="2"/>
  <c r="AJ667" i="2"/>
  <c r="AJ668" i="2"/>
  <c r="AJ669" i="2"/>
  <c r="AJ670" i="2"/>
  <c r="AJ671" i="2"/>
  <c r="AJ672" i="2"/>
  <c r="AJ673" i="2"/>
  <c r="AJ674" i="2"/>
  <c r="AJ675" i="2"/>
  <c r="AJ676" i="2"/>
  <c r="AJ677" i="2"/>
  <c r="AJ678" i="2"/>
  <c r="AJ679" i="2"/>
  <c r="AJ680" i="2"/>
  <c r="AJ681" i="2"/>
  <c r="AJ682" i="2"/>
  <c r="AJ683" i="2"/>
  <c r="AJ684" i="2"/>
  <c r="AJ685" i="2"/>
  <c r="AJ686" i="2"/>
  <c r="AJ687" i="2"/>
  <c r="AJ688" i="2"/>
  <c r="AJ689" i="2"/>
  <c r="AJ690" i="2"/>
  <c r="AJ691" i="2"/>
  <c r="AJ692" i="2"/>
  <c r="AJ693" i="2"/>
  <c r="AJ694" i="2"/>
  <c r="AJ695" i="2"/>
  <c r="AJ696" i="2"/>
  <c r="AJ697" i="2"/>
  <c r="AJ698" i="2"/>
  <c r="AJ699" i="2"/>
  <c r="AJ700" i="2"/>
  <c r="AJ701" i="2"/>
  <c r="AJ702" i="2"/>
  <c r="AJ703" i="2"/>
  <c r="AJ704" i="2"/>
  <c r="AJ705" i="2"/>
  <c r="AJ706" i="2"/>
  <c r="AJ707" i="2"/>
  <c r="AJ708" i="2"/>
  <c r="AJ709" i="2"/>
  <c r="AJ710" i="2"/>
  <c r="AJ711" i="2"/>
  <c r="AJ712" i="2"/>
  <c r="AJ713" i="2"/>
  <c r="AJ714" i="2"/>
  <c r="AJ715" i="2"/>
  <c r="AJ716" i="2"/>
  <c r="AJ717" i="2"/>
  <c r="AJ718" i="2"/>
  <c r="AJ719" i="2"/>
  <c r="AJ720" i="2"/>
  <c r="AJ721" i="2"/>
  <c r="AJ722" i="2"/>
  <c r="AJ723" i="2"/>
  <c r="AJ724" i="2"/>
  <c r="AJ725" i="2"/>
  <c r="AJ726" i="2"/>
  <c r="AJ727" i="2"/>
  <c r="AJ728" i="2"/>
  <c r="AJ729" i="2"/>
  <c r="AJ730" i="2"/>
  <c r="AJ731" i="2"/>
  <c r="AJ732" i="2"/>
  <c r="AJ733" i="2"/>
  <c r="AJ734" i="2"/>
  <c r="AJ735" i="2"/>
  <c r="AJ736" i="2"/>
  <c r="AJ737" i="2"/>
  <c r="AJ738" i="2"/>
  <c r="AJ739" i="2"/>
  <c r="AJ740" i="2"/>
  <c r="AJ741" i="2"/>
  <c r="AJ742" i="2"/>
  <c r="AJ743" i="2"/>
  <c r="AJ744" i="2"/>
  <c r="AJ745" i="2"/>
  <c r="AJ746" i="2"/>
  <c r="AJ747" i="2"/>
  <c r="AJ748" i="2"/>
  <c r="AJ749" i="2"/>
  <c r="AJ750" i="2"/>
  <c r="AJ751" i="2"/>
  <c r="AJ752" i="2"/>
  <c r="AJ753" i="2"/>
  <c r="AJ754" i="2"/>
  <c r="AJ755" i="2"/>
  <c r="AJ756" i="2"/>
  <c r="AJ757" i="2"/>
  <c r="AJ758" i="2"/>
  <c r="AJ759" i="2"/>
  <c r="AJ760" i="2"/>
  <c r="AJ761" i="2"/>
  <c r="AJ762" i="2"/>
  <c r="AJ763" i="2"/>
  <c r="AJ764" i="2"/>
  <c r="AJ765" i="2"/>
  <c r="AJ766" i="2"/>
  <c r="AJ767" i="2"/>
  <c r="AJ768" i="2"/>
  <c r="AJ769" i="2"/>
  <c r="AJ770" i="2"/>
  <c r="AJ771" i="2"/>
  <c r="AJ772" i="2"/>
  <c r="AJ773" i="2"/>
  <c r="AJ774" i="2"/>
  <c r="AJ775" i="2"/>
  <c r="AJ776" i="2"/>
  <c r="AJ777" i="2"/>
  <c r="AJ778" i="2"/>
  <c r="AJ779" i="2"/>
  <c r="AJ780" i="2"/>
  <c r="AJ781" i="2"/>
  <c r="AJ782" i="2"/>
  <c r="AJ783" i="2"/>
  <c r="AJ784" i="2"/>
  <c r="AJ785" i="2"/>
  <c r="AJ786" i="2"/>
  <c r="AJ787" i="2"/>
  <c r="AJ788" i="2"/>
  <c r="AJ789" i="2"/>
  <c r="AJ790" i="2"/>
  <c r="AJ791" i="2"/>
  <c r="AJ792" i="2"/>
  <c r="AJ793" i="2"/>
  <c r="AJ794" i="2"/>
  <c r="AJ795" i="2"/>
  <c r="AJ796" i="2"/>
  <c r="AJ797" i="2"/>
  <c r="AJ798" i="2"/>
  <c r="AJ799" i="2"/>
  <c r="AJ800" i="2"/>
  <c r="AJ801" i="2"/>
  <c r="AJ802" i="2"/>
  <c r="AJ803" i="2"/>
  <c r="AJ804" i="2"/>
  <c r="AJ805" i="2"/>
  <c r="AJ806" i="2"/>
  <c r="AJ807" i="2"/>
  <c r="AJ808" i="2"/>
  <c r="AJ809" i="2"/>
  <c r="AJ810" i="2"/>
  <c r="AJ811" i="2"/>
  <c r="AJ812" i="2"/>
  <c r="AJ813" i="2"/>
  <c r="AJ814" i="2"/>
  <c r="AJ815" i="2"/>
  <c r="AJ816" i="2"/>
  <c r="AJ817" i="2"/>
  <c r="AJ818" i="2"/>
  <c r="AJ819" i="2"/>
  <c r="AJ820" i="2"/>
  <c r="AJ821" i="2"/>
  <c r="AJ822" i="2"/>
  <c r="AJ823" i="2"/>
  <c r="AJ824" i="2"/>
  <c r="AJ825" i="2"/>
  <c r="AJ826" i="2"/>
  <c r="AJ827" i="2"/>
  <c r="AJ828" i="2"/>
  <c r="AJ829" i="2"/>
  <c r="AJ830" i="2"/>
  <c r="AJ831" i="2"/>
  <c r="AJ832" i="2"/>
  <c r="AJ833" i="2"/>
  <c r="AJ834" i="2"/>
  <c r="AJ835" i="2"/>
  <c r="AJ836" i="2"/>
  <c r="AJ837" i="2"/>
  <c r="AJ838" i="2"/>
  <c r="AJ839" i="2"/>
  <c r="AJ840" i="2"/>
  <c r="AJ841" i="2"/>
  <c r="AJ842" i="2"/>
  <c r="AJ843" i="2"/>
  <c r="AJ844" i="2"/>
  <c r="AJ845" i="2"/>
  <c r="AJ846" i="2"/>
  <c r="AJ847" i="2"/>
  <c r="AJ848" i="2"/>
  <c r="AJ849" i="2"/>
  <c r="AJ850" i="2"/>
  <c r="AJ851" i="2"/>
  <c r="AJ852" i="2"/>
  <c r="AJ853" i="2"/>
  <c r="AJ854" i="2"/>
  <c r="AJ855" i="2"/>
  <c r="AJ856" i="2"/>
  <c r="AJ857" i="2"/>
  <c r="AJ858" i="2"/>
  <c r="AJ859" i="2"/>
  <c r="AJ860" i="2"/>
  <c r="AJ861" i="2"/>
  <c r="AJ862" i="2"/>
  <c r="AJ863" i="2"/>
  <c r="AJ864" i="2"/>
  <c r="AJ865" i="2"/>
  <c r="AJ866" i="2"/>
  <c r="AJ867" i="2"/>
  <c r="AJ868" i="2"/>
  <c r="AJ869" i="2"/>
  <c r="AJ870" i="2"/>
  <c r="AJ871" i="2"/>
  <c r="AJ872" i="2"/>
  <c r="AJ873" i="2"/>
  <c r="AJ874" i="2"/>
  <c r="AJ875" i="2"/>
  <c r="AJ876" i="2"/>
  <c r="AJ877" i="2"/>
  <c r="AJ878" i="2"/>
  <c r="AJ879" i="2"/>
  <c r="AJ880" i="2"/>
  <c r="AJ881" i="2"/>
  <c r="AJ882" i="2"/>
  <c r="AJ883" i="2"/>
  <c r="AJ884" i="2"/>
  <c r="AJ885" i="2"/>
  <c r="AJ886" i="2"/>
  <c r="AJ887" i="2"/>
  <c r="AJ888" i="2"/>
  <c r="AJ889" i="2"/>
  <c r="AJ890" i="2"/>
  <c r="AJ891" i="2"/>
  <c r="AJ892" i="2"/>
  <c r="AJ893" i="2"/>
  <c r="AJ894" i="2"/>
  <c r="AJ895" i="2"/>
  <c r="AJ896" i="2"/>
  <c r="AJ897" i="2"/>
  <c r="AJ898" i="2"/>
  <c r="AJ899" i="2"/>
  <c r="AJ900" i="2"/>
  <c r="AJ901" i="2"/>
  <c r="AJ902" i="2"/>
  <c r="AJ903" i="2"/>
  <c r="AJ904" i="2"/>
  <c r="AJ905" i="2"/>
  <c r="AJ906" i="2"/>
  <c r="AJ907" i="2"/>
  <c r="AJ908" i="2"/>
  <c r="AJ909" i="2"/>
  <c r="AJ910" i="2"/>
  <c r="AJ911" i="2"/>
  <c r="AJ912" i="2"/>
  <c r="AJ913" i="2"/>
  <c r="AJ914" i="2"/>
  <c r="AJ915" i="2"/>
  <c r="AJ916" i="2"/>
  <c r="AJ917" i="2"/>
  <c r="AJ918" i="2"/>
  <c r="AJ919" i="2"/>
  <c r="AJ920" i="2"/>
  <c r="AJ921" i="2"/>
  <c r="AJ922" i="2"/>
  <c r="AJ923" i="2"/>
  <c r="AJ924" i="2"/>
  <c r="AJ925" i="2"/>
  <c r="AJ926" i="2"/>
  <c r="AJ927" i="2"/>
  <c r="AJ928" i="2"/>
  <c r="AJ929" i="2"/>
  <c r="AJ930" i="2"/>
  <c r="AJ931" i="2"/>
  <c r="AJ932" i="2"/>
  <c r="AJ933" i="2"/>
  <c r="AJ934" i="2"/>
  <c r="AJ935" i="2"/>
  <c r="AJ936" i="2"/>
  <c r="AJ937" i="2"/>
  <c r="AJ938" i="2"/>
  <c r="AJ939" i="2"/>
  <c r="AJ940" i="2"/>
  <c r="AJ941" i="2"/>
  <c r="AJ942" i="2"/>
  <c r="AJ943" i="2"/>
  <c r="AJ944" i="2"/>
  <c r="AJ945" i="2"/>
  <c r="AJ946" i="2"/>
  <c r="AJ947" i="2"/>
  <c r="AJ948" i="2"/>
  <c r="AJ949" i="2"/>
  <c r="AJ950" i="2"/>
  <c r="AJ951" i="2"/>
  <c r="AJ952" i="2"/>
  <c r="AJ953" i="2"/>
  <c r="AJ954" i="2"/>
  <c r="AJ955" i="2"/>
  <c r="AJ956" i="2"/>
  <c r="AJ957" i="2"/>
  <c r="AJ958" i="2"/>
  <c r="AJ959" i="2"/>
  <c r="AJ960" i="2"/>
  <c r="AJ961" i="2"/>
  <c r="AJ962" i="2"/>
  <c r="AJ963" i="2"/>
  <c r="AJ964" i="2"/>
  <c r="AJ965" i="2"/>
  <c r="AJ966" i="2"/>
  <c r="AJ967" i="2"/>
  <c r="AJ968" i="2"/>
  <c r="AJ969" i="2"/>
  <c r="AJ970" i="2"/>
  <c r="AJ971" i="2"/>
  <c r="AJ972" i="2"/>
  <c r="AJ973" i="2"/>
  <c r="AJ974" i="2"/>
  <c r="AJ975" i="2"/>
  <c r="AJ976" i="2"/>
  <c r="AJ977" i="2"/>
  <c r="AJ978" i="2"/>
  <c r="AJ979" i="2"/>
  <c r="AJ980" i="2"/>
  <c r="AJ981" i="2"/>
  <c r="AJ982" i="2"/>
  <c r="AJ983" i="2"/>
  <c r="AJ984" i="2"/>
  <c r="AJ985" i="2"/>
  <c r="AJ986" i="2"/>
  <c r="AJ987" i="2"/>
  <c r="AJ988" i="2"/>
  <c r="AJ989" i="2"/>
  <c r="AJ990" i="2"/>
  <c r="AJ991" i="2"/>
  <c r="AJ992" i="2"/>
  <c r="AJ993" i="2"/>
  <c r="AJ994" i="2"/>
  <c r="AJ995" i="2"/>
  <c r="AJ996" i="2"/>
  <c r="AJ997" i="2"/>
  <c r="AJ998" i="2"/>
  <c r="AJ999" i="2"/>
  <c r="AJ1000" i="2"/>
  <c r="AJ1001" i="2"/>
  <c r="AJ1002" i="2"/>
  <c r="AJ1003" i="2"/>
  <c r="AJ1004" i="2"/>
  <c r="AJ1005" i="2"/>
  <c r="AJ1006" i="2"/>
  <c r="AJ1007" i="2"/>
  <c r="AJ1008" i="2"/>
  <c r="AJ1009" i="2"/>
  <c r="AJ1010" i="2"/>
  <c r="AJ1011" i="2"/>
  <c r="AJ1012" i="2"/>
  <c r="AJ1013" i="2"/>
  <c r="AJ1014" i="2"/>
  <c r="AJ1015" i="2"/>
  <c r="AJ1016" i="2"/>
  <c r="AJ1017" i="2"/>
  <c r="AJ1018" i="2"/>
  <c r="AJ1019" i="2"/>
  <c r="AJ1020" i="2"/>
  <c r="AJ1021" i="2"/>
  <c r="AJ1022" i="2"/>
  <c r="AJ1023" i="2"/>
  <c r="AJ1024" i="2"/>
  <c r="AJ1025" i="2"/>
  <c r="AJ1026" i="2"/>
  <c r="AJ1027" i="2"/>
  <c r="AJ1028" i="2"/>
  <c r="AJ1029" i="2"/>
  <c r="AJ1030" i="2"/>
  <c r="AJ1031" i="2"/>
  <c r="AJ1032" i="2"/>
  <c r="AJ1033" i="2"/>
  <c r="AJ1034" i="2"/>
  <c r="AJ1035" i="2"/>
  <c r="AJ1036" i="2"/>
  <c r="AJ1037" i="2"/>
  <c r="AJ1038" i="2"/>
  <c r="AJ1039" i="2"/>
  <c r="AJ1040" i="2"/>
  <c r="AJ1041" i="2"/>
  <c r="AJ1042" i="2"/>
  <c r="AJ1043" i="2"/>
  <c r="AJ1044" i="2"/>
  <c r="AJ1045" i="2"/>
  <c r="AJ1046" i="2"/>
  <c r="AJ1047" i="2"/>
  <c r="AJ1048" i="2"/>
  <c r="AJ1049" i="2"/>
  <c r="AJ1050" i="2"/>
  <c r="AJ1051" i="2"/>
  <c r="AJ1052" i="2"/>
  <c r="AJ1053" i="2"/>
  <c r="AJ1054" i="2"/>
  <c r="AJ1055" i="2"/>
  <c r="AJ1056" i="2"/>
  <c r="AJ1057" i="2"/>
  <c r="AJ1058" i="2"/>
  <c r="AJ1059" i="2"/>
  <c r="AJ1060" i="2"/>
  <c r="AJ1061" i="2"/>
  <c r="AJ1062" i="2"/>
  <c r="AJ1063" i="2"/>
  <c r="AJ1064" i="2"/>
  <c r="AJ1065" i="2"/>
  <c r="AJ1066" i="2"/>
  <c r="AJ1067" i="2"/>
  <c r="AJ1068" i="2"/>
  <c r="AJ1069" i="2"/>
  <c r="AJ1070" i="2"/>
  <c r="AJ1071" i="2"/>
  <c r="AJ1072" i="2"/>
  <c r="AJ1073" i="2"/>
  <c r="AJ1074" i="2"/>
  <c r="AJ1075" i="2"/>
  <c r="AJ1076" i="2"/>
  <c r="AJ1077" i="2"/>
  <c r="AJ1078" i="2"/>
  <c r="AJ1079" i="2"/>
  <c r="AJ1080" i="2"/>
  <c r="AJ1081" i="2"/>
  <c r="AJ1082" i="2"/>
  <c r="AJ1083" i="2"/>
  <c r="AJ1084" i="2"/>
  <c r="AJ1085" i="2"/>
  <c r="AJ1086" i="2"/>
  <c r="AJ1087" i="2"/>
  <c r="AJ1088" i="2"/>
  <c r="AJ1089" i="2"/>
  <c r="AJ1090" i="2"/>
  <c r="AJ1091" i="2"/>
  <c r="AJ1092" i="2"/>
  <c r="AJ1093" i="2"/>
  <c r="AJ1094" i="2"/>
  <c r="AJ1095" i="2"/>
  <c r="AJ1096" i="2"/>
  <c r="AJ1097" i="2"/>
  <c r="AJ1098" i="2"/>
  <c r="AJ1099" i="2"/>
  <c r="AJ1100" i="2"/>
  <c r="AJ1101" i="2"/>
  <c r="AJ1102" i="2"/>
  <c r="AJ1103" i="2"/>
  <c r="AJ1104" i="2"/>
  <c r="AJ1105" i="2"/>
  <c r="AJ1106" i="2"/>
  <c r="AJ1107" i="2"/>
  <c r="AJ1108" i="2"/>
  <c r="AJ1109" i="2"/>
  <c r="AJ1110" i="2"/>
  <c r="AJ1111" i="2"/>
  <c r="AJ1112" i="2"/>
  <c r="AJ1113" i="2"/>
  <c r="AJ1114" i="2"/>
  <c r="AJ1115" i="2"/>
  <c r="AJ1116" i="2"/>
  <c r="AJ1117" i="2"/>
  <c r="AJ1118" i="2"/>
  <c r="AJ1119" i="2"/>
  <c r="AJ1120" i="2"/>
  <c r="AJ1121" i="2"/>
  <c r="AJ1122" i="2"/>
  <c r="AJ1123" i="2"/>
  <c r="AJ1124" i="2"/>
  <c r="AJ1125" i="2"/>
  <c r="AJ1126" i="2"/>
  <c r="AJ1127" i="2"/>
  <c r="AJ1128" i="2"/>
  <c r="AJ1129" i="2"/>
  <c r="AJ1130" i="2"/>
  <c r="AJ1131" i="2"/>
  <c r="AJ1132" i="2"/>
  <c r="AJ1133" i="2"/>
  <c r="AJ1134" i="2"/>
  <c r="AJ1135" i="2"/>
  <c r="AJ1136" i="2"/>
  <c r="AJ1137" i="2"/>
  <c r="AJ1138" i="2"/>
  <c r="AJ1139" i="2"/>
  <c r="AJ1140" i="2"/>
  <c r="AJ1141" i="2"/>
  <c r="AJ1142" i="2"/>
  <c r="AJ1143" i="2"/>
  <c r="AJ1144" i="2"/>
  <c r="AJ1145" i="2"/>
  <c r="AJ1146" i="2"/>
  <c r="AJ1147" i="2"/>
  <c r="AJ1148" i="2"/>
  <c r="AJ1149" i="2"/>
  <c r="AJ1150" i="2"/>
  <c r="AJ1151" i="2"/>
  <c r="AJ1152" i="2"/>
  <c r="AJ1153" i="2"/>
  <c r="AJ1154" i="2"/>
  <c r="AJ1155" i="2"/>
  <c r="AJ1156" i="2"/>
  <c r="AJ1157" i="2"/>
  <c r="AJ1158" i="2"/>
  <c r="AJ1159" i="2"/>
  <c r="AJ1160" i="2"/>
  <c r="AJ1161" i="2"/>
  <c r="AJ1162" i="2"/>
  <c r="AJ1163" i="2"/>
  <c r="AJ1164" i="2"/>
  <c r="AJ1165" i="2"/>
  <c r="AJ1166" i="2"/>
  <c r="AJ1167" i="2"/>
  <c r="AJ1168" i="2"/>
  <c r="AJ1169" i="2"/>
  <c r="AJ1170" i="2"/>
  <c r="AJ1171" i="2"/>
  <c r="AJ1172" i="2"/>
  <c r="AJ1173" i="2"/>
  <c r="AJ1174" i="2"/>
  <c r="AJ1175" i="2"/>
  <c r="AJ1176" i="2"/>
  <c r="AJ1177" i="2"/>
  <c r="AJ1178" i="2"/>
  <c r="AJ1179" i="2"/>
  <c r="AJ1180" i="2"/>
  <c r="AJ1181" i="2"/>
  <c r="AJ1182" i="2"/>
  <c r="AJ1183" i="2"/>
  <c r="AJ1184" i="2"/>
  <c r="AJ1185" i="2"/>
  <c r="AJ1186" i="2"/>
  <c r="AJ1187" i="2"/>
  <c r="AJ1188" i="2"/>
  <c r="AJ1189" i="2"/>
  <c r="AJ1190" i="2"/>
  <c r="AJ1191" i="2"/>
  <c r="AJ1192" i="2"/>
  <c r="AJ1193" i="2"/>
  <c r="AJ1194" i="2"/>
  <c r="AJ1195" i="2"/>
  <c r="AJ1196" i="2"/>
  <c r="AJ1197" i="2"/>
  <c r="AJ1198" i="2"/>
  <c r="AJ1199" i="2"/>
  <c r="AJ1200" i="2"/>
  <c r="AJ1201" i="2"/>
  <c r="AJ1202" i="2"/>
  <c r="AJ1203" i="2"/>
  <c r="AJ1204" i="2"/>
  <c r="AJ1205" i="2"/>
  <c r="AJ1206" i="2"/>
  <c r="AJ1207" i="2"/>
  <c r="AJ1208" i="2"/>
  <c r="AJ1209" i="2"/>
  <c r="AJ1210" i="2"/>
  <c r="AJ1211" i="2"/>
  <c r="AJ1212" i="2"/>
  <c r="AJ1213" i="2"/>
  <c r="AJ1214" i="2"/>
  <c r="AJ1215" i="2"/>
  <c r="AJ1216" i="2"/>
  <c r="AJ1217" i="2"/>
  <c r="AJ1218" i="2"/>
  <c r="AJ1219" i="2"/>
  <c r="AJ1220" i="2"/>
  <c r="AJ1221" i="2"/>
  <c r="AJ1222" i="2"/>
  <c r="AJ1223" i="2"/>
  <c r="AJ1224" i="2"/>
  <c r="AJ1225" i="2"/>
  <c r="AJ1226" i="2"/>
  <c r="AJ1227" i="2"/>
  <c r="AJ1228" i="2"/>
  <c r="AJ1229" i="2"/>
  <c r="AJ1230" i="2"/>
  <c r="AJ1231" i="2"/>
  <c r="AJ1232" i="2"/>
  <c r="AJ1233" i="2"/>
  <c r="AJ1234" i="2"/>
  <c r="AJ1235" i="2"/>
  <c r="AJ1236" i="2"/>
  <c r="AJ1237" i="2"/>
  <c r="AJ1238" i="2"/>
  <c r="AJ1239" i="2"/>
  <c r="AJ1240" i="2"/>
  <c r="AJ1241" i="2"/>
  <c r="AJ1242" i="2"/>
  <c r="AJ1243" i="2"/>
  <c r="AJ1244" i="2"/>
  <c r="AJ1245" i="2"/>
  <c r="AJ1246" i="2"/>
  <c r="AJ1247" i="2"/>
  <c r="AJ1248" i="2"/>
  <c r="AJ1249" i="2"/>
  <c r="AJ1250" i="2"/>
  <c r="AJ1251" i="2"/>
  <c r="AJ1252" i="2"/>
  <c r="AJ1253" i="2"/>
  <c r="AJ1254" i="2"/>
  <c r="AJ1255" i="2"/>
  <c r="AJ1256" i="2"/>
  <c r="AJ1257" i="2"/>
  <c r="AJ1258" i="2"/>
  <c r="AJ1259" i="2"/>
  <c r="AJ1260" i="2"/>
  <c r="AJ1261" i="2"/>
  <c r="AJ1262" i="2"/>
  <c r="AJ1263" i="2"/>
  <c r="AJ1264" i="2"/>
  <c r="AJ1265" i="2"/>
  <c r="AJ1266" i="2"/>
  <c r="AJ1267" i="2"/>
  <c r="AJ1268" i="2"/>
  <c r="AJ1269" i="2"/>
  <c r="AJ1270" i="2"/>
  <c r="AJ1271" i="2"/>
  <c r="AJ1272" i="2"/>
  <c r="AJ1273" i="2"/>
  <c r="AJ1274" i="2"/>
  <c r="AJ1275" i="2"/>
  <c r="AJ1276" i="2"/>
  <c r="AJ1277" i="2"/>
  <c r="AJ1278" i="2"/>
  <c r="AJ1279" i="2"/>
  <c r="AJ1280" i="2"/>
  <c r="AJ1281" i="2"/>
  <c r="AJ1282" i="2"/>
  <c r="AJ1283" i="2"/>
  <c r="AJ1284" i="2"/>
  <c r="AJ1285" i="2"/>
  <c r="AJ1286" i="2"/>
  <c r="AJ1287" i="2"/>
  <c r="AJ1288" i="2"/>
  <c r="AJ1289" i="2"/>
  <c r="AJ1290" i="2"/>
  <c r="AJ1291" i="2"/>
  <c r="AJ1292" i="2"/>
  <c r="AJ1293" i="2"/>
  <c r="AJ1294" i="2"/>
  <c r="AJ1295" i="2"/>
  <c r="AJ1296" i="2"/>
  <c r="AJ1297" i="2"/>
  <c r="AJ1298" i="2"/>
  <c r="AJ1299" i="2"/>
  <c r="AJ1300" i="2"/>
  <c r="AJ1301" i="2"/>
  <c r="AJ1302" i="2"/>
  <c r="AJ1303" i="2"/>
  <c r="AJ1304" i="2"/>
  <c r="AJ1305" i="2"/>
  <c r="AJ1306" i="2"/>
  <c r="AJ1307" i="2"/>
  <c r="AJ1308" i="2"/>
  <c r="AJ1309" i="2"/>
  <c r="AJ1310" i="2"/>
  <c r="AJ1311" i="2"/>
  <c r="AJ1312" i="2"/>
  <c r="AJ1313" i="2"/>
  <c r="AJ1314" i="2"/>
  <c r="AJ1315" i="2"/>
  <c r="AJ1316" i="2"/>
  <c r="AJ1317" i="2"/>
  <c r="AJ1318" i="2"/>
  <c r="AJ1319" i="2"/>
  <c r="AJ1320" i="2"/>
  <c r="AJ1321" i="2"/>
  <c r="AJ1322" i="2"/>
  <c r="AJ1323" i="2"/>
  <c r="AJ1324" i="2"/>
  <c r="AJ1325" i="2"/>
  <c r="AJ1326" i="2"/>
  <c r="AJ1327" i="2"/>
  <c r="AJ1328" i="2"/>
  <c r="AJ1329" i="2"/>
  <c r="AJ1330" i="2"/>
  <c r="AJ1331" i="2"/>
  <c r="AJ1332" i="2"/>
  <c r="AJ1333" i="2"/>
  <c r="AJ1334" i="2"/>
  <c r="AJ1335" i="2"/>
  <c r="AJ1336" i="2"/>
  <c r="AJ1337" i="2"/>
  <c r="AJ1338" i="2"/>
  <c r="AJ1339" i="2"/>
  <c r="AJ1340" i="2"/>
  <c r="AJ1341" i="2"/>
  <c r="AJ1342" i="2"/>
  <c r="AJ1343" i="2"/>
  <c r="AJ1344" i="2"/>
  <c r="AJ1345" i="2"/>
  <c r="AJ1346" i="2"/>
  <c r="AJ1347" i="2"/>
  <c r="AJ1348" i="2"/>
  <c r="AJ1349" i="2"/>
  <c r="AJ1350" i="2"/>
  <c r="AJ1351" i="2"/>
  <c r="AJ1352" i="2"/>
  <c r="AJ1353" i="2"/>
  <c r="AJ1354" i="2"/>
  <c r="AJ1355" i="2"/>
  <c r="AJ1356" i="2"/>
  <c r="AJ1357" i="2"/>
  <c r="AJ1358" i="2"/>
  <c r="AJ1359" i="2"/>
  <c r="AJ1360" i="2"/>
  <c r="AJ1361" i="2"/>
  <c r="AJ1362" i="2"/>
  <c r="AJ1363" i="2"/>
  <c r="AJ1364" i="2"/>
  <c r="AJ1365" i="2"/>
  <c r="AJ1366" i="2"/>
  <c r="AJ1367" i="2"/>
  <c r="AJ1368" i="2"/>
  <c r="AJ1369" i="2"/>
  <c r="AJ1370" i="2"/>
  <c r="AJ1371" i="2"/>
  <c r="AJ1372" i="2"/>
  <c r="AJ1373" i="2"/>
  <c r="AJ1374" i="2"/>
  <c r="AJ1375" i="2"/>
  <c r="AJ1376" i="2"/>
  <c r="AJ1377" i="2"/>
  <c r="AJ1378" i="2"/>
  <c r="AJ1379" i="2"/>
  <c r="AJ1380" i="2"/>
  <c r="AJ1381" i="2"/>
  <c r="AJ1382" i="2"/>
  <c r="AJ1383" i="2"/>
  <c r="AJ1384" i="2"/>
  <c r="AJ1385" i="2"/>
  <c r="AJ1386" i="2"/>
  <c r="AJ1387" i="2"/>
  <c r="AJ1388" i="2"/>
  <c r="AJ1389" i="2"/>
  <c r="AJ1390" i="2"/>
  <c r="AJ1391" i="2"/>
  <c r="AJ1392" i="2"/>
  <c r="AJ1393" i="2"/>
  <c r="AJ1394" i="2"/>
  <c r="AJ1395" i="2"/>
  <c r="AJ1396" i="2"/>
  <c r="AJ1397" i="2"/>
  <c r="AJ1398" i="2"/>
  <c r="AJ1399" i="2"/>
  <c r="AJ1400" i="2"/>
  <c r="AJ1401" i="2"/>
  <c r="AJ1402" i="2"/>
  <c r="AJ1403" i="2"/>
  <c r="AJ1404" i="2"/>
  <c r="AJ1405" i="2"/>
  <c r="AJ1406" i="2"/>
  <c r="AJ1407" i="2"/>
  <c r="AJ1408" i="2"/>
  <c r="AJ1409" i="2"/>
  <c r="AJ1410" i="2"/>
  <c r="AJ1411" i="2"/>
  <c r="AJ1412" i="2"/>
  <c r="AJ1413" i="2"/>
  <c r="AJ1414" i="2"/>
  <c r="AJ1415" i="2"/>
  <c r="AJ1416" i="2"/>
  <c r="AJ1417" i="2"/>
  <c r="AJ1418" i="2"/>
  <c r="AJ1419" i="2"/>
  <c r="AJ1420" i="2"/>
  <c r="AJ1421" i="2"/>
  <c r="AJ1422" i="2"/>
  <c r="AJ1423" i="2"/>
  <c r="AJ1424" i="2"/>
  <c r="AJ1425" i="2"/>
  <c r="AJ1426" i="2"/>
  <c r="AJ1427" i="2"/>
  <c r="AJ1428" i="2"/>
  <c r="AJ1429" i="2"/>
  <c r="AJ1430" i="2"/>
  <c r="AJ1431" i="2"/>
  <c r="AJ1432" i="2"/>
  <c r="AJ1433" i="2"/>
  <c r="AJ1434" i="2"/>
  <c r="AJ1435" i="2"/>
  <c r="AJ1436" i="2"/>
  <c r="AJ1437" i="2"/>
  <c r="AJ1438" i="2"/>
  <c r="AJ1439" i="2"/>
  <c r="AJ1440" i="2"/>
  <c r="AJ1441" i="2"/>
  <c r="AJ1442" i="2"/>
  <c r="AJ1443" i="2"/>
  <c r="AJ1444" i="2"/>
  <c r="AJ1445" i="2"/>
  <c r="AJ1446" i="2"/>
  <c r="AJ1447" i="2"/>
  <c r="AJ1448" i="2"/>
  <c r="AJ1449" i="2"/>
  <c r="AJ1450" i="2"/>
  <c r="AJ1451" i="2"/>
  <c r="AJ1452" i="2"/>
  <c r="AJ1453" i="2"/>
  <c r="AJ1454" i="2"/>
  <c r="AJ1455" i="2"/>
  <c r="AJ1456" i="2"/>
  <c r="AJ1457" i="2"/>
  <c r="AJ1458" i="2"/>
  <c r="AJ1459" i="2"/>
  <c r="AJ1460" i="2"/>
  <c r="AJ1461" i="2"/>
  <c r="AJ1462" i="2"/>
  <c r="AJ1463" i="2"/>
  <c r="AJ1464" i="2"/>
  <c r="AJ1465" i="2"/>
  <c r="AJ1466" i="2"/>
  <c r="AJ1467" i="2"/>
  <c r="AJ1468" i="2"/>
  <c r="AJ1469" i="2"/>
  <c r="AJ1470" i="2"/>
  <c r="AJ1471" i="2"/>
  <c r="AJ1472" i="2"/>
  <c r="AJ1473" i="2"/>
  <c r="AJ1474" i="2"/>
  <c r="AJ1475" i="2"/>
  <c r="AJ1476" i="2"/>
  <c r="AJ1477" i="2"/>
  <c r="AJ1478" i="2"/>
  <c r="AJ1479" i="2"/>
  <c r="AJ1480" i="2"/>
  <c r="AJ1481" i="2"/>
  <c r="AJ1482" i="2"/>
  <c r="AJ1483" i="2"/>
  <c r="AJ1484" i="2"/>
  <c r="AJ1485" i="2"/>
  <c r="AJ1486" i="2"/>
  <c r="AJ1487" i="2"/>
  <c r="AJ1488" i="2"/>
  <c r="AJ1489" i="2"/>
  <c r="AJ1490" i="2"/>
  <c r="AJ1491" i="2"/>
  <c r="AJ1492" i="2"/>
  <c r="AJ1493" i="2"/>
  <c r="AJ1494" i="2"/>
  <c r="AJ1495" i="2"/>
  <c r="AJ1496" i="2"/>
  <c r="AJ1497" i="2"/>
  <c r="AJ1498" i="2"/>
  <c r="AJ1499" i="2"/>
  <c r="AJ1500" i="2"/>
  <c r="AJ1501" i="2"/>
  <c r="AJ1502" i="2"/>
  <c r="AJ1503" i="2"/>
  <c r="AJ1504" i="2"/>
  <c r="AJ1505" i="2"/>
  <c r="AJ1506" i="2"/>
  <c r="AJ1507" i="2"/>
  <c r="AJ1508" i="2"/>
  <c r="AJ1509" i="2"/>
  <c r="AJ1510" i="2"/>
  <c r="AJ1511" i="2"/>
  <c r="AJ1512" i="2"/>
  <c r="AJ1513" i="2"/>
  <c r="AJ1514" i="2"/>
  <c r="AJ1515" i="2"/>
  <c r="AJ1516" i="2"/>
  <c r="AJ1517" i="2"/>
  <c r="AJ1518" i="2"/>
  <c r="AJ1519" i="2"/>
  <c r="AJ1520" i="2"/>
  <c r="AJ1521" i="2"/>
  <c r="AJ1522" i="2"/>
  <c r="AJ1523" i="2"/>
  <c r="AJ1524" i="2"/>
  <c r="AJ1525" i="2"/>
  <c r="AJ1526" i="2"/>
  <c r="AJ1527" i="2"/>
  <c r="AJ1528" i="2"/>
  <c r="AJ1529" i="2"/>
  <c r="AJ1530" i="2"/>
  <c r="AJ1531" i="2"/>
  <c r="AJ1532" i="2"/>
  <c r="AJ1533" i="2"/>
  <c r="AJ1534" i="2"/>
  <c r="AJ1535" i="2"/>
  <c r="AJ1536" i="2"/>
  <c r="AJ1537" i="2"/>
  <c r="AJ1538" i="2"/>
  <c r="AJ1539" i="2"/>
  <c r="AJ1540" i="2"/>
  <c r="AJ1541" i="2"/>
  <c r="AJ1542" i="2"/>
  <c r="AJ1543" i="2"/>
  <c r="AJ1544" i="2"/>
  <c r="AJ1545" i="2"/>
  <c r="AJ1546" i="2"/>
  <c r="AJ1547" i="2"/>
  <c r="AJ1548" i="2"/>
  <c r="AJ1549" i="2"/>
  <c r="AJ1550" i="2"/>
  <c r="AJ1551" i="2"/>
  <c r="AJ1552" i="2"/>
  <c r="AJ1553" i="2"/>
  <c r="AJ1554" i="2"/>
  <c r="AJ1555" i="2"/>
  <c r="AJ1556" i="2"/>
  <c r="AJ1557" i="2"/>
  <c r="AJ1558" i="2"/>
  <c r="AJ1559" i="2"/>
  <c r="AJ1560" i="2"/>
  <c r="AJ1561" i="2"/>
  <c r="AJ1562" i="2"/>
  <c r="AJ1563" i="2"/>
  <c r="AJ1564" i="2"/>
  <c r="AJ1565" i="2"/>
  <c r="AJ1566" i="2"/>
  <c r="AJ1567" i="2"/>
  <c r="AJ1568" i="2"/>
  <c r="AJ1569" i="2"/>
  <c r="AJ1570" i="2"/>
  <c r="AJ1571" i="2"/>
  <c r="AJ1572" i="2"/>
  <c r="AJ1573" i="2"/>
  <c r="AJ1574" i="2"/>
  <c r="AJ1575" i="2"/>
  <c r="AJ1576" i="2"/>
  <c r="AJ1577" i="2"/>
  <c r="AJ1578" i="2"/>
  <c r="AJ1579" i="2"/>
  <c r="AJ1580" i="2"/>
  <c r="AJ1581" i="2"/>
  <c r="AJ1582" i="2"/>
  <c r="AJ1583" i="2"/>
  <c r="AJ1584" i="2"/>
  <c r="AJ1585" i="2"/>
  <c r="AJ1586" i="2"/>
  <c r="AJ1587" i="2"/>
  <c r="AJ1588" i="2"/>
  <c r="AJ1589" i="2"/>
  <c r="AJ1590" i="2"/>
  <c r="AJ1591" i="2"/>
  <c r="AJ1592" i="2"/>
  <c r="AJ1593" i="2"/>
  <c r="AJ1594" i="2"/>
  <c r="AJ1595" i="2"/>
  <c r="AJ1596" i="2"/>
  <c r="AJ1597" i="2"/>
  <c r="AJ1598" i="2"/>
  <c r="AJ1599" i="2"/>
  <c r="AJ1600" i="2"/>
  <c r="AJ1601" i="2"/>
  <c r="AI2" i="2"/>
  <c r="AI3" i="2"/>
  <c r="AI4" i="2"/>
  <c r="AI5" i="2"/>
  <c r="AI6" i="2"/>
  <c r="AI7" i="2"/>
  <c r="AI8" i="2"/>
  <c r="AI9" i="2"/>
  <c r="AI10" i="2"/>
  <c r="AI11" i="2"/>
  <c r="AI12" i="2"/>
  <c r="AI13" i="2"/>
  <c r="AI14" i="2"/>
  <c r="AI15" i="2"/>
  <c r="AI16" i="2"/>
  <c r="AI17" i="2"/>
  <c r="AI18" i="2"/>
  <c r="AI19" i="2"/>
  <c r="AI20" i="2"/>
  <c r="AI21" i="2"/>
  <c r="AI22" i="2"/>
  <c r="AI23" i="2"/>
  <c r="AI24" i="2"/>
  <c r="AI25" i="2"/>
  <c r="AI26" i="2"/>
  <c r="AI27" i="2"/>
  <c r="AI28" i="2"/>
  <c r="AI29" i="2"/>
  <c r="AI30" i="2"/>
  <c r="AI31" i="2"/>
  <c r="AI32" i="2"/>
  <c r="AI33" i="2"/>
  <c r="AI34" i="2"/>
  <c r="AI35" i="2"/>
  <c r="AI36" i="2"/>
  <c r="AI37" i="2"/>
  <c r="AI38" i="2"/>
  <c r="AI39" i="2"/>
  <c r="AI40" i="2"/>
  <c r="AI41" i="2"/>
  <c r="AI42" i="2"/>
  <c r="AI43" i="2"/>
  <c r="AI44" i="2"/>
  <c r="AI45" i="2"/>
  <c r="AI46" i="2"/>
  <c r="AI47" i="2"/>
  <c r="AI48" i="2"/>
  <c r="AI49" i="2"/>
  <c r="AI50" i="2"/>
  <c r="AI51" i="2"/>
  <c r="AI52" i="2"/>
  <c r="AI53" i="2"/>
  <c r="AI54" i="2"/>
  <c r="AI55" i="2"/>
  <c r="AI56" i="2"/>
  <c r="AI57" i="2"/>
  <c r="AI58" i="2"/>
  <c r="AI59" i="2"/>
  <c r="AI60" i="2"/>
  <c r="AI61" i="2"/>
  <c r="AI62" i="2"/>
  <c r="AI63" i="2"/>
  <c r="AI64" i="2"/>
  <c r="AI65" i="2"/>
  <c r="AI66" i="2"/>
  <c r="AI67" i="2"/>
  <c r="AI68" i="2"/>
  <c r="AI69" i="2"/>
  <c r="AI70" i="2"/>
  <c r="AI71" i="2"/>
  <c r="AI72" i="2"/>
  <c r="AI73" i="2"/>
  <c r="AI74" i="2"/>
  <c r="AI75" i="2"/>
  <c r="AI76" i="2"/>
  <c r="AI77" i="2"/>
  <c r="AI78" i="2"/>
  <c r="AI79" i="2"/>
  <c r="AI80" i="2"/>
  <c r="AI81" i="2"/>
  <c r="AI82" i="2"/>
  <c r="AI83" i="2"/>
  <c r="AI84" i="2"/>
  <c r="AI85" i="2"/>
  <c r="AI86" i="2"/>
  <c r="AI87" i="2"/>
  <c r="AI88" i="2"/>
  <c r="AI89" i="2"/>
  <c r="AI90" i="2"/>
  <c r="AI91" i="2"/>
  <c r="AI92" i="2"/>
  <c r="AI93" i="2"/>
  <c r="AI94" i="2"/>
  <c r="AI95" i="2"/>
  <c r="AI96" i="2"/>
  <c r="AI97" i="2"/>
  <c r="AI98" i="2"/>
  <c r="AI99" i="2"/>
  <c r="AI100" i="2"/>
  <c r="AI101" i="2"/>
  <c r="AI102" i="2"/>
  <c r="AI103" i="2"/>
  <c r="AI104" i="2"/>
  <c r="AI105" i="2"/>
  <c r="AI106" i="2"/>
  <c r="AI107" i="2"/>
  <c r="AI108" i="2"/>
  <c r="AI109" i="2"/>
  <c r="AI110" i="2"/>
  <c r="AI111" i="2"/>
  <c r="AI112" i="2"/>
  <c r="AI113" i="2"/>
  <c r="AI114" i="2"/>
  <c r="AI115" i="2"/>
  <c r="AI116" i="2"/>
  <c r="AI117" i="2"/>
  <c r="AI118" i="2"/>
  <c r="AI119" i="2"/>
  <c r="AI120" i="2"/>
  <c r="AI121" i="2"/>
  <c r="AI122" i="2"/>
  <c r="AI123" i="2"/>
  <c r="AI124" i="2"/>
  <c r="AI125" i="2"/>
  <c r="AI126" i="2"/>
  <c r="AI127" i="2"/>
  <c r="AI128" i="2"/>
  <c r="AI129" i="2"/>
  <c r="AI130" i="2"/>
  <c r="AI131" i="2"/>
  <c r="AI132" i="2"/>
  <c r="AI133" i="2"/>
  <c r="AI134" i="2"/>
  <c r="AI135" i="2"/>
  <c r="AI136" i="2"/>
  <c r="AI137" i="2"/>
  <c r="AI138" i="2"/>
  <c r="AI139" i="2"/>
  <c r="AI140" i="2"/>
  <c r="AI141" i="2"/>
  <c r="AI142" i="2"/>
  <c r="AI143" i="2"/>
  <c r="AI144" i="2"/>
  <c r="AI145" i="2"/>
  <c r="AI146" i="2"/>
  <c r="AI147" i="2"/>
  <c r="AI148" i="2"/>
  <c r="AI149" i="2"/>
  <c r="AI150" i="2"/>
  <c r="AI151" i="2"/>
  <c r="AI152" i="2"/>
  <c r="AI153" i="2"/>
  <c r="AI154" i="2"/>
  <c r="AI155" i="2"/>
  <c r="AI156" i="2"/>
  <c r="AI157" i="2"/>
  <c r="AI158" i="2"/>
  <c r="AI159" i="2"/>
  <c r="AI160" i="2"/>
  <c r="AI161" i="2"/>
  <c r="AI162" i="2"/>
  <c r="AI163" i="2"/>
  <c r="AI164" i="2"/>
  <c r="AI165" i="2"/>
  <c r="AI166" i="2"/>
  <c r="AI167" i="2"/>
  <c r="AI168" i="2"/>
  <c r="AI169" i="2"/>
  <c r="AI170" i="2"/>
  <c r="AI171" i="2"/>
  <c r="AI172" i="2"/>
  <c r="AI173" i="2"/>
  <c r="AI174" i="2"/>
  <c r="AI175" i="2"/>
  <c r="AI176" i="2"/>
  <c r="AI177" i="2"/>
  <c r="AI178" i="2"/>
  <c r="AI179" i="2"/>
  <c r="AI180" i="2"/>
  <c r="AI181" i="2"/>
  <c r="AI182" i="2"/>
  <c r="AI183" i="2"/>
  <c r="AI184" i="2"/>
  <c r="AI185" i="2"/>
  <c r="AI186" i="2"/>
  <c r="AI187" i="2"/>
  <c r="AI188" i="2"/>
  <c r="AI189" i="2"/>
  <c r="AI190" i="2"/>
  <c r="AI191" i="2"/>
  <c r="AI192" i="2"/>
  <c r="AI193" i="2"/>
  <c r="AI194" i="2"/>
  <c r="AI195" i="2"/>
  <c r="AI196" i="2"/>
  <c r="AI197" i="2"/>
  <c r="AI198" i="2"/>
  <c r="AI199" i="2"/>
  <c r="AI200" i="2"/>
  <c r="AI201" i="2"/>
  <c r="AI202" i="2"/>
  <c r="AI203" i="2"/>
  <c r="AI204" i="2"/>
  <c r="AI205" i="2"/>
  <c r="AI206" i="2"/>
  <c r="AI207" i="2"/>
  <c r="AI208" i="2"/>
  <c r="AI209" i="2"/>
  <c r="AI210" i="2"/>
  <c r="AI211" i="2"/>
  <c r="AI212" i="2"/>
  <c r="AI213" i="2"/>
  <c r="AI214" i="2"/>
  <c r="AI215" i="2"/>
  <c r="AI216" i="2"/>
  <c r="AI217" i="2"/>
  <c r="AI218" i="2"/>
  <c r="AI219" i="2"/>
  <c r="AI220" i="2"/>
  <c r="AI221" i="2"/>
  <c r="AI222" i="2"/>
  <c r="AI223" i="2"/>
  <c r="AI224" i="2"/>
  <c r="AI225" i="2"/>
  <c r="AI226" i="2"/>
  <c r="AI227" i="2"/>
  <c r="AI228" i="2"/>
  <c r="AI229" i="2"/>
  <c r="AI230" i="2"/>
  <c r="AI231" i="2"/>
  <c r="AI232" i="2"/>
  <c r="AI233" i="2"/>
  <c r="AI234" i="2"/>
  <c r="AI235" i="2"/>
  <c r="AI236" i="2"/>
  <c r="AI237" i="2"/>
  <c r="AI238" i="2"/>
  <c r="AI239" i="2"/>
  <c r="AI240" i="2"/>
  <c r="AI241" i="2"/>
  <c r="AI242" i="2"/>
  <c r="AI243" i="2"/>
  <c r="AI244" i="2"/>
  <c r="AI245" i="2"/>
  <c r="AI246" i="2"/>
  <c r="AI247" i="2"/>
  <c r="AI248" i="2"/>
  <c r="AI249" i="2"/>
  <c r="AI250" i="2"/>
  <c r="AI251" i="2"/>
  <c r="AI252" i="2"/>
  <c r="AI253" i="2"/>
  <c r="AI254" i="2"/>
  <c r="AI255" i="2"/>
  <c r="AI256" i="2"/>
  <c r="AI257" i="2"/>
  <c r="AI258" i="2"/>
  <c r="AI259" i="2"/>
  <c r="AI260" i="2"/>
  <c r="AI261" i="2"/>
  <c r="AI262" i="2"/>
  <c r="AI263" i="2"/>
  <c r="AI264" i="2"/>
  <c r="AI265" i="2"/>
  <c r="AI266" i="2"/>
  <c r="AI267" i="2"/>
  <c r="AI268" i="2"/>
  <c r="AI269" i="2"/>
  <c r="AI270" i="2"/>
  <c r="AI271" i="2"/>
  <c r="AI272" i="2"/>
  <c r="AI273" i="2"/>
  <c r="AI274" i="2"/>
  <c r="AI275" i="2"/>
  <c r="AI276" i="2"/>
  <c r="AI277" i="2"/>
  <c r="AI278" i="2"/>
  <c r="AI279" i="2"/>
  <c r="AI280" i="2"/>
  <c r="AI281" i="2"/>
  <c r="AI282" i="2"/>
  <c r="AI283" i="2"/>
  <c r="AI284" i="2"/>
  <c r="AI285" i="2"/>
  <c r="AI286" i="2"/>
  <c r="AI287" i="2"/>
  <c r="AI288" i="2"/>
  <c r="AI289" i="2"/>
  <c r="AI290" i="2"/>
  <c r="AI291" i="2"/>
  <c r="AI292" i="2"/>
  <c r="AI293" i="2"/>
  <c r="AI294" i="2"/>
  <c r="AI295" i="2"/>
  <c r="AI296" i="2"/>
  <c r="AI297" i="2"/>
  <c r="AI298" i="2"/>
  <c r="AI299" i="2"/>
  <c r="AI300" i="2"/>
  <c r="AI301" i="2"/>
  <c r="AI302" i="2"/>
  <c r="AI303" i="2"/>
  <c r="AI304" i="2"/>
  <c r="AI305" i="2"/>
  <c r="AI306" i="2"/>
  <c r="AI307" i="2"/>
  <c r="AI308" i="2"/>
  <c r="AI309" i="2"/>
  <c r="AI310" i="2"/>
  <c r="AI311" i="2"/>
  <c r="AI312" i="2"/>
  <c r="AI313" i="2"/>
  <c r="AI314" i="2"/>
  <c r="AI315" i="2"/>
  <c r="AI316" i="2"/>
  <c r="AI317" i="2"/>
  <c r="AI318" i="2"/>
  <c r="AI319" i="2"/>
  <c r="AI320" i="2"/>
  <c r="AI321" i="2"/>
  <c r="AI322" i="2"/>
  <c r="AI323" i="2"/>
  <c r="AI324" i="2"/>
  <c r="AI325" i="2"/>
  <c r="AI326" i="2"/>
  <c r="AI327" i="2"/>
  <c r="AI328" i="2"/>
  <c r="AI329" i="2"/>
  <c r="AI330" i="2"/>
  <c r="AI331" i="2"/>
  <c r="AI332" i="2"/>
  <c r="AI333" i="2"/>
  <c r="AI334" i="2"/>
  <c r="AI335" i="2"/>
  <c r="AI336" i="2"/>
  <c r="AI337" i="2"/>
  <c r="AI338" i="2"/>
  <c r="AI339" i="2"/>
  <c r="AI340" i="2"/>
  <c r="AI341" i="2"/>
  <c r="AI342" i="2"/>
  <c r="AI343" i="2"/>
  <c r="AI344" i="2"/>
  <c r="AI345" i="2"/>
  <c r="AI346" i="2"/>
  <c r="AI347" i="2"/>
  <c r="AI348" i="2"/>
  <c r="AI349" i="2"/>
  <c r="AI350" i="2"/>
  <c r="AI351" i="2"/>
  <c r="AI352" i="2"/>
  <c r="AI353" i="2"/>
  <c r="AI354" i="2"/>
  <c r="AI355" i="2"/>
  <c r="AI356" i="2"/>
  <c r="AI357" i="2"/>
  <c r="AI358" i="2"/>
  <c r="AI359" i="2"/>
  <c r="AI360" i="2"/>
  <c r="AI361" i="2"/>
  <c r="AI362" i="2"/>
  <c r="AI363" i="2"/>
  <c r="AI364" i="2"/>
  <c r="AI365" i="2"/>
  <c r="AI366" i="2"/>
  <c r="AI367" i="2"/>
  <c r="AI368" i="2"/>
  <c r="AI369" i="2"/>
  <c r="AI370" i="2"/>
  <c r="AI371" i="2"/>
  <c r="AI372" i="2"/>
  <c r="AI373" i="2"/>
  <c r="AI374" i="2"/>
  <c r="AI375" i="2"/>
  <c r="AI376" i="2"/>
  <c r="AI377" i="2"/>
  <c r="AI378" i="2"/>
  <c r="AI379" i="2"/>
  <c r="AI380" i="2"/>
  <c r="AI381" i="2"/>
  <c r="AI382" i="2"/>
  <c r="AI383" i="2"/>
  <c r="AI384" i="2"/>
  <c r="AI385" i="2"/>
  <c r="AI386" i="2"/>
  <c r="AI387" i="2"/>
  <c r="AI388" i="2"/>
  <c r="AI389" i="2"/>
  <c r="AI390" i="2"/>
  <c r="AI391" i="2"/>
  <c r="AI392" i="2"/>
  <c r="AI393" i="2"/>
  <c r="AI394" i="2"/>
  <c r="AI395" i="2"/>
  <c r="AI396" i="2"/>
  <c r="AI397" i="2"/>
  <c r="AI398" i="2"/>
  <c r="AI399" i="2"/>
  <c r="AI400" i="2"/>
  <c r="AI401" i="2"/>
  <c r="AI402" i="2"/>
  <c r="AI403" i="2"/>
  <c r="AI404" i="2"/>
  <c r="AI405" i="2"/>
  <c r="AI406" i="2"/>
  <c r="AI407" i="2"/>
  <c r="AI408" i="2"/>
  <c r="AI409" i="2"/>
  <c r="AI410" i="2"/>
  <c r="AI411" i="2"/>
  <c r="AI412" i="2"/>
  <c r="AI413" i="2"/>
  <c r="AI414" i="2"/>
  <c r="AI415" i="2"/>
  <c r="AI416" i="2"/>
  <c r="AI417" i="2"/>
  <c r="AI418" i="2"/>
  <c r="AI419" i="2"/>
  <c r="AI420" i="2"/>
  <c r="AI421" i="2"/>
  <c r="AI422" i="2"/>
  <c r="AI423" i="2"/>
  <c r="AI424" i="2"/>
  <c r="AI425" i="2"/>
  <c r="AI426" i="2"/>
  <c r="AI427" i="2"/>
  <c r="AI428" i="2"/>
  <c r="AI429" i="2"/>
  <c r="AI430" i="2"/>
  <c r="AI431" i="2"/>
  <c r="AI432" i="2"/>
  <c r="AI433" i="2"/>
  <c r="AI434" i="2"/>
  <c r="AI435" i="2"/>
  <c r="AI436" i="2"/>
  <c r="AI437" i="2"/>
  <c r="AI438" i="2"/>
  <c r="AI439" i="2"/>
  <c r="AI440" i="2"/>
  <c r="AI441" i="2"/>
  <c r="AI442" i="2"/>
  <c r="AI443" i="2"/>
  <c r="AI444" i="2"/>
  <c r="AI445" i="2"/>
  <c r="AI446" i="2"/>
  <c r="AI447" i="2"/>
  <c r="AI448" i="2"/>
  <c r="AI449" i="2"/>
  <c r="AI450" i="2"/>
  <c r="AI451" i="2"/>
  <c r="AI452" i="2"/>
  <c r="AI453" i="2"/>
  <c r="AI454" i="2"/>
  <c r="AI455" i="2"/>
  <c r="AI456" i="2"/>
  <c r="AI457" i="2"/>
  <c r="AI458" i="2"/>
  <c r="AI459" i="2"/>
  <c r="AI460" i="2"/>
  <c r="AI461" i="2"/>
  <c r="AI462" i="2"/>
  <c r="AI463" i="2"/>
  <c r="AI464" i="2"/>
  <c r="AI465" i="2"/>
  <c r="AI466" i="2"/>
  <c r="AI467" i="2"/>
  <c r="AI468" i="2"/>
  <c r="AI469" i="2"/>
  <c r="AI470" i="2"/>
  <c r="AI471" i="2"/>
  <c r="AI472" i="2"/>
  <c r="AI473" i="2"/>
  <c r="AI474" i="2"/>
  <c r="AI475" i="2"/>
  <c r="AI476" i="2"/>
  <c r="AI477" i="2"/>
  <c r="AI478" i="2"/>
  <c r="AI479" i="2"/>
  <c r="AI480" i="2"/>
  <c r="AI481" i="2"/>
  <c r="AI482" i="2"/>
  <c r="AI483" i="2"/>
  <c r="AI484" i="2"/>
  <c r="AI485" i="2"/>
  <c r="AI486" i="2"/>
  <c r="AI487" i="2"/>
  <c r="AI488" i="2"/>
  <c r="AI489" i="2"/>
  <c r="AI490" i="2"/>
  <c r="AI491" i="2"/>
  <c r="AI492" i="2"/>
  <c r="AI493" i="2"/>
  <c r="AI494" i="2"/>
  <c r="AI495" i="2"/>
  <c r="AI496" i="2"/>
  <c r="AI497" i="2"/>
  <c r="AI498" i="2"/>
  <c r="AI499" i="2"/>
  <c r="AI500" i="2"/>
  <c r="AI501" i="2"/>
  <c r="AI502" i="2"/>
  <c r="AI503" i="2"/>
  <c r="AI504" i="2"/>
  <c r="AI505" i="2"/>
  <c r="AI506" i="2"/>
  <c r="AI507" i="2"/>
  <c r="AI508" i="2"/>
  <c r="AI509" i="2"/>
  <c r="AI510" i="2"/>
  <c r="AI511" i="2"/>
  <c r="AI512" i="2"/>
  <c r="AI513" i="2"/>
  <c r="AI514" i="2"/>
  <c r="AI515" i="2"/>
  <c r="AI516" i="2"/>
  <c r="AI517" i="2"/>
  <c r="AI518" i="2"/>
  <c r="AI519" i="2"/>
  <c r="AI520" i="2"/>
  <c r="AI521" i="2"/>
  <c r="AI522" i="2"/>
  <c r="AI523" i="2"/>
  <c r="AI524" i="2"/>
  <c r="AI525" i="2"/>
  <c r="AI526" i="2"/>
  <c r="AI527" i="2"/>
  <c r="AI528" i="2"/>
  <c r="AI529" i="2"/>
  <c r="AI530" i="2"/>
  <c r="AI531" i="2"/>
  <c r="AI532" i="2"/>
  <c r="AI533" i="2"/>
  <c r="AI534" i="2"/>
  <c r="AI535" i="2"/>
  <c r="AI536" i="2"/>
  <c r="AI537" i="2"/>
  <c r="AI538" i="2"/>
  <c r="AI539" i="2"/>
  <c r="AI540" i="2"/>
  <c r="AI541" i="2"/>
  <c r="AI542" i="2"/>
  <c r="AI543" i="2"/>
  <c r="AI544" i="2"/>
  <c r="AI545" i="2"/>
  <c r="AI546" i="2"/>
  <c r="AI547" i="2"/>
  <c r="AI548" i="2"/>
  <c r="AI549" i="2"/>
  <c r="AI550" i="2"/>
  <c r="AI551" i="2"/>
  <c r="AI552" i="2"/>
  <c r="AI553" i="2"/>
  <c r="AI554" i="2"/>
  <c r="AI555" i="2"/>
  <c r="AI556" i="2"/>
  <c r="AI557" i="2"/>
  <c r="AI558" i="2"/>
  <c r="AI559" i="2"/>
  <c r="AI560" i="2"/>
  <c r="AI561" i="2"/>
  <c r="AI562" i="2"/>
  <c r="AI563" i="2"/>
  <c r="AI564" i="2"/>
  <c r="AI565" i="2"/>
  <c r="AI566" i="2"/>
  <c r="AI567" i="2"/>
  <c r="AI568" i="2"/>
  <c r="AI569" i="2"/>
  <c r="AI570" i="2"/>
  <c r="AI571" i="2"/>
  <c r="AI572" i="2"/>
  <c r="AI573" i="2"/>
  <c r="AI574" i="2"/>
  <c r="AI575" i="2"/>
  <c r="AI576" i="2"/>
  <c r="AI577" i="2"/>
  <c r="AI578" i="2"/>
  <c r="AI579" i="2"/>
  <c r="AI580" i="2"/>
  <c r="AI581" i="2"/>
  <c r="AI582" i="2"/>
  <c r="AI583" i="2"/>
  <c r="AI584" i="2"/>
  <c r="AI585" i="2"/>
  <c r="AI586" i="2"/>
  <c r="AI587" i="2"/>
  <c r="AI588" i="2"/>
  <c r="AI589" i="2"/>
  <c r="AI590" i="2"/>
  <c r="AI591" i="2"/>
  <c r="AI592" i="2"/>
  <c r="AI593" i="2"/>
  <c r="AI594" i="2"/>
  <c r="AI595" i="2"/>
  <c r="AI596" i="2"/>
  <c r="AI597" i="2"/>
  <c r="AI598" i="2"/>
  <c r="AI599" i="2"/>
  <c r="AI600" i="2"/>
  <c r="AI601" i="2"/>
  <c r="AI602" i="2"/>
  <c r="AI603" i="2"/>
  <c r="AI604" i="2"/>
  <c r="AI605" i="2"/>
  <c r="AI606" i="2"/>
  <c r="AI607" i="2"/>
  <c r="AI608" i="2"/>
  <c r="AI609" i="2"/>
  <c r="AI610" i="2"/>
  <c r="AI611" i="2"/>
  <c r="AI612" i="2"/>
  <c r="AI613" i="2"/>
  <c r="AI614" i="2"/>
  <c r="AI615" i="2"/>
  <c r="AI616" i="2"/>
  <c r="AI617" i="2"/>
  <c r="AI618" i="2"/>
  <c r="AI619" i="2"/>
  <c r="AI620" i="2"/>
  <c r="AI621" i="2"/>
  <c r="AI622" i="2"/>
  <c r="AI623" i="2"/>
  <c r="AI624" i="2"/>
  <c r="AI625" i="2"/>
  <c r="AI626" i="2"/>
  <c r="AI627" i="2"/>
  <c r="AI628" i="2"/>
  <c r="AI629" i="2"/>
  <c r="AI630" i="2"/>
  <c r="AI631" i="2"/>
  <c r="AI632" i="2"/>
  <c r="AI633" i="2"/>
  <c r="AI634" i="2"/>
  <c r="AI635" i="2"/>
  <c r="AI636" i="2"/>
  <c r="AI637" i="2"/>
  <c r="AI638" i="2"/>
  <c r="AI639" i="2"/>
  <c r="AI640" i="2"/>
  <c r="AI641" i="2"/>
  <c r="AI642" i="2"/>
  <c r="AI643" i="2"/>
  <c r="AI644" i="2"/>
  <c r="AI645" i="2"/>
  <c r="AI646" i="2"/>
  <c r="AI647" i="2"/>
  <c r="AI648" i="2"/>
  <c r="AI649" i="2"/>
  <c r="AI650" i="2"/>
  <c r="AI651" i="2"/>
  <c r="AI652" i="2"/>
  <c r="AI653" i="2"/>
  <c r="AI654" i="2"/>
  <c r="AI655" i="2"/>
  <c r="AI656" i="2"/>
  <c r="AI657" i="2"/>
  <c r="AI658" i="2"/>
  <c r="AI659" i="2"/>
  <c r="AI660" i="2"/>
  <c r="AI661" i="2"/>
  <c r="AI662" i="2"/>
  <c r="AI663" i="2"/>
  <c r="AI664" i="2"/>
  <c r="AI665" i="2"/>
  <c r="AI666" i="2"/>
  <c r="AI667" i="2"/>
  <c r="AI668" i="2"/>
  <c r="AI669" i="2"/>
  <c r="AI670" i="2"/>
  <c r="AI671" i="2"/>
  <c r="AI672" i="2"/>
  <c r="AI673" i="2"/>
  <c r="AI674" i="2"/>
  <c r="AI675" i="2"/>
  <c r="AI676" i="2"/>
  <c r="AI677" i="2"/>
  <c r="AI678" i="2"/>
  <c r="AI679" i="2"/>
  <c r="AI680" i="2"/>
  <c r="AI681" i="2"/>
  <c r="AI682" i="2"/>
  <c r="AI683" i="2"/>
  <c r="AI684" i="2"/>
  <c r="AI685" i="2"/>
  <c r="AI686" i="2"/>
  <c r="AI687" i="2"/>
  <c r="AI688" i="2"/>
  <c r="AI689" i="2"/>
  <c r="AI690" i="2"/>
  <c r="AI691" i="2"/>
  <c r="AI692" i="2"/>
  <c r="AI693" i="2"/>
  <c r="AI694" i="2"/>
  <c r="AI695" i="2"/>
  <c r="AI696" i="2"/>
  <c r="AI697" i="2"/>
  <c r="AI698" i="2"/>
  <c r="AI699" i="2"/>
  <c r="AI700" i="2"/>
  <c r="AI701" i="2"/>
  <c r="AI702" i="2"/>
  <c r="AI703" i="2"/>
  <c r="AI704" i="2"/>
  <c r="AI705" i="2"/>
  <c r="AI706" i="2"/>
  <c r="AI707" i="2"/>
  <c r="AI708" i="2"/>
  <c r="AI709" i="2"/>
  <c r="AI710" i="2"/>
  <c r="AI711" i="2"/>
  <c r="AI712" i="2"/>
  <c r="AI713" i="2"/>
  <c r="AI714" i="2"/>
  <c r="AI715" i="2"/>
  <c r="AI716" i="2"/>
  <c r="AI717" i="2"/>
  <c r="AI718" i="2"/>
  <c r="AI719" i="2"/>
  <c r="AI720" i="2"/>
  <c r="AI721" i="2"/>
  <c r="AI722" i="2"/>
  <c r="AI723" i="2"/>
  <c r="AI724" i="2"/>
  <c r="AI725" i="2"/>
  <c r="AI726" i="2"/>
  <c r="AI727" i="2"/>
  <c r="AI728" i="2"/>
  <c r="AI729" i="2"/>
  <c r="AI730" i="2"/>
  <c r="AI731" i="2"/>
  <c r="AI732" i="2"/>
  <c r="AI733" i="2"/>
  <c r="AI734" i="2"/>
  <c r="AI735" i="2"/>
  <c r="AI736" i="2"/>
  <c r="AI737" i="2"/>
  <c r="AI738" i="2"/>
  <c r="AI739" i="2"/>
  <c r="AI740" i="2"/>
  <c r="AI741" i="2"/>
  <c r="AI742" i="2"/>
  <c r="AI743" i="2"/>
  <c r="AI744" i="2"/>
  <c r="AI745" i="2"/>
  <c r="AI746" i="2"/>
  <c r="AI747" i="2"/>
  <c r="AI748" i="2"/>
  <c r="AI749" i="2"/>
  <c r="AI750" i="2"/>
  <c r="AI751" i="2"/>
  <c r="AI752" i="2"/>
  <c r="AI753" i="2"/>
  <c r="AI754" i="2"/>
  <c r="AI755" i="2"/>
  <c r="AI756" i="2"/>
  <c r="AI757" i="2"/>
  <c r="AI758" i="2"/>
  <c r="AI759" i="2"/>
  <c r="AI760" i="2"/>
  <c r="AI761" i="2"/>
  <c r="AI762" i="2"/>
  <c r="AI763" i="2"/>
  <c r="AI764" i="2"/>
  <c r="AI765" i="2"/>
  <c r="AI766" i="2"/>
  <c r="AI767" i="2"/>
  <c r="AI768" i="2"/>
  <c r="AI769" i="2"/>
  <c r="AI770" i="2"/>
  <c r="AI771" i="2"/>
  <c r="AI772" i="2"/>
  <c r="AI773" i="2"/>
  <c r="AI774" i="2"/>
  <c r="AI775" i="2"/>
  <c r="AI776" i="2"/>
  <c r="AI777" i="2"/>
  <c r="AI778" i="2"/>
  <c r="AI779" i="2"/>
  <c r="AI780" i="2"/>
  <c r="AI781" i="2"/>
  <c r="AI782" i="2"/>
  <c r="AI783" i="2"/>
  <c r="AI784" i="2"/>
  <c r="AI785" i="2"/>
  <c r="AI786" i="2"/>
  <c r="AI787" i="2"/>
  <c r="AI788" i="2"/>
  <c r="AI789" i="2"/>
  <c r="AI790" i="2"/>
  <c r="AI791" i="2"/>
  <c r="AI792" i="2"/>
  <c r="AI793" i="2"/>
  <c r="AI794" i="2"/>
  <c r="AI795" i="2"/>
  <c r="AI796" i="2"/>
  <c r="AI797" i="2"/>
  <c r="AI798" i="2"/>
  <c r="AI799" i="2"/>
  <c r="AI800" i="2"/>
  <c r="AI801" i="2"/>
  <c r="AI802" i="2"/>
  <c r="AI803" i="2"/>
  <c r="AI804" i="2"/>
  <c r="AI805" i="2"/>
  <c r="AI806" i="2"/>
  <c r="AI807" i="2"/>
  <c r="AI808" i="2"/>
  <c r="AI809" i="2"/>
  <c r="AI810" i="2"/>
  <c r="AI811" i="2"/>
  <c r="AI812" i="2"/>
  <c r="AI813" i="2"/>
  <c r="AI814" i="2"/>
  <c r="AI815" i="2"/>
  <c r="AI816" i="2"/>
  <c r="AI817" i="2"/>
  <c r="AI818" i="2"/>
  <c r="AI819" i="2"/>
  <c r="AI820" i="2"/>
  <c r="AI821" i="2"/>
  <c r="AI822" i="2"/>
  <c r="AI823" i="2"/>
  <c r="AI824" i="2"/>
  <c r="AI825" i="2"/>
  <c r="AI826" i="2"/>
  <c r="AI827" i="2"/>
  <c r="AI828" i="2"/>
  <c r="AI829" i="2"/>
  <c r="AI830" i="2"/>
  <c r="AI831" i="2"/>
  <c r="AI832" i="2"/>
  <c r="AI833" i="2"/>
  <c r="AI834" i="2"/>
  <c r="AI835" i="2"/>
  <c r="AI836" i="2"/>
  <c r="AI837" i="2"/>
  <c r="AI838" i="2"/>
  <c r="AI839" i="2"/>
  <c r="AI840" i="2"/>
  <c r="AI841" i="2"/>
  <c r="AI842" i="2"/>
  <c r="AI843" i="2"/>
  <c r="AI844" i="2"/>
  <c r="AI845" i="2"/>
  <c r="AI846" i="2"/>
  <c r="AI847" i="2"/>
  <c r="AI848" i="2"/>
  <c r="AI849" i="2"/>
  <c r="AI850" i="2"/>
  <c r="AI851" i="2"/>
  <c r="AI852" i="2"/>
  <c r="AI853" i="2"/>
  <c r="AI854" i="2"/>
  <c r="AI855" i="2"/>
  <c r="AI856" i="2"/>
  <c r="AI857" i="2"/>
  <c r="AI858" i="2"/>
  <c r="AI859" i="2"/>
  <c r="AI860" i="2"/>
  <c r="AI861" i="2"/>
  <c r="AI862" i="2"/>
  <c r="AI863" i="2"/>
  <c r="AI864" i="2"/>
  <c r="AI865" i="2"/>
  <c r="AI866" i="2"/>
  <c r="AI867" i="2"/>
  <c r="AI868" i="2"/>
  <c r="AI869" i="2"/>
  <c r="AI870" i="2"/>
  <c r="AI871" i="2"/>
  <c r="AI872" i="2"/>
  <c r="AI873" i="2"/>
  <c r="AI874" i="2"/>
  <c r="AI875" i="2"/>
  <c r="AI876" i="2"/>
  <c r="AI877" i="2"/>
  <c r="AI878" i="2"/>
  <c r="AI879" i="2"/>
  <c r="AI880" i="2"/>
  <c r="AI881" i="2"/>
  <c r="AI882" i="2"/>
  <c r="AI883" i="2"/>
  <c r="AI884" i="2"/>
  <c r="AI885" i="2"/>
  <c r="AI886" i="2"/>
  <c r="AI887" i="2"/>
  <c r="AI888" i="2"/>
  <c r="AI889" i="2"/>
  <c r="AI890" i="2"/>
  <c r="AI891" i="2"/>
  <c r="AI892" i="2"/>
  <c r="AI893" i="2"/>
  <c r="AI894" i="2"/>
  <c r="AI895" i="2"/>
  <c r="AI896" i="2"/>
  <c r="AI897" i="2"/>
  <c r="AI898" i="2"/>
  <c r="AI899" i="2"/>
  <c r="AI900" i="2"/>
  <c r="AI901" i="2"/>
  <c r="AI902" i="2"/>
  <c r="AI903" i="2"/>
  <c r="AI904" i="2"/>
  <c r="AI905" i="2"/>
  <c r="AI906" i="2"/>
  <c r="AI907" i="2"/>
  <c r="AI908" i="2"/>
  <c r="AI909" i="2"/>
  <c r="AI910" i="2"/>
  <c r="AI911" i="2"/>
  <c r="AI912" i="2"/>
  <c r="AI913" i="2"/>
  <c r="AI914" i="2"/>
  <c r="AI915" i="2"/>
  <c r="AI916" i="2"/>
  <c r="AI917" i="2"/>
  <c r="AI918" i="2"/>
  <c r="AI919" i="2"/>
  <c r="AI920" i="2"/>
  <c r="AI921" i="2"/>
  <c r="AI922" i="2"/>
  <c r="AI923" i="2"/>
  <c r="AI924" i="2"/>
  <c r="AI925" i="2"/>
  <c r="AI926" i="2"/>
  <c r="AI927" i="2"/>
  <c r="AI928" i="2"/>
  <c r="AI929" i="2"/>
  <c r="AI930" i="2"/>
  <c r="AI931" i="2"/>
  <c r="AI932" i="2"/>
  <c r="AI933" i="2"/>
  <c r="AI934" i="2"/>
  <c r="AI935" i="2"/>
  <c r="AI936" i="2"/>
  <c r="AI937" i="2"/>
  <c r="AI938" i="2"/>
  <c r="AI939" i="2"/>
  <c r="AI940" i="2"/>
  <c r="AI941" i="2"/>
  <c r="AI942" i="2"/>
  <c r="AI943" i="2"/>
  <c r="AI944" i="2"/>
  <c r="AI945" i="2"/>
  <c r="AI946" i="2"/>
  <c r="AI947" i="2"/>
  <c r="AI948" i="2"/>
  <c r="AI949" i="2"/>
  <c r="AI950" i="2"/>
  <c r="AI951" i="2"/>
  <c r="AI952" i="2"/>
  <c r="AI953" i="2"/>
  <c r="AI954" i="2"/>
  <c r="AI955" i="2"/>
  <c r="AI956" i="2"/>
  <c r="AI957" i="2"/>
  <c r="AI958" i="2"/>
  <c r="AI959" i="2"/>
  <c r="AI960" i="2"/>
  <c r="AI961" i="2"/>
  <c r="AI962" i="2"/>
  <c r="AI963" i="2"/>
  <c r="AI964" i="2"/>
  <c r="AI965" i="2"/>
  <c r="AI966" i="2"/>
  <c r="AI967" i="2"/>
  <c r="AI968" i="2"/>
  <c r="AI969" i="2"/>
  <c r="AI970" i="2"/>
  <c r="AI971" i="2"/>
  <c r="AI972" i="2"/>
  <c r="AI973" i="2"/>
  <c r="AI974" i="2"/>
  <c r="AI975" i="2"/>
  <c r="AI976" i="2"/>
  <c r="AI977" i="2"/>
  <c r="AI978" i="2"/>
  <c r="AI979" i="2"/>
  <c r="AI980" i="2"/>
  <c r="AI981" i="2"/>
  <c r="AI982" i="2"/>
  <c r="AI983" i="2"/>
  <c r="AI984" i="2"/>
  <c r="AI985" i="2"/>
  <c r="AI986" i="2"/>
  <c r="AI987" i="2"/>
  <c r="AI988" i="2"/>
  <c r="AI989" i="2"/>
  <c r="AI990" i="2"/>
  <c r="AI991" i="2"/>
  <c r="AI992" i="2"/>
  <c r="AI993" i="2"/>
  <c r="AI994" i="2"/>
  <c r="AI995" i="2"/>
  <c r="AI996" i="2"/>
  <c r="AI997" i="2"/>
  <c r="AI998" i="2"/>
  <c r="AI999" i="2"/>
  <c r="AI1000" i="2"/>
  <c r="AI1001" i="2"/>
  <c r="AI1002" i="2"/>
  <c r="AI1003" i="2"/>
  <c r="AI1004" i="2"/>
  <c r="AI1005" i="2"/>
  <c r="AI1006" i="2"/>
  <c r="AI1007" i="2"/>
  <c r="AI1008" i="2"/>
  <c r="AI1009" i="2"/>
  <c r="AI1010" i="2"/>
  <c r="AI1011" i="2"/>
  <c r="AI1012" i="2"/>
  <c r="AI1013" i="2"/>
  <c r="AI1014" i="2"/>
  <c r="AI1015" i="2"/>
  <c r="AI1016" i="2"/>
  <c r="AI1017" i="2"/>
  <c r="AI1018" i="2"/>
  <c r="AI1019" i="2"/>
  <c r="AI1020" i="2"/>
  <c r="AI1021" i="2"/>
  <c r="AI1022" i="2"/>
  <c r="AI1023" i="2"/>
  <c r="AI1024" i="2"/>
  <c r="AI1025" i="2"/>
  <c r="AI1026" i="2"/>
  <c r="AI1027" i="2"/>
  <c r="AI1028" i="2"/>
  <c r="AI1029" i="2"/>
  <c r="AI1030" i="2"/>
  <c r="AI1031" i="2"/>
  <c r="AI1032" i="2"/>
  <c r="AI1033" i="2"/>
  <c r="AI1034" i="2"/>
  <c r="AI1035" i="2"/>
  <c r="AI1036" i="2"/>
  <c r="AI1037" i="2"/>
  <c r="AI1038" i="2"/>
  <c r="AI1039" i="2"/>
  <c r="AI1040" i="2"/>
  <c r="AI1041" i="2"/>
  <c r="AI1042" i="2"/>
  <c r="AI1043" i="2"/>
  <c r="AI1044" i="2"/>
  <c r="AI1045" i="2"/>
  <c r="AI1046" i="2"/>
  <c r="AI1047" i="2"/>
  <c r="AI1048" i="2"/>
  <c r="AI1049" i="2"/>
  <c r="AI1050" i="2"/>
  <c r="AI1051" i="2"/>
  <c r="AI1052" i="2"/>
  <c r="AI1053" i="2"/>
  <c r="AI1054" i="2"/>
  <c r="AI1055" i="2"/>
  <c r="AI1056" i="2"/>
  <c r="AI1057" i="2"/>
  <c r="AI1058" i="2"/>
  <c r="AI1059" i="2"/>
  <c r="AI1060" i="2"/>
  <c r="AI1061" i="2"/>
  <c r="AI1062" i="2"/>
  <c r="AI1063" i="2"/>
  <c r="AI1064" i="2"/>
  <c r="AI1065" i="2"/>
  <c r="AI1066" i="2"/>
  <c r="AI1067" i="2"/>
  <c r="AI1068" i="2"/>
  <c r="AI1069" i="2"/>
  <c r="AI1070" i="2"/>
  <c r="AI1071" i="2"/>
  <c r="AI1072" i="2"/>
  <c r="AI1073" i="2"/>
  <c r="AI1074" i="2"/>
  <c r="AI1075" i="2"/>
  <c r="AI1076" i="2"/>
  <c r="AI1077" i="2"/>
  <c r="AI1078" i="2"/>
  <c r="AI1079" i="2"/>
  <c r="AI1080" i="2"/>
  <c r="AI1081" i="2"/>
  <c r="AI1082" i="2"/>
  <c r="AI1083" i="2"/>
  <c r="AI1084" i="2"/>
  <c r="AI1085" i="2"/>
  <c r="AI1086" i="2"/>
  <c r="AI1087" i="2"/>
  <c r="AI1088" i="2"/>
  <c r="AI1089" i="2"/>
  <c r="AI1090" i="2"/>
  <c r="AI1091" i="2"/>
  <c r="AI1092" i="2"/>
  <c r="AI1093" i="2"/>
  <c r="AI1094" i="2"/>
  <c r="AI1095" i="2"/>
  <c r="AI1096" i="2"/>
  <c r="AI1097" i="2"/>
  <c r="AI1098" i="2"/>
  <c r="AI1099" i="2"/>
  <c r="AI1100" i="2"/>
  <c r="AI1101" i="2"/>
  <c r="AI1102" i="2"/>
  <c r="AI1103" i="2"/>
  <c r="AI1104" i="2"/>
  <c r="AI1105" i="2"/>
  <c r="AI1106" i="2"/>
  <c r="AI1107" i="2"/>
  <c r="AI1108" i="2"/>
  <c r="AI1109" i="2"/>
  <c r="AI1110" i="2"/>
  <c r="AI1111" i="2"/>
  <c r="AI1112" i="2"/>
  <c r="AI1113" i="2"/>
  <c r="AI1114" i="2"/>
  <c r="AI1115" i="2"/>
  <c r="AI1116" i="2"/>
  <c r="AI1117" i="2"/>
  <c r="AI1118" i="2"/>
  <c r="AI1119" i="2"/>
  <c r="AI1120" i="2"/>
  <c r="AI1121" i="2"/>
  <c r="AI1122" i="2"/>
  <c r="AI1123" i="2"/>
  <c r="AI1124" i="2"/>
  <c r="AI1125" i="2"/>
  <c r="AI1126" i="2"/>
  <c r="AI1127" i="2"/>
  <c r="AI1128" i="2"/>
  <c r="AI1129" i="2"/>
  <c r="AI1130" i="2"/>
  <c r="AI1131" i="2"/>
  <c r="AI1132" i="2"/>
  <c r="AI1133" i="2"/>
  <c r="AI1134" i="2"/>
  <c r="AI1135" i="2"/>
  <c r="AI1136" i="2"/>
  <c r="AI1137" i="2"/>
  <c r="AI1138" i="2"/>
  <c r="AI1139" i="2"/>
  <c r="AI1140" i="2"/>
  <c r="AI1141" i="2"/>
  <c r="AI1142" i="2"/>
  <c r="AI1143" i="2"/>
  <c r="AI1144" i="2"/>
  <c r="AI1145" i="2"/>
  <c r="AI1146" i="2"/>
  <c r="AI1147" i="2"/>
  <c r="AI1148" i="2"/>
  <c r="AI1149" i="2"/>
  <c r="AI1150" i="2"/>
  <c r="AI1151" i="2"/>
  <c r="AI1152" i="2"/>
  <c r="AI1153" i="2"/>
  <c r="AI1154" i="2"/>
  <c r="AI1155" i="2"/>
  <c r="AI1156" i="2"/>
  <c r="AI1157" i="2"/>
  <c r="AI1158" i="2"/>
  <c r="AI1159" i="2"/>
  <c r="AI1160" i="2"/>
  <c r="AI1161" i="2"/>
  <c r="AI1162" i="2"/>
  <c r="AI1163" i="2"/>
  <c r="AI1164" i="2"/>
  <c r="AI1165" i="2"/>
  <c r="AI1166" i="2"/>
  <c r="AI1167" i="2"/>
  <c r="AI1168" i="2"/>
  <c r="AI1169" i="2"/>
  <c r="AI1170" i="2"/>
  <c r="AI1171" i="2"/>
  <c r="AI1172" i="2"/>
  <c r="AI1173" i="2"/>
  <c r="AI1174" i="2"/>
  <c r="AI1175" i="2"/>
  <c r="AI1176" i="2"/>
  <c r="AI1177" i="2"/>
  <c r="AI1178" i="2"/>
  <c r="AI1179" i="2"/>
  <c r="AI1180" i="2"/>
  <c r="AI1181" i="2"/>
  <c r="AI1182" i="2"/>
  <c r="AI1183" i="2"/>
  <c r="AI1184" i="2"/>
  <c r="AI1185" i="2"/>
  <c r="AI1186" i="2"/>
  <c r="AI1187" i="2"/>
  <c r="AI1188" i="2"/>
  <c r="AI1189" i="2"/>
  <c r="AI1190" i="2"/>
  <c r="AI1191" i="2"/>
  <c r="AI1192" i="2"/>
  <c r="AI1193" i="2"/>
  <c r="AI1194" i="2"/>
  <c r="AI1195" i="2"/>
  <c r="AI1196" i="2"/>
  <c r="AI1197" i="2"/>
  <c r="AI1198" i="2"/>
  <c r="AI1199" i="2"/>
  <c r="AI1200" i="2"/>
  <c r="AI1201" i="2"/>
  <c r="AI1202" i="2"/>
  <c r="AI1203" i="2"/>
  <c r="AI1204" i="2"/>
  <c r="AI1205" i="2"/>
  <c r="AI1206" i="2"/>
  <c r="AI1207" i="2"/>
  <c r="AI1208" i="2"/>
  <c r="AI1209" i="2"/>
  <c r="AI1210" i="2"/>
  <c r="AI1211" i="2"/>
  <c r="AI1212" i="2"/>
  <c r="AI1213" i="2"/>
  <c r="AI1214" i="2"/>
  <c r="AI1215" i="2"/>
  <c r="AI1216" i="2"/>
  <c r="AI1217" i="2"/>
  <c r="AI1218" i="2"/>
  <c r="AI1219" i="2"/>
  <c r="AI1220" i="2"/>
  <c r="AI1221" i="2"/>
  <c r="AI1222" i="2"/>
  <c r="AI1223" i="2"/>
  <c r="AI1224" i="2"/>
  <c r="AI1225" i="2"/>
  <c r="AI1226" i="2"/>
  <c r="AI1227" i="2"/>
  <c r="AI1228" i="2"/>
  <c r="AI1229" i="2"/>
  <c r="AI1230" i="2"/>
  <c r="AI1231" i="2"/>
  <c r="AI1232" i="2"/>
  <c r="AI1233" i="2"/>
  <c r="AI1234" i="2"/>
  <c r="AI1235" i="2"/>
  <c r="AI1236" i="2"/>
  <c r="AI1237" i="2"/>
  <c r="AI1238" i="2"/>
  <c r="AI1239" i="2"/>
  <c r="AI1240" i="2"/>
  <c r="AI1241" i="2"/>
  <c r="AI1242" i="2"/>
  <c r="AI1243" i="2"/>
  <c r="AI1244" i="2"/>
  <c r="AI1245" i="2"/>
  <c r="AI1246" i="2"/>
  <c r="AI1247" i="2"/>
  <c r="AI1248" i="2"/>
  <c r="AI1249" i="2"/>
  <c r="AI1250" i="2"/>
  <c r="AI1251" i="2"/>
  <c r="AI1252" i="2"/>
  <c r="AI1253" i="2"/>
  <c r="AI1254" i="2"/>
  <c r="AI1255" i="2"/>
  <c r="AI1256" i="2"/>
  <c r="AI1257" i="2"/>
  <c r="AI1258" i="2"/>
  <c r="AI1259" i="2"/>
  <c r="AI1260" i="2"/>
  <c r="AI1261" i="2"/>
  <c r="AI1262" i="2"/>
  <c r="AI1263" i="2"/>
  <c r="AI1264" i="2"/>
  <c r="AI1265" i="2"/>
  <c r="AI1266" i="2"/>
  <c r="AI1267" i="2"/>
  <c r="AI1268" i="2"/>
  <c r="AI1269" i="2"/>
  <c r="AI1270" i="2"/>
  <c r="AI1271" i="2"/>
  <c r="AI1272" i="2"/>
  <c r="AI1273" i="2"/>
  <c r="AI1274" i="2"/>
  <c r="AI1275" i="2"/>
  <c r="AI1276" i="2"/>
  <c r="AI1277" i="2"/>
  <c r="AI1278" i="2"/>
  <c r="AI1279" i="2"/>
  <c r="AI1280" i="2"/>
  <c r="AI1281" i="2"/>
  <c r="AI1282" i="2"/>
  <c r="AI1283" i="2"/>
  <c r="AI1284" i="2"/>
  <c r="AI1285" i="2"/>
  <c r="AI1286" i="2"/>
  <c r="AI1287" i="2"/>
  <c r="AI1288" i="2"/>
  <c r="AI1289" i="2"/>
  <c r="AI1290" i="2"/>
  <c r="AI1291" i="2"/>
  <c r="AI1292" i="2"/>
  <c r="AI1293" i="2"/>
  <c r="AI1294" i="2"/>
  <c r="AI1295" i="2"/>
  <c r="AI1296" i="2"/>
  <c r="AI1297" i="2"/>
  <c r="AI1298" i="2"/>
  <c r="AI1299" i="2"/>
  <c r="AI1300" i="2"/>
  <c r="AI1301" i="2"/>
  <c r="AI1302" i="2"/>
  <c r="AI1303" i="2"/>
  <c r="AI1304" i="2"/>
  <c r="AI1305" i="2"/>
  <c r="AI1306" i="2"/>
  <c r="AI1307" i="2"/>
  <c r="AI1308" i="2"/>
  <c r="AI1309" i="2"/>
  <c r="AI1310" i="2"/>
  <c r="AI1311" i="2"/>
  <c r="AI1312" i="2"/>
  <c r="AI1313" i="2"/>
  <c r="AI1314" i="2"/>
  <c r="AI1315" i="2"/>
  <c r="AI1316" i="2"/>
  <c r="AI1317" i="2"/>
  <c r="AI1318" i="2"/>
  <c r="AI1319" i="2"/>
  <c r="AI1320" i="2"/>
  <c r="AI1321" i="2"/>
  <c r="AI1322" i="2"/>
  <c r="AI1323" i="2"/>
  <c r="AI1324" i="2"/>
  <c r="AI1325" i="2"/>
  <c r="AI1326" i="2"/>
  <c r="AI1327" i="2"/>
  <c r="AI1328" i="2"/>
  <c r="AI1329" i="2"/>
  <c r="AI1330" i="2"/>
  <c r="AI1331" i="2"/>
  <c r="AI1332" i="2"/>
  <c r="AI1333" i="2"/>
  <c r="AI1334" i="2"/>
  <c r="AI1335" i="2"/>
  <c r="AI1336" i="2"/>
  <c r="AI1337" i="2"/>
  <c r="AI1338" i="2"/>
  <c r="AI1339" i="2"/>
  <c r="AI1340" i="2"/>
  <c r="AI1341" i="2"/>
  <c r="AI1342" i="2"/>
  <c r="AI1343" i="2"/>
  <c r="AI1344" i="2"/>
  <c r="AI1345" i="2"/>
  <c r="AI1346" i="2"/>
  <c r="AI1347" i="2"/>
  <c r="AI1348" i="2"/>
  <c r="AI1349" i="2"/>
  <c r="AI1350" i="2"/>
  <c r="AI1351" i="2"/>
  <c r="AI1352" i="2"/>
  <c r="AI1353" i="2"/>
  <c r="AI1354" i="2"/>
  <c r="AI1355" i="2"/>
  <c r="AI1356" i="2"/>
  <c r="AI1357" i="2"/>
  <c r="AI1358" i="2"/>
  <c r="AI1359" i="2"/>
  <c r="AI1360" i="2"/>
  <c r="AI1361" i="2"/>
  <c r="AI1362" i="2"/>
  <c r="AI1363" i="2"/>
  <c r="AI1364" i="2"/>
  <c r="AI1365" i="2"/>
  <c r="AI1366" i="2"/>
  <c r="AI1367" i="2"/>
  <c r="AI1368" i="2"/>
  <c r="AI1369" i="2"/>
  <c r="AI1370" i="2"/>
  <c r="AI1371" i="2"/>
  <c r="AI1372" i="2"/>
  <c r="AI1373" i="2"/>
  <c r="AI1374" i="2"/>
  <c r="AI1375" i="2"/>
  <c r="AI1376" i="2"/>
  <c r="AI1377" i="2"/>
  <c r="AI1378" i="2"/>
  <c r="AI1379" i="2"/>
  <c r="AI1380" i="2"/>
  <c r="AI1381" i="2"/>
  <c r="AI1382" i="2"/>
  <c r="AI1383" i="2"/>
  <c r="AI1384" i="2"/>
  <c r="AI1385" i="2"/>
  <c r="AI1386" i="2"/>
  <c r="AI1387" i="2"/>
  <c r="AI1388" i="2"/>
  <c r="AI1389" i="2"/>
  <c r="AI1390" i="2"/>
  <c r="AI1391" i="2"/>
  <c r="AI1392" i="2"/>
  <c r="AI1393" i="2"/>
  <c r="AI1394" i="2"/>
  <c r="AI1395" i="2"/>
  <c r="AI1396" i="2"/>
  <c r="AI1397" i="2"/>
  <c r="AI1398" i="2"/>
  <c r="AI1399" i="2"/>
  <c r="AI1400" i="2"/>
  <c r="AI1401" i="2"/>
  <c r="AI1402" i="2"/>
  <c r="AI1403" i="2"/>
  <c r="AI1404" i="2"/>
  <c r="AI1405" i="2"/>
  <c r="AI1406" i="2"/>
  <c r="AI1407" i="2"/>
  <c r="AI1408" i="2"/>
  <c r="AI1409" i="2"/>
  <c r="AI1410" i="2"/>
  <c r="AI1411" i="2"/>
  <c r="AI1412" i="2"/>
  <c r="AI1413" i="2"/>
  <c r="AI1414" i="2"/>
  <c r="AI1415" i="2"/>
  <c r="AI1416" i="2"/>
  <c r="AI1417" i="2"/>
  <c r="AI1418" i="2"/>
  <c r="AI1419" i="2"/>
  <c r="AI1420" i="2"/>
  <c r="AI1421" i="2"/>
  <c r="AI1422" i="2"/>
  <c r="AI1423" i="2"/>
  <c r="AI1424" i="2"/>
  <c r="AI1425" i="2"/>
  <c r="AI1426" i="2"/>
  <c r="AI1427" i="2"/>
  <c r="AI1428" i="2"/>
  <c r="AI1429" i="2"/>
  <c r="AI1430" i="2"/>
  <c r="AI1431" i="2"/>
  <c r="AI1432" i="2"/>
  <c r="AI1433" i="2"/>
  <c r="AI1434" i="2"/>
  <c r="AI1435" i="2"/>
  <c r="AI1436" i="2"/>
  <c r="AI1437" i="2"/>
  <c r="AI1438" i="2"/>
  <c r="AI1439" i="2"/>
  <c r="AI1440" i="2"/>
  <c r="AI1441" i="2"/>
  <c r="AI1442" i="2"/>
  <c r="AI1443" i="2"/>
  <c r="AI1444" i="2"/>
  <c r="AI1445" i="2"/>
  <c r="AI1446" i="2"/>
  <c r="AI1447" i="2"/>
  <c r="AI1448" i="2"/>
  <c r="AI1449" i="2"/>
  <c r="AI1450" i="2"/>
  <c r="AI1451" i="2"/>
  <c r="AI1452" i="2"/>
  <c r="AI1453" i="2"/>
  <c r="AI1454" i="2"/>
  <c r="AI1455" i="2"/>
  <c r="AI1456" i="2"/>
  <c r="AI1457" i="2"/>
  <c r="AI1458" i="2"/>
  <c r="AI1459" i="2"/>
  <c r="AI1460" i="2"/>
  <c r="AI1461" i="2"/>
  <c r="AI1462" i="2"/>
  <c r="AI1463" i="2"/>
  <c r="AI1464" i="2"/>
  <c r="AI1465" i="2"/>
  <c r="AI1466" i="2"/>
  <c r="AI1467" i="2"/>
  <c r="AI1468" i="2"/>
  <c r="AI1469" i="2"/>
  <c r="AI1470" i="2"/>
  <c r="AI1471" i="2"/>
  <c r="AI1472" i="2"/>
  <c r="AI1473" i="2"/>
  <c r="AI1474" i="2"/>
  <c r="AI1475" i="2"/>
  <c r="AI1476" i="2"/>
  <c r="AI1477" i="2"/>
  <c r="AI1478" i="2"/>
  <c r="AI1479" i="2"/>
  <c r="AI1480" i="2"/>
  <c r="AI1481" i="2"/>
  <c r="AI1482" i="2"/>
  <c r="AI1483" i="2"/>
  <c r="AI1484" i="2"/>
  <c r="AI1485" i="2"/>
  <c r="AI1486" i="2"/>
  <c r="AI1487" i="2"/>
  <c r="AI1488" i="2"/>
  <c r="AI1489" i="2"/>
  <c r="AI1490" i="2"/>
  <c r="AI1491" i="2"/>
  <c r="AI1492" i="2"/>
  <c r="AI1493" i="2"/>
  <c r="AI1494" i="2"/>
  <c r="AI1495" i="2"/>
  <c r="AI1496" i="2"/>
  <c r="AI1497" i="2"/>
  <c r="AI1498" i="2"/>
  <c r="AI1499" i="2"/>
  <c r="AI1500" i="2"/>
  <c r="AI1501" i="2"/>
  <c r="AI1502" i="2"/>
  <c r="AI1503" i="2"/>
  <c r="AI1504" i="2"/>
  <c r="AI1505" i="2"/>
  <c r="AI1506" i="2"/>
  <c r="AI1507" i="2"/>
  <c r="AI1508" i="2"/>
  <c r="AI1509" i="2"/>
  <c r="AI1510" i="2"/>
  <c r="AI1511" i="2"/>
  <c r="AI1512" i="2"/>
  <c r="AI1513" i="2"/>
  <c r="AI1514" i="2"/>
  <c r="AI1515" i="2"/>
  <c r="AI1516" i="2"/>
  <c r="AI1517" i="2"/>
  <c r="AI1518" i="2"/>
  <c r="AI1519" i="2"/>
  <c r="AI1520" i="2"/>
  <c r="AI1521" i="2"/>
  <c r="AI1522" i="2"/>
  <c r="AI1523" i="2"/>
  <c r="AI1524" i="2"/>
  <c r="AI1525" i="2"/>
  <c r="AI1526" i="2"/>
  <c r="AI1527" i="2"/>
  <c r="AI1528" i="2"/>
  <c r="AI1529" i="2"/>
  <c r="AI1530" i="2"/>
  <c r="AI1531" i="2"/>
  <c r="AI1532" i="2"/>
  <c r="AI1533" i="2"/>
  <c r="AI1534" i="2"/>
  <c r="AI1535" i="2"/>
  <c r="AI1536" i="2"/>
  <c r="AI1537" i="2"/>
  <c r="AI1538" i="2"/>
  <c r="AI1539" i="2"/>
  <c r="AI1540" i="2"/>
  <c r="AI1541" i="2"/>
  <c r="AI1542" i="2"/>
  <c r="AI1543" i="2"/>
  <c r="AI1544" i="2"/>
  <c r="AI1545" i="2"/>
  <c r="AI1546" i="2"/>
  <c r="AI1547" i="2"/>
  <c r="AI1548" i="2"/>
  <c r="AI1549" i="2"/>
  <c r="AI1550" i="2"/>
  <c r="AI1551" i="2"/>
  <c r="AI1552" i="2"/>
  <c r="AI1553" i="2"/>
  <c r="AI1554" i="2"/>
  <c r="AI1555" i="2"/>
  <c r="AI1556" i="2"/>
  <c r="AI1557" i="2"/>
  <c r="AI1558" i="2"/>
  <c r="AI1559" i="2"/>
  <c r="AI1560" i="2"/>
  <c r="AI1561" i="2"/>
  <c r="AI1562" i="2"/>
  <c r="AI1563" i="2"/>
  <c r="AI1564" i="2"/>
  <c r="AI1565" i="2"/>
  <c r="AI1566" i="2"/>
  <c r="AI1567" i="2"/>
  <c r="AI1568" i="2"/>
  <c r="AI1569" i="2"/>
  <c r="AI1570" i="2"/>
  <c r="AI1571" i="2"/>
  <c r="AI1572" i="2"/>
  <c r="AI1573" i="2"/>
  <c r="AI1574" i="2"/>
  <c r="AI1575" i="2"/>
  <c r="AI1576" i="2"/>
  <c r="AI1577" i="2"/>
  <c r="AI1578" i="2"/>
  <c r="AI1579" i="2"/>
  <c r="AI1580" i="2"/>
  <c r="AI1581" i="2"/>
  <c r="AI1582" i="2"/>
  <c r="AI1583" i="2"/>
  <c r="AI1584" i="2"/>
  <c r="AI1585" i="2"/>
  <c r="AI1586" i="2"/>
  <c r="AI1587" i="2"/>
  <c r="AI1588" i="2"/>
  <c r="AI1589" i="2"/>
  <c r="AI1590" i="2"/>
  <c r="AI1591" i="2"/>
  <c r="AI1592" i="2"/>
  <c r="AI1593" i="2"/>
  <c r="AI1594" i="2"/>
  <c r="AI1595" i="2"/>
  <c r="AI1596" i="2"/>
  <c r="AI1597" i="2"/>
  <c r="AI1598" i="2"/>
  <c r="AI1599" i="2"/>
  <c r="AI1600" i="2"/>
  <c r="AI1601" i="2"/>
  <c r="AH2" i="2"/>
  <c r="AH3" i="2"/>
  <c r="AH4" i="2"/>
  <c r="AH5" i="2"/>
  <c r="AH6" i="2"/>
  <c r="AH7" i="2"/>
  <c r="AH8" i="2"/>
  <c r="AH9" i="2"/>
  <c r="AH10" i="2"/>
  <c r="AH11" i="2"/>
  <c r="AH12" i="2"/>
  <c r="AH13" i="2"/>
  <c r="AH14" i="2"/>
  <c r="AH15" i="2"/>
  <c r="AH16" i="2"/>
  <c r="AH17" i="2"/>
  <c r="AH18" i="2"/>
  <c r="AH19" i="2"/>
  <c r="AH20" i="2"/>
  <c r="AH21" i="2"/>
  <c r="AH22" i="2"/>
  <c r="AH23" i="2"/>
  <c r="AH24" i="2"/>
  <c r="AH25" i="2"/>
  <c r="AH26" i="2"/>
  <c r="AH27" i="2"/>
  <c r="AH28" i="2"/>
  <c r="AH29" i="2"/>
  <c r="AH30" i="2"/>
  <c r="AH31" i="2"/>
  <c r="AH32" i="2"/>
  <c r="AH33" i="2"/>
  <c r="AH34" i="2"/>
  <c r="AH35" i="2"/>
  <c r="AH36" i="2"/>
  <c r="AH37" i="2"/>
  <c r="AH38" i="2"/>
  <c r="AH39" i="2"/>
  <c r="AH40" i="2"/>
  <c r="AH41" i="2"/>
  <c r="AH42" i="2"/>
  <c r="AH43" i="2"/>
  <c r="AH44" i="2"/>
  <c r="AH45" i="2"/>
  <c r="AH46" i="2"/>
  <c r="AH47" i="2"/>
  <c r="AH48" i="2"/>
  <c r="AH49" i="2"/>
  <c r="AH50" i="2"/>
  <c r="AH51" i="2"/>
  <c r="AH52" i="2"/>
  <c r="AH53" i="2"/>
  <c r="AH54" i="2"/>
  <c r="AH55" i="2"/>
  <c r="AH56" i="2"/>
  <c r="AH57" i="2"/>
  <c r="AH58" i="2"/>
  <c r="AH59" i="2"/>
  <c r="AH60" i="2"/>
  <c r="AH61" i="2"/>
  <c r="AH62" i="2"/>
  <c r="AH63" i="2"/>
  <c r="AH64" i="2"/>
  <c r="AH65" i="2"/>
  <c r="AH66" i="2"/>
  <c r="AH67" i="2"/>
  <c r="AH68" i="2"/>
  <c r="AH69" i="2"/>
  <c r="AH70" i="2"/>
  <c r="AH71" i="2"/>
  <c r="AH72" i="2"/>
  <c r="AH73" i="2"/>
  <c r="AH74" i="2"/>
  <c r="AH75" i="2"/>
  <c r="AH76" i="2"/>
  <c r="AH77" i="2"/>
  <c r="AH78" i="2"/>
  <c r="AH79" i="2"/>
  <c r="AH80" i="2"/>
  <c r="AH81" i="2"/>
  <c r="AH82" i="2"/>
  <c r="AH83" i="2"/>
  <c r="AH84" i="2"/>
  <c r="AH85" i="2"/>
  <c r="AH86" i="2"/>
  <c r="AH87" i="2"/>
  <c r="AH88" i="2"/>
  <c r="AH89" i="2"/>
  <c r="AH90" i="2"/>
  <c r="AH91" i="2"/>
  <c r="AH92" i="2"/>
  <c r="AH93" i="2"/>
  <c r="AH94" i="2"/>
  <c r="AH95" i="2"/>
  <c r="AH96" i="2"/>
  <c r="AH97" i="2"/>
  <c r="AH98" i="2"/>
  <c r="AH99" i="2"/>
  <c r="AH100" i="2"/>
  <c r="AH101" i="2"/>
  <c r="AH102" i="2"/>
  <c r="AH103" i="2"/>
  <c r="AH104" i="2"/>
  <c r="AH105" i="2"/>
  <c r="AH106" i="2"/>
  <c r="AH107" i="2"/>
  <c r="AH108" i="2"/>
  <c r="AH109" i="2"/>
  <c r="AH110" i="2"/>
  <c r="AH111" i="2"/>
  <c r="AH112" i="2"/>
  <c r="AH113" i="2"/>
  <c r="AH114" i="2"/>
  <c r="AH115" i="2"/>
  <c r="AH116" i="2"/>
  <c r="AH117" i="2"/>
  <c r="AH118" i="2"/>
  <c r="AH119" i="2"/>
  <c r="AH120" i="2"/>
  <c r="AH121" i="2"/>
  <c r="AH122" i="2"/>
  <c r="AH123" i="2"/>
  <c r="AH124" i="2"/>
  <c r="AH125" i="2"/>
  <c r="AH126" i="2"/>
  <c r="AH127" i="2"/>
  <c r="AH128" i="2"/>
  <c r="AH129" i="2"/>
  <c r="AH130" i="2"/>
  <c r="AH131" i="2"/>
  <c r="AH132" i="2"/>
  <c r="AH133" i="2"/>
  <c r="AH134" i="2"/>
  <c r="AH135" i="2"/>
  <c r="AH136" i="2"/>
  <c r="AH137" i="2"/>
  <c r="AH138" i="2"/>
  <c r="AH139" i="2"/>
  <c r="AH140" i="2"/>
  <c r="AH141" i="2"/>
  <c r="AH142" i="2"/>
  <c r="AH143" i="2"/>
  <c r="AH144" i="2"/>
  <c r="AH145" i="2"/>
  <c r="AH146" i="2"/>
  <c r="AH147" i="2"/>
  <c r="AH148" i="2"/>
  <c r="AH149" i="2"/>
  <c r="AH150" i="2"/>
  <c r="AH151" i="2"/>
  <c r="AH152" i="2"/>
  <c r="AH153" i="2"/>
  <c r="AH154" i="2"/>
  <c r="AH155" i="2"/>
  <c r="AH156" i="2"/>
  <c r="AH157" i="2"/>
  <c r="AH158" i="2"/>
  <c r="AH159" i="2"/>
  <c r="AH160" i="2"/>
  <c r="AH161" i="2"/>
  <c r="AH162" i="2"/>
  <c r="AH163" i="2"/>
  <c r="AH164" i="2"/>
  <c r="AH165" i="2"/>
  <c r="AH166" i="2"/>
  <c r="AH167" i="2"/>
  <c r="AH168" i="2"/>
  <c r="AH169" i="2"/>
  <c r="AH170" i="2"/>
  <c r="AH171" i="2"/>
  <c r="AH172" i="2"/>
  <c r="AH173" i="2"/>
  <c r="AH174" i="2"/>
  <c r="AH175" i="2"/>
  <c r="AH176" i="2"/>
  <c r="AH177" i="2"/>
  <c r="AH178" i="2"/>
  <c r="AH179" i="2"/>
  <c r="AH180" i="2"/>
  <c r="AH181" i="2"/>
  <c r="AH182" i="2"/>
  <c r="AH183" i="2"/>
  <c r="AH184" i="2"/>
  <c r="AH185" i="2"/>
  <c r="AH186" i="2"/>
  <c r="AH187" i="2"/>
  <c r="AH188" i="2"/>
  <c r="AH189" i="2"/>
  <c r="AH190" i="2"/>
  <c r="AH191" i="2"/>
  <c r="AH192" i="2"/>
  <c r="AH193" i="2"/>
  <c r="AH194" i="2"/>
  <c r="AH195" i="2"/>
  <c r="AH196" i="2"/>
  <c r="AH197" i="2"/>
  <c r="AH198" i="2"/>
  <c r="AH199" i="2"/>
  <c r="AH200" i="2"/>
  <c r="AH201" i="2"/>
  <c r="AH202" i="2"/>
  <c r="AH203" i="2"/>
  <c r="AH204" i="2"/>
  <c r="AH205" i="2"/>
  <c r="AH206" i="2"/>
  <c r="AH207" i="2"/>
  <c r="AH208" i="2"/>
  <c r="AH209" i="2"/>
  <c r="AH210" i="2"/>
  <c r="AH211" i="2"/>
  <c r="AH212" i="2"/>
  <c r="AH213" i="2"/>
  <c r="AH214" i="2"/>
  <c r="AH215" i="2"/>
  <c r="AH216" i="2"/>
  <c r="AH217" i="2"/>
  <c r="AH218" i="2"/>
  <c r="AH219" i="2"/>
  <c r="AH220" i="2"/>
  <c r="AH221" i="2"/>
  <c r="AH222" i="2"/>
  <c r="AH223" i="2"/>
  <c r="AH224" i="2"/>
  <c r="AH225" i="2"/>
  <c r="AH226" i="2"/>
  <c r="AH227" i="2"/>
  <c r="AH228" i="2"/>
  <c r="AH229" i="2"/>
  <c r="AH230" i="2"/>
  <c r="AH231" i="2"/>
  <c r="AH232" i="2"/>
  <c r="AH233" i="2"/>
  <c r="AH234" i="2"/>
  <c r="AH235" i="2"/>
  <c r="AH236" i="2"/>
  <c r="AH237" i="2"/>
  <c r="AH238" i="2"/>
  <c r="AH239" i="2"/>
  <c r="AH240" i="2"/>
  <c r="AH241" i="2"/>
  <c r="AH242" i="2"/>
  <c r="AH243" i="2"/>
  <c r="AH244" i="2"/>
  <c r="AH245" i="2"/>
  <c r="AH246" i="2"/>
  <c r="AH247" i="2"/>
  <c r="AH248" i="2"/>
  <c r="AH249" i="2"/>
  <c r="AH250" i="2"/>
  <c r="AH251" i="2"/>
  <c r="AH252" i="2"/>
  <c r="AH253" i="2"/>
  <c r="AH254" i="2"/>
  <c r="AH255" i="2"/>
  <c r="AH256" i="2"/>
  <c r="AH257" i="2"/>
  <c r="AH258" i="2"/>
  <c r="AH259" i="2"/>
  <c r="AH260" i="2"/>
  <c r="AH261" i="2"/>
  <c r="AH262" i="2"/>
  <c r="AH263" i="2"/>
  <c r="AH264" i="2"/>
  <c r="AH265" i="2"/>
  <c r="AH266" i="2"/>
  <c r="AH267" i="2"/>
  <c r="AH268" i="2"/>
  <c r="AH269" i="2"/>
  <c r="AH270" i="2"/>
  <c r="AH271" i="2"/>
  <c r="AH272" i="2"/>
  <c r="AH273" i="2"/>
  <c r="AH274" i="2"/>
  <c r="AH275" i="2"/>
  <c r="AH276" i="2"/>
  <c r="AH277" i="2"/>
  <c r="AH278" i="2"/>
  <c r="AH279" i="2"/>
  <c r="AH280" i="2"/>
  <c r="AH281" i="2"/>
  <c r="AH282" i="2"/>
  <c r="AH283" i="2"/>
  <c r="AH284" i="2"/>
  <c r="AH285" i="2"/>
  <c r="AH286" i="2"/>
  <c r="AH287" i="2"/>
  <c r="AH288" i="2"/>
  <c r="AH289" i="2"/>
  <c r="AH290" i="2"/>
  <c r="AH291" i="2"/>
  <c r="AH292" i="2"/>
  <c r="AH293" i="2"/>
  <c r="AH294" i="2"/>
  <c r="AH295" i="2"/>
  <c r="AH296" i="2"/>
  <c r="AH297" i="2"/>
  <c r="AH298" i="2"/>
  <c r="AH299" i="2"/>
  <c r="AH300" i="2"/>
  <c r="AH301" i="2"/>
  <c r="AH302" i="2"/>
  <c r="AH303" i="2"/>
  <c r="AH304" i="2"/>
  <c r="AH305" i="2"/>
  <c r="AH306" i="2"/>
  <c r="AH307" i="2"/>
  <c r="AH308" i="2"/>
  <c r="AH309" i="2"/>
  <c r="AH310" i="2"/>
  <c r="AH311" i="2"/>
  <c r="AH312" i="2"/>
  <c r="AH313" i="2"/>
  <c r="AH314" i="2"/>
  <c r="AH315" i="2"/>
  <c r="AH316" i="2"/>
  <c r="AH317" i="2"/>
  <c r="AH318" i="2"/>
  <c r="AH319" i="2"/>
  <c r="AH320" i="2"/>
  <c r="AH321" i="2"/>
  <c r="AH322" i="2"/>
  <c r="AH323" i="2"/>
  <c r="AH324" i="2"/>
  <c r="AH325" i="2"/>
  <c r="AH326" i="2"/>
  <c r="AH327" i="2"/>
  <c r="AH328" i="2"/>
  <c r="AH329" i="2"/>
  <c r="AH330" i="2"/>
  <c r="AH331" i="2"/>
  <c r="AH332" i="2"/>
  <c r="AH333" i="2"/>
  <c r="AH334" i="2"/>
  <c r="AH335" i="2"/>
  <c r="AH336" i="2"/>
  <c r="AH337" i="2"/>
  <c r="AH338" i="2"/>
  <c r="AH339" i="2"/>
  <c r="AH340" i="2"/>
  <c r="AH341" i="2"/>
  <c r="AH342" i="2"/>
  <c r="AH343" i="2"/>
  <c r="AH344" i="2"/>
  <c r="AH345" i="2"/>
  <c r="AH346" i="2"/>
  <c r="AH347" i="2"/>
  <c r="AH348" i="2"/>
  <c r="AH349" i="2"/>
  <c r="AH350" i="2"/>
  <c r="AH351" i="2"/>
  <c r="AH352" i="2"/>
  <c r="AH353" i="2"/>
  <c r="AH354" i="2"/>
  <c r="AH355" i="2"/>
  <c r="AH356" i="2"/>
  <c r="AH357" i="2"/>
  <c r="AH358" i="2"/>
  <c r="AH359" i="2"/>
  <c r="AH360" i="2"/>
  <c r="AH361" i="2"/>
  <c r="AH362" i="2"/>
  <c r="AH363" i="2"/>
  <c r="AH364" i="2"/>
  <c r="AH365" i="2"/>
  <c r="AH366" i="2"/>
  <c r="AH367" i="2"/>
  <c r="AH368" i="2"/>
  <c r="AH369" i="2"/>
  <c r="AH370" i="2"/>
  <c r="AH371" i="2"/>
  <c r="AH372" i="2"/>
  <c r="AH373" i="2"/>
  <c r="AH374" i="2"/>
  <c r="AH375" i="2"/>
  <c r="AH376" i="2"/>
  <c r="AH377" i="2"/>
  <c r="AH378" i="2"/>
  <c r="AH379" i="2"/>
  <c r="AH380" i="2"/>
  <c r="AH381" i="2"/>
  <c r="AH382" i="2"/>
  <c r="AH383" i="2"/>
  <c r="AH384" i="2"/>
  <c r="AH385" i="2"/>
  <c r="AH386" i="2"/>
  <c r="AH387" i="2"/>
  <c r="AH388" i="2"/>
  <c r="AH389" i="2"/>
  <c r="AH390" i="2"/>
  <c r="AH391" i="2"/>
  <c r="AH392" i="2"/>
  <c r="AH393" i="2"/>
  <c r="AH394" i="2"/>
  <c r="AH395" i="2"/>
  <c r="AH396" i="2"/>
  <c r="AH397" i="2"/>
  <c r="AH398" i="2"/>
  <c r="AH399" i="2"/>
  <c r="AH400" i="2"/>
  <c r="AH401" i="2"/>
  <c r="AH402" i="2"/>
  <c r="AH403" i="2"/>
  <c r="AH404" i="2"/>
  <c r="AH405" i="2"/>
  <c r="AH406" i="2"/>
  <c r="AH407" i="2"/>
  <c r="AH408" i="2"/>
  <c r="AH409" i="2"/>
  <c r="AH410" i="2"/>
  <c r="AH411" i="2"/>
  <c r="AH412" i="2"/>
  <c r="AH413" i="2"/>
  <c r="AH414" i="2"/>
  <c r="AH415" i="2"/>
  <c r="AH416" i="2"/>
  <c r="AH417" i="2"/>
  <c r="AH418" i="2"/>
  <c r="AH419" i="2"/>
  <c r="AH420" i="2"/>
  <c r="AH421" i="2"/>
  <c r="AH422" i="2"/>
  <c r="AH423" i="2"/>
  <c r="AH424" i="2"/>
  <c r="AH425" i="2"/>
  <c r="AH426" i="2"/>
  <c r="AH427" i="2"/>
  <c r="AH428" i="2"/>
  <c r="AH429" i="2"/>
  <c r="AH430" i="2"/>
  <c r="AH431" i="2"/>
  <c r="AH432" i="2"/>
  <c r="AH433" i="2"/>
  <c r="AH434" i="2"/>
  <c r="AH435" i="2"/>
  <c r="AH436" i="2"/>
  <c r="AH437" i="2"/>
  <c r="AH438" i="2"/>
  <c r="AH439" i="2"/>
  <c r="AH440" i="2"/>
  <c r="AH441" i="2"/>
  <c r="AH442" i="2"/>
  <c r="AH443" i="2"/>
  <c r="AH444" i="2"/>
  <c r="AH445" i="2"/>
  <c r="AH446" i="2"/>
  <c r="AH447" i="2"/>
  <c r="AH448" i="2"/>
  <c r="AH449" i="2"/>
  <c r="AH450" i="2"/>
  <c r="AH451" i="2"/>
  <c r="AH452" i="2"/>
  <c r="AH453" i="2"/>
  <c r="AH454" i="2"/>
  <c r="AH455" i="2"/>
  <c r="AH456" i="2"/>
  <c r="AH457" i="2"/>
  <c r="AH458" i="2"/>
  <c r="AH459" i="2"/>
  <c r="AH460" i="2"/>
  <c r="AH461" i="2"/>
  <c r="AH462" i="2"/>
  <c r="AH463" i="2"/>
  <c r="AH464" i="2"/>
  <c r="AH465" i="2"/>
  <c r="AH466" i="2"/>
  <c r="AH467" i="2"/>
  <c r="AH468" i="2"/>
  <c r="AH469" i="2"/>
  <c r="AH470" i="2"/>
  <c r="AH471" i="2"/>
  <c r="AH472" i="2"/>
  <c r="AH473" i="2"/>
  <c r="AH474" i="2"/>
  <c r="AH475" i="2"/>
  <c r="AH476" i="2"/>
  <c r="AH477" i="2"/>
  <c r="AH478" i="2"/>
  <c r="AH479" i="2"/>
  <c r="AH480" i="2"/>
  <c r="AH481" i="2"/>
  <c r="AH482" i="2"/>
  <c r="AH483" i="2"/>
  <c r="AH484" i="2"/>
  <c r="AH485" i="2"/>
  <c r="AH486" i="2"/>
  <c r="AH487" i="2"/>
  <c r="AH488" i="2"/>
  <c r="AH489" i="2"/>
  <c r="AH490" i="2"/>
  <c r="AH491" i="2"/>
  <c r="AH492" i="2"/>
  <c r="AH493" i="2"/>
  <c r="AH494" i="2"/>
  <c r="AH495" i="2"/>
  <c r="AH496" i="2"/>
  <c r="AH497" i="2"/>
  <c r="AH498" i="2"/>
  <c r="AH499" i="2"/>
  <c r="AH500" i="2"/>
  <c r="AH501" i="2"/>
  <c r="AH502" i="2"/>
  <c r="AH503" i="2"/>
  <c r="AH504" i="2"/>
  <c r="AH505" i="2"/>
  <c r="AH506" i="2"/>
  <c r="AH507" i="2"/>
  <c r="AH508" i="2"/>
  <c r="AH509" i="2"/>
  <c r="AH510" i="2"/>
  <c r="AH511" i="2"/>
  <c r="AH512" i="2"/>
  <c r="AH513" i="2"/>
  <c r="AH514" i="2"/>
  <c r="AH515" i="2"/>
  <c r="AH516" i="2"/>
  <c r="AH517" i="2"/>
  <c r="AH518" i="2"/>
  <c r="AH519" i="2"/>
  <c r="AH520" i="2"/>
  <c r="AH521" i="2"/>
  <c r="AH522" i="2"/>
  <c r="AH523" i="2"/>
  <c r="AH524" i="2"/>
  <c r="AH525" i="2"/>
  <c r="AH526" i="2"/>
  <c r="AH527" i="2"/>
  <c r="AH528" i="2"/>
  <c r="AH529" i="2"/>
  <c r="AH530" i="2"/>
  <c r="AH531" i="2"/>
  <c r="AH532" i="2"/>
  <c r="AH533" i="2"/>
  <c r="AH534" i="2"/>
  <c r="AH535" i="2"/>
  <c r="AH536" i="2"/>
  <c r="AH537" i="2"/>
  <c r="AH538" i="2"/>
  <c r="AH539" i="2"/>
  <c r="AH540" i="2"/>
  <c r="AH541" i="2"/>
  <c r="AH542" i="2"/>
  <c r="AH543" i="2"/>
  <c r="AH544" i="2"/>
  <c r="AH545" i="2"/>
  <c r="AH546" i="2"/>
  <c r="AH547" i="2"/>
  <c r="AH548" i="2"/>
  <c r="AH549" i="2"/>
  <c r="AH550" i="2"/>
  <c r="AH551" i="2"/>
  <c r="AH552" i="2"/>
  <c r="AH553" i="2"/>
  <c r="AH554" i="2"/>
  <c r="AH555" i="2"/>
  <c r="AH556" i="2"/>
  <c r="AH557" i="2"/>
  <c r="AH558" i="2"/>
  <c r="AH559" i="2"/>
  <c r="AH560" i="2"/>
  <c r="AH561" i="2"/>
  <c r="AH562" i="2"/>
  <c r="AH563" i="2"/>
  <c r="AH564" i="2"/>
  <c r="AH565" i="2"/>
  <c r="AH566" i="2"/>
  <c r="AH567" i="2"/>
  <c r="AH568" i="2"/>
  <c r="AH569" i="2"/>
  <c r="AH570" i="2"/>
  <c r="AH571" i="2"/>
  <c r="AH572" i="2"/>
  <c r="AH573" i="2"/>
  <c r="AH574" i="2"/>
  <c r="AH575" i="2"/>
  <c r="AH576" i="2"/>
  <c r="AH577" i="2"/>
  <c r="AH578" i="2"/>
  <c r="AH579" i="2"/>
  <c r="AH580" i="2"/>
  <c r="AH581" i="2"/>
  <c r="AH582" i="2"/>
  <c r="AH583" i="2"/>
  <c r="AH584" i="2"/>
  <c r="AH585" i="2"/>
  <c r="AH586" i="2"/>
  <c r="AH587" i="2"/>
  <c r="AH588" i="2"/>
  <c r="AH589" i="2"/>
  <c r="AH590" i="2"/>
  <c r="AH591" i="2"/>
  <c r="AH592" i="2"/>
  <c r="AH593" i="2"/>
  <c r="AH594" i="2"/>
  <c r="AH595" i="2"/>
  <c r="AH596" i="2"/>
  <c r="AH597" i="2"/>
  <c r="AH598" i="2"/>
  <c r="AH599" i="2"/>
  <c r="AH600" i="2"/>
  <c r="AH601" i="2"/>
  <c r="AH602" i="2"/>
  <c r="AH603" i="2"/>
  <c r="AH604" i="2"/>
  <c r="AH605" i="2"/>
  <c r="AH606" i="2"/>
  <c r="AH607" i="2"/>
  <c r="AH608" i="2"/>
  <c r="AH609" i="2"/>
  <c r="AH610" i="2"/>
  <c r="AH611" i="2"/>
  <c r="AH612" i="2"/>
  <c r="AH613" i="2"/>
  <c r="AH614" i="2"/>
  <c r="AH615" i="2"/>
  <c r="AH616" i="2"/>
  <c r="AH617" i="2"/>
  <c r="AH618" i="2"/>
  <c r="AH619" i="2"/>
  <c r="AH620" i="2"/>
  <c r="AH621" i="2"/>
  <c r="AH622" i="2"/>
  <c r="AH623" i="2"/>
  <c r="AH624" i="2"/>
  <c r="AH625" i="2"/>
  <c r="AH626" i="2"/>
  <c r="AH627" i="2"/>
  <c r="AH628" i="2"/>
  <c r="AH629" i="2"/>
  <c r="AH630" i="2"/>
  <c r="AH631" i="2"/>
  <c r="AH632" i="2"/>
  <c r="AH633" i="2"/>
  <c r="AH634" i="2"/>
  <c r="AH635" i="2"/>
  <c r="AH636" i="2"/>
  <c r="AH637" i="2"/>
  <c r="AH638" i="2"/>
  <c r="AH639" i="2"/>
  <c r="AH640" i="2"/>
  <c r="AH641" i="2"/>
  <c r="AH642" i="2"/>
  <c r="AH643" i="2"/>
  <c r="AH644" i="2"/>
  <c r="AH645" i="2"/>
  <c r="AH646" i="2"/>
  <c r="AH647" i="2"/>
  <c r="AH648" i="2"/>
  <c r="AH649" i="2"/>
  <c r="AH650" i="2"/>
  <c r="AH651" i="2"/>
  <c r="AH652" i="2"/>
  <c r="AH653" i="2"/>
  <c r="AH654" i="2"/>
  <c r="AH655" i="2"/>
  <c r="AH656" i="2"/>
  <c r="AH657" i="2"/>
  <c r="AH658" i="2"/>
  <c r="AH659" i="2"/>
  <c r="AH660" i="2"/>
  <c r="AH661" i="2"/>
  <c r="AH662" i="2"/>
  <c r="AH663" i="2"/>
  <c r="AH664" i="2"/>
  <c r="AH665" i="2"/>
  <c r="AH666" i="2"/>
  <c r="AH667" i="2"/>
  <c r="AH668" i="2"/>
  <c r="AH669" i="2"/>
  <c r="AH670" i="2"/>
  <c r="AH671" i="2"/>
  <c r="AH672" i="2"/>
  <c r="AH673" i="2"/>
  <c r="AH674" i="2"/>
  <c r="AH675" i="2"/>
  <c r="AH676" i="2"/>
  <c r="AH677" i="2"/>
  <c r="AH678" i="2"/>
  <c r="AH679" i="2"/>
  <c r="AH680" i="2"/>
  <c r="AH681" i="2"/>
  <c r="AH682" i="2"/>
  <c r="AH683" i="2"/>
  <c r="AH684" i="2"/>
  <c r="AH685" i="2"/>
  <c r="AH686" i="2"/>
  <c r="AH687" i="2"/>
  <c r="AH688" i="2"/>
  <c r="AH689" i="2"/>
  <c r="AH690" i="2"/>
  <c r="AH691" i="2"/>
  <c r="AH692" i="2"/>
  <c r="AH693" i="2"/>
  <c r="AH694" i="2"/>
  <c r="AH695" i="2"/>
  <c r="AH696" i="2"/>
  <c r="AH697" i="2"/>
  <c r="AH698" i="2"/>
  <c r="AH699" i="2"/>
  <c r="AH700" i="2"/>
  <c r="AH701" i="2"/>
  <c r="AH702" i="2"/>
  <c r="AH703" i="2"/>
  <c r="AH704" i="2"/>
  <c r="AH705" i="2"/>
  <c r="AH706" i="2"/>
  <c r="AH707" i="2"/>
  <c r="AH708" i="2"/>
  <c r="AH709" i="2"/>
  <c r="AH710" i="2"/>
  <c r="AH711" i="2"/>
  <c r="AH712" i="2"/>
  <c r="AH713" i="2"/>
  <c r="AH714" i="2"/>
  <c r="AH715" i="2"/>
  <c r="AH716" i="2"/>
  <c r="AH717" i="2"/>
  <c r="AH718" i="2"/>
  <c r="AH719" i="2"/>
  <c r="AH720" i="2"/>
  <c r="AH721" i="2"/>
  <c r="AH722" i="2"/>
  <c r="AH723" i="2"/>
  <c r="AH724" i="2"/>
  <c r="AH725" i="2"/>
  <c r="AH726" i="2"/>
  <c r="AH727" i="2"/>
  <c r="AH728" i="2"/>
  <c r="AH729" i="2"/>
  <c r="AH730" i="2"/>
  <c r="AH731" i="2"/>
  <c r="AH732" i="2"/>
  <c r="AH733" i="2"/>
  <c r="AH734" i="2"/>
  <c r="AH735" i="2"/>
  <c r="AH736" i="2"/>
  <c r="AH737" i="2"/>
  <c r="AH738" i="2"/>
  <c r="AH739" i="2"/>
  <c r="AH740" i="2"/>
  <c r="AH741" i="2"/>
  <c r="AH742" i="2"/>
  <c r="AH743" i="2"/>
  <c r="AH744" i="2"/>
  <c r="AH745" i="2"/>
  <c r="AH746" i="2"/>
  <c r="AH747" i="2"/>
  <c r="AH748" i="2"/>
  <c r="AH749" i="2"/>
  <c r="AH750" i="2"/>
  <c r="AH751" i="2"/>
  <c r="AH752" i="2"/>
  <c r="AH753" i="2"/>
  <c r="AH754" i="2"/>
  <c r="AH755" i="2"/>
  <c r="AH756" i="2"/>
  <c r="AH757" i="2"/>
  <c r="AH758" i="2"/>
  <c r="AH759" i="2"/>
  <c r="AH760" i="2"/>
  <c r="AH761" i="2"/>
  <c r="AH762" i="2"/>
  <c r="AH763" i="2"/>
  <c r="AH764" i="2"/>
  <c r="AH765" i="2"/>
  <c r="AH766" i="2"/>
  <c r="AH767" i="2"/>
  <c r="AH768" i="2"/>
  <c r="AH769" i="2"/>
  <c r="AH770" i="2"/>
  <c r="AH771" i="2"/>
  <c r="AH772" i="2"/>
  <c r="AH773" i="2"/>
  <c r="AH774" i="2"/>
  <c r="AH775" i="2"/>
  <c r="AH776" i="2"/>
  <c r="AH777" i="2"/>
  <c r="AH778" i="2"/>
  <c r="AH779" i="2"/>
  <c r="AH780" i="2"/>
  <c r="AH781" i="2"/>
  <c r="AH782" i="2"/>
  <c r="AH783" i="2"/>
  <c r="AH784" i="2"/>
  <c r="AH785" i="2"/>
  <c r="AH786" i="2"/>
  <c r="AH787" i="2"/>
  <c r="AH788" i="2"/>
  <c r="AH789" i="2"/>
  <c r="AH790" i="2"/>
  <c r="AH791" i="2"/>
  <c r="AH792" i="2"/>
  <c r="AH793" i="2"/>
  <c r="AH794" i="2"/>
  <c r="AH795" i="2"/>
  <c r="AH796" i="2"/>
  <c r="AH797" i="2"/>
  <c r="AH798" i="2"/>
  <c r="AH799" i="2"/>
  <c r="AH800" i="2"/>
  <c r="AH801" i="2"/>
  <c r="AH802" i="2"/>
  <c r="AH803" i="2"/>
  <c r="AH804" i="2"/>
  <c r="AH805" i="2"/>
  <c r="AH806" i="2"/>
  <c r="AH807" i="2"/>
  <c r="AH808" i="2"/>
  <c r="AH809" i="2"/>
  <c r="AH810" i="2"/>
  <c r="AH811" i="2"/>
  <c r="AH812" i="2"/>
  <c r="AH813" i="2"/>
  <c r="AH814" i="2"/>
  <c r="AH815" i="2"/>
  <c r="AH816" i="2"/>
  <c r="AH817" i="2"/>
  <c r="AH818" i="2"/>
  <c r="AH819" i="2"/>
  <c r="AH820" i="2"/>
  <c r="AH821" i="2"/>
  <c r="AH822" i="2"/>
  <c r="AH823" i="2"/>
  <c r="AH824" i="2"/>
  <c r="AH825" i="2"/>
  <c r="AH826" i="2"/>
  <c r="AH827" i="2"/>
  <c r="AH828" i="2"/>
  <c r="AH829" i="2"/>
  <c r="AH830" i="2"/>
  <c r="AH831" i="2"/>
  <c r="AH832" i="2"/>
  <c r="AH833" i="2"/>
  <c r="AH834" i="2"/>
  <c r="AH835" i="2"/>
  <c r="AH836" i="2"/>
  <c r="AH837" i="2"/>
  <c r="AH838" i="2"/>
  <c r="AH839" i="2"/>
  <c r="AH840" i="2"/>
  <c r="AH841" i="2"/>
  <c r="AH842" i="2"/>
  <c r="AH843" i="2"/>
  <c r="AH844" i="2"/>
  <c r="AH845" i="2"/>
  <c r="AH846" i="2"/>
  <c r="AH847" i="2"/>
  <c r="AH848" i="2"/>
  <c r="AH849" i="2"/>
  <c r="AH850" i="2"/>
  <c r="AH851" i="2"/>
  <c r="AH852" i="2"/>
  <c r="AH853" i="2"/>
  <c r="AH854" i="2"/>
  <c r="AH855" i="2"/>
  <c r="AH856" i="2"/>
  <c r="AH857" i="2"/>
  <c r="AH858" i="2"/>
  <c r="AH859" i="2"/>
  <c r="AH860" i="2"/>
  <c r="AH861" i="2"/>
  <c r="AH862" i="2"/>
  <c r="AH863" i="2"/>
  <c r="AH864" i="2"/>
  <c r="AH865" i="2"/>
  <c r="AH866" i="2"/>
  <c r="AH867" i="2"/>
  <c r="AH868" i="2"/>
  <c r="AH869" i="2"/>
  <c r="AH870" i="2"/>
  <c r="AH871" i="2"/>
  <c r="AH872" i="2"/>
  <c r="AH873" i="2"/>
  <c r="AH874" i="2"/>
  <c r="AH875" i="2"/>
  <c r="AH876" i="2"/>
  <c r="AH877" i="2"/>
  <c r="AH878" i="2"/>
  <c r="AH879" i="2"/>
  <c r="AH880" i="2"/>
  <c r="AH881" i="2"/>
  <c r="AH882" i="2"/>
  <c r="AH883" i="2"/>
  <c r="AH884" i="2"/>
  <c r="AH885" i="2"/>
  <c r="AH886" i="2"/>
  <c r="AH887" i="2"/>
  <c r="AH888" i="2"/>
  <c r="AH889" i="2"/>
  <c r="AH890" i="2"/>
  <c r="AH891" i="2"/>
  <c r="AH892" i="2"/>
  <c r="AH893" i="2"/>
  <c r="AH894" i="2"/>
  <c r="AH895" i="2"/>
  <c r="AH896" i="2"/>
  <c r="AH897" i="2"/>
  <c r="AH898" i="2"/>
  <c r="AH899" i="2"/>
  <c r="AH900" i="2"/>
  <c r="AH901" i="2"/>
  <c r="AH902" i="2"/>
  <c r="AH903" i="2"/>
  <c r="AH904" i="2"/>
  <c r="AH905" i="2"/>
  <c r="AH906" i="2"/>
  <c r="AH907" i="2"/>
  <c r="AH908" i="2"/>
  <c r="AH909" i="2"/>
  <c r="AH910" i="2"/>
  <c r="AH911" i="2"/>
  <c r="AH912" i="2"/>
  <c r="AH913" i="2"/>
  <c r="AH914" i="2"/>
  <c r="AH915" i="2"/>
  <c r="AH916" i="2"/>
  <c r="AH917" i="2"/>
  <c r="AH918" i="2"/>
  <c r="AH919" i="2"/>
  <c r="AH920" i="2"/>
  <c r="AH921" i="2"/>
  <c r="AH922" i="2"/>
  <c r="AH923" i="2"/>
  <c r="AH924" i="2"/>
  <c r="AH925" i="2"/>
  <c r="AH926" i="2"/>
  <c r="AH927" i="2"/>
  <c r="AH928" i="2"/>
  <c r="AH929" i="2"/>
  <c r="AH930" i="2"/>
  <c r="AH931" i="2"/>
  <c r="AH932" i="2"/>
  <c r="AH933" i="2"/>
  <c r="AH934" i="2"/>
  <c r="AH935" i="2"/>
  <c r="AH936" i="2"/>
  <c r="AH937" i="2"/>
  <c r="AH938" i="2"/>
  <c r="AH939" i="2"/>
  <c r="AH940" i="2"/>
  <c r="AH941" i="2"/>
  <c r="AH942" i="2"/>
  <c r="AH943" i="2"/>
  <c r="AH944" i="2"/>
  <c r="AH945" i="2"/>
  <c r="AH946" i="2"/>
  <c r="AH947" i="2"/>
  <c r="AH948" i="2"/>
  <c r="AH949" i="2"/>
  <c r="AH950" i="2"/>
  <c r="AH951" i="2"/>
  <c r="AH952" i="2"/>
  <c r="AH953" i="2"/>
  <c r="AH954" i="2"/>
  <c r="AH955" i="2"/>
  <c r="AH956" i="2"/>
  <c r="AH957" i="2"/>
  <c r="AH958" i="2"/>
  <c r="AH959" i="2"/>
  <c r="AH960" i="2"/>
  <c r="AH961" i="2"/>
  <c r="AH962" i="2"/>
  <c r="AH963" i="2"/>
  <c r="AH964" i="2"/>
  <c r="AH965" i="2"/>
  <c r="AH966" i="2"/>
  <c r="AH967" i="2"/>
  <c r="AH968" i="2"/>
  <c r="AH969" i="2"/>
  <c r="AH970" i="2"/>
  <c r="AH971" i="2"/>
  <c r="AH972" i="2"/>
  <c r="AH973" i="2"/>
  <c r="AH974" i="2"/>
  <c r="AH975" i="2"/>
  <c r="AH976" i="2"/>
  <c r="AH977" i="2"/>
  <c r="AH978" i="2"/>
  <c r="AH979" i="2"/>
  <c r="AH980" i="2"/>
  <c r="AH981" i="2"/>
  <c r="AH982" i="2"/>
  <c r="AH983" i="2"/>
  <c r="AH984" i="2"/>
  <c r="AH985" i="2"/>
  <c r="AH986" i="2"/>
  <c r="AH987" i="2"/>
  <c r="AH988" i="2"/>
  <c r="AH989" i="2"/>
  <c r="AH990" i="2"/>
  <c r="AH991" i="2"/>
  <c r="AH992" i="2"/>
  <c r="AH993" i="2"/>
  <c r="AH994" i="2"/>
  <c r="AH995" i="2"/>
  <c r="AH996" i="2"/>
  <c r="AH997" i="2"/>
  <c r="AH998" i="2"/>
  <c r="AH999" i="2"/>
  <c r="AH1000" i="2"/>
  <c r="AH1001" i="2"/>
  <c r="AH1002" i="2"/>
  <c r="AH1003" i="2"/>
  <c r="AH1004" i="2"/>
  <c r="AH1005" i="2"/>
  <c r="AH1006" i="2"/>
  <c r="AH1007" i="2"/>
  <c r="AH1008" i="2"/>
  <c r="AH1009" i="2"/>
  <c r="AH1010" i="2"/>
  <c r="AH1011" i="2"/>
  <c r="AH1012" i="2"/>
  <c r="AH1013" i="2"/>
  <c r="AH1014" i="2"/>
  <c r="AH1015" i="2"/>
  <c r="AH1016" i="2"/>
  <c r="AH1017" i="2"/>
  <c r="AH1018" i="2"/>
  <c r="AH1019" i="2"/>
  <c r="AH1020" i="2"/>
  <c r="AH1021" i="2"/>
  <c r="AH1022" i="2"/>
  <c r="AH1023" i="2"/>
  <c r="AH1024" i="2"/>
  <c r="AH1025" i="2"/>
  <c r="AH1026" i="2"/>
  <c r="AH1027" i="2"/>
  <c r="AH1028" i="2"/>
  <c r="AH1029" i="2"/>
  <c r="AH1030" i="2"/>
  <c r="AH1031" i="2"/>
  <c r="AH1032" i="2"/>
  <c r="AH1033" i="2"/>
  <c r="AH1034" i="2"/>
  <c r="AH1035" i="2"/>
  <c r="AH1036" i="2"/>
  <c r="AH1037" i="2"/>
  <c r="AH1038" i="2"/>
  <c r="AH1039" i="2"/>
  <c r="AH1040" i="2"/>
  <c r="AH1041" i="2"/>
  <c r="AH1042" i="2"/>
  <c r="AH1043" i="2"/>
  <c r="AH1044" i="2"/>
  <c r="AH1045" i="2"/>
  <c r="AH1046" i="2"/>
  <c r="AH1047" i="2"/>
  <c r="AH1048" i="2"/>
  <c r="AH1049" i="2"/>
  <c r="AH1050" i="2"/>
  <c r="AH1051" i="2"/>
  <c r="AH1052" i="2"/>
  <c r="AH1053" i="2"/>
  <c r="AH1054" i="2"/>
  <c r="AH1055" i="2"/>
  <c r="AH1056" i="2"/>
  <c r="AH1057" i="2"/>
  <c r="AH1058" i="2"/>
  <c r="AH1059" i="2"/>
  <c r="AH1060" i="2"/>
  <c r="AH1061" i="2"/>
  <c r="AH1062" i="2"/>
  <c r="AH1063" i="2"/>
  <c r="AH1064" i="2"/>
  <c r="AH1065" i="2"/>
  <c r="AH1066" i="2"/>
  <c r="AH1067" i="2"/>
  <c r="AH1068" i="2"/>
  <c r="AH1069" i="2"/>
  <c r="AH1070" i="2"/>
  <c r="AH1071" i="2"/>
  <c r="AH1072" i="2"/>
  <c r="AH1073" i="2"/>
  <c r="AH1074" i="2"/>
  <c r="AH1075" i="2"/>
  <c r="AH1076" i="2"/>
  <c r="AH1077" i="2"/>
  <c r="AH1078" i="2"/>
  <c r="AH1079" i="2"/>
  <c r="AH1080" i="2"/>
  <c r="AH1081" i="2"/>
  <c r="AH1082" i="2"/>
  <c r="AH1083" i="2"/>
  <c r="AH1084" i="2"/>
  <c r="AH1085" i="2"/>
  <c r="AH1086" i="2"/>
  <c r="AH1087" i="2"/>
  <c r="AH1088" i="2"/>
  <c r="AH1089" i="2"/>
  <c r="AH1090" i="2"/>
  <c r="AH1091" i="2"/>
  <c r="AH1092" i="2"/>
  <c r="AH1093" i="2"/>
  <c r="AH1094" i="2"/>
  <c r="AH1095" i="2"/>
  <c r="AH1096" i="2"/>
  <c r="AH1097" i="2"/>
  <c r="AH1098" i="2"/>
  <c r="AH1099" i="2"/>
  <c r="AH1100" i="2"/>
  <c r="AH1101" i="2"/>
  <c r="AH1102" i="2"/>
  <c r="AH1103" i="2"/>
  <c r="AH1104" i="2"/>
  <c r="AH1105" i="2"/>
  <c r="AH1106" i="2"/>
  <c r="AH1107" i="2"/>
  <c r="AH1108" i="2"/>
  <c r="AH1109" i="2"/>
  <c r="AH1110" i="2"/>
  <c r="AH1111" i="2"/>
  <c r="AH1112" i="2"/>
  <c r="AH1113" i="2"/>
  <c r="AH1114" i="2"/>
  <c r="AH1115" i="2"/>
  <c r="AH1116" i="2"/>
  <c r="AH1117" i="2"/>
  <c r="AH1118" i="2"/>
  <c r="AH1119" i="2"/>
  <c r="AH1120" i="2"/>
  <c r="AH1121" i="2"/>
  <c r="AH1122" i="2"/>
  <c r="AH1123" i="2"/>
  <c r="AH1124" i="2"/>
  <c r="AH1125" i="2"/>
  <c r="AH1126" i="2"/>
  <c r="AH1127" i="2"/>
  <c r="AH1128" i="2"/>
  <c r="AH1129" i="2"/>
  <c r="AH1130" i="2"/>
  <c r="AH1131" i="2"/>
  <c r="AH1132" i="2"/>
  <c r="AH1133" i="2"/>
  <c r="AH1134" i="2"/>
  <c r="AH1135" i="2"/>
  <c r="AH1136" i="2"/>
  <c r="AH1137" i="2"/>
  <c r="AH1138" i="2"/>
  <c r="AH1139" i="2"/>
  <c r="AH1140" i="2"/>
  <c r="AH1141" i="2"/>
  <c r="AH1142" i="2"/>
  <c r="AH1143" i="2"/>
  <c r="AH1144" i="2"/>
  <c r="AH1145" i="2"/>
  <c r="AH1146" i="2"/>
  <c r="AH1147" i="2"/>
  <c r="AH1148" i="2"/>
  <c r="AH1149" i="2"/>
  <c r="AH1150" i="2"/>
  <c r="AH1151" i="2"/>
  <c r="AH1152" i="2"/>
  <c r="AH1153" i="2"/>
  <c r="AH1154" i="2"/>
  <c r="AH1155" i="2"/>
  <c r="AH1156" i="2"/>
  <c r="AH1157" i="2"/>
  <c r="AH1158" i="2"/>
  <c r="AH1159" i="2"/>
  <c r="AH1160" i="2"/>
  <c r="AH1161" i="2"/>
  <c r="AH1162" i="2"/>
  <c r="AH1163" i="2"/>
  <c r="AH1164" i="2"/>
  <c r="AH1165" i="2"/>
  <c r="AH1166" i="2"/>
  <c r="AH1167" i="2"/>
  <c r="AH1168" i="2"/>
  <c r="AH1169" i="2"/>
  <c r="AH1170" i="2"/>
  <c r="AH1171" i="2"/>
  <c r="AH1172" i="2"/>
  <c r="AH1173" i="2"/>
  <c r="AH1174" i="2"/>
  <c r="AH1175" i="2"/>
  <c r="AH1176" i="2"/>
  <c r="AH1177" i="2"/>
  <c r="AH1178" i="2"/>
  <c r="AH1179" i="2"/>
  <c r="AH1180" i="2"/>
  <c r="AH1181" i="2"/>
  <c r="AH1182" i="2"/>
  <c r="AH1183" i="2"/>
  <c r="AH1184" i="2"/>
  <c r="AH1185" i="2"/>
  <c r="AH1186" i="2"/>
  <c r="AH1187" i="2"/>
  <c r="AH1188" i="2"/>
  <c r="AH1189" i="2"/>
  <c r="AH1190" i="2"/>
  <c r="AH1191" i="2"/>
  <c r="AH1192" i="2"/>
  <c r="AH1193" i="2"/>
  <c r="AH1194" i="2"/>
  <c r="AH1195" i="2"/>
  <c r="AH1196" i="2"/>
  <c r="AH1197" i="2"/>
  <c r="AH1198" i="2"/>
  <c r="AH1199" i="2"/>
  <c r="AH1200" i="2"/>
  <c r="AH1201" i="2"/>
  <c r="AH1202" i="2"/>
  <c r="AH1203" i="2"/>
  <c r="AH1204" i="2"/>
  <c r="AH1205" i="2"/>
  <c r="AH1206" i="2"/>
  <c r="AH1207" i="2"/>
  <c r="AH1208" i="2"/>
  <c r="AH1209" i="2"/>
  <c r="AH1210" i="2"/>
  <c r="AH1211" i="2"/>
  <c r="AH1212" i="2"/>
  <c r="AH1213" i="2"/>
  <c r="AH1214" i="2"/>
  <c r="AH1215" i="2"/>
  <c r="AH1216" i="2"/>
  <c r="AH1217" i="2"/>
  <c r="AH1218" i="2"/>
  <c r="AH1219" i="2"/>
  <c r="AH1220" i="2"/>
  <c r="AH1221" i="2"/>
  <c r="AH1222" i="2"/>
  <c r="AH1223" i="2"/>
  <c r="AH1224" i="2"/>
  <c r="AH1225" i="2"/>
  <c r="AH1226" i="2"/>
  <c r="AH1227" i="2"/>
  <c r="AH1228" i="2"/>
  <c r="AH1229" i="2"/>
  <c r="AH1230" i="2"/>
  <c r="AH1231" i="2"/>
  <c r="AH1232" i="2"/>
  <c r="AH1233" i="2"/>
  <c r="AH1234" i="2"/>
  <c r="AH1235" i="2"/>
  <c r="AH1236" i="2"/>
  <c r="AH1237" i="2"/>
  <c r="AH1238" i="2"/>
  <c r="AH1239" i="2"/>
  <c r="AH1240" i="2"/>
  <c r="AH1241" i="2"/>
  <c r="AH1242" i="2"/>
  <c r="AH1243" i="2"/>
  <c r="AH1244" i="2"/>
  <c r="AH1245" i="2"/>
  <c r="AH1246" i="2"/>
  <c r="AH1247" i="2"/>
  <c r="AH1248" i="2"/>
  <c r="AH1249" i="2"/>
  <c r="AH1250" i="2"/>
  <c r="AH1251" i="2"/>
  <c r="AH1252" i="2"/>
  <c r="AH1253" i="2"/>
  <c r="AH1254" i="2"/>
  <c r="AH1255" i="2"/>
  <c r="AH1256" i="2"/>
  <c r="AH1257" i="2"/>
  <c r="AH1258" i="2"/>
  <c r="AH1259" i="2"/>
  <c r="AH1260" i="2"/>
  <c r="AH1261" i="2"/>
  <c r="AH1262" i="2"/>
  <c r="AH1263" i="2"/>
  <c r="AH1264" i="2"/>
  <c r="AH1265" i="2"/>
  <c r="AH1266" i="2"/>
  <c r="AH1267" i="2"/>
  <c r="AH1268" i="2"/>
  <c r="AH1269" i="2"/>
  <c r="AH1270" i="2"/>
  <c r="AH1271" i="2"/>
  <c r="AH1272" i="2"/>
  <c r="AH1273" i="2"/>
  <c r="AH1274" i="2"/>
  <c r="AH1275" i="2"/>
  <c r="AH1276" i="2"/>
  <c r="AH1277" i="2"/>
  <c r="AH1278" i="2"/>
  <c r="AH1279" i="2"/>
  <c r="AH1280" i="2"/>
  <c r="AH1281" i="2"/>
  <c r="AH1282" i="2"/>
  <c r="AH1283" i="2"/>
  <c r="AH1284" i="2"/>
  <c r="AH1285" i="2"/>
  <c r="AH1286" i="2"/>
  <c r="AH1287" i="2"/>
  <c r="AH1288" i="2"/>
  <c r="AH1289" i="2"/>
  <c r="AH1290" i="2"/>
  <c r="AH1291" i="2"/>
  <c r="AH1292" i="2"/>
  <c r="AH1293" i="2"/>
  <c r="AH1294" i="2"/>
  <c r="AH1295" i="2"/>
  <c r="AH1296" i="2"/>
  <c r="AH1297" i="2"/>
  <c r="AH1298" i="2"/>
  <c r="AH1299" i="2"/>
  <c r="AH1300" i="2"/>
  <c r="AH1301" i="2"/>
  <c r="AH1302" i="2"/>
  <c r="AH1303" i="2"/>
  <c r="AH1304" i="2"/>
  <c r="AH1305" i="2"/>
  <c r="AH1306" i="2"/>
  <c r="AH1307" i="2"/>
  <c r="AH1308" i="2"/>
  <c r="AH1309" i="2"/>
  <c r="AH1310" i="2"/>
  <c r="AH1311" i="2"/>
  <c r="AH1312" i="2"/>
  <c r="AH1313" i="2"/>
  <c r="AH1314" i="2"/>
  <c r="AH1315" i="2"/>
  <c r="AH1316" i="2"/>
  <c r="AH1317" i="2"/>
  <c r="AH1318" i="2"/>
  <c r="AH1319" i="2"/>
  <c r="AH1320" i="2"/>
  <c r="AH1321" i="2"/>
  <c r="AH1322" i="2"/>
  <c r="AH1323" i="2"/>
  <c r="AH1324" i="2"/>
  <c r="AH1325" i="2"/>
  <c r="AH1326" i="2"/>
  <c r="AH1327" i="2"/>
  <c r="AH1328" i="2"/>
  <c r="AH1329" i="2"/>
  <c r="AH1330" i="2"/>
  <c r="AH1331" i="2"/>
  <c r="AH1332" i="2"/>
  <c r="AH1333" i="2"/>
  <c r="AH1334" i="2"/>
  <c r="AH1335" i="2"/>
  <c r="AH1336" i="2"/>
  <c r="AH1337" i="2"/>
  <c r="AH1338" i="2"/>
  <c r="AH1339" i="2"/>
  <c r="AH1340" i="2"/>
  <c r="AH1341" i="2"/>
  <c r="AH1342" i="2"/>
  <c r="AH1343" i="2"/>
  <c r="AH1344" i="2"/>
  <c r="AH1345" i="2"/>
  <c r="AH1346" i="2"/>
  <c r="AH1347" i="2"/>
  <c r="AH1348" i="2"/>
  <c r="AH1349" i="2"/>
  <c r="AH1350" i="2"/>
  <c r="AH1351" i="2"/>
  <c r="AH1352" i="2"/>
  <c r="AH1353" i="2"/>
  <c r="AH1354" i="2"/>
  <c r="AH1355" i="2"/>
  <c r="AH1356" i="2"/>
  <c r="AH1357" i="2"/>
  <c r="AH1358" i="2"/>
  <c r="AH1359" i="2"/>
  <c r="AH1360" i="2"/>
  <c r="AH1361" i="2"/>
  <c r="AH1362" i="2"/>
  <c r="AH1363" i="2"/>
  <c r="AH1364" i="2"/>
  <c r="AH1365" i="2"/>
  <c r="AH1366" i="2"/>
  <c r="AH1367" i="2"/>
  <c r="AH1368" i="2"/>
  <c r="AH1369" i="2"/>
  <c r="AH1370" i="2"/>
  <c r="AH1371" i="2"/>
  <c r="AH1372" i="2"/>
  <c r="AH1373" i="2"/>
  <c r="AH1374" i="2"/>
  <c r="AH1375" i="2"/>
  <c r="AH1376" i="2"/>
  <c r="AH1377" i="2"/>
  <c r="AH1378" i="2"/>
  <c r="AH1379" i="2"/>
  <c r="AH1380" i="2"/>
  <c r="AH1381" i="2"/>
  <c r="AH1382" i="2"/>
  <c r="AH1383" i="2"/>
  <c r="AH1384" i="2"/>
  <c r="AH1385" i="2"/>
  <c r="AH1386" i="2"/>
  <c r="AH1387" i="2"/>
  <c r="AH1388" i="2"/>
  <c r="AH1389" i="2"/>
  <c r="AH1390" i="2"/>
  <c r="AH1391" i="2"/>
  <c r="AH1392" i="2"/>
  <c r="AH1393" i="2"/>
  <c r="AH1394" i="2"/>
  <c r="AH1395" i="2"/>
  <c r="AH1396" i="2"/>
  <c r="AH1397" i="2"/>
  <c r="AH1398" i="2"/>
  <c r="AH1399" i="2"/>
  <c r="AH1400" i="2"/>
  <c r="AH1401" i="2"/>
  <c r="AH1402" i="2"/>
  <c r="AH1403" i="2"/>
  <c r="AH1404" i="2"/>
  <c r="AH1405" i="2"/>
  <c r="AH1406" i="2"/>
  <c r="AH1407" i="2"/>
  <c r="AH1408" i="2"/>
  <c r="AH1409" i="2"/>
  <c r="AH1410" i="2"/>
  <c r="AH1411" i="2"/>
  <c r="AH1412" i="2"/>
  <c r="AH1413" i="2"/>
  <c r="AH1414" i="2"/>
  <c r="AH1415" i="2"/>
  <c r="AH1416" i="2"/>
  <c r="AH1417" i="2"/>
  <c r="AH1418" i="2"/>
  <c r="AH1419" i="2"/>
  <c r="AH1420" i="2"/>
  <c r="AH1421" i="2"/>
  <c r="AH1422" i="2"/>
  <c r="AH1423" i="2"/>
  <c r="AH1424" i="2"/>
  <c r="AH1425" i="2"/>
  <c r="AH1426" i="2"/>
  <c r="AH1427" i="2"/>
  <c r="AH1428" i="2"/>
  <c r="AH1429" i="2"/>
  <c r="AH1430" i="2"/>
  <c r="AH1431" i="2"/>
  <c r="AH1432" i="2"/>
  <c r="AH1433" i="2"/>
  <c r="AH1434" i="2"/>
  <c r="AH1435" i="2"/>
  <c r="AH1436" i="2"/>
  <c r="AH1437" i="2"/>
  <c r="AH1438" i="2"/>
  <c r="AH1439" i="2"/>
  <c r="AH1440" i="2"/>
  <c r="AH1441" i="2"/>
  <c r="AH1442" i="2"/>
  <c r="AH1443" i="2"/>
  <c r="AH1444" i="2"/>
  <c r="AH1445" i="2"/>
  <c r="AH1446" i="2"/>
  <c r="AH1447" i="2"/>
  <c r="AH1448" i="2"/>
  <c r="AH1449" i="2"/>
  <c r="AH1450" i="2"/>
  <c r="AH1451" i="2"/>
  <c r="AH1452" i="2"/>
  <c r="AH1453" i="2"/>
  <c r="AH1454" i="2"/>
  <c r="AH1455" i="2"/>
  <c r="AH1456" i="2"/>
  <c r="AH1457" i="2"/>
  <c r="AH1458" i="2"/>
  <c r="AH1459" i="2"/>
  <c r="AH1460" i="2"/>
  <c r="AH1461" i="2"/>
  <c r="AH1462" i="2"/>
  <c r="AH1463" i="2"/>
  <c r="AH1464" i="2"/>
  <c r="AH1465" i="2"/>
  <c r="AH1466" i="2"/>
  <c r="AH1467" i="2"/>
  <c r="AH1468" i="2"/>
  <c r="AH1469" i="2"/>
  <c r="AH1470" i="2"/>
  <c r="AH1471" i="2"/>
  <c r="AH1472" i="2"/>
  <c r="AH1473" i="2"/>
  <c r="AH1474" i="2"/>
  <c r="AH1475" i="2"/>
  <c r="AH1476" i="2"/>
  <c r="AH1477" i="2"/>
  <c r="AH1478" i="2"/>
  <c r="AH1479" i="2"/>
  <c r="AH1480" i="2"/>
  <c r="AH1481" i="2"/>
  <c r="AH1482" i="2"/>
  <c r="AH1483" i="2"/>
  <c r="AH1484" i="2"/>
  <c r="AH1485" i="2"/>
  <c r="AH1486" i="2"/>
  <c r="AH1487" i="2"/>
  <c r="AH1488" i="2"/>
  <c r="AH1489" i="2"/>
  <c r="AH1490" i="2"/>
  <c r="AH1491" i="2"/>
  <c r="AH1492" i="2"/>
  <c r="AH1493" i="2"/>
  <c r="AH1494" i="2"/>
  <c r="AH1495" i="2"/>
  <c r="AH1496" i="2"/>
  <c r="AH1497" i="2"/>
  <c r="AH1498" i="2"/>
  <c r="AH1499" i="2"/>
  <c r="AH1500" i="2"/>
  <c r="AH1501" i="2"/>
  <c r="AH1502" i="2"/>
  <c r="AH1503" i="2"/>
  <c r="AH1504" i="2"/>
  <c r="AH1505" i="2"/>
  <c r="AH1506" i="2"/>
  <c r="AH1507" i="2"/>
  <c r="AH1508" i="2"/>
  <c r="AH1509" i="2"/>
  <c r="AH1510" i="2"/>
  <c r="AH1511" i="2"/>
  <c r="AH1512" i="2"/>
  <c r="AH1513" i="2"/>
  <c r="AH1514" i="2"/>
  <c r="AH1515" i="2"/>
  <c r="AH1516" i="2"/>
  <c r="AH1517" i="2"/>
  <c r="AH1518" i="2"/>
  <c r="AH1519" i="2"/>
  <c r="AH1520" i="2"/>
  <c r="AH1521" i="2"/>
  <c r="AH1522" i="2"/>
  <c r="AH1523" i="2"/>
  <c r="AH1524" i="2"/>
  <c r="AH1525" i="2"/>
  <c r="AH1526" i="2"/>
  <c r="AH1527" i="2"/>
  <c r="AH1528" i="2"/>
  <c r="AH1529" i="2"/>
  <c r="AH1530" i="2"/>
  <c r="AH1531" i="2"/>
  <c r="AH1532" i="2"/>
  <c r="AH1533" i="2"/>
  <c r="AH1534" i="2"/>
  <c r="AH1535" i="2"/>
  <c r="AH1536" i="2"/>
  <c r="AH1537" i="2"/>
  <c r="AH1538" i="2"/>
  <c r="AH1539" i="2"/>
  <c r="AH1540" i="2"/>
  <c r="AH1541" i="2"/>
  <c r="AH1542" i="2"/>
  <c r="AH1543" i="2"/>
  <c r="AH1544" i="2"/>
  <c r="AH1545" i="2"/>
  <c r="AH1546" i="2"/>
  <c r="AH1547" i="2"/>
  <c r="AH1548" i="2"/>
  <c r="AH1549" i="2"/>
  <c r="AH1550" i="2"/>
  <c r="AH1551" i="2"/>
  <c r="AH1552" i="2"/>
  <c r="AH1553" i="2"/>
  <c r="AH1554" i="2"/>
  <c r="AH1555" i="2"/>
  <c r="AH1556" i="2"/>
  <c r="AH1557" i="2"/>
  <c r="AH1558" i="2"/>
  <c r="AH1559" i="2"/>
  <c r="AH1560" i="2"/>
  <c r="AH1561" i="2"/>
  <c r="AH1562" i="2"/>
  <c r="AH1563" i="2"/>
  <c r="AH1564" i="2"/>
  <c r="AH1565" i="2"/>
  <c r="AH1566" i="2"/>
  <c r="AH1567" i="2"/>
  <c r="AH1568" i="2"/>
  <c r="AH1569" i="2"/>
  <c r="AH1570" i="2"/>
  <c r="AH1571" i="2"/>
  <c r="AH1572" i="2"/>
  <c r="AH1573" i="2"/>
  <c r="AH1574" i="2"/>
  <c r="AH1575" i="2"/>
  <c r="AH1576" i="2"/>
  <c r="AH1577" i="2"/>
  <c r="AH1578" i="2"/>
  <c r="AH1579" i="2"/>
  <c r="AH1580" i="2"/>
  <c r="AH1581" i="2"/>
  <c r="AH1582" i="2"/>
  <c r="AH1583" i="2"/>
  <c r="AH1584" i="2"/>
  <c r="AH1585" i="2"/>
  <c r="AH1586" i="2"/>
  <c r="AH1587" i="2"/>
  <c r="AH1588" i="2"/>
  <c r="AH1589" i="2"/>
  <c r="AH1590" i="2"/>
  <c r="AH1591" i="2"/>
  <c r="AH1592" i="2"/>
  <c r="AH1593" i="2"/>
  <c r="AH1594" i="2"/>
  <c r="AH1595" i="2"/>
  <c r="AH1596" i="2"/>
  <c r="AH1597" i="2"/>
  <c r="AH1598" i="2"/>
  <c r="AH1599" i="2"/>
  <c r="AH1600" i="2"/>
  <c r="AH1601" i="2"/>
  <c r="AD3" i="2"/>
  <c r="AD4" i="2"/>
  <c r="AD5" i="2"/>
  <c r="AD6" i="2"/>
  <c r="AD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44" i="2"/>
  <c r="AD45" i="2"/>
  <c r="AD46" i="2"/>
  <c r="AD47" i="2"/>
  <c r="AD48" i="2"/>
  <c r="AD49" i="2"/>
  <c r="AD50" i="2"/>
  <c r="AD51" i="2"/>
  <c r="AD52" i="2"/>
  <c r="AD53" i="2"/>
  <c r="AD54" i="2"/>
  <c r="AD55" i="2"/>
  <c r="AD56" i="2"/>
  <c r="AD57" i="2"/>
  <c r="AD58" i="2"/>
  <c r="AD59" i="2"/>
  <c r="AD60" i="2"/>
  <c r="AD61" i="2"/>
  <c r="AD62" i="2"/>
  <c r="AD63" i="2"/>
  <c r="AD64" i="2"/>
  <c r="AD65" i="2"/>
  <c r="AD66" i="2"/>
  <c r="AD67" i="2"/>
  <c r="AD68" i="2"/>
  <c r="AD69" i="2"/>
  <c r="AD70" i="2"/>
  <c r="AD71" i="2"/>
  <c r="AD72" i="2"/>
  <c r="AD73" i="2"/>
  <c r="AD74" i="2"/>
  <c r="AD75" i="2"/>
  <c r="AD76" i="2"/>
  <c r="AD77" i="2"/>
  <c r="AD78" i="2"/>
  <c r="AD79" i="2"/>
  <c r="AD80" i="2"/>
  <c r="AD81" i="2"/>
  <c r="AD82" i="2"/>
  <c r="AD83" i="2"/>
  <c r="AD84" i="2"/>
  <c r="AD85" i="2"/>
  <c r="AD86" i="2"/>
  <c r="AD87" i="2"/>
  <c r="AD88" i="2"/>
  <c r="AD89" i="2"/>
  <c r="AD90" i="2"/>
  <c r="AD91" i="2"/>
  <c r="AD92" i="2"/>
  <c r="AD93" i="2"/>
  <c r="AD94" i="2"/>
  <c r="AD95" i="2"/>
  <c r="AD96" i="2"/>
  <c r="AD97" i="2"/>
  <c r="AD98" i="2"/>
  <c r="AD99" i="2"/>
  <c r="AD100" i="2"/>
  <c r="AD101" i="2"/>
  <c r="AD102" i="2"/>
  <c r="AD103" i="2"/>
  <c r="AD104" i="2"/>
  <c r="AD105" i="2"/>
  <c r="AD106" i="2"/>
  <c r="AD107" i="2"/>
  <c r="AD108" i="2"/>
  <c r="AD109" i="2"/>
  <c r="AD110" i="2"/>
  <c r="AD111" i="2"/>
  <c r="AD112" i="2"/>
  <c r="AD113" i="2"/>
  <c r="AD114" i="2"/>
  <c r="AD115" i="2"/>
  <c r="AD116" i="2"/>
  <c r="AD117" i="2"/>
  <c r="AD118" i="2"/>
  <c r="AD119" i="2"/>
  <c r="AD120" i="2"/>
  <c r="AD121" i="2"/>
  <c r="AD122" i="2"/>
  <c r="AD123" i="2"/>
  <c r="AD124" i="2"/>
  <c r="AD125" i="2"/>
  <c r="AD126" i="2"/>
  <c r="AD127" i="2"/>
  <c r="AD128" i="2"/>
  <c r="AD129" i="2"/>
  <c r="AD130" i="2"/>
  <c r="AD131" i="2"/>
  <c r="AD132" i="2"/>
  <c r="AD133" i="2"/>
  <c r="AD134" i="2"/>
  <c r="AD135" i="2"/>
  <c r="AD136" i="2"/>
  <c r="AD137" i="2"/>
  <c r="AD138" i="2"/>
  <c r="AD139" i="2"/>
  <c r="AD140" i="2"/>
  <c r="AD141" i="2"/>
  <c r="AD142" i="2"/>
  <c r="AD143" i="2"/>
  <c r="AD144" i="2"/>
  <c r="AD145" i="2"/>
  <c r="AD146" i="2"/>
  <c r="AD147" i="2"/>
  <c r="AD148" i="2"/>
  <c r="AD149" i="2"/>
  <c r="AD150" i="2"/>
  <c r="AD151" i="2"/>
  <c r="AD152" i="2"/>
  <c r="AD153" i="2"/>
  <c r="AD154" i="2"/>
  <c r="AD155" i="2"/>
  <c r="AD156" i="2"/>
  <c r="AD157" i="2"/>
  <c r="AD158" i="2"/>
  <c r="AD159" i="2"/>
  <c r="AD160" i="2"/>
  <c r="AD161" i="2"/>
  <c r="AD162" i="2"/>
  <c r="AD163" i="2"/>
  <c r="AD164" i="2"/>
  <c r="AD165" i="2"/>
  <c r="AD166" i="2"/>
  <c r="AD167" i="2"/>
  <c r="AD168" i="2"/>
  <c r="AD169" i="2"/>
  <c r="AD170" i="2"/>
  <c r="AD171" i="2"/>
  <c r="AD172" i="2"/>
  <c r="AD173" i="2"/>
  <c r="AD174" i="2"/>
  <c r="AD175" i="2"/>
  <c r="AD176" i="2"/>
  <c r="AD177" i="2"/>
  <c r="AD178" i="2"/>
  <c r="AD179" i="2"/>
  <c r="AD180" i="2"/>
  <c r="AD181" i="2"/>
  <c r="AD182" i="2"/>
  <c r="AD183" i="2"/>
  <c r="AD184" i="2"/>
  <c r="AD185" i="2"/>
  <c r="AD186" i="2"/>
  <c r="AD187" i="2"/>
  <c r="AD188" i="2"/>
  <c r="AD189" i="2"/>
  <c r="AD190" i="2"/>
  <c r="AD191" i="2"/>
  <c r="AD192" i="2"/>
  <c r="AD193" i="2"/>
  <c r="AD194" i="2"/>
  <c r="AD195" i="2"/>
  <c r="AD196" i="2"/>
  <c r="AD197" i="2"/>
  <c r="AD198" i="2"/>
  <c r="AD199" i="2"/>
  <c r="AD200" i="2"/>
  <c r="AD201" i="2"/>
  <c r="AD202" i="2"/>
  <c r="AD203" i="2"/>
  <c r="AD204" i="2"/>
  <c r="AD205" i="2"/>
  <c r="AD206" i="2"/>
  <c r="AD207" i="2"/>
  <c r="AD208" i="2"/>
  <c r="AD209" i="2"/>
  <c r="AD210" i="2"/>
  <c r="AD211" i="2"/>
  <c r="AD212" i="2"/>
  <c r="AD213" i="2"/>
  <c r="AD214" i="2"/>
  <c r="AD215" i="2"/>
  <c r="AD216" i="2"/>
  <c r="AD217" i="2"/>
  <c r="AD218" i="2"/>
  <c r="AD219" i="2"/>
  <c r="AD220" i="2"/>
  <c r="AD221" i="2"/>
  <c r="AD222" i="2"/>
  <c r="AD223" i="2"/>
  <c r="AD224" i="2"/>
  <c r="AD225" i="2"/>
  <c r="AD226" i="2"/>
  <c r="AD227" i="2"/>
  <c r="AD228" i="2"/>
  <c r="AD229" i="2"/>
  <c r="AD230" i="2"/>
  <c r="AD231" i="2"/>
  <c r="AD232" i="2"/>
  <c r="AD233" i="2"/>
  <c r="AD234" i="2"/>
  <c r="AD235" i="2"/>
  <c r="AD236" i="2"/>
  <c r="AD237" i="2"/>
  <c r="AD238" i="2"/>
  <c r="AD239" i="2"/>
  <c r="AD240" i="2"/>
  <c r="AD241" i="2"/>
  <c r="AD242" i="2"/>
  <c r="AD243" i="2"/>
  <c r="AD244" i="2"/>
  <c r="AD245" i="2"/>
  <c r="AD246" i="2"/>
  <c r="AD247" i="2"/>
  <c r="AD248" i="2"/>
  <c r="AD249" i="2"/>
  <c r="AD250" i="2"/>
  <c r="AD251" i="2"/>
  <c r="AD252" i="2"/>
  <c r="AD253" i="2"/>
  <c r="AD254" i="2"/>
  <c r="AD255" i="2"/>
  <c r="AD256" i="2"/>
  <c r="AD257" i="2"/>
  <c r="AD258" i="2"/>
  <c r="AD259" i="2"/>
  <c r="AD260" i="2"/>
  <c r="AD261" i="2"/>
  <c r="AD262" i="2"/>
  <c r="AD263" i="2"/>
  <c r="AD264" i="2"/>
  <c r="AD265" i="2"/>
  <c r="AD266" i="2"/>
  <c r="AD267" i="2"/>
  <c r="AD268" i="2"/>
  <c r="AD269" i="2"/>
  <c r="AD270" i="2"/>
  <c r="AD271" i="2"/>
  <c r="AD272" i="2"/>
  <c r="AD273" i="2"/>
  <c r="AD274" i="2"/>
  <c r="AD275" i="2"/>
  <c r="AD276" i="2"/>
  <c r="AD277" i="2"/>
  <c r="AD278" i="2"/>
  <c r="AD279" i="2"/>
  <c r="AD280" i="2"/>
  <c r="AD281" i="2"/>
  <c r="AD282" i="2"/>
  <c r="AD283" i="2"/>
  <c r="AD284" i="2"/>
  <c r="AD285" i="2"/>
  <c r="AD286" i="2"/>
  <c r="AD287" i="2"/>
  <c r="AD288" i="2"/>
  <c r="AD289" i="2"/>
  <c r="AD290" i="2"/>
  <c r="AD291" i="2"/>
  <c r="AD292" i="2"/>
  <c r="AD293" i="2"/>
  <c r="AD294" i="2"/>
  <c r="AD295" i="2"/>
  <c r="AD296" i="2"/>
  <c r="AD297" i="2"/>
  <c r="AD298" i="2"/>
  <c r="AD299" i="2"/>
  <c r="AD300" i="2"/>
  <c r="AD301" i="2"/>
  <c r="AD302" i="2"/>
  <c r="AD303" i="2"/>
  <c r="AD304" i="2"/>
  <c r="AD305" i="2"/>
  <c r="AD306" i="2"/>
  <c r="AD307" i="2"/>
  <c r="AD308" i="2"/>
  <c r="AD309" i="2"/>
  <c r="AD310" i="2"/>
  <c r="AD311" i="2"/>
  <c r="AD312" i="2"/>
  <c r="AD313" i="2"/>
  <c r="AD314" i="2"/>
  <c r="AD315" i="2"/>
  <c r="AD316" i="2"/>
  <c r="AD317" i="2"/>
  <c r="AD318" i="2"/>
  <c r="AD319" i="2"/>
  <c r="AD320" i="2"/>
  <c r="AD321" i="2"/>
  <c r="AD322" i="2"/>
  <c r="AD323" i="2"/>
  <c r="AD324" i="2"/>
  <c r="AD325" i="2"/>
  <c r="AD326" i="2"/>
  <c r="AD327" i="2"/>
  <c r="AD328" i="2"/>
  <c r="AD329" i="2"/>
  <c r="AD330" i="2"/>
  <c r="AD331" i="2"/>
  <c r="AD332" i="2"/>
  <c r="AD333" i="2"/>
  <c r="AD334" i="2"/>
  <c r="AD335" i="2"/>
  <c r="AD336" i="2"/>
  <c r="AD337" i="2"/>
  <c r="AD338" i="2"/>
  <c r="AD339" i="2"/>
  <c r="AD340" i="2"/>
  <c r="AD341" i="2"/>
  <c r="AD342" i="2"/>
  <c r="AD343" i="2"/>
  <c r="AD344" i="2"/>
  <c r="AD345" i="2"/>
  <c r="AD346" i="2"/>
  <c r="AD347" i="2"/>
  <c r="AD348" i="2"/>
  <c r="AD349" i="2"/>
  <c r="AD350" i="2"/>
  <c r="AD351" i="2"/>
  <c r="AD352" i="2"/>
  <c r="AD353" i="2"/>
  <c r="AD354" i="2"/>
  <c r="AD355" i="2"/>
  <c r="AD356" i="2"/>
  <c r="AD357" i="2"/>
  <c r="AD358" i="2"/>
  <c r="AD359" i="2"/>
  <c r="AD360" i="2"/>
  <c r="AD361" i="2"/>
  <c r="AD362" i="2"/>
  <c r="AD363" i="2"/>
  <c r="AD364" i="2"/>
  <c r="AD365" i="2"/>
  <c r="AD366" i="2"/>
  <c r="AD367" i="2"/>
  <c r="AD368" i="2"/>
  <c r="AD369" i="2"/>
  <c r="AD370" i="2"/>
  <c r="AD371" i="2"/>
  <c r="AD372" i="2"/>
  <c r="AD373" i="2"/>
  <c r="AD374" i="2"/>
  <c r="AD375" i="2"/>
  <c r="AD376" i="2"/>
  <c r="AD377" i="2"/>
  <c r="AD378" i="2"/>
  <c r="AD379" i="2"/>
  <c r="AD380" i="2"/>
  <c r="AD381" i="2"/>
  <c r="AD382" i="2"/>
  <c r="AD383" i="2"/>
  <c r="AD384" i="2"/>
  <c r="AD385" i="2"/>
  <c r="AD386" i="2"/>
  <c r="AD387" i="2"/>
  <c r="AD388" i="2"/>
  <c r="AD389" i="2"/>
  <c r="AD390" i="2"/>
  <c r="AD391" i="2"/>
  <c r="AD392" i="2"/>
  <c r="AD393" i="2"/>
  <c r="AD394" i="2"/>
  <c r="AD395" i="2"/>
  <c r="AD396" i="2"/>
  <c r="AD397" i="2"/>
  <c r="AD398" i="2"/>
  <c r="AD399" i="2"/>
  <c r="AD400" i="2"/>
  <c r="AD401" i="2"/>
  <c r="AD402" i="2"/>
  <c r="AD403" i="2"/>
  <c r="AD404" i="2"/>
  <c r="AD405" i="2"/>
  <c r="AD406" i="2"/>
  <c r="AD407" i="2"/>
  <c r="AD408" i="2"/>
  <c r="AD409" i="2"/>
  <c r="AD410" i="2"/>
  <c r="AD411" i="2"/>
  <c r="AD412" i="2"/>
  <c r="AD413" i="2"/>
  <c r="AD414" i="2"/>
  <c r="AD415" i="2"/>
  <c r="AD416" i="2"/>
  <c r="AD417" i="2"/>
  <c r="AD418" i="2"/>
  <c r="AD419" i="2"/>
  <c r="AD420" i="2"/>
  <c r="AD421" i="2"/>
  <c r="AD422" i="2"/>
  <c r="AD423" i="2"/>
  <c r="AD424" i="2"/>
  <c r="AD425" i="2"/>
  <c r="AD426" i="2"/>
  <c r="AD427" i="2"/>
  <c r="AD428" i="2"/>
  <c r="AD429" i="2"/>
  <c r="AD430" i="2"/>
  <c r="AD431" i="2"/>
  <c r="AD432" i="2"/>
  <c r="AD433" i="2"/>
  <c r="AD434" i="2"/>
  <c r="AD435" i="2"/>
  <c r="AD436" i="2"/>
  <c r="AD437" i="2"/>
  <c r="AD438" i="2"/>
  <c r="AD439" i="2"/>
  <c r="AD440" i="2"/>
  <c r="AD441" i="2"/>
  <c r="AD442" i="2"/>
  <c r="AD443" i="2"/>
  <c r="AD444" i="2"/>
  <c r="AD445" i="2"/>
  <c r="AD446" i="2"/>
  <c r="AD447" i="2"/>
  <c r="AD448" i="2"/>
  <c r="AD449" i="2"/>
  <c r="AD450" i="2"/>
  <c r="AD451" i="2"/>
  <c r="AD452" i="2"/>
  <c r="AD453" i="2"/>
  <c r="AD454" i="2"/>
  <c r="AD455" i="2"/>
  <c r="AD456" i="2"/>
  <c r="AD457" i="2"/>
  <c r="AD458" i="2"/>
  <c r="AD459" i="2"/>
  <c r="AD460" i="2"/>
  <c r="AD461" i="2"/>
  <c r="AD462" i="2"/>
  <c r="AD463" i="2"/>
  <c r="AD464" i="2"/>
  <c r="AD465" i="2"/>
  <c r="AD466" i="2"/>
  <c r="AD467" i="2"/>
  <c r="AD468" i="2"/>
  <c r="AD469" i="2"/>
  <c r="AD470" i="2"/>
  <c r="AD471" i="2"/>
  <c r="AD472" i="2"/>
  <c r="AD473" i="2"/>
  <c r="AD474" i="2"/>
  <c r="AD475" i="2"/>
  <c r="AD476" i="2"/>
  <c r="AD477" i="2"/>
  <c r="AD478" i="2"/>
  <c r="AD479" i="2"/>
  <c r="AD480" i="2"/>
  <c r="AD481" i="2"/>
  <c r="AD482" i="2"/>
  <c r="AD483" i="2"/>
  <c r="AD484" i="2"/>
  <c r="AD485" i="2"/>
  <c r="AD486" i="2"/>
  <c r="AD487" i="2"/>
  <c r="AD488" i="2"/>
  <c r="AD489" i="2"/>
  <c r="AD490" i="2"/>
  <c r="AD491" i="2"/>
  <c r="AD492" i="2"/>
  <c r="AD493" i="2"/>
  <c r="AD494" i="2"/>
  <c r="AD495" i="2"/>
  <c r="AD496" i="2"/>
  <c r="AD497" i="2"/>
  <c r="AD498" i="2"/>
  <c r="AD499" i="2"/>
  <c r="AD500" i="2"/>
  <c r="AD501" i="2"/>
  <c r="AD502" i="2"/>
  <c r="AD503" i="2"/>
  <c r="AD504" i="2"/>
  <c r="AD505" i="2"/>
  <c r="AD506" i="2"/>
  <c r="AD507" i="2"/>
  <c r="AD508" i="2"/>
  <c r="AD509" i="2"/>
  <c r="AD510" i="2"/>
  <c r="AD511" i="2"/>
  <c r="AD512" i="2"/>
  <c r="AD513" i="2"/>
  <c r="AD514" i="2"/>
  <c r="AD515" i="2"/>
  <c r="AD516" i="2"/>
  <c r="AD517" i="2"/>
  <c r="AD518" i="2"/>
  <c r="AD519" i="2"/>
  <c r="AD520" i="2"/>
  <c r="AD521" i="2"/>
  <c r="AD522" i="2"/>
  <c r="AD523" i="2"/>
  <c r="AD524" i="2"/>
  <c r="AD525" i="2"/>
  <c r="AD526" i="2"/>
  <c r="AD527" i="2"/>
  <c r="AD528" i="2"/>
  <c r="AD529" i="2"/>
  <c r="AD530" i="2"/>
  <c r="AD531" i="2"/>
  <c r="AD532" i="2"/>
  <c r="AD533" i="2"/>
  <c r="AD534" i="2"/>
  <c r="AD535" i="2"/>
  <c r="AD536" i="2"/>
  <c r="AD537" i="2"/>
  <c r="AD538" i="2"/>
  <c r="AD539" i="2"/>
  <c r="AD540" i="2"/>
  <c r="AD541" i="2"/>
  <c r="AD542" i="2"/>
  <c r="AD543" i="2"/>
  <c r="AD544" i="2"/>
  <c r="AD545" i="2"/>
  <c r="AD546" i="2"/>
  <c r="AD547" i="2"/>
  <c r="AD548" i="2"/>
  <c r="AD549" i="2"/>
  <c r="AD550" i="2"/>
  <c r="AD551" i="2"/>
  <c r="AD552" i="2"/>
  <c r="AD553" i="2"/>
  <c r="AD554" i="2"/>
  <c r="AD555" i="2"/>
  <c r="AD556" i="2"/>
  <c r="AD557" i="2"/>
  <c r="AD558" i="2"/>
  <c r="AD559" i="2"/>
  <c r="AD560" i="2"/>
  <c r="AD561" i="2"/>
  <c r="AD562" i="2"/>
  <c r="AD563" i="2"/>
  <c r="AD564" i="2"/>
  <c r="AD565" i="2"/>
  <c r="AD566" i="2"/>
  <c r="AD567" i="2"/>
  <c r="AD568" i="2"/>
  <c r="AD569" i="2"/>
  <c r="AD570" i="2"/>
  <c r="AD571" i="2"/>
  <c r="AD572" i="2"/>
  <c r="AD573" i="2"/>
  <c r="AD574" i="2"/>
  <c r="AD575" i="2"/>
  <c r="AD576" i="2"/>
  <c r="AD577" i="2"/>
  <c r="AD578" i="2"/>
  <c r="AD579" i="2"/>
  <c r="AD580" i="2"/>
  <c r="AD581" i="2"/>
  <c r="AD582" i="2"/>
  <c r="AD583" i="2"/>
  <c r="AD584" i="2"/>
  <c r="AD585" i="2"/>
  <c r="AD586" i="2"/>
  <c r="AD587" i="2"/>
  <c r="AD588" i="2"/>
  <c r="AD589" i="2"/>
  <c r="AD590" i="2"/>
  <c r="AD591" i="2"/>
  <c r="AD592" i="2"/>
  <c r="AD593" i="2"/>
  <c r="AD594" i="2"/>
  <c r="AD595" i="2"/>
  <c r="AD596" i="2"/>
  <c r="AD597" i="2"/>
  <c r="AD598" i="2"/>
  <c r="AD599" i="2"/>
  <c r="AD600" i="2"/>
  <c r="AD601" i="2"/>
  <c r="AD602" i="2"/>
  <c r="AD603" i="2"/>
  <c r="AD604" i="2"/>
  <c r="AD605" i="2"/>
  <c r="AD606" i="2"/>
  <c r="AD607" i="2"/>
  <c r="AD608" i="2"/>
  <c r="AD609" i="2"/>
  <c r="AD610" i="2"/>
  <c r="AD611" i="2"/>
  <c r="AD612" i="2"/>
  <c r="AD613" i="2"/>
  <c r="AD614" i="2"/>
  <c r="AD615" i="2"/>
  <c r="AD616" i="2"/>
  <c r="AD617" i="2"/>
  <c r="AD618" i="2"/>
  <c r="AD619" i="2"/>
  <c r="AD620" i="2"/>
  <c r="AD621" i="2"/>
  <c r="AD622" i="2"/>
  <c r="AD623" i="2"/>
  <c r="AD624" i="2"/>
  <c r="AD625" i="2"/>
  <c r="AD626" i="2"/>
  <c r="AD627" i="2"/>
  <c r="AD628" i="2"/>
  <c r="AD629" i="2"/>
  <c r="AD630" i="2"/>
  <c r="AD631" i="2"/>
  <c r="AD632" i="2"/>
  <c r="AD633" i="2"/>
  <c r="AD634" i="2"/>
  <c r="AD635" i="2"/>
  <c r="AD636" i="2"/>
  <c r="AD637" i="2"/>
  <c r="AD638" i="2"/>
  <c r="AD639" i="2"/>
  <c r="AD640" i="2"/>
  <c r="AD641" i="2"/>
  <c r="AD642" i="2"/>
  <c r="AD643" i="2"/>
  <c r="AD644" i="2"/>
  <c r="AD645" i="2"/>
  <c r="AD646" i="2"/>
  <c r="AD647" i="2"/>
  <c r="AD648" i="2"/>
  <c r="AD649" i="2"/>
  <c r="AD650" i="2"/>
  <c r="AD651" i="2"/>
  <c r="AD652" i="2"/>
  <c r="AD653" i="2"/>
  <c r="AD654" i="2"/>
  <c r="AD655" i="2"/>
  <c r="AD656" i="2"/>
  <c r="AD657" i="2"/>
  <c r="AD658" i="2"/>
  <c r="AD659" i="2"/>
  <c r="AD660" i="2"/>
  <c r="AD661" i="2"/>
  <c r="AD662" i="2"/>
  <c r="AD663" i="2"/>
  <c r="AD664" i="2"/>
  <c r="AD665" i="2"/>
  <c r="AD666" i="2"/>
  <c r="AD667" i="2"/>
  <c r="AD668" i="2"/>
  <c r="AD669" i="2"/>
  <c r="AD670" i="2"/>
  <c r="AD671" i="2"/>
  <c r="AD672" i="2"/>
  <c r="AD673" i="2"/>
  <c r="AD674" i="2"/>
  <c r="AD675" i="2"/>
  <c r="AD676" i="2"/>
  <c r="AD677" i="2"/>
  <c r="AD678" i="2"/>
  <c r="AD679" i="2"/>
  <c r="AD680" i="2"/>
  <c r="AD681" i="2"/>
  <c r="AD682" i="2"/>
  <c r="AD683" i="2"/>
  <c r="AD684" i="2"/>
  <c r="AD685" i="2"/>
  <c r="AD686" i="2"/>
  <c r="AD687" i="2"/>
  <c r="AD688" i="2"/>
  <c r="AD689" i="2"/>
  <c r="AD690" i="2"/>
  <c r="AD691" i="2"/>
  <c r="AD692" i="2"/>
  <c r="AD693" i="2"/>
  <c r="AD694" i="2"/>
  <c r="AD695" i="2"/>
  <c r="AD696" i="2"/>
  <c r="AD697" i="2"/>
  <c r="AD698" i="2"/>
  <c r="AD699" i="2"/>
  <c r="AD700" i="2"/>
  <c r="AD701" i="2"/>
  <c r="AD702" i="2"/>
  <c r="AD703" i="2"/>
  <c r="AD704" i="2"/>
  <c r="AD705" i="2"/>
  <c r="AD706" i="2"/>
  <c r="AD707" i="2"/>
  <c r="AD708" i="2"/>
  <c r="AD709" i="2"/>
  <c r="AD710" i="2"/>
  <c r="AD711" i="2"/>
  <c r="AD712" i="2"/>
  <c r="AD713" i="2"/>
  <c r="AD714" i="2"/>
  <c r="AD715" i="2"/>
  <c r="AD716" i="2"/>
  <c r="AD717" i="2"/>
  <c r="AD718" i="2"/>
  <c r="AD719" i="2"/>
  <c r="AD720" i="2"/>
  <c r="AD721" i="2"/>
  <c r="AD722" i="2"/>
  <c r="AD723" i="2"/>
  <c r="AD724" i="2"/>
  <c r="AD725" i="2"/>
  <c r="AD726" i="2"/>
  <c r="AD727" i="2"/>
  <c r="AD728" i="2"/>
  <c r="AD729" i="2"/>
  <c r="AD730" i="2"/>
  <c r="AD731" i="2"/>
  <c r="AD732" i="2"/>
  <c r="AD733" i="2"/>
  <c r="AD734" i="2"/>
  <c r="AD735" i="2"/>
  <c r="AD736" i="2"/>
  <c r="AD737" i="2"/>
  <c r="AD738" i="2"/>
  <c r="AD739" i="2"/>
  <c r="AD740" i="2"/>
  <c r="AD741" i="2"/>
  <c r="AD742" i="2"/>
  <c r="AD743" i="2"/>
  <c r="AD744" i="2"/>
  <c r="AD745" i="2"/>
  <c r="AD746" i="2"/>
  <c r="AD747" i="2"/>
  <c r="AD748" i="2"/>
  <c r="AD749" i="2"/>
  <c r="AD750" i="2"/>
  <c r="AD751" i="2"/>
  <c r="AD752" i="2"/>
  <c r="AD753" i="2"/>
  <c r="AD754" i="2"/>
  <c r="AD755" i="2"/>
  <c r="AD756" i="2"/>
  <c r="AD757" i="2"/>
  <c r="AD758" i="2"/>
  <c r="AD759" i="2"/>
  <c r="AD760" i="2"/>
  <c r="AD761" i="2"/>
  <c r="AD762" i="2"/>
  <c r="AD763" i="2"/>
  <c r="AD764" i="2"/>
  <c r="AD765" i="2"/>
  <c r="AD766" i="2"/>
  <c r="AD767" i="2"/>
  <c r="AD768" i="2"/>
  <c r="AD769" i="2"/>
  <c r="AD770" i="2"/>
  <c r="AD771" i="2"/>
  <c r="AD772" i="2"/>
  <c r="AD773" i="2"/>
  <c r="AD774" i="2"/>
  <c r="AD775" i="2"/>
  <c r="AD776" i="2"/>
  <c r="AD777" i="2"/>
  <c r="AD778" i="2"/>
  <c r="AD779" i="2"/>
  <c r="AD780" i="2"/>
  <c r="AD781" i="2"/>
  <c r="AD782" i="2"/>
  <c r="AD783" i="2"/>
  <c r="AD784" i="2"/>
  <c r="AD785" i="2"/>
  <c r="AD786" i="2"/>
  <c r="AD787" i="2"/>
  <c r="AD788" i="2"/>
  <c r="AD789" i="2"/>
  <c r="AD790" i="2"/>
  <c r="AD791" i="2"/>
  <c r="AD792" i="2"/>
  <c r="AD793" i="2"/>
  <c r="AD794" i="2"/>
  <c r="AD795" i="2"/>
  <c r="AD796" i="2"/>
  <c r="AD797" i="2"/>
  <c r="AD798" i="2"/>
  <c r="AD799" i="2"/>
  <c r="AD800" i="2"/>
  <c r="AD801" i="2"/>
  <c r="AD802" i="2"/>
  <c r="AD803" i="2"/>
  <c r="AD804" i="2"/>
  <c r="AD805" i="2"/>
  <c r="AD806" i="2"/>
  <c r="AD807" i="2"/>
  <c r="AD808" i="2"/>
  <c r="AD809" i="2"/>
  <c r="AD810" i="2"/>
  <c r="AD811" i="2"/>
  <c r="AD812" i="2"/>
  <c r="AD813" i="2"/>
  <c r="AD814" i="2"/>
  <c r="AD815" i="2"/>
  <c r="AD816" i="2"/>
  <c r="AD817" i="2"/>
  <c r="AD818" i="2"/>
  <c r="AD819" i="2"/>
  <c r="AD820" i="2"/>
  <c r="AD821" i="2"/>
  <c r="AD822" i="2"/>
  <c r="AD823" i="2"/>
  <c r="AD824" i="2"/>
  <c r="AD825" i="2"/>
  <c r="AD826" i="2"/>
  <c r="AD827" i="2"/>
  <c r="AD828" i="2"/>
  <c r="AD829" i="2"/>
  <c r="AD830" i="2"/>
  <c r="AD831" i="2"/>
  <c r="AD832" i="2"/>
  <c r="AD833" i="2"/>
  <c r="AD834" i="2"/>
  <c r="AD835" i="2"/>
  <c r="AD836" i="2"/>
  <c r="AD837" i="2"/>
  <c r="AD838" i="2"/>
  <c r="AD839" i="2"/>
  <c r="AD840" i="2"/>
  <c r="AD841" i="2"/>
  <c r="AD842" i="2"/>
  <c r="AD843" i="2"/>
  <c r="AD844" i="2"/>
  <c r="AD845" i="2"/>
  <c r="AD846" i="2"/>
  <c r="AD847" i="2"/>
  <c r="AD848" i="2"/>
  <c r="AD849" i="2"/>
  <c r="AD850" i="2"/>
  <c r="AD851" i="2"/>
  <c r="AD852" i="2"/>
  <c r="AD853" i="2"/>
  <c r="AD854" i="2"/>
  <c r="AD855" i="2"/>
  <c r="AD856" i="2"/>
  <c r="AD857" i="2"/>
  <c r="AD858" i="2"/>
  <c r="AD859" i="2"/>
  <c r="AD860" i="2"/>
  <c r="AD861" i="2"/>
  <c r="AD862" i="2"/>
  <c r="AD863" i="2"/>
  <c r="AD864" i="2"/>
  <c r="AD865" i="2"/>
  <c r="AD866" i="2"/>
  <c r="AD867" i="2"/>
  <c r="AD868" i="2"/>
  <c r="AD869" i="2"/>
  <c r="AD870" i="2"/>
  <c r="AD871" i="2"/>
  <c r="AD872" i="2"/>
  <c r="AD873" i="2"/>
  <c r="AD874" i="2"/>
  <c r="AD875" i="2"/>
  <c r="AD876" i="2"/>
  <c r="AD877" i="2"/>
  <c r="AD878" i="2"/>
  <c r="AD879" i="2"/>
  <c r="AD880" i="2"/>
  <c r="AD881" i="2"/>
  <c r="AD882" i="2"/>
  <c r="AD883" i="2"/>
  <c r="AD884" i="2"/>
  <c r="AD885" i="2"/>
  <c r="AD886" i="2"/>
  <c r="AD887" i="2"/>
  <c r="AD888" i="2"/>
  <c r="AD889" i="2"/>
  <c r="AD890" i="2"/>
  <c r="AD891" i="2"/>
  <c r="AD892" i="2"/>
  <c r="AD893" i="2"/>
  <c r="AD894" i="2"/>
  <c r="AD895" i="2"/>
  <c r="AD896" i="2"/>
  <c r="AD897" i="2"/>
  <c r="AD898" i="2"/>
  <c r="AD899" i="2"/>
  <c r="AD900" i="2"/>
  <c r="AD901" i="2"/>
  <c r="AD902" i="2"/>
  <c r="AD903" i="2"/>
  <c r="AD904" i="2"/>
  <c r="AD905" i="2"/>
  <c r="AD906" i="2"/>
  <c r="AD907" i="2"/>
  <c r="AD908" i="2"/>
  <c r="AD909" i="2"/>
  <c r="AD910" i="2"/>
  <c r="AD911" i="2"/>
  <c r="AD912" i="2"/>
  <c r="AD913" i="2"/>
  <c r="AD914" i="2"/>
  <c r="AD915" i="2"/>
  <c r="AD916" i="2"/>
  <c r="AD917" i="2"/>
  <c r="AD918" i="2"/>
  <c r="AD919" i="2"/>
  <c r="AD920" i="2"/>
  <c r="AD921" i="2"/>
  <c r="AD922" i="2"/>
  <c r="AD923" i="2"/>
  <c r="AD924" i="2"/>
  <c r="AD925" i="2"/>
  <c r="AD926" i="2"/>
  <c r="AD927" i="2"/>
  <c r="AD928" i="2"/>
  <c r="AD929" i="2"/>
  <c r="AD930" i="2"/>
  <c r="AD931" i="2"/>
  <c r="AD932" i="2"/>
  <c r="AD933" i="2"/>
  <c r="AD934" i="2"/>
  <c r="AD935" i="2"/>
  <c r="AD936" i="2"/>
  <c r="AD937" i="2"/>
  <c r="AD938" i="2"/>
  <c r="AD939" i="2"/>
  <c r="AD940" i="2"/>
  <c r="AD941" i="2"/>
  <c r="AD942" i="2"/>
  <c r="AD943" i="2"/>
  <c r="AD944" i="2"/>
  <c r="AD945" i="2"/>
  <c r="AD946" i="2"/>
  <c r="AD947" i="2"/>
  <c r="AD948" i="2"/>
  <c r="AD949" i="2"/>
  <c r="AD950" i="2"/>
  <c r="AD951" i="2"/>
  <c r="AD952" i="2"/>
  <c r="AD953" i="2"/>
  <c r="AD954" i="2"/>
  <c r="AD955" i="2"/>
  <c r="AD956" i="2"/>
  <c r="AD957" i="2"/>
  <c r="AD958" i="2"/>
  <c r="AD959" i="2"/>
  <c r="AD960" i="2"/>
  <c r="AD961" i="2"/>
  <c r="AD962" i="2"/>
  <c r="AD963" i="2"/>
  <c r="AD964" i="2"/>
  <c r="AD965" i="2"/>
  <c r="AD966" i="2"/>
  <c r="AD967" i="2"/>
  <c r="AD968" i="2"/>
  <c r="AD969" i="2"/>
  <c r="AD970" i="2"/>
  <c r="AD971" i="2"/>
  <c r="AD972" i="2"/>
  <c r="AD973" i="2"/>
  <c r="AD974" i="2"/>
  <c r="AD975" i="2"/>
  <c r="AD976" i="2"/>
  <c r="AD977" i="2"/>
  <c r="AD978" i="2"/>
  <c r="AD979" i="2"/>
  <c r="AD980" i="2"/>
  <c r="AD981" i="2"/>
  <c r="AD982" i="2"/>
  <c r="AD983" i="2"/>
  <c r="AD984" i="2"/>
  <c r="AD985" i="2"/>
  <c r="AD986" i="2"/>
  <c r="AD987" i="2"/>
  <c r="AD988" i="2"/>
  <c r="AD989" i="2"/>
  <c r="AD990" i="2"/>
  <c r="AD991" i="2"/>
  <c r="AD992" i="2"/>
  <c r="AD993" i="2"/>
  <c r="AD994" i="2"/>
  <c r="AD995" i="2"/>
  <c r="AD996" i="2"/>
  <c r="AD997" i="2"/>
  <c r="AD998" i="2"/>
  <c r="AD999" i="2"/>
  <c r="AD1000" i="2"/>
  <c r="AD1001" i="2"/>
  <c r="AD1002" i="2"/>
  <c r="AD1003" i="2"/>
  <c r="AD1004" i="2"/>
  <c r="AD1005" i="2"/>
  <c r="AD1006" i="2"/>
  <c r="AD1007" i="2"/>
  <c r="AD1008" i="2"/>
  <c r="AD1009" i="2"/>
  <c r="AD1010" i="2"/>
  <c r="AD1011" i="2"/>
  <c r="AD1012" i="2"/>
  <c r="AD1013" i="2"/>
  <c r="AD1014" i="2"/>
  <c r="AD1015" i="2"/>
  <c r="AD1016" i="2"/>
  <c r="AD1017" i="2"/>
  <c r="AD1018" i="2"/>
  <c r="AD1019" i="2"/>
  <c r="AD1020" i="2"/>
  <c r="AD1021" i="2"/>
  <c r="AD1022" i="2"/>
  <c r="AD1023" i="2"/>
  <c r="AD1024" i="2"/>
  <c r="AD1025" i="2"/>
  <c r="AD1026" i="2"/>
  <c r="AD1027" i="2"/>
  <c r="AD1028" i="2"/>
  <c r="AD1029" i="2"/>
  <c r="AD1030" i="2"/>
  <c r="AD1031" i="2"/>
  <c r="AD1032" i="2"/>
  <c r="AD1033" i="2"/>
  <c r="AD1034" i="2"/>
  <c r="AD1035" i="2"/>
  <c r="AD1036" i="2"/>
  <c r="AD1037" i="2"/>
  <c r="AD1038" i="2"/>
  <c r="AD1039" i="2"/>
  <c r="AD1040" i="2"/>
  <c r="AD1041" i="2"/>
  <c r="AD1042" i="2"/>
  <c r="AD1043" i="2"/>
  <c r="AD1044" i="2"/>
  <c r="AD1045" i="2"/>
  <c r="AD1046" i="2"/>
  <c r="AD1047" i="2"/>
  <c r="AD1048" i="2"/>
  <c r="AD1049" i="2"/>
  <c r="AD1050" i="2"/>
  <c r="AD1051" i="2"/>
  <c r="AD1052" i="2"/>
  <c r="AD1053" i="2"/>
  <c r="AD1054" i="2"/>
  <c r="AD1055" i="2"/>
  <c r="AD1056" i="2"/>
  <c r="AD1057" i="2"/>
  <c r="AD1058" i="2"/>
  <c r="AD1059" i="2"/>
  <c r="AD1060" i="2"/>
  <c r="AD1061" i="2"/>
  <c r="AD1062" i="2"/>
  <c r="AD1063" i="2"/>
  <c r="AD1064" i="2"/>
  <c r="AD1065" i="2"/>
  <c r="AD1066" i="2"/>
  <c r="AD1067" i="2"/>
  <c r="AD1068" i="2"/>
  <c r="AD1069" i="2"/>
  <c r="AD1070" i="2"/>
  <c r="AD1071" i="2"/>
  <c r="AD1072" i="2"/>
  <c r="AD1073" i="2"/>
  <c r="AD1074" i="2"/>
  <c r="AD1075" i="2"/>
  <c r="AD1076" i="2"/>
  <c r="AD1077" i="2"/>
  <c r="AD1078" i="2"/>
  <c r="AD1079" i="2"/>
  <c r="AD1080" i="2"/>
  <c r="AD1081" i="2"/>
  <c r="AD1082" i="2"/>
  <c r="AD1083" i="2"/>
  <c r="AD1084" i="2"/>
  <c r="AD1085" i="2"/>
  <c r="AD1086" i="2"/>
  <c r="AD1087" i="2"/>
  <c r="AD1088" i="2"/>
  <c r="AD1089" i="2"/>
  <c r="AD1090" i="2"/>
  <c r="AD1091" i="2"/>
  <c r="AD1092" i="2"/>
  <c r="AD1093" i="2"/>
  <c r="AD1094" i="2"/>
  <c r="AD1095" i="2"/>
  <c r="AD1096" i="2"/>
  <c r="AD1097" i="2"/>
  <c r="AD1098" i="2"/>
  <c r="AD1099" i="2"/>
  <c r="AD1100" i="2"/>
  <c r="AD1101" i="2"/>
  <c r="AD1102" i="2"/>
  <c r="AD1103" i="2"/>
  <c r="AD1104" i="2"/>
  <c r="AD1105" i="2"/>
  <c r="AD1106" i="2"/>
  <c r="AD1107" i="2"/>
  <c r="AD1108" i="2"/>
  <c r="AD1109" i="2"/>
  <c r="AD1110" i="2"/>
  <c r="AD1111" i="2"/>
  <c r="AD1112" i="2"/>
  <c r="AD1113" i="2"/>
  <c r="AD1114" i="2"/>
  <c r="AD1115" i="2"/>
  <c r="AD1116" i="2"/>
  <c r="AD1117" i="2"/>
  <c r="AD1118" i="2"/>
  <c r="AD1119" i="2"/>
  <c r="AD1120" i="2"/>
  <c r="AD1121" i="2"/>
  <c r="AD1122" i="2"/>
  <c r="AD1123" i="2"/>
  <c r="AD1124" i="2"/>
  <c r="AD1125" i="2"/>
  <c r="AD1126" i="2"/>
  <c r="AD1127" i="2"/>
  <c r="AD1128" i="2"/>
  <c r="AD1129" i="2"/>
  <c r="AD1130" i="2"/>
  <c r="AD1131" i="2"/>
  <c r="AD1132" i="2"/>
  <c r="AD1133" i="2"/>
  <c r="AD1134" i="2"/>
  <c r="AD1135" i="2"/>
  <c r="AD1136" i="2"/>
  <c r="AD1137" i="2"/>
  <c r="AD1138" i="2"/>
  <c r="AD1139" i="2"/>
  <c r="AD1140" i="2"/>
  <c r="AD1141" i="2"/>
  <c r="AD1142" i="2"/>
  <c r="AD1143" i="2"/>
  <c r="AD1144" i="2"/>
  <c r="AD1145" i="2"/>
  <c r="AD1146" i="2"/>
  <c r="AD1147" i="2"/>
  <c r="AD1148" i="2"/>
  <c r="AD1149" i="2"/>
  <c r="AD1150" i="2"/>
  <c r="AD1151" i="2"/>
  <c r="AD1152" i="2"/>
  <c r="AD1153" i="2"/>
  <c r="AD1154" i="2"/>
  <c r="AD1155" i="2"/>
  <c r="AD1156" i="2"/>
  <c r="AD1157" i="2"/>
  <c r="AD1158" i="2"/>
  <c r="AD1159" i="2"/>
  <c r="AD1160" i="2"/>
  <c r="AD1161" i="2"/>
  <c r="AD1162" i="2"/>
  <c r="AD1163" i="2"/>
  <c r="AD1164" i="2"/>
  <c r="AD1165" i="2"/>
  <c r="AD1166" i="2"/>
  <c r="AD1167" i="2"/>
  <c r="AD1168" i="2"/>
  <c r="AD1169" i="2"/>
  <c r="AD1170" i="2"/>
  <c r="AD1171" i="2"/>
  <c r="AD1172" i="2"/>
  <c r="AD1173" i="2"/>
  <c r="AD1174" i="2"/>
  <c r="AD1175" i="2"/>
  <c r="AD1176" i="2"/>
  <c r="AD1177" i="2"/>
  <c r="AD1178" i="2"/>
  <c r="AD1179" i="2"/>
  <c r="AD1180" i="2"/>
  <c r="AD1181" i="2"/>
  <c r="AD1182" i="2"/>
  <c r="AD1183" i="2"/>
  <c r="AD1184" i="2"/>
  <c r="AD1185" i="2"/>
  <c r="AD1186" i="2"/>
  <c r="AD1187" i="2"/>
  <c r="AD1188" i="2"/>
  <c r="AD1189" i="2"/>
  <c r="AD1190" i="2"/>
  <c r="AD1191" i="2"/>
  <c r="AD1192" i="2"/>
  <c r="AD1193" i="2"/>
  <c r="AD1194" i="2"/>
  <c r="AD1195" i="2"/>
  <c r="AD1196" i="2"/>
  <c r="AD1197" i="2"/>
  <c r="AD1198" i="2"/>
  <c r="AD1199" i="2"/>
  <c r="AD1200" i="2"/>
  <c r="AD1201" i="2"/>
  <c r="AD1202" i="2"/>
  <c r="AD1203" i="2"/>
  <c r="AD1204" i="2"/>
  <c r="AD1205" i="2"/>
  <c r="AD1206" i="2"/>
  <c r="AD1207" i="2"/>
  <c r="AD1208" i="2"/>
  <c r="AD1209" i="2"/>
  <c r="AD1210" i="2"/>
  <c r="AD1211" i="2"/>
  <c r="AD1212" i="2"/>
  <c r="AD1213" i="2"/>
  <c r="AD1214" i="2"/>
  <c r="AD1215" i="2"/>
  <c r="AD1216" i="2"/>
  <c r="AD1217" i="2"/>
  <c r="AD1218" i="2"/>
  <c r="AD1219" i="2"/>
  <c r="AD1220" i="2"/>
  <c r="AD1221" i="2"/>
  <c r="AD1222" i="2"/>
  <c r="AD1223" i="2"/>
  <c r="AD1224" i="2"/>
  <c r="AD1225" i="2"/>
  <c r="AD1226" i="2"/>
  <c r="AD1227" i="2"/>
  <c r="AD1228" i="2"/>
  <c r="AD1229" i="2"/>
  <c r="AD1230" i="2"/>
  <c r="AD1231" i="2"/>
  <c r="AD1232" i="2"/>
  <c r="AD1233" i="2"/>
  <c r="AD1234" i="2"/>
  <c r="AD1235" i="2"/>
  <c r="AD1236" i="2"/>
  <c r="AD1237" i="2"/>
  <c r="AD1238" i="2"/>
  <c r="AD1239" i="2"/>
  <c r="AD1240" i="2"/>
  <c r="AD1241" i="2"/>
  <c r="AD1242" i="2"/>
  <c r="AD1243" i="2"/>
  <c r="AD1244" i="2"/>
  <c r="AD1245" i="2"/>
  <c r="AD1246" i="2"/>
  <c r="AD1247" i="2"/>
  <c r="AD1248" i="2"/>
  <c r="AD1249" i="2"/>
  <c r="AD1250" i="2"/>
  <c r="AD1251" i="2"/>
  <c r="AD1252" i="2"/>
  <c r="AD1253" i="2"/>
  <c r="AD1254" i="2"/>
  <c r="AD1255" i="2"/>
  <c r="AD1256" i="2"/>
  <c r="AD1257" i="2"/>
  <c r="AD1258" i="2"/>
  <c r="AD1259" i="2"/>
  <c r="AD1260" i="2"/>
  <c r="AD1261" i="2"/>
  <c r="AD1262" i="2"/>
  <c r="AD1263" i="2"/>
  <c r="AD1264" i="2"/>
  <c r="AD1265" i="2"/>
  <c r="AD1266" i="2"/>
  <c r="AD1267" i="2"/>
  <c r="AD1268" i="2"/>
  <c r="AD1269" i="2"/>
  <c r="AD1270" i="2"/>
  <c r="AD1271" i="2"/>
  <c r="AD1272" i="2"/>
  <c r="AD1273" i="2"/>
  <c r="AD1274" i="2"/>
  <c r="AD1275" i="2"/>
  <c r="AD1276" i="2"/>
  <c r="AD1277" i="2"/>
  <c r="AD1278" i="2"/>
  <c r="AD1279" i="2"/>
  <c r="AD1280" i="2"/>
  <c r="AD1281" i="2"/>
  <c r="AD1282" i="2"/>
  <c r="AD1283" i="2"/>
  <c r="AD1284" i="2"/>
  <c r="AD1285" i="2"/>
  <c r="AD1286" i="2"/>
  <c r="AD1287" i="2"/>
  <c r="AD1288" i="2"/>
  <c r="AD1289" i="2"/>
  <c r="AD1290" i="2"/>
  <c r="AD1291" i="2"/>
  <c r="AD1292" i="2"/>
  <c r="AD1293" i="2"/>
  <c r="AD1294" i="2"/>
  <c r="AD1295" i="2"/>
  <c r="AD1296" i="2"/>
  <c r="AD1297" i="2"/>
  <c r="AD1298" i="2"/>
  <c r="AD1299" i="2"/>
  <c r="AD1300" i="2"/>
  <c r="AD1301" i="2"/>
  <c r="AD1302" i="2"/>
  <c r="AD1303" i="2"/>
  <c r="AD1304" i="2"/>
  <c r="AD1305" i="2"/>
  <c r="AD1306" i="2"/>
  <c r="AD1307" i="2"/>
  <c r="AD1308" i="2"/>
  <c r="AD1309" i="2"/>
  <c r="AD1310" i="2"/>
  <c r="AD1311" i="2"/>
  <c r="AD1312" i="2"/>
  <c r="AD1313" i="2"/>
  <c r="AD1314" i="2"/>
  <c r="AD1315" i="2"/>
  <c r="AD1316" i="2"/>
  <c r="AD1317" i="2"/>
  <c r="AD1318" i="2"/>
  <c r="AD1319" i="2"/>
  <c r="AD1320" i="2"/>
  <c r="AD1321" i="2"/>
  <c r="AD1322" i="2"/>
  <c r="AD1323" i="2"/>
  <c r="AD1324" i="2"/>
  <c r="AD1325" i="2"/>
  <c r="AD1326" i="2"/>
  <c r="AD1327" i="2"/>
  <c r="AD1328" i="2"/>
  <c r="AD1329" i="2"/>
  <c r="AD1330" i="2"/>
  <c r="AD1331" i="2"/>
  <c r="AD1332" i="2"/>
  <c r="AD1333" i="2"/>
  <c r="AD1334" i="2"/>
  <c r="AD1335" i="2"/>
  <c r="AD1336" i="2"/>
  <c r="AD1337" i="2"/>
  <c r="AD1338" i="2"/>
  <c r="AD1339" i="2"/>
  <c r="AD1340" i="2"/>
  <c r="AD1341" i="2"/>
  <c r="AD1342" i="2"/>
  <c r="AD1343" i="2"/>
  <c r="AD1344" i="2"/>
  <c r="AD1345" i="2"/>
  <c r="AD1346" i="2"/>
  <c r="AD1347" i="2"/>
  <c r="AD1348" i="2"/>
  <c r="AD1349" i="2"/>
  <c r="AD1350" i="2"/>
  <c r="AD1351" i="2"/>
  <c r="AD1352" i="2"/>
  <c r="AD1353" i="2"/>
  <c r="AD1354" i="2"/>
  <c r="AD1355" i="2"/>
  <c r="AD1356" i="2"/>
  <c r="AD1357" i="2"/>
  <c r="AD1358" i="2"/>
  <c r="AD1359" i="2"/>
  <c r="AD1360" i="2"/>
  <c r="AD1361" i="2"/>
  <c r="AD1362" i="2"/>
  <c r="AD1363" i="2"/>
  <c r="AD1364" i="2"/>
  <c r="AD1365" i="2"/>
  <c r="AD1366" i="2"/>
  <c r="AD1367" i="2"/>
  <c r="AD1368" i="2"/>
  <c r="AD1369" i="2"/>
  <c r="AD1370" i="2"/>
  <c r="AD1371" i="2"/>
  <c r="AD1372" i="2"/>
  <c r="AD1373" i="2"/>
  <c r="AD1374" i="2"/>
  <c r="AD1375" i="2"/>
  <c r="AD1376" i="2"/>
  <c r="AD1377" i="2"/>
  <c r="AD1378" i="2"/>
  <c r="AD1379" i="2"/>
  <c r="AD1380" i="2"/>
  <c r="AD1381" i="2"/>
  <c r="AD1382" i="2"/>
  <c r="AD1383" i="2"/>
  <c r="AD1384" i="2"/>
  <c r="AD1385" i="2"/>
  <c r="AD1386" i="2"/>
  <c r="AD1387" i="2"/>
  <c r="AD1388" i="2"/>
  <c r="AD1389" i="2"/>
  <c r="AD1390" i="2"/>
  <c r="AD1391" i="2"/>
  <c r="AD1392" i="2"/>
  <c r="AD1393" i="2"/>
  <c r="AD1394" i="2"/>
  <c r="AD1395" i="2"/>
  <c r="AD1396" i="2"/>
  <c r="AD1397" i="2"/>
  <c r="AD1398" i="2"/>
  <c r="AD1399" i="2"/>
  <c r="AD1400" i="2"/>
  <c r="AD1401" i="2"/>
  <c r="AD1402" i="2"/>
  <c r="AD1403" i="2"/>
  <c r="AD1404" i="2"/>
  <c r="AD1405" i="2"/>
  <c r="AD1406" i="2"/>
  <c r="AD1407" i="2"/>
  <c r="AD1408" i="2"/>
  <c r="AD1409" i="2"/>
  <c r="AD1410" i="2"/>
  <c r="AD1411" i="2"/>
  <c r="AD1412" i="2"/>
  <c r="AD1413" i="2"/>
  <c r="AD1414" i="2"/>
  <c r="AD1415" i="2"/>
  <c r="AD1416" i="2"/>
  <c r="AD1417" i="2"/>
  <c r="AD1418" i="2"/>
  <c r="AD1419" i="2"/>
  <c r="AD1420" i="2"/>
  <c r="AD1421" i="2"/>
  <c r="AD1422" i="2"/>
  <c r="AD1423" i="2"/>
  <c r="AD1424" i="2"/>
  <c r="AD1425" i="2"/>
  <c r="AD1426" i="2"/>
  <c r="AD1427" i="2"/>
  <c r="AD1428" i="2"/>
  <c r="AD1429" i="2"/>
  <c r="AD1430" i="2"/>
  <c r="AD1431" i="2"/>
  <c r="AD1432" i="2"/>
  <c r="AD1433" i="2"/>
  <c r="AD1434" i="2"/>
  <c r="AD1435" i="2"/>
  <c r="AD1436" i="2"/>
  <c r="AD1437" i="2"/>
  <c r="AD1438" i="2"/>
  <c r="AD1439" i="2"/>
  <c r="AD1440" i="2"/>
  <c r="AD1441" i="2"/>
  <c r="AD1442" i="2"/>
  <c r="AD1443" i="2"/>
  <c r="AD1444" i="2"/>
  <c r="AD1445" i="2"/>
  <c r="AD1446" i="2"/>
  <c r="AD1447" i="2"/>
  <c r="AD1448" i="2"/>
  <c r="AD1449" i="2"/>
  <c r="AD1450" i="2"/>
  <c r="AD1451" i="2"/>
  <c r="AD1452" i="2"/>
  <c r="AD1453" i="2"/>
  <c r="AD1454" i="2"/>
  <c r="AD1455" i="2"/>
  <c r="AD1456" i="2"/>
  <c r="AD1457" i="2"/>
  <c r="AD1458" i="2"/>
  <c r="AD1459" i="2"/>
  <c r="AD1460" i="2"/>
  <c r="AD1461" i="2"/>
  <c r="AD1462" i="2"/>
  <c r="AD1463" i="2"/>
  <c r="AD1464" i="2"/>
  <c r="AD1465" i="2"/>
  <c r="AD1466" i="2"/>
  <c r="AD1467" i="2"/>
  <c r="AD1468" i="2"/>
  <c r="AD1469" i="2"/>
  <c r="AD1470" i="2"/>
  <c r="AD1471" i="2"/>
  <c r="AD1472" i="2"/>
  <c r="AD1473" i="2"/>
  <c r="AD1474" i="2"/>
  <c r="AD1475" i="2"/>
  <c r="AD1476" i="2"/>
  <c r="AD1477" i="2"/>
  <c r="AD1478" i="2"/>
  <c r="AD1479" i="2"/>
  <c r="AD1480" i="2"/>
  <c r="AD1481" i="2"/>
  <c r="AD1482" i="2"/>
  <c r="AD1483" i="2"/>
  <c r="AD1484" i="2"/>
  <c r="AD1485" i="2"/>
  <c r="AD1486" i="2"/>
  <c r="AD1487" i="2"/>
  <c r="AD1488" i="2"/>
  <c r="AD1489" i="2"/>
  <c r="AD1490" i="2"/>
  <c r="AD1491" i="2"/>
  <c r="AD1492" i="2"/>
  <c r="AD1493" i="2"/>
  <c r="AD1494" i="2"/>
  <c r="AD1495" i="2"/>
  <c r="AD1496" i="2"/>
  <c r="AD1497" i="2"/>
  <c r="AD1498" i="2"/>
  <c r="AD1499" i="2"/>
  <c r="AD1500" i="2"/>
  <c r="AD1501" i="2"/>
  <c r="AD1502" i="2"/>
  <c r="AD1503" i="2"/>
  <c r="AD1504" i="2"/>
  <c r="AD1505" i="2"/>
  <c r="AD1506" i="2"/>
  <c r="AD1507" i="2"/>
  <c r="AD1508" i="2"/>
  <c r="AD1509" i="2"/>
  <c r="AD1510" i="2"/>
  <c r="AD1511" i="2"/>
  <c r="AD1512" i="2"/>
  <c r="AD1513" i="2"/>
  <c r="AD1514" i="2"/>
  <c r="AD1515" i="2"/>
  <c r="AD1516" i="2"/>
  <c r="AD1517" i="2"/>
  <c r="AD1518" i="2"/>
  <c r="AD1519" i="2"/>
  <c r="AD1520" i="2"/>
  <c r="AD1521" i="2"/>
  <c r="AD1522" i="2"/>
  <c r="AD1523" i="2"/>
  <c r="AD1524" i="2"/>
  <c r="AD1525" i="2"/>
  <c r="AD1526" i="2"/>
  <c r="AD1527" i="2"/>
  <c r="AD1528" i="2"/>
  <c r="AD1529" i="2"/>
  <c r="AD1530" i="2"/>
  <c r="AD1531" i="2"/>
  <c r="AD1532" i="2"/>
  <c r="AD1533" i="2"/>
  <c r="AD1534" i="2"/>
  <c r="AD1535" i="2"/>
  <c r="AD1536" i="2"/>
  <c r="AD1537" i="2"/>
  <c r="AD1538" i="2"/>
  <c r="AD1539" i="2"/>
  <c r="AD1540" i="2"/>
  <c r="AD1541" i="2"/>
  <c r="AD1542" i="2"/>
  <c r="AD1543" i="2"/>
  <c r="AD1544" i="2"/>
  <c r="AD1545" i="2"/>
  <c r="AD1546" i="2"/>
  <c r="AD1547" i="2"/>
  <c r="AD1548" i="2"/>
  <c r="AD1549" i="2"/>
  <c r="AD1550" i="2"/>
  <c r="AD1551" i="2"/>
  <c r="AD1552" i="2"/>
  <c r="AD1553" i="2"/>
  <c r="AD1554" i="2"/>
  <c r="AD1555" i="2"/>
  <c r="AD1556" i="2"/>
  <c r="AD1557" i="2"/>
  <c r="AD1558" i="2"/>
  <c r="AD1559" i="2"/>
  <c r="AD1560" i="2"/>
  <c r="AD1561" i="2"/>
  <c r="AD1562" i="2"/>
  <c r="AD1563" i="2"/>
  <c r="AD1564" i="2"/>
  <c r="AD1565" i="2"/>
  <c r="AD1566" i="2"/>
  <c r="AD1567" i="2"/>
  <c r="AD1568" i="2"/>
  <c r="AD1569" i="2"/>
  <c r="AD1570" i="2"/>
  <c r="AD1571" i="2"/>
  <c r="AD1572" i="2"/>
  <c r="AD1573" i="2"/>
  <c r="AD1574" i="2"/>
  <c r="AD1575" i="2"/>
  <c r="AD1576" i="2"/>
  <c r="AD1577" i="2"/>
  <c r="AD1578" i="2"/>
  <c r="AD1579" i="2"/>
  <c r="AD1580" i="2"/>
  <c r="AD1581" i="2"/>
  <c r="AD1582" i="2"/>
  <c r="AD1583" i="2"/>
  <c r="AD1584" i="2"/>
  <c r="AD1585" i="2"/>
  <c r="AD1586" i="2"/>
  <c r="AD1587" i="2"/>
  <c r="AD1588" i="2"/>
  <c r="AD1589" i="2"/>
  <c r="AD1590" i="2"/>
  <c r="AD1591" i="2"/>
  <c r="AD1592" i="2"/>
  <c r="AD1593" i="2"/>
  <c r="AD1594" i="2"/>
  <c r="AD1595" i="2"/>
  <c r="AD1596" i="2"/>
  <c r="AD1597" i="2"/>
  <c r="AD1598" i="2"/>
  <c r="AD1599" i="2"/>
  <c r="AD1600" i="2"/>
  <c r="AD1601" i="2"/>
  <c r="AE2" i="2"/>
  <c r="AE7" i="2"/>
  <c r="AF2" i="2"/>
  <c r="AF3" i="2"/>
  <c r="AF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AF153" i="2"/>
  <c r="AF154" i="2"/>
  <c r="AF155" i="2"/>
  <c r="AF156" i="2"/>
  <c r="AF157" i="2"/>
  <c r="AF158" i="2"/>
  <c r="AF159" i="2"/>
  <c r="AF160" i="2"/>
  <c r="AF161" i="2"/>
  <c r="AF162" i="2"/>
  <c r="AF163" i="2"/>
  <c r="AF164" i="2"/>
  <c r="AF165" i="2"/>
  <c r="AF166" i="2"/>
  <c r="AF167" i="2"/>
  <c r="AF168" i="2"/>
  <c r="AF169" i="2"/>
  <c r="AF170" i="2"/>
  <c r="AF171" i="2"/>
  <c r="AF172" i="2"/>
  <c r="AF173" i="2"/>
  <c r="AF174" i="2"/>
  <c r="AF175" i="2"/>
  <c r="AF176" i="2"/>
  <c r="AF177" i="2"/>
  <c r="AF178" i="2"/>
  <c r="AF179" i="2"/>
  <c r="AF180" i="2"/>
  <c r="AF181" i="2"/>
  <c r="AF182" i="2"/>
  <c r="AF183" i="2"/>
  <c r="AF184" i="2"/>
  <c r="AF185" i="2"/>
  <c r="AF186" i="2"/>
  <c r="AF187" i="2"/>
  <c r="AF188" i="2"/>
  <c r="AF189" i="2"/>
  <c r="AF190" i="2"/>
  <c r="AF191" i="2"/>
  <c r="AF192" i="2"/>
  <c r="AF193" i="2"/>
  <c r="AF194" i="2"/>
  <c r="AF195" i="2"/>
  <c r="AF196" i="2"/>
  <c r="AF197" i="2"/>
  <c r="AF198" i="2"/>
  <c r="AF199" i="2"/>
  <c r="AF200" i="2"/>
  <c r="AF201" i="2"/>
  <c r="AF202" i="2"/>
  <c r="AF203" i="2"/>
  <c r="AF204" i="2"/>
  <c r="AF205" i="2"/>
  <c r="AF206" i="2"/>
  <c r="AF207" i="2"/>
  <c r="AF208" i="2"/>
  <c r="AF209" i="2"/>
  <c r="AF210" i="2"/>
  <c r="AF211" i="2"/>
  <c r="AF212" i="2"/>
  <c r="AF213" i="2"/>
  <c r="AF214" i="2"/>
  <c r="AF215" i="2"/>
  <c r="AF216" i="2"/>
  <c r="AF217" i="2"/>
  <c r="AF218" i="2"/>
  <c r="AF219" i="2"/>
  <c r="AF220" i="2"/>
  <c r="AF221" i="2"/>
  <c r="AF222" i="2"/>
  <c r="AF223" i="2"/>
  <c r="AF224" i="2"/>
  <c r="AF225" i="2"/>
  <c r="AF226" i="2"/>
  <c r="AF227" i="2"/>
  <c r="AF228" i="2"/>
  <c r="AF229" i="2"/>
  <c r="AF230" i="2"/>
  <c r="AF231" i="2"/>
  <c r="AF232" i="2"/>
  <c r="AF233" i="2"/>
  <c r="AF234" i="2"/>
  <c r="AF235" i="2"/>
  <c r="AF236" i="2"/>
  <c r="AF237" i="2"/>
  <c r="AF238" i="2"/>
  <c r="AF239" i="2"/>
  <c r="AF240" i="2"/>
  <c r="AF241" i="2"/>
  <c r="AF242" i="2"/>
  <c r="AF243" i="2"/>
  <c r="AF244" i="2"/>
  <c r="AF245" i="2"/>
  <c r="AF246" i="2"/>
  <c r="AF247" i="2"/>
  <c r="AF248" i="2"/>
  <c r="AF249" i="2"/>
  <c r="AF250" i="2"/>
  <c r="AF251" i="2"/>
  <c r="AF252" i="2"/>
  <c r="AF253" i="2"/>
  <c r="AF254" i="2"/>
  <c r="AF255" i="2"/>
  <c r="AF256" i="2"/>
  <c r="AF257" i="2"/>
  <c r="AF258" i="2"/>
  <c r="AF259" i="2"/>
  <c r="AF260" i="2"/>
  <c r="AF261" i="2"/>
  <c r="AF262" i="2"/>
  <c r="AF263" i="2"/>
  <c r="AF264" i="2"/>
  <c r="AF265" i="2"/>
  <c r="AF266" i="2"/>
  <c r="AF267" i="2"/>
  <c r="AF268" i="2"/>
  <c r="AF269" i="2"/>
  <c r="AF270" i="2"/>
  <c r="AF271" i="2"/>
  <c r="AF272" i="2"/>
  <c r="AF273" i="2"/>
  <c r="AF274" i="2"/>
  <c r="AF275" i="2"/>
  <c r="AF276" i="2"/>
  <c r="AF277" i="2"/>
  <c r="AF278" i="2"/>
  <c r="AF279" i="2"/>
  <c r="AF280" i="2"/>
  <c r="AF281" i="2"/>
  <c r="AF282" i="2"/>
  <c r="AF283" i="2"/>
  <c r="AF284" i="2"/>
  <c r="AF285" i="2"/>
  <c r="AF286" i="2"/>
  <c r="AF287" i="2"/>
  <c r="AF288" i="2"/>
  <c r="AF289" i="2"/>
  <c r="AF290" i="2"/>
  <c r="AF291" i="2"/>
  <c r="AF292" i="2"/>
  <c r="AF293" i="2"/>
  <c r="AF294" i="2"/>
  <c r="AF295" i="2"/>
  <c r="AF296" i="2"/>
  <c r="AF297" i="2"/>
  <c r="AF298" i="2"/>
  <c r="AF299" i="2"/>
  <c r="AF300" i="2"/>
  <c r="AF301" i="2"/>
  <c r="AF302" i="2"/>
  <c r="AF303" i="2"/>
  <c r="AF304" i="2"/>
  <c r="AF305" i="2"/>
  <c r="AF306" i="2"/>
  <c r="AF307" i="2"/>
  <c r="AF308" i="2"/>
  <c r="AF309" i="2"/>
  <c r="AF310" i="2"/>
  <c r="AF311" i="2"/>
  <c r="AF312" i="2"/>
  <c r="AF313" i="2"/>
  <c r="AF314" i="2"/>
  <c r="AF315" i="2"/>
  <c r="AF316" i="2"/>
  <c r="AF317" i="2"/>
  <c r="AF318" i="2"/>
  <c r="AF319" i="2"/>
  <c r="AF320" i="2"/>
  <c r="AF321" i="2"/>
  <c r="AF322" i="2"/>
  <c r="AF323" i="2"/>
  <c r="AF324" i="2"/>
  <c r="AF325" i="2"/>
  <c r="AF326" i="2"/>
  <c r="AF327" i="2"/>
  <c r="AF328" i="2"/>
  <c r="AF329" i="2"/>
  <c r="AF330" i="2"/>
  <c r="AF331" i="2"/>
  <c r="AF332" i="2"/>
  <c r="AF333" i="2"/>
  <c r="AF334" i="2"/>
  <c r="AF335" i="2"/>
  <c r="AF336" i="2"/>
  <c r="AF337" i="2"/>
  <c r="AF338" i="2"/>
  <c r="AF339" i="2"/>
  <c r="AF340" i="2"/>
  <c r="AF341" i="2"/>
  <c r="AF342" i="2"/>
  <c r="AF343" i="2"/>
  <c r="AF344" i="2"/>
  <c r="AF345" i="2"/>
  <c r="AF346" i="2"/>
  <c r="AF347" i="2"/>
  <c r="AF348" i="2"/>
  <c r="AF349" i="2"/>
  <c r="AF350" i="2"/>
  <c r="AF351" i="2"/>
  <c r="AF352" i="2"/>
  <c r="AF353" i="2"/>
  <c r="AF354" i="2"/>
  <c r="AF355" i="2"/>
  <c r="AF356" i="2"/>
  <c r="AF357" i="2"/>
  <c r="AF358" i="2"/>
  <c r="AF359" i="2"/>
  <c r="AF360" i="2"/>
  <c r="AF361" i="2"/>
  <c r="AF362" i="2"/>
  <c r="AF363" i="2"/>
  <c r="AF364" i="2"/>
  <c r="AF365" i="2"/>
  <c r="AF366" i="2"/>
  <c r="AF367" i="2"/>
  <c r="AF368" i="2"/>
  <c r="AF369" i="2"/>
  <c r="AF370" i="2"/>
  <c r="AF371" i="2"/>
  <c r="AF372" i="2"/>
  <c r="AF373" i="2"/>
  <c r="AF374" i="2"/>
  <c r="AF375" i="2"/>
  <c r="AF376" i="2"/>
  <c r="AF377" i="2"/>
  <c r="AF378" i="2"/>
  <c r="AF379" i="2"/>
  <c r="AF380" i="2"/>
  <c r="AF381" i="2"/>
  <c r="AF382" i="2"/>
  <c r="AF383" i="2"/>
  <c r="AF384" i="2"/>
  <c r="AF385" i="2"/>
  <c r="AF386" i="2"/>
  <c r="AF387" i="2"/>
  <c r="AF388" i="2"/>
  <c r="AF389" i="2"/>
  <c r="AF390" i="2"/>
  <c r="AF391" i="2"/>
  <c r="AF392" i="2"/>
  <c r="AF393" i="2"/>
  <c r="AF394" i="2"/>
  <c r="AF395" i="2"/>
  <c r="AF396" i="2"/>
  <c r="AF397" i="2"/>
  <c r="AF398" i="2"/>
  <c r="AF399" i="2"/>
  <c r="AF400" i="2"/>
  <c r="AF401" i="2"/>
  <c r="AF402" i="2"/>
  <c r="AF403" i="2"/>
  <c r="AF404" i="2"/>
  <c r="AF405" i="2"/>
  <c r="AF406" i="2"/>
  <c r="AF407" i="2"/>
  <c r="AF408" i="2"/>
  <c r="AF409" i="2"/>
  <c r="AF410" i="2"/>
  <c r="AF411" i="2"/>
  <c r="AF412" i="2"/>
  <c r="AF413" i="2"/>
  <c r="AF414" i="2"/>
  <c r="AF415" i="2"/>
  <c r="AF416" i="2"/>
  <c r="AF417" i="2"/>
  <c r="AF418" i="2"/>
  <c r="AF419" i="2"/>
  <c r="AF420" i="2"/>
  <c r="AF421" i="2"/>
  <c r="AF422" i="2"/>
  <c r="AF423" i="2"/>
  <c r="AF424" i="2"/>
  <c r="AF425" i="2"/>
  <c r="AF426" i="2"/>
  <c r="AF427" i="2"/>
  <c r="AF428" i="2"/>
  <c r="AF429" i="2"/>
  <c r="AF430" i="2"/>
  <c r="AF431" i="2"/>
  <c r="AF432" i="2"/>
  <c r="AF433" i="2"/>
  <c r="AF434" i="2"/>
  <c r="AF435" i="2"/>
  <c r="AF436" i="2"/>
  <c r="AF437" i="2"/>
  <c r="AF438" i="2"/>
  <c r="AF439" i="2"/>
  <c r="AF440" i="2"/>
  <c r="AF441" i="2"/>
  <c r="AF442" i="2"/>
  <c r="AF443" i="2"/>
  <c r="AF444" i="2"/>
  <c r="AF445" i="2"/>
  <c r="AF446" i="2"/>
  <c r="AF447" i="2"/>
  <c r="AF448" i="2"/>
  <c r="AF449" i="2"/>
  <c r="AF450" i="2"/>
  <c r="AF451" i="2"/>
  <c r="AF452" i="2"/>
  <c r="AF453" i="2"/>
  <c r="AF454" i="2"/>
  <c r="AF455" i="2"/>
  <c r="AF456" i="2"/>
  <c r="AF457" i="2"/>
  <c r="AF458" i="2"/>
  <c r="AF459" i="2"/>
  <c r="AF460" i="2"/>
  <c r="AF461" i="2"/>
  <c r="AF462" i="2"/>
  <c r="AF463" i="2"/>
  <c r="AF464" i="2"/>
  <c r="AF465" i="2"/>
  <c r="AF466" i="2"/>
  <c r="AF467" i="2"/>
  <c r="AF468" i="2"/>
  <c r="AF469" i="2"/>
  <c r="AF470" i="2"/>
  <c r="AF471" i="2"/>
  <c r="AF472" i="2"/>
  <c r="AF473" i="2"/>
  <c r="AF474" i="2"/>
  <c r="AF475" i="2"/>
  <c r="AF476" i="2"/>
  <c r="AF477" i="2"/>
  <c r="AF478" i="2"/>
  <c r="AF479" i="2"/>
  <c r="AF480" i="2"/>
  <c r="AF481" i="2"/>
  <c r="AF482" i="2"/>
  <c r="AF483" i="2"/>
  <c r="AF484" i="2"/>
  <c r="AF485" i="2"/>
  <c r="AF486" i="2"/>
  <c r="AF487" i="2"/>
  <c r="AF488" i="2"/>
  <c r="AF489" i="2"/>
  <c r="AF490" i="2"/>
  <c r="AF491" i="2"/>
  <c r="AF492" i="2"/>
  <c r="AF493" i="2"/>
  <c r="AF494" i="2"/>
  <c r="AF495" i="2"/>
  <c r="AF496" i="2"/>
  <c r="AF497" i="2"/>
  <c r="AF498" i="2"/>
  <c r="AF499" i="2"/>
  <c r="AF500" i="2"/>
  <c r="AF501" i="2"/>
  <c r="AF502" i="2"/>
  <c r="AF503" i="2"/>
  <c r="AF504" i="2"/>
  <c r="AF505" i="2"/>
  <c r="AF506" i="2"/>
  <c r="AF507" i="2"/>
  <c r="AF508" i="2"/>
  <c r="AF509" i="2"/>
  <c r="AF510" i="2"/>
  <c r="AF511" i="2"/>
  <c r="AF512" i="2"/>
  <c r="AF513" i="2"/>
  <c r="AF514" i="2"/>
  <c r="AF515" i="2"/>
  <c r="AF516" i="2"/>
  <c r="AF517" i="2"/>
  <c r="AF518" i="2"/>
  <c r="AF519" i="2"/>
  <c r="AF520" i="2"/>
  <c r="AF521" i="2"/>
  <c r="AF522" i="2"/>
  <c r="AF523" i="2"/>
  <c r="AF524" i="2"/>
  <c r="AF525" i="2"/>
  <c r="AF526" i="2"/>
  <c r="AF527" i="2"/>
  <c r="AF528" i="2"/>
  <c r="AF529" i="2"/>
  <c r="AF530" i="2"/>
  <c r="AF531" i="2"/>
  <c r="AF532" i="2"/>
  <c r="AF533" i="2"/>
  <c r="AF534" i="2"/>
  <c r="AF535" i="2"/>
  <c r="AF536" i="2"/>
  <c r="AF537" i="2"/>
  <c r="AF538" i="2"/>
  <c r="AF539" i="2"/>
  <c r="AF540" i="2"/>
  <c r="AF541" i="2"/>
  <c r="AF542" i="2"/>
  <c r="AF543" i="2"/>
  <c r="AF544" i="2"/>
  <c r="AF545" i="2"/>
  <c r="AF546" i="2"/>
  <c r="AF547" i="2"/>
  <c r="AF548" i="2"/>
  <c r="AF549" i="2"/>
  <c r="AF550" i="2"/>
  <c r="AF551" i="2"/>
  <c r="AF552" i="2"/>
  <c r="AF553" i="2"/>
  <c r="AF554" i="2"/>
  <c r="AF555" i="2"/>
  <c r="AF556" i="2"/>
  <c r="AF557" i="2"/>
  <c r="AF558" i="2"/>
  <c r="AF559" i="2"/>
  <c r="AF560" i="2"/>
  <c r="AF561" i="2"/>
  <c r="AF562" i="2"/>
  <c r="AF563" i="2"/>
  <c r="AF564" i="2"/>
  <c r="AF565" i="2"/>
  <c r="AF566" i="2"/>
  <c r="AF567" i="2"/>
  <c r="AF568" i="2"/>
  <c r="AF569" i="2"/>
  <c r="AF570" i="2"/>
  <c r="AF571" i="2"/>
  <c r="AF572" i="2"/>
  <c r="AF573" i="2"/>
  <c r="AF574" i="2"/>
  <c r="AF575" i="2"/>
  <c r="AF576" i="2"/>
  <c r="AF577" i="2"/>
  <c r="AF578" i="2"/>
  <c r="AF579" i="2"/>
  <c r="AF580" i="2"/>
  <c r="AF581" i="2"/>
  <c r="AF582" i="2"/>
  <c r="AF583" i="2"/>
  <c r="AF584" i="2"/>
  <c r="AF585" i="2"/>
  <c r="AF586" i="2"/>
  <c r="AF587" i="2"/>
  <c r="AF588" i="2"/>
  <c r="AF589" i="2"/>
  <c r="AF590" i="2"/>
  <c r="AF591" i="2"/>
  <c r="AF592" i="2"/>
  <c r="AF593" i="2"/>
  <c r="AF594" i="2"/>
  <c r="AF595" i="2"/>
  <c r="AF596" i="2"/>
  <c r="AF597" i="2"/>
  <c r="AF598" i="2"/>
  <c r="AF599" i="2"/>
  <c r="AF600" i="2"/>
  <c r="AF601" i="2"/>
  <c r="AF602" i="2"/>
  <c r="AF603" i="2"/>
  <c r="AF604" i="2"/>
  <c r="AF605" i="2"/>
  <c r="AF606" i="2"/>
  <c r="AF607" i="2"/>
  <c r="AF608" i="2"/>
  <c r="AF609" i="2"/>
  <c r="AF610" i="2"/>
  <c r="AF611" i="2"/>
  <c r="AF612" i="2"/>
  <c r="AF613" i="2"/>
  <c r="AF614" i="2"/>
  <c r="AF615" i="2"/>
  <c r="AF616" i="2"/>
  <c r="AF617" i="2"/>
  <c r="AF618" i="2"/>
  <c r="AF619" i="2"/>
  <c r="AF620" i="2"/>
  <c r="AF621" i="2"/>
  <c r="AF622" i="2"/>
  <c r="AF623" i="2"/>
  <c r="AF624" i="2"/>
  <c r="AF625" i="2"/>
  <c r="AF626" i="2"/>
  <c r="AF627" i="2"/>
  <c r="AF628" i="2"/>
  <c r="AF629" i="2"/>
  <c r="AF630" i="2"/>
  <c r="AF631" i="2"/>
  <c r="AF632" i="2"/>
  <c r="AF633" i="2"/>
  <c r="AF634" i="2"/>
  <c r="AF635" i="2"/>
  <c r="AF636" i="2"/>
  <c r="AF637" i="2"/>
  <c r="AF638" i="2"/>
  <c r="AF639" i="2"/>
  <c r="AF640" i="2"/>
  <c r="AF641" i="2"/>
  <c r="AF642" i="2"/>
  <c r="AF643" i="2"/>
  <c r="AF644" i="2"/>
  <c r="AF645" i="2"/>
  <c r="AF646" i="2"/>
  <c r="AF647" i="2"/>
  <c r="AF648" i="2"/>
  <c r="AF649" i="2"/>
  <c r="AF650" i="2"/>
  <c r="AF651" i="2"/>
  <c r="AF652" i="2"/>
  <c r="AF653" i="2"/>
  <c r="AF654" i="2"/>
  <c r="AF655" i="2"/>
  <c r="AF656" i="2"/>
  <c r="AF657" i="2"/>
  <c r="AF658" i="2"/>
  <c r="AF659" i="2"/>
  <c r="AF660" i="2"/>
  <c r="AF661" i="2"/>
  <c r="AF662" i="2"/>
  <c r="AF663" i="2"/>
  <c r="AF664" i="2"/>
  <c r="AF665" i="2"/>
  <c r="AF666" i="2"/>
  <c r="AF667" i="2"/>
  <c r="AF668" i="2"/>
  <c r="AF669" i="2"/>
  <c r="AF670" i="2"/>
  <c r="AF671" i="2"/>
  <c r="AF672" i="2"/>
  <c r="AF673" i="2"/>
  <c r="AF674" i="2"/>
  <c r="AF675" i="2"/>
  <c r="AF676" i="2"/>
  <c r="AF677" i="2"/>
  <c r="AF678" i="2"/>
  <c r="AF679" i="2"/>
  <c r="AF680" i="2"/>
  <c r="AF681" i="2"/>
  <c r="AF682" i="2"/>
  <c r="AF683" i="2"/>
  <c r="AF684" i="2"/>
  <c r="AF685" i="2"/>
  <c r="AF686" i="2"/>
  <c r="AF687" i="2"/>
  <c r="AF688" i="2"/>
  <c r="AF689" i="2"/>
  <c r="AF690" i="2"/>
  <c r="AF691" i="2"/>
  <c r="AF692" i="2"/>
  <c r="AF693" i="2"/>
  <c r="AF694" i="2"/>
  <c r="AF695" i="2"/>
  <c r="AF696" i="2"/>
  <c r="AF697" i="2"/>
  <c r="AF698" i="2"/>
  <c r="AF699" i="2"/>
  <c r="AF700" i="2"/>
  <c r="AF701" i="2"/>
  <c r="AF702" i="2"/>
  <c r="AF703" i="2"/>
  <c r="AF704" i="2"/>
  <c r="AF705" i="2"/>
  <c r="AF706" i="2"/>
  <c r="AF707" i="2"/>
  <c r="AF708" i="2"/>
  <c r="AF709" i="2"/>
  <c r="AF710" i="2"/>
  <c r="AF711" i="2"/>
  <c r="AF712" i="2"/>
  <c r="AF713" i="2"/>
  <c r="AF714" i="2"/>
  <c r="AF715" i="2"/>
  <c r="AF716" i="2"/>
  <c r="AF717" i="2"/>
  <c r="AF718" i="2"/>
  <c r="AF719" i="2"/>
  <c r="AF720" i="2"/>
  <c r="AF721" i="2"/>
  <c r="AF722" i="2"/>
  <c r="AF723" i="2"/>
  <c r="AF724" i="2"/>
  <c r="AF725" i="2"/>
  <c r="AF726" i="2"/>
  <c r="AF727" i="2"/>
  <c r="AF728" i="2"/>
  <c r="AF729" i="2"/>
  <c r="AF730" i="2"/>
  <c r="AF731" i="2"/>
  <c r="AF732" i="2"/>
  <c r="AF733" i="2"/>
  <c r="AF734" i="2"/>
  <c r="AF735" i="2"/>
  <c r="AF736" i="2"/>
  <c r="AF737" i="2"/>
  <c r="AF738" i="2"/>
  <c r="AF739" i="2"/>
  <c r="AF740" i="2"/>
  <c r="AF741" i="2"/>
  <c r="AF742" i="2"/>
  <c r="AF743" i="2"/>
  <c r="AF744" i="2"/>
  <c r="AF745" i="2"/>
  <c r="AF746" i="2"/>
  <c r="AF747" i="2"/>
  <c r="AF748" i="2"/>
  <c r="AF749" i="2"/>
  <c r="AF750" i="2"/>
  <c r="AF751" i="2"/>
  <c r="AF752" i="2"/>
  <c r="AF753" i="2"/>
  <c r="AF754" i="2"/>
  <c r="AF755" i="2"/>
  <c r="AF756" i="2"/>
  <c r="AF757" i="2"/>
  <c r="AF758" i="2"/>
  <c r="AF759" i="2"/>
  <c r="AF760" i="2"/>
  <c r="AF761" i="2"/>
  <c r="AF762" i="2"/>
  <c r="AF763" i="2"/>
  <c r="AF764" i="2"/>
  <c r="AF765" i="2"/>
  <c r="AF766" i="2"/>
  <c r="AF767" i="2"/>
  <c r="AF768" i="2"/>
  <c r="AF769" i="2"/>
  <c r="AF770" i="2"/>
  <c r="AF771" i="2"/>
  <c r="AF772" i="2"/>
  <c r="AF773" i="2"/>
  <c r="AF774" i="2"/>
  <c r="AF775" i="2"/>
  <c r="AF776" i="2"/>
  <c r="AF777" i="2"/>
  <c r="AF778" i="2"/>
  <c r="AF779" i="2"/>
  <c r="AF780" i="2"/>
  <c r="AF781" i="2"/>
  <c r="AF782" i="2"/>
  <c r="AF783" i="2"/>
  <c r="AF784" i="2"/>
  <c r="AF785" i="2"/>
  <c r="AF786" i="2"/>
  <c r="AF787" i="2"/>
  <c r="AF788" i="2"/>
  <c r="AF789" i="2"/>
  <c r="AF790" i="2"/>
  <c r="AF791" i="2"/>
  <c r="AF792" i="2"/>
  <c r="AF793" i="2"/>
  <c r="AF794" i="2"/>
  <c r="AF795" i="2"/>
  <c r="AF796" i="2"/>
  <c r="AF797" i="2"/>
  <c r="AF798" i="2"/>
  <c r="AF799" i="2"/>
  <c r="AF800" i="2"/>
  <c r="AF801" i="2"/>
  <c r="AF802" i="2"/>
  <c r="AF803" i="2"/>
  <c r="AF804" i="2"/>
  <c r="AF805" i="2"/>
  <c r="AF806" i="2"/>
  <c r="AF807" i="2"/>
  <c r="AF808" i="2"/>
  <c r="AF809" i="2"/>
  <c r="AF810" i="2"/>
  <c r="AF811" i="2"/>
  <c r="AF812" i="2"/>
  <c r="AF813" i="2"/>
  <c r="AF814" i="2"/>
  <c r="AF815" i="2"/>
  <c r="AF816" i="2"/>
  <c r="AF817" i="2"/>
  <c r="AF818" i="2"/>
  <c r="AF819" i="2"/>
  <c r="AF820" i="2"/>
  <c r="AF821" i="2"/>
  <c r="AF822" i="2"/>
  <c r="AF823" i="2"/>
  <c r="AF824" i="2"/>
  <c r="AF825" i="2"/>
  <c r="AF826" i="2"/>
  <c r="AF827" i="2"/>
  <c r="AF828" i="2"/>
  <c r="AF829" i="2"/>
  <c r="AF830" i="2"/>
  <c r="AF831" i="2"/>
  <c r="AF832" i="2"/>
  <c r="AF833" i="2"/>
  <c r="AF834" i="2"/>
  <c r="AF835" i="2"/>
  <c r="AF836" i="2"/>
  <c r="AF837" i="2"/>
  <c r="AF838" i="2"/>
  <c r="AF839" i="2"/>
  <c r="AF840" i="2"/>
  <c r="AF841" i="2"/>
  <c r="AF842" i="2"/>
  <c r="AF843" i="2"/>
  <c r="AF844" i="2"/>
  <c r="AF845" i="2"/>
  <c r="AF846" i="2"/>
  <c r="AF847" i="2"/>
  <c r="AF848" i="2"/>
  <c r="AF849" i="2"/>
  <c r="AF850" i="2"/>
  <c r="AF851" i="2"/>
  <c r="AF852" i="2"/>
  <c r="AF853" i="2"/>
  <c r="AF854" i="2"/>
  <c r="AF855" i="2"/>
  <c r="AF856" i="2"/>
  <c r="AF857" i="2"/>
  <c r="AF858" i="2"/>
  <c r="AF859" i="2"/>
  <c r="AF860" i="2"/>
  <c r="AF861" i="2"/>
  <c r="AF862" i="2"/>
  <c r="AF863" i="2"/>
  <c r="AF864" i="2"/>
  <c r="AF865" i="2"/>
  <c r="AF866" i="2"/>
  <c r="AF867" i="2"/>
  <c r="AF868" i="2"/>
  <c r="AF869" i="2"/>
  <c r="AF870" i="2"/>
  <c r="AF871" i="2"/>
  <c r="AF872" i="2"/>
  <c r="AF873" i="2"/>
  <c r="AF874" i="2"/>
  <c r="AF875" i="2"/>
  <c r="AF876" i="2"/>
  <c r="AF877" i="2"/>
  <c r="AF878" i="2"/>
  <c r="AF879" i="2"/>
  <c r="AF880" i="2"/>
  <c r="AF881" i="2"/>
  <c r="AF882" i="2"/>
  <c r="AF883" i="2"/>
  <c r="AF884" i="2"/>
  <c r="AF885" i="2"/>
  <c r="AF886" i="2"/>
  <c r="AF887" i="2"/>
  <c r="AF888" i="2"/>
  <c r="AF889" i="2"/>
  <c r="AF890" i="2"/>
  <c r="AF891" i="2"/>
  <c r="AF892" i="2"/>
  <c r="AF893" i="2"/>
  <c r="AF894" i="2"/>
  <c r="AF895" i="2"/>
  <c r="AF896" i="2"/>
  <c r="AF897" i="2"/>
  <c r="AF898" i="2"/>
  <c r="AF899" i="2"/>
  <c r="AF900" i="2"/>
  <c r="AF901" i="2"/>
  <c r="AF902" i="2"/>
  <c r="AF903" i="2"/>
  <c r="AF904" i="2"/>
  <c r="AF905" i="2"/>
  <c r="AF906" i="2"/>
  <c r="AF907" i="2"/>
  <c r="AF908" i="2"/>
  <c r="AF909" i="2"/>
  <c r="AF910" i="2"/>
  <c r="AF911" i="2"/>
  <c r="AF912" i="2"/>
  <c r="AF913" i="2"/>
  <c r="AF914" i="2"/>
  <c r="AF915" i="2"/>
  <c r="AF916" i="2"/>
  <c r="AF917" i="2"/>
  <c r="AF918" i="2"/>
  <c r="AF919" i="2"/>
  <c r="AF920" i="2"/>
  <c r="AF921" i="2"/>
  <c r="AF922" i="2"/>
  <c r="AF923" i="2"/>
  <c r="AF924" i="2"/>
  <c r="AF925" i="2"/>
  <c r="AF926" i="2"/>
  <c r="AF927" i="2"/>
  <c r="AF928" i="2"/>
  <c r="AF929" i="2"/>
  <c r="AF930" i="2"/>
  <c r="AF931" i="2"/>
  <c r="AF932" i="2"/>
  <c r="AF933" i="2"/>
  <c r="AF934" i="2"/>
  <c r="AF935" i="2"/>
  <c r="AF936" i="2"/>
  <c r="AF937" i="2"/>
  <c r="AF938" i="2"/>
  <c r="AF939" i="2"/>
  <c r="AF940" i="2"/>
  <c r="AF941" i="2"/>
  <c r="AF942" i="2"/>
  <c r="AF943" i="2"/>
  <c r="AF944" i="2"/>
  <c r="AF945" i="2"/>
  <c r="AF946" i="2"/>
  <c r="AF947" i="2"/>
  <c r="AF948" i="2"/>
  <c r="AF949" i="2"/>
  <c r="AF950" i="2"/>
  <c r="AF951" i="2"/>
  <c r="AF952" i="2"/>
  <c r="AF953" i="2"/>
  <c r="AF954" i="2"/>
  <c r="AF955" i="2"/>
  <c r="AF956" i="2"/>
  <c r="AF957" i="2"/>
  <c r="AF958" i="2"/>
  <c r="AF959" i="2"/>
  <c r="AF960" i="2"/>
  <c r="AF961" i="2"/>
  <c r="AF962" i="2"/>
  <c r="AF963" i="2"/>
  <c r="AF964" i="2"/>
  <c r="AF965" i="2"/>
  <c r="AF966" i="2"/>
  <c r="AF967" i="2"/>
  <c r="AF968" i="2"/>
  <c r="AF969" i="2"/>
  <c r="AF970" i="2"/>
  <c r="AF971" i="2"/>
  <c r="AF972" i="2"/>
  <c r="AF973" i="2"/>
  <c r="AF974" i="2"/>
  <c r="AF975" i="2"/>
  <c r="AF976" i="2"/>
  <c r="AF977" i="2"/>
  <c r="AF978" i="2"/>
  <c r="AF979" i="2"/>
  <c r="AF980" i="2"/>
  <c r="AF981" i="2"/>
  <c r="AF982" i="2"/>
  <c r="AF983" i="2"/>
  <c r="AF984" i="2"/>
  <c r="AF985" i="2"/>
  <c r="AF986" i="2"/>
  <c r="AF987" i="2"/>
  <c r="AF988" i="2"/>
  <c r="AF989" i="2"/>
  <c r="AF990" i="2"/>
  <c r="AF991" i="2"/>
  <c r="AF992" i="2"/>
  <c r="AF993" i="2"/>
  <c r="AF994" i="2"/>
  <c r="AF995" i="2"/>
  <c r="AF996" i="2"/>
  <c r="AF997" i="2"/>
  <c r="AF998" i="2"/>
  <c r="AF999" i="2"/>
  <c r="AF1000" i="2"/>
  <c r="AF1001" i="2"/>
  <c r="AF1002" i="2"/>
  <c r="AF1003" i="2"/>
  <c r="AF1004" i="2"/>
  <c r="AF1005" i="2"/>
  <c r="AF1006" i="2"/>
  <c r="AF1007" i="2"/>
  <c r="AF1008" i="2"/>
  <c r="AF1009" i="2"/>
  <c r="AF1010" i="2"/>
  <c r="AF1011" i="2"/>
  <c r="AF1012" i="2"/>
  <c r="AF1013" i="2"/>
  <c r="AF1014" i="2"/>
  <c r="AF1015" i="2"/>
  <c r="AF1016" i="2"/>
  <c r="AF1017" i="2"/>
  <c r="AF1018" i="2"/>
  <c r="AF1019" i="2"/>
  <c r="AF1020" i="2"/>
  <c r="AF1021" i="2"/>
  <c r="AF1022" i="2"/>
  <c r="AF1023" i="2"/>
  <c r="AF1024" i="2"/>
  <c r="AF1025" i="2"/>
  <c r="AF1026" i="2"/>
  <c r="AF1027" i="2"/>
  <c r="AF1028" i="2"/>
  <c r="AF1029" i="2"/>
  <c r="AF1030" i="2"/>
  <c r="AF1031" i="2"/>
  <c r="AF1032" i="2"/>
  <c r="AF1033" i="2"/>
  <c r="AF1034" i="2"/>
  <c r="AF1035" i="2"/>
  <c r="AF1036" i="2"/>
  <c r="AF1037" i="2"/>
  <c r="AF1038" i="2"/>
  <c r="AF1039" i="2"/>
  <c r="AF1040" i="2"/>
  <c r="AF1041" i="2"/>
  <c r="AF1042" i="2"/>
  <c r="AF1043" i="2"/>
  <c r="AF1044" i="2"/>
  <c r="AF1045" i="2"/>
  <c r="AF1046" i="2"/>
  <c r="AF1047" i="2"/>
  <c r="AF1048" i="2"/>
  <c r="AF1049" i="2"/>
  <c r="AF1050" i="2"/>
  <c r="AF1051" i="2"/>
  <c r="AF1052" i="2"/>
  <c r="AF1053" i="2"/>
  <c r="AF1054" i="2"/>
  <c r="AF1055" i="2"/>
  <c r="AF1056" i="2"/>
  <c r="AF1057" i="2"/>
  <c r="AF1058" i="2"/>
  <c r="AF1059" i="2"/>
  <c r="AF1060" i="2"/>
  <c r="AF1061" i="2"/>
  <c r="AF1062" i="2"/>
  <c r="AF1063" i="2"/>
  <c r="AF1064" i="2"/>
  <c r="AF1065" i="2"/>
  <c r="AF1066" i="2"/>
  <c r="AF1067" i="2"/>
  <c r="AF1068" i="2"/>
  <c r="AF1069" i="2"/>
  <c r="AF1070" i="2"/>
  <c r="AF1071" i="2"/>
  <c r="AF1072" i="2"/>
  <c r="AF1073" i="2"/>
  <c r="AF1074" i="2"/>
  <c r="AF1075" i="2"/>
  <c r="AF1076" i="2"/>
  <c r="AF1077" i="2"/>
  <c r="AF1078" i="2"/>
  <c r="AF1079" i="2"/>
  <c r="AF1080" i="2"/>
  <c r="AF1081" i="2"/>
  <c r="AF1082" i="2"/>
  <c r="AF1083" i="2"/>
  <c r="AF1084" i="2"/>
  <c r="AF1085" i="2"/>
  <c r="AF1086" i="2"/>
  <c r="AF1087" i="2"/>
  <c r="AF1088" i="2"/>
  <c r="AF1089" i="2"/>
  <c r="AF1090" i="2"/>
  <c r="AF1091" i="2"/>
  <c r="AF1092" i="2"/>
  <c r="AF1093" i="2"/>
  <c r="AF1094" i="2"/>
  <c r="AF1095" i="2"/>
  <c r="AF1096" i="2"/>
  <c r="AF1097" i="2"/>
  <c r="AF1098" i="2"/>
  <c r="AF1099" i="2"/>
  <c r="AF1100" i="2"/>
  <c r="AF1101" i="2"/>
  <c r="AF1102" i="2"/>
  <c r="AF1103" i="2"/>
  <c r="AF1104" i="2"/>
  <c r="AF1105" i="2"/>
  <c r="AF1106" i="2"/>
  <c r="AF1107" i="2"/>
  <c r="AF1108" i="2"/>
  <c r="AF1109" i="2"/>
  <c r="AF1110" i="2"/>
  <c r="AF1111" i="2"/>
  <c r="AF1112" i="2"/>
  <c r="AF1113" i="2"/>
  <c r="AF1114" i="2"/>
  <c r="AF1115" i="2"/>
  <c r="AF1116" i="2"/>
  <c r="AF1117" i="2"/>
  <c r="AF1118" i="2"/>
  <c r="AF1119" i="2"/>
  <c r="AF1120" i="2"/>
  <c r="AF1121" i="2"/>
  <c r="AF1122" i="2"/>
  <c r="AF1123" i="2"/>
  <c r="AF1124" i="2"/>
  <c r="AF1125" i="2"/>
  <c r="AF1126" i="2"/>
  <c r="AF1127" i="2"/>
  <c r="AF1128" i="2"/>
  <c r="AF1129" i="2"/>
  <c r="AF1130" i="2"/>
  <c r="AF1131" i="2"/>
  <c r="AF1132" i="2"/>
  <c r="AF1133" i="2"/>
  <c r="AF1134" i="2"/>
  <c r="AF1135" i="2"/>
  <c r="AF1136" i="2"/>
  <c r="AF1137" i="2"/>
  <c r="AF1138" i="2"/>
  <c r="AF1139" i="2"/>
  <c r="AF1140" i="2"/>
  <c r="AF1141" i="2"/>
  <c r="AF1142" i="2"/>
  <c r="AF1143" i="2"/>
  <c r="AF1144" i="2"/>
  <c r="AF1145" i="2"/>
  <c r="AF1146" i="2"/>
  <c r="AF1147" i="2"/>
  <c r="AF1148" i="2"/>
  <c r="AF1149" i="2"/>
  <c r="AF1150" i="2"/>
  <c r="AF1151" i="2"/>
  <c r="AF1152" i="2"/>
  <c r="AF1153" i="2"/>
  <c r="AF1154" i="2"/>
  <c r="AF1155" i="2"/>
  <c r="AF1156" i="2"/>
  <c r="AF1157" i="2"/>
  <c r="AF1158" i="2"/>
  <c r="AF1159" i="2"/>
  <c r="AF1160" i="2"/>
  <c r="AF1161" i="2"/>
  <c r="AF1162" i="2"/>
  <c r="AF1163" i="2"/>
  <c r="AF1164" i="2"/>
  <c r="AF1165" i="2"/>
  <c r="AF1166" i="2"/>
  <c r="AF1167" i="2"/>
  <c r="AF1168" i="2"/>
  <c r="AF1169" i="2"/>
  <c r="AF1170" i="2"/>
  <c r="AF1171" i="2"/>
  <c r="AF1172" i="2"/>
  <c r="AF1173" i="2"/>
  <c r="AF1174" i="2"/>
  <c r="AF1175" i="2"/>
  <c r="AF1176" i="2"/>
  <c r="AF1177" i="2"/>
  <c r="AF1178" i="2"/>
  <c r="AF1179" i="2"/>
  <c r="AF1180" i="2"/>
  <c r="AF1181" i="2"/>
  <c r="AF1182" i="2"/>
  <c r="AF1183" i="2"/>
  <c r="AF1184" i="2"/>
  <c r="AF1185" i="2"/>
  <c r="AF1186" i="2"/>
  <c r="AF1187" i="2"/>
  <c r="AF1188" i="2"/>
  <c r="AF1189" i="2"/>
  <c r="AF1190" i="2"/>
  <c r="AF1191" i="2"/>
  <c r="AF1192" i="2"/>
  <c r="AF1193" i="2"/>
  <c r="AF1194" i="2"/>
  <c r="AF1195" i="2"/>
  <c r="AF1196" i="2"/>
  <c r="AF1197" i="2"/>
  <c r="AF1198" i="2"/>
  <c r="AF1199" i="2"/>
  <c r="AF1200" i="2"/>
  <c r="AF1201" i="2"/>
  <c r="AF1202" i="2"/>
  <c r="AF1203" i="2"/>
  <c r="AF1204" i="2"/>
  <c r="AF1205" i="2"/>
  <c r="AF1206" i="2"/>
  <c r="AF1207" i="2"/>
  <c r="AF1208" i="2"/>
  <c r="AF1209" i="2"/>
  <c r="AF1210" i="2"/>
  <c r="AF1211" i="2"/>
  <c r="AF1212" i="2"/>
  <c r="AF1213" i="2"/>
  <c r="AF1214" i="2"/>
  <c r="AF1215" i="2"/>
  <c r="AF1216" i="2"/>
  <c r="AF1217" i="2"/>
  <c r="AF1218" i="2"/>
  <c r="AF1219" i="2"/>
  <c r="AF1220" i="2"/>
  <c r="AF1221" i="2"/>
  <c r="AF1222" i="2"/>
  <c r="AF1223" i="2"/>
  <c r="AF1224" i="2"/>
  <c r="AF1225" i="2"/>
  <c r="AF1226" i="2"/>
  <c r="AF1227" i="2"/>
  <c r="AF1228" i="2"/>
  <c r="AF1229" i="2"/>
  <c r="AF1230" i="2"/>
  <c r="AF1231" i="2"/>
  <c r="AF1232" i="2"/>
  <c r="AF1233" i="2"/>
  <c r="AF1234" i="2"/>
  <c r="AF1235" i="2"/>
  <c r="AF1236" i="2"/>
  <c r="AF1237" i="2"/>
  <c r="AF1238" i="2"/>
  <c r="AF1239" i="2"/>
  <c r="AF1240" i="2"/>
  <c r="AF1241" i="2"/>
  <c r="AF1242" i="2"/>
  <c r="AF1243" i="2"/>
  <c r="AF1244" i="2"/>
  <c r="AF1245" i="2"/>
  <c r="AF1246" i="2"/>
  <c r="AF1247" i="2"/>
  <c r="AF1248" i="2"/>
  <c r="AF1249" i="2"/>
  <c r="AF1250" i="2"/>
  <c r="AF1251" i="2"/>
  <c r="AF1252" i="2"/>
  <c r="AF1253" i="2"/>
  <c r="AF1254" i="2"/>
  <c r="AF1255" i="2"/>
  <c r="AF1256" i="2"/>
  <c r="AF1257" i="2"/>
  <c r="AF1258" i="2"/>
  <c r="AF1259" i="2"/>
  <c r="AF1260" i="2"/>
  <c r="AF1261" i="2"/>
  <c r="AF1262" i="2"/>
  <c r="AF1263" i="2"/>
  <c r="AF1264" i="2"/>
  <c r="AF1265" i="2"/>
  <c r="AF1266" i="2"/>
  <c r="AF1267" i="2"/>
  <c r="AF1268" i="2"/>
  <c r="AF1269" i="2"/>
  <c r="AF1270" i="2"/>
  <c r="AF1271" i="2"/>
  <c r="AF1272" i="2"/>
  <c r="AF1273" i="2"/>
  <c r="AF1274" i="2"/>
  <c r="AF1275" i="2"/>
  <c r="AF1276" i="2"/>
  <c r="AF1277" i="2"/>
  <c r="AF1278" i="2"/>
  <c r="AF1279" i="2"/>
  <c r="AF1280" i="2"/>
  <c r="AF1281" i="2"/>
  <c r="AF1282" i="2"/>
  <c r="AF1283" i="2"/>
  <c r="AF1284" i="2"/>
  <c r="AF1285" i="2"/>
  <c r="AF1286" i="2"/>
  <c r="AF1287" i="2"/>
  <c r="AF1288" i="2"/>
  <c r="AF1289" i="2"/>
  <c r="AF1290" i="2"/>
  <c r="AF1291" i="2"/>
  <c r="AF1292" i="2"/>
  <c r="AF1293" i="2"/>
  <c r="AF1294" i="2"/>
  <c r="AF1295" i="2"/>
  <c r="AF1296" i="2"/>
  <c r="AF1297" i="2"/>
  <c r="AF1298" i="2"/>
  <c r="AF1299" i="2"/>
  <c r="AF1300" i="2"/>
  <c r="AF1301" i="2"/>
  <c r="AF1302" i="2"/>
  <c r="AF1303" i="2"/>
  <c r="AF1304" i="2"/>
  <c r="AF1305" i="2"/>
  <c r="AF1306" i="2"/>
  <c r="AF1307" i="2"/>
  <c r="AF1308" i="2"/>
  <c r="AF1309" i="2"/>
  <c r="AF1310" i="2"/>
  <c r="AF1311" i="2"/>
  <c r="AF1312" i="2"/>
  <c r="AF1313" i="2"/>
  <c r="AF1314" i="2"/>
  <c r="AF1315" i="2"/>
  <c r="AF1316" i="2"/>
  <c r="AF1317" i="2"/>
  <c r="AF1318" i="2"/>
  <c r="AF1319" i="2"/>
  <c r="AF1320" i="2"/>
  <c r="AF1321" i="2"/>
  <c r="AF1322" i="2"/>
  <c r="AF1323" i="2"/>
  <c r="AF1324" i="2"/>
  <c r="AF1325" i="2"/>
  <c r="AF1326" i="2"/>
  <c r="AF1327" i="2"/>
  <c r="AF1328" i="2"/>
  <c r="AF1329" i="2"/>
  <c r="AF1330" i="2"/>
  <c r="AF1331" i="2"/>
  <c r="AF1332" i="2"/>
  <c r="AF1333" i="2"/>
  <c r="AF1334" i="2"/>
  <c r="AF1335" i="2"/>
  <c r="AF1336" i="2"/>
  <c r="AF1337" i="2"/>
  <c r="AF1338" i="2"/>
  <c r="AF1339" i="2"/>
  <c r="AF1340" i="2"/>
  <c r="AF1341" i="2"/>
  <c r="AF1342" i="2"/>
  <c r="AF1343" i="2"/>
  <c r="AF1344" i="2"/>
  <c r="AF1345" i="2"/>
  <c r="AF1346" i="2"/>
  <c r="AF1347" i="2"/>
  <c r="AF1348" i="2"/>
  <c r="AF1349" i="2"/>
  <c r="AF1350" i="2"/>
  <c r="AF1351" i="2"/>
  <c r="AF1352" i="2"/>
  <c r="AF1353" i="2"/>
  <c r="AF1354" i="2"/>
  <c r="AF1355" i="2"/>
  <c r="AF1356" i="2"/>
  <c r="AF1357" i="2"/>
  <c r="AF1358" i="2"/>
  <c r="AF1359" i="2"/>
  <c r="AF1360" i="2"/>
  <c r="AF1361" i="2"/>
  <c r="AF1362" i="2"/>
  <c r="AF1363" i="2"/>
  <c r="AF1364" i="2"/>
  <c r="AF1365" i="2"/>
  <c r="AF1366" i="2"/>
  <c r="AF1367" i="2"/>
  <c r="AF1368" i="2"/>
  <c r="AF1369" i="2"/>
  <c r="AF1370" i="2"/>
  <c r="AF1371" i="2"/>
  <c r="AF1372" i="2"/>
  <c r="AF1373" i="2"/>
  <c r="AF1374" i="2"/>
  <c r="AF1375" i="2"/>
  <c r="AF1376" i="2"/>
  <c r="AF1377" i="2"/>
  <c r="AF1378" i="2"/>
  <c r="AF1379" i="2"/>
  <c r="AF1380" i="2"/>
  <c r="AF1381" i="2"/>
  <c r="AF1382" i="2"/>
  <c r="AF1383" i="2"/>
  <c r="AF1384" i="2"/>
  <c r="AF1385" i="2"/>
  <c r="AF1386" i="2"/>
  <c r="AF1387" i="2"/>
  <c r="AF1388" i="2"/>
  <c r="AF1389" i="2"/>
  <c r="AF1390" i="2"/>
  <c r="AF1391" i="2"/>
  <c r="AF1392" i="2"/>
  <c r="AF1393" i="2"/>
  <c r="AF1394" i="2"/>
  <c r="AF1395" i="2"/>
  <c r="AF1396" i="2"/>
  <c r="AF1397" i="2"/>
  <c r="AF1398" i="2"/>
  <c r="AF1399" i="2"/>
  <c r="AF1400" i="2"/>
  <c r="AF1401" i="2"/>
  <c r="AF1402" i="2"/>
  <c r="AF1403" i="2"/>
  <c r="AF1404" i="2"/>
  <c r="AF1405" i="2"/>
  <c r="AF1406" i="2"/>
  <c r="AF1407" i="2"/>
  <c r="AF1408" i="2"/>
  <c r="AF1409" i="2"/>
  <c r="AF1410" i="2"/>
  <c r="AF1411" i="2"/>
  <c r="AF1412" i="2"/>
  <c r="AF1413" i="2"/>
  <c r="AF1414" i="2"/>
  <c r="AF1415" i="2"/>
  <c r="AF1416" i="2"/>
  <c r="AF1417" i="2"/>
  <c r="AF1418" i="2"/>
  <c r="AF1419" i="2"/>
  <c r="AF1420" i="2"/>
  <c r="AF1421" i="2"/>
  <c r="AF1422" i="2"/>
  <c r="AF1423" i="2"/>
  <c r="AF1424" i="2"/>
  <c r="AF1425" i="2"/>
  <c r="AF1426" i="2"/>
  <c r="AF1427" i="2"/>
  <c r="AF1428" i="2"/>
  <c r="AF1429" i="2"/>
  <c r="AF1430" i="2"/>
  <c r="AF1431" i="2"/>
  <c r="AF1432" i="2"/>
  <c r="AF1433" i="2"/>
  <c r="AF1434" i="2"/>
  <c r="AF1435" i="2"/>
  <c r="AF1436" i="2"/>
  <c r="AF1437" i="2"/>
  <c r="AF1438" i="2"/>
  <c r="AF1439" i="2"/>
  <c r="AF1440" i="2"/>
  <c r="AF1441" i="2"/>
  <c r="AF1442" i="2"/>
  <c r="AF1443" i="2"/>
  <c r="AF1444" i="2"/>
  <c r="AF1445" i="2"/>
  <c r="AF1446" i="2"/>
  <c r="AF1447" i="2"/>
  <c r="AF1448" i="2"/>
  <c r="AF1449" i="2"/>
  <c r="AF1450" i="2"/>
  <c r="AF1451" i="2"/>
  <c r="AF1452" i="2"/>
  <c r="AF1453" i="2"/>
  <c r="AF1454" i="2"/>
  <c r="AF1455" i="2"/>
  <c r="AF1456" i="2"/>
  <c r="AF1457" i="2"/>
  <c r="AF1458" i="2"/>
  <c r="AF1459" i="2"/>
  <c r="AF1460" i="2"/>
  <c r="AF1461" i="2"/>
  <c r="AF1462" i="2"/>
  <c r="AF1463" i="2"/>
  <c r="AF1464" i="2"/>
  <c r="AF1465" i="2"/>
  <c r="AF1466" i="2"/>
  <c r="AF1467" i="2"/>
  <c r="AF1468" i="2"/>
  <c r="AF1469" i="2"/>
  <c r="AF1470" i="2"/>
  <c r="AF1471" i="2"/>
  <c r="AF1472" i="2"/>
  <c r="AF1473" i="2"/>
  <c r="AF1474" i="2"/>
  <c r="AF1475" i="2"/>
  <c r="AF1476" i="2"/>
  <c r="AF1477" i="2"/>
  <c r="AF1478" i="2"/>
  <c r="AF1479" i="2"/>
  <c r="AF1480" i="2"/>
  <c r="AF1481" i="2"/>
  <c r="AF1482" i="2"/>
  <c r="AF1483" i="2"/>
  <c r="AF1484" i="2"/>
  <c r="AF1485" i="2"/>
  <c r="AF1486" i="2"/>
  <c r="AF1487" i="2"/>
  <c r="AF1488" i="2"/>
  <c r="AF1489" i="2"/>
  <c r="AF1490" i="2"/>
  <c r="AF1491" i="2"/>
  <c r="AF1492" i="2"/>
  <c r="AF1493" i="2"/>
  <c r="AF1494" i="2"/>
  <c r="AF1495" i="2"/>
  <c r="AF1496" i="2"/>
  <c r="AF1497" i="2"/>
  <c r="AF1498" i="2"/>
  <c r="AF1499" i="2"/>
  <c r="AF1500" i="2"/>
  <c r="AF1501" i="2"/>
  <c r="AF1502" i="2"/>
  <c r="AF1503" i="2"/>
  <c r="AF1504" i="2"/>
  <c r="AF1505" i="2"/>
  <c r="AF1506" i="2"/>
  <c r="AF1507" i="2"/>
  <c r="AF1508" i="2"/>
  <c r="AF1509" i="2"/>
  <c r="AF1510" i="2"/>
  <c r="AF1511" i="2"/>
  <c r="AF1512" i="2"/>
  <c r="AF1513" i="2"/>
  <c r="AF1514" i="2"/>
  <c r="AF1515" i="2"/>
  <c r="AF1516" i="2"/>
  <c r="AF1517" i="2"/>
  <c r="AF1518" i="2"/>
  <c r="AF1519" i="2"/>
  <c r="AF1520" i="2"/>
  <c r="AF1521" i="2"/>
  <c r="AF1522" i="2"/>
  <c r="AF1523" i="2"/>
  <c r="AF1524" i="2"/>
  <c r="AF1525" i="2"/>
  <c r="AF1526" i="2"/>
  <c r="AF1527" i="2"/>
  <c r="AF1528" i="2"/>
  <c r="AF1529" i="2"/>
  <c r="AF1530" i="2"/>
  <c r="AF1531" i="2"/>
  <c r="AF1532" i="2"/>
  <c r="AF1533" i="2"/>
  <c r="AF1534" i="2"/>
  <c r="AF1535" i="2"/>
  <c r="AF1536" i="2"/>
  <c r="AF1537" i="2"/>
  <c r="AF1538" i="2"/>
  <c r="AF1539" i="2"/>
  <c r="AF1540" i="2"/>
  <c r="AF1541" i="2"/>
  <c r="AF1542" i="2"/>
  <c r="AF1543" i="2"/>
  <c r="AF1544" i="2"/>
  <c r="AF1545" i="2"/>
  <c r="AF1546" i="2"/>
  <c r="AF1547" i="2"/>
  <c r="AF1548" i="2"/>
  <c r="AF1549" i="2"/>
  <c r="AF1550" i="2"/>
  <c r="AF1551" i="2"/>
  <c r="AF1552" i="2"/>
  <c r="AF1553" i="2"/>
  <c r="AF1554" i="2"/>
  <c r="AF1555" i="2"/>
  <c r="AF1556" i="2"/>
  <c r="AF1557" i="2"/>
  <c r="AF1558" i="2"/>
  <c r="AF1559" i="2"/>
  <c r="AF1560" i="2"/>
  <c r="AF1561" i="2"/>
  <c r="AF1562" i="2"/>
  <c r="AF1563" i="2"/>
  <c r="AF1564" i="2"/>
  <c r="AF1565" i="2"/>
  <c r="AF1566" i="2"/>
  <c r="AF1567" i="2"/>
  <c r="AF1568" i="2"/>
  <c r="AF1569" i="2"/>
  <c r="AF1570" i="2"/>
  <c r="AF1571" i="2"/>
  <c r="AF1572" i="2"/>
  <c r="AF1573" i="2"/>
  <c r="AF1574" i="2"/>
  <c r="AF1575" i="2"/>
  <c r="AF1576" i="2"/>
  <c r="AF1577" i="2"/>
  <c r="AF1578" i="2"/>
  <c r="AF1579" i="2"/>
  <c r="AF1580" i="2"/>
  <c r="AF1581" i="2"/>
  <c r="AF1582" i="2"/>
  <c r="AF1583" i="2"/>
  <c r="AF1584" i="2"/>
  <c r="AF1585" i="2"/>
  <c r="AF1586" i="2"/>
  <c r="AF1587" i="2"/>
  <c r="AF1588" i="2"/>
  <c r="AF1589" i="2"/>
  <c r="AF1590" i="2"/>
  <c r="AF1591" i="2"/>
  <c r="AF1592" i="2"/>
  <c r="AF1593" i="2"/>
  <c r="AF1594" i="2"/>
  <c r="AF1595" i="2"/>
  <c r="AF1596" i="2"/>
  <c r="AF1597" i="2"/>
  <c r="AF1598" i="2"/>
  <c r="AF1599" i="2"/>
  <c r="AF1600" i="2"/>
  <c r="AF1601" i="2"/>
  <c r="AE3" i="2"/>
  <c r="AE4" i="2"/>
  <c r="AE5" i="2"/>
  <c r="AE6" i="2"/>
  <c r="AE8" i="2"/>
  <c r="AE9" i="2"/>
  <c r="AE10" i="2"/>
  <c r="AE11" i="2"/>
  <c r="AE12" i="2"/>
  <c r="AE13" i="2"/>
  <c r="AE14" i="2"/>
  <c r="AE15" i="2"/>
  <c r="AE16" i="2"/>
  <c r="AE17" i="2"/>
  <c r="AE18" i="2"/>
  <c r="AE19" i="2"/>
  <c r="AE20" i="2"/>
  <c r="AE21" i="2"/>
  <c r="AE22" i="2"/>
  <c r="AE23" i="2"/>
  <c r="AE24" i="2"/>
  <c r="AE25" i="2"/>
  <c r="AE26" i="2"/>
  <c r="AE27" i="2"/>
  <c r="AE28" i="2"/>
  <c r="AE29" i="2"/>
  <c r="AE30" i="2"/>
  <c r="AE31" i="2"/>
  <c r="AE32" i="2"/>
  <c r="AE33" i="2"/>
  <c r="AE34" i="2"/>
  <c r="AE35" i="2"/>
  <c r="AE36" i="2"/>
  <c r="AE37" i="2"/>
  <c r="AE38" i="2"/>
  <c r="AE39" i="2"/>
  <c r="AE40" i="2"/>
  <c r="AE41" i="2"/>
  <c r="AE42" i="2"/>
  <c r="AE43" i="2"/>
  <c r="AE44" i="2"/>
  <c r="AE45" i="2"/>
  <c r="AE46" i="2"/>
  <c r="AE47" i="2"/>
  <c r="AE48" i="2"/>
  <c r="AE49" i="2"/>
  <c r="AE50" i="2"/>
  <c r="AE51" i="2"/>
  <c r="AE52" i="2"/>
  <c r="AE53" i="2"/>
  <c r="AE54" i="2"/>
  <c r="AE55" i="2"/>
  <c r="AE56" i="2"/>
  <c r="AE57" i="2"/>
  <c r="AE58" i="2"/>
  <c r="AE59" i="2"/>
  <c r="AE60" i="2"/>
  <c r="AE61" i="2"/>
  <c r="AE62" i="2"/>
  <c r="AE63" i="2"/>
  <c r="AE64" i="2"/>
  <c r="AE65" i="2"/>
  <c r="AE66" i="2"/>
  <c r="AE67" i="2"/>
  <c r="AE68" i="2"/>
  <c r="AE69" i="2"/>
  <c r="AE70" i="2"/>
  <c r="AE71" i="2"/>
  <c r="AE72" i="2"/>
  <c r="AE73" i="2"/>
  <c r="AE74" i="2"/>
  <c r="AE75" i="2"/>
  <c r="AE76" i="2"/>
  <c r="AE77" i="2"/>
  <c r="AE78" i="2"/>
  <c r="AE79" i="2"/>
  <c r="AE80" i="2"/>
  <c r="AE81" i="2"/>
  <c r="AE82" i="2"/>
  <c r="AE83" i="2"/>
  <c r="AE84" i="2"/>
  <c r="AE85" i="2"/>
  <c r="AE86" i="2"/>
  <c r="AE87" i="2"/>
  <c r="AE88" i="2"/>
  <c r="AE89" i="2"/>
  <c r="AE90" i="2"/>
  <c r="AE91" i="2"/>
  <c r="AE92" i="2"/>
  <c r="AE93" i="2"/>
  <c r="AE94" i="2"/>
  <c r="AE95" i="2"/>
  <c r="AE96" i="2"/>
  <c r="AE97" i="2"/>
  <c r="AE98" i="2"/>
  <c r="AE99" i="2"/>
  <c r="AE100" i="2"/>
  <c r="AE101" i="2"/>
  <c r="AE102" i="2"/>
  <c r="AE103" i="2"/>
  <c r="AE104" i="2"/>
  <c r="AE105" i="2"/>
  <c r="AE106" i="2"/>
  <c r="AE107" i="2"/>
  <c r="AE108" i="2"/>
  <c r="AE109" i="2"/>
  <c r="AE110" i="2"/>
  <c r="AE111" i="2"/>
  <c r="AE112" i="2"/>
  <c r="AE113" i="2"/>
  <c r="AE114" i="2"/>
  <c r="AE115" i="2"/>
  <c r="AE116" i="2"/>
  <c r="AE117" i="2"/>
  <c r="AE118" i="2"/>
  <c r="AE119" i="2"/>
  <c r="AE120" i="2"/>
  <c r="AE121" i="2"/>
  <c r="AE122" i="2"/>
  <c r="AE123" i="2"/>
  <c r="AE124" i="2"/>
  <c r="AE125" i="2"/>
  <c r="AE126" i="2"/>
  <c r="AE127" i="2"/>
  <c r="AE128" i="2"/>
  <c r="AE129" i="2"/>
  <c r="AE130" i="2"/>
  <c r="AE131" i="2"/>
  <c r="AE132" i="2"/>
  <c r="AE133" i="2"/>
  <c r="AE134" i="2"/>
  <c r="AE135" i="2"/>
  <c r="AE136" i="2"/>
  <c r="AE137" i="2"/>
  <c r="AE138" i="2"/>
  <c r="AE139" i="2"/>
  <c r="AE140" i="2"/>
  <c r="AE141" i="2"/>
  <c r="AE142" i="2"/>
  <c r="AE143" i="2"/>
  <c r="AE144" i="2"/>
  <c r="AE145" i="2"/>
  <c r="AE146" i="2"/>
  <c r="AE147" i="2"/>
  <c r="AE148" i="2"/>
  <c r="AE149" i="2"/>
  <c r="AE150" i="2"/>
  <c r="AE151" i="2"/>
  <c r="AE152" i="2"/>
  <c r="AE153" i="2"/>
  <c r="AE154" i="2"/>
  <c r="AE155" i="2"/>
  <c r="AE156" i="2"/>
  <c r="AE157" i="2"/>
  <c r="AE158" i="2"/>
  <c r="AE159" i="2"/>
  <c r="AE160" i="2"/>
  <c r="AE161" i="2"/>
  <c r="AE162" i="2"/>
  <c r="AE163" i="2"/>
  <c r="AE164" i="2"/>
  <c r="AE165" i="2"/>
  <c r="AE166" i="2"/>
  <c r="AE167" i="2"/>
  <c r="AE168" i="2"/>
  <c r="AE169" i="2"/>
  <c r="AE170" i="2"/>
  <c r="AE171" i="2"/>
  <c r="AE172" i="2"/>
  <c r="AE173" i="2"/>
  <c r="AE174" i="2"/>
  <c r="AE175" i="2"/>
  <c r="AE176" i="2"/>
  <c r="AE177" i="2"/>
  <c r="AE178" i="2"/>
  <c r="AE179" i="2"/>
  <c r="AE180" i="2"/>
  <c r="AE181" i="2"/>
  <c r="AE182" i="2"/>
  <c r="AE183" i="2"/>
  <c r="AE184" i="2"/>
  <c r="AE185" i="2"/>
  <c r="AE186" i="2"/>
  <c r="AE187" i="2"/>
  <c r="AE188" i="2"/>
  <c r="AE189" i="2"/>
  <c r="AE190" i="2"/>
  <c r="AE191" i="2"/>
  <c r="AE192" i="2"/>
  <c r="AE193" i="2"/>
  <c r="AE194" i="2"/>
  <c r="AE195" i="2"/>
  <c r="AE196" i="2"/>
  <c r="AE197" i="2"/>
  <c r="AE198" i="2"/>
  <c r="AE199" i="2"/>
  <c r="AE200" i="2"/>
  <c r="AE201" i="2"/>
  <c r="AE202" i="2"/>
  <c r="AE203" i="2"/>
  <c r="AE204" i="2"/>
  <c r="AE205" i="2"/>
  <c r="AE206" i="2"/>
  <c r="AE207" i="2"/>
  <c r="AE208" i="2"/>
  <c r="AE209" i="2"/>
  <c r="AE210" i="2"/>
  <c r="AE211" i="2"/>
  <c r="AE212" i="2"/>
  <c r="AE213" i="2"/>
  <c r="AE214" i="2"/>
  <c r="AE215" i="2"/>
  <c r="AE216" i="2"/>
  <c r="AE217" i="2"/>
  <c r="AE218" i="2"/>
  <c r="AE219" i="2"/>
  <c r="AE220" i="2"/>
  <c r="AE221" i="2"/>
  <c r="AE222" i="2"/>
  <c r="AE223" i="2"/>
  <c r="AE224" i="2"/>
  <c r="AE225" i="2"/>
  <c r="AE226" i="2"/>
  <c r="AE227" i="2"/>
  <c r="AE228" i="2"/>
  <c r="AE229" i="2"/>
  <c r="AE230" i="2"/>
  <c r="AE231" i="2"/>
  <c r="AE232" i="2"/>
  <c r="AE233" i="2"/>
  <c r="AE234" i="2"/>
  <c r="AE235" i="2"/>
  <c r="AE236" i="2"/>
  <c r="AE237" i="2"/>
  <c r="AE238" i="2"/>
  <c r="AE239" i="2"/>
  <c r="AE240" i="2"/>
  <c r="AE241" i="2"/>
  <c r="AE242" i="2"/>
  <c r="AE243" i="2"/>
  <c r="AE244" i="2"/>
  <c r="AE245" i="2"/>
  <c r="AE246" i="2"/>
  <c r="AE247" i="2"/>
  <c r="AE248" i="2"/>
  <c r="AE249" i="2"/>
  <c r="AE250" i="2"/>
  <c r="AE251" i="2"/>
  <c r="AE252" i="2"/>
  <c r="AE253" i="2"/>
  <c r="AE254" i="2"/>
  <c r="AE255" i="2"/>
  <c r="AE256" i="2"/>
  <c r="AE257" i="2"/>
  <c r="AE258" i="2"/>
  <c r="AE259" i="2"/>
  <c r="AE260" i="2"/>
  <c r="AE261" i="2"/>
  <c r="AE262" i="2"/>
  <c r="AE263" i="2"/>
  <c r="AE264" i="2"/>
  <c r="AE265" i="2"/>
  <c r="AE266" i="2"/>
  <c r="AE267" i="2"/>
  <c r="AE268" i="2"/>
  <c r="AE269" i="2"/>
  <c r="AE270" i="2"/>
  <c r="AE271" i="2"/>
  <c r="AE272" i="2"/>
  <c r="AE273" i="2"/>
  <c r="AE274" i="2"/>
  <c r="AE275" i="2"/>
  <c r="AE276" i="2"/>
  <c r="AE277" i="2"/>
  <c r="AE278" i="2"/>
  <c r="AE279" i="2"/>
  <c r="AE280" i="2"/>
  <c r="AE281" i="2"/>
  <c r="AE282" i="2"/>
  <c r="AE283" i="2"/>
  <c r="AE284" i="2"/>
  <c r="AE285" i="2"/>
  <c r="AE286" i="2"/>
  <c r="AE287" i="2"/>
  <c r="AE288" i="2"/>
  <c r="AE289" i="2"/>
  <c r="AE290" i="2"/>
  <c r="AE291" i="2"/>
  <c r="AE292" i="2"/>
  <c r="AE293" i="2"/>
  <c r="AE294" i="2"/>
  <c r="AE295" i="2"/>
  <c r="AE296" i="2"/>
  <c r="AE297" i="2"/>
  <c r="AE298" i="2"/>
  <c r="AE299" i="2"/>
  <c r="AE300" i="2"/>
  <c r="AE301" i="2"/>
  <c r="AE302" i="2"/>
  <c r="AE303" i="2"/>
  <c r="AE304" i="2"/>
  <c r="AE305" i="2"/>
  <c r="AE306" i="2"/>
  <c r="AE307" i="2"/>
  <c r="AE308" i="2"/>
  <c r="AE309" i="2"/>
  <c r="AE310" i="2"/>
  <c r="AE311" i="2"/>
  <c r="AE312" i="2"/>
  <c r="AE313" i="2"/>
  <c r="AE314" i="2"/>
  <c r="AE315" i="2"/>
  <c r="AE316" i="2"/>
  <c r="AE317" i="2"/>
  <c r="AE318" i="2"/>
  <c r="AE319" i="2"/>
  <c r="AE320" i="2"/>
  <c r="AE321" i="2"/>
  <c r="AE322" i="2"/>
  <c r="AE323" i="2"/>
  <c r="AE324" i="2"/>
  <c r="AE325" i="2"/>
  <c r="AE326" i="2"/>
  <c r="AE327" i="2"/>
  <c r="AE328" i="2"/>
  <c r="AE329" i="2"/>
  <c r="AE330" i="2"/>
  <c r="AE331" i="2"/>
  <c r="AE332" i="2"/>
  <c r="AE333" i="2"/>
  <c r="AE334" i="2"/>
  <c r="AE335" i="2"/>
  <c r="AE336" i="2"/>
  <c r="AE337" i="2"/>
  <c r="AE338" i="2"/>
  <c r="AE339" i="2"/>
  <c r="AE340" i="2"/>
  <c r="AE341" i="2"/>
  <c r="AE342" i="2"/>
  <c r="AE343" i="2"/>
  <c r="AE344" i="2"/>
  <c r="AE345" i="2"/>
  <c r="AE346" i="2"/>
  <c r="AE347" i="2"/>
  <c r="AE348" i="2"/>
  <c r="AE349" i="2"/>
  <c r="AE350" i="2"/>
  <c r="AE351" i="2"/>
  <c r="AE352" i="2"/>
  <c r="AE353" i="2"/>
  <c r="AE354" i="2"/>
  <c r="AE355" i="2"/>
  <c r="AE356" i="2"/>
  <c r="AE357" i="2"/>
  <c r="AE358" i="2"/>
  <c r="AE359" i="2"/>
  <c r="AE360" i="2"/>
  <c r="AE361" i="2"/>
  <c r="AE362" i="2"/>
  <c r="AE363" i="2"/>
  <c r="AE364" i="2"/>
  <c r="AE365" i="2"/>
  <c r="AE366" i="2"/>
  <c r="AE367" i="2"/>
  <c r="AE368" i="2"/>
  <c r="AE369" i="2"/>
  <c r="AE370" i="2"/>
  <c r="AE371" i="2"/>
  <c r="AE372" i="2"/>
  <c r="AE373" i="2"/>
  <c r="AE374" i="2"/>
  <c r="AE375" i="2"/>
  <c r="AE376" i="2"/>
  <c r="AE377" i="2"/>
  <c r="AE378" i="2"/>
  <c r="AE379" i="2"/>
  <c r="AE380" i="2"/>
  <c r="AE381" i="2"/>
  <c r="AE382" i="2"/>
  <c r="AE383" i="2"/>
  <c r="AE384" i="2"/>
  <c r="AE385" i="2"/>
  <c r="AE386" i="2"/>
  <c r="AE387" i="2"/>
  <c r="AE388" i="2"/>
  <c r="AE389" i="2"/>
  <c r="AE390" i="2"/>
  <c r="AE391" i="2"/>
  <c r="AE392" i="2"/>
  <c r="AE393" i="2"/>
  <c r="AE394" i="2"/>
  <c r="AE395" i="2"/>
  <c r="AE396" i="2"/>
  <c r="AE397" i="2"/>
  <c r="AE398" i="2"/>
  <c r="AE399" i="2"/>
  <c r="AE400" i="2"/>
  <c r="AE401" i="2"/>
  <c r="AE402" i="2"/>
  <c r="AE403" i="2"/>
  <c r="AE404" i="2"/>
  <c r="AE405" i="2"/>
  <c r="AE406" i="2"/>
  <c r="AE407" i="2"/>
  <c r="AE408" i="2"/>
  <c r="AE409" i="2"/>
  <c r="AE410" i="2"/>
  <c r="AE411" i="2"/>
  <c r="AE412" i="2"/>
  <c r="AE413" i="2"/>
  <c r="AE414" i="2"/>
  <c r="AE415" i="2"/>
  <c r="AE416" i="2"/>
  <c r="AE417" i="2"/>
  <c r="AE418" i="2"/>
  <c r="AE419" i="2"/>
  <c r="AE420" i="2"/>
  <c r="AE421" i="2"/>
  <c r="AE422" i="2"/>
  <c r="AE423" i="2"/>
  <c r="AE424" i="2"/>
  <c r="AE425" i="2"/>
  <c r="AE426" i="2"/>
  <c r="AE427" i="2"/>
  <c r="AE428" i="2"/>
  <c r="AE429" i="2"/>
  <c r="AE430" i="2"/>
  <c r="AE431" i="2"/>
  <c r="AE432" i="2"/>
  <c r="AE433" i="2"/>
  <c r="AE434" i="2"/>
  <c r="AE435" i="2"/>
  <c r="AE436" i="2"/>
  <c r="AE437" i="2"/>
  <c r="AE438" i="2"/>
  <c r="AE439" i="2"/>
  <c r="AE440" i="2"/>
  <c r="AE441" i="2"/>
  <c r="AE442" i="2"/>
  <c r="AE443" i="2"/>
  <c r="AE444" i="2"/>
  <c r="AE445" i="2"/>
  <c r="AE446" i="2"/>
  <c r="AE447" i="2"/>
  <c r="AE448" i="2"/>
  <c r="AE449" i="2"/>
  <c r="AE450" i="2"/>
  <c r="AE451" i="2"/>
  <c r="AE452" i="2"/>
  <c r="AE453" i="2"/>
  <c r="AE454" i="2"/>
  <c r="AE455" i="2"/>
  <c r="AE456" i="2"/>
  <c r="AE457" i="2"/>
  <c r="AE458" i="2"/>
  <c r="AE459" i="2"/>
  <c r="AE460" i="2"/>
  <c r="AE461" i="2"/>
  <c r="AE462" i="2"/>
  <c r="AE463" i="2"/>
  <c r="AE464" i="2"/>
  <c r="AE465" i="2"/>
  <c r="AE466" i="2"/>
  <c r="AE467" i="2"/>
  <c r="AE468" i="2"/>
  <c r="AE469" i="2"/>
  <c r="AE470" i="2"/>
  <c r="AE471" i="2"/>
  <c r="AE472" i="2"/>
  <c r="AE473" i="2"/>
  <c r="AE474" i="2"/>
  <c r="AE475" i="2"/>
  <c r="AE476" i="2"/>
  <c r="AE477" i="2"/>
  <c r="AE478" i="2"/>
  <c r="AE479" i="2"/>
  <c r="AE480" i="2"/>
  <c r="AE481" i="2"/>
  <c r="AE482" i="2"/>
  <c r="AE483" i="2"/>
  <c r="AE484" i="2"/>
  <c r="AE485" i="2"/>
  <c r="AE486" i="2"/>
  <c r="AE487" i="2"/>
  <c r="AE488" i="2"/>
  <c r="AE489" i="2"/>
  <c r="AE490" i="2"/>
  <c r="AE491" i="2"/>
  <c r="AE492" i="2"/>
  <c r="AE493" i="2"/>
  <c r="AE494" i="2"/>
  <c r="AE495" i="2"/>
  <c r="AE496" i="2"/>
  <c r="AE497" i="2"/>
  <c r="AE498" i="2"/>
  <c r="AE499" i="2"/>
  <c r="AE500" i="2"/>
  <c r="AE501" i="2"/>
  <c r="AE502" i="2"/>
  <c r="AE503" i="2"/>
  <c r="AE504" i="2"/>
  <c r="AE505" i="2"/>
  <c r="AE506" i="2"/>
  <c r="AE507" i="2"/>
  <c r="AE508" i="2"/>
  <c r="AE509" i="2"/>
  <c r="AE510" i="2"/>
  <c r="AE511" i="2"/>
  <c r="AE512" i="2"/>
  <c r="AE513" i="2"/>
  <c r="AE514" i="2"/>
  <c r="AE515" i="2"/>
  <c r="AE516" i="2"/>
  <c r="AE517" i="2"/>
  <c r="AE518" i="2"/>
  <c r="AE519" i="2"/>
  <c r="AE520" i="2"/>
  <c r="AE521" i="2"/>
  <c r="AE522" i="2"/>
  <c r="AE523" i="2"/>
  <c r="AE524" i="2"/>
  <c r="AE525" i="2"/>
  <c r="AE526" i="2"/>
  <c r="AE527" i="2"/>
  <c r="AE528" i="2"/>
  <c r="AE529" i="2"/>
  <c r="AE530" i="2"/>
  <c r="AE531" i="2"/>
  <c r="AE532" i="2"/>
  <c r="AE533" i="2"/>
  <c r="AE534" i="2"/>
  <c r="AE535" i="2"/>
  <c r="AE536" i="2"/>
  <c r="AE537" i="2"/>
  <c r="AE538" i="2"/>
  <c r="AE539" i="2"/>
  <c r="AE540" i="2"/>
  <c r="AE541" i="2"/>
  <c r="AE542" i="2"/>
  <c r="AE543" i="2"/>
  <c r="AE544" i="2"/>
  <c r="AE545" i="2"/>
  <c r="AE546" i="2"/>
  <c r="AE547" i="2"/>
  <c r="AE548" i="2"/>
  <c r="AE549" i="2"/>
  <c r="AE550" i="2"/>
  <c r="AE551" i="2"/>
  <c r="AE552" i="2"/>
  <c r="AE553" i="2"/>
  <c r="AE554" i="2"/>
  <c r="AE555" i="2"/>
  <c r="AE556" i="2"/>
  <c r="AE557" i="2"/>
  <c r="AE558" i="2"/>
  <c r="AE559" i="2"/>
  <c r="AE560" i="2"/>
  <c r="AE561" i="2"/>
  <c r="AE562" i="2"/>
  <c r="AE563" i="2"/>
  <c r="AE564" i="2"/>
  <c r="AE565" i="2"/>
  <c r="AE566" i="2"/>
  <c r="AE567" i="2"/>
  <c r="AE568" i="2"/>
  <c r="AE569" i="2"/>
  <c r="AE570" i="2"/>
  <c r="AE571" i="2"/>
  <c r="AE572" i="2"/>
  <c r="AE573" i="2"/>
  <c r="AE574" i="2"/>
  <c r="AE575" i="2"/>
  <c r="AE576" i="2"/>
  <c r="AE577" i="2"/>
  <c r="AE578" i="2"/>
  <c r="AE579" i="2"/>
  <c r="AE580" i="2"/>
  <c r="AE581" i="2"/>
  <c r="AE582" i="2"/>
  <c r="AE583" i="2"/>
  <c r="AE584" i="2"/>
  <c r="AE585" i="2"/>
  <c r="AE586" i="2"/>
  <c r="AE587" i="2"/>
  <c r="AE588" i="2"/>
  <c r="AE589" i="2"/>
  <c r="AE590" i="2"/>
  <c r="AE591" i="2"/>
  <c r="AE592" i="2"/>
  <c r="AE593" i="2"/>
  <c r="AE594" i="2"/>
  <c r="AE595" i="2"/>
  <c r="AE596" i="2"/>
  <c r="AE597" i="2"/>
  <c r="AE598" i="2"/>
  <c r="AE599" i="2"/>
  <c r="AE600" i="2"/>
  <c r="AE601" i="2"/>
  <c r="AE602" i="2"/>
  <c r="AE603" i="2"/>
  <c r="AE604" i="2"/>
  <c r="AE605" i="2"/>
  <c r="AE606" i="2"/>
  <c r="AE607" i="2"/>
  <c r="AE608" i="2"/>
  <c r="AE609" i="2"/>
  <c r="AE610" i="2"/>
  <c r="AE611" i="2"/>
  <c r="AE612" i="2"/>
  <c r="AE613" i="2"/>
  <c r="AE614" i="2"/>
  <c r="AE615" i="2"/>
  <c r="AE616" i="2"/>
  <c r="AE617" i="2"/>
  <c r="AE618" i="2"/>
  <c r="AE619" i="2"/>
  <c r="AE620" i="2"/>
  <c r="AE621" i="2"/>
  <c r="AE622" i="2"/>
  <c r="AE623" i="2"/>
  <c r="AE624" i="2"/>
  <c r="AE625" i="2"/>
  <c r="AE626" i="2"/>
  <c r="AE627" i="2"/>
  <c r="AE628" i="2"/>
  <c r="AE629" i="2"/>
  <c r="AE630" i="2"/>
  <c r="AE631" i="2"/>
  <c r="AE632" i="2"/>
  <c r="AE633" i="2"/>
  <c r="AE634" i="2"/>
  <c r="AE635" i="2"/>
  <c r="AE636" i="2"/>
  <c r="AE637" i="2"/>
  <c r="AE638" i="2"/>
  <c r="AE639" i="2"/>
  <c r="AE640" i="2"/>
  <c r="AE641" i="2"/>
  <c r="AE642" i="2"/>
  <c r="AE643" i="2"/>
  <c r="AE644" i="2"/>
  <c r="AE645" i="2"/>
  <c r="AE646" i="2"/>
  <c r="AE647" i="2"/>
  <c r="AE648" i="2"/>
  <c r="AE649" i="2"/>
  <c r="AE650" i="2"/>
  <c r="AE651" i="2"/>
  <c r="AE652" i="2"/>
  <c r="AE653" i="2"/>
  <c r="AE654" i="2"/>
  <c r="AE655" i="2"/>
  <c r="AE656" i="2"/>
  <c r="AE657" i="2"/>
  <c r="AE658" i="2"/>
  <c r="AE659" i="2"/>
  <c r="AE660" i="2"/>
  <c r="AE661" i="2"/>
  <c r="AE662" i="2"/>
  <c r="AE663" i="2"/>
  <c r="AE664" i="2"/>
  <c r="AE665" i="2"/>
  <c r="AE666" i="2"/>
  <c r="AE667" i="2"/>
  <c r="AE668" i="2"/>
  <c r="AE669" i="2"/>
  <c r="AE670" i="2"/>
  <c r="AE671" i="2"/>
  <c r="AE672" i="2"/>
  <c r="AE673" i="2"/>
  <c r="AE674" i="2"/>
  <c r="AE675" i="2"/>
  <c r="AE676" i="2"/>
  <c r="AE677" i="2"/>
  <c r="AE678" i="2"/>
  <c r="AE679" i="2"/>
  <c r="AE680" i="2"/>
  <c r="AE681" i="2"/>
  <c r="AE682" i="2"/>
  <c r="AE683" i="2"/>
  <c r="AE684" i="2"/>
  <c r="AE685" i="2"/>
  <c r="AE686" i="2"/>
  <c r="AE687" i="2"/>
  <c r="AE688" i="2"/>
  <c r="AE689" i="2"/>
  <c r="AE690" i="2"/>
  <c r="AE691" i="2"/>
  <c r="AE692" i="2"/>
  <c r="AE693" i="2"/>
  <c r="AE694" i="2"/>
  <c r="AE695" i="2"/>
  <c r="AE696" i="2"/>
  <c r="AE697" i="2"/>
  <c r="AE698" i="2"/>
  <c r="AE699" i="2"/>
  <c r="AE700" i="2"/>
  <c r="AE701" i="2"/>
  <c r="AE702" i="2"/>
  <c r="AE703" i="2"/>
  <c r="AE704" i="2"/>
  <c r="AE705" i="2"/>
  <c r="AE706" i="2"/>
  <c r="AE707" i="2"/>
  <c r="AE708" i="2"/>
  <c r="AE709" i="2"/>
  <c r="AE710" i="2"/>
  <c r="AE711" i="2"/>
  <c r="AE712" i="2"/>
  <c r="AE713" i="2"/>
  <c r="AE714" i="2"/>
  <c r="AE715" i="2"/>
  <c r="AE716" i="2"/>
  <c r="AE717" i="2"/>
  <c r="AE718" i="2"/>
  <c r="AE719" i="2"/>
  <c r="AE720" i="2"/>
  <c r="AE721" i="2"/>
  <c r="AE722" i="2"/>
  <c r="AE723" i="2"/>
  <c r="AE724" i="2"/>
  <c r="AE725" i="2"/>
  <c r="AE726" i="2"/>
  <c r="AE727" i="2"/>
  <c r="AE728" i="2"/>
  <c r="AE729" i="2"/>
  <c r="AE730" i="2"/>
  <c r="AE731" i="2"/>
  <c r="AE732" i="2"/>
  <c r="AE733" i="2"/>
  <c r="AE734" i="2"/>
  <c r="AE735" i="2"/>
  <c r="AE736" i="2"/>
  <c r="AE737" i="2"/>
  <c r="AE738" i="2"/>
  <c r="AE739" i="2"/>
  <c r="AE740" i="2"/>
  <c r="AE741" i="2"/>
  <c r="AE742" i="2"/>
  <c r="AE743" i="2"/>
  <c r="AE744" i="2"/>
  <c r="AE745" i="2"/>
  <c r="AE746" i="2"/>
  <c r="AE747" i="2"/>
  <c r="AE748" i="2"/>
  <c r="AE749" i="2"/>
  <c r="AE750" i="2"/>
  <c r="AE751" i="2"/>
  <c r="AE752" i="2"/>
  <c r="AE753" i="2"/>
  <c r="AE754" i="2"/>
  <c r="AE755" i="2"/>
  <c r="AE756" i="2"/>
  <c r="AE757" i="2"/>
  <c r="AE758" i="2"/>
  <c r="AE759" i="2"/>
  <c r="AE760" i="2"/>
  <c r="AE761" i="2"/>
  <c r="AE762" i="2"/>
  <c r="AE763" i="2"/>
  <c r="AE764" i="2"/>
  <c r="AE765" i="2"/>
  <c r="AE766" i="2"/>
  <c r="AE767" i="2"/>
  <c r="AE768" i="2"/>
  <c r="AE769" i="2"/>
  <c r="AE770" i="2"/>
  <c r="AE771" i="2"/>
  <c r="AE772" i="2"/>
  <c r="AE773" i="2"/>
  <c r="AE774" i="2"/>
  <c r="AE775" i="2"/>
  <c r="AE776" i="2"/>
  <c r="AE777" i="2"/>
  <c r="AE778" i="2"/>
  <c r="AE779" i="2"/>
  <c r="AE780" i="2"/>
  <c r="AE781" i="2"/>
  <c r="AE782" i="2"/>
  <c r="AE783" i="2"/>
  <c r="AE784" i="2"/>
  <c r="AE785" i="2"/>
  <c r="AE786" i="2"/>
  <c r="AE787" i="2"/>
  <c r="AE788" i="2"/>
  <c r="AE789" i="2"/>
  <c r="AE790" i="2"/>
  <c r="AE791" i="2"/>
  <c r="AE792" i="2"/>
  <c r="AE793" i="2"/>
  <c r="AE794" i="2"/>
  <c r="AE795" i="2"/>
  <c r="AE796" i="2"/>
  <c r="AE797" i="2"/>
  <c r="AE798" i="2"/>
  <c r="AE799" i="2"/>
  <c r="AE800" i="2"/>
  <c r="AE801" i="2"/>
  <c r="AE802" i="2"/>
  <c r="AE803" i="2"/>
  <c r="AE804" i="2"/>
  <c r="AE805" i="2"/>
  <c r="AE806" i="2"/>
  <c r="AE807" i="2"/>
  <c r="AE808" i="2"/>
  <c r="AE809" i="2"/>
  <c r="AE810" i="2"/>
  <c r="AE811" i="2"/>
  <c r="AE812" i="2"/>
  <c r="AE813" i="2"/>
  <c r="AE814" i="2"/>
  <c r="AE815" i="2"/>
  <c r="AE816" i="2"/>
  <c r="AE817" i="2"/>
  <c r="AE818" i="2"/>
  <c r="AE819" i="2"/>
  <c r="AE820" i="2"/>
  <c r="AE821" i="2"/>
  <c r="AE822" i="2"/>
  <c r="AE823" i="2"/>
  <c r="AE824" i="2"/>
  <c r="AE825" i="2"/>
  <c r="AE826" i="2"/>
  <c r="AE827" i="2"/>
  <c r="AE828" i="2"/>
  <c r="AE829" i="2"/>
  <c r="AE830" i="2"/>
  <c r="AE831" i="2"/>
  <c r="AE832" i="2"/>
  <c r="AE833" i="2"/>
  <c r="AE834" i="2"/>
  <c r="AE835" i="2"/>
  <c r="AE836" i="2"/>
  <c r="AE837" i="2"/>
  <c r="AE838" i="2"/>
  <c r="AE839" i="2"/>
  <c r="AE840" i="2"/>
  <c r="AE841" i="2"/>
  <c r="AE842" i="2"/>
  <c r="AE843" i="2"/>
  <c r="AE844" i="2"/>
  <c r="AE845" i="2"/>
  <c r="AE846" i="2"/>
  <c r="AE847" i="2"/>
  <c r="AE848" i="2"/>
  <c r="AE849" i="2"/>
  <c r="AE850" i="2"/>
  <c r="AE851" i="2"/>
  <c r="AE852" i="2"/>
  <c r="AE853" i="2"/>
  <c r="AE854" i="2"/>
  <c r="AE855" i="2"/>
  <c r="AE856" i="2"/>
  <c r="AE857" i="2"/>
  <c r="AE858" i="2"/>
  <c r="AE859" i="2"/>
  <c r="AE860" i="2"/>
  <c r="AE861" i="2"/>
  <c r="AE862" i="2"/>
  <c r="AE863" i="2"/>
  <c r="AE864" i="2"/>
  <c r="AE865" i="2"/>
  <c r="AE866" i="2"/>
  <c r="AE867" i="2"/>
  <c r="AE868" i="2"/>
  <c r="AE869" i="2"/>
  <c r="AE870" i="2"/>
  <c r="AE871" i="2"/>
  <c r="AE872" i="2"/>
  <c r="AE873" i="2"/>
  <c r="AE874" i="2"/>
  <c r="AE875" i="2"/>
  <c r="AE876" i="2"/>
  <c r="AE877" i="2"/>
  <c r="AE878" i="2"/>
  <c r="AE879" i="2"/>
  <c r="AE880" i="2"/>
  <c r="AE881" i="2"/>
  <c r="AE882" i="2"/>
  <c r="AE883" i="2"/>
  <c r="AE884" i="2"/>
  <c r="AE885" i="2"/>
  <c r="AE886" i="2"/>
  <c r="AE887" i="2"/>
  <c r="AE888" i="2"/>
  <c r="AE889" i="2"/>
  <c r="AE890" i="2"/>
  <c r="AE891" i="2"/>
  <c r="AE892" i="2"/>
  <c r="AE893" i="2"/>
  <c r="AE894" i="2"/>
  <c r="AE895" i="2"/>
  <c r="AE896" i="2"/>
  <c r="AE897" i="2"/>
  <c r="AE898" i="2"/>
  <c r="AE899" i="2"/>
  <c r="AE900" i="2"/>
  <c r="AE901" i="2"/>
  <c r="AE902" i="2"/>
  <c r="AE903" i="2"/>
  <c r="AE904" i="2"/>
  <c r="AE905" i="2"/>
  <c r="AE906" i="2"/>
  <c r="AE907" i="2"/>
  <c r="AE908" i="2"/>
  <c r="AE909" i="2"/>
  <c r="AE910" i="2"/>
  <c r="AE911" i="2"/>
  <c r="AE912" i="2"/>
  <c r="AE913" i="2"/>
  <c r="AE914" i="2"/>
  <c r="AE915" i="2"/>
  <c r="AE916" i="2"/>
  <c r="AE917" i="2"/>
  <c r="AE918" i="2"/>
  <c r="AE919" i="2"/>
  <c r="AE920" i="2"/>
  <c r="AE921" i="2"/>
  <c r="AE922" i="2"/>
  <c r="AE923" i="2"/>
  <c r="AE924" i="2"/>
  <c r="AE925" i="2"/>
  <c r="AE926" i="2"/>
  <c r="AE927" i="2"/>
  <c r="AE928" i="2"/>
  <c r="AE929" i="2"/>
  <c r="AE930" i="2"/>
  <c r="AE931" i="2"/>
  <c r="AE932" i="2"/>
  <c r="AE933" i="2"/>
  <c r="AE934" i="2"/>
  <c r="AE935" i="2"/>
  <c r="AE936" i="2"/>
  <c r="AE937" i="2"/>
  <c r="AE938" i="2"/>
  <c r="AE939" i="2"/>
  <c r="AE940" i="2"/>
  <c r="AE941" i="2"/>
  <c r="AE942" i="2"/>
  <c r="AE943" i="2"/>
  <c r="AE944" i="2"/>
  <c r="AE945" i="2"/>
  <c r="AE946" i="2"/>
  <c r="AE947" i="2"/>
  <c r="AE948" i="2"/>
  <c r="AE949" i="2"/>
  <c r="AE950" i="2"/>
  <c r="AE951" i="2"/>
  <c r="AE952" i="2"/>
  <c r="AE953" i="2"/>
  <c r="AE954" i="2"/>
  <c r="AE955" i="2"/>
  <c r="AE956" i="2"/>
  <c r="AE957" i="2"/>
  <c r="AE958" i="2"/>
  <c r="AE959" i="2"/>
  <c r="AE960" i="2"/>
  <c r="AE961" i="2"/>
  <c r="AE962" i="2"/>
  <c r="AE963" i="2"/>
  <c r="AE964" i="2"/>
  <c r="AE965" i="2"/>
  <c r="AE966" i="2"/>
  <c r="AE967" i="2"/>
  <c r="AE968" i="2"/>
  <c r="AE969" i="2"/>
  <c r="AE970" i="2"/>
  <c r="AE971" i="2"/>
  <c r="AE972" i="2"/>
  <c r="AE973" i="2"/>
  <c r="AE974" i="2"/>
  <c r="AE975" i="2"/>
  <c r="AE976" i="2"/>
  <c r="AE977" i="2"/>
  <c r="AE978" i="2"/>
  <c r="AE979" i="2"/>
  <c r="AE980" i="2"/>
  <c r="AE981" i="2"/>
  <c r="AE982" i="2"/>
  <c r="AE983" i="2"/>
  <c r="AE984" i="2"/>
  <c r="AE985" i="2"/>
  <c r="AE986" i="2"/>
  <c r="AE987" i="2"/>
  <c r="AE988" i="2"/>
  <c r="AE989" i="2"/>
  <c r="AE990" i="2"/>
  <c r="AE991" i="2"/>
  <c r="AE992" i="2"/>
  <c r="AE993" i="2"/>
  <c r="AE994" i="2"/>
  <c r="AE995" i="2"/>
  <c r="AE996" i="2"/>
  <c r="AE997" i="2"/>
  <c r="AE998" i="2"/>
  <c r="AE999" i="2"/>
  <c r="AE1000" i="2"/>
  <c r="AE1001" i="2"/>
  <c r="AE1002" i="2"/>
  <c r="AE1003" i="2"/>
  <c r="AE1004" i="2"/>
  <c r="AE1005" i="2"/>
  <c r="AE1006" i="2"/>
  <c r="AE1007" i="2"/>
  <c r="AE1008" i="2"/>
  <c r="AE1009" i="2"/>
  <c r="AE1010" i="2"/>
  <c r="AE1011" i="2"/>
  <c r="AE1012" i="2"/>
  <c r="AE1013" i="2"/>
  <c r="AE1014" i="2"/>
  <c r="AE1015" i="2"/>
  <c r="AE1016" i="2"/>
  <c r="AE1017" i="2"/>
  <c r="AE1018" i="2"/>
  <c r="AE1019" i="2"/>
  <c r="AE1020" i="2"/>
  <c r="AE1021" i="2"/>
  <c r="AE1022" i="2"/>
  <c r="AE1023" i="2"/>
  <c r="AE1024" i="2"/>
  <c r="AE1025" i="2"/>
  <c r="AE1026" i="2"/>
  <c r="AE1027" i="2"/>
  <c r="AE1028" i="2"/>
  <c r="AE1029" i="2"/>
  <c r="AE1030" i="2"/>
  <c r="AE1031" i="2"/>
  <c r="AE1032" i="2"/>
  <c r="AE1033" i="2"/>
  <c r="AE1034" i="2"/>
  <c r="AE1035" i="2"/>
  <c r="AE1036" i="2"/>
  <c r="AE1037" i="2"/>
  <c r="AE1038" i="2"/>
  <c r="AE1039" i="2"/>
  <c r="AE1040" i="2"/>
  <c r="AE1041" i="2"/>
  <c r="AE1042" i="2"/>
  <c r="AE1043" i="2"/>
  <c r="AE1044" i="2"/>
  <c r="AE1045" i="2"/>
  <c r="AE1046" i="2"/>
  <c r="AE1047" i="2"/>
  <c r="AE1048" i="2"/>
  <c r="AE1049" i="2"/>
  <c r="AE1050" i="2"/>
  <c r="AE1051" i="2"/>
  <c r="AE1052" i="2"/>
  <c r="AE1053" i="2"/>
  <c r="AE1054" i="2"/>
  <c r="AE1055" i="2"/>
  <c r="AE1056" i="2"/>
  <c r="AE1057" i="2"/>
  <c r="AE1058" i="2"/>
  <c r="AE1059" i="2"/>
  <c r="AE1060" i="2"/>
  <c r="AE1061" i="2"/>
  <c r="AE1062" i="2"/>
  <c r="AE1063" i="2"/>
  <c r="AE1064" i="2"/>
  <c r="AE1065" i="2"/>
  <c r="AE1066" i="2"/>
  <c r="AE1067" i="2"/>
  <c r="AE1068" i="2"/>
  <c r="AE1069" i="2"/>
  <c r="AE1070" i="2"/>
  <c r="AE1071" i="2"/>
  <c r="AE1072" i="2"/>
  <c r="AE1073" i="2"/>
  <c r="AE1074" i="2"/>
  <c r="AE1075" i="2"/>
  <c r="AE1076" i="2"/>
  <c r="AE1077" i="2"/>
  <c r="AE1078" i="2"/>
  <c r="AE1079" i="2"/>
  <c r="AE1080" i="2"/>
  <c r="AE1081" i="2"/>
  <c r="AE1082" i="2"/>
  <c r="AE1083" i="2"/>
  <c r="AE1084" i="2"/>
  <c r="AE1085" i="2"/>
  <c r="AE1086" i="2"/>
  <c r="AE1087" i="2"/>
  <c r="AE1088" i="2"/>
  <c r="AE1089" i="2"/>
  <c r="AE1090" i="2"/>
  <c r="AE1091" i="2"/>
  <c r="AE1092" i="2"/>
  <c r="AE1093" i="2"/>
  <c r="AE1094" i="2"/>
  <c r="AE1095" i="2"/>
  <c r="AE1096" i="2"/>
  <c r="AE1097" i="2"/>
  <c r="AE1098" i="2"/>
  <c r="AE1099" i="2"/>
  <c r="AE1100" i="2"/>
  <c r="AE1101" i="2"/>
  <c r="AE1102" i="2"/>
  <c r="AE1103" i="2"/>
  <c r="AE1104" i="2"/>
  <c r="AE1105" i="2"/>
  <c r="AE1106" i="2"/>
  <c r="AE1107" i="2"/>
  <c r="AE1108" i="2"/>
  <c r="AE1109" i="2"/>
  <c r="AE1110" i="2"/>
  <c r="AE1111" i="2"/>
  <c r="AE1112" i="2"/>
  <c r="AE1113" i="2"/>
  <c r="AE1114" i="2"/>
  <c r="AE1115" i="2"/>
  <c r="AE1116" i="2"/>
  <c r="AE1117" i="2"/>
  <c r="AE1118" i="2"/>
  <c r="AE1119" i="2"/>
  <c r="AE1120" i="2"/>
  <c r="AE1121" i="2"/>
  <c r="AE1122" i="2"/>
  <c r="AE1123" i="2"/>
  <c r="AE1124" i="2"/>
  <c r="AE1125" i="2"/>
  <c r="AE1126" i="2"/>
  <c r="AE1127" i="2"/>
  <c r="AE1128" i="2"/>
  <c r="AE1129" i="2"/>
  <c r="AE1130" i="2"/>
  <c r="AE1131" i="2"/>
  <c r="AE1132" i="2"/>
  <c r="AE1133" i="2"/>
  <c r="AE1134" i="2"/>
  <c r="AE1135" i="2"/>
  <c r="AE1136" i="2"/>
  <c r="AE1137" i="2"/>
  <c r="AE1138" i="2"/>
  <c r="AE1139" i="2"/>
  <c r="AE1140" i="2"/>
  <c r="AE1141" i="2"/>
  <c r="AE1142" i="2"/>
  <c r="AE1143" i="2"/>
  <c r="AE1144" i="2"/>
  <c r="AE1145" i="2"/>
  <c r="AE1146" i="2"/>
  <c r="AE1147" i="2"/>
  <c r="AE1148" i="2"/>
  <c r="AE1149" i="2"/>
  <c r="AE1150" i="2"/>
  <c r="AE1151" i="2"/>
  <c r="AE1152" i="2"/>
  <c r="AE1153" i="2"/>
  <c r="AE1154" i="2"/>
  <c r="AE1155" i="2"/>
  <c r="AE1156" i="2"/>
  <c r="AE1157" i="2"/>
  <c r="AE1158" i="2"/>
  <c r="AE1159" i="2"/>
  <c r="AE1160" i="2"/>
  <c r="AE1161" i="2"/>
  <c r="AE1162" i="2"/>
  <c r="AE1163" i="2"/>
  <c r="AE1164" i="2"/>
  <c r="AE1165" i="2"/>
  <c r="AE1166" i="2"/>
  <c r="AE1167" i="2"/>
  <c r="AE1168" i="2"/>
  <c r="AE1169" i="2"/>
  <c r="AE1170" i="2"/>
  <c r="AE1171" i="2"/>
  <c r="AE1172" i="2"/>
  <c r="AE1173" i="2"/>
  <c r="AE1174" i="2"/>
  <c r="AE1175" i="2"/>
  <c r="AE1176" i="2"/>
  <c r="AE1177" i="2"/>
  <c r="AE1178" i="2"/>
  <c r="AE1179" i="2"/>
  <c r="AE1180" i="2"/>
  <c r="AE1181" i="2"/>
  <c r="AE1182" i="2"/>
  <c r="AE1183" i="2"/>
  <c r="AE1184" i="2"/>
  <c r="AE1185" i="2"/>
  <c r="AE1186" i="2"/>
  <c r="AE1187" i="2"/>
  <c r="AE1188" i="2"/>
  <c r="AE1189" i="2"/>
  <c r="AE1190" i="2"/>
  <c r="AE1191" i="2"/>
  <c r="AE1192" i="2"/>
  <c r="AE1193" i="2"/>
  <c r="AE1194" i="2"/>
  <c r="AE1195" i="2"/>
  <c r="AE1196" i="2"/>
  <c r="AE1197" i="2"/>
  <c r="AE1198" i="2"/>
  <c r="AE1199" i="2"/>
  <c r="AE1200" i="2"/>
  <c r="AE1201" i="2"/>
  <c r="AE1202" i="2"/>
  <c r="AE1203" i="2"/>
  <c r="AE1204" i="2"/>
  <c r="AE1205" i="2"/>
  <c r="AE1206" i="2"/>
  <c r="AE1207" i="2"/>
  <c r="AE1208" i="2"/>
  <c r="AE1209" i="2"/>
  <c r="AE1210" i="2"/>
  <c r="AE1211" i="2"/>
  <c r="AE1212" i="2"/>
  <c r="AE1213" i="2"/>
  <c r="AE1214" i="2"/>
  <c r="AE1215" i="2"/>
  <c r="AE1216" i="2"/>
  <c r="AE1217" i="2"/>
  <c r="AE1218" i="2"/>
  <c r="AE1219" i="2"/>
  <c r="AE1220" i="2"/>
  <c r="AE1221" i="2"/>
  <c r="AE1222" i="2"/>
  <c r="AE1223" i="2"/>
  <c r="AE1224" i="2"/>
  <c r="AE1225" i="2"/>
  <c r="AE1226" i="2"/>
  <c r="AE1227" i="2"/>
  <c r="AE1228" i="2"/>
  <c r="AE1229" i="2"/>
  <c r="AE1230" i="2"/>
  <c r="AE1231" i="2"/>
  <c r="AE1232" i="2"/>
  <c r="AE1233" i="2"/>
  <c r="AE1234" i="2"/>
  <c r="AE1235" i="2"/>
  <c r="AE1236" i="2"/>
  <c r="AE1237" i="2"/>
  <c r="AE1238" i="2"/>
  <c r="AE1239" i="2"/>
  <c r="AE1240" i="2"/>
  <c r="AE1241" i="2"/>
  <c r="AE1242" i="2"/>
  <c r="AE1243" i="2"/>
  <c r="AE1244" i="2"/>
  <c r="AE1245" i="2"/>
  <c r="AE1246" i="2"/>
  <c r="AE1247" i="2"/>
  <c r="AE1248" i="2"/>
  <c r="AE1249" i="2"/>
  <c r="AE1250" i="2"/>
  <c r="AE1251" i="2"/>
  <c r="AE1252" i="2"/>
  <c r="AE1253" i="2"/>
  <c r="AE1254" i="2"/>
  <c r="AE1255" i="2"/>
  <c r="AE1256" i="2"/>
  <c r="AE1257" i="2"/>
  <c r="AE1258" i="2"/>
  <c r="AE1259" i="2"/>
  <c r="AE1260" i="2"/>
  <c r="AE1261" i="2"/>
  <c r="AE1262" i="2"/>
  <c r="AE1263" i="2"/>
  <c r="AE1264" i="2"/>
  <c r="AE1265" i="2"/>
  <c r="AE1266" i="2"/>
  <c r="AE1267" i="2"/>
  <c r="AE1268" i="2"/>
  <c r="AE1269" i="2"/>
  <c r="AE1270" i="2"/>
  <c r="AE1271" i="2"/>
  <c r="AE1272" i="2"/>
  <c r="AE1273" i="2"/>
  <c r="AE1274" i="2"/>
  <c r="AE1275" i="2"/>
  <c r="AE1276" i="2"/>
  <c r="AE1277" i="2"/>
  <c r="AE1278" i="2"/>
  <c r="AE1279" i="2"/>
  <c r="AE1280" i="2"/>
  <c r="AE1281" i="2"/>
  <c r="AE1282" i="2"/>
  <c r="AE1283" i="2"/>
  <c r="AE1284" i="2"/>
  <c r="AE1285" i="2"/>
  <c r="AE1286" i="2"/>
  <c r="AE1287" i="2"/>
  <c r="AE1288" i="2"/>
  <c r="AE1289" i="2"/>
  <c r="AE1290" i="2"/>
  <c r="AE1291" i="2"/>
  <c r="AE1292" i="2"/>
  <c r="AE1293" i="2"/>
  <c r="AE1294" i="2"/>
  <c r="AE1295" i="2"/>
  <c r="AE1296" i="2"/>
  <c r="AE1297" i="2"/>
  <c r="AE1298" i="2"/>
  <c r="AE1299" i="2"/>
  <c r="AE1300" i="2"/>
  <c r="AE1301" i="2"/>
  <c r="AE1302" i="2"/>
  <c r="AE1303" i="2"/>
  <c r="AE1304" i="2"/>
  <c r="AE1305" i="2"/>
  <c r="AE1306" i="2"/>
  <c r="AE1307" i="2"/>
  <c r="AE1308" i="2"/>
  <c r="AE1309" i="2"/>
  <c r="AE1310" i="2"/>
  <c r="AE1311" i="2"/>
  <c r="AE1312" i="2"/>
  <c r="AE1313" i="2"/>
  <c r="AE1314" i="2"/>
  <c r="AE1315" i="2"/>
  <c r="AE1316" i="2"/>
  <c r="AE1317" i="2"/>
  <c r="AE1318" i="2"/>
  <c r="AE1319" i="2"/>
  <c r="AE1320" i="2"/>
  <c r="AE1321" i="2"/>
  <c r="AE1322" i="2"/>
  <c r="AE1323" i="2"/>
  <c r="AE1324" i="2"/>
  <c r="AE1325" i="2"/>
  <c r="AE1326" i="2"/>
  <c r="AE1327" i="2"/>
  <c r="AE1328" i="2"/>
  <c r="AE1329" i="2"/>
  <c r="AE1330" i="2"/>
  <c r="AE1331" i="2"/>
  <c r="AE1332" i="2"/>
  <c r="AE1333" i="2"/>
  <c r="AE1334" i="2"/>
  <c r="AE1335" i="2"/>
  <c r="AE1336" i="2"/>
  <c r="AE1337" i="2"/>
  <c r="AE1338" i="2"/>
  <c r="AE1339" i="2"/>
  <c r="AE1340" i="2"/>
  <c r="AE1341" i="2"/>
  <c r="AE1342" i="2"/>
  <c r="AE1343" i="2"/>
  <c r="AE1344" i="2"/>
  <c r="AE1345" i="2"/>
  <c r="AE1346" i="2"/>
  <c r="AE1347" i="2"/>
  <c r="AE1348" i="2"/>
  <c r="AE1349" i="2"/>
  <c r="AE1350" i="2"/>
  <c r="AE1351" i="2"/>
  <c r="AE1352" i="2"/>
  <c r="AE1353" i="2"/>
  <c r="AE1354" i="2"/>
  <c r="AE1355" i="2"/>
  <c r="AE1356" i="2"/>
  <c r="AE1357" i="2"/>
  <c r="AE1358" i="2"/>
  <c r="AE1359" i="2"/>
  <c r="AE1360" i="2"/>
  <c r="AE1361" i="2"/>
  <c r="AE1362" i="2"/>
  <c r="AE1363" i="2"/>
  <c r="AE1364" i="2"/>
  <c r="AE1365" i="2"/>
  <c r="AE1366" i="2"/>
  <c r="AE1367" i="2"/>
  <c r="AE1368" i="2"/>
  <c r="AE1369" i="2"/>
  <c r="AE1370" i="2"/>
  <c r="AE1371" i="2"/>
  <c r="AE1372" i="2"/>
  <c r="AE1373" i="2"/>
  <c r="AE1374" i="2"/>
  <c r="AE1375" i="2"/>
  <c r="AE1376" i="2"/>
  <c r="AE1377" i="2"/>
  <c r="AE1378" i="2"/>
  <c r="AE1379" i="2"/>
  <c r="AE1380" i="2"/>
  <c r="AE1381" i="2"/>
  <c r="AE1382" i="2"/>
  <c r="AE1383" i="2"/>
  <c r="AE1384" i="2"/>
  <c r="AE1385" i="2"/>
  <c r="AE1386" i="2"/>
  <c r="AE1387" i="2"/>
  <c r="AE1388" i="2"/>
  <c r="AE1389" i="2"/>
  <c r="AE1390" i="2"/>
  <c r="AE1391" i="2"/>
  <c r="AE1392" i="2"/>
  <c r="AE1393" i="2"/>
  <c r="AE1394" i="2"/>
  <c r="AE1395" i="2"/>
  <c r="AE1396" i="2"/>
  <c r="AE1397" i="2"/>
  <c r="AE1398" i="2"/>
  <c r="AE1399" i="2"/>
  <c r="AE1400" i="2"/>
  <c r="AE1401" i="2"/>
  <c r="AE1402" i="2"/>
  <c r="AE1403" i="2"/>
  <c r="AE1404" i="2"/>
  <c r="AE1405" i="2"/>
  <c r="AE1406" i="2"/>
  <c r="AE1407" i="2"/>
  <c r="AE1408" i="2"/>
  <c r="AE1409" i="2"/>
  <c r="AE1410" i="2"/>
  <c r="AE1411" i="2"/>
  <c r="AE1412" i="2"/>
  <c r="AE1413" i="2"/>
  <c r="AE1414" i="2"/>
  <c r="AE1415" i="2"/>
  <c r="AE1416" i="2"/>
  <c r="AE1417" i="2"/>
  <c r="AE1418" i="2"/>
  <c r="AE1419" i="2"/>
  <c r="AE1420" i="2"/>
  <c r="AE1421" i="2"/>
  <c r="AE1422" i="2"/>
  <c r="AE1423" i="2"/>
  <c r="AE1424" i="2"/>
  <c r="AE1425" i="2"/>
  <c r="AE1426" i="2"/>
  <c r="AE1427" i="2"/>
  <c r="AE1428" i="2"/>
  <c r="AE1429" i="2"/>
  <c r="AE1430" i="2"/>
  <c r="AE1431" i="2"/>
  <c r="AE1432" i="2"/>
  <c r="AE1433" i="2"/>
  <c r="AE1434" i="2"/>
  <c r="AE1435" i="2"/>
  <c r="AE1436" i="2"/>
  <c r="AE1437" i="2"/>
  <c r="AE1438" i="2"/>
  <c r="AE1439" i="2"/>
  <c r="AE1440" i="2"/>
  <c r="AE1441" i="2"/>
  <c r="AE1442" i="2"/>
  <c r="AE1443" i="2"/>
  <c r="AE1444" i="2"/>
  <c r="AE1445" i="2"/>
  <c r="AE1446" i="2"/>
  <c r="AE1447" i="2"/>
  <c r="AE1448" i="2"/>
  <c r="AE1449" i="2"/>
  <c r="AE1450" i="2"/>
  <c r="AE1451" i="2"/>
  <c r="AE1452" i="2"/>
  <c r="AE1453" i="2"/>
  <c r="AE1454" i="2"/>
  <c r="AE1455" i="2"/>
  <c r="AE1456" i="2"/>
  <c r="AE1457" i="2"/>
  <c r="AE1458" i="2"/>
  <c r="AE1459" i="2"/>
  <c r="AE1460" i="2"/>
  <c r="AE1461" i="2"/>
  <c r="AE1462" i="2"/>
  <c r="AE1463" i="2"/>
  <c r="AE1464" i="2"/>
  <c r="AE1465" i="2"/>
  <c r="AE1466" i="2"/>
  <c r="AE1467" i="2"/>
  <c r="AE1468" i="2"/>
  <c r="AE1469" i="2"/>
  <c r="AE1470" i="2"/>
  <c r="AE1471" i="2"/>
  <c r="AE1472" i="2"/>
  <c r="AE1473" i="2"/>
  <c r="AE1474" i="2"/>
  <c r="AE1475" i="2"/>
  <c r="AE1476" i="2"/>
  <c r="AE1477" i="2"/>
  <c r="AE1478" i="2"/>
  <c r="AE1479" i="2"/>
  <c r="AE1480" i="2"/>
  <c r="AE1481" i="2"/>
  <c r="AE1482" i="2"/>
  <c r="AE1483" i="2"/>
  <c r="AE1484" i="2"/>
  <c r="AE1485" i="2"/>
  <c r="AE1486" i="2"/>
  <c r="AE1487" i="2"/>
  <c r="AE1488" i="2"/>
  <c r="AE1489" i="2"/>
  <c r="AE1490" i="2"/>
  <c r="AE1491" i="2"/>
  <c r="AE1492" i="2"/>
  <c r="AE1493" i="2"/>
  <c r="AE1494" i="2"/>
  <c r="AE1495" i="2"/>
  <c r="AE1496" i="2"/>
  <c r="AE1497" i="2"/>
  <c r="AE1498" i="2"/>
  <c r="AE1499" i="2"/>
  <c r="AE1500" i="2"/>
  <c r="AE1501" i="2"/>
  <c r="AE1502" i="2"/>
  <c r="AE1503" i="2"/>
  <c r="AE1504" i="2"/>
  <c r="AE1505" i="2"/>
  <c r="AE1506" i="2"/>
  <c r="AE1507" i="2"/>
  <c r="AE1508" i="2"/>
  <c r="AE1509" i="2"/>
  <c r="AE1510" i="2"/>
  <c r="AE1511" i="2"/>
  <c r="AE1512" i="2"/>
  <c r="AE1513" i="2"/>
  <c r="AE1514" i="2"/>
  <c r="AE1515" i="2"/>
  <c r="AE1516" i="2"/>
  <c r="AE1517" i="2"/>
  <c r="AE1518" i="2"/>
  <c r="AE1519" i="2"/>
  <c r="AE1520" i="2"/>
  <c r="AE1521" i="2"/>
  <c r="AE1522" i="2"/>
  <c r="AE1523" i="2"/>
  <c r="AE1524" i="2"/>
  <c r="AE1525" i="2"/>
  <c r="AE1526" i="2"/>
  <c r="AE1527" i="2"/>
  <c r="AE1528" i="2"/>
  <c r="AE1529" i="2"/>
  <c r="AE1530" i="2"/>
  <c r="AE1531" i="2"/>
  <c r="AE1532" i="2"/>
  <c r="AE1533" i="2"/>
  <c r="AE1534" i="2"/>
  <c r="AE1535" i="2"/>
  <c r="AE1536" i="2"/>
  <c r="AE1537" i="2"/>
  <c r="AE1538" i="2"/>
  <c r="AE1539" i="2"/>
  <c r="AE1540" i="2"/>
  <c r="AE1541" i="2"/>
  <c r="AE1542" i="2"/>
  <c r="AE1543" i="2"/>
  <c r="AE1544" i="2"/>
  <c r="AE1545" i="2"/>
  <c r="AE1546" i="2"/>
  <c r="AE1547" i="2"/>
  <c r="AE1548" i="2"/>
  <c r="AE1549" i="2"/>
  <c r="AE1550" i="2"/>
  <c r="AE1551" i="2"/>
  <c r="AE1552" i="2"/>
  <c r="AE1553" i="2"/>
  <c r="AE1554" i="2"/>
  <c r="AE1555" i="2"/>
  <c r="AE1556" i="2"/>
  <c r="AE1557" i="2"/>
  <c r="AE1558" i="2"/>
  <c r="AE1559" i="2"/>
  <c r="AE1560" i="2"/>
  <c r="AE1561" i="2"/>
  <c r="AE1562" i="2"/>
  <c r="AE1563" i="2"/>
  <c r="AE1564" i="2"/>
  <c r="AE1565" i="2"/>
  <c r="AE1566" i="2"/>
  <c r="AE1567" i="2"/>
  <c r="AE1568" i="2"/>
  <c r="AE1569" i="2"/>
  <c r="AE1570" i="2"/>
  <c r="AE1571" i="2"/>
  <c r="AE1572" i="2"/>
  <c r="AE1573" i="2"/>
  <c r="AE1574" i="2"/>
  <c r="AE1575" i="2"/>
  <c r="AE1576" i="2"/>
  <c r="AE1577" i="2"/>
  <c r="AE1578" i="2"/>
  <c r="AE1579" i="2"/>
  <c r="AE1580" i="2"/>
  <c r="AE1581" i="2"/>
  <c r="AE1582" i="2"/>
  <c r="AE1583" i="2"/>
  <c r="AE1584" i="2"/>
  <c r="AE1585" i="2"/>
  <c r="AE1586" i="2"/>
  <c r="AE1587" i="2"/>
  <c r="AE1588" i="2"/>
  <c r="AE1589" i="2"/>
  <c r="AE1590" i="2"/>
  <c r="AE1591" i="2"/>
  <c r="AE1592" i="2"/>
  <c r="AE1593" i="2"/>
  <c r="AE1594" i="2"/>
  <c r="AE1595" i="2"/>
  <c r="AE1596" i="2"/>
  <c r="AE1597" i="2"/>
  <c r="AE1598" i="2"/>
  <c r="AE1599" i="2"/>
  <c r="AE1600" i="2"/>
  <c r="AE160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Luis G Escamilla</author>
  </authors>
  <commentList>
    <comment ref="C1" authorId="0" shapeId="0" xr:uid="{1776CC63-23CE-734E-8EAA-EE64814E6C3E}">
      <text>
        <r>
          <rPr>
            <sz val="9"/>
            <color rgb="FF000000"/>
            <rFont val="Tahoma"/>
            <family val="2"/>
          </rPr>
          <t>The name of some competitors has been hidden due to confidentiality agreements</t>
        </r>
      </text>
    </comment>
    <comment ref="AC1" authorId="0" shapeId="0" xr:uid="{31DBA1E6-C7CC-7A4C-84A7-DB48A653EE2F}">
      <text>
        <r>
          <rPr>
            <b/>
            <sz val="9"/>
            <color rgb="FF000000"/>
            <rFont val="Tahoma"/>
            <family val="2"/>
          </rPr>
          <t>1</t>
        </r>
        <r>
          <rPr>
            <sz val="9"/>
            <color rgb="FF000000"/>
            <rFont val="Tahoma"/>
            <family val="2"/>
          </rPr>
          <t xml:space="preserve"> Mobile App,
</t>
        </r>
        <r>
          <rPr>
            <sz val="9"/>
            <color rgb="FF000000"/>
            <rFont val="Tahoma"/>
            <family val="2"/>
          </rPr>
          <t xml:space="preserve">2 Website (Using PC),
</t>
        </r>
        <r>
          <rPr>
            <sz val="9"/>
            <color rgb="FF000000"/>
            <rFont val="Tahoma"/>
            <family val="2"/>
          </rPr>
          <t>3 Website (Using a mobile device)</t>
        </r>
      </text>
    </comment>
    <comment ref="AG1" authorId="0" shapeId="0" xr:uid="{71D9976A-21F5-A447-B36F-385F264C36F2}">
      <text>
        <r>
          <rPr>
            <sz val="9"/>
            <color rgb="FF000000"/>
            <rFont val="Tahoma"/>
            <family val="2"/>
          </rPr>
          <t xml:space="preserve">1 Credit Cards,
</t>
        </r>
        <r>
          <rPr>
            <sz val="9"/>
            <color rgb="FF000000"/>
            <rFont val="Tahoma"/>
            <family val="2"/>
          </rPr>
          <t xml:space="preserve">2 PayPal,
</t>
        </r>
        <r>
          <rPr>
            <sz val="9"/>
            <color rgb="FF000000"/>
            <rFont val="Tahoma"/>
            <family val="2"/>
          </rPr>
          <t xml:space="preserve">3 Electronic Transfer through EmiratesNBD,
</t>
        </r>
        <r>
          <rPr>
            <sz val="9"/>
            <color rgb="FF000000"/>
            <rFont val="Tahoma"/>
            <family val="2"/>
          </rPr>
          <t xml:space="preserve">5 Cash upon delivery,
</t>
        </r>
        <r>
          <rPr>
            <sz val="9"/>
            <color rgb="FF000000"/>
            <rFont val="Tahoma"/>
            <family val="2"/>
          </rPr>
          <t>6 Others</t>
        </r>
      </text>
    </comment>
    <comment ref="AP1" authorId="0" shapeId="0" xr:uid="{09C5B0D7-451C-284C-BA54-80E5D516F30C}">
      <text>
        <r>
          <rPr>
            <sz val="9"/>
            <color rgb="FF000000"/>
            <rFont val="Tahoma"/>
            <family val="2"/>
          </rPr>
          <t>For this question and the previous question, participants in the door to door survey had to access the eCommerce in question and show the history of purchases to the interviewer who wrote the numbers down. This is the average of purchases by visit. i.e. multiplying # of times with this column would add up to all the purchases the interviewed found in the purchases history of the interviewee</t>
        </r>
      </text>
    </comment>
    <comment ref="AS1" authorId="0" shapeId="0" xr:uid="{AF9913A3-B69F-3546-8516-8DBE7D5300F4}">
      <text>
        <r>
          <rPr>
            <sz val="9"/>
            <color rgb="FF000000"/>
            <rFont val="Tahoma"/>
            <family val="2"/>
          </rPr>
          <t xml:space="preserve">1 Physical store,
</t>
        </r>
        <r>
          <rPr>
            <sz val="9"/>
            <color rgb="FF000000"/>
            <rFont val="Tahoma"/>
            <family val="2"/>
          </rPr>
          <t xml:space="preserve">2 Online store,
</t>
        </r>
        <r>
          <rPr>
            <sz val="9"/>
            <color rgb="FF000000"/>
            <rFont val="Tahoma"/>
            <family val="2"/>
          </rPr>
          <t xml:space="preserve"> 3 Equal for both physical store &amp;  online store</t>
        </r>
      </text>
    </comment>
    <comment ref="BM1" authorId="0" shapeId="0" xr:uid="{D457EB88-033A-3942-B854-F867A2A51516}">
      <text>
        <r>
          <rPr>
            <b/>
            <sz val="9"/>
            <color rgb="FF000000"/>
            <rFont val="Tahoma"/>
            <family val="2"/>
          </rPr>
          <t>99 Does not apply</t>
        </r>
      </text>
    </comment>
    <comment ref="BN1" authorId="0" shapeId="0" xr:uid="{CDACC706-B0B4-9348-8747-FBF5BD0191D9}">
      <text>
        <r>
          <rPr>
            <sz val="9"/>
            <color rgb="FF000000"/>
            <rFont val="Tahoma"/>
            <family val="2"/>
          </rPr>
          <t xml:space="preserve">1 Working full-time
</t>
        </r>
        <r>
          <rPr>
            <sz val="9"/>
            <color rgb="FF000000"/>
            <rFont val="Tahoma"/>
            <family val="2"/>
          </rPr>
          <t xml:space="preserve">2 Working part-time,
</t>
        </r>
        <r>
          <rPr>
            <sz val="9"/>
            <color rgb="FF000000"/>
            <rFont val="Tahoma"/>
            <family val="2"/>
          </rPr>
          <t xml:space="preserve">3 Stay-at-home parent,
</t>
        </r>
        <r>
          <rPr>
            <sz val="9"/>
            <color rgb="FF000000"/>
            <rFont val="Tahoma"/>
            <family val="2"/>
          </rPr>
          <t xml:space="preserve">4 Retired,
</t>
        </r>
        <r>
          <rPr>
            <sz val="9"/>
            <color rgb="FF000000"/>
            <rFont val="Tahoma"/>
            <family val="2"/>
          </rPr>
          <t xml:space="preserve">5 Student,
</t>
        </r>
        <r>
          <rPr>
            <sz val="9"/>
            <color rgb="FF000000"/>
            <rFont val="Tahoma"/>
            <family val="2"/>
          </rPr>
          <t>6 Unemployed</t>
        </r>
      </text>
    </comment>
    <comment ref="BO1" authorId="0" shapeId="0" xr:uid="{D15EE2D3-F56E-4148-88BD-E889FB8758B5}">
      <text>
        <r>
          <rPr>
            <b/>
            <sz val="9"/>
            <color rgb="FF000000"/>
            <rFont val="Tahoma"/>
            <family val="2"/>
          </rPr>
          <t xml:space="preserve">1 Less than 5,500 AED/month
</t>
        </r>
        <r>
          <rPr>
            <b/>
            <sz val="9"/>
            <color rgb="FF000000"/>
            <rFont val="Tahoma"/>
            <family val="2"/>
          </rPr>
          <t xml:space="preserve">2, Between 5,5001 and 8,000 AED/month
</t>
        </r>
        <r>
          <rPr>
            <b/>
            <sz val="9"/>
            <color rgb="FF000000"/>
            <rFont val="Tahoma"/>
            <family val="2"/>
          </rPr>
          <t xml:space="preserve">3 Between 8,001 AED/month and 11,000 AED/month
</t>
        </r>
        <r>
          <rPr>
            <b/>
            <sz val="9"/>
            <color rgb="FF000000"/>
            <rFont val="Tahoma"/>
            <family val="2"/>
          </rPr>
          <t xml:space="preserve">4 Between 11,001 AED/month and 15,000 AED/month
</t>
        </r>
        <r>
          <rPr>
            <b/>
            <sz val="9"/>
            <color rgb="FF000000"/>
            <rFont val="Tahoma"/>
            <family val="2"/>
          </rPr>
          <t xml:space="preserve">5 Between 15,001 AED/month and 20,000 AED/month
</t>
        </r>
        <r>
          <rPr>
            <b/>
            <sz val="9"/>
            <color rgb="FF000000"/>
            <rFont val="Tahoma"/>
            <family val="2"/>
          </rPr>
          <t xml:space="preserve">6 Between 20,001 AED/month and 27,000 AED/month
</t>
        </r>
        <r>
          <rPr>
            <b/>
            <sz val="9"/>
            <color rgb="FF000000"/>
            <rFont val="Tahoma"/>
            <family val="2"/>
          </rPr>
          <t xml:space="preserve">7 Between 27,001 AED/month and 35,000 AED/month
</t>
        </r>
        <r>
          <rPr>
            <b/>
            <sz val="9"/>
            <color rgb="FF000000"/>
            <rFont val="Tahoma"/>
            <family val="2"/>
          </rPr>
          <t xml:space="preserve">8, Between 35,001 AED/month and 50,000 AED/month
</t>
        </r>
        <r>
          <rPr>
            <b/>
            <sz val="9"/>
            <color rgb="FF000000"/>
            <rFont val="Tahoma"/>
            <family val="2"/>
          </rPr>
          <t xml:space="preserve">9 Above 50,000 AED/month
</t>
        </r>
        <r>
          <rPr>
            <b/>
            <sz val="9"/>
            <color rgb="FF000000"/>
            <rFont val="Tahoma"/>
            <family val="2"/>
          </rPr>
          <t>98 Does not wish to answer</t>
        </r>
      </text>
    </comment>
    <comment ref="BZ1" authorId="0" shapeId="0" xr:uid="{AA89E661-A7FA-B744-99B5-22E22E58C23C}">
      <text>
        <r>
          <rPr>
            <b/>
            <sz val="9"/>
            <color rgb="FF000000"/>
            <rFont val="Tahoma"/>
            <family val="2"/>
          </rPr>
          <t xml:space="preserve">1 Less than 5,500 AED/month
</t>
        </r>
        <r>
          <rPr>
            <b/>
            <sz val="9"/>
            <color rgb="FF000000"/>
            <rFont val="Tahoma"/>
            <family val="2"/>
          </rPr>
          <t xml:space="preserve">2, Between 5,5001 and 8,000 AED/month
</t>
        </r>
        <r>
          <rPr>
            <b/>
            <sz val="9"/>
            <color rgb="FF000000"/>
            <rFont val="Tahoma"/>
            <family val="2"/>
          </rPr>
          <t xml:space="preserve">3 Between 8,001 AED/month and 11,000 AED/month
</t>
        </r>
        <r>
          <rPr>
            <b/>
            <sz val="9"/>
            <color rgb="FF000000"/>
            <rFont val="Tahoma"/>
            <family val="2"/>
          </rPr>
          <t xml:space="preserve">4 Between 11,001 AED/month and 15,000 AED/month
</t>
        </r>
        <r>
          <rPr>
            <b/>
            <sz val="9"/>
            <color rgb="FF000000"/>
            <rFont val="Tahoma"/>
            <family val="2"/>
          </rPr>
          <t xml:space="preserve">5 Between 15,001 AED/month and 20,000 AED/month
</t>
        </r>
        <r>
          <rPr>
            <b/>
            <sz val="9"/>
            <color rgb="FF000000"/>
            <rFont val="Tahoma"/>
            <family val="2"/>
          </rPr>
          <t xml:space="preserve">6 Between 20,001 AED/month and 27,000 AED/month
</t>
        </r>
        <r>
          <rPr>
            <b/>
            <sz val="9"/>
            <color rgb="FF000000"/>
            <rFont val="Tahoma"/>
            <family val="2"/>
          </rPr>
          <t xml:space="preserve">7 Between 27,001 AED/month and 35,000 AED/month
</t>
        </r>
        <r>
          <rPr>
            <b/>
            <sz val="9"/>
            <color rgb="FF000000"/>
            <rFont val="Tahoma"/>
            <family val="2"/>
          </rPr>
          <t xml:space="preserve">8, Between 35,001 AED/month and 50,000 AED/month
</t>
        </r>
        <r>
          <rPr>
            <b/>
            <sz val="9"/>
            <color rgb="FF000000"/>
            <rFont val="Tahoma"/>
            <family val="2"/>
          </rPr>
          <t xml:space="preserve">9 Above 50,000 AED/month
</t>
        </r>
        <r>
          <rPr>
            <b/>
            <sz val="9"/>
            <color rgb="FF000000"/>
            <rFont val="Tahoma"/>
            <family val="2"/>
          </rPr>
          <t>98 Does not wish to answer</t>
        </r>
      </text>
    </comment>
  </commentList>
</comments>
</file>

<file path=xl/sharedStrings.xml><?xml version="1.0" encoding="utf-8"?>
<sst xmlns="http://schemas.openxmlformats.org/spreadsheetml/2006/main" count="11484" uniqueCount="122">
  <si>
    <t>gender</t>
  </si>
  <si>
    <t xml:space="preserve"> </t>
  </si>
  <si>
    <t>TAOBAO/TMALL</t>
  </si>
  <si>
    <t>ZALORA</t>
  </si>
  <si>
    <t>SSENSE</t>
  </si>
  <si>
    <t>ALIEXPRESS</t>
  </si>
  <si>
    <t>EZBUY</t>
  </si>
  <si>
    <t>HONESTBEE</t>
  </si>
  <si>
    <t>SHOPBOP</t>
  </si>
  <si>
    <t>SHOPEE</t>
  </si>
  <si>
    <t>DRESSABELLE</t>
  </si>
  <si>
    <t>NET-A-PORTER</t>
  </si>
  <si>
    <t>WISH</t>
  </si>
  <si>
    <t>Age</t>
  </si>
  <si>
    <t>Marital Status</t>
  </si>
  <si>
    <t>No</t>
  </si>
  <si>
    <t>Yes</t>
  </si>
  <si>
    <t>Highest level of Education</t>
  </si>
  <si>
    <t>Post-graduate education</t>
  </si>
  <si>
    <t>University/College Degree</t>
  </si>
  <si>
    <t>High School Completed</t>
  </si>
  <si>
    <t>Did not attend school</t>
  </si>
  <si>
    <t>K12 completed</t>
  </si>
  <si>
    <t>Technical Diploma/Partially completed College</t>
  </si>
  <si>
    <t>Single</t>
  </si>
  <si>
    <t>Married</t>
  </si>
  <si>
    <t>Divorced</t>
  </si>
  <si>
    <t>Male</t>
  </si>
  <si>
    <t>Female</t>
  </si>
  <si>
    <t>AMAZON/souq.com</t>
  </si>
  <si>
    <t>Competitor 2</t>
  </si>
  <si>
    <t>Competitor 3</t>
  </si>
  <si>
    <t>Competitor 4</t>
  </si>
  <si>
    <t>Competitor 5</t>
  </si>
  <si>
    <t>DG Sharaf</t>
  </si>
  <si>
    <t>Amazon/souq.com</t>
  </si>
  <si>
    <t>InstaShop</t>
  </si>
  <si>
    <t>AymanZ</t>
  </si>
  <si>
    <t>Shalhoub</t>
  </si>
  <si>
    <t>Splash</t>
  </si>
  <si>
    <t>Average_amount_spent_per_visit_last_3_months</t>
  </si>
  <si>
    <t>How_satisfied_are_you_with_this_ecommerce_company</t>
  </si>
  <si>
    <t>Interview_ID</t>
  </si>
  <si>
    <t>Interview_Survey Date</t>
  </si>
  <si>
    <t>site_used</t>
  </si>
  <si>
    <t>Product_Quality</t>
  </si>
  <si>
    <t>Service_Quality</t>
  </si>
  <si>
    <t>Price_Quality_Relation_Value</t>
  </si>
  <si>
    <t>Keep_Buying</t>
  </si>
  <si>
    <t>Recommend</t>
  </si>
  <si>
    <t>Did_recommend</t>
  </si>
  <si>
    <t>Rate_products</t>
  </si>
  <si>
    <t>Rate_variety</t>
  </si>
  <si>
    <t>Navigate_Ease</t>
  </si>
  <si>
    <t>Find_Product_Ease</t>
  </si>
  <si>
    <t>Rate_availability</t>
  </si>
  <si>
    <t>Rate_promotions</t>
  </si>
  <si>
    <t>Rate_information</t>
  </si>
  <si>
    <t>Ease_Compare</t>
  </si>
  <si>
    <t>Ease_Manage_Cart</t>
  </si>
  <si>
    <t>Checkout_rate</t>
  </si>
  <si>
    <t>Security</t>
  </si>
  <si>
    <t>Deilvery_understanding</t>
  </si>
  <si>
    <t>Deilvery_ops_satisfaction</t>
  </si>
  <si>
    <t>Track_rate</t>
  </si>
  <si>
    <t>time_deliver</t>
  </si>
  <si>
    <t>Product_quality2</t>
  </si>
  <si>
    <t>Satisfied_customer_service</t>
  </si>
  <si>
    <t>Return_Exchange_Satisfied</t>
  </si>
  <si>
    <t>Read_reviews</t>
  </si>
  <si>
    <t>Interact_with_seller</t>
  </si>
  <si>
    <t>lastsix_months_no_times_purchased</t>
  </si>
  <si>
    <t>1physicalstoore_2onlinestore_3both</t>
  </si>
  <si>
    <t>number_dependents</t>
  </si>
  <si>
    <t>Employement_Status</t>
  </si>
  <si>
    <t>Monthly_Household_Income</t>
  </si>
  <si>
    <t>Website_pc</t>
  </si>
  <si>
    <t>Website_mobile</t>
  </si>
  <si>
    <t>paypal</t>
  </si>
  <si>
    <t>payment</t>
  </si>
  <si>
    <t>credit_card</t>
  </si>
  <si>
    <t>nbd</t>
  </si>
  <si>
    <t>cash</t>
  </si>
  <si>
    <t>other</t>
  </si>
  <si>
    <t>method_payment</t>
  </si>
  <si>
    <t>College</t>
  </si>
  <si>
    <t>Post_Graduate</t>
  </si>
  <si>
    <t>mobile_app</t>
  </si>
  <si>
    <t>High_School_Completed</t>
  </si>
  <si>
    <t>K12</t>
  </si>
  <si>
    <t>Technical</t>
  </si>
  <si>
    <t>No_school</t>
  </si>
  <si>
    <t>Monthly_Income 1_5500 2_8000 3_11000 4_15000 5_20000 6_27000 7_35000 8_5000 9_51000 98_0</t>
  </si>
  <si>
    <t>hh_income_1</t>
  </si>
  <si>
    <t>hh_income_2</t>
  </si>
  <si>
    <t>hh_income_3</t>
  </si>
  <si>
    <t>hh_income_4</t>
  </si>
  <si>
    <t>hh_income_5</t>
  </si>
  <si>
    <t>hh_income_6</t>
  </si>
  <si>
    <t>hh_income_7</t>
  </si>
  <si>
    <t>hh_income_8</t>
  </si>
  <si>
    <t>hh_income9</t>
  </si>
  <si>
    <t>hh_income_noanswer</t>
  </si>
  <si>
    <t>Monthly_Income_1_5500_AED</t>
  </si>
  <si>
    <t>Monthly_Income_2_8000_AED</t>
  </si>
  <si>
    <t>Monthly_Income_3_11000_AED</t>
  </si>
  <si>
    <t>Monthly_Income_4_15000_AED</t>
  </si>
  <si>
    <t>Monthly_Income_5_20000_AED</t>
  </si>
  <si>
    <t>Monthly_Income_7_35000_AED</t>
  </si>
  <si>
    <t>Monthly_Income_8_5000_AED</t>
  </si>
  <si>
    <t>Monthly_Income_9_51000_PLUS</t>
  </si>
  <si>
    <t>Monthly_Income_98_noanswer</t>
  </si>
  <si>
    <t>Monthly_Income_6_27000_AED</t>
  </si>
  <si>
    <t>male</t>
  </si>
  <si>
    <t>female</t>
  </si>
  <si>
    <t>age18_25</t>
  </si>
  <si>
    <t>age26_35</t>
  </si>
  <si>
    <t>age36_45</t>
  </si>
  <si>
    <t>age46_55</t>
  </si>
  <si>
    <t>age56_Up</t>
  </si>
  <si>
    <t>Spent_over_1000_AED</t>
  </si>
  <si>
    <t>Spent_under_1000_AED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</si>
</sst>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
      <color rgb="FF000000"/>
      <name val="Tahoma"/>
      <family val="2"/>
    </font>
    <font>
      <sz val="9"/>
      <color rgb="FF000000"/>
      <name val="Tahoma"/>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 fontId="0" fillId="0" borderId="0" xfId="0" applyNumberFormat="1"/>
    <xf numFmtId="1" fontId="0" fillId="0" borderId="0" xfId="0" applyNumberFormat="1"/>
  </cellXfs>
  <cellStyles count="1">
    <cellStyle name="Normal" xfId="0" builtinId="0"/>
  </cellStyles>
  <dxfs count="47">
    <dxf>
      <numFmt numFmtId="1" formatCode="0"/>
    </dxf>
    <dxf>
      <numFmt numFmtId="1" formatCode="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7A238A-A1B5-3A41-83C8-5D7B74E86BD6}" name="Table13" displayName="Table13" ref="A1:CJ1601" totalsRowShown="0">
  <autoFilter ref="A1:CJ1601" xr:uid="{69B9FB4E-FB7F-F84B-80C9-532951641014}"/>
  <sortState xmlns:xlrd2="http://schemas.microsoft.com/office/spreadsheetml/2017/richdata2" ref="A2:CJ1601">
    <sortCondition ref="A1:A1601"/>
  </sortState>
  <tableColumns count="88">
    <tableColumn id="1" xr3:uid="{FF285B60-0D3A-BA48-834B-4E11673707E8}" name="Interview_ID"/>
    <tableColumn id="52" xr3:uid="{1E1EFAE0-32D2-E84F-BC23-A084765356E2}" name="Interview_Survey Date" dataDxfId="46"/>
    <tableColumn id="2" xr3:uid="{71BA290A-D48F-B146-A432-8FF266304C56}" name="site_used"/>
    <tableColumn id="3" xr3:uid="{A570390A-5205-BB46-869E-F474D4C00FDE}" name="Product_Quality"/>
    <tableColumn id="4" xr3:uid="{3BC58D80-ABF7-0A47-9EC9-B7AAF8EA80ED}" name="Service_Quality"/>
    <tableColumn id="5" xr3:uid="{B1784588-D04D-A844-8C31-8E052153F3D8}" name="Price_Quality_Relation_Value"/>
    <tableColumn id="6" xr3:uid="{0583D41C-262B-964D-8691-24FCCF230907}" name="How_satisfied_are_you_with_this_ecommerce_company"/>
    <tableColumn id="7" xr3:uid="{D601193F-77DA-E74A-9285-646D83460721}" name="Keep_Buying"/>
    <tableColumn id="8" xr3:uid="{9F5EB5B4-DDDE-FF43-A15D-3B30E020353A}" name="Recommend"/>
    <tableColumn id="9" xr3:uid="{EEAECA32-6786-8146-990A-634627B117E0}" name="Did_recommend"/>
    <tableColumn id="11" xr3:uid="{AEEF9CA3-4608-D945-8F0A-F4AD6A6EAE03}" name="Rate_products"/>
    <tableColumn id="12" xr3:uid="{39FB3D7A-D0AC-1F46-B0DE-5AAE1C61C77E}" name="Rate_variety"/>
    <tableColumn id="13" xr3:uid="{0C8AD1AF-69A9-BC48-AD39-0B14BE81059D}" name="Navigate_Ease"/>
    <tableColumn id="14" xr3:uid="{9600063A-0811-324D-8C82-E5313906683C}" name="Find_Product_Ease"/>
    <tableColumn id="15" xr3:uid="{D61185F9-9CA5-2D4B-A8B8-01E4891906F7}" name="Rate_availability"/>
    <tableColumn id="16" xr3:uid="{E3464297-9D79-9A4B-8257-39DBDA530CBD}" name="Rate_promotions"/>
    <tableColumn id="17" xr3:uid="{9E47A1ED-613F-A944-B1CC-45B03485F81E}" name="Rate_information"/>
    <tableColumn id="18" xr3:uid="{84F68EFC-980D-A244-893C-B46564A8518F}" name="Ease_Compare"/>
    <tableColumn id="20" xr3:uid="{68BB70D6-7FC4-3049-A1FA-AB9FFBBCE6C5}" name="Ease_Manage_Cart"/>
    <tableColumn id="21" xr3:uid="{859AE91D-3956-9F40-9987-1CBE7A855DDC}" name="Checkout_rate"/>
    <tableColumn id="22" xr3:uid="{CCA6A501-E408-AE4F-A99A-34BCFBB09E78}" name="Security"/>
    <tableColumn id="23" xr3:uid="{0653AC58-979B-CF48-A75C-1C63A9DD6148}" name="Deilvery_understanding"/>
    <tableColumn id="24" xr3:uid="{44FD6D4F-7D92-4F46-9960-C6E31AC1E9D4}" name="Deilvery_ops_satisfaction"/>
    <tableColumn id="25" xr3:uid="{F72A2410-79CD-6B4C-B08C-B964C36C3373}" name="Track_rate"/>
    <tableColumn id="26" xr3:uid="{0717FE3E-325D-3B47-B1AE-2FBA26507E1D}" name="time_deliver"/>
    <tableColumn id="27" xr3:uid="{1C39F15B-FD5F-8C4D-B3D0-7D47DEF92DF2}" name="Product_quality2"/>
    <tableColumn id="28" xr3:uid="{3846A695-8D82-9E40-8493-26F4F3145DD6}" name="Satisfied_customer_service"/>
    <tableColumn id="29" xr3:uid="{95A71BD6-8444-F34B-BFAD-F876338F2CCE}" name="Return_Exchange_Satisfied"/>
    <tableColumn id="30" xr3:uid="{577AF2F0-23F3-C548-A1F8-B362BD5D92B0}" name="payment"/>
    <tableColumn id="54" xr3:uid="{C7FB2211-B4B7-0244-9A7C-A8FFD7A0D6E3}" name="mobile_app" dataDxfId="43">
      <calculatedColumnFormula>IF(Table13[[#This Row],[payment]]=1,1,0)</calculatedColumnFormula>
    </tableColumn>
    <tableColumn id="10" xr3:uid="{185B2577-744C-DA42-8423-A50AC941ABC4}" name="Website_pc" dataDxfId="45">
      <calculatedColumnFormula>IF(Table13[[#This Row],[payment]]=2,1,0)</calculatedColumnFormula>
    </tableColumn>
    <tableColumn id="19" xr3:uid="{2A764963-7073-D947-A256-7DC5A0A07839}" name="Website_mobile" dataDxfId="44">
      <calculatedColumnFormula>IF(Table13[[#This Row],[payment]]=3,1,0)</calculatedColumnFormula>
    </tableColumn>
    <tableColumn id="31" xr3:uid="{11581D4F-BA07-7F49-9344-919AC51F78A5}" name="method_payment"/>
    <tableColumn id="51" xr3:uid="{EA156732-55BE-1C44-B335-EC244937610F}" name="credit_card" dataDxfId="42">
      <calculatedColumnFormula>IF(Table13[[#This Row],[method_payment]]=1,1,0)</calculatedColumnFormula>
    </tableColumn>
    <tableColumn id="50" xr3:uid="{8BB493C0-1AA6-5C47-A9D2-DAC7BFB3B25A}" name="paypal" dataDxfId="41">
      <calculatedColumnFormula>IF(Table13[[#This Row],[method_payment]]=2,1,0)</calculatedColumnFormula>
    </tableColumn>
    <tableColumn id="49" xr3:uid="{67AD88A4-0E1E-D341-BF22-0C4C5549B3F6}" name="nbd" dataDxfId="40">
      <calculatedColumnFormula>IF(Table13[[#This Row],[method_payment]]=3,1,0)</calculatedColumnFormula>
    </tableColumn>
    <tableColumn id="55" xr3:uid="{EBD7334B-D9C9-B64B-B3FB-5F69F4123521}" name="cash" dataDxfId="39">
      <calculatedColumnFormula>IF(Table13[[#This Row],[method_payment]]=5,1,0)</calculatedColumnFormula>
    </tableColumn>
    <tableColumn id="41" xr3:uid="{D8F542F6-1D32-4048-AFAA-AF324121B35D}" name="other" dataDxfId="38">
      <calculatedColumnFormula>IF(Table13[[#This Row],[method_payment]]=6,1,0)</calculatedColumnFormula>
    </tableColumn>
    <tableColumn id="33" xr3:uid="{4290FCCC-0036-9F40-AC8A-F3993B078A28}" name="Read_reviews"/>
    <tableColumn id="34" xr3:uid="{7C6B0BC3-B70E-C840-9D0A-914B78513F2F}" name="Interact_with_seller"/>
    <tableColumn id="37" xr3:uid="{104FDAF0-7410-8D45-B66A-C651F1DD85DE}" name="lastsix_months_no_times_purchased"/>
    <tableColumn id="38" xr3:uid="{80B3E417-EE45-DB46-8290-0DF1EC204415}" name="Average_amount_spent_per_visit_last_3_months" dataDxfId="2"/>
    <tableColumn id="98" xr3:uid="{28E19593-BC20-3645-AC43-4A26D91E5E93}" name="Spent_under_1000_AED" dataDxfId="0">
      <calculatedColumnFormula>IF(AND(Table13[[#This Row],[Average_amount_spent_per_visit_last_3_months]]&gt;=1,Table13[[#This Row],[Average_amount_spent_per_visit_last_3_months]]&lt;=999),1,0)</calculatedColumnFormula>
    </tableColumn>
    <tableColumn id="97" xr3:uid="{A70C0D16-1BFC-DA48-B596-F3BB82ACAB8A}" name="Spent_over_1000_AED" dataDxfId="1">
      <calculatedColumnFormula>IF(AND(Table13[[#This Row],[Average_amount_spent_per_visit_last_3_months]]&gt;=1000,Table13[[#This Row],[Average_amount_spent_per_visit_last_3_months]]&lt;=6700),1,0)</calculatedColumnFormula>
    </tableColumn>
    <tableColumn id="39" xr3:uid="{DB020386-8D5D-D64F-A5D1-25E4AD98ADEE}" name="1physicalstoore_2onlinestore_3both"/>
    <tableColumn id="40" xr3:uid="{7F769502-54F0-8042-9145-1E98488701F4}" name="Age"/>
    <tableColumn id="92" xr3:uid="{27355D1D-6F04-A649-92C9-057DDA631EC9}" name="age18_25" dataDxfId="7">
      <calculatedColumnFormula>IF(AND(Table13[[#This Row],[Age]]&gt;=18,Table13[[#This Row],[Age]]&lt;=25),1,0)</calculatedColumnFormula>
    </tableColumn>
    <tableColumn id="93" xr3:uid="{E45A404E-2AAF-3A45-8CBD-AC513EA512BB}" name="age26_35" dataDxfId="6">
      <calculatedColumnFormula>IF(AND(Table13[[#This Row],[Age]]&gt;=26,Table13[[#This Row],[Age]]&lt;=35),1,0)</calculatedColumnFormula>
    </tableColumn>
    <tableColumn id="94" xr3:uid="{F2F389C3-EC91-9747-8BC2-01190D024B20}" name="age36_45" dataDxfId="5">
      <calculatedColumnFormula>IF(AND(Table13[[#This Row],[Age]]&gt;=36,Table13[[#This Row],[Age]]&lt;=45),1,0)</calculatedColumnFormula>
    </tableColumn>
    <tableColumn id="95" xr3:uid="{714D1594-2ABF-914B-941A-CE0742EBF07B}" name="age46_55" dataDxfId="4">
      <calculatedColumnFormula>IF(AND(Table13[[#This Row],[Age]]&gt;=46,Table13[[#This Row],[Age]]&lt;=55),1,0)</calculatedColumnFormula>
    </tableColumn>
    <tableColumn id="91" xr3:uid="{5732507F-247E-8D47-869A-D25290A93F5D}" name="age56_Up" dataDxfId="3">
      <calculatedColumnFormula>IF(AND(Table13[[#This Row],[Age]]&gt;=56,Table13[[#This Row],[Age]]&lt;=67),1,0)</calculatedColumnFormula>
    </tableColumn>
    <tableColumn id="47" xr3:uid="{58CF4077-D6CC-9D47-80F4-B8FED7666255}" name="Marital Status"/>
    <tableColumn id="85" xr3:uid="{526F44DC-A1BB-5E41-A942-567F958DC864}" name="Married" dataDxfId="11">
      <calculatedColumnFormula>IF(Table13[[#This Row],[Marital Status]]="Married",1,0)</calculatedColumnFormula>
    </tableColumn>
    <tableColumn id="86" xr3:uid="{C76A501B-E38E-4146-B913-C4713128C73B}" name="Single" dataDxfId="10">
      <calculatedColumnFormula>IF(Table13[[#This Row],[Marital Status]]="Single",1,0)</calculatedColumnFormula>
    </tableColumn>
    <tableColumn id="48" xr3:uid="{E630928D-5942-5A47-9E85-D14DF6F481B3}" name="gender"/>
    <tableColumn id="88" xr3:uid="{B868699E-08E5-5C41-AB7B-FFE4EBF21003}" name="male" dataDxfId="9">
      <calculatedColumnFormula>IF(Table13[[#This Row],[gender]]="Male",1,0)</calculatedColumnFormula>
    </tableColumn>
    <tableColumn id="89" xr3:uid="{5A9CD426-335C-DF41-9EA6-C8CEC0DB01C7}" name="female" dataDxfId="8">
      <calculatedColumnFormula>IF(Table13[[#This Row],[gender]]="Female",1,0)</calculatedColumnFormula>
    </tableColumn>
    <tableColumn id="45" xr3:uid="{8B2797B2-953B-B045-BE81-059D6C21DC64}" name="Highest level of Education"/>
    <tableColumn id="62" xr3:uid="{91BFC6A6-9DC7-3D4A-8788-A70F21A77083}" name="No_school" dataDxfId="12">
      <calculatedColumnFormula>IF(Table13[[#This Row],[Highest level of Education]]="Did not attend school",1,0)</calculatedColumnFormula>
    </tableColumn>
    <tableColumn id="57" xr3:uid="{DC3FB7B8-F4A3-3B45-A293-F8DE1B536176}" name="K12" dataDxfId="37">
      <calculatedColumnFormula>IF(Table13[[#This Row],[Highest level of Education]]="K12 completed",1,0)</calculatedColumnFormula>
    </tableColumn>
    <tableColumn id="60" xr3:uid="{7C6D273A-BE13-2745-B954-EEE0B7E6AFE9}" name="High_School_Completed" dataDxfId="36">
      <calculatedColumnFormula>IF(Table13[[#This Row],[Highest level of Education]]="High School Completed",1,0)</calculatedColumnFormula>
    </tableColumn>
    <tableColumn id="61" xr3:uid="{CAB5CC60-ED73-CB4E-AB00-ACF733F85962}" name="Technical" dataDxfId="35">
      <calculatedColumnFormula>IF(Table13[[#This Row],[Highest level of Education]]="Technical Diploma/Partially completed College",1,0)</calculatedColumnFormula>
    </tableColumn>
    <tableColumn id="58" xr3:uid="{014D52FC-CD3B-944C-99B6-997179CD1460}" name="College" dataDxfId="34">
      <calculatedColumnFormula>IF(Table13[[#This Row],[Highest level of Education]]="University/College Degree",1,0)</calculatedColumnFormula>
    </tableColumn>
    <tableColumn id="59" xr3:uid="{D12DE212-4C91-3343-9CCB-404CE0CBF4F6}" name="Post_Graduate" dataDxfId="33">
      <calculatedColumnFormula>IF(Table13[[#This Row],[Highest level of Education]]="Post-graduate education",1,0)</calculatedColumnFormula>
    </tableColumn>
    <tableColumn id="46" xr3:uid="{2C2627D8-1470-8C43-8F31-21FA3B0223F8}" name="number_dependents"/>
    <tableColumn id="42" xr3:uid="{2CD8E3FD-771D-D145-A6D1-AD53F7BE02D8}" name="Employement_Status"/>
    <tableColumn id="43" xr3:uid="{7716ACA0-311D-564D-AAE6-7E087BA1938A}" name="Monthly_Income 1_5500 2_8000 3_11000 4_15000 5_20000 6_27000 7_35000 8_5000 9_51000 98_0"/>
    <tableColumn id="67" xr3:uid="{F9CF3E33-CEDC-F14C-83AF-296FB77CE28A}" name="Monthly_Income_1_5500_AED" dataDxfId="32">
      <calculatedColumnFormula>IF(Table13[[#This Row],[Monthly_Income 1_5500 2_8000 3_11000 4_15000 5_20000 6_27000 7_35000 8_5000 9_51000 98_0]]=1,1,0)</calculatedColumnFormula>
    </tableColumn>
    <tableColumn id="66" xr3:uid="{C9AB77AD-990B-D245-9F23-F2BE6C6C9A1E}" name="Monthly_Income_2_8000_AED" dataDxfId="31">
      <calculatedColumnFormula>IF(Table13[[#This Row],[Monthly_Income 1_5500 2_8000 3_11000 4_15000 5_20000 6_27000 7_35000 8_5000 9_51000 98_0]]=2,1,0)</calculatedColumnFormula>
    </tableColumn>
    <tableColumn id="65" xr3:uid="{976EF131-45FF-9B4D-B691-0B835F2308DA}" name="Monthly_Income_3_11000_AED" dataDxfId="30">
      <calculatedColumnFormula>IF(Table13[[#This Row],[Monthly_Income 1_5500 2_8000 3_11000 4_15000 5_20000 6_27000 7_35000 8_5000 9_51000 98_0]]=3,1,0)</calculatedColumnFormula>
    </tableColumn>
    <tableColumn id="64" xr3:uid="{9A091599-7056-0C42-9B36-CA49131B803B}" name="Monthly_Income_4_15000_AED" dataDxfId="29">
      <calculatedColumnFormula>IF(Table13[[#This Row],[Monthly_Income 1_5500 2_8000 3_11000 4_15000 5_20000 6_27000 7_35000 8_5000 9_51000 98_0]]=4,1,0)</calculatedColumnFormula>
    </tableColumn>
    <tableColumn id="70" xr3:uid="{0AC8C0E0-67F4-C940-985B-D115BD527E33}" name="Monthly_Income_5_20000_AED" dataDxfId="28">
      <calculatedColumnFormula>IF(Table13[[#This Row],[Monthly_Income 1_5500 2_8000 3_11000 4_15000 5_20000 6_27000 7_35000 8_5000 9_51000 98_0]]=5,1,0)</calculatedColumnFormula>
    </tableColumn>
    <tableColumn id="69" xr3:uid="{1964DA57-2A72-F545-9106-F716935B72EC}" name="Monthly_Income_6_27000_AED" dataDxfId="27">
      <calculatedColumnFormula>IF(Table13[[#This Row],[Monthly_Income 1_5500 2_8000 3_11000 4_15000 5_20000 6_27000 7_35000 8_5000 9_51000 98_0]]=6,1,0)</calculatedColumnFormula>
    </tableColumn>
    <tableColumn id="68" xr3:uid="{3EBE69B2-1662-BC4D-BB0E-28C42A9B7321}" name="Monthly_Income_7_35000_AED" dataDxfId="26">
      <calculatedColumnFormula>IF(Table13[[#This Row],[Monthly_Income 1_5500 2_8000 3_11000 4_15000 5_20000 6_27000 7_35000 8_5000 9_51000 98_0]]=7,1,0)</calculatedColumnFormula>
    </tableColumn>
    <tableColumn id="71" xr3:uid="{A243AB93-470D-1B47-81CD-6DDD75350554}" name="Monthly_Income_8_5000_AED" dataDxfId="25">
      <calculatedColumnFormula>IF(Table13[[#This Row],[Monthly_Income 1_5500 2_8000 3_11000 4_15000 5_20000 6_27000 7_35000 8_5000 9_51000 98_0]]=8,1,0)</calculatedColumnFormula>
    </tableColumn>
    <tableColumn id="63" xr3:uid="{CDF6A795-0E30-5B4A-8100-9B57976C7538}" name="Monthly_Income_9_51000_PLUS" dataDxfId="24">
      <calculatedColumnFormula>IF(Table13[[#This Row],[Monthly_Income 1_5500 2_8000 3_11000 4_15000 5_20000 6_27000 7_35000 8_5000 9_51000 98_0]]=9,1,0)</calculatedColumnFormula>
    </tableColumn>
    <tableColumn id="72" xr3:uid="{9EA9D7E6-B32B-D340-9241-220DED99DBCF}" name="Monthly_Income_98_noanswer" dataDxfId="23">
      <calculatedColumnFormula>IF(Table13[[#This Row],[Monthly_Income 1_5500 2_8000 3_11000 4_15000 5_20000 6_27000 7_35000 8_5000 9_51000 98_0]]=98,1,0)</calculatedColumnFormula>
    </tableColumn>
    <tableColumn id="44" xr3:uid="{5A076ED3-2E00-304F-AEF1-4AFBB6E10DFE}" name="Monthly_Household_Income"/>
    <tableColumn id="76" xr3:uid="{FCA95D1F-AB83-4C4E-9D44-9D07277A100C}" name="hh_income_1" dataDxfId="22">
      <calculatedColumnFormula>IF(Table13[[#This Row],[Monthly_Household_Income]]=1,1,0)</calculatedColumnFormula>
    </tableColumn>
    <tableColumn id="75" xr3:uid="{09E53F8C-0A1B-0041-A5DB-5E595B7F6E3C}" name="hh_income_2" dataDxfId="21">
      <calculatedColumnFormula>IF(Table13[[#This Row],[Monthly_Household_Income]]=2,1,0)</calculatedColumnFormula>
    </tableColumn>
    <tableColumn id="82" xr3:uid="{DB8FB811-1353-C74E-A5D3-415AEE5A42B0}" name="hh_income_3" dataDxfId="20">
      <calculatedColumnFormula>IF(Table13[[#This Row],[Monthly_Household_Income]]=3,1,0)</calculatedColumnFormula>
    </tableColumn>
    <tableColumn id="81" xr3:uid="{B161F1C4-9DCE-154C-976A-DA6692239D5D}" name="hh_income_4" dataDxfId="19">
      <calculatedColumnFormula>IF(Table13[[#This Row],[Monthly_Household_Income]]=4,1,0)</calculatedColumnFormula>
    </tableColumn>
    <tableColumn id="80" xr3:uid="{6C8A53BB-7C7B-D24E-8428-25ECBF9BDB57}" name="hh_income_5" dataDxfId="18">
      <calculatedColumnFormula>IF(Table13[[#This Row],[Monthly_Household_Income]]=5,1,0)</calculatedColumnFormula>
    </tableColumn>
    <tableColumn id="79" xr3:uid="{A5F94D4F-7049-6448-8D22-4A3A560A924D}" name="hh_income_6" dataDxfId="17">
      <calculatedColumnFormula>IF(Table13[[#This Row],[Monthly_Household_Income]]=6,1,0)</calculatedColumnFormula>
    </tableColumn>
    <tableColumn id="78" xr3:uid="{8792D4BE-548C-EE48-AA58-A2243793B78B}" name="hh_income_7" dataDxfId="16">
      <calculatedColumnFormula>IF(Table13[[#This Row],[Monthly_Household_Income]]=7,1,0)</calculatedColumnFormula>
    </tableColumn>
    <tableColumn id="83" xr3:uid="{47933F5E-A95E-F245-936A-BAC3D4E894F8}" name="hh_income_8" dataDxfId="15">
      <calculatedColumnFormula>IF(Table13[[#This Row],[Monthly_Household_Income]]=8,1,0)</calculatedColumnFormula>
    </tableColumn>
    <tableColumn id="84" xr3:uid="{E955D8C3-3FE7-6D4A-BA22-594C2B076303}" name="hh_income9" dataDxfId="14">
      <calculatedColumnFormula>IF(Table13[[#This Row],[Monthly_Household_Income]]=9,1,0)</calculatedColumnFormula>
    </tableColumn>
    <tableColumn id="77" xr3:uid="{66912178-0BAF-404C-A052-483EF8E933A6}" name="hh_income_noanswer" dataDxfId="13">
      <calculatedColumnFormula>IF(Table13[[#This Row],[Monthly_Household_Income]]=98,1,0)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A63C4-2519-9D46-8135-746A2C4615DE}">
  <dimension ref="A1:CJ1601"/>
  <sheetViews>
    <sheetView tabSelected="1" topLeftCell="AQ1" workbookViewId="0">
      <selection activeCell="BB1" sqref="BB1"/>
    </sheetView>
  </sheetViews>
  <sheetFormatPr baseColWidth="10" defaultRowHeight="15"/>
  <cols>
    <col min="3" max="3" width="17.83203125" customWidth="1"/>
    <col min="4" max="4" width="22.5" customWidth="1"/>
    <col min="6" max="6" width="33.5" customWidth="1"/>
    <col min="9" max="9" width="54.33203125" customWidth="1"/>
    <col min="10" max="10" width="49" customWidth="1"/>
    <col min="11" max="11" width="25.5" customWidth="1"/>
    <col min="12" max="12" width="35.6640625" customWidth="1"/>
    <col min="13" max="13" width="40.6640625" customWidth="1"/>
    <col min="14" max="14" width="31.5" customWidth="1"/>
    <col min="15" max="15" width="38.83203125" customWidth="1"/>
    <col min="16" max="16" width="32.5" customWidth="1"/>
    <col min="33" max="38" width="16.83203125" customWidth="1"/>
    <col min="42" max="42" width="39" style="2" customWidth="1"/>
    <col min="43" max="44" width="39" style="3" customWidth="1"/>
    <col min="52" max="54" width="15.5" customWidth="1"/>
    <col min="58" max="59" width="29" customWidth="1"/>
    <col min="60" max="64" width="15.83203125" customWidth="1"/>
    <col min="65" max="65" width="18.1640625" customWidth="1"/>
    <col min="66" max="66" width="33.1640625" customWidth="1"/>
    <col min="67" max="77" width="35.5" customWidth="1"/>
    <col min="78" max="79" width="32.5" customWidth="1"/>
    <col min="80" max="84" width="35.5" customWidth="1"/>
    <col min="88" max="88" width="32.5" customWidth="1"/>
  </cols>
  <sheetData>
    <row r="1" spans="1:88">
      <c r="A1" t="s">
        <v>42</v>
      </c>
      <c r="B1" t="s">
        <v>43</v>
      </c>
      <c r="C1" t="s">
        <v>44</v>
      </c>
      <c r="D1" t="s">
        <v>45</v>
      </c>
      <c r="E1" t="s">
        <v>46</v>
      </c>
      <c r="F1" t="s">
        <v>47</v>
      </c>
      <c r="G1" t="s">
        <v>41</v>
      </c>
      <c r="H1" t="s">
        <v>48</v>
      </c>
      <c r="I1" t="s">
        <v>49</v>
      </c>
      <c r="J1" t="s">
        <v>50</v>
      </c>
      <c r="K1" t="s">
        <v>51</v>
      </c>
      <c r="L1" t="s">
        <v>52</v>
      </c>
      <c r="M1" t="s">
        <v>53</v>
      </c>
      <c r="N1" t="s">
        <v>54</v>
      </c>
      <c r="O1" t="s">
        <v>55</v>
      </c>
      <c r="P1" t="s">
        <v>56</v>
      </c>
      <c r="Q1" t="s">
        <v>57</v>
      </c>
      <c r="R1" t="s">
        <v>58</v>
      </c>
      <c r="S1" t="s">
        <v>59</v>
      </c>
      <c r="T1" t="s">
        <v>60</v>
      </c>
      <c r="U1" t="s">
        <v>61</v>
      </c>
      <c r="V1" t="s">
        <v>62</v>
      </c>
      <c r="W1" t="s">
        <v>63</v>
      </c>
      <c r="X1" t="s">
        <v>64</v>
      </c>
      <c r="Y1" t="s">
        <v>65</v>
      </c>
      <c r="Z1" t="s">
        <v>66</v>
      </c>
      <c r="AA1" t="s">
        <v>67</v>
      </c>
      <c r="AB1" t="s">
        <v>68</v>
      </c>
      <c r="AC1" t="s">
        <v>79</v>
      </c>
      <c r="AD1" t="s">
        <v>87</v>
      </c>
      <c r="AE1" t="s">
        <v>76</v>
      </c>
      <c r="AF1" t="s">
        <v>77</v>
      </c>
      <c r="AG1" t="s">
        <v>84</v>
      </c>
      <c r="AH1" t="s">
        <v>80</v>
      </c>
      <c r="AI1" t="s">
        <v>78</v>
      </c>
      <c r="AJ1" t="s">
        <v>81</v>
      </c>
      <c r="AK1" t="s">
        <v>82</v>
      </c>
      <c r="AL1" t="s">
        <v>83</v>
      </c>
      <c r="AM1" t="s">
        <v>69</v>
      </c>
      <c r="AN1" t="s">
        <v>70</v>
      </c>
      <c r="AO1" t="s">
        <v>71</v>
      </c>
      <c r="AP1" s="2" t="s">
        <v>40</v>
      </c>
      <c r="AQ1" s="3" t="s">
        <v>121</v>
      </c>
      <c r="AR1" s="3" t="s">
        <v>120</v>
      </c>
      <c r="AS1" t="s">
        <v>72</v>
      </c>
      <c r="AT1" t="s">
        <v>13</v>
      </c>
      <c r="AU1" t="s">
        <v>115</v>
      </c>
      <c r="AV1" t="s">
        <v>116</v>
      </c>
      <c r="AW1" t="s">
        <v>117</v>
      </c>
      <c r="AX1" t="s">
        <v>118</v>
      </c>
      <c r="AY1" t="s">
        <v>119</v>
      </c>
      <c r="AZ1" t="s">
        <v>14</v>
      </c>
      <c r="BA1" t="s">
        <v>25</v>
      </c>
      <c r="BB1" t="s">
        <v>24</v>
      </c>
      <c r="BC1" t="s">
        <v>0</v>
      </c>
      <c r="BD1" t="s">
        <v>113</v>
      </c>
      <c r="BE1" t="s">
        <v>114</v>
      </c>
      <c r="BF1" t="s">
        <v>17</v>
      </c>
      <c r="BG1" t="s">
        <v>91</v>
      </c>
      <c r="BH1" t="s">
        <v>89</v>
      </c>
      <c r="BI1" t="s">
        <v>88</v>
      </c>
      <c r="BJ1" t="s">
        <v>90</v>
      </c>
      <c r="BK1" t="s">
        <v>85</v>
      </c>
      <c r="BL1" t="s">
        <v>86</v>
      </c>
      <c r="BM1" t="s">
        <v>73</v>
      </c>
      <c r="BN1" t="s">
        <v>74</v>
      </c>
      <c r="BO1" t="s">
        <v>92</v>
      </c>
      <c r="BP1" t="s">
        <v>103</v>
      </c>
      <c r="BQ1" t="s">
        <v>104</v>
      </c>
      <c r="BR1" t="s">
        <v>105</v>
      </c>
      <c r="BS1" t="s">
        <v>106</v>
      </c>
      <c r="BT1" t="s">
        <v>107</v>
      </c>
      <c r="BU1" t="s">
        <v>112</v>
      </c>
      <c r="BV1" t="s">
        <v>108</v>
      </c>
      <c r="BW1" t="s">
        <v>109</v>
      </c>
      <c r="BX1" t="s">
        <v>110</v>
      </c>
      <c r="BY1" t="s">
        <v>111</v>
      </c>
      <c r="BZ1" t="s">
        <v>75</v>
      </c>
      <c r="CA1" t="s">
        <v>93</v>
      </c>
      <c r="CB1" t="s">
        <v>94</v>
      </c>
      <c r="CC1" t="s">
        <v>95</v>
      </c>
      <c r="CD1" t="s">
        <v>96</v>
      </c>
      <c r="CE1" t="s">
        <v>97</v>
      </c>
      <c r="CF1" t="s">
        <v>98</v>
      </c>
      <c r="CG1" t="s">
        <v>99</v>
      </c>
      <c r="CH1" t="s">
        <v>100</v>
      </c>
      <c r="CI1" t="s">
        <v>101</v>
      </c>
      <c r="CJ1" t="s">
        <v>102</v>
      </c>
    </row>
    <row r="2" spans="1:88">
      <c r="A2">
        <v>3</v>
      </c>
      <c r="B2" s="1">
        <v>43008</v>
      </c>
      <c r="C2" t="s">
        <v>3</v>
      </c>
      <c r="D2">
        <v>8</v>
      </c>
      <c r="E2">
        <v>8</v>
      </c>
      <c r="F2">
        <v>9</v>
      </c>
      <c r="G2">
        <v>8</v>
      </c>
      <c r="H2">
        <v>6</v>
      </c>
      <c r="I2">
        <v>7</v>
      </c>
      <c r="J2" t="s">
        <v>15</v>
      </c>
      <c r="K2">
        <v>8</v>
      </c>
      <c r="L2">
        <v>8</v>
      </c>
      <c r="M2">
        <v>7</v>
      </c>
      <c r="N2">
        <v>8</v>
      </c>
      <c r="O2">
        <v>8</v>
      </c>
      <c r="P2">
        <v>8</v>
      </c>
      <c r="Q2">
        <v>8</v>
      </c>
      <c r="R2">
        <v>9</v>
      </c>
      <c r="S2">
        <v>7</v>
      </c>
      <c r="T2">
        <v>9</v>
      </c>
      <c r="U2">
        <v>7</v>
      </c>
      <c r="V2">
        <v>10</v>
      </c>
      <c r="W2">
        <v>8</v>
      </c>
      <c r="X2">
        <v>9</v>
      </c>
      <c r="Y2">
        <v>7</v>
      </c>
      <c r="Z2">
        <v>8</v>
      </c>
      <c r="AA2">
        <v>8</v>
      </c>
      <c r="AB2">
        <v>7</v>
      </c>
      <c r="AC2">
        <v>2</v>
      </c>
      <c r="AD2">
        <f>IF(Table13[[#This Row],[payment]]=1,1,0)</f>
        <v>0</v>
      </c>
      <c r="AE2">
        <f>IF(Table13[[#This Row],[payment]]=2,1,0)</f>
        <v>1</v>
      </c>
      <c r="AF2">
        <f>IF(Table13[[#This Row],[payment]]=3,1,0)</f>
        <v>0</v>
      </c>
      <c r="AG2">
        <v>1</v>
      </c>
      <c r="AH2">
        <f>IF(Table13[[#This Row],[method_payment]]=1,1,0)</f>
        <v>1</v>
      </c>
      <c r="AI2">
        <f>IF(Table13[[#This Row],[method_payment]]=2,1,0)</f>
        <v>0</v>
      </c>
      <c r="AJ2">
        <f>IF(Table13[[#This Row],[method_payment]]=3,1,0)</f>
        <v>0</v>
      </c>
      <c r="AK2">
        <f>IF(Table13[[#This Row],[method_payment]]=5,1,0)</f>
        <v>0</v>
      </c>
      <c r="AL2">
        <f>IF(Table13[[#This Row],[method_payment]]=6,1,0)</f>
        <v>0</v>
      </c>
      <c r="AM2" t="s">
        <v>16</v>
      </c>
      <c r="AN2" t="s">
        <v>15</v>
      </c>
      <c r="AO2">
        <v>1</v>
      </c>
      <c r="AP2" s="2">
        <v>1022.93</v>
      </c>
      <c r="AQ2" s="3">
        <f>IF(AND(Table13[[#This Row],[Average_amount_spent_per_visit_last_3_months]]&gt;=1,Table13[[#This Row],[Average_amount_spent_per_visit_last_3_months]]&lt;=999),1,0)</f>
        <v>0</v>
      </c>
      <c r="AR2" s="3">
        <f>IF(AND(Table13[[#This Row],[Average_amount_spent_per_visit_last_3_months]]&gt;=1000,Table13[[#This Row],[Average_amount_spent_per_visit_last_3_months]]&lt;=6700),1,0)</f>
        <v>1</v>
      </c>
      <c r="AS2">
        <v>3</v>
      </c>
      <c r="AT2">
        <v>48</v>
      </c>
      <c r="AU2">
        <f>IF(AND(Table13[[#This Row],[Age]]&gt;=18,Table13[[#This Row],[Age]]&lt;=25),1,0)</f>
        <v>0</v>
      </c>
      <c r="AV2">
        <f>IF(AND(Table13[[#This Row],[Age]]&gt;=26,Table13[[#This Row],[Age]]&lt;=35),1,0)</f>
        <v>0</v>
      </c>
      <c r="AW2">
        <f>IF(AND(Table13[[#This Row],[Age]]&gt;=36,Table13[[#This Row],[Age]]&lt;=45),1,0)</f>
        <v>0</v>
      </c>
      <c r="AX2">
        <f>IF(AND(Table13[[#This Row],[Age]]&gt;=46,Table13[[#This Row],[Age]]&lt;=55),1,0)</f>
        <v>1</v>
      </c>
      <c r="AY2">
        <f>IF(AND(Table13[[#This Row],[Age]]&gt;=56,Table13[[#This Row],[Age]]&lt;=67),1,0)</f>
        <v>0</v>
      </c>
      <c r="AZ2" t="s">
        <v>25</v>
      </c>
      <c r="BA2">
        <f>IF(Table13[[#This Row],[Marital Status]]="Married",1,0)</f>
        <v>1</v>
      </c>
      <c r="BB2">
        <f>IF(Table13[[#This Row],[Marital Status]]="Single",1,0)</f>
        <v>0</v>
      </c>
      <c r="BC2" t="s">
        <v>27</v>
      </c>
      <c r="BD2">
        <f>Table13[[#This Row],[female]]</f>
        <v>0</v>
      </c>
      <c r="BE2">
        <f>IF(Table13[[#This Row],[gender]]="Female",1,0)</f>
        <v>0</v>
      </c>
      <c r="BF2" t="s">
        <v>22</v>
      </c>
      <c r="BG2">
        <f>IF(Table13[[#This Row],[Highest level of Education]]="Did not attend school",1,0)</f>
        <v>0</v>
      </c>
      <c r="BH2">
        <f>IF(Table13[[#This Row],[Highest level of Education]]="K12 completed",1,0)</f>
        <v>1</v>
      </c>
      <c r="BI2">
        <f>IF(Table13[[#This Row],[Highest level of Education]]="High School Completed",1,0)</f>
        <v>0</v>
      </c>
      <c r="BJ2">
        <f>IF(Table13[[#This Row],[Highest level of Education]]="Technical Diploma/Partially completed College",1,0)</f>
        <v>0</v>
      </c>
      <c r="BK2">
        <f>IF(Table13[[#This Row],[Highest level of Education]]="University/College Degree",1,0)</f>
        <v>0</v>
      </c>
      <c r="BL2">
        <f>IF(Table13[[#This Row],[Highest level of Education]]="Post-graduate education",1,0)</f>
        <v>0</v>
      </c>
      <c r="BM2">
        <v>2</v>
      </c>
      <c r="BN2">
        <v>1</v>
      </c>
      <c r="BO2">
        <v>3</v>
      </c>
      <c r="BP2">
        <f>IF(Table13[[#This Row],[Monthly_Income 1_5500 2_8000 3_11000 4_15000 5_20000 6_27000 7_35000 8_5000 9_51000 98_0]]=1,1,0)</f>
        <v>0</v>
      </c>
      <c r="BQ2">
        <f>IF(Table13[[#This Row],[Monthly_Income 1_5500 2_8000 3_11000 4_15000 5_20000 6_27000 7_35000 8_5000 9_51000 98_0]]=2,1,0)</f>
        <v>0</v>
      </c>
      <c r="BR2">
        <f>IF(Table13[[#This Row],[Monthly_Income 1_5500 2_8000 3_11000 4_15000 5_20000 6_27000 7_35000 8_5000 9_51000 98_0]]=3,1,0)</f>
        <v>1</v>
      </c>
      <c r="BS2">
        <f>IF(Table13[[#This Row],[Monthly_Income 1_5500 2_8000 3_11000 4_15000 5_20000 6_27000 7_35000 8_5000 9_51000 98_0]]=4,1,0)</f>
        <v>0</v>
      </c>
      <c r="BT2">
        <f>IF(Table13[[#This Row],[Monthly_Income 1_5500 2_8000 3_11000 4_15000 5_20000 6_27000 7_35000 8_5000 9_51000 98_0]]=5,1,0)</f>
        <v>0</v>
      </c>
      <c r="BU2">
        <f>IF(Table13[[#This Row],[Monthly_Income 1_5500 2_8000 3_11000 4_15000 5_20000 6_27000 7_35000 8_5000 9_51000 98_0]]=6,1,0)</f>
        <v>0</v>
      </c>
      <c r="BV2">
        <f>IF(Table13[[#This Row],[Monthly_Income 1_5500 2_8000 3_11000 4_15000 5_20000 6_27000 7_35000 8_5000 9_51000 98_0]]=7,1,0)</f>
        <v>0</v>
      </c>
      <c r="BW2">
        <f>IF(Table13[[#This Row],[Monthly_Income 1_5500 2_8000 3_11000 4_15000 5_20000 6_27000 7_35000 8_5000 9_51000 98_0]]=8,1,0)</f>
        <v>0</v>
      </c>
      <c r="BX2">
        <f>IF(Table13[[#This Row],[Monthly_Income 1_5500 2_8000 3_11000 4_15000 5_20000 6_27000 7_35000 8_5000 9_51000 98_0]]=9,1,0)</f>
        <v>0</v>
      </c>
      <c r="BY2">
        <f>IF(Table13[[#This Row],[Monthly_Income 1_5500 2_8000 3_11000 4_15000 5_20000 6_27000 7_35000 8_5000 9_51000 98_0]]=98,1,0)</f>
        <v>0</v>
      </c>
      <c r="BZ2">
        <v>4</v>
      </c>
      <c r="CA2">
        <f>IF(Table13[[#This Row],[Monthly_Household_Income]]=1,1,0)</f>
        <v>0</v>
      </c>
      <c r="CB2">
        <f>IF(Table13[[#This Row],[Monthly_Household_Income]]=2,1,0)</f>
        <v>0</v>
      </c>
      <c r="CC2">
        <f>IF(Table13[[#This Row],[Monthly_Household_Income]]=3,1,0)</f>
        <v>0</v>
      </c>
      <c r="CD2">
        <f>IF(Table13[[#This Row],[Monthly_Household_Income]]=4,1,0)</f>
        <v>1</v>
      </c>
      <c r="CE2">
        <f>IF(Table13[[#This Row],[Monthly_Household_Income]]=5,1,0)</f>
        <v>0</v>
      </c>
      <c r="CF2">
        <f>IF(Table13[[#This Row],[Monthly_Household_Income]]=6,1,0)</f>
        <v>0</v>
      </c>
      <c r="CG2">
        <f>IF(Table13[[#This Row],[Monthly_Household_Income]]=7,1,0)</f>
        <v>0</v>
      </c>
      <c r="CH2">
        <f>IF(Table13[[#This Row],[Monthly_Household_Income]]=8,1,0)</f>
        <v>0</v>
      </c>
      <c r="CI2">
        <f>IF(Table13[[#This Row],[Monthly_Household_Income]]=9,1,0)</f>
        <v>0</v>
      </c>
      <c r="CJ2">
        <f>IF(Table13[[#This Row],[Monthly_Household_Income]]=98,1,0)</f>
        <v>0</v>
      </c>
    </row>
    <row r="3" spans="1:88">
      <c r="A3">
        <v>9</v>
      </c>
      <c r="B3" s="1">
        <v>43253</v>
      </c>
      <c r="C3" t="s">
        <v>39</v>
      </c>
      <c r="D3">
        <v>6</v>
      </c>
      <c r="E3">
        <v>7</v>
      </c>
      <c r="F3">
        <v>7</v>
      </c>
      <c r="G3">
        <v>8</v>
      </c>
      <c r="H3">
        <v>7</v>
      </c>
      <c r="I3">
        <v>8</v>
      </c>
      <c r="J3" t="s">
        <v>15</v>
      </c>
      <c r="K3">
        <v>8</v>
      </c>
      <c r="L3">
        <v>8</v>
      </c>
      <c r="M3">
        <v>7</v>
      </c>
      <c r="N3">
        <v>7</v>
      </c>
      <c r="O3">
        <v>7</v>
      </c>
      <c r="P3">
        <v>8</v>
      </c>
      <c r="Q3">
        <v>7</v>
      </c>
      <c r="R3">
        <v>6</v>
      </c>
      <c r="S3">
        <v>8</v>
      </c>
      <c r="T3">
        <v>8</v>
      </c>
      <c r="U3">
        <v>9</v>
      </c>
      <c r="V3">
        <v>8</v>
      </c>
      <c r="W3">
        <v>8</v>
      </c>
      <c r="X3">
        <v>9</v>
      </c>
      <c r="Y3">
        <v>6</v>
      </c>
      <c r="Z3">
        <v>9</v>
      </c>
      <c r="AA3">
        <v>8</v>
      </c>
      <c r="AB3">
        <v>0</v>
      </c>
      <c r="AC3">
        <v>2</v>
      </c>
      <c r="AD3">
        <f>IF(Table13[[#This Row],[payment]]=1,1,0)</f>
        <v>0</v>
      </c>
      <c r="AE3">
        <f>IF(Table13[[#This Row],[payment]]=2,1,0)</f>
        <v>1</v>
      </c>
      <c r="AF3">
        <f>IF(Table13[[#This Row],[payment]]=3,1,0)</f>
        <v>0</v>
      </c>
      <c r="AG3">
        <v>5</v>
      </c>
      <c r="AH3">
        <f>IF(Table13[[#This Row],[method_payment]]=1,1,0)</f>
        <v>0</v>
      </c>
      <c r="AI3">
        <f>IF(Table13[[#This Row],[method_payment]]=2,1,0)</f>
        <v>0</v>
      </c>
      <c r="AJ3">
        <f>IF(Table13[[#This Row],[method_payment]]=3,1,0)</f>
        <v>0</v>
      </c>
      <c r="AK3">
        <f>IF(Table13[[#This Row],[method_payment]]=5,1,0)</f>
        <v>1</v>
      </c>
      <c r="AL3">
        <f>IF(Table13[[#This Row],[method_payment]]=6,1,0)</f>
        <v>0</v>
      </c>
      <c r="AM3" t="s">
        <v>16</v>
      </c>
      <c r="AN3" t="s">
        <v>15</v>
      </c>
      <c r="AO3">
        <v>4</v>
      </c>
      <c r="AP3" s="2">
        <v>137.11000000000001</v>
      </c>
      <c r="AQ3" s="3">
        <f>IF(AND(Table13[[#This Row],[Average_amount_spent_per_visit_last_3_months]]&gt;=1,Table13[[#This Row],[Average_amount_spent_per_visit_last_3_months]]&lt;=999),1,0)</f>
        <v>1</v>
      </c>
      <c r="AR3" s="3">
        <f>IF(AND(Table13[[#This Row],[Average_amount_spent_per_visit_last_3_months]]&gt;=1000,Table13[[#This Row],[Average_amount_spent_per_visit_last_3_months]]&lt;=6700),1,0)</f>
        <v>0</v>
      </c>
      <c r="AS3">
        <v>3</v>
      </c>
      <c r="AT3">
        <v>42</v>
      </c>
      <c r="AU3">
        <f>IF(AND(Table13[[#This Row],[Age]]&gt;=18,Table13[[#This Row],[Age]]&lt;=25),1,0)</f>
        <v>0</v>
      </c>
      <c r="AV3">
        <f>IF(AND(Table13[[#This Row],[Age]]&gt;=26,Table13[[#This Row],[Age]]&lt;=35),1,0)</f>
        <v>0</v>
      </c>
      <c r="AW3">
        <f>IF(AND(Table13[[#This Row],[Age]]&gt;=36,Table13[[#This Row],[Age]]&lt;=45),1,0)</f>
        <v>1</v>
      </c>
      <c r="AX3">
        <f>IF(AND(Table13[[#This Row],[Age]]&gt;=46,Table13[[#This Row],[Age]]&lt;=55),1,0)</f>
        <v>0</v>
      </c>
      <c r="AY3">
        <f>IF(AND(Table13[[#This Row],[Age]]&gt;=56,Table13[[#This Row],[Age]]&lt;=67),1,0)</f>
        <v>0</v>
      </c>
      <c r="AZ3" t="s">
        <v>25</v>
      </c>
      <c r="BA3">
        <f>IF(Table13[[#This Row],[Marital Status]]="Married",1,0)</f>
        <v>1</v>
      </c>
      <c r="BB3">
        <f>IF(Table13[[#This Row],[Marital Status]]="Single",1,0)</f>
        <v>0</v>
      </c>
      <c r="BC3" t="s">
        <v>27</v>
      </c>
      <c r="BD3">
        <f>IF(Table13[[#This Row],[gender]]="Male",1,0)</f>
        <v>1</v>
      </c>
      <c r="BE3">
        <f>IF(Table13[[#This Row],[gender]]="Female",1,0)</f>
        <v>0</v>
      </c>
      <c r="BF3" t="s">
        <v>19</v>
      </c>
      <c r="BG3">
        <f>IF(Table13[[#This Row],[Highest level of Education]]="Did not attend school",1,0)</f>
        <v>0</v>
      </c>
      <c r="BH3">
        <f>IF(Table13[[#This Row],[Highest level of Education]]="K12 completed",1,0)</f>
        <v>0</v>
      </c>
      <c r="BI3">
        <f>IF(Table13[[#This Row],[Highest level of Education]]="High School Completed",1,0)</f>
        <v>0</v>
      </c>
      <c r="BJ3">
        <f>IF(Table13[[#This Row],[Highest level of Education]]="Technical Diploma/Partially completed College",1,0)</f>
        <v>0</v>
      </c>
      <c r="BK3">
        <f>IF(Table13[[#This Row],[Highest level of Education]]="University/College Degree",1,0)</f>
        <v>1</v>
      </c>
      <c r="BL3">
        <f>IF(Table13[[#This Row],[Highest level of Education]]="Post-graduate education",1,0)</f>
        <v>0</v>
      </c>
      <c r="BM3">
        <v>2</v>
      </c>
      <c r="BN3">
        <v>1</v>
      </c>
      <c r="BO3">
        <v>5</v>
      </c>
      <c r="BP3">
        <f>IF(Table13[[#This Row],[Monthly_Income 1_5500 2_8000 3_11000 4_15000 5_20000 6_27000 7_35000 8_5000 9_51000 98_0]]=1,1,0)</f>
        <v>0</v>
      </c>
      <c r="BQ3">
        <f>IF(Table13[[#This Row],[Monthly_Income 1_5500 2_8000 3_11000 4_15000 5_20000 6_27000 7_35000 8_5000 9_51000 98_0]]=2,1,0)</f>
        <v>0</v>
      </c>
      <c r="BR3">
        <f>IF(Table13[[#This Row],[Monthly_Income 1_5500 2_8000 3_11000 4_15000 5_20000 6_27000 7_35000 8_5000 9_51000 98_0]]=3,1,0)</f>
        <v>0</v>
      </c>
      <c r="BS3">
        <f>IF(Table13[[#This Row],[Monthly_Income 1_5500 2_8000 3_11000 4_15000 5_20000 6_27000 7_35000 8_5000 9_51000 98_0]]=4,1,0)</f>
        <v>0</v>
      </c>
      <c r="BT3">
        <f>IF(Table13[[#This Row],[Monthly_Income 1_5500 2_8000 3_11000 4_15000 5_20000 6_27000 7_35000 8_5000 9_51000 98_0]]=5,1,0)</f>
        <v>1</v>
      </c>
      <c r="BU3">
        <f>IF(Table13[[#This Row],[Monthly_Income 1_5500 2_8000 3_11000 4_15000 5_20000 6_27000 7_35000 8_5000 9_51000 98_0]]=6,1,0)</f>
        <v>0</v>
      </c>
      <c r="BV3">
        <f>IF(Table13[[#This Row],[Monthly_Income 1_5500 2_8000 3_11000 4_15000 5_20000 6_27000 7_35000 8_5000 9_51000 98_0]]=7,1,0)</f>
        <v>0</v>
      </c>
      <c r="BW3">
        <f>IF(Table13[[#This Row],[Monthly_Income 1_5500 2_8000 3_11000 4_15000 5_20000 6_27000 7_35000 8_5000 9_51000 98_0]]=8,1,0)</f>
        <v>0</v>
      </c>
      <c r="BX3">
        <f>IF(Table13[[#This Row],[Monthly_Income 1_5500 2_8000 3_11000 4_15000 5_20000 6_27000 7_35000 8_5000 9_51000 98_0]]=9,1,0)</f>
        <v>0</v>
      </c>
      <c r="BY3">
        <f>IF(Table13[[#This Row],[Monthly_Income 1_5500 2_8000 3_11000 4_15000 5_20000 6_27000 7_35000 8_5000 9_51000 98_0]]=98,1,0)</f>
        <v>0</v>
      </c>
      <c r="BZ3">
        <v>7</v>
      </c>
      <c r="CA3">
        <f>IF(Table13[[#This Row],[Monthly_Household_Income]]=1,1,0)</f>
        <v>0</v>
      </c>
      <c r="CB3">
        <f>IF(Table13[[#This Row],[Monthly_Household_Income]]=2,1,0)</f>
        <v>0</v>
      </c>
      <c r="CC3">
        <f>IF(Table13[[#This Row],[Monthly_Household_Income]]=3,1,0)</f>
        <v>0</v>
      </c>
      <c r="CD3">
        <f>IF(Table13[[#This Row],[Monthly_Household_Income]]=4,1,0)</f>
        <v>0</v>
      </c>
      <c r="CE3">
        <f>IF(Table13[[#This Row],[Monthly_Household_Income]]=5,1,0)</f>
        <v>0</v>
      </c>
      <c r="CF3">
        <f>IF(Table13[[#This Row],[Monthly_Household_Income]]=6,1,0)</f>
        <v>0</v>
      </c>
      <c r="CG3">
        <f>IF(Table13[[#This Row],[Monthly_Household_Income]]=7,1,0)</f>
        <v>1</v>
      </c>
      <c r="CH3">
        <f>IF(Table13[[#This Row],[Monthly_Household_Income]]=8,1,0)</f>
        <v>0</v>
      </c>
      <c r="CI3">
        <f>IF(Table13[[#This Row],[Monthly_Household_Income]]=9,1,0)</f>
        <v>0</v>
      </c>
      <c r="CJ3">
        <f>IF(Table13[[#This Row],[Monthly_Household_Income]]=98,1,0)</f>
        <v>0</v>
      </c>
    </row>
    <row r="4" spans="1:88">
      <c r="A4">
        <v>13</v>
      </c>
      <c r="B4" s="1">
        <v>43001</v>
      </c>
      <c r="C4" t="s">
        <v>32</v>
      </c>
      <c r="D4">
        <v>6</v>
      </c>
      <c r="E4">
        <v>7</v>
      </c>
      <c r="F4">
        <v>7</v>
      </c>
      <c r="G4">
        <v>8</v>
      </c>
      <c r="H4">
        <v>8</v>
      </c>
      <c r="I4">
        <v>7</v>
      </c>
      <c r="J4" t="s">
        <v>15</v>
      </c>
      <c r="K4">
        <v>6</v>
      </c>
      <c r="L4">
        <v>8</v>
      </c>
      <c r="M4">
        <v>6</v>
      </c>
      <c r="N4">
        <v>7</v>
      </c>
      <c r="O4">
        <v>8</v>
      </c>
      <c r="P4">
        <v>9</v>
      </c>
      <c r="Q4">
        <v>7</v>
      </c>
      <c r="R4">
        <v>8</v>
      </c>
      <c r="S4">
        <v>8</v>
      </c>
      <c r="T4">
        <v>9</v>
      </c>
      <c r="U4">
        <v>9</v>
      </c>
      <c r="V4">
        <v>7</v>
      </c>
      <c r="W4">
        <v>7</v>
      </c>
      <c r="X4">
        <v>7</v>
      </c>
      <c r="Y4">
        <v>9</v>
      </c>
      <c r="Z4">
        <v>8</v>
      </c>
      <c r="AA4">
        <v>8</v>
      </c>
      <c r="AB4">
        <v>7</v>
      </c>
      <c r="AC4">
        <v>1</v>
      </c>
      <c r="AD4">
        <f>IF(Table13[[#This Row],[payment]]=1,1,0)</f>
        <v>1</v>
      </c>
      <c r="AE4">
        <f>IF(Table13[[#This Row],[payment]]=2,1,0)</f>
        <v>0</v>
      </c>
      <c r="AF4">
        <f>IF(Table13[[#This Row],[payment]]=3,1,0)</f>
        <v>0</v>
      </c>
      <c r="AG4">
        <v>2</v>
      </c>
      <c r="AH4">
        <f>IF(Table13[[#This Row],[method_payment]]=1,1,0)</f>
        <v>0</v>
      </c>
      <c r="AI4">
        <f>IF(Table13[[#This Row],[method_payment]]=2,1,0)</f>
        <v>1</v>
      </c>
      <c r="AJ4">
        <f>IF(Table13[[#This Row],[method_payment]]=3,1,0)</f>
        <v>0</v>
      </c>
      <c r="AK4">
        <f>IF(Table13[[#This Row],[method_payment]]=5,1,0)</f>
        <v>0</v>
      </c>
      <c r="AL4">
        <f>IF(Table13[[#This Row],[method_payment]]=6,1,0)</f>
        <v>0</v>
      </c>
      <c r="AM4" t="s">
        <v>16</v>
      </c>
      <c r="AN4" t="s">
        <v>16</v>
      </c>
      <c r="AO4">
        <v>7</v>
      </c>
      <c r="AP4" s="2">
        <v>74.28</v>
      </c>
      <c r="AQ4" s="3">
        <f>IF(AND(Table13[[#This Row],[Average_amount_spent_per_visit_last_3_months]]&gt;=1,Table13[[#This Row],[Average_amount_spent_per_visit_last_3_months]]&lt;=999),1,0)</f>
        <v>1</v>
      </c>
      <c r="AR4" s="3">
        <f>IF(AND(Table13[[#This Row],[Average_amount_spent_per_visit_last_3_months]]&gt;=1000,Table13[[#This Row],[Average_amount_spent_per_visit_last_3_months]]&lt;=6700),1,0)</f>
        <v>0</v>
      </c>
      <c r="AS4">
        <v>3</v>
      </c>
      <c r="AT4">
        <v>18</v>
      </c>
      <c r="AU4">
        <f>IF(AND(Table13[[#This Row],[Age]]&gt;=18,Table13[[#This Row],[Age]]&lt;=25),1,0)</f>
        <v>1</v>
      </c>
      <c r="AV4">
        <f>IF(AND(Table13[[#This Row],[Age]]&gt;=26,Table13[[#This Row],[Age]]&lt;=35),1,0)</f>
        <v>0</v>
      </c>
      <c r="AW4">
        <f>IF(AND(Table13[[#This Row],[Age]]&gt;=36,Table13[[#This Row],[Age]]&lt;=45),1,0)</f>
        <v>0</v>
      </c>
      <c r="AX4">
        <f>IF(AND(Table13[[#This Row],[Age]]&gt;=46,Table13[[#This Row],[Age]]&lt;=55),1,0)</f>
        <v>0</v>
      </c>
      <c r="AY4">
        <f>IF(AND(Table13[[#This Row],[Age]]&gt;=56,Table13[[#This Row],[Age]]&lt;=67),1,0)</f>
        <v>0</v>
      </c>
      <c r="AZ4" t="s">
        <v>24</v>
      </c>
      <c r="BA4">
        <f>IF(Table13[[#This Row],[Marital Status]]="Married",1,0)</f>
        <v>0</v>
      </c>
      <c r="BB4">
        <f>IF(Table13[[#This Row],[Marital Status]]="Single",1,0)</f>
        <v>1</v>
      </c>
      <c r="BC4" t="s">
        <v>27</v>
      </c>
      <c r="BD4">
        <f>IF(Table13[[#This Row],[gender]]="Male",1,0)</f>
        <v>1</v>
      </c>
      <c r="BE4">
        <f>IF(Table13[[#This Row],[gender]]="Female",1,0)</f>
        <v>0</v>
      </c>
      <c r="BF4" t="s">
        <v>22</v>
      </c>
      <c r="BG4">
        <f>IF(Table13[[#This Row],[Highest level of Education]]="Did not attend school",1,0)</f>
        <v>0</v>
      </c>
      <c r="BH4">
        <f>IF(Table13[[#This Row],[Highest level of Education]]="K12 completed",1,0)</f>
        <v>1</v>
      </c>
      <c r="BI4">
        <f>IF(Table13[[#This Row],[Highest level of Education]]="High School Completed",1,0)</f>
        <v>0</v>
      </c>
      <c r="BJ4">
        <f>IF(Table13[[#This Row],[Highest level of Education]]="Technical Diploma/Partially completed College",1,0)</f>
        <v>0</v>
      </c>
      <c r="BK4">
        <f>IF(Table13[[#This Row],[Highest level of Education]]="University/College Degree",1,0)</f>
        <v>0</v>
      </c>
      <c r="BL4">
        <f>IF(Table13[[#This Row],[Highest level of Education]]="Post-graduate education",1,0)</f>
        <v>0</v>
      </c>
      <c r="BM4">
        <v>0</v>
      </c>
      <c r="BN4">
        <v>5</v>
      </c>
      <c r="BO4" t="s">
        <v>1</v>
      </c>
      <c r="BP4">
        <f>IF(Table13[[#This Row],[Monthly_Income 1_5500 2_8000 3_11000 4_15000 5_20000 6_27000 7_35000 8_5000 9_51000 98_0]]=1,1,0)</f>
        <v>0</v>
      </c>
      <c r="BQ4">
        <f>IF(Table13[[#This Row],[Monthly_Income 1_5500 2_8000 3_11000 4_15000 5_20000 6_27000 7_35000 8_5000 9_51000 98_0]]=2,1,0)</f>
        <v>0</v>
      </c>
      <c r="BR4">
        <f>IF(Table13[[#This Row],[Monthly_Income 1_5500 2_8000 3_11000 4_15000 5_20000 6_27000 7_35000 8_5000 9_51000 98_0]]=3,1,0)</f>
        <v>0</v>
      </c>
      <c r="BS4">
        <f>IF(Table13[[#This Row],[Monthly_Income 1_5500 2_8000 3_11000 4_15000 5_20000 6_27000 7_35000 8_5000 9_51000 98_0]]=4,1,0)</f>
        <v>0</v>
      </c>
      <c r="BT4">
        <f>IF(Table13[[#This Row],[Monthly_Income 1_5500 2_8000 3_11000 4_15000 5_20000 6_27000 7_35000 8_5000 9_51000 98_0]]=5,1,0)</f>
        <v>0</v>
      </c>
      <c r="BU4">
        <f>IF(Table13[[#This Row],[Monthly_Income 1_5500 2_8000 3_11000 4_15000 5_20000 6_27000 7_35000 8_5000 9_51000 98_0]]=6,1,0)</f>
        <v>0</v>
      </c>
      <c r="BV4">
        <f>IF(Table13[[#This Row],[Monthly_Income 1_5500 2_8000 3_11000 4_15000 5_20000 6_27000 7_35000 8_5000 9_51000 98_0]]=7,1,0)</f>
        <v>0</v>
      </c>
      <c r="BW4">
        <f>IF(Table13[[#This Row],[Monthly_Income 1_5500 2_8000 3_11000 4_15000 5_20000 6_27000 7_35000 8_5000 9_51000 98_0]]=8,1,0)</f>
        <v>0</v>
      </c>
      <c r="BX4">
        <f>IF(Table13[[#This Row],[Monthly_Income 1_5500 2_8000 3_11000 4_15000 5_20000 6_27000 7_35000 8_5000 9_51000 98_0]]=9,1,0)</f>
        <v>0</v>
      </c>
      <c r="BY4">
        <f>IF(Table13[[#This Row],[Monthly_Income 1_5500 2_8000 3_11000 4_15000 5_20000 6_27000 7_35000 8_5000 9_51000 98_0]]=98,1,0)</f>
        <v>0</v>
      </c>
      <c r="BZ4">
        <v>3</v>
      </c>
      <c r="CA4">
        <f>IF(Table13[[#This Row],[Monthly_Household_Income]]=1,1,0)</f>
        <v>0</v>
      </c>
      <c r="CB4">
        <f>IF(Table13[[#This Row],[Monthly_Household_Income]]=2,1,0)</f>
        <v>0</v>
      </c>
      <c r="CC4">
        <f>IF(Table13[[#This Row],[Monthly_Household_Income]]=3,1,0)</f>
        <v>1</v>
      </c>
      <c r="CD4">
        <f>IF(Table13[[#This Row],[Monthly_Household_Income]]=4,1,0)</f>
        <v>0</v>
      </c>
      <c r="CE4">
        <f>IF(Table13[[#This Row],[Monthly_Household_Income]]=5,1,0)</f>
        <v>0</v>
      </c>
      <c r="CF4">
        <f>IF(Table13[[#This Row],[Monthly_Household_Income]]=6,1,0)</f>
        <v>0</v>
      </c>
      <c r="CG4">
        <f>IF(Table13[[#This Row],[Monthly_Household_Income]]=7,1,0)</f>
        <v>0</v>
      </c>
      <c r="CH4">
        <f>IF(Table13[[#This Row],[Monthly_Household_Income]]=8,1,0)</f>
        <v>0</v>
      </c>
      <c r="CI4">
        <f>IF(Table13[[#This Row],[Monthly_Household_Income]]=9,1,0)</f>
        <v>0</v>
      </c>
      <c r="CJ4">
        <f>IF(Table13[[#This Row],[Monthly_Household_Income]]=98,1,0)</f>
        <v>0</v>
      </c>
    </row>
    <row r="5" spans="1:88">
      <c r="A5">
        <v>17</v>
      </c>
      <c r="B5" s="1">
        <v>42970</v>
      </c>
      <c r="C5" t="s">
        <v>32</v>
      </c>
      <c r="D5">
        <v>7</v>
      </c>
      <c r="E5">
        <v>7</v>
      </c>
      <c r="F5">
        <v>7</v>
      </c>
      <c r="G5">
        <v>7</v>
      </c>
      <c r="H5">
        <v>7</v>
      </c>
      <c r="I5">
        <v>7</v>
      </c>
      <c r="J5" t="s">
        <v>15</v>
      </c>
      <c r="K5">
        <v>8</v>
      </c>
      <c r="L5">
        <v>6</v>
      </c>
      <c r="M5">
        <v>7</v>
      </c>
      <c r="N5">
        <v>7</v>
      </c>
      <c r="O5">
        <v>6</v>
      </c>
      <c r="P5">
        <v>8</v>
      </c>
      <c r="Q5">
        <v>7</v>
      </c>
      <c r="R5">
        <v>8</v>
      </c>
      <c r="S5">
        <v>7</v>
      </c>
      <c r="T5">
        <v>7</v>
      </c>
      <c r="U5">
        <v>6</v>
      </c>
      <c r="V5">
        <v>8</v>
      </c>
      <c r="W5">
        <v>6</v>
      </c>
      <c r="X5">
        <v>7</v>
      </c>
      <c r="Y5">
        <v>7</v>
      </c>
      <c r="Z5">
        <v>6</v>
      </c>
      <c r="AA5">
        <v>7</v>
      </c>
      <c r="AB5">
        <v>7</v>
      </c>
      <c r="AC5">
        <v>2</v>
      </c>
      <c r="AD5">
        <f>IF(Table13[[#This Row],[payment]]=1,1,0)</f>
        <v>0</v>
      </c>
      <c r="AE5">
        <f>IF(Table13[[#This Row],[payment]]=2,1,0)</f>
        <v>1</v>
      </c>
      <c r="AF5">
        <f>IF(Table13[[#This Row],[payment]]=3,1,0)</f>
        <v>0</v>
      </c>
      <c r="AG5">
        <v>2</v>
      </c>
      <c r="AH5">
        <f>IF(Table13[[#This Row],[method_payment]]=1,1,0)</f>
        <v>0</v>
      </c>
      <c r="AI5">
        <f>IF(Table13[[#This Row],[method_payment]]=2,1,0)</f>
        <v>1</v>
      </c>
      <c r="AJ5">
        <f>IF(Table13[[#This Row],[method_payment]]=3,1,0)</f>
        <v>0</v>
      </c>
      <c r="AK5">
        <f>IF(Table13[[#This Row],[method_payment]]=5,1,0)</f>
        <v>0</v>
      </c>
      <c r="AL5">
        <f>IF(Table13[[#This Row],[method_payment]]=6,1,0)</f>
        <v>0</v>
      </c>
      <c r="AM5" t="s">
        <v>16</v>
      </c>
      <c r="AN5" t="s">
        <v>16</v>
      </c>
      <c r="AO5">
        <v>1</v>
      </c>
      <c r="AP5" s="2">
        <v>560.32000000000005</v>
      </c>
      <c r="AQ5" s="3">
        <f>IF(AND(Table13[[#This Row],[Average_amount_spent_per_visit_last_3_months]]&gt;=1,Table13[[#This Row],[Average_amount_spent_per_visit_last_3_months]]&lt;=999),1,0)</f>
        <v>1</v>
      </c>
      <c r="AR5" s="3">
        <f>IF(AND(Table13[[#This Row],[Average_amount_spent_per_visit_last_3_months]]&gt;=1000,Table13[[#This Row],[Average_amount_spent_per_visit_last_3_months]]&lt;=6700),1,0)</f>
        <v>0</v>
      </c>
      <c r="AS5">
        <v>2</v>
      </c>
      <c r="AT5">
        <v>43</v>
      </c>
      <c r="AU5">
        <f>IF(AND(Table13[[#This Row],[Age]]&gt;=18,Table13[[#This Row],[Age]]&lt;=25),1,0)</f>
        <v>0</v>
      </c>
      <c r="AV5">
        <f>IF(AND(Table13[[#This Row],[Age]]&gt;=26,Table13[[#This Row],[Age]]&lt;=35),1,0)</f>
        <v>0</v>
      </c>
      <c r="AW5">
        <f>IF(AND(Table13[[#This Row],[Age]]&gt;=36,Table13[[#This Row],[Age]]&lt;=45),1,0)</f>
        <v>1</v>
      </c>
      <c r="AX5">
        <f>IF(AND(Table13[[#This Row],[Age]]&gt;=46,Table13[[#This Row],[Age]]&lt;=55),1,0)</f>
        <v>0</v>
      </c>
      <c r="AY5">
        <f>IF(AND(Table13[[#This Row],[Age]]&gt;=56,Table13[[#This Row],[Age]]&lt;=67),1,0)</f>
        <v>0</v>
      </c>
      <c r="AZ5" t="s">
        <v>25</v>
      </c>
      <c r="BA5">
        <f>IF(Table13[[#This Row],[Marital Status]]="Married",1,0)</f>
        <v>1</v>
      </c>
      <c r="BB5">
        <f>IF(Table13[[#This Row],[Marital Status]]="Single",1,0)</f>
        <v>0</v>
      </c>
      <c r="BC5" t="s">
        <v>28</v>
      </c>
      <c r="BD5">
        <f>IF(Table13[[#This Row],[gender]]="Male",1,0)</f>
        <v>0</v>
      </c>
      <c r="BE5">
        <f>IF(Table13[[#This Row],[gender]]="Female",1,0)</f>
        <v>1</v>
      </c>
      <c r="BF5" t="s">
        <v>19</v>
      </c>
      <c r="BG5">
        <f>IF(Table13[[#This Row],[Highest level of Education]]="Did not attend school",1,0)</f>
        <v>0</v>
      </c>
      <c r="BH5">
        <f>IF(Table13[[#This Row],[Highest level of Education]]="K12 completed",1,0)</f>
        <v>0</v>
      </c>
      <c r="BI5">
        <f>IF(Table13[[#This Row],[Highest level of Education]]="High School Completed",1,0)</f>
        <v>0</v>
      </c>
      <c r="BJ5">
        <f>IF(Table13[[#This Row],[Highest level of Education]]="Technical Diploma/Partially completed College",1,0)</f>
        <v>0</v>
      </c>
      <c r="BK5">
        <f>IF(Table13[[#This Row],[Highest level of Education]]="University/College Degree",1,0)</f>
        <v>1</v>
      </c>
      <c r="BL5">
        <f>IF(Table13[[#This Row],[Highest level of Education]]="Post-graduate education",1,0)</f>
        <v>0</v>
      </c>
      <c r="BM5">
        <v>4</v>
      </c>
      <c r="BN5">
        <v>1</v>
      </c>
      <c r="BO5">
        <v>98</v>
      </c>
      <c r="BP5">
        <f>IF(Table13[[#This Row],[Monthly_Income 1_5500 2_8000 3_11000 4_15000 5_20000 6_27000 7_35000 8_5000 9_51000 98_0]]=1,1,0)</f>
        <v>0</v>
      </c>
      <c r="BQ5">
        <f>IF(Table13[[#This Row],[Monthly_Income 1_5500 2_8000 3_11000 4_15000 5_20000 6_27000 7_35000 8_5000 9_51000 98_0]]=2,1,0)</f>
        <v>0</v>
      </c>
      <c r="BR5">
        <f>IF(Table13[[#This Row],[Monthly_Income 1_5500 2_8000 3_11000 4_15000 5_20000 6_27000 7_35000 8_5000 9_51000 98_0]]=3,1,0)</f>
        <v>0</v>
      </c>
      <c r="BS5">
        <f>IF(Table13[[#This Row],[Monthly_Income 1_5500 2_8000 3_11000 4_15000 5_20000 6_27000 7_35000 8_5000 9_51000 98_0]]=4,1,0)</f>
        <v>0</v>
      </c>
      <c r="BT5">
        <f>IF(Table13[[#This Row],[Monthly_Income 1_5500 2_8000 3_11000 4_15000 5_20000 6_27000 7_35000 8_5000 9_51000 98_0]]=5,1,0)</f>
        <v>0</v>
      </c>
      <c r="BU5">
        <f>IF(Table13[[#This Row],[Monthly_Income 1_5500 2_8000 3_11000 4_15000 5_20000 6_27000 7_35000 8_5000 9_51000 98_0]]=6,1,0)</f>
        <v>0</v>
      </c>
      <c r="BV5">
        <f>IF(Table13[[#This Row],[Monthly_Income 1_5500 2_8000 3_11000 4_15000 5_20000 6_27000 7_35000 8_5000 9_51000 98_0]]=7,1,0)</f>
        <v>0</v>
      </c>
      <c r="BW5">
        <f>IF(Table13[[#This Row],[Monthly_Income 1_5500 2_8000 3_11000 4_15000 5_20000 6_27000 7_35000 8_5000 9_51000 98_0]]=8,1,0)</f>
        <v>0</v>
      </c>
      <c r="BX5">
        <f>IF(Table13[[#This Row],[Monthly_Income 1_5500 2_8000 3_11000 4_15000 5_20000 6_27000 7_35000 8_5000 9_51000 98_0]]=9,1,0)</f>
        <v>0</v>
      </c>
      <c r="BY5">
        <f>IF(Table13[[#This Row],[Monthly_Income 1_5500 2_8000 3_11000 4_15000 5_20000 6_27000 7_35000 8_5000 9_51000 98_0]]=98,1,0)</f>
        <v>1</v>
      </c>
      <c r="BZ5">
        <v>98</v>
      </c>
      <c r="CA5">
        <f>IF(Table13[[#This Row],[Monthly_Household_Income]]=1,1,0)</f>
        <v>0</v>
      </c>
      <c r="CB5">
        <f>IF(Table13[[#This Row],[Monthly_Household_Income]]=2,1,0)</f>
        <v>0</v>
      </c>
      <c r="CC5">
        <f>IF(Table13[[#This Row],[Monthly_Household_Income]]=3,1,0)</f>
        <v>0</v>
      </c>
      <c r="CD5">
        <f>IF(Table13[[#This Row],[Monthly_Household_Income]]=4,1,0)</f>
        <v>0</v>
      </c>
      <c r="CE5">
        <f>IF(Table13[[#This Row],[Monthly_Household_Income]]=5,1,0)</f>
        <v>0</v>
      </c>
      <c r="CF5">
        <f>IF(Table13[[#This Row],[Monthly_Household_Income]]=6,1,0)</f>
        <v>0</v>
      </c>
      <c r="CG5">
        <f>IF(Table13[[#This Row],[Monthly_Household_Income]]=7,1,0)</f>
        <v>0</v>
      </c>
      <c r="CH5">
        <f>IF(Table13[[#This Row],[Monthly_Household_Income]]=8,1,0)</f>
        <v>0</v>
      </c>
      <c r="CI5">
        <f>IF(Table13[[#This Row],[Monthly_Household_Income]]=9,1,0)</f>
        <v>0</v>
      </c>
      <c r="CJ5">
        <f>IF(Table13[[#This Row],[Monthly_Household_Income]]=98,1,0)</f>
        <v>1</v>
      </c>
    </row>
    <row r="6" spans="1:88">
      <c r="A6">
        <v>18</v>
      </c>
      <c r="B6" s="1">
        <v>43129</v>
      </c>
      <c r="C6" t="s">
        <v>32</v>
      </c>
      <c r="D6">
        <v>7</v>
      </c>
      <c r="E6">
        <v>6</v>
      </c>
      <c r="F6">
        <v>8</v>
      </c>
      <c r="G6">
        <v>8</v>
      </c>
      <c r="H6">
        <v>6</v>
      </c>
      <c r="I6">
        <v>6</v>
      </c>
      <c r="J6" t="s">
        <v>15</v>
      </c>
      <c r="K6">
        <v>7</v>
      </c>
      <c r="L6">
        <v>7</v>
      </c>
      <c r="M6">
        <v>9</v>
      </c>
      <c r="N6">
        <v>8</v>
      </c>
      <c r="O6">
        <v>7</v>
      </c>
      <c r="P6">
        <v>7</v>
      </c>
      <c r="Q6">
        <v>8</v>
      </c>
      <c r="R6">
        <v>8</v>
      </c>
      <c r="S6">
        <v>8</v>
      </c>
      <c r="T6">
        <v>7</v>
      </c>
      <c r="U6">
        <v>8</v>
      </c>
      <c r="V6">
        <v>7</v>
      </c>
      <c r="W6">
        <v>8</v>
      </c>
      <c r="X6">
        <v>8</v>
      </c>
      <c r="Y6">
        <v>8</v>
      </c>
      <c r="Z6">
        <v>7</v>
      </c>
      <c r="AA6">
        <v>8</v>
      </c>
      <c r="AB6">
        <v>8</v>
      </c>
      <c r="AC6">
        <v>2</v>
      </c>
      <c r="AD6">
        <f>IF(Table13[[#This Row],[payment]]=1,1,0)</f>
        <v>0</v>
      </c>
      <c r="AE6">
        <f>IF(Table13[[#This Row],[payment]]=2,1,0)</f>
        <v>1</v>
      </c>
      <c r="AF6">
        <f>IF(Table13[[#This Row],[payment]]=3,1,0)</f>
        <v>0</v>
      </c>
      <c r="AG6">
        <v>2</v>
      </c>
      <c r="AH6">
        <f>IF(Table13[[#This Row],[method_payment]]=1,1,0)</f>
        <v>0</v>
      </c>
      <c r="AI6">
        <f>IF(Table13[[#This Row],[method_payment]]=2,1,0)</f>
        <v>1</v>
      </c>
      <c r="AJ6">
        <f>IF(Table13[[#This Row],[method_payment]]=3,1,0)</f>
        <v>0</v>
      </c>
      <c r="AK6">
        <f>IF(Table13[[#This Row],[method_payment]]=5,1,0)</f>
        <v>0</v>
      </c>
      <c r="AL6">
        <f>IF(Table13[[#This Row],[method_payment]]=6,1,0)</f>
        <v>0</v>
      </c>
      <c r="AM6" t="s">
        <v>16</v>
      </c>
      <c r="AN6" t="s">
        <v>15</v>
      </c>
      <c r="AO6">
        <v>4</v>
      </c>
      <c r="AP6" s="2">
        <v>252.74</v>
      </c>
      <c r="AQ6" s="3">
        <f>IF(AND(Table13[[#This Row],[Average_amount_spent_per_visit_last_3_months]]&gt;=1,Table13[[#This Row],[Average_amount_spent_per_visit_last_3_months]]&lt;=999),1,0)</f>
        <v>1</v>
      </c>
      <c r="AR6" s="3">
        <f>IF(AND(Table13[[#This Row],[Average_amount_spent_per_visit_last_3_months]]&gt;=1000,Table13[[#This Row],[Average_amount_spent_per_visit_last_3_months]]&lt;=6700),1,0)</f>
        <v>0</v>
      </c>
      <c r="AS6">
        <v>3</v>
      </c>
      <c r="AT6">
        <v>34</v>
      </c>
      <c r="AU6">
        <f>IF(AND(Table13[[#This Row],[Age]]&gt;=18,Table13[[#This Row],[Age]]&lt;=25),1,0)</f>
        <v>0</v>
      </c>
      <c r="AV6">
        <f>IF(AND(Table13[[#This Row],[Age]]&gt;=26,Table13[[#This Row],[Age]]&lt;=35),1,0)</f>
        <v>1</v>
      </c>
      <c r="AW6">
        <f>IF(AND(Table13[[#This Row],[Age]]&gt;=36,Table13[[#This Row],[Age]]&lt;=45),1,0)</f>
        <v>0</v>
      </c>
      <c r="AX6">
        <f>IF(AND(Table13[[#This Row],[Age]]&gt;=46,Table13[[#This Row],[Age]]&lt;=55),1,0)</f>
        <v>0</v>
      </c>
      <c r="AY6">
        <f>IF(AND(Table13[[#This Row],[Age]]&gt;=56,Table13[[#This Row],[Age]]&lt;=67),1,0)</f>
        <v>0</v>
      </c>
      <c r="AZ6" t="s">
        <v>25</v>
      </c>
      <c r="BA6">
        <f>IF(Table13[[#This Row],[Marital Status]]="Married",1,0)</f>
        <v>1</v>
      </c>
      <c r="BB6">
        <f>IF(Table13[[#This Row],[Marital Status]]="Single",1,0)</f>
        <v>0</v>
      </c>
      <c r="BC6" t="s">
        <v>27</v>
      </c>
      <c r="BD6">
        <f>IF(Table13[[#This Row],[gender]]="Male",1,0)</f>
        <v>1</v>
      </c>
      <c r="BE6">
        <f>IF(Table13[[#This Row],[gender]]="Female",1,0)</f>
        <v>0</v>
      </c>
      <c r="BF6" t="s">
        <v>19</v>
      </c>
      <c r="BG6">
        <f>IF(Table13[[#This Row],[Highest level of Education]]="Did not attend school",1,0)</f>
        <v>0</v>
      </c>
      <c r="BH6">
        <f>IF(Table13[[#This Row],[Highest level of Education]]="K12 completed",1,0)</f>
        <v>0</v>
      </c>
      <c r="BI6">
        <f>IF(Table13[[#This Row],[Highest level of Education]]="High School Completed",1,0)</f>
        <v>0</v>
      </c>
      <c r="BJ6">
        <f>IF(Table13[[#This Row],[Highest level of Education]]="Technical Diploma/Partially completed College",1,0)</f>
        <v>0</v>
      </c>
      <c r="BK6">
        <f>IF(Table13[[#This Row],[Highest level of Education]]="University/College Degree",1,0)</f>
        <v>1</v>
      </c>
      <c r="BL6">
        <f>IF(Table13[[#This Row],[Highest level of Education]]="Post-graduate education",1,0)</f>
        <v>0</v>
      </c>
      <c r="BM6">
        <v>3</v>
      </c>
      <c r="BN6">
        <v>1</v>
      </c>
      <c r="BO6">
        <v>4</v>
      </c>
      <c r="BP6">
        <f>IF(Table13[[#This Row],[Monthly_Income 1_5500 2_8000 3_11000 4_15000 5_20000 6_27000 7_35000 8_5000 9_51000 98_0]]=1,1,0)</f>
        <v>0</v>
      </c>
      <c r="BQ6">
        <f>IF(Table13[[#This Row],[Monthly_Income 1_5500 2_8000 3_11000 4_15000 5_20000 6_27000 7_35000 8_5000 9_51000 98_0]]=2,1,0)</f>
        <v>0</v>
      </c>
      <c r="BR6">
        <f>IF(Table13[[#This Row],[Monthly_Income 1_5500 2_8000 3_11000 4_15000 5_20000 6_27000 7_35000 8_5000 9_51000 98_0]]=3,1,0)</f>
        <v>0</v>
      </c>
      <c r="BS6">
        <f>IF(Table13[[#This Row],[Monthly_Income 1_5500 2_8000 3_11000 4_15000 5_20000 6_27000 7_35000 8_5000 9_51000 98_0]]=4,1,0)</f>
        <v>1</v>
      </c>
      <c r="BT6">
        <f>IF(Table13[[#This Row],[Monthly_Income 1_5500 2_8000 3_11000 4_15000 5_20000 6_27000 7_35000 8_5000 9_51000 98_0]]=5,1,0)</f>
        <v>0</v>
      </c>
      <c r="BU6">
        <f>IF(Table13[[#This Row],[Monthly_Income 1_5500 2_8000 3_11000 4_15000 5_20000 6_27000 7_35000 8_5000 9_51000 98_0]]=6,1,0)</f>
        <v>0</v>
      </c>
      <c r="BV6">
        <f>IF(Table13[[#This Row],[Monthly_Income 1_5500 2_8000 3_11000 4_15000 5_20000 6_27000 7_35000 8_5000 9_51000 98_0]]=7,1,0)</f>
        <v>0</v>
      </c>
      <c r="BW6">
        <f>IF(Table13[[#This Row],[Monthly_Income 1_5500 2_8000 3_11000 4_15000 5_20000 6_27000 7_35000 8_5000 9_51000 98_0]]=8,1,0)</f>
        <v>0</v>
      </c>
      <c r="BX6">
        <f>IF(Table13[[#This Row],[Monthly_Income 1_5500 2_8000 3_11000 4_15000 5_20000 6_27000 7_35000 8_5000 9_51000 98_0]]=9,1,0)</f>
        <v>0</v>
      </c>
      <c r="BY6">
        <f>IF(Table13[[#This Row],[Monthly_Income 1_5500 2_8000 3_11000 4_15000 5_20000 6_27000 7_35000 8_5000 9_51000 98_0]]=98,1,0)</f>
        <v>0</v>
      </c>
      <c r="BZ6">
        <v>6</v>
      </c>
      <c r="CA6">
        <f>IF(Table13[[#This Row],[Monthly_Household_Income]]=1,1,0)</f>
        <v>0</v>
      </c>
      <c r="CB6">
        <f>IF(Table13[[#This Row],[Monthly_Household_Income]]=2,1,0)</f>
        <v>0</v>
      </c>
      <c r="CC6">
        <f>IF(Table13[[#This Row],[Monthly_Household_Income]]=3,1,0)</f>
        <v>0</v>
      </c>
      <c r="CD6">
        <f>IF(Table13[[#This Row],[Monthly_Household_Income]]=4,1,0)</f>
        <v>0</v>
      </c>
      <c r="CE6">
        <f>IF(Table13[[#This Row],[Monthly_Household_Income]]=5,1,0)</f>
        <v>0</v>
      </c>
      <c r="CF6">
        <f>IF(Table13[[#This Row],[Monthly_Household_Income]]=6,1,0)</f>
        <v>1</v>
      </c>
      <c r="CG6">
        <f>IF(Table13[[#This Row],[Monthly_Household_Income]]=7,1,0)</f>
        <v>0</v>
      </c>
      <c r="CH6">
        <f>IF(Table13[[#This Row],[Monthly_Household_Income]]=8,1,0)</f>
        <v>0</v>
      </c>
      <c r="CI6">
        <f>IF(Table13[[#This Row],[Monthly_Household_Income]]=9,1,0)</f>
        <v>0</v>
      </c>
      <c r="CJ6">
        <f>IF(Table13[[#This Row],[Monthly_Household_Income]]=98,1,0)</f>
        <v>0</v>
      </c>
    </row>
    <row r="7" spans="1:88">
      <c r="A7">
        <v>19</v>
      </c>
      <c r="B7" s="1">
        <v>43018</v>
      </c>
      <c r="C7" t="s">
        <v>29</v>
      </c>
      <c r="D7">
        <v>7</v>
      </c>
      <c r="E7">
        <v>6</v>
      </c>
      <c r="F7">
        <v>7</v>
      </c>
      <c r="G7">
        <v>6</v>
      </c>
      <c r="H7">
        <v>6</v>
      </c>
      <c r="I7">
        <v>7</v>
      </c>
      <c r="J7" t="s">
        <v>15</v>
      </c>
      <c r="K7">
        <v>7</v>
      </c>
      <c r="L7">
        <v>8</v>
      </c>
      <c r="M7">
        <v>8</v>
      </c>
      <c r="N7">
        <v>7</v>
      </c>
      <c r="O7">
        <v>6</v>
      </c>
      <c r="P7">
        <v>7</v>
      </c>
      <c r="Q7">
        <v>6</v>
      </c>
      <c r="R7">
        <v>8</v>
      </c>
      <c r="S7">
        <v>8</v>
      </c>
      <c r="T7">
        <v>8</v>
      </c>
      <c r="U7">
        <v>8</v>
      </c>
      <c r="V7">
        <v>6</v>
      </c>
      <c r="W7">
        <v>6</v>
      </c>
      <c r="X7">
        <v>7</v>
      </c>
      <c r="Y7">
        <v>8</v>
      </c>
      <c r="Z7">
        <v>8</v>
      </c>
      <c r="AA7">
        <v>6</v>
      </c>
      <c r="AB7">
        <v>7</v>
      </c>
      <c r="AC7">
        <v>1</v>
      </c>
      <c r="AD7">
        <f>IF(Table13[[#This Row],[payment]]=1,1,0)</f>
        <v>1</v>
      </c>
      <c r="AE7">
        <f>IF(Table13[[#This Row],[payment]]=2,1,0)</f>
        <v>0</v>
      </c>
      <c r="AF7">
        <f>IF(Table13[[#This Row],[payment]]=3,1,0)</f>
        <v>0</v>
      </c>
      <c r="AG7">
        <v>1</v>
      </c>
      <c r="AH7">
        <f>IF(Table13[[#This Row],[method_payment]]=1,1,0)</f>
        <v>1</v>
      </c>
      <c r="AI7">
        <f>IF(Table13[[#This Row],[method_payment]]=2,1,0)</f>
        <v>0</v>
      </c>
      <c r="AJ7">
        <f>IF(Table13[[#This Row],[method_payment]]=3,1,0)</f>
        <v>0</v>
      </c>
      <c r="AK7">
        <f>IF(Table13[[#This Row],[method_payment]]=5,1,0)</f>
        <v>0</v>
      </c>
      <c r="AL7">
        <f>IF(Table13[[#This Row],[method_payment]]=6,1,0)</f>
        <v>0</v>
      </c>
      <c r="AM7" t="s">
        <v>15</v>
      </c>
      <c r="AN7" t="s">
        <v>16</v>
      </c>
      <c r="AO7">
        <v>6</v>
      </c>
      <c r="AP7" s="2">
        <v>593.94000000000005</v>
      </c>
      <c r="AQ7" s="3">
        <f>IF(AND(Table13[[#This Row],[Average_amount_spent_per_visit_last_3_months]]&gt;=1,Table13[[#This Row],[Average_amount_spent_per_visit_last_3_months]]&lt;=999),1,0)</f>
        <v>1</v>
      </c>
      <c r="AR7" s="3">
        <f>IF(AND(Table13[[#This Row],[Average_amount_spent_per_visit_last_3_months]]&gt;=1000,Table13[[#This Row],[Average_amount_spent_per_visit_last_3_months]]&lt;=6700),1,0)</f>
        <v>0</v>
      </c>
      <c r="AS7">
        <v>2</v>
      </c>
      <c r="AT7">
        <v>28</v>
      </c>
      <c r="AU7">
        <f>IF(AND(Table13[[#This Row],[Age]]&gt;=18,Table13[[#This Row],[Age]]&lt;=25),1,0)</f>
        <v>0</v>
      </c>
      <c r="AV7">
        <f>IF(AND(Table13[[#This Row],[Age]]&gt;=26,Table13[[#This Row],[Age]]&lt;=35),1,0)</f>
        <v>1</v>
      </c>
      <c r="AW7">
        <f>IF(AND(Table13[[#This Row],[Age]]&gt;=36,Table13[[#This Row],[Age]]&lt;=45),1,0)</f>
        <v>0</v>
      </c>
      <c r="AX7">
        <f>IF(AND(Table13[[#This Row],[Age]]&gt;=46,Table13[[#This Row],[Age]]&lt;=55),1,0)</f>
        <v>0</v>
      </c>
      <c r="AY7">
        <f>IF(AND(Table13[[#This Row],[Age]]&gt;=56,Table13[[#This Row],[Age]]&lt;=67),1,0)</f>
        <v>0</v>
      </c>
      <c r="AZ7" t="s">
        <v>24</v>
      </c>
      <c r="BA7">
        <f>IF(Table13[[#This Row],[Marital Status]]="Married",1,0)</f>
        <v>0</v>
      </c>
      <c r="BB7">
        <f>IF(Table13[[#This Row],[Marital Status]]="Single",1,0)</f>
        <v>1</v>
      </c>
      <c r="BC7" t="s">
        <v>28</v>
      </c>
      <c r="BD7">
        <f>IF(Table13[[#This Row],[gender]]="Male",1,0)</f>
        <v>0</v>
      </c>
      <c r="BE7">
        <f>IF(Table13[[#This Row],[gender]]="Female",1,0)</f>
        <v>1</v>
      </c>
      <c r="BF7" t="s">
        <v>19</v>
      </c>
      <c r="BG7">
        <f>IF(Table13[[#This Row],[Highest level of Education]]="Did not attend school",1,0)</f>
        <v>0</v>
      </c>
      <c r="BH7">
        <f>IF(Table13[[#This Row],[Highest level of Education]]="K12 completed",1,0)</f>
        <v>0</v>
      </c>
      <c r="BI7">
        <f>IF(Table13[[#This Row],[Highest level of Education]]="High School Completed",1,0)</f>
        <v>0</v>
      </c>
      <c r="BJ7">
        <f>IF(Table13[[#This Row],[Highest level of Education]]="Technical Diploma/Partially completed College",1,0)</f>
        <v>0</v>
      </c>
      <c r="BK7">
        <f>IF(Table13[[#This Row],[Highest level of Education]]="University/College Degree",1,0)</f>
        <v>1</v>
      </c>
      <c r="BL7">
        <f>IF(Table13[[#This Row],[Highest level of Education]]="Post-graduate education",1,0)</f>
        <v>0</v>
      </c>
      <c r="BM7">
        <v>0</v>
      </c>
      <c r="BN7">
        <v>1</v>
      </c>
      <c r="BO7">
        <v>4</v>
      </c>
      <c r="BP7">
        <f>IF(Table13[[#This Row],[Monthly_Income 1_5500 2_8000 3_11000 4_15000 5_20000 6_27000 7_35000 8_5000 9_51000 98_0]]=1,1,0)</f>
        <v>0</v>
      </c>
      <c r="BQ7">
        <f>IF(Table13[[#This Row],[Monthly_Income 1_5500 2_8000 3_11000 4_15000 5_20000 6_27000 7_35000 8_5000 9_51000 98_0]]=2,1,0)</f>
        <v>0</v>
      </c>
      <c r="BR7">
        <f>IF(Table13[[#This Row],[Monthly_Income 1_5500 2_8000 3_11000 4_15000 5_20000 6_27000 7_35000 8_5000 9_51000 98_0]]=3,1,0)</f>
        <v>0</v>
      </c>
      <c r="BS7">
        <f>IF(Table13[[#This Row],[Monthly_Income 1_5500 2_8000 3_11000 4_15000 5_20000 6_27000 7_35000 8_5000 9_51000 98_0]]=4,1,0)</f>
        <v>1</v>
      </c>
      <c r="BT7">
        <f>IF(Table13[[#This Row],[Monthly_Income 1_5500 2_8000 3_11000 4_15000 5_20000 6_27000 7_35000 8_5000 9_51000 98_0]]=5,1,0)</f>
        <v>0</v>
      </c>
      <c r="BU7">
        <f>IF(Table13[[#This Row],[Monthly_Income 1_5500 2_8000 3_11000 4_15000 5_20000 6_27000 7_35000 8_5000 9_51000 98_0]]=6,1,0)</f>
        <v>0</v>
      </c>
      <c r="BV7">
        <f>IF(Table13[[#This Row],[Monthly_Income 1_5500 2_8000 3_11000 4_15000 5_20000 6_27000 7_35000 8_5000 9_51000 98_0]]=7,1,0)</f>
        <v>0</v>
      </c>
      <c r="BW7">
        <f>IF(Table13[[#This Row],[Monthly_Income 1_5500 2_8000 3_11000 4_15000 5_20000 6_27000 7_35000 8_5000 9_51000 98_0]]=8,1,0)</f>
        <v>0</v>
      </c>
      <c r="BX7">
        <f>IF(Table13[[#This Row],[Monthly_Income 1_5500 2_8000 3_11000 4_15000 5_20000 6_27000 7_35000 8_5000 9_51000 98_0]]=9,1,0)</f>
        <v>0</v>
      </c>
      <c r="BY7">
        <f>IF(Table13[[#This Row],[Monthly_Income 1_5500 2_8000 3_11000 4_15000 5_20000 6_27000 7_35000 8_5000 9_51000 98_0]]=98,1,0)</f>
        <v>0</v>
      </c>
      <c r="BZ7">
        <v>8</v>
      </c>
      <c r="CA7">
        <f>IF(Table13[[#This Row],[Monthly_Household_Income]]=1,1,0)</f>
        <v>0</v>
      </c>
      <c r="CB7">
        <f>IF(Table13[[#This Row],[Monthly_Household_Income]]=2,1,0)</f>
        <v>0</v>
      </c>
      <c r="CC7">
        <f>IF(Table13[[#This Row],[Monthly_Household_Income]]=3,1,0)</f>
        <v>0</v>
      </c>
      <c r="CD7">
        <f>IF(Table13[[#This Row],[Monthly_Household_Income]]=4,1,0)</f>
        <v>0</v>
      </c>
      <c r="CE7">
        <f>IF(Table13[[#This Row],[Monthly_Household_Income]]=5,1,0)</f>
        <v>0</v>
      </c>
      <c r="CF7">
        <f>IF(Table13[[#This Row],[Monthly_Household_Income]]=6,1,0)</f>
        <v>0</v>
      </c>
      <c r="CG7">
        <f>IF(Table13[[#This Row],[Monthly_Household_Income]]=7,1,0)</f>
        <v>0</v>
      </c>
      <c r="CH7">
        <f>IF(Table13[[#This Row],[Monthly_Household_Income]]=8,1,0)</f>
        <v>1</v>
      </c>
      <c r="CI7">
        <f>IF(Table13[[#This Row],[Monthly_Household_Income]]=9,1,0)</f>
        <v>0</v>
      </c>
      <c r="CJ7">
        <f>IF(Table13[[#This Row],[Monthly_Household_Income]]=98,1,0)</f>
        <v>0</v>
      </c>
    </row>
    <row r="8" spans="1:88">
      <c r="A8">
        <v>23</v>
      </c>
      <c r="B8" s="1">
        <v>42972</v>
      </c>
      <c r="C8" t="s">
        <v>5</v>
      </c>
      <c r="D8">
        <v>9</v>
      </c>
      <c r="E8">
        <v>9</v>
      </c>
      <c r="F8">
        <v>9</v>
      </c>
      <c r="G8">
        <v>10</v>
      </c>
      <c r="H8">
        <v>9</v>
      </c>
      <c r="I8">
        <v>10</v>
      </c>
      <c r="J8" t="s">
        <v>15</v>
      </c>
      <c r="K8">
        <v>9</v>
      </c>
      <c r="L8">
        <v>10</v>
      </c>
      <c r="M8">
        <v>9</v>
      </c>
      <c r="N8">
        <v>10</v>
      </c>
      <c r="O8">
        <v>9</v>
      </c>
      <c r="P8">
        <v>9</v>
      </c>
      <c r="Q8">
        <v>10</v>
      </c>
      <c r="R8">
        <v>10</v>
      </c>
      <c r="S8">
        <v>10</v>
      </c>
      <c r="T8">
        <v>9</v>
      </c>
      <c r="U8">
        <v>10</v>
      </c>
      <c r="V8">
        <v>9</v>
      </c>
      <c r="W8">
        <v>9</v>
      </c>
      <c r="X8">
        <v>10</v>
      </c>
      <c r="Y8">
        <v>10</v>
      </c>
      <c r="Z8">
        <v>9</v>
      </c>
      <c r="AA8">
        <v>9</v>
      </c>
      <c r="AB8">
        <v>10</v>
      </c>
      <c r="AC8">
        <v>2</v>
      </c>
      <c r="AD8">
        <f>IF(Table13[[#This Row],[payment]]=1,1,0)</f>
        <v>0</v>
      </c>
      <c r="AE8">
        <f>IF(Table13[[#This Row],[payment]]=2,1,0)</f>
        <v>1</v>
      </c>
      <c r="AF8">
        <f>IF(Table13[[#This Row],[payment]]=3,1,0)</f>
        <v>0</v>
      </c>
      <c r="AG8">
        <v>1</v>
      </c>
      <c r="AH8">
        <f>IF(Table13[[#This Row],[method_payment]]=1,1,0)</f>
        <v>1</v>
      </c>
      <c r="AI8">
        <f>IF(Table13[[#This Row],[method_payment]]=2,1,0)</f>
        <v>0</v>
      </c>
      <c r="AJ8">
        <f>IF(Table13[[#This Row],[method_payment]]=3,1,0)</f>
        <v>0</v>
      </c>
      <c r="AK8">
        <f>IF(Table13[[#This Row],[method_payment]]=5,1,0)</f>
        <v>0</v>
      </c>
      <c r="AL8">
        <f>IF(Table13[[#This Row],[method_payment]]=6,1,0)</f>
        <v>0</v>
      </c>
      <c r="AM8" t="s">
        <v>16</v>
      </c>
      <c r="AN8" t="s">
        <v>16</v>
      </c>
      <c r="AO8">
        <v>1</v>
      </c>
      <c r="AP8" s="2">
        <v>196.48</v>
      </c>
      <c r="AQ8" s="3">
        <f>IF(AND(Table13[[#This Row],[Average_amount_spent_per_visit_last_3_months]]&gt;=1,Table13[[#This Row],[Average_amount_spent_per_visit_last_3_months]]&lt;=999),1,0)</f>
        <v>1</v>
      </c>
      <c r="AR8" s="3">
        <f>IF(AND(Table13[[#This Row],[Average_amount_spent_per_visit_last_3_months]]&gt;=1000,Table13[[#This Row],[Average_amount_spent_per_visit_last_3_months]]&lt;=6700),1,0)</f>
        <v>0</v>
      </c>
      <c r="AS8">
        <v>3</v>
      </c>
      <c r="AT8">
        <v>38</v>
      </c>
      <c r="AU8">
        <f>IF(AND(Table13[[#This Row],[Age]]&gt;=18,Table13[[#This Row],[Age]]&lt;=25),1,0)</f>
        <v>0</v>
      </c>
      <c r="AV8">
        <f>IF(AND(Table13[[#This Row],[Age]]&gt;=26,Table13[[#This Row],[Age]]&lt;=35),1,0)</f>
        <v>0</v>
      </c>
      <c r="AW8">
        <f>IF(AND(Table13[[#This Row],[Age]]&gt;=36,Table13[[#This Row],[Age]]&lt;=45),1,0)</f>
        <v>1</v>
      </c>
      <c r="AX8">
        <f>IF(AND(Table13[[#This Row],[Age]]&gt;=46,Table13[[#This Row],[Age]]&lt;=55),1,0)</f>
        <v>0</v>
      </c>
      <c r="AY8">
        <f>IF(AND(Table13[[#This Row],[Age]]&gt;=56,Table13[[#This Row],[Age]]&lt;=67),1,0)</f>
        <v>0</v>
      </c>
      <c r="AZ8" t="s">
        <v>25</v>
      </c>
      <c r="BA8">
        <f>IF(Table13[[#This Row],[Marital Status]]="Married",1,0)</f>
        <v>1</v>
      </c>
      <c r="BB8">
        <f>IF(Table13[[#This Row],[Marital Status]]="Single",1,0)</f>
        <v>0</v>
      </c>
      <c r="BC8" t="s">
        <v>27</v>
      </c>
      <c r="BD8">
        <f>IF(Table13[[#This Row],[gender]]="Male",1,0)</f>
        <v>1</v>
      </c>
      <c r="BE8">
        <f>IF(Table13[[#This Row],[gender]]="Female",1,0)</f>
        <v>0</v>
      </c>
      <c r="BF8" t="s">
        <v>22</v>
      </c>
      <c r="BG8">
        <f>IF(Table13[[#This Row],[Highest level of Education]]="Did not attend school",1,0)</f>
        <v>0</v>
      </c>
      <c r="BH8">
        <f>IF(Table13[[#This Row],[Highest level of Education]]="K12 completed",1,0)</f>
        <v>1</v>
      </c>
      <c r="BI8">
        <f>IF(Table13[[#This Row],[Highest level of Education]]="High School Completed",1,0)</f>
        <v>0</v>
      </c>
      <c r="BJ8">
        <f>IF(Table13[[#This Row],[Highest level of Education]]="Technical Diploma/Partially completed College",1,0)</f>
        <v>0</v>
      </c>
      <c r="BK8">
        <f>IF(Table13[[#This Row],[Highest level of Education]]="University/College Degree",1,0)</f>
        <v>0</v>
      </c>
      <c r="BL8">
        <f>IF(Table13[[#This Row],[Highest level of Education]]="Post-graduate education",1,0)</f>
        <v>0</v>
      </c>
      <c r="BM8">
        <v>3</v>
      </c>
      <c r="BN8">
        <v>1</v>
      </c>
      <c r="BO8">
        <v>3</v>
      </c>
      <c r="BP8">
        <f>IF(Table13[[#This Row],[Monthly_Income 1_5500 2_8000 3_11000 4_15000 5_20000 6_27000 7_35000 8_5000 9_51000 98_0]]=1,1,0)</f>
        <v>0</v>
      </c>
      <c r="BQ8">
        <f>IF(Table13[[#This Row],[Monthly_Income 1_5500 2_8000 3_11000 4_15000 5_20000 6_27000 7_35000 8_5000 9_51000 98_0]]=2,1,0)</f>
        <v>0</v>
      </c>
      <c r="BR8">
        <f>IF(Table13[[#This Row],[Monthly_Income 1_5500 2_8000 3_11000 4_15000 5_20000 6_27000 7_35000 8_5000 9_51000 98_0]]=3,1,0)</f>
        <v>1</v>
      </c>
      <c r="BS8">
        <f>IF(Table13[[#This Row],[Monthly_Income 1_5500 2_8000 3_11000 4_15000 5_20000 6_27000 7_35000 8_5000 9_51000 98_0]]=4,1,0)</f>
        <v>0</v>
      </c>
      <c r="BT8">
        <f>IF(Table13[[#This Row],[Monthly_Income 1_5500 2_8000 3_11000 4_15000 5_20000 6_27000 7_35000 8_5000 9_51000 98_0]]=5,1,0)</f>
        <v>0</v>
      </c>
      <c r="BU8">
        <f>IF(Table13[[#This Row],[Monthly_Income 1_5500 2_8000 3_11000 4_15000 5_20000 6_27000 7_35000 8_5000 9_51000 98_0]]=6,1,0)</f>
        <v>0</v>
      </c>
      <c r="BV8">
        <f>IF(Table13[[#This Row],[Monthly_Income 1_5500 2_8000 3_11000 4_15000 5_20000 6_27000 7_35000 8_5000 9_51000 98_0]]=7,1,0)</f>
        <v>0</v>
      </c>
      <c r="BW8">
        <f>IF(Table13[[#This Row],[Monthly_Income 1_5500 2_8000 3_11000 4_15000 5_20000 6_27000 7_35000 8_5000 9_51000 98_0]]=8,1,0)</f>
        <v>0</v>
      </c>
      <c r="BX8">
        <f>IF(Table13[[#This Row],[Monthly_Income 1_5500 2_8000 3_11000 4_15000 5_20000 6_27000 7_35000 8_5000 9_51000 98_0]]=9,1,0)</f>
        <v>0</v>
      </c>
      <c r="BY8">
        <f>IF(Table13[[#This Row],[Monthly_Income 1_5500 2_8000 3_11000 4_15000 5_20000 6_27000 7_35000 8_5000 9_51000 98_0]]=98,1,0)</f>
        <v>0</v>
      </c>
      <c r="BZ8">
        <v>5</v>
      </c>
      <c r="CA8">
        <f>IF(Table13[[#This Row],[Monthly_Household_Income]]=1,1,0)</f>
        <v>0</v>
      </c>
      <c r="CB8">
        <f>IF(Table13[[#This Row],[Monthly_Household_Income]]=2,1,0)</f>
        <v>0</v>
      </c>
      <c r="CC8">
        <f>IF(Table13[[#This Row],[Monthly_Household_Income]]=3,1,0)</f>
        <v>0</v>
      </c>
      <c r="CD8">
        <f>IF(Table13[[#This Row],[Monthly_Household_Income]]=4,1,0)</f>
        <v>0</v>
      </c>
      <c r="CE8">
        <f>IF(Table13[[#This Row],[Monthly_Household_Income]]=5,1,0)</f>
        <v>1</v>
      </c>
      <c r="CF8">
        <f>IF(Table13[[#This Row],[Monthly_Household_Income]]=6,1,0)</f>
        <v>0</v>
      </c>
      <c r="CG8">
        <f>IF(Table13[[#This Row],[Monthly_Household_Income]]=7,1,0)</f>
        <v>0</v>
      </c>
      <c r="CH8">
        <f>IF(Table13[[#This Row],[Monthly_Household_Income]]=8,1,0)</f>
        <v>0</v>
      </c>
      <c r="CI8">
        <f>IF(Table13[[#This Row],[Monthly_Household_Income]]=9,1,0)</f>
        <v>0</v>
      </c>
      <c r="CJ8">
        <f>IF(Table13[[#This Row],[Monthly_Household_Income]]=98,1,0)</f>
        <v>0</v>
      </c>
    </row>
    <row r="9" spans="1:88">
      <c r="A9">
        <v>27</v>
      </c>
      <c r="B9" s="1">
        <v>42966</v>
      </c>
      <c r="C9" t="s">
        <v>35</v>
      </c>
      <c r="D9">
        <v>7</v>
      </c>
      <c r="E9">
        <v>6</v>
      </c>
      <c r="F9">
        <v>7</v>
      </c>
      <c r="G9">
        <v>7</v>
      </c>
      <c r="H9">
        <v>6</v>
      </c>
      <c r="I9">
        <v>5</v>
      </c>
      <c r="J9" t="s">
        <v>15</v>
      </c>
      <c r="K9">
        <v>7</v>
      </c>
      <c r="L9">
        <v>8</v>
      </c>
      <c r="M9">
        <v>6</v>
      </c>
      <c r="N9">
        <v>6</v>
      </c>
      <c r="O9">
        <v>6</v>
      </c>
      <c r="P9">
        <v>8</v>
      </c>
      <c r="Q9">
        <v>7</v>
      </c>
      <c r="R9">
        <v>6</v>
      </c>
      <c r="S9">
        <v>8</v>
      </c>
      <c r="T9">
        <v>8</v>
      </c>
      <c r="U9">
        <v>9</v>
      </c>
      <c r="V9">
        <v>7</v>
      </c>
      <c r="W9">
        <v>7</v>
      </c>
      <c r="X9">
        <v>6</v>
      </c>
      <c r="Y9">
        <v>7</v>
      </c>
      <c r="Z9">
        <v>8</v>
      </c>
      <c r="AA9">
        <v>8</v>
      </c>
      <c r="AB9">
        <v>6</v>
      </c>
      <c r="AC9">
        <v>3</v>
      </c>
      <c r="AD9">
        <f>IF(Table13[[#This Row],[payment]]=1,1,0)</f>
        <v>0</v>
      </c>
      <c r="AE9">
        <f>IF(Table13[[#This Row],[payment]]=2,1,0)</f>
        <v>0</v>
      </c>
      <c r="AF9">
        <f>IF(Table13[[#This Row],[payment]]=3,1,0)</f>
        <v>1</v>
      </c>
      <c r="AG9">
        <v>1</v>
      </c>
      <c r="AH9">
        <f>IF(Table13[[#This Row],[method_payment]]=1,1,0)</f>
        <v>1</v>
      </c>
      <c r="AI9">
        <f>IF(Table13[[#This Row],[method_payment]]=2,1,0)</f>
        <v>0</v>
      </c>
      <c r="AJ9">
        <f>IF(Table13[[#This Row],[method_payment]]=3,1,0)</f>
        <v>0</v>
      </c>
      <c r="AK9">
        <f>IF(Table13[[#This Row],[method_payment]]=5,1,0)</f>
        <v>0</v>
      </c>
      <c r="AL9">
        <f>IF(Table13[[#This Row],[method_payment]]=6,1,0)</f>
        <v>0</v>
      </c>
      <c r="AM9" t="s">
        <v>16</v>
      </c>
      <c r="AN9" t="s">
        <v>15</v>
      </c>
      <c r="AO9">
        <v>3</v>
      </c>
      <c r="AP9" s="2">
        <v>119.65</v>
      </c>
      <c r="AQ9" s="3">
        <f>IF(AND(Table13[[#This Row],[Average_amount_spent_per_visit_last_3_months]]&gt;=1,Table13[[#This Row],[Average_amount_spent_per_visit_last_3_months]]&lt;=999),1,0)</f>
        <v>1</v>
      </c>
      <c r="AR9" s="3">
        <f>IF(AND(Table13[[#This Row],[Average_amount_spent_per_visit_last_3_months]]&gt;=1000,Table13[[#This Row],[Average_amount_spent_per_visit_last_3_months]]&lt;=6700),1,0)</f>
        <v>0</v>
      </c>
      <c r="AS9">
        <v>2</v>
      </c>
      <c r="AT9">
        <v>38</v>
      </c>
      <c r="AU9">
        <f>IF(AND(Table13[[#This Row],[Age]]&gt;=18,Table13[[#This Row],[Age]]&lt;=25),1,0)</f>
        <v>0</v>
      </c>
      <c r="AV9">
        <f>IF(AND(Table13[[#This Row],[Age]]&gt;=26,Table13[[#This Row],[Age]]&lt;=35),1,0)</f>
        <v>0</v>
      </c>
      <c r="AW9">
        <f>IF(AND(Table13[[#This Row],[Age]]&gt;=36,Table13[[#This Row],[Age]]&lt;=45),1,0)</f>
        <v>1</v>
      </c>
      <c r="AX9">
        <f>IF(AND(Table13[[#This Row],[Age]]&gt;=46,Table13[[#This Row],[Age]]&lt;=55),1,0)</f>
        <v>0</v>
      </c>
      <c r="AY9">
        <f>IF(AND(Table13[[#This Row],[Age]]&gt;=56,Table13[[#This Row],[Age]]&lt;=67),1,0)</f>
        <v>0</v>
      </c>
      <c r="AZ9" t="s">
        <v>25</v>
      </c>
      <c r="BA9">
        <f>IF(Table13[[#This Row],[Marital Status]]="Married",1,0)</f>
        <v>1</v>
      </c>
      <c r="BB9">
        <f>IF(Table13[[#This Row],[Marital Status]]="Single",1,0)</f>
        <v>0</v>
      </c>
      <c r="BC9" t="s">
        <v>27</v>
      </c>
      <c r="BD9">
        <f>IF(Table13[[#This Row],[gender]]="Male",1,0)</f>
        <v>1</v>
      </c>
      <c r="BE9">
        <f>IF(Table13[[#This Row],[gender]]="Female",1,0)</f>
        <v>0</v>
      </c>
      <c r="BF9" t="s">
        <v>20</v>
      </c>
      <c r="BG9">
        <f>IF(Table13[[#This Row],[Highest level of Education]]="Did not attend school",1,0)</f>
        <v>0</v>
      </c>
      <c r="BH9">
        <f>IF(Table13[[#This Row],[Highest level of Education]]="K12 completed",1,0)</f>
        <v>0</v>
      </c>
      <c r="BI9">
        <f>IF(Table13[[#This Row],[Highest level of Education]]="High School Completed",1,0)</f>
        <v>1</v>
      </c>
      <c r="BJ9">
        <f>IF(Table13[[#This Row],[Highest level of Education]]="Technical Diploma/Partially completed College",1,0)</f>
        <v>0</v>
      </c>
      <c r="BK9">
        <f>IF(Table13[[#This Row],[Highest level of Education]]="University/College Degree",1,0)</f>
        <v>0</v>
      </c>
      <c r="BL9">
        <f>IF(Table13[[#This Row],[Highest level of Education]]="Post-graduate education",1,0)</f>
        <v>0</v>
      </c>
      <c r="BM9">
        <v>3</v>
      </c>
      <c r="BN9">
        <v>1</v>
      </c>
      <c r="BO9">
        <v>3</v>
      </c>
      <c r="BP9">
        <f>IF(Table13[[#This Row],[Monthly_Income 1_5500 2_8000 3_11000 4_15000 5_20000 6_27000 7_35000 8_5000 9_51000 98_0]]=1,1,0)</f>
        <v>0</v>
      </c>
      <c r="BQ9">
        <f>IF(Table13[[#This Row],[Monthly_Income 1_5500 2_8000 3_11000 4_15000 5_20000 6_27000 7_35000 8_5000 9_51000 98_0]]=2,1,0)</f>
        <v>0</v>
      </c>
      <c r="BR9">
        <f>IF(Table13[[#This Row],[Monthly_Income 1_5500 2_8000 3_11000 4_15000 5_20000 6_27000 7_35000 8_5000 9_51000 98_0]]=3,1,0)</f>
        <v>1</v>
      </c>
      <c r="BS9">
        <f>IF(Table13[[#This Row],[Monthly_Income 1_5500 2_8000 3_11000 4_15000 5_20000 6_27000 7_35000 8_5000 9_51000 98_0]]=4,1,0)</f>
        <v>0</v>
      </c>
      <c r="BT9">
        <f>IF(Table13[[#This Row],[Monthly_Income 1_5500 2_8000 3_11000 4_15000 5_20000 6_27000 7_35000 8_5000 9_51000 98_0]]=5,1,0)</f>
        <v>0</v>
      </c>
      <c r="BU9">
        <f>IF(Table13[[#This Row],[Monthly_Income 1_5500 2_8000 3_11000 4_15000 5_20000 6_27000 7_35000 8_5000 9_51000 98_0]]=6,1,0)</f>
        <v>0</v>
      </c>
      <c r="BV9">
        <f>IF(Table13[[#This Row],[Monthly_Income 1_5500 2_8000 3_11000 4_15000 5_20000 6_27000 7_35000 8_5000 9_51000 98_0]]=7,1,0)</f>
        <v>0</v>
      </c>
      <c r="BW9">
        <f>IF(Table13[[#This Row],[Monthly_Income 1_5500 2_8000 3_11000 4_15000 5_20000 6_27000 7_35000 8_5000 9_51000 98_0]]=8,1,0)</f>
        <v>0</v>
      </c>
      <c r="BX9">
        <f>IF(Table13[[#This Row],[Monthly_Income 1_5500 2_8000 3_11000 4_15000 5_20000 6_27000 7_35000 8_5000 9_51000 98_0]]=9,1,0)</f>
        <v>0</v>
      </c>
      <c r="BY9">
        <f>IF(Table13[[#This Row],[Monthly_Income 1_5500 2_8000 3_11000 4_15000 5_20000 6_27000 7_35000 8_5000 9_51000 98_0]]=98,1,0)</f>
        <v>0</v>
      </c>
      <c r="BZ9">
        <v>4</v>
      </c>
      <c r="CA9">
        <f>IF(Table13[[#This Row],[Monthly_Household_Income]]=1,1,0)</f>
        <v>0</v>
      </c>
      <c r="CB9">
        <f>IF(Table13[[#This Row],[Monthly_Household_Income]]=2,1,0)</f>
        <v>0</v>
      </c>
      <c r="CC9">
        <f>IF(Table13[[#This Row],[Monthly_Household_Income]]=3,1,0)</f>
        <v>0</v>
      </c>
      <c r="CD9">
        <f>IF(Table13[[#This Row],[Monthly_Household_Income]]=4,1,0)</f>
        <v>1</v>
      </c>
      <c r="CE9">
        <f>IF(Table13[[#This Row],[Monthly_Household_Income]]=5,1,0)</f>
        <v>0</v>
      </c>
      <c r="CF9">
        <f>IF(Table13[[#This Row],[Monthly_Household_Income]]=6,1,0)</f>
        <v>0</v>
      </c>
      <c r="CG9">
        <f>IF(Table13[[#This Row],[Monthly_Household_Income]]=7,1,0)</f>
        <v>0</v>
      </c>
      <c r="CH9">
        <f>IF(Table13[[#This Row],[Monthly_Household_Income]]=8,1,0)</f>
        <v>0</v>
      </c>
      <c r="CI9">
        <f>IF(Table13[[#This Row],[Monthly_Household_Income]]=9,1,0)</f>
        <v>0</v>
      </c>
      <c r="CJ9">
        <f>IF(Table13[[#This Row],[Monthly_Household_Income]]=98,1,0)</f>
        <v>0</v>
      </c>
    </row>
    <row r="10" spans="1:88">
      <c r="A10">
        <v>31</v>
      </c>
      <c r="B10" s="1">
        <v>43022</v>
      </c>
      <c r="C10" t="s">
        <v>2</v>
      </c>
      <c r="D10">
        <v>7</v>
      </c>
      <c r="E10">
        <v>8</v>
      </c>
      <c r="F10">
        <v>8</v>
      </c>
      <c r="G10">
        <v>8</v>
      </c>
      <c r="H10">
        <v>8</v>
      </c>
      <c r="I10">
        <v>8</v>
      </c>
      <c r="J10" t="s">
        <v>15</v>
      </c>
      <c r="K10">
        <v>8</v>
      </c>
      <c r="L10">
        <v>7</v>
      </c>
      <c r="M10">
        <v>7</v>
      </c>
      <c r="N10">
        <v>8</v>
      </c>
      <c r="O10">
        <v>7</v>
      </c>
      <c r="P10">
        <v>8</v>
      </c>
      <c r="Q10">
        <v>7</v>
      </c>
      <c r="R10">
        <v>8</v>
      </c>
      <c r="S10">
        <v>7</v>
      </c>
      <c r="T10">
        <v>7</v>
      </c>
      <c r="U10">
        <v>8</v>
      </c>
      <c r="V10">
        <v>7</v>
      </c>
      <c r="W10">
        <v>8</v>
      </c>
      <c r="X10">
        <v>7</v>
      </c>
      <c r="Y10">
        <v>9</v>
      </c>
      <c r="Z10">
        <v>9</v>
      </c>
      <c r="AA10">
        <v>7</v>
      </c>
      <c r="AB10">
        <v>7</v>
      </c>
      <c r="AC10">
        <v>1</v>
      </c>
      <c r="AD10">
        <f>IF(Table13[[#This Row],[payment]]=1,1,0)</f>
        <v>1</v>
      </c>
      <c r="AE10">
        <f>IF(Table13[[#This Row],[payment]]=2,1,0)</f>
        <v>0</v>
      </c>
      <c r="AF10">
        <f>IF(Table13[[#This Row],[payment]]=3,1,0)</f>
        <v>0</v>
      </c>
      <c r="AG10">
        <v>3</v>
      </c>
      <c r="AH10">
        <f>IF(Table13[[#This Row],[method_payment]]=1,1,0)</f>
        <v>0</v>
      </c>
      <c r="AI10">
        <f>IF(Table13[[#This Row],[method_payment]]=2,1,0)</f>
        <v>0</v>
      </c>
      <c r="AJ10">
        <f>IF(Table13[[#This Row],[method_payment]]=3,1,0)</f>
        <v>1</v>
      </c>
      <c r="AK10">
        <f>IF(Table13[[#This Row],[method_payment]]=5,1,0)</f>
        <v>0</v>
      </c>
      <c r="AL10">
        <f>IF(Table13[[#This Row],[method_payment]]=6,1,0)</f>
        <v>0</v>
      </c>
      <c r="AM10" t="s">
        <v>16</v>
      </c>
      <c r="AN10" t="s">
        <v>15</v>
      </c>
      <c r="AO10">
        <v>3</v>
      </c>
      <c r="AP10" s="2">
        <v>134.29</v>
      </c>
      <c r="AQ10" s="3">
        <f>IF(AND(Table13[[#This Row],[Average_amount_spent_per_visit_last_3_months]]&gt;=1,Table13[[#This Row],[Average_amount_spent_per_visit_last_3_months]]&lt;=999),1,0)</f>
        <v>1</v>
      </c>
      <c r="AR10" s="3">
        <f>IF(AND(Table13[[#This Row],[Average_amount_spent_per_visit_last_3_months]]&gt;=1000,Table13[[#This Row],[Average_amount_spent_per_visit_last_3_months]]&lt;=6700),1,0)</f>
        <v>0</v>
      </c>
      <c r="AS10">
        <v>3</v>
      </c>
      <c r="AT10">
        <v>20</v>
      </c>
      <c r="AU10">
        <f>IF(AND(Table13[[#This Row],[Age]]&gt;=18,Table13[[#This Row],[Age]]&lt;=25),1,0)</f>
        <v>1</v>
      </c>
      <c r="AV10">
        <f>IF(AND(Table13[[#This Row],[Age]]&gt;=26,Table13[[#This Row],[Age]]&lt;=35),1,0)</f>
        <v>0</v>
      </c>
      <c r="AW10">
        <f>IF(AND(Table13[[#This Row],[Age]]&gt;=36,Table13[[#This Row],[Age]]&lt;=45),1,0)</f>
        <v>0</v>
      </c>
      <c r="AX10">
        <f>IF(AND(Table13[[#This Row],[Age]]&gt;=46,Table13[[#This Row],[Age]]&lt;=55),1,0)</f>
        <v>0</v>
      </c>
      <c r="AY10">
        <f>IF(AND(Table13[[#This Row],[Age]]&gt;=56,Table13[[#This Row],[Age]]&lt;=67),1,0)</f>
        <v>0</v>
      </c>
      <c r="AZ10" t="s">
        <v>24</v>
      </c>
      <c r="BA10">
        <f>IF(Table13[[#This Row],[Marital Status]]="Married",1,0)</f>
        <v>0</v>
      </c>
      <c r="BB10">
        <f>IF(Table13[[#This Row],[Marital Status]]="Single",1,0)</f>
        <v>1</v>
      </c>
      <c r="BC10" t="s">
        <v>28</v>
      </c>
      <c r="BD10">
        <f>IF(Table13[[#This Row],[gender]]="Male",1,0)</f>
        <v>0</v>
      </c>
      <c r="BE10">
        <f>IF(Table13[[#This Row],[gender]]="Female",1,0)</f>
        <v>1</v>
      </c>
      <c r="BF10" t="s">
        <v>22</v>
      </c>
      <c r="BG10">
        <f>IF(Table13[[#This Row],[Highest level of Education]]="Did not attend school",1,0)</f>
        <v>0</v>
      </c>
      <c r="BH10">
        <f>IF(Table13[[#This Row],[Highest level of Education]]="K12 completed",1,0)</f>
        <v>1</v>
      </c>
      <c r="BI10">
        <f>IF(Table13[[#This Row],[Highest level of Education]]="High School Completed",1,0)</f>
        <v>0</v>
      </c>
      <c r="BJ10">
        <f>IF(Table13[[#This Row],[Highest level of Education]]="Technical Diploma/Partially completed College",1,0)</f>
        <v>0</v>
      </c>
      <c r="BK10">
        <f>IF(Table13[[#This Row],[Highest level of Education]]="University/College Degree",1,0)</f>
        <v>0</v>
      </c>
      <c r="BL10">
        <f>IF(Table13[[#This Row],[Highest level of Education]]="Post-graduate education",1,0)</f>
        <v>0</v>
      </c>
      <c r="BM10">
        <v>0</v>
      </c>
      <c r="BN10">
        <v>5</v>
      </c>
      <c r="BO10" t="s">
        <v>1</v>
      </c>
      <c r="BP10">
        <f>IF(Table13[[#This Row],[Monthly_Income 1_5500 2_8000 3_11000 4_15000 5_20000 6_27000 7_35000 8_5000 9_51000 98_0]]=1,1,0)</f>
        <v>0</v>
      </c>
      <c r="BQ10">
        <f>IF(Table13[[#This Row],[Monthly_Income 1_5500 2_8000 3_11000 4_15000 5_20000 6_27000 7_35000 8_5000 9_51000 98_0]]=2,1,0)</f>
        <v>0</v>
      </c>
      <c r="BR10">
        <f>IF(Table13[[#This Row],[Monthly_Income 1_5500 2_8000 3_11000 4_15000 5_20000 6_27000 7_35000 8_5000 9_51000 98_0]]=3,1,0)</f>
        <v>0</v>
      </c>
      <c r="BS10">
        <f>IF(Table13[[#This Row],[Monthly_Income 1_5500 2_8000 3_11000 4_15000 5_20000 6_27000 7_35000 8_5000 9_51000 98_0]]=4,1,0)</f>
        <v>0</v>
      </c>
      <c r="BT10">
        <f>IF(Table13[[#This Row],[Monthly_Income 1_5500 2_8000 3_11000 4_15000 5_20000 6_27000 7_35000 8_5000 9_51000 98_0]]=5,1,0)</f>
        <v>0</v>
      </c>
      <c r="BU10">
        <f>IF(Table13[[#This Row],[Monthly_Income 1_5500 2_8000 3_11000 4_15000 5_20000 6_27000 7_35000 8_5000 9_51000 98_0]]=6,1,0)</f>
        <v>0</v>
      </c>
      <c r="BV10">
        <f>IF(Table13[[#This Row],[Monthly_Income 1_5500 2_8000 3_11000 4_15000 5_20000 6_27000 7_35000 8_5000 9_51000 98_0]]=7,1,0)</f>
        <v>0</v>
      </c>
      <c r="BW10">
        <f>IF(Table13[[#This Row],[Monthly_Income 1_5500 2_8000 3_11000 4_15000 5_20000 6_27000 7_35000 8_5000 9_51000 98_0]]=8,1,0)</f>
        <v>0</v>
      </c>
      <c r="BX10">
        <f>IF(Table13[[#This Row],[Monthly_Income 1_5500 2_8000 3_11000 4_15000 5_20000 6_27000 7_35000 8_5000 9_51000 98_0]]=9,1,0)</f>
        <v>0</v>
      </c>
      <c r="BY10">
        <f>IF(Table13[[#This Row],[Monthly_Income 1_5500 2_8000 3_11000 4_15000 5_20000 6_27000 7_35000 8_5000 9_51000 98_0]]=98,1,0)</f>
        <v>0</v>
      </c>
      <c r="BZ10">
        <v>7</v>
      </c>
      <c r="CA10">
        <f>IF(Table13[[#This Row],[Monthly_Household_Income]]=1,1,0)</f>
        <v>0</v>
      </c>
      <c r="CB10">
        <f>IF(Table13[[#This Row],[Monthly_Household_Income]]=2,1,0)</f>
        <v>0</v>
      </c>
      <c r="CC10">
        <f>IF(Table13[[#This Row],[Monthly_Household_Income]]=3,1,0)</f>
        <v>0</v>
      </c>
      <c r="CD10">
        <f>IF(Table13[[#This Row],[Monthly_Household_Income]]=4,1,0)</f>
        <v>0</v>
      </c>
      <c r="CE10">
        <f>IF(Table13[[#This Row],[Monthly_Household_Income]]=5,1,0)</f>
        <v>0</v>
      </c>
      <c r="CF10">
        <f>IF(Table13[[#This Row],[Monthly_Household_Income]]=6,1,0)</f>
        <v>0</v>
      </c>
      <c r="CG10">
        <f>IF(Table13[[#This Row],[Monthly_Household_Income]]=7,1,0)</f>
        <v>1</v>
      </c>
      <c r="CH10">
        <f>IF(Table13[[#This Row],[Monthly_Household_Income]]=8,1,0)</f>
        <v>0</v>
      </c>
      <c r="CI10">
        <f>IF(Table13[[#This Row],[Monthly_Household_Income]]=9,1,0)</f>
        <v>0</v>
      </c>
      <c r="CJ10">
        <f>IF(Table13[[#This Row],[Monthly_Household_Income]]=98,1,0)</f>
        <v>0</v>
      </c>
    </row>
    <row r="11" spans="1:88">
      <c r="A11">
        <v>39</v>
      </c>
      <c r="B11" s="1">
        <v>42950</v>
      </c>
      <c r="C11" t="s">
        <v>2</v>
      </c>
      <c r="D11">
        <v>7</v>
      </c>
      <c r="E11">
        <v>6</v>
      </c>
      <c r="F11">
        <v>6</v>
      </c>
      <c r="G11">
        <v>6</v>
      </c>
      <c r="H11">
        <v>7</v>
      </c>
      <c r="I11">
        <v>7</v>
      </c>
      <c r="J11" t="s">
        <v>15</v>
      </c>
      <c r="K11">
        <v>8</v>
      </c>
      <c r="L11">
        <v>6</v>
      </c>
      <c r="M11">
        <v>8</v>
      </c>
      <c r="N11">
        <v>6</v>
      </c>
      <c r="O11">
        <v>6</v>
      </c>
      <c r="P11">
        <v>6</v>
      </c>
      <c r="Q11">
        <v>6</v>
      </c>
      <c r="R11">
        <v>8</v>
      </c>
      <c r="S11">
        <v>8</v>
      </c>
      <c r="T11">
        <v>8</v>
      </c>
      <c r="U11">
        <v>7</v>
      </c>
      <c r="V11">
        <v>8</v>
      </c>
      <c r="W11">
        <v>7</v>
      </c>
      <c r="X11">
        <v>6</v>
      </c>
      <c r="Y11">
        <v>8</v>
      </c>
      <c r="Z11">
        <v>8</v>
      </c>
      <c r="AA11">
        <v>7</v>
      </c>
      <c r="AB11">
        <v>0</v>
      </c>
      <c r="AC11">
        <v>3</v>
      </c>
      <c r="AD11">
        <f>IF(Table13[[#This Row],[payment]]=1,1,0)</f>
        <v>0</v>
      </c>
      <c r="AE11">
        <f>IF(Table13[[#This Row],[payment]]=2,1,0)</f>
        <v>0</v>
      </c>
      <c r="AF11">
        <f>IF(Table13[[#This Row],[payment]]=3,1,0)</f>
        <v>1</v>
      </c>
      <c r="AG11">
        <v>6</v>
      </c>
      <c r="AH11">
        <f>IF(Table13[[#This Row],[method_payment]]=1,1,0)</f>
        <v>0</v>
      </c>
      <c r="AI11">
        <f>IF(Table13[[#This Row],[method_payment]]=2,1,0)</f>
        <v>0</v>
      </c>
      <c r="AJ11">
        <f>IF(Table13[[#This Row],[method_payment]]=3,1,0)</f>
        <v>0</v>
      </c>
      <c r="AK11">
        <f>IF(Table13[[#This Row],[method_payment]]=5,1,0)</f>
        <v>0</v>
      </c>
      <c r="AL11">
        <f>IF(Table13[[#This Row],[method_payment]]=6,1,0)</f>
        <v>1</v>
      </c>
      <c r="AM11" t="s">
        <v>16</v>
      </c>
      <c r="AN11" t="s">
        <v>16</v>
      </c>
      <c r="AO11">
        <v>1</v>
      </c>
      <c r="AP11" s="2">
        <v>211.3</v>
      </c>
      <c r="AQ11" s="3">
        <f>IF(AND(Table13[[#This Row],[Average_amount_spent_per_visit_last_3_months]]&gt;=1,Table13[[#This Row],[Average_amount_spent_per_visit_last_3_months]]&lt;=999),1,0)</f>
        <v>1</v>
      </c>
      <c r="AR11" s="3">
        <f>IF(AND(Table13[[#This Row],[Average_amount_spent_per_visit_last_3_months]]&gt;=1000,Table13[[#This Row],[Average_amount_spent_per_visit_last_3_months]]&lt;=6700),1,0)</f>
        <v>0</v>
      </c>
      <c r="AS11">
        <v>1</v>
      </c>
      <c r="AT11">
        <v>43</v>
      </c>
      <c r="AU11">
        <f>IF(AND(Table13[[#This Row],[Age]]&gt;=18,Table13[[#This Row],[Age]]&lt;=25),1,0)</f>
        <v>0</v>
      </c>
      <c r="AV11">
        <f>IF(AND(Table13[[#This Row],[Age]]&gt;=26,Table13[[#This Row],[Age]]&lt;=35),1,0)</f>
        <v>0</v>
      </c>
      <c r="AW11">
        <f>IF(AND(Table13[[#This Row],[Age]]&gt;=36,Table13[[#This Row],[Age]]&lt;=45),1,0)</f>
        <v>1</v>
      </c>
      <c r="AX11">
        <f>IF(AND(Table13[[#This Row],[Age]]&gt;=46,Table13[[#This Row],[Age]]&lt;=55),1,0)</f>
        <v>0</v>
      </c>
      <c r="AY11">
        <f>IF(AND(Table13[[#This Row],[Age]]&gt;=56,Table13[[#This Row],[Age]]&lt;=67),1,0)</f>
        <v>0</v>
      </c>
      <c r="AZ11" t="s">
        <v>25</v>
      </c>
      <c r="BA11">
        <f>IF(Table13[[#This Row],[Marital Status]]="Married",1,0)</f>
        <v>1</v>
      </c>
      <c r="BB11">
        <f>IF(Table13[[#This Row],[Marital Status]]="Single",1,0)</f>
        <v>0</v>
      </c>
      <c r="BC11" t="s">
        <v>27</v>
      </c>
      <c r="BD11">
        <f>IF(Table13[[#This Row],[gender]]="Male",1,0)</f>
        <v>1</v>
      </c>
      <c r="BE11">
        <f>IF(Table13[[#This Row],[gender]]="Female",1,0)</f>
        <v>0</v>
      </c>
      <c r="BF11" t="s">
        <v>18</v>
      </c>
      <c r="BG11">
        <f>IF(Table13[[#This Row],[Highest level of Education]]="Did not attend school",1,0)</f>
        <v>0</v>
      </c>
      <c r="BH11">
        <f>IF(Table13[[#This Row],[Highest level of Education]]="K12 completed",1,0)</f>
        <v>0</v>
      </c>
      <c r="BI11">
        <f>IF(Table13[[#This Row],[Highest level of Education]]="High School Completed",1,0)</f>
        <v>0</v>
      </c>
      <c r="BJ11">
        <f>IF(Table13[[#This Row],[Highest level of Education]]="Technical Diploma/Partially completed College",1,0)</f>
        <v>0</v>
      </c>
      <c r="BK11">
        <f>IF(Table13[[#This Row],[Highest level of Education]]="University/College Degree",1,0)</f>
        <v>0</v>
      </c>
      <c r="BL11">
        <f>IF(Table13[[#This Row],[Highest level of Education]]="Post-graduate education",1,0)</f>
        <v>1</v>
      </c>
      <c r="BM11">
        <v>2</v>
      </c>
      <c r="BN11">
        <v>1</v>
      </c>
      <c r="BO11">
        <v>6</v>
      </c>
      <c r="BP11">
        <f>IF(Table13[[#This Row],[Monthly_Income 1_5500 2_8000 3_11000 4_15000 5_20000 6_27000 7_35000 8_5000 9_51000 98_0]]=1,1,0)</f>
        <v>0</v>
      </c>
      <c r="BQ11">
        <f>IF(Table13[[#This Row],[Monthly_Income 1_5500 2_8000 3_11000 4_15000 5_20000 6_27000 7_35000 8_5000 9_51000 98_0]]=2,1,0)</f>
        <v>0</v>
      </c>
      <c r="BR11">
        <f>IF(Table13[[#This Row],[Monthly_Income 1_5500 2_8000 3_11000 4_15000 5_20000 6_27000 7_35000 8_5000 9_51000 98_0]]=3,1,0)</f>
        <v>0</v>
      </c>
      <c r="BS11">
        <f>IF(Table13[[#This Row],[Monthly_Income 1_5500 2_8000 3_11000 4_15000 5_20000 6_27000 7_35000 8_5000 9_51000 98_0]]=4,1,0)</f>
        <v>0</v>
      </c>
      <c r="BT11">
        <f>IF(Table13[[#This Row],[Monthly_Income 1_5500 2_8000 3_11000 4_15000 5_20000 6_27000 7_35000 8_5000 9_51000 98_0]]=5,1,0)</f>
        <v>0</v>
      </c>
      <c r="BU11">
        <f>IF(Table13[[#This Row],[Monthly_Income 1_5500 2_8000 3_11000 4_15000 5_20000 6_27000 7_35000 8_5000 9_51000 98_0]]=6,1,0)</f>
        <v>1</v>
      </c>
      <c r="BV11">
        <f>IF(Table13[[#This Row],[Monthly_Income 1_5500 2_8000 3_11000 4_15000 5_20000 6_27000 7_35000 8_5000 9_51000 98_0]]=7,1,0)</f>
        <v>0</v>
      </c>
      <c r="BW11">
        <f>IF(Table13[[#This Row],[Monthly_Income 1_5500 2_8000 3_11000 4_15000 5_20000 6_27000 7_35000 8_5000 9_51000 98_0]]=8,1,0)</f>
        <v>0</v>
      </c>
      <c r="BX11">
        <f>IF(Table13[[#This Row],[Monthly_Income 1_5500 2_8000 3_11000 4_15000 5_20000 6_27000 7_35000 8_5000 9_51000 98_0]]=9,1,0)</f>
        <v>0</v>
      </c>
      <c r="BY11">
        <f>IF(Table13[[#This Row],[Monthly_Income 1_5500 2_8000 3_11000 4_15000 5_20000 6_27000 7_35000 8_5000 9_51000 98_0]]=98,1,0)</f>
        <v>0</v>
      </c>
      <c r="BZ11">
        <v>8</v>
      </c>
      <c r="CA11">
        <f>IF(Table13[[#This Row],[Monthly_Household_Income]]=1,1,0)</f>
        <v>0</v>
      </c>
      <c r="CB11">
        <f>IF(Table13[[#This Row],[Monthly_Household_Income]]=2,1,0)</f>
        <v>0</v>
      </c>
      <c r="CC11">
        <f>IF(Table13[[#This Row],[Monthly_Household_Income]]=3,1,0)</f>
        <v>0</v>
      </c>
      <c r="CD11">
        <f>IF(Table13[[#This Row],[Monthly_Household_Income]]=4,1,0)</f>
        <v>0</v>
      </c>
      <c r="CE11">
        <f>IF(Table13[[#This Row],[Monthly_Household_Income]]=5,1,0)</f>
        <v>0</v>
      </c>
      <c r="CF11">
        <f>IF(Table13[[#This Row],[Monthly_Household_Income]]=6,1,0)</f>
        <v>0</v>
      </c>
      <c r="CG11">
        <f>IF(Table13[[#This Row],[Monthly_Household_Income]]=7,1,0)</f>
        <v>0</v>
      </c>
      <c r="CH11">
        <f>IF(Table13[[#This Row],[Monthly_Household_Income]]=8,1,0)</f>
        <v>1</v>
      </c>
      <c r="CI11">
        <f>IF(Table13[[#This Row],[Monthly_Household_Income]]=9,1,0)</f>
        <v>0</v>
      </c>
      <c r="CJ11">
        <f>IF(Table13[[#This Row],[Monthly_Household_Income]]=98,1,0)</f>
        <v>0</v>
      </c>
    </row>
    <row r="12" spans="1:88">
      <c r="A12">
        <v>41</v>
      </c>
      <c r="B12" s="1">
        <v>43130</v>
      </c>
      <c r="C12" t="s">
        <v>31</v>
      </c>
      <c r="D12">
        <v>7</v>
      </c>
      <c r="E12">
        <v>8</v>
      </c>
      <c r="F12">
        <v>8</v>
      </c>
      <c r="G12">
        <v>7</v>
      </c>
      <c r="H12">
        <v>7</v>
      </c>
      <c r="I12">
        <v>6</v>
      </c>
      <c r="J12" t="s">
        <v>15</v>
      </c>
      <c r="K12">
        <v>8</v>
      </c>
      <c r="L12">
        <v>6</v>
      </c>
      <c r="M12">
        <v>7</v>
      </c>
      <c r="N12">
        <v>7</v>
      </c>
      <c r="O12">
        <v>8</v>
      </c>
      <c r="P12">
        <v>6</v>
      </c>
      <c r="Q12">
        <v>6</v>
      </c>
      <c r="R12">
        <v>8</v>
      </c>
      <c r="S12">
        <v>7</v>
      </c>
      <c r="T12">
        <v>7</v>
      </c>
      <c r="U12">
        <v>8</v>
      </c>
      <c r="V12">
        <v>6</v>
      </c>
      <c r="W12">
        <v>6</v>
      </c>
      <c r="X12">
        <v>8</v>
      </c>
      <c r="Y12">
        <v>6</v>
      </c>
      <c r="Z12">
        <v>7</v>
      </c>
      <c r="AA12">
        <v>7</v>
      </c>
      <c r="AB12">
        <v>7</v>
      </c>
      <c r="AC12">
        <v>1</v>
      </c>
      <c r="AD12">
        <f>IF(Table13[[#This Row],[payment]]=1,1,0)</f>
        <v>1</v>
      </c>
      <c r="AE12">
        <f>IF(Table13[[#This Row],[payment]]=2,1,0)</f>
        <v>0</v>
      </c>
      <c r="AF12">
        <f>IF(Table13[[#This Row],[payment]]=3,1,0)</f>
        <v>0</v>
      </c>
      <c r="AG12">
        <v>5</v>
      </c>
      <c r="AH12">
        <f>IF(Table13[[#This Row],[method_payment]]=1,1,0)</f>
        <v>0</v>
      </c>
      <c r="AI12">
        <f>IF(Table13[[#This Row],[method_payment]]=2,1,0)</f>
        <v>0</v>
      </c>
      <c r="AJ12">
        <f>IF(Table13[[#This Row],[method_payment]]=3,1,0)</f>
        <v>0</v>
      </c>
      <c r="AK12">
        <f>IF(Table13[[#This Row],[method_payment]]=5,1,0)</f>
        <v>1</v>
      </c>
      <c r="AL12">
        <f>IF(Table13[[#This Row],[method_payment]]=6,1,0)</f>
        <v>0</v>
      </c>
      <c r="AM12" t="s">
        <v>16</v>
      </c>
      <c r="AN12" t="s">
        <v>16</v>
      </c>
      <c r="AO12">
        <v>1</v>
      </c>
      <c r="AP12" s="2">
        <v>1143.3499999999999</v>
      </c>
      <c r="AQ12" s="3">
        <f>IF(AND(Table13[[#This Row],[Average_amount_spent_per_visit_last_3_months]]&gt;=1,Table13[[#This Row],[Average_amount_spent_per_visit_last_3_months]]&lt;=999),1,0)</f>
        <v>0</v>
      </c>
      <c r="AR12" s="3">
        <f>IF(AND(Table13[[#This Row],[Average_amount_spent_per_visit_last_3_months]]&gt;=1000,Table13[[#This Row],[Average_amount_spent_per_visit_last_3_months]]&lt;=6700),1,0)</f>
        <v>1</v>
      </c>
      <c r="AS12">
        <v>2</v>
      </c>
      <c r="AT12">
        <v>41</v>
      </c>
      <c r="AU12">
        <f>IF(AND(Table13[[#This Row],[Age]]&gt;=18,Table13[[#This Row],[Age]]&lt;=25),1,0)</f>
        <v>0</v>
      </c>
      <c r="AV12">
        <f>IF(AND(Table13[[#This Row],[Age]]&gt;=26,Table13[[#This Row],[Age]]&lt;=35),1,0)</f>
        <v>0</v>
      </c>
      <c r="AW12">
        <f>IF(AND(Table13[[#This Row],[Age]]&gt;=36,Table13[[#This Row],[Age]]&lt;=45),1,0)</f>
        <v>1</v>
      </c>
      <c r="AX12">
        <f>IF(AND(Table13[[#This Row],[Age]]&gt;=46,Table13[[#This Row],[Age]]&lt;=55),1,0)</f>
        <v>0</v>
      </c>
      <c r="AY12">
        <f>IF(AND(Table13[[#This Row],[Age]]&gt;=56,Table13[[#This Row],[Age]]&lt;=67),1,0)</f>
        <v>0</v>
      </c>
      <c r="AZ12" t="s">
        <v>25</v>
      </c>
      <c r="BA12">
        <f>IF(Table13[[#This Row],[Marital Status]]="Married",1,0)</f>
        <v>1</v>
      </c>
      <c r="BB12">
        <f>IF(Table13[[#This Row],[Marital Status]]="Single",1,0)</f>
        <v>0</v>
      </c>
      <c r="BC12" t="s">
        <v>28</v>
      </c>
      <c r="BD12">
        <f>IF(Table13[[#This Row],[gender]]="Male",1,0)</f>
        <v>0</v>
      </c>
      <c r="BE12">
        <f>IF(Table13[[#This Row],[gender]]="Female",1,0)</f>
        <v>1</v>
      </c>
      <c r="BF12" t="s">
        <v>19</v>
      </c>
      <c r="BG12">
        <f>IF(Table13[[#This Row],[Highest level of Education]]="Did not attend school",1,0)</f>
        <v>0</v>
      </c>
      <c r="BH12">
        <f>IF(Table13[[#This Row],[Highest level of Education]]="K12 completed",1,0)</f>
        <v>0</v>
      </c>
      <c r="BI12">
        <f>IF(Table13[[#This Row],[Highest level of Education]]="High School Completed",1,0)</f>
        <v>0</v>
      </c>
      <c r="BJ12">
        <f>IF(Table13[[#This Row],[Highest level of Education]]="Technical Diploma/Partially completed College",1,0)</f>
        <v>0</v>
      </c>
      <c r="BK12">
        <f>IF(Table13[[#This Row],[Highest level of Education]]="University/College Degree",1,0)</f>
        <v>1</v>
      </c>
      <c r="BL12">
        <f>IF(Table13[[#This Row],[Highest level of Education]]="Post-graduate education",1,0)</f>
        <v>0</v>
      </c>
      <c r="BM12">
        <v>2</v>
      </c>
      <c r="BN12">
        <v>1</v>
      </c>
      <c r="BO12">
        <v>4</v>
      </c>
      <c r="BP12">
        <f>IF(Table13[[#This Row],[Monthly_Income 1_5500 2_8000 3_11000 4_15000 5_20000 6_27000 7_35000 8_5000 9_51000 98_0]]=1,1,0)</f>
        <v>0</v>
      </c>
      <c r="BQ12">
        <f>IF(Table13[[#This Row],[Monthly_Income 1_5500 2_8000 3_11000 4_15000 5_20000 6_27000 7_35000 8_5000 9_51000 98_0]]=2,1,0)</f>
        <v>0</v>
      </c>
      <c r="BR12">
        <f>IF(Table13[[#This Row],[Monthly_Income 1_5500 2_8000 3_11000 4_15000 5_20000 6_27000 7_35000 8_5000 9_51000 98_0]]=3,1,0)</f>
        <v>0</v>
      </c>
      <c r="BS12">
        <f>IF(Table13[[#This Row],[Monthly_Income 1_5500 2_8000 3_11000 4_15000 5_20000 6_27000 7_35000 8_5000 9_51000 98_0]]=4,1,0)</f>
        <v>1</v>
      </c>
      <c r="BT12">
        <f>IF(Table13[[#This Row],[Monthly_Income 1_5500 2_8000 3_11000 4_15000 5_20000 6_27000 7_35000 8_5000 9_51000 98_0]]=5,1,0)</f>
        <v>0</v>
      </c>
      <c r="BU12">
        <f>IF(Table13[[#This Row],[Monthly_Income 1_5500 2_8000 3_11000 4_15000 5_20000 6_27000 7_35000 8_5000 9_51000 98_0]]=6,1,0)</f>
        <v>0</v>
      </c>
      <c r="BV12">
        <f>IF(Table13[[#This Row],[Monthly_Income 1_5500 2_8000 3_11000 4_15000 5_20000 6_27000 7_35000 8_5000 9_51000 98_0]]=7,1,0)</f>
        <v>0</v>
      </c>
      <c r="BW12">
        <f>IF(Table13[[#This Row],[Monthly_Income 1_5500 2_8000 3_11000 4_15000 5_20000 6_27000 7_35000 8_5000 9_51000 98_0]]=8,1,0)</f>
        <v>0</v>
      </c>
      <c r="BX12">
        <f>IF(Table13[[#This Row],[Monthly_Income 1_5500 2_8000 3_11000 4_15000 5_20000 6_27000 7_35000 8_5000 9_51000 98_0]]=9,1,0)</f>
        <v>0</v>
      </c>
      <c r="BY12">
        <f>IF(Table13[[#This Row],[Monthly_Income 1_5500 2_8000 3_11000 4_15000 5_20000 6_27000 7_35000 8_5000 9_51000 98_0]]=98,1,0)</f>
        <v>0</v>
      </c>
      <c r="BZ12">
        <v>7</v>
      </c>
      <c r="CA12">
        <f>IF(Table13[[#This Row],[Monthly_Household_Income]]=1,1,0)</f>
        <v>0</v>
      </c>
      <c r="CB12">
        <f>IF(Table13[[#This Row],[Monthly_Household_Income]]=2,1,0)</f>
        <v>0</v>
      </c>
      <c r="CC12">
        <f>IF(Table13[[#This Row],[Monthly_Household_Income]]=3,1,0)</f>
        <v>0</v>
      </c>
      <c r="CD12">
        <f>IF(Table13[[#This Row],[Monthly_Household_Income]]=4,1,0)</f>
        <v>0</v>
      </c>
      <c r="CE12">
        <f>IF(Table13[[#This Row],[Monthly_Household_Income]]=5,1,0)</f>
        <v>0</v>
      </c>
      <c r="CF12">
        <f>IF(Table13[[#This Row],[Monthly_Household_Income]]=6,1,0)</f>
        <v>0</v>
      </c>
      <c r="CG12">
        <f>IF(Table13[[#This Row],[Monthly_Household_Income]]=7,1,0)</f>
        <v>1</v>
      </c>
      <c r="CH12">
        <f>IF(Table13[[#This Row],[Monthly_Household_Income]]=8,1,0)</f>
        <v>0</v>
      </c>
      <c r="CI12">
        <f>IF(Table13[[#This Row],[Monthly_Household_Income]]=9,1,0)</f>
        <v>0</v>
      </c>
      <c r="CJ12">
        <f>IF(Table13[[#This Row],[Monthly_Household_Income]]=98,1,0)</f>
        <v>0</v>
      </c>
    </row>
    <row r="13" spans="1:88">
      <c r="A13">
        <v>44</v>
      </c>
      <c r="B13" s="1">
        <v>43192</v>
      </c>
      <c r="C13" t="s">
        <v>32</v>
      </c>
      <c r="D13">
        <v>8</v>
      </c>
      <c r="E13">
        <v>8</v>
      </c>
      <c r="F13">
        <v>9</v>
      </c>
      <c r="G13">
        <v>8</v>
      </c>
      <c r="H13">
        <v>8</v>
      </c>
      <c r="I13">
        <v>9</v>
      </c>
      <c r="J13" t="s">
        <v>15</v>
      </c>
      <c r="K13">
        <v>9</v>
      </c>
      <c r="L13">
        <v>7</v>
      </c>
      <c r="M13">
        <v>8</v>
      </c>
      <c r="N13">
        <v>9</v>
      </c>
      <c r="O13">
        <v>9</v>
      </c>
      <c r="P13">
        <v>8</v>
      </c>
      <c r="Q13">
        <v>10</v>
      </c>
      <c r="R13">
        <v>9</v>
      </c>
      <c r="S13">
        <v>8</v>
      </c>
      <c r="T13">
        <v>7</v>
      </c>
      <c r="U13">
        <v>8</v>
      </c>
      <c r="V13">
        <v>6</v>
      </c>
      <c r="W13">
        <v>8</v>
      </c>
      <c r="X13">
        <v>7</v>
      </c>
      <c r="Y13">
        <v>7</v>
      </c>
      <c r="Z13">
        <v>7</v>
      </c>
      <c r="AA13">
        <v>8</v>
      </c>
      <c r="AB13">
        <v>9</v>
      </c>
      <c r="AC13">
        <v>1</v>
      </c>
      <c r="AD13">
        <f>IF(Table13[[#This Row],[payment]]=1,1,0)</f>
        <v>1</v>
      </c>
      <c r="AE13">
        <f>IF(Table13[[#This Row],[payment]]=2,1,0)</f>
        <v>0</v>
      </c>
      <c r="AF13">
        <f>IF(Table13[[#This Row],[payment]]=3,1,0)</f>
        <v>0</v>
      </c>
      <c r="AG13">
        <v>1</v>
      </c>
      <c r="AH13">
        <f>IF(Table13[[#This Row],[method_payment]]=1,1,0)</f>
        <v>1</v>
      </c>
      <c r="AI13">
        <f>IF(Table13[[#This Row],[method_payment]]=2,1,0)</f>
        <v>0</v>
      </c>
      <c r="AJ13">
        <f>IF(Table13[[#This Row],[method_payment]]=3,1,0)</f>
        <v>0</v>
      </c>
      <c r="AK13">
        <f>IF(Table13[[#This Row],[method_payment]]=5,1,0)</f>
        <v>0</v>
      </c>
      <c r="AL13">
        <f>IF(Table13[[#This Row],[method_payment]]=6,1,0)</f>
        <v>0</v>
      </c>
      <c r="AM13" t="s">
        <v>16</v>
      </c>
      <c r="AN13" t="s">
        <v>16</v>
      </c>
      <c r="AO13">
        <v>1</v>
      </c>
      <c r="AP13" s="2">
        <v>81.72</v>
      </c>
      <c r="AQ13" s="3">
        <f>IF(AND(Table13[[#This Row],[Average_amount_spent_per_visit_last_3_months]]&gt;=1,Table13[[#This Row],[Average_amount_spent_per_visit_last_3_months]]&lt;=999),1,0)</f>
        <v>1</v>
      </c>
      <c r="AR13" s="3">
        <f>IF(AND(Table13[[#This Row],[Average_amount_spent_per_visit_last_3_months]]&gt;=1000,Table13[[#This Row],[Average_amount_spent_per_visit_last_3_months]]&lt;=6700),1,0)</f>
        <v>0</v>
      </c>
      <c r="AS13">
        <v>3</v>
      </c>
      <c r="AT13">
        <v>46</v>
      </c>
      <c r="AU13">
        <f>IF(AND(Table13[[#This Row],[Age]]&gt;=18,Table13[[#This Row],[Age]]&lt;=25),1,0)</f>
        <v>0</v>
      </c>
      <c r="AV13">
        <f>IF(AND(Table13[[#This Row],[Age]]&gt;=26,Table13[[#This Row],[Age]]&lt;=35),1,0)</f>
        <v>0</v>
      </c>
      <c r="AW13">
        <f>IF(AND(Table13[[#This Row],[Age]]&gt;=36,Table13[[#This Row],[Age]]&lt;=45),1,0)</f>
        <v>0</v>
      </c>
      <c r="AX13">
        <f>IF(AND(Table13[[#This Row],[Age]]&gt;=46,Table13[[#This Row],[Age]]&lt;=55),1,0)</f>
        <v>1</v>
      </c>
      <c r="AY13">
        <f>IF(AND(Table13[[#This Row],[Age]]&gt;=56,Table13[[#This Row],[Age]]&lt;=67),1,0)</f>
        <v>0</v>
      </c>
      <c r="AZ13" t="s">
        <v>25</v>
      </c>
      <c r="BA13">
        <f>IF(Table13[[#This Row],[Marital Status]]="Married",1,0)</f>
        <v>1</v>
      </c>
      <c r="BB13">
        <f>IF(Table13[[#This Row],[Marital Status]]="Single",1,0)</f>
        <v>0</v>
      </c>
      <c r="BC13" t="s">
        <v>28</v>
      </c>
      <c r="BD13">
        <f>IF(Table13[[#This Row],[gender]]="Male",1,0)</f>
        <v>0</v>
      </c>
      <c r="BE13">
        <f>IF(Table13[[#This Row],[gender]]="Female",1,0)</f>
        <v>1</v>
      </c>
      <c r="BF13" t="s">
        <v>23</v>
      </c>
      <c r="BG13">
        <f>IF(Table13[[#This Row],[Highest level of Education]]="Did not attend school",1,0)</f>
        <v>0</v>
      </c>
      <c r="BH13">
        <f>IF(Table13[[#This Row],[Highest level of Education]]="K12 completed",1,0)</f>
        <v>0</v>
      </c>
      <c r="BI13">
        <f>IF(Table13[[#This Row],[Highest level of Education]]="High School Completed",1,0)</f>
        <v>0</v>
      </c>
      <c r="BJ13">
        <f>IF(Table13[[#This Row],[Highest level of Education]]="Technical Diploma/Partially completed College",1,0)</f>
        <v>1</v>
      </c>
      <c r="BK13">
        <f>IF(Table13[[#This Row],[Highest level of Education]]="University/College Degree",1,0)</f>
        <v>0</v>
      </c>
      <c r="BL13">
        <f>IF(Table13[[#This Row],[Highest level of Education]]="Post-graduate education",1,0)</f>
        <v>0</v>
      </c>
      <c r="BM13">
        <v>3</v>
      </c>
      <c r="BN13">
        <v>1</v>
      </c>
      <c r="BO13">
        <v>5</v>
      </c>
      <c r="BP13">
        <f>IF(Table13[[#This Row],[Monthly_Income 1_5500 2_8000 3_11000 4_15000 5_20000 6_27000 7_35000 8_5000 9_51000 98_0]]=1,1,0)</f>
        <v>0</v>
      </c>
      <c r="BQ13">
        <f>IF(Table13[[#This Row],[Monthly_Income 1_5500 2_8000 3_11000 4_15000 5_20000 6_27000 7_35000 8_5000 9_51000 98_0]]=2,1,0)</f>
        <v>0</v>
      </c>
      <c r="BR13">
        <f>IF(Table13[[#This Row],[Monthly_Income 1_5500 2_8000 3_11000 4_15000 5_20000 6_27000 7_35000 8_5000 9_51000 98_0]]=3,1,0)</f>
        <v>0</v>
      </c>
      <c r="BS13">
        <f>IF(Table13[[#This Row],[Monthly_Income 1_5500 2_8000 3_11000 4_15000 5_20000 6_27000 7_35000 8_5000 9_51000 98_0]]=4,1,0)</f>
        <v>0</v>
      </c>
      <c r="BT13">
        <f>IF(Table13[[#This Row],[Monthly_Income 1_5500 2_8000 3_11000 4_15000 5_20000 6_27000 7_35000 8_5000 9_51000 98_0]]=5,1,0)</f>
        <v>1</v>
      </c>
      <c r="BU13">
        <f>IF(Table13[[#This Row],[Monthly_Income 1_5500 2_8000 3_11000 4_15000 5_20000 6_27000 7_35000 8_5000 9_51000 98_0]]=6,1,0)</f>
        <v>0</v>
      </c>
      <c r="BV13">
        <f>IF(Table13[[#This Row],[Monthly_Income 1_5500 2_8000 3_11000 4_15000 5_20000 6_27000 7_35000 8_5000 9_51000 98_0]]=7,1,0)</f>
        <v>0</v>
      </c>
      <c r="BW13">
        <f>IF(Table13[[#This Row],[Monthly_Income 1_5500 2_8000 3_11000 4_15000 5_20000 6_27000 7_35000 8_5000 9_51000 98_0]]=8,1,0)</f>
        <v>0</v>
      </c>
      <c r="BX13">
        <f>IF(Table13[[#This Row],[Monthly_Income 1_5500 2_8000 3_11000 4_15000 5_20000 6_27000 7_35000 8_5000 9_51000 98_0]]=9,1,0)</f>
        <v>0</v>
      </c>
      <c r="BY13">
        <f>IF(Table13[[#This Row],[Monthly_Income 1_5500 2_8000 3_11000 4_15000 5_20000 6_27000 7_35000 8_5000 9_51000 98_0]]=98,1,0)</f>
        <v>0</v>
      </c>
      <c r="BZ13">
        <v>6</v>
      </c>
      <c r="CA13">
        <f>IF(Table13[[#This Row],[Monthly_Household_Income]]=1,1,0)</f>
        <v>0</v>
      </c>
      <c r="CB13">
        <f>IF(Table13[[#This Row],[Monthly_Household_Income]]=2,1,0)</f>
        <v>0</v>
      </c>
      <c r="CC13">
        <f>IF(Table13[[#This Row],[Monthly_Household_Income]]=3,1,0)</f>
        <v>0</v>
      </c>
      <c r="CD13">
        <f>IF(Table13[[#This Row],[Monthly_Household_Income]]=4,1,0)</f>
        <v>0</v>
      </c>
      <c r="CE13">
        <f>IF(Table13[[#This Row],[Monthly_Household_Income]]=5,1,0)</f>
        <v>0</v>
      </c>
      <c r="CF13">
        <f>IF(Table13[[#This Row],[Monthly_Household_Income]]=6,1,0)</f>
        <v>1</v>
      </c>
      <c r="CG13">
        <f>IF(Table13[[#This Row],[Monthly_Household_Income]]=7,1,0)</f>
        <v>0</v>
      </c>
      <c r="CH13">
        <f>IF(Table13[[#This Row],[Monthly_Household_Income]]=8,1,0)</f>
        <v>0</v>
      </c>
      <c r="CI13">
        <f>IF(Table13[[#This Row],[Monthly_Household_Income]]=9,1,0)</f>
        <v>0</v>
      </c>
      <c r="CJ13">
        <f>IF(Table13[[#This Row],[Monthly_Household_Income]]=98,1,0)</f>
        <v>0</v>
      </c>
    </row>
    <row r="14" spans="1:88">
      <c r="A14">
        <v>49</v>
      </c>
      <c r="B14" s="1">
        <v>42966</v>
      </c>
      <c r="C14" t="s">
        <v>29</v>
      </c>
      <c r="D14">
        <v>8</v>
      </c>
      <c r="E14">
        <v>6</v>
      </c>
      <c r="F14">
        <v>7</v>
      </c>
      <c r="G14">
        <v>6</v>
      </c>
      <c r="H14">
        <v>6</v>
      </c>
      <c r="I14">
        <v>5</v>
      </c>
      <c r="J14" t="s">
        <v>15</v>
      </c>
      <c r="K14">
        <v>7</v>
      </c>
      <c r="L14">
        <v>8</v>
      </c>
      <c r="M14">
        <v>8</v>
      </c>
      <c r="N14">
        <v>8</v>
      </c>
      <c r="O14">
        <v>7</v>
      </c>
      <c r="P14">
        <v>6</v>
      </c>
      <c r="Q14">
        <v>6</v>
      </c>
      <c r="R14">
        <v>8</v>
      </c>
      <c r="S14">
        <v>6</v>
      </c>
      <c r="T14">
        <v>7</v>
      </c>
      <c r="U14">
        <v>7</v>
      </c>
      <c r="V14">
        <v>6</v>
      </c>
      <c r="W14">
        <v>6</v>
      </c>
      <c r="X14">
        <v>8</v>
      </c>
      <c r="Y14">
        <v>8</v>
      </c>
      <c r="Z14">
        <v>7</v>
      </c>
      <c r="AA14">
        <v>8</v>
      </c>
      <c r="AB14">
        <v>8</v>
      </c>
      <c r="AC14">
        <v>3</v>
      </c>
      <c r="AD14">
        <f>IF(Table13[[#This Row],[payment]]=1,1,0)</f>
        <v>0</v>
      </c>
      <c r="AE14">
        <f>IF(Table13[[#This Row],[payment]]=2,1,0)</f>
        <v>0</v>
      </c>
      <c r="AF14">
        <f>IF(Table13[[#This Row],[payment]]=3,1,0)</f>
        <v>1</v>
      </c>
      <c r="AG14">
        <v>1</v>
      </c>
      <c r="AH14">
        <f>IF(Table13[[#This Row],[method_payment]]=1,1,0)</f>
        <v>1</v>
      </c>
      <c r="AI14">
        <f>IF(Table13[[#This Row],[method_payment]]=2,1,0)</f>
        <v>0</v>
      </c>
      <c r="AJ14">
        <f>IF(Table13[[#This Row],[method_payment]]=3,1,0)</f>
        <v>0</v>
      </c>
      <c r="AK14">
        <f>IF(Table13[[#This Row],[method_payment]]=5,1,0)</f>
        <v>0</v>
      </c>
      <c r="AL14">
        <f>IF(Table13[[#This Row],[method_payment]]=6,1,0)</f>
        <v>0</v>
      </c>
      <c r="AM14" t="s">
        <v>16</v>
      </c>
      <c r="AN14" t="s">
        <v>16</v>
      </c>
      <c r="AO14">
        <v>2</v>
      </c>
      <c r="AP14" s="2">
        <v>540.09</v>
      </c>
      <c r="AQ14" s="3">
        <f>IF(AND(Table13[[#This Row],[Average_amount_spent_per_visit_last_3_months]]&gt;=1,Table13[[#This Row],[Average_amount_spent_per_visit_last_3_months]]&lt;=999),1,0)</f>
        <v>1</v>
      </c>
      <c r="AR14" s="3">
        <f>IF(AND(Table13[[#This Row],[Average_amount_spent_per_visit_last_3_months]]&gt;=1000,Table13[[#This Row],[Average_amount_spent_per_visit_last_3_months]]&lt;=6700),1,0)</f>
        <v>0</v>
      </c>
      <c r="AS14">
        <v>1</v>
      </c>
      <c r="AT14">
        <v>29</v>
      </c>
      <c r="AU14">
        <f>IF(AND(Table13[[#This Row],[Age]]&gt;=18,Table13[[#This Row],[Age]]&lt;=25),1,0)</f>
        <v>0</v>
      </c>
      <c r="AV14">
        <f>IF(AND(Table13[[#This Row],[Age]]&gt;=26,Table13[[#This Row],[Age]]&lt;=35),1,0)</f>
        <v>1</v>
      </c>
      <c r="AW14">
        <f>IF(AND(Table13[[#This Row],[Age]]&gt;=36,Table13[[#This Row],[Age]]&lt;=45),1,0)</f>
        <v>0</v>
      </c>
      <c r="AX14">
        <f>IF(AND(Table13[[#This Row],[Age]]&gt;=46,Table13[[#This Row],[Age]]&lt;=55),1,0)</f>
        <v>0</v>
      </c>
      <c r="AY14">
        <f>IF(AND(Table13[[#This Row],[Age]]&gt;=56,Table13[[#This Row],[Age]]&lt;=67),1,0)</f>
        <v>0</v>
      </c>
      <c r="AZ14" t="s">
        <v>24</v>
      </c>
      <c r="BA14">
        <f>IF(Table13[[#This Row],[Marital Status]]="Married",1,0)</f>
        <v>0</v>
      </c>
      <c r="BB14">
        <f>IF(Table13[[#This Row],[Marital Status]]="Single",1,0)</f>
        <v>1</v>
      </c>
      <c r="BC14" t="s">
        <v>27</v>
      </c>
      <c r="BD14">
        <f>IF(Table13[[#This Row],[gender]]="Male",1,0)</f>
        <v>1</v>
      </c>
      <c r="BE14">
        <f>IF(Table13[[#This Row],[gender]]="Female",1,0)</f>
        <v>0</v>
      </c>
      <c r="BF14" t="s">
        <v>23</v>
      </c>
      <c r="BG14">
        <f>IF(Table13[[#This Row],[Highest level of Education]]="Did not attend school",1,0)</f>
        <v>0</v>
      </c>
      <c r="BH14">
        <f>IF(Table13[[#This Row],[Highest level of Education]]="K12 completed",1,0)</f>
        <v>0</v>
      </c>
      <c r="BI14">
        <f>IF(Table13[[#This Row],[Highest level of Education]]="High School Completed",1,0)</f>
        <v>0</v>
      </c>
      <c r="BJ14">
        <f>IF(Table13[[#This Row],[Highest level of Education]]="Technical Diploma/Partially completed College",1,0)</f>
        <v>1</v>
      </c>
      <c r="BK14">
        <f>IF(Table13[[#This Row],[Highest level of Education]]="University/College Degree",1,0)</f>
        <v>0</v>
      </c>
      <c r="BL14">
        <f>IF(Table13[[#This Row],[Highest level of Education]]="Post-graduate education",1,0)</f>
        <v>0</v>
      </c>
      <c r="BM14">
        <v>0</v>
      </c>
      <c r="BN14">
        <v>1</v>
      </c>
      <c r="BO14">
        <v>2</v>
      </c>
      <c r="BP14">
        <f>IF(Table13[[#This Row],[Monthly_Income 1_5500 2_8000 3_11000 4_15000 5_20000 6_27000 7_35000 8_5000 9_51000 98_0]]=1,1,0)</f>
        <v>0</v>
      </c>
      <c r="BQ14">
        <f>IF(Table13[[#This Row],[Monthly_Income 1_5500 2_8000 3_11000 4_15000 5_20000 6_27000 7_35000 8_5000 9_51000 98_0]]=2,1,0)</f>
        <v>1</v>
      </c>
      <c r="BR14">
        <f>IF(Table13[[#This Row],[Monthly_Income 1_5500 2_8000 3_11000 4_15000 5_20000 6_27000 7_35000 8_5000 9_51000 98_0]]=3,1,0)</f>
        <v>0</v>
      </c>
      <c r="BS14">
        <f>IF(Table13[[#This Row],[Monthly_Income 1_5500 2_8000 3_11000 4_15000 5_20000 6_27000 7_35000 8_5000 9_51000 98_0]]=4,1,0)</f>
        <v>0</v>
      </c>
      <c r="BT14">
        <f>IF(Table13[[#This Row],[Monthly_Income 1_5500 2_8000 3_11000 4_15000 5_20000 6_27000 7_35000 8_5000 9_51000 98_0]]=5,1,0)</f>
        <v>0</v>
      </c>
      <c r="BU14">
        <f>IF(Table13[[#This Row],[Monthly_Income 1_5500 2_8000 3_11000 4_15000 5_20000 6_27000 7_35000 8_5000 9_51000 98_0]]=6,1,0)</f>
        <v>0</v>
      </c>
      <c r="BV14">
        <f>IF(Table13[[#This Row],[Monthly_Income 1_5500 2_8000 3_11000 4_15000 5_20000 6_27000 7_35000 8_5000 9_51000 98_0]]=7,1,0)</f>
        <v>0</v>
      </c>
      <c r="BW14">
        <f>IF(Table13[[#This Row],[Monthly_Income 1_5500 2_8000 3_11000 4_15000 5_20000 6_27000 7_35000 8_5000 9_51000 98_0]]=8,1,0)</f>
        <v>0</v>
      </c>
      <c r="BX14">
        <f>IF(Table13[[#This Row],[Monthly_Income 1_5500 2_8000 3_11000 4_15000 5_20000 6_27000 7_35000 8_5000 9_51000 98_0]]=9,1,0)</f>
        <v>0</v>
      </c>
      <c r="BY14">
        <f>IF(Table13[[#This Row],[Monthly_Income 1_5500 2_8000 3_11000 4_15000 5_20000 6_27000 7_35000 8_5000 9_51000 98_0]]=98,1,0)</f>
        <v>0</v>
      </c>
      <c r="BZ14">
        <v>4</v>
      </c>
      <c r="CA14">
        <f>IF(Table13[[#This Row],[Monthly_Household_Income]]=1,1,0)</f>
        <v>0</v>
      </c>
      <c r="CB14">
        <f>IF(Table13[[#This Row],[Monthly_Household_Income]]=2,1,0)</f>
        <v>0</v>
      </c>
      <c r="CC14">
        <f>IF(Table13[[#This Row],[Monthly_Household_Income]]=3,1,0)</f>
        <v>0</v>
      </c>
      <c r="CD14">
        <f>IF(Table13[[#This Row],[Monthly_Household_Income]]=4,1,0)</f>
        <v>1</v>
      </c>
      <c r="CE14">
        <f>IF(Table13[[#This Row],[Monthly_Household_Income]]=5,1,0)</f>
        <v>0</v>
      </c>
      <c r="CF14">
        <f>IF(Table13[[#This Row],[Monthly_Household_Income]]=6,1,0)</f>
        <v>0</v>
      </c>
      <c r="CG14">
        <f>IF(Table13[[#This Row],[Monthly_Household_Income]]=7,1,0)</f>
        <v>0</v>
      </c>
      <c r="CH14">
        <f>IF(Table13[[#This Row],[Monthly_Household_Income]]=8,1,0)</f>
        <v>0</v>
      </c>
      <c r="CI14">
        <f>IF(Table13[[#This Row],[Monthly_Household_Income]]=9,1,0)</f>
        <v>0</v>
      </c>
      <c r="CJ14">
        <f>IF(Table13[[#This Row],[Monthly_Household_Income]]=98,1,0)</f>
        <v>0</v>
      </c>
    </row>
    <row r="15" spans="1:88">
      <c r="A15">
        <v>53</v>
      </c>
      <c r="B15" s="1">
        <v>43129</v>
      </c>
      <c r="C15" t="s">
        <v>31</v>
      </c>
      <c r="D15">
        <v>7</v>
      </c>
      <c r="E15">
        <v>7</v>
      </c>
      <c r="F15">
        <v>7</v>
      </c>
      <c r="G15">
        <v>7</v>
      </c>
      <c r="H15">
        <v>8</v>
      </c>
      <c r="I15">
        <v>8</v>
      </c>
      <c r="J15" t="s">
        <v>15</v>
      </c>
      <c r="K15">
        <v>7</v>
      </c>
      <c r="L15">
        <v>7</v>
      </c>
      <c r="M15">
        <v>9</v>
      </c>
      <c r="N15">
        <v>7</v>
      </c>
      <c r="O15">
        <v>7</v>
      </c>
      <c r="P15">
        <v>6</v>
      </c>
      <c r="Q15">
        <v>6</v>
      </c>
      <c r="R15">
        <v>7</v>
      </c>
      <c r="S15">
        <v>8</v>
      </c>
      <c r="T15">
        <v>8</v>
      </c>
      <c r="U15">
        <v>7</v>
      </c>
      <c r="V15">
        <v>8</v>
      </c>
      <c r="W15">
        <v>6</v>
      </c>
      <c r="X15">
        <v>0</v>
      </c>
      <c r="Y15">
        <v>9</v>
      </c>
      <c r="Z15">
        <v>7</v>
      </c>
      <c r="AA15">
        <v>8</v>
      </c>
      <c r="AB15">
        <v>6</v>
      </c>
      <c r="AC15">
        <v>1</v>
      </c>
      <c r="AD15">
        <f>IF(Table13[[#This Row],[payment]]=1,1,0)</f>
        <v>1</v>
      </c>
      <c r="AE15">
        <f>IF(Table13[[#This Row],[payment]]=2,1,0)</f>
        <v>0</v>
      </c>
      <c r="AF15">
        <f>IF(Table13[[#This Row],[payment]]=3,1,0)</f>
        <v>0</v>
      </c>
      <c r="AG15">
        <v>5</v>
      </c>
      <c r="AH15">
        <f>IF(Table13[[#This Row],[method_payment]]=1,1,0)</f>
        <v>0</v>
      </c>
      <c r="AI15">
        <f>IF(Table13[[#This Row],[method_payment]]=2,1,0)</f>
        <v>0</v>
      </c>
      <c r="AJ15">
        <f>IF(Table13[[#This Row],[method_payment]]=3,1,0)</f>
        <v>0</v>
      </c>
      <c r="AK15">
        <f>IF(Table13[[#This Row],[method_payment]]=5,1,0)</f>
        <v>1</v>
      </c>
      <c r="AL15">
        <f>IF(Table13[[#This Row],[method_payment]]=6,1,0)</f>
        <v>0</v>
      </c>
      <c r="AM15" t="s">
        <v>16</v>
      </c>
      <c r="AN15" t="s">
        <v>16</v>
      </c>
      <c r="AO15">
        <v>3</v>
      </c>
      <c r="AP15" s="2">
        <v>535.22</v>
      </c>
      <c r="AQ15" s="3">
        <f>IF(AND(Table13[[#This Row],[Average_amount_spent_per_visit_last_3_months]]&gt;=1,Table13[[#This Row],[Average_amount_spent_per_visit_last_3_months]]&lt;=999),1,0)</f>
        <v>1</v>
      </c>
      <c r="AR15" s="3">
        <f>IF(AND(Table13[[#This Row],[Average_amount_spent_per_visit_last_3_months]]&gt;=1000,Table13[[#This Row],[Average_amount_spent_per_visit_last_3_months]]&lt;=6700),1,0)</f>
        <v>0</v>
      </c>
      <c r="AS15">
        <v>2</v>
      </c>
      <c r="AT15">
        <v>36</v>
      </c>
      <c r="AU15">
        <f>IF(AND(Table13[[#This Row],[Age]]&gt;=18,Table13[[#This Row],[Age]]&lt;=25),1,0)</f>
        <v>0</v>
      </c>
      <c r="AV15">
        <f>IF(AND(Table13[[#This Row],[Age]]&gt;=26,Table13[[#This Row],[Age]]&lt;=35),1,0)</f>
        <v>0</v>
      </c>
      <c r="AW15">
        <f>IF(AND(Table13[[#This Row],[Age]]&gt;=36,Table13[[#This Row],[Age]]&lt;=45),1,0)</f>
        <v>1</v>
      </c>
      <c r="AX15">
        <f>IF(AND(Table13[[#This Row],[Age]]&gt;=46,Table13[[#This Row],[Age]]&lt;=55),1,0)</f>
        <v>0</v>
      </c>
      <c r="AY15">
        <f>IF(AND(Table13[[#This Row],[Age]]&gt;=56,Table13[[#This Row],[Age]]&lt;=67),1,0)</f>
        <v>0</v>
      </c>
      <c r="AZ15" t="s">
        <v>25</v>
      </c>
      <c r="BA15">
        <f>IF(Table13[[#This Row],[Marital Status]]="Married",1,0)</f>
        <v>1</v>
      </c>
      <c r="BB15">
        <f>IF(Table13[[#This Row],[Marital Status]]="Single",1,0)</f>
        <v>0</v>
      </c>
      <c r="BC15" t="s">
        <v>27</v>
      </c>
      <c r="BD15">
        <f>IF(Table13[[#This Row],[gender]]="Male",1,0)</f>
        <v>1</v>
      </c>
      <c r="BE15">
        <f>IF(Table13[[#This Row],[gender]]="Female",1,0)</f>
        <v>0</v>
      </c>
      <c r="BF15" t="s">
        <v>23</v>
      </c>
      <c r="BG15">
        <f>IF(Table13[[#This Row],[Highest level of Education]]="Did not attend school",1,0)</f>
        <v>0</v>
      </c>
      <c r="BH15">
        <f>IF(Table13[[#This Row],[Highest level of Education]]="K12 completed",1,0)</f>
        <v>0</v>
      </c>
      <c r="BI15">
        <f>IF(Table13[[#This Row],[Highest level of Education]]="High School Completed",1,0)</f>
        <v>0</v>
      </c>
      <c r="BJ15">
        <f>IF(Table13[[#This Row],[Highest level of Education]]="Technical Diploma/Partially completed College",1,0)</f>
        <v>1</v>
      </c>
      <c r="BK15">
        <f>IF(Table13[[#This Row],[Highest level of Education]]="University/College Degree",1,0)</f>
        <v>0</v>
      </c>
      <c r="BL15">
        <f>IF(Table13[[#This Row],[Highest level of Education]]="Post-graduate education",1,0)</f>
        <v>0</v>
      </c>
      <c r="BM15">
        <v>1</v>
      </c>
      <c r="BN15">
        <v>1</v>
      </c>
      <c r="BO15">
        <v>2</v>
      </c>
      <c r="BP15">
        <f>IF(Table13[[#This Row],[Monthly_Income 1_5500 2_8000 3_11000 4_15000 5_20000 6_27000 7_35000 8_5000 9_51000 98_0]]=1,1,0)</f>
        <v>0</v>
      </c>
      <c r="BQ15">
        <f>IF(Table13[[#This Row],[Monthly_Income 1_5500 2_8000 3_11000 4_15000 5_20000 6_27000 7_35000 8_5000 9_51000 98_0]]=2,1,0)</f>
        <v>1</v>
      </c>
      <c r="BR15">
        <f>IF(Table13[[#This Row],[Monthly_Income 1_5500 2_8000 3_11000 4_15000 5_20000 6_27000 7_35000 8_5000 9_51000 98_0]]=3,1,0)</f>
        <v>0</v>
      </c>
      <c r="BS15">
        <f>IF(Table13[[#This Row],[Monthly_Income 1_5500 2_8000 3_11000 4_15000 5_20000 6_27000 7_35000 8_5000 9_51000 98_0]]=4,1,0)</f>
        <v>0</v>
      </c>
      <c r="BT15">
        <f>IF(Table13[[#This Row],[Monthly_Income 1_5500 2_8000 3_11000 4_15000 5_20000 6_27000 7_35000 8_5000 9_51000 98_0]]=5,1,0)</f>
        <v>0</v>
      </c>
      <c r="BU15">
        <f>IF(Table13[[#This Row],[Monthly_Income 1_5500 2_8000 3_11000 4_15000 5_20000 6_27000 7_35000 8_5000 9_51000 98_0]]=6,1,0)</f>
        <v>0</v>
      </c>
      <c r="BV15">
        <f>IF(Table13[[#This Row],[Monthly_Income 1_5500 2_8000 3_11000 4_15000 5_20000 6_27000 7_35000 8_5000 9_51000 98_0]]=7,1,0)</f>
        <v>0</v>
      </c>
      <c r="BW15">
        <f>IF(Table13[[#This Row],[Monthly_Income 1_5500 2_8000 3_11000 4_15000 5_20000 6_27000 7_35000 8_5000 9_51000 98_0]]=8,1,0)</f>
        <v>0</v>
      </c>
      <c r="BX15">
        <f>IF(Table13[[#This Row],[Monthly_Income 1_5500 2_8000 3_11000 4_15000 5_20000 6_27000 7_35000 8_5000 9_51000 98_0]]=9,1,0)</f>
        <v>0</v>
      </c>
      <c r="BY15">
        <f>IF(Table13[[#This Row],[Monthly_Income 1_5500 2_8000 3_11000 4_15000 5_20000 6_27000 7_35000 8_5000 9_51000 98_0]]=98,1,0)</f>
        <v>0</v>
      </c>
      <c r="BZ15">
        <v>5</v>
      </c>
      <c r="CA15">
        <f>IF(Table13[[#This Row],[Monthly_Household_Income]]=1,1,0)</f>
        <v>0</v>
      </c>
      <c r="CB15">
        <f>IF(Table13[[#This Row],[Monthly_Household_Income]]=2,1,0)</f>
        <v>0</v>
      </c>
      <c r="CC15">
        <f>IF(Table13[[#This Row],[Monthly_Household_Income]]=3,1,0)</f>
        <v>0</v>
      </c>
      <c r="CD15">
        <f>IF(Table13[[#This Row],[Monthly_Household_Income]]=4,1,0)</f>
        <v>0</v>
      </c>
      <c r="CE15">
        <f>IF(Table13[[#This Row],[Monthly_Household_Income]]=5,1,0)</f>
        <v>1</v>
      </c>
      <c r="CF15">
        <f>IF(Table13[[#This Row],[Monthly_Household_Income]]=6,1,0)</f>
        <v>0</v>
      </c>
      <c r="CG15">
        <f>IF(Table13[[#This Row],[Monthly_Household_Income]]=7,1,0)</f>
        <v>0</v>
      </c>
      <c r="CH15">
        <f>IF(Table13[[#This Row],[Monthly_Household_Income]]=8,1,0)</f>
        <v>0</v>
      </c>
      <c r="CI15">
        <f>IF(Table13[[#This Row],[Monthly_Household_Income]]=9,1,0)</f>
        <v>0</v>
      </c>
      <c r="CJ15">
        <f>IF(Table13[[#This Row],[Monthly_Household_Income]]=98,1,0)</f>
        <v>0</v>
      </c>
    </row>
    <row r="16" spans="1:88">
      <c r="A16">
        <v>57</v>
      </c>
      <c r="B16" s="1">
        <v>42973</v>
      </c>
      <c r="C16" t="s">
        <v>39</v>
      </c>
      <c r="D16">
        <v>8</v>
      </c>
      <c r="E16">
        <v>6</v>
      </c>
      <c r="F16">
        <v>6</v>
      </c>
      <c r="G16">
        <v>8</v>
      </c>
      <c r="H16">
        <v>8</v>
      </c>
      <c r="I16">
        <v>7</v>
      </c>
      <c r="J16" t="s">
        <v>15</v>
      </c>
      <c r="K16">
        <v>8</v>
      </c>
      <c r="L16">
        <v>9</v>
      </c>
      <c r="M16">
        <v>9</v>
      </c>
      <c r="N16">
        <v>10</v>
      </c>
      <c r="O16">
        <v>8</v>
      </c>
      <c r="P16">
        <v>6</v>
      </c>
      <c r="Q16">
        <v>8</v>
      </c>
      <c r="R16">
        <v>7</v>
      </c>
      <c r="S16">
        <v>9</v>
      </c>
      <c r="T16">
        <v>8</v>
      </c>
      <c r="U16">
        <v>7</v>
      </c>
      <c r="V16">
        <v>9</v>
      </c>
      <c r="W16">
        <v>6</v>
      </c>
      <c r="X16">
        <v>0</v>
      </c>
      <c r="Y16">
        <v>9</v>
      </c>
      <c r="Z16">
        <v>8</v>
      </c>
      <c r="AA16">
        <v>8</v>
      </c>
      <c r="AB16">
        <v>0</v>
      </c>
      <c r="AC16">
        <v>2</v>
      </c>
      <c r="AD16">
        <f>IF(Table13[[#This Row],[payment]]=1,1,0)</f>
        <v>0</v>
      </c>
      <c r="AE16">
        <f>IF(Table13[[#This Row],[payment]]=2,1,0)</f>
        <v>1</v>
      </c>
      <c r="AF16">
        <f>IF(Table13[[#This Row],[payment]]=3,1,0)</f>
        <v>0</v>
      </c>
      <c r="AG16">
        <v>5</v>
      </c>
      <c r="AH16">
        <f>IF(Table13[[#This Row],[method_payment]]=1,1,0)</f>
        <v>0</v>
      </c>
      <c r="AI16">
        <f>IF(Table13[[#This Row],[method_payment]]=2,1,0)</f>
        <v>0</v>
      </c>
      <c r="AJ16">
        <f>IF(Table13[[#This Row],[method_payment]]=3,1,0)</f>
        <v>0</v>
      </c>
      <c r="AK16">
        <f>IF(Table13[[#This Row],[method_payment]]=5,1,0)</f>
        <v>1</v>
      </c>
      <c r="AL16">
        <f>IF(Table13[[#This Row],[method_payment]]=6,1,0)</f>
        <v>0</v>
      </c>
      <c r="AM16" t="s">
        <v>16</v>
      </c>
      <c r="AN16" t="s">
        <v>16</v>
      </c>
      <c r="AO16">
        <v>6</v>
      </c>
      <c r="AP16" s="2">
        <v>285.47000000000003</v>
      </c>
      <c r="AQ16" s="3">
        <f>IF(AND(Table13[[#This Row],[Average_amount_spent_per_visit_last_3_months]]&gt;=1,Table13[[#This Row],[Average_amount_spent_per_visit_last_3_months]]&lt;=999),1,0)</f>
        <v>1</v>
      </c>
      <c r="AR16" s="3">
        <f>IF(AND(Table13[[#This Row],[Average_amount_spent_per_visit_last_3_months]]&gt;=1000,Table13[[#This Row],[Average_amount_spent_per_visit_last_3_months]]&lt;=6700),1,0)</f>
        <v>0</v>
      </c>
      <c r="AS16">
        <v>2</v>
      </c>
      <c r="AT16">
        <v>45</v>
      </c>
      <c r="AU16">
        <f>IF(AND(Table13[[#This Row],[Age]]&gt;=18,Table13[[#This Row],[Age]]&lt;=25),1,0)</f>
        <v>0</v>
      </c>
      <c r="AV16">
        <f>IF(AND(Table13[[#This Row],[Age]]&gt;=26,Table13[[#This Row],[Age]]&lt;=35),1,0)</f>
        <v>0</v>
      </c>
      <c r="AW16">
        <f>IF(AND(Table13[[#This Row],[Age]]&gt;=36,Table13[[#This Row],[Age]]&lt;=45),1,0)</f>
        <v>1</v>
      </c>
      <c r="AX16">
        <f>IF(AND(Table13[[#This Row],[Age]]&gt;=46,Table13[[#This Row],[Age]]&lt;=55),1,0)</f>
        <v>0</v>
      </c>
      <c r="AY16">
        <f>IF(AND(Table13[[#This Row],[Age]]&gt;=56,Table13[[#This Row],[Age]]&lt;=67),1,0)</f>
        <v>0</v>
      </c>
      <c r="AZ16" t="s">
        <v>25</v>
      </c>
      <c r="BA16">
        <f>IF(Table13[[#This Row],[Marital Status]]="Married",1,0)</f>
        <v>1</v>
      </c>
      <c r="BB16">
        <f>IF(Table13[[#This Row],[Marital Status]]="Single",1,0)</f>
        <v>0</v>
      </c>
      <c r="BC16" t="s">
        <v>28</v>
      </c>
      <c r="BD16">
        <f>IF(Table13[[#This Row],[gender]]="Male",1,0)</f>
        <v>0</v>
      </c>
      <c r="BE16">
        <f>IF(Table13[[#This Row],[gender]]="Female",1,0)</f>
        <v>1</v>
      </c>
      <c r="BF16" t="s">
        <v>18</v>
      </c>
      <c r="BG16">
        <f>IF(Table13[[#This Row],[Highest level of Education]]="Did not attend school",1,0)</f>
        <v>0</v>
      </c>
      <c r="BH16">
        <f>IF(Table13[[#This Row],[Highest level of Education]]="K12 completed",1,0)</f>
        <v>0</v>
      </c>
      <c r="BI16">
        <f>IF(Table13[[#This Row],[Highest level of Education]]="High School Completed",1,0)</f>
        <v>0</v>
      </c>
      <c r="BJ16">
        <f>IF(Table13[[#This Row],[Highest level of Education]]="Technical Diploma/Partially completed College",1,0)</f>
        <v>0</v>
      </c>
      <c r="BK16">
        <f>IF(Table13[[#This Row],[Highest level of Education]]="University/College Degree",1,0)</f>
        <v>0</v>
      </c>
      <c r="BL16">
        <f>IF(Table13[[#This Row],[Highest level of Education]]="Post-graduate education",1,0)</f>
        <v>1</v>
      </c>
      <c r="BM16">
        <v>4</v>
      </c>
      <c r="BN16">
        <v>1</v>
      </c>
      <c r="BO16">
        <v>6</v>
      </c>
      <c r="BP16">
        <f>IF(Table13[[#This Row],[Monthly_Income 1_5500 2_8000 3_11000 4_15000 5_20000 6_27000 7_35000 8_5000 9_51000 98_0]]=1,1,0)</f>
        <v>0</v>
      </c>
      <c r="BQ16">
        <f>IF(Table13[[#This Row],[Monthly_Income 1_5500 2_8000 3_11000 4_15000 5_20000 6_27000 7_35000 8_5000 9_51000 98_0]]=2,1,0)</f>
        <v>0</v>
      </c>
      <c r="BR16">
        <f>IF(Table13[[#This Row],[Monthly_Income 1_5500 2_8000 3_11000 4_15000 5_20000 6_27000 7_35000 8_5000 9_51000 98_0]]=3,1,0)</f>
        <v>0</v>
      </c>
      <c r="BS16">
        <f>IF(Table13[[#This Row],[Monthly_Income 1_5500 2_8000 3_11000 4_15000 5_20000 6_27000 7_35000 8_5000 9_51000 98_0]]=4,1,0)</f>
        <v>0</v>
      </c>
      <c r="BT16">
        <f>IF(Table13[[#This Row],[Monthly_Income 1_5500 2_8000 3_11000 4_15000 5_20000 6_27000 7_35000 8_5000 9_51000 98_0]]=5,1,0)</f>
        <v>0</v>
      </c>
      <c r="BU16">
        <f>IF(Table13[[#This Row],[Monthly_Income 1_5500 2_8000 3_11000 4_15000 5_20000 6_27000 7_35000 8_5000 9_51000 98_0]]=6,1,0)</f>
        <v>1</v>
      </c>
      <c r="BV16">
        <f>IF(Table13[[#This Row],[Monthly_Income 1_5500 2_8000 3_11000 4_15000 5_20000 6_27000 7_35000 8_5000 9_51000 98_0]]=7,1,0)</f>
        <v>0</v>
      </c>
      <c r="BW16">
        <f>IF(Table13[[#This Row],[Monthly_Income 1_5500 2_8000 3_11000 4_15000 5_20000 6_27000 7_35000 8_5000 9_51000 98_0]]=8,1,0)</f>
        <v>0</v>
      </c>
      <c r="BX16">
        <f>IF(Table13[[#This Row],[Monthly_Income 1_5500 2_8000 3_11000 4_15000 5_20000 6_27000 7_35000 8_5000 9_51000 98_0]]=9,1,0)</f>
        <v>0</v>
      </c>
      <c r="BY16">
        <f>IF(Table13[[#This Row],[Monthly_Income 1_5500 2_8000 3_11000 4_15000 5_20000 6_27000 7_35000 8_5000 9_51000 98_0]]=98,1,0)</f>
        <v>0</v>
      </c>
      <c r="BZ16">
        <v>9</v>
      </c>
      <c r="CA16">
        <f>IF(Table13[[#This Row],[Monthly_Household_Income]]=1,1,0)</f>
        <v>0</v>
      </c>
      <c r="CB16">
        <f>IF(Table13[[#This Row],[Monthly_Household_Income]]=2,1,0)</f>
        <v>0</v>
      </c>
      <c r="CC16">
        <f>IF(Table13[[#This Row],[Monthly_Household_Income]]=3,1,0)</f>
        <v>0</v>
      </c>
      <c r="CD16">
        <f>IF(Table13[[#This Row],[Monthly_Household_Income]]=4,1,0)</f>
        <v>0</v>
      </c>
      <c r="CE16">
        <f>IF(Table13[[#This Row],[Monthly_Household_Income]]=5,1,0)</f>
        <v>0</v>
      </c>
      <c r="CF16">
        <f>IF(Table13[[#This Row],[Monthly_Household_Income]]=6,1,0)</f>
        <v>0</v>
      </c>
      <c r="CG16">
        <f>IF(Table13[[#This Row],[Monthly_Household_Income]]=7,1,0)</f>
        <v>0</v>
      </c>
      <c r="CH16">
        <f>IF(Table13[[#This Row],[Monthly_Household_Income]]=8,1,0)</f>
        <v>0</v>
      </c>
      <c r="CI16">
        <f>IF(Table13[[#This Row],[Monthly_Household_Income]]=9,1,0)</f>
        <v>1</v>
      </c>
      <c r="CJ16">
        <f>IF(Table13[[#This Row],[Monthly_Household_Income]]=98,1,0)</f>
        <v>0</v>
      </c>
    </row>
    <row r="17" spans="1:88">
      <c r="A17">
        <v>61</v>
      </c>
      <c r="B17" s="1">
        <v>43021</v>
      </c>
      <c r="C17" t="s">
        <v>39</v>
      </c>
      <c r="D17">
        <v>9</v>
      </c>
      <c r="E17">
        <v>9</v>
      </c>
      <c r="F17">
        <v>10</v>
      </c>
      <c r="G17">
        <v>9</v>
      </c>
      <c r="H17">
        <v>9</v>
      </c>
      <c r="I17">
        <v>8</v>
      </c>
      <c r="J17" t="s">
        <v>16</v>
      </c>
      <c r="K17">
        <v>10</v>
      </c>
      <c r="L17">
        <v>9</v>
      </c>
      <c r="M17">
        <v>8</v>
      </c>
      <c r="N17">
        <v>10</v>
      </c>
      <c r="O17">
        <v>8</v>
      </c>
      <c r="P17">
        <v>9</v>
      </c>
      <c r="Q17">
        <v>9</v>
      </c>
      <c r="R17">
        <v>10</v>
      </c>
      <c r="S17">
        <v>9</v>
      </c>
      <c r="T17">
        <v>9</v>
      </c>
      <c r="U17">
        <v>8</v>
      </c>
      <c r="V17">
        <v>9</v>
      </c>
      <c r="W17">
        <v>9</v>
      </c>
      <c r="X17">
        <v>0</v>
      </c>
      <c r="Y17">
        <v>9</v>
      </c>
      <c r="Z17">
        <v>8</v>
      </c>
      <c r="AA17">
        <v>10</v>
      </c>
      <c r="AB17">
        <v>9</v>
      </c>
      <c r="AC17">
        <v>2</v>
      </c>
      <c r="AD17">
        <f>IF(Table13[[#This Row],[payment]]=1,1,0)</f>
        <v>0</v>
      </c>
      <c r="AE17">
        <f>IF(Table13[[#This Row],[payment]]=2,1,0)</f>
        <v>1</v>
      </c>
      <c r="AF17">
        <f>IF(Table13[[#This Row],[payment]]=3,1,0)</f>
        <v>0</v>
      </c>
      <c r="AG17">
        <v>5</v>
      </c>
      <c r="AH17">
        <f>IF(Table13[[#This Row],[method_payment]]=1,1,0)</f>
        <v>0</v>
      </c>
      <c r="AI17">
        <f>IF(Table13[[#This Row],[method_payment]]=2,1,0)</f>
        <v>0</v>
      </c>
      <c r="AJ17">
        <f>IF(Table13[[#This Row],[method_payment]]=3,1,0)</f>
        <v>0</v>
      </c>
      <c r="AK17">
        <f>IF(Table13[[#This Row],[method_payment]]=5,1,0)</f>
        <v>1</v>
      </c>
      <c r="AL17">
        <f>IF(Table13[[#This Row],[method_payment]]=6,1,0)</f>
        <v>0</v>
      </c>
      <c r="AM17" t="s">
        <v>16</v>
      </c>
      <c r="AN17" t="s">
        <v>15</v>
      </c>
      <c r="AO17">
        <v>4</v>
      </c>
      <c r="AP17" s="2">
        <v>340.31</v>
      </c>
      <c r="AQ17" s="3">
        <f>IF(AND(Table13[[#This Row],[Average_amount_spent_per_visit_last_3_months]]&gt;=1,Table13[[#This Row],[Average_amount_spent_per_visit_last_3_months]]&lt;=999),1,0)</f>
        <v>1</v>
      </c>
      <c r="AR17" s="3">
        <f>IF(AND(Table13[[#This Row],[Average_amount_spent_per_visit_last_3_months]]&gt;=1000,Table13[[#This Row],[Average_amount_spent_per_visit_last_3_months]]&lt;=6700),1,0)</f>
        <v>0</v>
      </c>
      <c r="AS17">
        <v>3</v>
      </c>
      <c r="AT17">
        <v>28</v>
      </c>
      <c r="AU17">
        <f>IF(AND(Table13[[#This Row],[Age]]&gt;=18,Table13[[#This Row],[Age]]&lt;=25),1,0)</f>
        <v>0</v>
      </c>
      <c r="AV17">
        <f>IF(AND(Table13[[#This Row],[Age]]&gt;=26,Table13[[#This Row],[Age]]&lt;=35),1,0)</f>
        <v>1</v>
      </c>
      <c r="AW17">
        <f>IF(AND(Table13[[#This Row],[Age]]&gt;=36,Table13[[#This Row],[Age]]&lt;=45),1,0)</f>
        <v>0</v>
      </c>
      <c r="AX17">
        <f>IF(AND(Table13[[#This Row],[Age]]&gt;=46,Table13[[#This Row],[Age]]&lt;=55),1,0)</f>
        <v>0</v>
      </c>
      <c r="AY17">
        <f>IF(AND(Table13[[#This Row],[Age]]&gt;=56,Table13[[#This Row],[Age]]&lt;=67),1,0)</f>
        <v>0</v>
      </c>
      <c r="AZ17" t="s">
        <v>24</v>
      </c>
      <c r="BA17">
        <f>IF(Table13[[#This Row],[Marital Status]]="Married",1,0)</f>
        <v>0</v>
      </c>
      <c r="BB17">
        <f>IF(Table13[[#This Row],[Marital Status]]="Single",1,0)</f>
        <v>1</v>
      </c>
      <c r="BC17" t="s">
        <v>27</v>
      </c>
      <c r="BD17">
        <f>IF(Table13[[#This Row],[gender]]="Male",1,0)</f>
        <v>1</v>
      </c>
      <c r="BE17">
        <f>IF(Table13[[#This Row],[gender]]="Female",1,0)</f>
        <v>0</v>
      </c>
      <c r="BF17" t="s">
        <v>23</v>
      </c>
      <c r="BG17">
        <f>IF(Table13[[#This Row],[Highest level of Education]]="Did not attend school",1,0)</f>
        <v>0</v>
      </c>
      <c r="BH17">
        <f>IF(Table13[[#This Row],[Highest level of Education]]="K12 completed",1,0)</f>
        <v>0</v>
      </c>
      <c r="BI17">
        <f>IF(Table13[[#This Row],[Highest level of Education]]="High School Completed",1,0)</f>
        <v>0</v>
      </c>
      <c r="BJ17">
        <f>IF(Table13[[#This Row],[Highest level of Education]]="Technical Diploma/Partially completed College",1,0)</f>
        <v>1</v>
      </c>
      <c r="BK17">
        <f>IF(Table13[[#This Row],[Highest level of Education]]="University/College Degree",1,0)</f>
        <v>0</v>
      </c>
      <c r="BL17">
        <f>IF(Table13[[#This Row],[Highest level of Education]]="Post-graduate education",1,0)</f>
        <v>0</v>
      </c>
      <c r="BM17">
        <v>0</v>
      </c>
      <c r="BN17">
        <v>1</v>
      </c>
      <c r="BO17">
        <v>1</v>
      </c>
      <c r="BP17">
        <f>IF(Table13[[#This Row],[Monthly_Income 1_5500 2_8000 3_11000 4_15000 5_20000 6_27000 7_35000 8_5000 9_51000 98_0]]=1,1,0)</f>
        <v>1</v>
      </c>
      <c r="BQ17">
        <f>IF(Table13[[#This Row],[Monthly_Income 1_5500 2_8000 3_11000 4_15000 5_20000 6_27000 7_35000 8_5000 9_51000 98_0]]=2,1,0)</f>
        <v>0</v>
      </c>
      <c r="BR17">
        <f>IF(Table13[[#This Row],[Monthly_Income 1_5500 2_8000 3_11000 4_15000 5_20000 6_27000 7_35000 8_5000 9_51000 98_0]]=3,1,0)</f>
        <v>0</v>
      </c>
      <c r="BS17">
        <f>IF(Table13[[#This Row],[Monthly_Income 1_5500 2_8000 3_11000 4_15000 5_20000 6_27000 7_35000 8_5000 9_51000 98_0]]=4,1,0)</f>
        <v>0</v>
      </c>
      <c r="BT17">
        <f>IF(Table13[[#This Row],[Monthly_Income 1_5500 2_8000 3_11000 4_15000 5_20000 6_27000 7_35000 8_5000 9_51000 98_0]]=5,1,0)</f>
        <v>0</v>
      </c>
      <c r="BU17">
        <f>IF(Table13[[#This Row],[Monthly_Income 1_5500 2_8000 3_11000 4_15000 5_20000 6_27000 7_35000 8_5000 9_51000 98_0]]=6,1,0)</f>
        <v>0</v>
      </c>
      <c r="BV17">
        <f>IF(Table13[[#This Row],[Monthly_Income 1_5500 2_8000 3_11000 4_15000 5_20000 6_27000 7_35000 8_5000 9_51000 98_0]]=7,1,0)</f>
        <v>0</v>
      </c>
      <c r="BW17">
        <f>IF(Table13[[#This Row],[Monthly_Income 1_5500 2_8000 3_11000 4_15000 5_20000 6_27000 7_35000 8_5000 9_51000 98_0]]=8,1,0)</f>
        <v>0</v>
      </c>
      <c r="BX17">
        <f>IF(Table13[[#This Row],[Monthly_Income 1_5500 2_8000 3_11000 4_15000 5_20000 6_27000 7_35000 8_5000 9_51000 98_0]]=9,1,0)</f>
        <v>0</v>
      </c>
      <c r="BY17">
        <f>IF(Table13[[#This Row],[Monthly_Income 1_5500 2_8000 3_11000 4_15000 5_20000 6_27000 7_35000 8_5000 9_51000 98_0]]=98,1,0)</f>
        <v>0</v>
      </c>
      <c r="BZ17">
        <v>7</v>
      </c>
      <c r="CA17">
        <f>IF(Table13[[#This Row],[Monthly_Household_Income]]=1,1,0)</f>
        <v>0</v>
      </c>
      <c r="CB17">
        <f>IF(Table13[[#This Row],[Monthly_Household_Income]]=2,1,0)</f>
        <v>0</v>
      </c>
      <c r="CC17">
        <f>IF(Table13[[#This Row],[Monthly_Household_Income]]=3,1,0)</f>
        <v>0</v>
      </c>
      <c r="CD17">
        <f>IF(Table13[[#This Row],[Monthly_Household_Income]]=4,1,0)</f>
        <v>0</v>
      </c>
      <c r="CE17">
        <f>IF(Table13[[#This Row],[Monthly_Household_Income]]=5,1,0)</f>
        <v>0</v>
      </c>
      <c r="CF17">
        <f>IF(Table13[[#This Row],[Monthly_Household_Income]]=6,1,0)</f>
        <v>0</v>
      </c>
      <c r="CG17">
        <f>IF(Table13[[#This Row],[Monthly_Household_Income]]=7,1,0)</f>
        <v>1</v>
      </c>
      <c r="CH17">
        <f>IF(Table13[[#This Row],[Monthly_Household_Income]]=8,1,0)</f>
        <v>0</v>
      </c>
      <c r="CI17">
        <f>IF(Table13[[#This Row],[Monthly_Household_Income]]=9,1,0)</f>
        <v>0</v>
      </c>
      <c r="CJ17">
        <f>IF(Table13[[#This Row],[Monthly_Household_Income]]=98,1,0)</f>
        <v>0</v>
      </c>
    </row>
    <row r="18" spans="1:88">
      <c r="A18">
        <v>62</v>
      </c>
      <c r="B18" s="1">
        <v>43162</v>
      </c>
      <c r="C18" t="s">
        <v>33</v>
      </c>
      <c r="D18">
        <v>9</v>
      </c>
      <c r="E18">
        <v>8</v>
      </c>
      <c r="F18">
        <v>7</v>
      </c>
      <c r="G18">
        <v>8</v>
      </c>
      <c r="H18">
        <v>9</v>
      </c>
      <c r="I18">
        <v>9</v>
      </c>
      <c r="J18" t="s">
        <v>16</v>
      </c>
      <c r="K18">
        <v>9</v>
      </c>
      <c r="L18">
        <v>9</v>
      </c>
      <c r="M18">
        <v>8</v>
      </c>
      <c r="N18">
        <v>7</v>
      </c>
      <c r="O18">
        <v>7</v>
      </c>
      <c r="P18">
        <v>9</v>
      </c>
      <c r="Q18">
        <v>8</v>
      </c>
      <c r="R18">
        <v>7</v>
      </c>
      <c r="S18">
        <v>6</v>
      </c>
      <c r="T18">
        <v>6</v>
      </c>
      <c r="U18">
        <v>7</v>
      </c>
      <c r="V18">
        <v>8</v>
      </c>
      <c r="W18">
        <v>8</v>
      </c>
      <c r="X18">
        <v>8</v>
      </c>
      <c r="Y18">
        <v>7</v>
      </c>
      <c r="Z18">
        <v>8</v>
      </c>
      <c r="AA18">
        <v>9</v>
      </c>
      <c r="AB18">
        <v>8</v>
      </c>
      <c r="AC18">
        <v>2</v>
      </c>
      <c r="AD18">
        <f>IF(Table13[[#This Row],[payment]]=1,1,0)</f>
        <v>0</v>
      </c>
      <c r="AE18">
        <f>IF(Table13[[#This Row],[payment]]=2,1,0)</f>
        <v>1</v>
      </c>
      <c r="AF18">
        <f>IF(Table13[[#This Row],[payment]]=3,1,0)</f>
        <v>0</v>
      </c>
      <c r="AG18">
        <v>1</v>
      </c>
      <c r="AH18">
        <f>IF(Table13[[#This Row],[method_payment]]=1,1,0)</f>
        <v>1</v>
      </c>
      <c r="AI18">
        <f>IF(Table13[[#This Row],[method_payment]]=2,1,0)</f>
        <v>0</v>
      </c>
      <c r="AJ18">
        <f>IF(Table13[[#This Row],[method_payment]]=3,1,0)</f>
        <v>0</v>
      </c>
      <c r="AK18">
        <f>IF(Table13[[#This Row],[method_payment]]=5,1,0)</f>
        <v>0</v>
      </c>
      <c r="AL18">
        <f>IF(Table13[[#This Row],[method_payment]]=6,1,0)</f>
        <v>0</v>
      </c>
      <c r="AM18" t="s">
        <v>16</v>
      </c>
      <c r="AN18" t="s">
        <v>16</v>
      </c>
      <c r="AO18">
        <v>1</v>
      </c>
      <c r="AP18" s="2">
        <v>37.53</v>
      </c>
      <c r="AQ18" s="3">
        <f>IF(AND(Table13[[#This Row],[Average_amount_spent_per_visit_last_3_months]]&gt;=1,Table13[[#This Row],[Average_amount_spent_per_visit_last_3_months]]&lt;=999),1,0)</f>
        <v>1</v>
      </c>
      <c r="AR18" s="3">
        <f>IF(AND(Table13[[#This Row],[Average_amount_spent_per_visit_last_3_months]]&gt;=1000,Table13[[#This Row],[Average_amount_spent_per_visit_last_3_months]]&lt;=6700),1,0)</f>
        <v>0</v>
      </c>
      <c r="AS18">
        <v>1</v>
      </c>
      <c r="AT18">
        <v>31</v>
      </c>
      <c r="AU18">
        <f>IF(AND(Table13[[#This Row],[Age]]&gt;=18,Table13[[#This Row],[Age]]&lt;=25),1,0)</f>
        <v>0</v>
      </c>
      <c r="AV18">
        <f>IF(AND(Table13[[#This Row],[Age]]&gt;=26,Table13[[#This Row],[Age]]&lt;=35),1,0)</f>
        <v>1</v>
      </c>
      <c r="AW18">
        <f>IF(AND(Table13[[#This Row],[Age]]&gt;=36,Table13[[#This Row],[Age]]&lt;=45),1,0)</f>
        <v>0</v>
      </c>
      <c r="AX18">
        <f>IF(AND(Table13[[#This Row],[Age]]&gt;=46,Table13[[#This Row],[Age]]&lt;=55),1,0)</f>
        <v>0</v>
      </c>
      <c r="AY18">
        <f>IF(AND(Table13[[#This Row],[Age]]&gt;=56,Table13[[#This Row],[Age]]&lt;=67),1,0)</f>
        <v>0</v>
      </c>
      <c r="AZ18" t="s">
        <v>25</v>
      </c>
      <c r="BA18">
        <f>IF(Table13[[#This Row],[Marital Status]]="Married",1,0)</f>
        <v>1</v>
      </c>
      <c r="BB18">
        <f>IF(Table13[[#This Row],[Marital Status]]="Single",1,0)</f>
        <v>0</v>
      </c>
      <c r="BC18" t="s">
        <v>27</v>
      </c>
      <c r="BD18">
        <f>IF(Table13[[#This Row],[gender]]="Male",1,0)</f>
        <v>1</v>
      </c>
      <c r="BE18">
        <f>IF(Table13[[#This Row],[gender]]="Female",1,0)</f>
        <v>0</v>
      </c>
      <c r="BF18" t="s">
        <v>20</v>
      </c>
      <c r="BG18">
        <f>IF(Table13[[#This Row],[Highest level of Education]]="Did not attend school",1,0)</f>
        <v>0</v>
      </c>
      <c r="BH18">
        <f>IF(Table13[[#This Row],[Highest level of Education]]="K12 completed",1,0)</f>
        <v>0</v>
      </c>
      <c r="BI18">
        <f>IF(Table13[[#This Row],[Highest level of Education]]="High School Completed",1,0)</f>
        <v>1</v>
      </c>
      <c r="BJ18">
        <f>IF(Table13[[#This Row],[Highest level of Education]]="Technical Diploma/Partially completed College",1,0)</f>
        <v>0</v>
      </c>
      <c r="BK18">
        <f>IF(Table13[[#This Row],[Highest level of Education]]="University/College Degree",1,0)</f>
        <v>0</v>
      </c>
      <c r="BL18">
        <f>IF(Table13[[#This Row],[Highest level of Education]]="Post-graduate education",1,0)</f>
        <v>0</v>
      </c>
      <c r="BM18">
        <v>3</v>
      </c>
      <c r="BN18">
        <v>1</v>
      </c>
      <c r="BO18">
        <v>2</v>
      </c>
      <c r="BP18">
        <f>IF(Table13[[#This Row],[Monthly_Income 1_5500 2_8000 3_11000 4_15000 5_20000 6_27000 7_35000 8_5000 9_51000 98_0]]=1,1,0)</f>
        <v>0</v>
      </c>
      <c r="BQ18">
        <f>IF(Table13[[#This Row],[Monthly_Income 1_5500 2_8000 3_11000 4_15000 5_20000 6_27000 7_35000 8_5000 9_51000 98_0]]=2,1,0)</f>
        <v>1</v>
      </c>
      <c r="BR18">
        <f>IF(Table13[[#This Row],[Monthly_Income 1_5500 2_8000 3_11000 4_15000 5_20000 6_27000 7_35000 8_5000 9_51000 98_0]]=3,1,0)</f>
        <v>0</v>
      </c>
      <c r="BS18">
        <f>IF(Table13[[#This Row],[Monthly_Income 1_5500 2_8000 3_11000 4_15000 5_20000 6_27000 7_35000 8_5000 9_51000 98_0]]=4,1,0)</f>
        <v>0</v>
      </c>
      <c r="BT18">
        <f>IF(Table13[[#This Row],[Monthly_Income 1_5500 2_8000 3_11000 4_15000 5_20000 6_27000 7_35000 8_5000 9_51000 98_0]]=5,1,0)</f>
        <v>0</v>
      </c>
      <c r="BU18">
        <f>IF(Table13[[#This Row],[Monthly_Income 1_5500 2_8000 3_11000 4_15000 5_20000 6_27000 7_35000 8_5000 9_51000 98_0]]=6,1,0)</f>
        <v>0</v>
      </c>
      <c r="BV18">
        <f>IF(Table13[[#This Row],[Monthly_Income 1_5500 2_8000 3_11000 4_15000 5_20000 6_27000 7_35000 8_5000 9_51000 98_0]]=7,1,0)</f>
        <v>0</v>
      </c>
      <c r="BW18">
        <f>IF(Table13[[#This Row],[Monthly_Income 1_5500 2_8000 3_11000 4_15000 5_20000 6_27000 7_35000 8_5000 9_51000 98_0]]=8,1,0)</f>
        <v>0</v>
      </c>
      <c r="BX18">
        <f>IF(Table13[[#This Row],[Monthly_Income 1_5500 2_8000 3_11000 4_15000 5_20000 6_27000 7_35000 8_5000 9_51000 98_0]]=9,1,0)</f>
        <v>0</v>
      </c>
      <c r="BY18">
        <f>IF(Table13[[#This Row],[Monthly_Income 1_5500 2_8000 3_11000 4_15000 5_20000 6_27000 7_35000 8_5000 9_51000 98_0]]=98,1,0)</f>
        <v>0</v>
      </c>
      <c r="BZ18">
        <v>2</v>
      </c>
      <c r="CA18">
        <f>IF(Table13[[#This Row],[Monthly_Household_Income]]=1,1,0)</f>
        <v>0</v>
      </c>
      <c r="CB18">
        <f>IF(Table13[[#This Row],[Monthly_Household_Income]]=2,1,0)</f>
        <v>1</v>
      </c>
      <c r="CC18">
        <f>IF(Table13[[#This Row],[Monthly_Household_Income]]=3,1,0)</f>
        <v>0</v>
      </c>
      <c r="CD18">
        <f>IF(Table13[[#This Row],[Monthly_Household_Income]]=4,1,0)</f>
        <v>0</v>
      </c>
      <c r="CE18">
        <f>IF(Table13[[#This Row],[Monthly_Household_Income]]=5,1,0)</f>
        <v>0</v>
      </c>
      <c r="CF18">
        <f>IF(Table13[[#This Row],[Monthly_Household_Income]]=6,1,0)</f>
        <v>0</v>
      </c>
      <c r="CG18">
        <f>IF(Table13[[#This Row],[Monthly_Household_Income]]=7,1,0)</f>
        <v>0</v>
      </c>
      <c r="CH18">
        <f>IF(Table13[[#This Row],[Monthly_Household_Income]]=8,1,0)</f>
        <v>0</v>
      </c>
      <c r="CI18">
        <f>IF(Table13[[#This Row],[Monthly_Household_Income]]=9,1,0)</f>
        <v>0</v>
      </c>
      <c r="CJ18">
        <f>IF(Table13[[#This Row],[Monthly_Household_Income]]=98,1,0)</f>
        <v>0</v>
      </c>
    </row>
    <row r="19" spans="1:88">
      <c r="A19">
        <v>66</v>
      </c>
      <c r="B19" s="1">
        <v>43253</v>
      </c>
      <c r="C19" t="s">
        <v>32</v>
      </c>
      <c r="D19">
        <v>8</v>
      </c>
      <c r="E19">
        <v>10</v>
      </c>
      <c r="F19">
        <v>10</v>
      </c>
      <c r="G19">
        <v>10</v>
      </c>
      <c r="H19">
        <v>9</v>
      </c>
      <c r="I19">
        <v>8</v>
      </c>
      <c r="J19" t="s">
        <v>15</v>
      </c>
      <c r="K19">
        <v>10</v>
      </c>
      <c r="L19">
        <v>10</v>
      </c>
      <c r="M19">
        <v>7</v>
      </c>
      <c r="N19">
        <v>9</v>
      </c>
      <c r="O19">
        <v>10</v>
      </c>
      <c r="P19">
        <v>10</v>
      </c>
      <c r="Q19">
        <v>9</v>
      </c>
      <c r="R19">
        <v>7</v>
      </c>
      <c r="S19">
        <v>10</v>
      </c>
      <c r="T19">
        <v>10</v>
      </c>
      <c r="U19">
        <v>8</v>
      </c>
      <c r="V19">
        <v>8</v>
      </c>
      <c r="W19">
        <v>10</v>
      </c>
      <c r="X19">
        <v>10</v>
      </c>
      <c r="Y19">
        <v>8</v>
      </c>
      <c r="Z19">
        <v>8</v>
      </c>
      <c r="AA19">
        <v>9</v>
      </c>
      <c r="AB19">
        <v>8</v>
      </c>
      <c r="AC19">
        <v>2</v>
      </c>
      <c r="AD19">
        <f>IF(Table13[[#This Row],[payment]]=1,1,0)</f>
        <v>0</v>
      </c>
      <c r="AE19">
        <f>IF(Table13[[#This Row],[payment]]=2,1,0)</f>
        <v>1</v>
      </c>
      <c r="AF19">
        <f>IF(Table13[[#This Row],[payment]]=3,1,0)</f>
        <v>0</v>
      </c>
      <c r="AG19">
        <v>1</v>
      </c>
      <c r="AH19">
        <f>IF(Table13[[#This Row],[method_payment]]=1,1,0)</f>
        <v>1</v>
      </c>
      <c r="AI19">
        <f>IF(Table13[[#This Row],[method_payment]]=2,1,0)</f>
        <v>0</v>
      </c>
      <c r="AJ19">
        <f>IF(Table13[[#This Row],[method_payment]]=3,1,0)</f>
        <v>0</v>
      </c>
      <c r="AK19">
        <f>IF(Table13[[#This Row],[method_payment]]=5,1,0)</f>
        <v>0</v>
      </c>
      <c r="AL19">
        <f>IF(Table13[[#This Row],[method_payment]]=6,1,0)</f>
        <v>0</v>
      </c>
      <c r="AM19" t="s">
        <v>16</v>
      </c>
      <c r="AN19" t="s">
        <v>16</v>
      </c>
      <c r="AO19">
        <v>4</v>
      </c>
      <c r="AP19" s="2">
        <v>130.47</v>
      </c>
      <c r="AQ19" s="3">
        <f>IF(AND(Table13[[#This Row],[Average_amount_spent_per_visit_last_3_months]]&gt;=1,Table13[[#This Row],[Average_amount_spent_per_visit_last_3_months]]&lt;=999),1,0)</f>
        <v>1</v>
      </c>
      <c r="AR19" s="3">
        <f>IF(AND(Table13[[#This Row],[Average_amount_spent_per_visit_last_3_months]]&gt;=1000,Table13[[#This Row],[Average_amount_spent_per_visit_last_3_months]]&lt;=6700),1,0)</f>
        <v>0</v>
      </c>
      <c r="AS19">
        <v>2</v>
      </c>
      <c r="AT19">
        <v>45</v>
      </c>
      <c r="AU19">
        <f>IF(AND(Table13[[#This Row],[Age]]&gt;=18,Table13[[#This Row],[Age]]&lt;=25),1,0)</f>
        <v>0</v>
      </c>
      <c r="AV19">
        <f>IF(AND(Table13[[#This Row],[Age]]&gt;=26,Table13[[#This Row],[Age]]&lt;=35),1,0)</f>
        <v>0</v>
      </c>
      <c r="AW19">
        <f>IF(AND(Table13[[#This Row],[Age]]&gt;=36,Table13[[#This Row],[Age]]&lt;=45),1,0)</f>
        <v>1</v>
      </c>
      <c r="AX19">
        <f>IF(AND(Table13[[#This Row],[Age]]&gt;=46,Table13[[#This Row],[Age]]&lt;=55),1,0)</f>
        <v>0</v>
      </c>
      <c r="AY19">
        <f>IF(AND(Table13[[#This Row],[Age]]&gt;=56,Table13[[#This Row],[Age]]&lt;=67),1,0)</f>
        <v>0</v>
      </c>
      <c r="AZ19" t="s">
        <v>25</v>
      </c>
      <c r="BA19">
        <f>IF(Table13[[#This Row],[Marital Status]]="Married",1,0)</f>
        <v>1</v>
      </c>
      <c r="BB19">
        <f>IF(Table13[[#This Row],[Marital Status]]="Single",1,0)</f>
        <v>0</v>
      </c>
      <c r="BC19" t="s">
        <v>27</v>
      </c>
      <c r="BD19">
        <f>IF(Table13[[#This Row],[gender]]="Male",1,0)</f>
        <v>1</v>
      </c>
      <c r="BE19">
        <f>IF(Table13[[#This Row],[gender]]="Female",1,0)</f>
        <v>0</v>
      </c>
      <c r="BF19" t="s">
        <v>19</v>
      </c>
      <c r="BG19">
        <f>IF(Table13[[#This Row],[Highest level of Education]]="Did not attend school",1,0)</f>
        <v>0</v>
      </c>
      <c r="BH19">
        <f>IF(Table13[[#This Row],[Highest level of Education]]="K12 completed",1,0)</f>
        <v>0</v>
      </c>
      <c r="BI19">
        <f>IF(Table13[[#This Row],[Highest level of Education]]="High School Completed",1,0)</f>
        <v>0</v>
      </c>
      <c r="BJ19">
        <f>IF(Table13[[#This Row],[Highest level of Education]]="Technical Diploma/Partially completed College",1,0)</f>
        <v>0</v>
      </c>
      <c r="BK19">
        <f>IF(Table13[[#This Row],[Highest level of Education]]="University/College Degree",1,0)</f>
        <v>1</v>
      </c>
      <c r="BL19">
        <f>IF(Table13[[#This Row],[Highest level of Education]]="Post-graduate education",1,0)</f>
        <v>0</v>
      </c>
      <c r="BM19">
        <v>3</v>
      </c>
      <c r="BN19">
        <v>2</v>
      </c>
      <c r="BO19">
        <v>1</v>
      </c>
      <c r="BP19">
        <f>IF(Table13[[#This Row],[Monthly_Income 1_5500 2_8000 3_11000 4_15000 5_20000 6_27000 7_35000 8_5000 9_51000 98_0]]=1,1,0)</f>
        <v>1</v>
      </c>
      <c r="BQ19">
        <f>IF(Table13[[#This Row],[Monthly_Income 1_5500 2_8000 3_11000 4_15000 5_20000 6_27000 7_35000 8_5000 9_51000 98_0]]=2,1,0)</f>
        <v>0</v>
      </c>
      <c r="BR19">
        <f>IF(Table13[[#This Row],[Monthly_Income 1_5500 2_8000 3_11000 4_15000 5_20000 6_27000 7_35000 8_5000 9_51000 98_0]]=3,1,0)</f>
        <v>0</v>
      </c>
      <c r="BS19">
        <f>IF(Table13[[#This Row],[Monthly_Income 1_5500 2_8000 3_11000 4_15000 5_20000 6_27000 7_35000 8_5000 9_51000 98_0]]=4,1,0)</f>
        <v>0</v>
      </c>
      <c r="BT19">
        <f>IF(Table13[[#This Row],[Monthly_Income 1_5500 2_8000 3_11000 4_15000 5_20000 6_27000 7_35000 8_5000 9_51000 98_0]]=5,1,0)</f>
        <v>0</v>
      </c>
      <c r="BU19">
        <f>IF(Table13[[#This Row],[Monthly_Income 1_5500 2_8000 3_11000 4_15000 5_20000 6_27000 7_35000 8_5000 9_51000 98_0]]=6,1,0)</f>
        <v>0</v>
      </c>
      <c r="BV19">
        <f>IF(Table13[[#This Row],[Monthly_Income 1_5500 2_8000 3_11000 4_15000 5_20000 6_27000 7_35000 8_5000 9_51000 98_0]]=7,1,0)</f>
        <v>0</v>
      </c>
      <c r="BW19">
        <f>IF(Table13[[#This Row],[Monthly_Income 1_5500 2_8000 3_11000 4_15000 5_20000 6_27000 7_35000 8_5000 9_51000 98_0]]=8,1,0)</f>
        <v>0</v>
      </c>
      <c r="BX19">
        <f>IF(Table13[[#This Row],[Monthly_Income 1_5500 2_8000 3_11000 4_15000 5_20000 6_27000 7_35000 8_5000 9_51000 98_0]]=9,1,0)</f>
        <v>0</v>
      </c>
      <c r="BY19">
        <f>IF(Table13[[#This Row],[Monthly_Income 1_5500 2_8000 3_11000 4_15000 5_20000 6_27000 7_35000 8_5000 9_51000 98_0]]=98,1,0)</f>
        <v>0</v>
      </c>
      <c r="BZ19">
        <v>5</v>
      </c>
      <c r="CA19">
        <f>IF(Table13[[#This Row],[Monthly_Household_Income]]=1,1,0)</f>
        <v>0</v>
      </c>
      <c r="CB19">
        <f>IF(Table13[[#This Row],[Monthly_Household_Income]]=2,1,0)</f>
        <v>0</v>
      </c>
      <c r="CC19">
        <f>IF(Table13[[#This Row],[Monthly_Household_Income]]=3,1,0)</f>
        <v>0</v>
      </c>
      <c r="CD19">
        <f>IF(Table13[[#This Row],[Monthly_Household_Income]]=4,1,0)</f>
        <v>0</v>
      </c>
      <c r="CE19">
        <f>IF(Table13[[#This Row],[Monthly_Household_Income]]=5,1,0)</f>
        <v>1</v>
      </c>
      <c r="CF19">
        <f>IF(Table13[[#This Row],[Monthly_Household_Income]]=6,1,0)</f>
        <v>0</v>
      </c>
      <c r="CG19">
        <f>IF(Table13[[#This Row],[Monthly_Household_Income]]=7,1,0)</f>
        <v>0</v>
      </c>
      <c r="CH19">
        <f>IF(Table13[[#This Row],[Monthly_Household_Income]]=8,1,0)</f>
        <v>0</v>
      </c>
      <c r="CI19">
        <f>IF(Table13[[#This Row],[Monthly_Household_Income]]=9,1,0)</f>
        <v>0</v>
      </c>
      <c r="CJ19">
        <f>IF(Table13[[#This Row],[Monthly_Household_Income]]=98,1,0)</f>
        <v>0</v>
      </c>
    </row>
    <row r="20" spans="1:88">
      <c r="A20">
        <v>69</v>
      </c>
      <c r="B20" s="1">
        <v>43019</v>
      </c>
      <c r="C20" t="s">
        <v>29</v>
      </c>
      <c r="D20">
        <v>2</v>
      </c>
      <c r="E20">
        <v>5</v>
      </c>
      <c r="F20">
        <v>4</v>
      </c>
      <c r="G20">
        <v>3</v>
      </c>
      <c r="H20">
        <v>3</v>
      </c>
      <c r="I20">
        <v>3</v>
      </c>
      <c r="J20" t="s">
        <v>15</v>
      </c>
      <c r="K20">
        <v>7</v>
      </c>
      <c r="L20">
        <v>7</v>
      </c>
      <c r="M20">
        <v>6</v>
      </c>
      <c r="N20">
        <v>7</v>
      </c>
      <c r="O20">
        <v>7</v>
      </c>
      <c r="P20">
        <v>6</v>
      </c>
      <c r="Q20">
        <v>6</v>
      </c>
      <c r="R20">
        <v>7</v>
      </c>
      <c r="S20">
        <v>5</v>
      </c>
      <c r="T20">
        <v>6</v>
      </c>
      <c r="U20">
        <v>5</v>
      </c>
      <c r="V20">
        <v>7</v>
      </c>
      <c r="W20">
        <v>7</v>
      </c>
      <c r="X20">
        <v>6</v>
      </c>
      <c r="Y20">
        <v>7</v>
      </c>
      <c r="Z20">
        <v>6</v>
      </c>
      <c r="AA20">
        <v>0</v>
      </c>
      <c r="AB20">
        <v>3</v>
      </c>
      <c r="AC20">
        <v>2</v>
      </c>
      <c r="AD20">
        <f>IF(Table13[[#This Row],[payment]]=1,1,0)</f>
        <v>0</v>
      </c>
      <c r="AE20">
        <f>IF(Table13[[#This Row],[payment]]=2,1,0)</f>
        <v>1</v>
      </c>
      <c r="AF20">
        <f>IF(Table13[[#This Row],[payment]]=3,1,0)</f>
        <v>0</v>
      </c>
      <c r="AG20">
        <v>1</v>
      </c>
      <c r="AH20">
        <f>IF(Table13[[#This Row],[method_payment]]=1,1,0)</f>
        <v>1</v>
      </c>
      <c r="AI20">
        <f>IF(Table13[[#This Row],[method_payment]]=2,1,0)</f>
        <v>0</v>
      </c>
      <c r="AJ20">
        <f>IF(Table13[[#This Row],[method_payment]]=3,1,0)</f>
        <v>0</v>
      </c>
      <c r="AK20">
        <f>IF(Table13[[#This Row],[method_payment]]=5,1,0)</f>
        <v>0</v>
      </c>
      <c r="AL20">
        <f>IF(Table13[[#This Row],[method_payment]]=6,1,0)</f>
        <v>0</v>
      </c>
      <c r="AM20" t="s">
        <v>15</v>
      </c>
      <c r="AN20" t="s">
        <v>15</v>
      </c>
      <c r="AO20">
        <v>1</v>
      </c>
      <c r="AP20" s="2">
        <v>247.16</v>
      </c>
      <c r="AQ20" s="3">
        <f>IF(AND(Table13[[#This Row],[Average_amount_spent_per_visit_last_3_months]]&gt;=1,Table13[[#This Row],[Average_amount_spent_per_visit_last_3_months]]&lt;=999),1,0)</f>
        <v>1</v>
      </c>
      <c r="AR20" s="3">
        <f>IF(AND(Table13[[#This Row],[Average_amount_spent_per_visit_last_3_months]]&gt;=1000,Table13[[#This Row],[Average_amount_spent_per_visit_last_3_months]]&lt;=6700),1,0)</f>
        <v>0</v>
      </c>
      <c r="AS20">
        <v>3</v>
      </c>
      <c r="AT20">
        <v>39</v>
      </c>
      <c r="AU20">
        <f>IF(AND(Table13[[#This Row],[Age]]&gt;=18,Table13[[#This Row],[Age]]&lt;=25),1,0)</f>
        <v>0</v>
      </c>
      <c r="AV20">
        <f>IF(AND(Table13[[#This Row],[Age]]&gt;=26,Table13[[#This Row],[Age]]&lt;=35),1,0)</f>
        <v>0</v>
      </c>
      <c r="AW20">
        <f>IF(AND(Table13[[#This Row],[Age]]&gt;=36,Table13[[#This Row],[Age]]&lt;=45),1,0)</f>
        <v>1</v>
      </c>
      <c r="AX20">
        <f>IF(AND(Table13[[#This Row],[Age]]&gt;=46,Table13[[#This Row],[Age]]&lt;=55),1,0)</f>
        <v>0</v>
      </c>
      <c r="AY20">
        <f>IF(AND(Table13[[#This Row],[Age]]&gt;=56,Table13[[#This Row],[Age]]&lt;=67),1,0)</f>
        <v>0</v>
      </c>
      <c r="AZ20" t="s">
        <v>25</v>
      </c>
      <c r="BA20">
        <f>IF(Table13[[#This Row],[Marital Status]]="Married",1,0)</f>
        <v>1</v>
      </c>
      <c r="BB20">
        <f>IF(Table13[[#This Row],[Marital Status]]="Single",1,0)</f>
        <v>0</v>
      </c>
      <c r="BC20" t="s">
        <v>28</v>
      </c>
      <c r="BD20">
        <f>IF(Table13[[#This Row],[gender]]="Male",1,0)</f>
        <v>0</v>
      </c>
      <c r="BE20">
        <f>IF(Table13[[#This Row],[gender]]="Female",1,0)</f>
        <v>1</v>
      </c>
      <c r="BF20" t="s">
        <v>23</v>
      </c>
      <c r="BG20">
        <f>IF(Table13[[#This Row],[Highest level of Education]]="Did not attend school",1,0)</f>
        <v>0</v>
      </c>
      <c r="BH20">
        <f>IF(Table13[[#This Row],[Highest level of Education]]="K12 completed",1,0)</f>
        <v>0</v>
      </c>
      <c r="BI20">
        <f>IF(Table13[[#This Row],[Highest level of Education]]="High School Completed",1,0)</f>
        <v>0</v>
      </c>
      <c r="BJ20">
        <f>IF(Table13[[#This Row],[Highest level of Education]]="Technical Diploma/Partially completed College",1,0)</f>
        <v>1</v>
      </c>
      <c r="BK20">
        <f>IF(Table13[[#This Row],[Highest level of Education]]="University/College Degree",1,0)</f>
        <v>0</v>
      </c>
      <c r="BL20">
        <f>IF(Table13[[#This Row],[Highest level of Education]]="Post-graduate education",1,0)</f>
        <v>0</v>
      </c>
      <c r="BM20">
        <v>2</v>
      </c>
      <c r="BN20">
        <v>3</v>
      </c>
      <c r="BO20" t="s">
        <v>1</v>
      </c>
      <c r="BP20">
        <f>IF(Table13[[#This Row],[Monthly_Income 1_5500 2_8000 3_11000 4_15000 5_20000 6_27000 7_35000 8_5000 9_51000 98_0]]=1,1,0)</f>
        <v>0</v>
      </c>
      <c r="BQ20">
        <f>IF(Table13[[#This Row],[Monthly_Income 1_5500 2_8000 3_11000 4_15000 5_20000 6_27000 7_35000 8_5000 9_51000 98_0]]=2,1,0)</f>
        <v>0</v>
      </c>
      <c r="BR20">
        <f>IF(Table13[[#This Row],[Monthly_Income 1_5500 2_8000 3_11000 4_15000 5_20000 6_27000 7_35000 8_5000 9_51000 98_0]]=3,1,0)</f>
        <v>0</v>
      </c>
      <c r="BS20">
        <f>IF(Table13[[#This Row],[Monthly_Income 1_5500 2_8000 3_11000 4_15000 5_20000 6_27000 7_35000 8_5000 9_51000 98_0]]=4,1,0)</f>
        <v>0</v>
      </c>
      <c r="BT20">
        <f>IF(Table13[[#This Row],[Monthly_Income 1_5500 2_8000 3_11000 4_15000 5_20000 6_27000 7_35000 8_5000 9_51000 98_0]]=5,1,0)</f>
        <v>0</v>
      </c>
      <c r="BU20">
        <f>IF(Table13[[#This Row],[Monthly_Income 1_5500 2_8000 3_11000 4_15000 5_20000 6_27000 7_35000 8_5000 9_51000 98_0]]=6,1,0)</f>
        <v>0</v>
      </c>
      <c r="BV20">
        <f>IF(Table13[[#This Row],[Monthly_Income 1_5500 2_8000 3_11000 4_15000 5_20000 6_27000 7_35000 8_5000 9_51000 98_0]]=7,1,0)</f>
        <v>0</v>
      </c>
      <c r="BW20">
        <f>IF(Table13[[#This Row],[Monthly_Income 1_5500 2_8000 3_11000 4_15000 5_20000 6_27000 7_35000 8_5000 9_51000 98_0]]=8,1,0)</f>
        <v>0</v>
      </c>
      <c r="BX20">
        <f>IF(Table13[[#This Row],[Monthly_Income 1_5500 2_8000 3_11000 4_15000 5_20000 6_27000 7_35000 8_5000 9_51000 98_0]]=9,1,0)</f>
        <v>0</v>
      </c>
      <c r="BY20">
        <f>IF(Table13[[#This Row],[Monthly_Income 1_5500 2_8000 3_11000 4_15000 5_20000 6_27000 7_35000 8_5000 9_51000 98_0]]=98,1,0)</f>
        <v>0</v>
      </c>
      <c r="BZ20">
        <v>3</v>
      </c>
      <c r="CA20">
        <f>IF(Table13[[#This Row],[Monthly_Household_Income]]=1,1,0)</f>
        <v>0</v>
      </c>
      <c r="CB20">
        <f>IF(Table13[[#This Row],[Monthly_Household_Income]]=2,1,0)</f>
        <v>0</v>
      </c>
      <c r="CC20">
        <f>IF(Table13[[#This Row],[Monthly_Household_Income]]=3,1,0)</f>
        <v>1</v>
      </c>
      <c r="CD20">
        <f>IF(Table13[[#This Row],[Monthly_Household_Income]]=4,1,0)</f>
        <v>0</v>
      </c>
      <c r="CE20">
        <f>IF(Table13[[#This Row],[Monthly_Household_Income]]=5,1,0)</f>
        <v>0</v>
      </c>
      <c r="CF20">
        <f>IF(Table13[[#This Row],[Monthly_Household_Income]]=6,1,0)</f>
        <v>0</v>
      </c>
      <c r="CG20">
        <f>IF(Table13[[#This Row],[Monthly_Household_Income]]=7,1,0)</f>
        <v>0</v>
      </c>
      <c r="CH20">
        <f>IF(Table13[[#This Row],[Monthly_Household_Income]]=8,1,0)</f>
        <v>0</v>
      </c>
      <c r="CI20">
        <f>IF(Table13[[#This Row],[Monthly_Household_Income]]=9,1,0)</f>
        <v>0</v>
      </c>
      <c r="CJ20">
        <f>IF(Table13[[#This Row],[Monthly_Household_Income]]=98,1,0)</f>
        <v>0</v>
      </c>
    </row>
    <row r="21" spans="1:88">
      <c r="A21">
        <v>70</v>
      </c>
      <c r="B21" s="1">
        <v>42992</v>
      </c>
      <c r="C21" t="s">
        <v>29</v>
      </c>
      <c r="D21">
        <v>9</v>
      </c>
      <c r="E21">
        <v>9</v>
      </c>
      <c r="F21">
        <v>8</v>
      </c>
      <c r="G21">
        <v>8</v>
      </c>
      <c r="H21">
        <v>7</v>
      </c>
      <c r="I21">
        <v>9</v>
      </c>
      <c r="J21" t="s">
        <v>16</v>
      </c>
      <c r="K21">
        <v>7</v>
      </c>
      <c r="L21">
        <v>7</v>
      </c>
      <c r="M21">
        <v>6</v>
      </c>
      <c r="N21">
        <v>8</v>
      </c>
      <c r="O21">
        <v>7</v>
      </c>
      <c r="P21">
        <v>8</v>
      </c>
      <c r="Q21">
        <v>8</v>
      </c>
      <c r="R21">
        <v>6</v>
      </c>
      <c r="S21">
        <v>9</v>
      </c>
      <c r="T21">
        <v>8</v>
      </c>
      <c r="U21">
        <v>8</v>
      </c>
      <c r="V21">
        <v>7</v>
      </c>
      <c r="W21">
        <v>8</v>
      </c>
      <c r="X21">
        <v>7</v>
      </c>
      <c r="Y21">
        <v>6</v>
      </c>
      <c r="Z21">
        <v>8</v>
      </c>
      <c r="AA21">
        <v>8</v>
      </c>
      <c r="AB21">
        <v>7</v>
      </c>
      <c r="AC21">
        <v>2</v>
      </c>
      <c r="AD21">
        <f>IF(Table13[[#This Row],[payment]]=1,1,0)</f>
        <v>0</v>
      </c>
      <c r="AE21">
        <f>IF(Table13[[#This Row],[payment]]=2,1,0)</f>
        <v>1</v>
      </c>
      <c r="AF21">
        <f>IF(Table13[[#This Row],[payment]]=3,1,0)</f>
        <v>0</v>
      </c>
      <c r="AG21">
        <v>1</v>
      </c>
      <c r="AH21">
        <f>IF(Table13[[#This Row],[method_payment]]=1,1,0)</f>
        <v>1</v>
      </c>
      <c r="AI21">
        <f>IF(Table13[[#This Row],[method_payment]]=2,1,0)</f>
        <v>0</v>
      </c>
      <c r="AJ21">
        <f>IF(Table13[[#This Row],[method_payment]]=3,1,0)</f>
        <v>0</v>
      </c>
      <c r="AK21">
        <f>IF(Table13[[#This Row],[method_payment]]=5,1,0)</f>
        <v>0</v>
      </c>
      <c r="AL21">
        <f>IF(Table13[[#This Row],[method_payment]]=6,1,0)</f>
        <v>0</v>
      </c>
      <c r="AM21" t="s">
        <v>16</v>
      </c>
      <c r="AN21" t="s">
        <v>16</v>
      </c>
      <c r="AO21">
        <v>2</v>
      </c>
      <c r="AP21" s="2">
        <v>428.12</v>
      </c>
      <c r="AQ21" s="3">
        <f>IF(AND(Table13[[#This Row],[Average_amount_spent_per_visit_last_3_months]]&gt;=1,Table13[[#This Row],[Average_amount_spent_per_visit_last_3_months]]&lt;=999),1,0)</f>
        <v>1</v>
      </c>
      <c r="AR21" s="3">
        <f>IF(AND(Table13[[#This Row],[Average_amount_spent_per_visit_last_3_months]]&gt;=1000,Table13[[#This Row],[Average_amount_spent_per_visit_last_3_months]]&lt;=6700),1,0)</f>
        <v>0</v>
      </c>
      <c r="AS21">
        <v>3</v>
      </c>
      <c r="AT21">
        <v>49</v>
      </c>
      <c r="AU21">
        <f>IF(AND(Table13[[#This Row],[Age]]&gt;=18,Table13[[#This Row],[Age]]&lt;=25),1,0)</f>
        <v>0</v>
      </c>
      <c r="AV21">
        <f>IF(AND(Table13[[#This Row],[Age]]&gt;=26,Table13[[#This Row],[Age]]&lt;=35),1,0)</f>
        <v>0</v>
      </c>
      <c r="AW21">
        <f>IF(AND(Table13[[#This Row],[Age]]&gt;=36,Table13[[#This Row],[Age]]&lt;=45),1,0)</f>
        <v>0</v>
      </c>
      <c r="AX21">
        <f>IF(AND(Table13[[#This Row],[Age]]&gt;=46,Table13[[#This Row],[Age]]&lt;=55),1,0)</f>
        <v>1</v>
      </c>
      <c r="AY21">
        <f>IF(AND(Table13[[#This Row],[Age]]&gt;=56,Table13[[#This Row],[Age]]&lt;=67),1,0)</f>
        <v>0</v>
      </c>
      <c r="AZ21" t="s">
        <v>25</v>
      </c>
      <c r="BA21">
        <f>IF(Table13[[#This Row],[Marital Status]]="Married",1,0)</f>
        <v>1</v>
      </c>
      <c r="BB21">
        <f>IF(Table13[[#This Row],[Marital Status]]="Single",1,0)</f>
        <v>0</v>
      </c>
      <c r="BC21" t="s">
        <v>27</v>
      </c>
      <c r="BD21">
        <f>IF(Table13[[#This Row],[gender]]="Male",1,0)</f>
        <v>1</v>
      </c>
      <c r="BE21">
        <f>IF(Table13[[#This Row],[gender]]="Female",1,0)</f>
        <v>0</v>
      </c>
      <c r="BF21" t="s">
        <v>18</v>
      </c>
      <c r="BG21">
        <f>IF(Table13[[#This Row],[Highest level of Education]]="Did not attend school",1,0)</f>
        <v>0</v>
      </c>
      <c r="BH21">
        <f>IF(Table13[[#This Row],[Highest level of Education]]="K12 completed",1,0)</f>
        <v>0</v>
      </c>
      <c r="BI21">
        <f>IF(Table13[[#This Row],[Highest level of Education]]="High School Completed",1,0)</f>
        <v>0</v>
      </c>
      <c r="BJ21">
        <f>IF(Table13[[#This Row],[Highest level of Education]]="Technical Diploma/Partially completed College",1,0)</f>
        <v>0</v>
      </c>
      <c r="BK21">
        <f>IF(Table13[[#This Row],[Highest level of Education]]="University/College Degree",1,0)</f>
        <v>0</v>
      </c>
      <c r="BL21">
        <f>IF(Table13[[#This Row],[Highest level of Education]]="Post-graduate education",1,0)</f>
        <v>1</v>
      </c>
      <c r="BM21">
        <v>4</v>
      </c>
      <c r="BN21">
        <v>1</v>
      </c>
      <c r="BO21">
        <v>7</v>
      </c>
      <c r="BP21">
        <f>IF(Table13[[#This Row],[Monthly_Income 1_5500 2_8000 3_11000 4_15000 5_20000 6_27000 7_35000 8_5000 9_51000 98_0]]=1,1,0)</f>
        <v>0</v>
      </c>
      <c r="BQ21">
        <f>IF(Table13[[#This Row],[Monthly_Income 1_5500 2_8000 3_11000 4_15000 5_20000 6_27000 7_35000 8_5000 9_51000 98_0]]=2,1,0)</f>
        <v>0</v>
      </c>
      <c r="BR21">
        <f>IF(Table13[[#This Row],[Monthly_Income 1_5500 2_8000 3_11000 4_15000 5_20000 6_27000 7_35000 8_5000 9_51000 98_0]]=3,1,0)</f>
        <v>0</v>
      </c>
      <c r="BS21">
        <f>IF(Table13[[#This Row],[Monthly_Income 1_5500 2_8000 3_11000 4_15000 5_20000 6_27000 7_35000 8_5000 9_51000 98_0]]=4,1,0)</f>
        <v>0</v>
      </c>
      <c r="BT21">
        <f>IF(Table13[[#This Row],[Monthly_Income 1_5500 2_8000 3_11000 4_15000 5_20000 6_27000 7_35000 8_5000 9_51000 98_0]]=5,1,0)</f>
        <v>0</v>
      </c>
      <c r="BU21">
        <f>IF(Table13[[#This Row],[Monthly_Income 1_5500 2_8000 3_11000 4_15000 5_20000 6_27000 7_35000 8_5000 9_51000 98_0]]=6,1,0)</f>
        <v>0</v>
      </c>
      <c r="BV21">
        <f>IF(Table13[[#This Row],[Monthly_Income 1_5500 2_8000 3_11000 4_15000 5_20000 6_27000 7_35000 8_5000 9_51000 98_0]]=7,1,0)</f>
        <v>1</v>
      </c>
      <c r="BW21">
        <f>IF(Table13[[#This Row],[Monthly_Income 1_5500 2_8000 3_11000 4_15000 5_20000 6_27000 7_35000 8_5000 9_51000 98_0]]=8,1,0)</f>
        <v>0</v>
      </c>
      <c r="BX21">
        <f>IF(Table13[[#This Row],[Monthly_Income 1_5500 2_8000 3_11000 4_15000 5_20000 6_27000 7_35000 8_5000 9_51000 98_0]]=9,1,0)</f>
        <v>0</v>
      </c>
      <c r="BY21">
        <f>IF(Table13[[#This Row],[Monthly_Income 1_5500 2_8000 3_11000 4_15000 5_20000 6_27000 7_35000 8_5000 9_51000 98_0]]=98,1,0)</f>
        <v>0</v>
      </c>
      <c r="BZ21">
        <v>9</v>
      </c>
      <c r="CA21">
        <f>IF(Table13[[#This Row],[Monthly_Household_Income]]=1,1,0)</f>
        <v>0</v>
      </c>
      <c r="CB21">
        <f>IF(Table13[[#This Row],[Monthly_Household_Income]]=2,1,0)</f>
        <v>0</v>
      </c>
      <c r="CC21">
        <f>IF(Table13[[#This Row],[Monthly_Household_Income]]=3,1,0)</f>
        <v>0</v>
      </c>
      <c r="CD21">
        <f>IF(Table13[[#This Row],[Monthly_Household_Income]]=4,1,0)</f>
        <v>0</v>
      </c>
      <c r="CE21">
        <f>IF(Table13[[#This Row],[Monthly_Household_Income]]=5,1,0)</f>
        <v>0</v>
      </c>
      <c r="CF21">
        <f>IF(Table13[[#This Row],[Monthly_Household_Income]]=6,1,0)</f>
        <v>0</v>
      </c>
      <c r="CG21">
        <f>IF(Table13[[#This Row],[Monthly_Household_Income]]=7,1,0)</f>
        <v>0</v>
      </c>
      <c r="CH21">
        <f>IF(Table13[[#This Row],[Monthly_Household_Income]]=8,1,0)</f>
        <v>0</v>
      </c>
      <c r="CI21">
        <f>IF(Table13[[#This Row],[Monthly_Household_Income]]=9,1,0)</f>
        <v>1</v>
      </c>
      <c r="CJ21">
        <f>IF(Table13[[#This Row],[Monthly_Household_Income]]=98,1,0)</f>
        <v>0</v>
      </c>
    </row>
    <row r="22" spans="1:88">
      <c r="A22">
        <v>73</v>
      </c>
      <c r="B22" s="1">
        <v>42994</v>
      </c>
      <c r="C22" t="s">
        <v>35</v>
      </c>
      <c r="D22">
        <v>7</v>
      </c>
      <c r="E22">
        <v>9</v>
      </c>
      <c r="F22">
        <v>9</v>
      </c>
      <c r="G22">
        <v>7</v>
      </c>
      <c r="H22">
        <v>7</v>
      </c>
      <c r="I22">
        <v>9</v>
      </c>
      <c r="J22" t="s">
        <v>15</v>
      </c>
      <c r="K22">
        <v>7</v>
      </c>
      <c r="L22">
        <v>7</v>
      </c>
      <c r="M22">
        <v>6</v>
      </c>
      <c r="N22">
        <v>7</v>
      </c>
      <c r="O22">
        <v>8</v>
      </c>
      <c r="P22">
        <v>7</v>
      </c>
      <c r="Q22">
        <v>7</v>
      </c>
      <c r="R22">
        <v>9</v>
      </c>
      <c r="S22">
        <v>8</v>
      </c>
      <c r="T22">
        <v>9</v>
      </c>
      <c r="U22">
        <v>9</v>
      </c>
      <c r="V22">
        <v>7</v>
      </c>
      <c r="W22">
        <v>8</v>
      </c>
      <c r="X22">
        <v>7</v>
      </c>
      <c r="Y22">
        <v>6</v>
      </c>
      <c r="Z22">
        <v>6</v>
      </c>
      <c r="AA22">
        <v>8</v>
      </c>
      <c r="AB22">
        <v>6</v>
      </c>
      <c r="AC22">
        <v>2</v>
      </c>
      <c r="AD22">
        <f>IF(Table13[[#This Row],[payment]]=1,1,0)</f>
        <v>0</v>
      </c>
      <c r="AE22">
        <f>IF(Table13[[#This Row],[payment]]=2,1,0)</f>
        <v>1</v>
      </c>
      <c r="AF22">
        <f>IF(Table13[[#This Row],[payment]]=3,1,0)</f>
        <v>0</v>
      </c>
      <c r="AG22">
        <v>1</v>
      </c>
      <c r="AH22">
        <f>IF(Table13[[#This Row],[method_payment]]=1,1,0)</f>
        <v>1</v>
      </c>
      <c r="AI22">
        <f>IF(Table13[[#This Row],[method_payment]]=2,1,0)</f>
        <v>0</v>
      </c>
      <c r="AJ22">
        <f>IF(Table13[[#This Row],[method_payment]]=3,1,0)</f>
        <v>0</v>
      </c>
      <c r="AK22">
        <f>IF(Table13[[#This Row],[method_payment]]=5,1,0)</f>
        <v>0</v>
      </c>
      <c r="AL22">
        <f>IF(Table13[[#This Row],[method_payment]]=6,1,0)</f>
        <v>0</v>
      </c>
      <c r="AM22" t="s">
        <v>16</v>
      </c>
      <c r="AN22" t="s">
        <v>16</v>
      </c>
      <c r="AO22">
        <v>2</v>
      </c>
      <c r="AP22" s="2">
        <v>1139.45</v>
      </c>
      <c r="AQ22" s="3">
        <f>IF(AND(Table13[[#This Row],[Average_amount_spent_per_visit_last_3_months]]&gt;=1,Table13[[#This Row],[Average_amount_spent_per_visit_last_3_months]]&lt;=999),1,0)</f>
        <v>0</v>
      </c>
      <c r="AR22" s="3">
        <f>IF(AND(Table13[[#This Row],[Average_amount_spent_per_visit_last_3_months]]&gt;=1000,Table13[[#This Row],[Average_amount_spent_per_visit_last_3_months]]&lt;=6700),1,0)</f>
        <v>1</v>
      </c>
      <c r="AS22">
        <v>3</v>
      </c>
      <c r="AT22">
        <v>49</v>
      </c>
      <c r="AU22">
        <f>IF(AND(Table13[[#This Row],[Age]]&gt;=18,Table13[[#This Row],[Age]]&lt;=25),1,0)</f>
        <v>0</v>
      </c>
      <c r="AV22">
        <f>IF(AND(Table13[[#This Row],[Age]]&gt;=26,Table13[[#This Row],[Age]]&lt;=35),1,0)</f>
        <v>0</v>
      </c>
      <c r="AW22">
        <f>IF(AND(Table13[[#This Row],[Age]]&gt;=36,Table13[[#This Row],[Age]]&lt;=45),1,0)</f>
        <v>0</v>
      </c>
      <c r="AX22">
        <f>IF(AND(Table13[[#This Row],[Age]]&gt;=46,Table13[[#This Row],[Age]]&lt;=55),1,0)</f>
        <v>1</v>
      </c>
      <c r="AY22">
        <f>IF(AND(Table13[[#This Row],[Age]]&gt;=56,Table13[[#This Row],[Age]]&lt;=67),1,0)</f>
        <v>0</v>
      </c>
      <c r="AZ22" t="s">
        <v>25</v>
      </c>
      <c r="BA22">
        <f>IF(Table13[[#This Row],[Marital Status]]="Married",1,0)</f>
        <v>1</v>
      </c>
      <c r="BB22">
        <f>IF(Table13[[#This Row],[Marital Status]]="Single",1,0)</f>
        <v>0</v>
      </c>
      <c r="BC22" t="s">
        <v>28</v>
      </c>
      <c r="BD22">
        <f>IF(Table13[[#This Row],[gender]]="Male",1,0)</f>
        <v>0</v>
      </c>
      <c r="BE22">
        <f>IF(Table13[[#This Row],[gender]]="Female",1,0)</f>
        <v>1</v>
      </c>
      <c r="BF22" t="s">
        <v>19</v>
      </c>
      <c r="BG22">
        <f>IF(Table13[[#This Row],[Highest level of Education]]="Did not attend school",1,0)</f>
        <v>0</v>
      </c>
      <c r="BH22">
        <f>IF(Table13[[#This Row],[Highest level of Education]]="K12 completed",1,0)</f>
        <v>0</v>
      </c>
      <c r="BI22">
        <f>IF(Table13[[#This Row],[Highest level of Education]]="High School Completed",1,0)</f>
        <v>0</v>
      </c>
      <c r="BJ22">
        <f>IF(Table13[[#This Row],[Highest level of Education]]="Technical Diploma/Partially completed College",1,0)</f>
        <v>0</v>
      </c>
      <c r="BK22">
        <f>IF(Table13[[#This Row],[Highest level of Education]]="University/College Degree",1,0)</f>
        <v>1</v>
      </c>
      <c r="BL22">
        <f>IF(Table13[[#This Row],[Highest level of Education]]="Post-graduate education",1,0)</f>
        <v>0</v>
      </c>
      <c r="BM22">
        <v>3</v>
      </c>
      <c r="BN22">
        <v>1</v>
      </c>
      <c r="BO22">
        <v>6</v>
      </c>
      <c r="BP22">
        <f>IF(Table13[[#This Row],[Monthly_Income 1_5500 2_8000 3_11000 4_15000 5_20000 6_27000 7_35000 8_5000 9_51000 98_0]]=1,1,0)</f>
        <v>0</v>
      </c>
      <c r="BQ22">
        <f>IF(Table13[[#This Row],[Monthly_Income 1_5500 2_8000 3_11000 4_15000 5_20000 6_27000 7_35000 8_5000 9_51000 98_0]]=2,1,0)</f>
        <v>0</v>
      </c>
      <c r="BR22">
        <f>IF(Table13[[#This Row],[Monthly_Income 1_5500 2_8000 3_11000 4_15000 5_20000 6_27000 7_35000 8_5000 9_51000 98_0]]=3,1,0)</f>
        <v>0</v>
      </c>
      <c r="BS22">
        <f>IF(Table13[[#This Row],[Monthly_Income 1_5500 2_8000 3_11000 4_15000 5_20000 6_27000 7_35000 8_5000 9_51000 98_0]]=4,1,0)</f>
        <v>0</v>
      </c>
      <c r="BT22">
        <f>IF(Table13[[#This Row],[Monthly_Income 1_5500 2_8000 3_11000 4_15000 5_20000 6_27000 7_35000 8_5000 9_51000 98_0]]=5,1,0)</f>
        <v>0</v>
      </c>
      <c r="BU22">
        <f>IF(Table13[[#This Row],[Monthly_Income 1_5500 2_8000 3_11000 4_15000 5_20000 6_27000 7_35000 8_5000 9_51000 98_0]]=6,1,0)</f>
        <v>1</v>
      </c>
      <c r="BV22">
        <f>IF(Table13[[#This Row],[Monthly_Income 1_5500 2_8000 3_11000 4_15000 5_20000 6_27000 7_35000 8_5000 9_51000 98_0]]=7,1,0)</f>
        <v>0</v>
      </c>
      <c r="BW22">
        <f>IF(Table13[[#This Row],[Monthly_Income 1_5500 2_8000 3_11000 4_15000 5_20000 6_27000 7_35000 8_5000 9_51000 98_0]]=8,1,0)</f>
        <v>0</v>
      </c>
      <c r="BX22">
        <f>IF(Table13[[#This Row],[Monthly_Income 1_5500 2_8000 3_11000 4_15000 5_20000 6_27000 7_35000 8_5000 9_51000 98_0]]=9,1,0)</f>
        <v>0</v>
      </c>
      <c r="BY22">
        <f>IF(Table13[[#This Row],[Monthly_Income 1_5500 2_8000 3_11000 4_15000 5_20000 6_27000 7_35000 8_5000 9_51000 98_0]]=98,1,0)</f>
        <v>0</v>
      </c>
      <c r="BZ22">
        <v>9</v>
      </c>
      <c r="CA22">
        <f>IF(Table13[[#This Row],[Monthly_Household_Income]]=1,1,0)</f>
        <v>0</v>
      </c>
      <c r="CB22">
        <f>IF(Table13[[#This Row],[Monthly_Household_Income]]=2,1,0)</f>
        <v>0</v>
      </c>
      <c r="CC22">
        <f>IF(Table13[[#This Row],[Monthly_Household_Income]]=3,1,0)</f>
        <v>0</v>
      </c>
      <c r="CD22">
        <f>IF(Table13[[#This Row],[Monthly_Household_Income]]=4,1,0)</f>
        <v>0</v>
      </c>
      <c r="CE22">
        <f>IF(Table13[[#This Row],[Monthly_Household_Income]]=5,1,0)</f>
        <v>0</v>
      </c>
      <c r="CF22">
        <f>IF(Table13[[#This Row],[Monthly_Household_Income]]=6,1,0)</f>
        <v>0</v>
      </c>
      <c r="CG22">
        <f>IF(Table13[[#This Row],[Monthly_Household_Income]]=7,1,0)</f>
        <v>0</v>
      </c>
      <c r="CH22">
        <f>IF(Table13[[#This Row],[Monthly_Household_Income]]=8,1,0)</f>
        <v>0</v>
      </c>
      <c r="CI22">
        <f>IF(Table13[[#This Row],[Monthly_Household_Income]]=9,1,0)</f>
        <v>1</v>
      </c>
      <c r="CJ22">
        <f>IF(Table13[[#This Row],[Monthly_Household_Income]]=98,1,0)</f>
        <v>0</v>
      </c>
    </row>
    <row r="23" spans="1:88">
      <c r="A23">
        <v>75</v>
      </c>
      <c r="B23" s="1">
        <v>43100</v>
      </c>
      <c r="C23" t="s">
        <v>39</v>
      </c>
      <c r="D23">
        <v>7</v>
      </c>
      <c r="E23">
        <v>8</v>
      </c>
      <c r="F23">
        <v>7</v>
      </c>
      <c r="G23">
        <v>8</v>
      </c>
      <c r="H23">
        <v>9</v>
      </c>
      <c r="I23">
        <v>7</v>
      </c>
      <c r="J23" t="s">
        <v>15</v>
      </c>
      <c r="K23">
        <v>6</v>
      </c>
      <c r="L23">
        <v>7</v>
      </c>
      <c r="M23">
        <v>8</v>
      </c>
      <c r="N23">
        <v>6</v>
      </c>
      <c r="O23">
        <v>8</v>
      </c>
      <c r="P23">
        <v>9</v>
      </c>
      <c r="Q23">
        <v>9</v>
      </c>
      <c r="R23">
        <v>10</v>
      </c>
      <c r="S23">
        <v>8</v>
      </c>
      <c r="T23">
        <v>9</v>
      </c>
      <c r="U23">
        <v>10</v>
      </c>
      <c r="V23">
        <v>8</v>
      </c>
      <c r="W23">
        <v>9</v>
      </c>
      <c r="X23">
        <v>0</v>
      </c>
      <c r="Y23">
        <v>9</v>
      </c>
      <c r="Z23">
        <v>7</v>
      </c>
      <c r="AA23">
        <v>9</v>
      </c>
      <c r="AB23">
        <v>0</v>
      </c>
      <c r="AC23">
        <v>1</v>
      </c>
      <c r="AD23">
        <f>IF(Table13[[#This Row],[payment]]=1,1,0)</f>
        <v>1</v>
      </c>
      <c r="AE23">
        <f>IF(Table13[[#This Row],[payment]]=2,1,0)</f>
        <v>0</v>
      </c>
      <c r="AF23">
        <f>IF(Table13[[#This Row],[payment]]=3,1,0)</f>
        <v>0</v>
      </c>
      <c r="AG23">
        <v>2</v>
      </c>
      <c r="AH23">
        <f>IF(Table13[[#This Row],[method_payment]]=1,1,0)</f>
        <v>0</v>
      </c>
      <c r="AI23">
        <f>IF(Table13[[#This Row],[method_payment]]=2,1,0)</f>
        <v>1</v>
      </c>
      <c r="AJ23">
        <f>IF(Table13[[#This Row],[method_payment]]=3,1,0)</f>
        <v>0</v>
      </c>
      <c r="AK23">
        <f>IF(Table13[[#This Row],[method_payment]]=5,1,0)</f>
        <v>0</v>
      </c>
      <c r="AL23">
        <f>IF(Table13[[#This Row],[method_payment]]=6,1,0)</f>
        <v>0</v>
      </c>
      <c r="AM23" t="s">
        <v>16</v>
      </c>
      <c r="AN23" t="s">
        <v>16</v>
      </c>
      <c r="AO23">
        <v>1</v>
      </c>
      <c r="AP23" s="2">
        <v>1680.53</v>
      </c>
      <c r="AQ23" s="3">
        <f>IF(AND(Table13[[#This Row],[Average_amount_spent_per_visit_last_3_months]]&gt;=1,Table13[[#This Row],[Average_amount_spent_per_visit_last_3_months]]&lt;=999),1,0)</f>
        <v>0</v>
      </c>
      <c r="AR23" s="3">
        <f>IF(AND(Table13[[#This Row],[Average_amount_spent_per_visit_last_3_months]]&gt;=1000,Table13[[#This Row],[Average_amount_spent_per_visit_last_3_months]]&lt;=6700),1,0)</f>
        <v>1</v>
      </c>
      <c r="AS23">
        <v>3</v>
      </c>
      <c r="AT23">
        <v>32</v>
      </c>
      <c r="AU23">
        <f>IF(AND(Table13[[#This Row],[Age]]&gt;=18,Table13[[#This Row],[Age]]&lt;=25),1,0)</f>
        <v>0</v>
      </c>
      <c r="AV23">
        <f>IF(AND(Table13[[#This Row],[Age]]&gt;=26,Table13[[#This Row],[Age]]&lt;=35),1,0)</f>
        <v>1</v>
      </c>
      <c r="AW23">
        <f>IF(AND(Table13[[#This Row],[Age]]&gt;=36,Table13[[#This Row],[Age]]&lt;=45),1,0)</f>
        <v>0</v>
      </c>
      <c r="AX23">
        <f>IF(AND(Table13[[#This Row],[Age]]&gt;=46,Table13[[#This Row],[Age]]&lt;=55),1,0)</f>
        <v>0</v>
      </c>
      <c r="AY23">
        <f>IF(AND(Table13[[#This Row],[Age]]&gt;=56,Table13[[#This Row],[Age]]&lt;=67),1,0)</f>
        <v>0</v>
      </c>
      <c r="AZ23" t="s">
        <v>25</v>
      </c>
      <c r="BA23">
        <f>IF(Table13[[#This Row],[Marital Status]]="Married",1,0)</f>
        <v>1</v>
      </c>
      <c r="BB23">
        <f>IF(Table13[[#This Row],[Marital Status]]="Single",1,0)</f>
        <v>0</v>
      </c>
      <c r="BC23" t="s">
        <v>27</v>
      </c>
      <c r="BD23">
        <f>IF(Table13[[#This Row],[gender]]="Male",1,0)</f>
        <v>1</v>
      </c>
      <c r="BE23">
        <f>IF(Table13[[#This Row],[gender]]="Female",1,0)</f>
        <v>0</v>
      </c>
      <c r="BF23" t="s">
        <v>19</v>
      </c>
      <c r="BG23">
        <f>IF(Table13[[#This Row],[Highest level of Education]]="Did not attend school",1,0)</f>
        <v>0</v>
      </c>
      <c r="BH23">
        <f>IF(Table13[[#This Row],[Highest level of Education]]="K12 completed",1,0)</f>
        <v>0</v>
      </c>
      <c r="BI23">
        <f>IF(Table13[[#This Row],[Highest level of Education]]="High School Completed",1,0)</f>
        <v>0</v>
      </c>
      <c r="BJ23">
        <f>IF(Table13[[#This Row],[Highest level of Education]]="Technical Diploma/Partially completed College",1,0)</f>
        <v>0</v>
      </c>
      <c r="BK23">
        <f>IF(Table13[[#This Row],[Highest level of Education]]="University/College Degree",1,0)</f>
        <v>1</v>
      </c>
      <c r="BL23">
        <f>IF(Table13[[#This Row],[Highest level of Education]]="Post-graduate education",1,0)</f>
        <v>0</v>
      </c>
      <c r="BM23">
        <v>4</v>
      </c>
      <c r="BN23">
        <v>1</v>
      </c>
      <c r="BO23">
        <v>5</v>
      </c>
      <c r="BP23">
        <f>IF(Table13[[#This Row],[Monthly_Income 1_5500 2_8000 3_11000 4_15000 5_20000 6_27000 7_35000 8_5000 9_51000 98_0]]=1,1,0)</f>
        <v>0</v>
      </c>
      <c r="BQ23">
        <f>IF(Table13[[#This Row],[Monthly_Income 1_5500 2_8000 3_11000 4_15000 5_20000 6_27000 7_35000 8_5000 9_51000 98_0]]=2,1,0)</f>
        <v>0</v>
      </c>
      <c r="BR23">
        <f>IF(Table13[[#This Row],[Monthly_Income 1_5500 2_8000 3_11000 4_15000 5_20000 6_27000 7_35000 8_5000 9_51000 98_0]]=3,1,0)</f>
        <v>0</v>
      </c>
      <c r="BS23">
        <f>IF(Table13[[#This Row],[Monthly_Income 1_5500 2_8000 3_11000 4_15000 5_20000 6_27000 7_35000 8_5000 9_51000 98_0]]=4,1,0)</f>
        <v>0</v>
      </c>
      <c r="BT23">
        <f>IF(Table13[[#This Row],[Monthly_Income 1_5500 2_8000 3_11000 4_15000 5_20000 6_27000 7_35000 8_5000 9_51000 98_0]]=5,1,0)</f>
        <v>1</v>
      </c>
      <c r="BU23">
        <f>IF(Table13[[#This Row],[Monthly_Income 1_5500 2_8000 3_11000 4_15000 5_20000 6_27000 7_35000 8_5000 9_51000 98_0]]=6,1,0)</f>
        <v>0</v>
      </c>
      <c r="BV23">
        <f>IF(Table13[[#This Row],[Monthly_Income 1_5500 2_8000 3_11000 4_15000 5_20000 6_27000 7_35000 8_5000 9_51000 98_0]]=7,1,0)</f>
        <v>0</v>
      </c>
      <c r="BW23">
        <f>IF(Table13[[#This Row],[Monthly_Income 1_5500 2_8000 3_11000 4_15000 5_20000 6_27000 7_35000 8_5000 9_51000 98_0]]=8,1,0)</f>
        <v>0</v>
      </c>
      <c r="BX23">
        <f>IF(Table13[[#This Row],[Monthly_Income 1_5500 2_8000 3_11000 4_15000 5_20000 6_27000 7_35000 8_5000 9_51000 98_0]]=9,1,0)</f>
        <v>0</v>
      </c>
      <c r="BY23">
        <f>IF(Table13[[#This Row],[Monthly_Income 1_5500 2_8000 3_11000 4_15000 5_20000 6_27000 7_35000 8_5000 9_51000 98_0]]=98,1,0)</f>
        <v>0</v>
      </c>
      <c r="BZ23">
        <v>7</v>
      </c>
      <c r="CA23">
        <f>IF(Table13[[#This Row],[Monthly_Household_Income]]=1,1,0)</f>
        <v>0</v>
      </c>
      <c r="CB23">
        <f>IF(Table13[[#This Row],[Monthly_Household_Income]]=2,1,0)</f>
        <v>0</v>
      </c>
      <c r="CC23">
        <f>IF(Table13[[#This Row],[Monthly_Household_Income]]=3,1,0)</f>
        <v>0</v>
      </c>
      <c r="CD23">
        <f>IF(Table13[[#This Row],[Monthly_Household_Income]]=4,1,0)</f>
        <v>0</v>
      </c>
      <c r="CE23">
        <f>IF(Table13[[#This Row],[Monthly_Household_Income]]=5,1,0)</f>
        <v>0</v>
      </c>
      <c r="CF23">
        <f>IF(Table13[[#This Row],[Monthly_Household_Income]]=6,1,0)</f>
        <v>0</v>
      </c>
      <c r="CG23">
        <f>IF(Table13[[#This Row],[Monthly_Household_Income]]=7,1,0)</f>
        <v>1</v>
      </c>
      <c r="CH23">
        <f>IF(Table13[[#This Row],[Monthly_Household_Income]]=8,1,0)</f>
        <v>0</v>
      </c>
      <c r="CI23">
        <f>IF(Table13[[#This Row],[Monthly_Household_Income]]=9,1,0)</f>
        <v>0</v>
      </c>
      <c r="CJ23">
        <f>IF(Table13[[#This Row],[Monthly_Household_Income]]=98,1,0)</f>
        <v>0</v>
      </c>
    </row>
    <row r="24" spans="1:88">
      <c r="A24">
        <v>82</v>
      </c>
      <c r="B24" s="1">
        <v>43039</v>
      </c>
      <c r="C24" t="s">
        <v>31</v>
      </c>
      <c r="D24">
        <v>9</v>
      </c>
      <c r="E24">
        <v>9</v>
      </c>
      <c r="F24">
        <v>8</v>
      </c>
      <c r="G24">
        <v>9</v>
      </c>
      <c r="H24">
        <v>8</v>
      </c>
      <c r="I24">
        <v>9</v>
      </c>
      <c r="J24" t="s">
        <v>15</v>
      </c>
      <c r="K24">
        <v>8</v>
      </c>
      <c r="L24">
        <v>10</v>
      </c>
      <c r="M24">
        <v>9</v>
      </c>
      <c r="N24">
        <v>9</v>
      </c>
      <c r="O24">
        <v>9</v>
      </c>
      <c r="P24">
        <v>10</v>
      </c>
      <c r="Q24">
        <v>8</v>
      </c>
      <c r="R24">
        <v>10</v>
      </c>
      <c r="S24">
        <v>10</v>
      </c>
      <c r="T24">
        <v>10</v>
      </c>
      <c r="U24">
        <v>8</v>
      </c>
      <c r="V24">
        <v>7</v>
      </c>
      <c r="W24">
        <v>10</v>
      </c>
      <c r="X24">
        <v>9</v>
      </c>
      <c r="Y24">
        <v>7</v>
      </c>
      <c r="Z24">
        <v>9</v>
      </c>
      <c r="AA24">
        <v>9</v>
      </c>
      <c r="AB24">
        <v>8</v>
      </c>
      <c r="AC24">
        <v>2</v>
      </c>
      <c r="AD24">
        <f>IF(Table13[[#This Row],[payment]]=1,1,0)</f>
        <v>0</v>
      </c>
      <c r="AE24">
        <f>IF(Table13[[#This Row],[payment]]=2,1,0)</f>
        <v>1</v>
      </c>
      <c r="AF24">
        <f>IF(Table13[[#This Row],[payment]]=3,1,0)</f>
        <v>0</v>
      </c>
      <c r="AG24">
        <v>5</v>
      </c>
      <c r="AH24">
        <f>IF(Table13[[#This Row],[method_payment]]=1,1,0)</f>
        <v>0</v>
      </c>
      <c r="AI24">
        <f>IF(Table13[[#This Row],[method_payment]]=2,1,0)</f>
        <v>0</v>
      </c>
      <c r="AJ24">
        <f>IF(Table13[[#This Row],[method_payment]]=3,1,0)</f>
        <v>0</v>
      </c>
      <c r="AK24">
        <f>IF(Table13[[#This Row],[method_payment]]=5,1,0)</f>
        <v>1</v>
      </c>
      <c r="AL24">
        <f>IF(Table13[[#This Row],[method_payment]]=6,1,0)</f>
        <v>0</v>
      </c>
      <c r="AM24" t="s">
        <v>16</v>
      </c>
      <c r="AN24" t="s">
        <v>16</v>
      </c>
      <c r="AO24">
        <v>3</v>
      </c>
      <c r="AP24" s="2">
        <v>300.08999999999997</v>
      </c>
      <c r="AQ24" s="3">
        <f>IF(AND(Table13[[#This Row],[Average_amount_spent_per_visit_last_3_months]]&gt;=1,Table13[[#This Row],[Average_amount_spent_per_visit_last_3_months]]&lt;=999),1,0)</f>
        <v>1</v>
      </c>
      <c r="AR24" s="3">
        <f>IF(AND(Table13[[#This Row],[Average_amount_spent_per_visit_last_3_months]]&gt;=1000,Table13[[#This Row],[Average_amount_spent_per_visit_last_3_months]]&lt;=6700),1,0)</f>
        <v>0</v>
      </c>
      <c r="AS24">
        <v>3</v>
      </c>
      <c r="AT24">
        <v>28</v>
      </c>
      <c r="AU24">
        <f>IF(AND(Table13[[#This Row],[Age]]&gt;=18,Table13[[#This Row],[Age]]&lt;=25),1,0)</f>
        <v>0</v>
      </c>
      <c r="AV24">
        <f>IF(AND(Table13[[#This Row],[Age]]&gt;=26,Table13[[#This Row],[Age]]&lt;=35),1,0)</f>
        <v>1</v>
      </c>
      <c r="AW24">
        <f>IF(AND(Table13[[#This Row],[Age]]&gt;=36,Table13[[#This Row],[Age]]&lt;=45),1,0)</f>
        <v>0</v>
      </c>
      <c r="AX24">
        <f>IF(AND(Table13[[#This Row],[Age]]&gt;=46,Table13[[#This Row],[Age]]&lt;=55),1,0)</f>
        <v>0</v>
      </c>
      <c r="AY24">
        <f>IF(AND(Table13[[#This Row],[Age]]&gt;=56,Table13[[#This Row],[Age]]&lt;=67),1,0)</f>
        <v>0</v>
      </c>
      <c r="AZ24" t="s">
        <v>24</v>
      </c>
      <c r="BA24">
        <f>IF(Table13[[#This Row],[Marital Status]]="Married",1,0)</f>
        <v>0</v>
      </c>
      <c r="BB24">
        <f>IF(Table13[[#This Row],[Marital Status]]="Single",1,0)</f>
        <v>1</v>
      </c>
      <c r="BC24" t="s">
        <v>28</v>
      </c>
      <c r="BD24">
        <f>IF(Table13[[#This Row],[gender]]="Male",1,0)</f>
        <v>0</v>
      </c>
      <c r="BE24">
        <f>IF(Table13[[#This Row],[gender]]="Female",1,0)</f>
        <v>1</v>
      </c>
      <c r="BF24" t="s">
        <v>19</v>
      </c>
      <c r="BG24">
        <f>IF(Table13[[#This Row],[Highest level of Education]]="Did not attend school",1,0)</f>
        <v>0</v>
      </c>
      <c r="BH24">
        <f>IF(Table13[[#This Row],[Highest level of Education]]="K12 completed",1,0)</f>
        <v>0</v>
      </c>
      <c r="BI24">
        <f>IF(Table13[[#This Row],[Highest level of Education]]="High School Completed",1,0)</f>
        <v>0</v>
      </c>
      <c r="BJ24">
        <f>IF(Table13[[#This Row],[Highest level of Education]]="Technical Diploma/Partially completed College",1,0)</f>
        <v>0</v>
      </c>
      <c r="BK24">
        <f>IF(Table13[[#This Row],[Highest level of Education]]="University/College Degree",1,0)</f>
        <v>1</v>
      </c>
      <c r="BL24">
        <f>IF(Table13[[#This Row],[Highest level of Education]]="Post-graduate education",1,0)</f>
        <v>0</v>
      </c>
      <c r="BM24">
        <v>0</v>
      </c>
      <c r="BN24">
        <v>1</v>
      </c>
      <c r="BO24">
        <v>3</v>
      </c>
      <c r="BP24">
        <f>IF(Table13[[#This Row],[Monthly_Income 1_5500 2_8000 3_11000 4_15000 5_20000 6_27000 7_35000 8_5000 9_51000 98_0]]=1,1,0)</f>
        <v>0</v>
      </c>
      <c r="BQ24">
        <f>IF(Table13[[#This Row],[Monthly_Income 1_5500 2_8000 3_11000 4_15000 5_20000 6_27000 7_35000 8_5000 9_51000 98_0]]=2,1,0)</f>
        <v>0</v>
      </c>
      <c r="BR24">
        <f>IF(Table13[[#This Row],[Monthly_Income 1_5500 2_8000 3_11000 4_15000 5_20000 6_27000 7_35000 8_5000 9_51000 98_0]]=3,1,0)</f>
        <v>1</v>
      </c>
      <c r="BS24">
        <f>IF(Table13[[#This Row],[Monthly_Income 1_5500 2_8000 3_11000 4_15000 5_20000 6_27000 7_35000 8_5000 9_51000 98_0]]=4,1,0)</f>
        <v>0</v>
      </c>
      <c r="BT24">
        <f>IF(Table13[[#This Row],[Monthly_Income 1_5500 2_8000 3_11000 4_15000 5_20000 6_27000 7_35000 8_5000 9_51000 98_0]]=5,1,0)</f>
        <v>0</v>
      </c>
      <c r="BU24">
        <f>IF(Table13[[#This Row],[Monthly_Income 1_5500 2_8000 3_11000 4_15000 5_20000 6_27000 7_35000 8_5000 9_51000 98_0]]=6,1,0)</f>
        <v>0</v>
      </c>
      <c r="BV24">
        <f>IF(Table13[[#This Row],[Monthly_Income 1_5500 2_8000 3_11000 4_15000 5_20000 6_27000 7_35000 8_5000 9_51000 98_0]]=7,1,0)</f>
        <v>0</v>
      </c>
      <c r="BW24">
        <f>IF(Table13[[#This Row],[Monthly_Income 1_5500 2_8000 3_11000 4_15000 5_20000 6_27000 7_35000 8_5000 9_51000 98_0]]=8,1,0)</f>
        <v>0</v>
      </c>
      <c r="BX24">
        <f>IF(Table13[[#This Row],[Monthly_Income 1_5500 2_8000 3_11000 4_15000 5_20000 6_27000 7_35000 8_5000 9_51000 98_0]]=9,1,0)</f>
        <v>0</v>
      </c>
      <c r="BY24">
        <f>IF(Table13[[#This Row],[Monthly_Income 1_5500 2_8000 3_11000 4_15000 5_20000 6_27000 7_35000 8_5000 9_51000 98_0]]=98,1,0)</f>
        <v>0</v>
      </c>
      <c r="BZ24">
        <v>8</v>
      </c>
      <c r="CA24">
        <f>IF(Table13[[#This Row],[Monthly_Household_Income]]=1,1,0)</f>
        <v>0</v>
      </c>
      <c r="CB24">
        <f>IF(Table13[[#This Row],[Monthly_Household_Income]]=2,1,0)</f>
        <v>0</v>
      </c>
      <c r="CC24">
        <f>IF(Table13[[#This Row],[Monthly_Household_Income]]=3,1,0)</f>
        <v>0</v>
      </c>
      <c r="CD24">
        <f>IF(Table13[[#This Row],[Monthly_Household_Income]]=4,1,0)</f>
        <v>0</v>
      </c>
      <c r="CE24">
        <f>IF(Table13[[#This Row],[Monthly_Household_Income]]=5,1,0)</f>
        <v>0</v>
      </c>
      <c r="CF24">
        <f>IF(Table13[[#This Row],[Monthly_Household_Income]]=6,1,0)</f>
        <v>0</v>
      </c>
      <c r="CG24">
        <f>IF(Table13[[#This Row],[Monthly_Household_Income]]=7,1,0)</f>
        <v>0</v>
      </c>
      <c r="CH24">
        <f>IF(Table13[[#This Row],[Monthly_Household_Income]]=8,1,0)</f>
        <v>1</v>
      </c>
      <c r="CI24">
        <f>IF(Table13[[#This Row],[Monthly_Household_Income]]=9,1,0)</f>
        <v>0</v>
      </c>
      <c r="CJ24">
        <f>IF(Table13[[#This Row],[Monthly_Household_Income]]=98,1,0)</f>
        <v>0</v>
      </c>
    </row>
    <row r="25" spans="1:88">
      <c r="A25">
        <v>85</v>
      </c>
      <c r="B25" s="1">
        <v>43038</v>
      </c>
      <c r="C25" t="s">
        <v>29</v>
      </c>
      <c r="D25">
        <v>7</v>
      </c>
      <c r="E25">
        <v>9</v>
      </c>
      <c r="F25">
        <v>9</v>
      </c>
      <c r="G25">
        <v>9</v>
      </c>
      <c r="H25">
        <v>9</v>
      </c>
      <c r="I25">
        <v>8</v>
      </c>
      <c r="J25" t="s">
        <v>15</v>
      </c>
      <c r="K25">
        <v>9</v>
      </c>
      <c r="L25">
        <v>8</v>
      </c>
      <c r="M25">
        <v>8</v>
      </c>
      <c r="N25">
        <v>7</v>
      </c>
      <c r="O25">
        <v>8</v>
      </c>
      <c r="P25">
        <v>7</v>
      </c>
      <c r="Q25">
        <v>8</v>
      </c>
      <c r="R25">
        <v>10</v>
      </c>
      <c r="S25">
        <v>9</v>
      </c>
      <c r="T25">
        <v>8</v>
      </c>
      <c r="U25">
        <v>9</v>
      </c>
      <c r="V25">
        <v>9</v>
      </c>
      <c r="W25">
        <v>9</v>
      </c>
      <c r="X25">
        <v>0</v>
      </c>
      <c r="Y25">
        <v>8</v>
      </c>
      <c r="Z25">
        <v>7</v>
      </c>
      <c r="AA25">
        <v>10</v>
      </c>
      <c r="AB25">
        <v>0</v>
      </c>
      <c r="AC25">
        <v>2</v>
      </c>
      <c r="AD25">
        <f>IF(Table13[[#This Row],[payment]]=1,1,0)</f>
        <v>0</v>
      </c>
      <c r="AE25">
        <f>IF(Table13[[#This Row],[payment]]=2,1,0)</f>
        <v>1</v>
      </c>
      <c r="AF25">
        <f>IF(Table13[[#This Row],[payment]]=3,1,0)</f>
        <v>0</v>
      </c>
      <c r="AG25">
        <v>1</v>
      </c>
      <c r="AH25">
        <f>IF(Table13[[#This Row],[method_payment]]=1,1,0)</f>
        <v>1</v>
      </c>
      <c r="AI25">
        <f>IF(Table13[[#This Row],[method_payment]]=2,1,0)</f>
        <v>0</v>
      </c>
      <c r="AJ25">
        <f>IF(Table13[[#This Row],[method_payment]]=3,1,0)</f>
        <v>0</v>
      </c>
      <c r="AK25">
        <f>IF(Table13[[#This Row],[method_payment]]=5,1,0)</f>
        <v>0</v>
      </c>
      <c r="AL25">
        <f>IF(Table13[[#This Row],[method_payment]]=6,1,0)</f>
        <v>0</v>
      </c>
      <c r="AM25" t="s">
        <v>16</v>
      </c>
      <c r="AN25" t="s">
        <v>15</v>
      </c>
      <c r="AO25">
        <v>3</v>
      </c>
      <c r="AP25" s="2">
        <v>261.57</v>
      </c>
      <c r="AQ25" s="3">
        <f>IF(AND(Table13[[#This Row],[Average_amount_spent_per_visit_last_3_months]]&gt;=1,Table13[[#This Row],[Average_amount_spent_per_visit_last_3_months]]&lt;=999),1,0)</f>
        <v>1</v>
      </c>
      <c r="AR25" s="3">
        <f>IF(AND(Table13[[#This Row],[Average_amount_spent_per_visit_last_3_months]]&gt;=1000,Table13[[#This Row],[Average_amount_spent_per_visit_last_3_months]]&lt;=6700),1,0)</f>
        <v>0</v>
      </c>
      <c r="AS25">
        <v>3</v>
      </c>
      <c r="AT25">
        <v>25</v>
      </c>
      <c r="AU25">
        <f>IF(AND(Table13[[#This Row],[Age]]&gt;=18,Table13[[#This Row],[Age]]&lt;=25),1,0)</f>
        <v>1</v>
      </c>
      <c r="AV25">
        <f>IF(AND(Table13[[#This Row],[Age]]&gt;=26,Table13[[#This Row],[Age]]&lt;=35),1,0)</f>
        <v>0</v>
      </c>
      <c r="AW25">
        <f>IF(AND(Table13[[#This Row],[Age]]&gt;=36,Table13[[#This Row],[Age]]&lt;=45),1,0)</f>
        <v>0</v>
      </c>
      <c r="AX25">
        <f>IF(AND(Table13[[#This Row],[Age]]&gt;=46,Table13[[#This Row],[Age]]&lt;=55),1,0)</f>
        <v>0</v>
      </c>
      <c r="AY25">
        <f>IF(AND(Table13[[#This Row],[Age]]&gt;=56,Table13[[#This Row],[Age]]&lt;=67),1,0)</f>
        <v>0</v>
      </c>
      <c r="AZ25" t="s">
        <v>24</v>
      </c>
      <c r="BA25">
        <f>IF(Table13[[#This Row],[Marital Status]]="Married",1,0)</f>
        <v>0</v>
      </c>
      <c r="BB25">
        <f>IF(Table13[[#This Row],[Marital Status]]="Single",1,0)</f>
        <v>1</v>
      </c>
      <c r="BC25" t="s">
        <v>28</v>
      </c>
      <c r="BD25">
        <f>IF(Table13[[#This Row],[gender]]="Male",1,0)</f>
        <v>0</v>
      </c>
      <c r="BE25">
        <f>IF(Table13[[#This Row],[gender]]="Female",1,0)</f>
        <v>1</v>
      </c>
      <c r="BF25" t="s">
        <v>23</v>
      </c>
      <c r="BG25">
        <f>IF(Table13[[#This Row],[Highest level of Education]]="Did not attend school",1,0)</f>
        <v>0</v>
      </c>
      <c r="BH25">
        <f>IF(Table13[[#This Row],[Highest level of Education]]="K12 completed",1,0)</f>
        <v>0</v>
      </c>
      <c r="BI25">
        <f>IF(Table13[[#This Row],[Highest level of Education]]="High School Completed",1,0)</f>
        <v>0</v>
      </c>
      <c r="BJ25">
        <f>IF(Table13[[#This Row],[Highest level of Education]]="Technical Diploma/Partially completed College",1,0)</f>
        <v>1</v>
      </c>
      <c r="BK25">
        <f>IF(Table13[[#This Row],[Highest level of Education]]="University/College Degree",1,0)</f>
        <v>0</v>
      </c>
      <c r="BL25">
        <f>IF(Table13[[#This Row],[Highest level of Education]]="Post-graduate education",1,0)</f>
        <v>0</v>
      </c>
      <c r="BM25">
        <v>0</v>
      </c>
      <c r="BN25">
        <v>1</v>
      </c>
      <c r="BO25">
        <v>2</v>
      </c>
      <c r="BP25">
        <f>IF(Table13[[#This Row],[Monthly_Income 1_5500 2_8000 3_11000 4_15000 5_20000 6_27000 7_35000 8_5000 9_51000 98_0]]=1,1,0)</f>
        <v>0</v>
      </c>
      <c r="BQ25">
        <f>IF(Table13[[#This Row],[Monthly_Income 1_5500 2_8000 3_11000 4_15000 5_20000 6_27000 7_35000 8_5000 9_51000 98_0]]=2,1,0)</f>
        <v>1</v>
      </c>
      <c r="BR25">
        <f>IF(Table13[[#This Row],[Monthly_Income 1_5500 2_8000 3_11000 4_15000 5_20000 6_27000 7_35000 8_5000 9_51000 98_0]]=3,1,0)</f>
        <v>0</v>
      </c>
      <c r="BS25">
        <f>IF(Table13[[#This Row],[Monthly_Income 1_5500 2_8000 3_11000 4_15000 5_20000 6_27000 7_35000 8_5000 9_51000 98_0]]=4,1,0)</f>
        <v>0</v>
      </c>
      <c r="BT25">
        <f>IF(Table13[[#This Row],[Monthly_Income 1_5500 2_8000 3_11000 4_15000 5_20000 6_27000 7_35000 8_5000 9_51000 98_0]]=5,1,0)</f>
        <v>0</v>
      </c>
      <c r="BU25">
        <f>IF(Table13[[#This Row],[Monthly_Income 1_5500 2_8000 3_11000 4_15000 5_20000 6_27000 7_35000 8_5000 9_51000 98_0]]=6,1,0)</f>
        <v>0</v>
      </c>
      <c r="BV25">
        <f>IF(Table13[[#This Row],[Monthly_Income 1_5500 2_8000 3_11000 4_15000 5_20000 6_27000 7_35000 8_5000 9_51000 98_0]]=7,1,0)</f>
        <v>0</v>
      </c>
      <c r="BW25">
        <f>IF(Table13[[#This Row],[Monthly_Income 1_5500 2_8000 3_11000 4_15000 5_20000 6_27000 7_35000 8_5000 9_51000 98_0]]=8,1,0)</f>
        <v>0</v>
      </c>
      <c r="BX25">
        <f>IF(Table13[[#This Row],[Monthly_Income 1_5500 2_8000 3_11000 4_15000 5_20000 6_27000 7_35000 8_5000 9_51000 98_0]]=9,1,0)</f>
        <v>0</v>
      </c>
      <c r="BY25">
        <f>IF(Table13[[#This Row],[Monthly_Income 1_5500 2_8000 3_11000 4_15000 5_20000 6_27000 7_35000 8_5000 9_51000 98_0]]=98,1,0)</f>
        <v>0</v>
      </c>
      <c r="BZ25">
        <v>7</v>
      </c>
      <c r="CA25">
        <f>IF(Table13[[#This Row],[Monthly_Household_Income]]=1,1,0)</f>
        <v>0</v>
      </c>
      <c r="CB25">
        <f>IF(Table13[[#This Row],[Monthly_Household_Income]]=2,1,0)</f>
        <v>0</v>
      </c>
      <c r="CC25">
        <f>IF(Table13[[#This Row],[Monthly_Household_Income]]=3,1,0)</f>
        <v>0</v>
      </c>
      <c r="CD25">
        <f>IF(Table13[[#This Row],[Monthly_Household_Income]]=4,1,0)</f>
        <v>0</v>
      </c>
      <c r="CE25">
        <f>IF(Table13[[#This Row],[Monthly_Household_Income]]=5,1,0)</f>
        <v>0</v>
      </c>
      <c r="CF25">
        <f>IF(Table13[[#This Row],[Monthly_Household_Income]]=6,1,0)</f>
        <v>0</v>
      </c>
      <c r="CG25">
        <f>IF(Table13[[#This Row],[Monthly_Household_Income]]=7,1,0)</f>
        <v>1</v>
      </c>
      <c r="CH25">
        <f>IF(Table13[[#This Row],[Monthly_Household_Income]]=8,1,0)</f>
        <v>0</v>
      </c>
      <c r="CI25">
        <f>IF(Table13[[#This Row],[Monthly_Household_Income]]=9,1,0)</f>
        <v>0</v>
      </c>
      <c r="CJ25">
        <f>IF(Table13[[#This Row],[Monthly_Household_Income]]=98,1,0)</f>
        <v>0</v>
      </c>
    </row>
    <row r="26" spans="1:88">
      <c r="A26">
        <v>87</v>
      </c>
      <c r="B26" s="1">
        <v>42988</v>
      </c>
      <c r="C26" t="s">
        <v>35</v>
      </c>
      <c r="D26">
        <v>8</v>
      </c>
      <c r="E26">
        <v>9</v>
      </c>
      <c r="F26">
        <v>9</v>
      </c>
      <c r="G26">
        <v>9</v>
      </c>
      <c r="H26">
        <v>8</v>
      </c>
      <c r="I26">
        <v>8</v>
      </c>
      <c r="J26" t="s">
        <v>15</v>
      </c>
      <c r="K26">
        <v>9</v>
      </c>
      <c r="L26">
        <v>8</v>
      </c>
      <c r="M26">
        <v>8</v>
      </c>
      <c r="N26">
        <v>7</v>
      </c>
      <c r="O26">
        <v>7</v>
      </c>
      <c r="P26">
        <v>10</v>
      </c>
      <c r="Q26">
        <v>8</v>
      </c>
      <c r="R26">
        <v>10</v>
      </c>
      <c r="S26">
        <v>9</v>
      </c>
      <c r="T26">
        <v>9</v>
      </c>
      <c r="U26">
        <v>8</v>
      </c>
      <c r="V26">
        <v>7</v>
      </c>
      <c r="W26">
        <v>9</v>
      </c>
      <c r="X26">
        <v>0</v>
      </c>
      <c r="Y26">
        <v>7</v>
      </c>
      <c r="Z26">
        <v>8</v>
      </c>
      <c r="AA26">
        <v>9</v>
      </c>
      <c r="AB26">
        <v>0</v>
      </c>
      <c r="AC26">
        <v>3</v>
      </c>
      <c r="AD26">
        <f>IF(Table13[[#This Row],[payment]]=1,1,0)</f>
        <v>0</v>
      </c>
      <c r="AE26">
        <f>IF(Table13[[#This Row],[payment]]=2,1,0)</f>
        <v>0</v>
      </c>
      <c r="AF26">
        <f>IF(Table13[[#This Row],[payment]]=3,1,0)</f>
        <v>1</v>
      </c>
      <c r="AG26">
        <v>6</v>
      </c>
      <c r="AH26">
        <f>IF(Table13[[#This Row],[method_payment]]=1,1,0)</f>
        <v>0</v>
      </c>
      <c r="AI26">
        <f>IF(Table13[[#This Row],[method_payment]]=2,1,0)</f>
        <v>0</v>
      </c>
      <c r="AJ26">
        <f>IF(Table13[[#This Row],[method_payment]]=3,1,0)</f>
        <v>0</v>
      </c>
      <c r="AK26">
        <f>IF(Table13[[#This Row],[method_payment]]=5,1,0)</f>
        <v>0</v>
      </c>
      <c r="AL26">
        <f>IF(Table13[[#This Row],[method_payment]]=6,1,0)</f>
        <v>1</v>
      </c>
      <c r="AM26" t="s">
        <v>16</v>
      </c>
      <c r="AN26" t="s">
        <v>16</v>
      </c>
      <c r="AO26">
        <v>1</v>
      </c>
      <c r="AP26" s="2">
        <v>496.29</v>
      </c>
      <c r="AQ26" s="3">
        <f>IF(AND(Table13[[#This Row],[Average_amount_spent_per_visit_last_3_months]]&gt;=1,Table13[[#This Row],[Average_amount_spent_per_visit_last_3_months]]&lt;=999),1,0)</f>
        <v>1</v>
      </c>
      <c r="AR26" s="3">
        <f>IF(AND(Table13[[#This Row],[Average_amount_spent_per_visit_last_3_months]]&gt;=1000,Table13[[#This Row],[Average_amount_spent_per_visit_last_3_months]]&lt;=6700),1,0)</f>
        <v>0</v>
      </c>
      <c r="AS26">
        <v>2</v>
      </c>
      <c r="AT26">
        <v>43</v>
      </c>
      <c r="AU26">
        <f>IF(AND(Table13[[#This Row],[Age]]&gt;=18,Table13[[#This Row],[Age]]&lt;=25),1,0)</f>
        <v>0</v>
      </c>
      <c r="AV26">
        <f>IF(AND(Table13[[#This Row],[Age]]&gt;=26,Table13[[#This Row],[Age]]&lt;=35),1,0)</f>
        <v>0</v>
      </c>
      <c r="AW26">
        <f>IF(AND(Table13[[#This Row],[Age]]&gt;=36,Table13[[#This Row],[Age]]&lt;=45),1,0)</f>
        <v>1</v>
      </c>
      <c r="AX26">
        <f>IF(AND(Table13[[#This Row],[Age]]&gt;=46,Table13[[#This Row],[Age]]&lt;=55),1,0)</f>
        <v>0</v>
      </c>
      <c r="AY26">
        <f>IF(AND(Table13[[#This Row],[Age]]&gt;=56,Table13[[#This Row],[Age]]&lt;=67),1,0)</f>
        <v>0</v>
      </c>
      <c r="AZ26" t="s">
        <v>25</v>
      </c>
      <c r="BA26">
        <f>IF(Table13[[#This Row],[Marital Status]]="Married",1,0)</f>
        <v>1</v>
      </c>
      <c r="BB26">
        <f>IF(Table13[[#This Row],[Marital Status]]="Single",1,0)</f>
        <v>0</v>
      </c>
      <c r="BC26" t="s">
        <v>27</v>
      </c>
      <c r="BD26">
        <f>IF(Table13[[#This Row],[gender]]="Male",1,0)</f>
        <v>1</v>
      </c>
      <c r="BE26">
        <f>IF(Table13[[#This Row],[gender]]="Female",1,0)</f>
        <v>0</v>
      </c>
      <c r="BF26" t="s">
        <v>19</v>
      </c>
      <c r="BG26">
        <f>IF(Table13[[#This Row],[Highest level of Education]]="Did not attend school",1,0)</f>
        <v>0</v>
      </c>
      <c r="BH26">
        <f>IF(Table13[[#This Row],[Highest level of Education]]="K12 completed",1,0)</f>
        <v>0</v>
      </c>
      <c r="BI26">
        <f>IF(Table13[[#This Row],[Highest level of Education]]="High School Completed",1,0)</f>
        <v>0</v>
      </c>
      <c r="BJ26">
        <f>IF(Table13[[#This Row],[Highest level of Education]]="Technical Diploma/Partially completed College",1,0)</f>
        <v>0</v>
      </c>
      <c r="BK26">
        <f>IF(Table13[[#This Row],[Highest level of Education]]="University/College Degree",1,0)</f>
        <v>1</v>
      </c>
      <c r="BL26">
        <f>IF(Table13[[#This Row],[Highest level of Education]]="Post-graduate education",1,0)</f>
        <v>0</v>
      </c>
      <c r="BM26">
        <v>3</v>
      </c>
      <c r="BN26">
        <v>1</v>
      </c>
      <c r="BO26">
        <v>7</v>
      </c>
      <c r="BP26">
        <f>IF(Table13[[#This Row],[Monthly_Income 1_5500 2_8000 3_11000 4_15000 5_20000 6_27000 7_35000 8_5000 9_51000 98_0]]=1,1,0)</f>
        <v>0</v>
      </c>
      <c r="BQ26">
        <f>IF(Table13[[#This Row],[Monthly_Income 1_5500 2_8000 3_11000 4_15000 5_20000 6_27000 7_35000 8_5000 9_51000 98_0]]=2,1,0)</f>
        <v>0</v>
      </c>
      <c r="BR26">
        <f>IF(Table13[[#This Row],[Monthly_Income 1_5500 2_8000 3_11000 4_15000 5_20000 6_27000 7_35000 8_5000 9_51000 98_0]]=3,1,0)</f>
        <v>0</v>
      </c>
      <c r="BS26">
        <f>IF(Table13[[#This Row],[Monthly_Income 1_5500 2_8000 3_11000 4_15000 5_20000 6_27000 7_35000 8_5000 9_51000 98_0]]=4,1,0)</f>
        <v>0</v>
      </c>
      <c r="BT26">
        <f>IF(Table13[[#This Row],[Monthly_Income 1_5500 2_8000 3_11000 4_15000 5_20000 6_27000 7_35000 8_5000 9_51000 98_0]]=5,1,0)</f>
        <v>0</v>
      </c>
      <c r="BU26">
        <f>IF(Table13[[#This Row],[Monthly_Income 1_5500 2_8000 3_11000 4_15000 5_20000 6_27000 7_35000 8_5000 9_51000 98_0]]=6,1,0)</f>
        <v>0</v>
      </c>
      <c r="BV26">
        <f>IF(Table13[[#This Row],[Monthly_Income 1_5500 2_8000 3_11000 4_15000 5_20000 6_27000 7_35000 8_5000 9_51000 98_0]]=7,1,0)</f>
        <v>1</v>
      </c>
      <c r="BW26">
        <f>IF(Table13[[#This Row],[Monthly_Income 1_5500 2_8000 3_11000 4_15000 5_20000 6_27000 7_35000 8_5000 9_51000 98_0]]=8,1,0)</f>
        <v>0</v>
      </c>
      <c r="BX26">
        <f>IF(Table13[[#This Row],[Monthly_Income 1_5500 2_8000 3_11000 4_15000 5_20000 6_27000 7_35000 8_5000 9_51000 98_0]]=9,1,0)</f>
        <v>0</v>
      </c>
      <c r="BY26">
        <f>IF(Table13[[#This Row],[Monthly_Income 1_5500 2_8000 3_11000 4_15000 5_20000 6_27000 7_35000 8_5000 9_51000 98_0]]=98,1,0)</f>
        <v>0</v>
      </c>
      <c r="BZ26">
        <v>8</v>
      </c>
      <c r="CA26">
        <f>IF(Table13[[#This Row],[Monthly_Household_Income]]=1,1,0)</f>
        <v>0</v>
      </c>
      <c r="CB26">
        <f>IF(Table13[[#This Row],[Monthly_Household_Income]]=2,1,0)</f>
        <v>0</v>
      </c>
      <c r="CC26">
        <f>IF(Table13[[#This Row],[Monthly_Household_Income]]=3,1,0)</f>
        <v>0</v>
      </c>
      <c r="CD26">
        <f>IF(Table13[[#This Row],[Monthly_Household_Income]]=4,1,0)</f>
        <v>0</v>
      </c>
      <c r="CE26">
        <f>IF(Table13[[#This Row],[Monthly_Household_Income]]=5,1,0)</f>
        <v>0</v>
      </c>
      <c r="CF26">
        <f>IF(Table13[[#This Row],[Monthly_Household_Income]]=6,1,0)</f>
        <v>0</v>
      </c>
      <c r="CG26">
        <f>IF(Table13[[#This Row],[Monthly_Household_Income]]=7,1,0)</f>
        <v>0</v>
      </c>
      <c r="CH26">
        <f>IF(Table13[[#This Row],[Monthly_Household_Income]]=8,1,0)</f>
        <v>1</v>
      </c>
      <c r="CI26">
        <f>IF(Table13[[#This Row],[Monthly_Household_Income]]=9,1,0)</f>
        <v>0</v>
      </c>
      <c r="CJ26">
        <f>IF(Table13[[#This Row],[Monthly_Household_Income]]=98,1,0)</f>
        <v>0</v>
      </c>
    </row>
    <row r="27" spans="1:88">
      <c r="A27">
        <v>89</v>
      </c>
      <c r="B27" s="1">
        <v>43162</v>
      </c>
      <c r="C27" t="s">
        <v>32</v>
      </c>
      <c r="D27">
        <v>9</v>
      </c>
      <c r="E27">
        <v>9</v>
      </c>
      <c r="F27">
        <v>8</v>
      </c>
      <c r="G27">
        <v>9</v>
      </c>
      <c r="H27">
        <v>7</v>
      </c>
      <c r="I27">
        <v>8</v>
      </c>
      <c r="J27" t="s">
        <v>16</v>
      </c>
      <c r="K27">
        <v>9</v>
      </c>
      <c r="L27">
        <v>10</v>
      </c>
      <c r="M27">
        <v>9</v>
      </c>
      <c r="N27">
        <v>8</v>
      </c>
      <c r="O27">
        <v>10</v>
      </c>
      <c r="P27">
        <v>10</v>
      </c>
      <c r="Q27">
        <v>9</v>
      </c>
      <c r="R27">
        <v>9</v>
      </c>
      <c r="S27">
        <v>7</v>
      </c>
      <c r="T27">
        <v>8</v>
      </c>
      <c r="U27">
        <v>8</v>
      </c>
      <c r="V27">
        <v>7</v>
      </c>
      <c r="W27">
        <v>7</v>
      </c>
      <c r="X27">
        <v>7</v>
      </c>
      <c r="Y27">
        <v>8</v>
      </c>
      <c r="Z27">
        <v>7</v>
      </c>
      <c r="AA27">
        <v>9</v>
      </c>
      <c r="AB27">
        <v>7</v>
      </c>
      <c r="AC27">
        <v>1</v>
      </c>
      <c r="AD27">
        <f>IF(Table13[[#This Row],[payment]]=1,1,0)</f>
        <v>1</v>
      </c>
      <c r="AE27">
        <f>IF(Table13[[#This Row],[payment]]=2,1,0)</f>
        <v>0</v>
      </c>
      <c r="AF27">
        <f>IF(Table13[[#This Row],[payment]]=3,1,0)</f>
        <v>0</v>
      </c>
      <c r="AG27">
        <v>1</v>
      </c>
      <c r="AH27">
        <f>IF(Table13[[#This Row],[method_payment]]=1,1,0)</f>
        <v>1</v>
      </c>
      <c r="AI27">
        <f>IF(Table13[[#This Row],[method_payment]]=2,1,0)</f>
        <v>0</v>
      </c>
      <c r="AJ27">
        <f>IF(Table13[[#This Row],[method_payment]]=3,1,0)</f>
        <v>0</v>
      </c>
      <c r="AK27">
        <f>IF(Table13[[#This Row],[method_payment]]=5,1,0)</f>
        <v>0</v>
      </c>
      <c r="AL27">
        <f>IF(Table13[[#This Row],[method_payment]]=6,1,0)</f>
        <v>0</v>
      </c>
      <c r="AM27" t="s">
        <v>15</v>
      </c>
      <c r="AN27" t="s">
        <v>16</v>
      </c>
      <c r="AO27">
        <v>1</v>
      </c>
      <c r="AP27" s="2">
        <v>87.17</v>
      </c>
      <c r="AQ27" s="3">
        <f>IF(AND(Table13[[#This Row],[Average_amount_spent_per_visit_last_3_months]]&gt;=1,Table13[[#This Row],[Average_amount_spent_per_visit_last_3_months]]&lt;=999),1,0)</f>
        <v>1</v>
      </c>
      <c r="AR27" s="3">
        <f>IF(AND(Table13[[#This Row],[Average_amount_spent_per_visit_last_3_months]]&gt;=1000,Table13[[#This Row],[Average_amount_spent_per_visit_last_3_months]]&lt;=6700),1,0)</f>
        <v>0</v>
      </c>
      <c r="AS27">
        <v>2</v>
      </c>
      <c r="AT27">
        <v>28</v>
      </c>
      <c r="AU27">
        <f>IF(AND(Table13[[#This Row],[Age]]&gt;=18,Table13[[#This Row],[Age]]&lt;=25),1,0)</f>
        <v>0</v>
      </c>
      <c r="AV27">
        <f>IF(AND(Table13[[#This Row],[Age]]&gt;=26,Table13[[#This Row],[Age]]&lt;=35),1,0)</f>
        <v>1</v>
      </c>
      <c r="AW27">
        <f>IF(AND(Table13[[#This Row],[Age]]&gt;=36,Table13[[#This Row],[Age]]&lt;=45),1,0)</f>
        <v>0</v>
      </c>
      <c r="AX27">
        <f>IF(AND(Table13[[#This Row],[Age]]&gt;=46,Table13[[#This Row],[Age]]&lt;=55),1,0)</f>
        <v>0</v>
      </c>
      <c r="AY27">
        <f>IF(AND(Table13[[#This Row],[Age]]&gt;=56,Table13[[#This Row],[Age]]&lt;=67),1,0)</f>
        <v>0</v>
      </c>
      <c r="AZ27" t="s">
        <v>24</v>
      </c>
      <c r="BA27">
        <f>IF(Table13[[#This Row],[Marital Status]]="Married",1,0)</f>
        <v>0</v>
      </c>
      <c r="BB27">
        <f>IF(Table13[[#This Row],[Marital Status]]="Single",1,0)</f>
        <v>1</v>
      </c>
      <c r="BC27" t="s">
        <v>27</v>
      </c>
      <c r="BD27">
        <f>IF(Table13[[#This Row],[gender]]="Male",1,0)</f>
        <v>1</v>
      </c>
      <c r="BE27">
        <f>IF(Table13[[#This Row],[gender]]="Female",1,0)</f>
        <v>0</v>
      </c>
      <c r="BF27" t="s">
        <v>20</v>
      </c>
      <c r="BG27">
        <f>IF(Table13[[#This Row],[Highest level of Education]]="Did not attend school",1,0)</f>
        <v>0</v>
      </c>
      <c r="BH27">
        <f>IF(Table13[[#This Row],[Highest level of Education]]="K12 completed",1,0)</f>
        <v>0</v>
      </c>
      <c r="BI27">
        <f>IF(Table13[[#This Row],[Highest level of Education]]="High School Completed",1,0)</f>
        <v>1</v>
      </c>
      <c r="BJ27">
        <f>IF(Table13[[#This Row],[Highest level of Education]]="Technical Diploma/Partially completed College",1,0)</f>
        <v>0</v>
      </c>
      <c r="BK27">
        <f>IF(Table13[[#This Row],[Highest level of Education]]="University/College Degree",1,0)</f>
        <v>0</v>
      </c>
      <c r="BL27">
        <f>IF(Table13[[#This Row],[Highest level of Education]]="Post-graduate education",1,0)</f>
        <v>0</v>
      </c>
      <c r="BM27">
        <v>0</v>
      </c>
      <c r="BN27">
        <v>1</v>
      </c>
      <c r="BO27">
        <v>3</v>
      </c>
      <c r="BP27">
        <f>IF(Table13[[#This Row],[Monthly_Income 1_5500 2_8000 3_11000 4_15000 5_20000 6_27000 7_35000 8_5000 9_51000 98_0]]=1,1,0)</f>
        <v>0</v>
      </c>
      <c r="BQ27">
        <f>IF(Table13[[#This Row],[Monthly_Income 1_5500 2_8000 3_11000 4_15000 5_20000 6_27000 7_35000 8_5000 9_51000 98_0]]=2,1,0)</f>
        <v>0</v>
      </c>
      <c r="BR27">
        <f>IF(Table13[[#This Row],[Monthly_Income 1_5500 2_8000 3_11000 4_15000 5_20000 6_27000 7_35000 8_5000 9_51000 98_0]]=3,1,0)</f>
        <v>1</v>
      </c>
      <c r="BS27">
        <f>IF(Table13[[#This Row],[Monthly_Income 1_5500 2_8000 3_11000 4_15000 5_20000 6_27000 7_35000 8_5000 9_51000 98_0]]=4,1,0)</f>
        <v>0</v>
      </c>
      <c r="BT27">
        <f>IF(Table13[[#This Row],[Monthly_Income 1_5500 2_8000 3_11000 4_15000 5_20000 6_27000 7_35000 8_5000 9_51000 98_0]]=5,1,0)</f>
        <v>0</v>
      </c>
      <c r="BU27">
        <f>IF(Table13[[#This Row],[Monthly_Income 1_5500 2_8000 3_11000 4_15000 5_20000 6_27000 7_35000 8_5000 9_51000 98_0]]=6,1,0)</f>
        <v>0</v>
      </c>
      <c r="BV27">
        <f>IF(Table13[[#This Row],[Monthly_Income 1_5500 2_8000 3_11000 4_15000 5_20000 6_27000 7_35000 8_5000 9_51000 98_0]]=7,1,0)</f>
        <v>0</v>
      </c>
      <c r="BW27">
        <f>IF(Table13[[#This Row],[Monthly_Income 1_5500 2_8000 3_11000 4_15000 5_20000 6_27000 7_35000 8_5000 9_51000 98_0]]=8,1,0)</f>
        <v>0</v>
      </c>
      <c r="BX27">
        <f>IF(Table13[[#This Row],[Monthly_Income 1_5500 2_8000 3_11000 4_15000 5_20000 6_27000 7_35000 8_5000 9_51000 98_0]]=9,1,0)</f>
        <v>0</v>
      </c>
      <c r="BY27">
        <f>IF(Table13[[#This Row],[Monthly_Income 1_5500 2_8000 3_11000 4_15000 5_20000 6_27000 7_35000 8_5000 9_51000 98_0]]=98,1,0)</f>
        <v>0</v>
      </c>
      <c r="BZ27">
        <v>5</v>
      </c>
      <c r="CA27">
        <f>IF(Table13[[#This Row],[Monthly_Household_Income]]=1,1,0)</f>
        <v>0</v>
      </c>
      <c r="CB27">
        <f>IF(Table13[[#This Row],[Monthly_Household_Income]]=2,1,0)</f>
        <v>0</v>
      </c>
      <c r="CC27">
        <f>IF(Table13[[#This Row],[Monthly_Household_Income]]=3,1,0)</f>
        <v>0</v>
      </c>
      <c r="CD27">
        <f>IF(Table13[[#This Row],[Monthly_Household_Income]]=4,1,0)</f>
        <v>0</v>
      </c>
      <c r="CE27">
        <f>IF(Table13[[#This Row],[Monthly_Household_Income]]=5,1,0)</f>
        <v>1</v>
      </c>
      <c r="CF27">
        <f>IF(Table13[[#This Row],[Monthly_Household_Income]]=6,1,0)</f>
        <v>0</v>
      </c>
      <c r="CG27">
        <f>IF(Table13[[#This Row],[Monthly_Household_Income]]=7,1,0)</f>
        <v>0</v>
      </c>
      <c r="CH27">
        <f>IF(Table13[[#This Row],[Monthly_Household_Income]]=8,1,0)</f>
        <v>0</v>
      </c>
      <c r="CI27">
        <f>IF(Table13[[#This Row],[Monthly_Household_Income]]=9,1,0)</f>
        <v>0</v>
      </c>
      <c r="CJ27">
        <f>IF(Table13[[#This Row],[Monthly_Household_Income]]=98,1,0)</f>
        <v>0</v>
      </c>
    </row>
    <row r="28" spans="1:88">
      <c r="A28">
        <v>93</v>
      </c>
      <c r="B28" s="1">
        <v>42978</v>
      </c>
      <c r="C28" t="s">
        <v>33</v>
      </c>
      <c r="D28">
        <v>7</v>
      </c>
      <c r="E28">
        <v>7</v>
      </c>
      <c r="F28">
        <v>9</v>
      </c>
      <c r="G28">
        <v>7</v>
      </c>
      <c r="H28">
        <v>8</v>
      </c>
      <c r="I28">
        <v>9</v>
      </c>
      <c r="J28" t="s">
        <v>16</v>
      </c>
      <c r="K28">
        <v>8</v>
      </c>
      <c r="L28">
        <v>6</v>
      </c>
      <c r="M28">
        <v>8</v>
      </c>
      <c r="N28">
        <v>7</v>
      </c>
      <c r="O28">
        <v>6</v>
      </c>
      <c r="P28">
        <v>7</v>
      </c>
      <c r="Q28">
        <v>8</v>
      </c>
      <c r="R28">
        <v>8</v>
      </c>
      <c r="S28">
        <v>7</v>
      </c>
      <c r="T28">
        <v>7</v>
      </c>
      <c r="U28">
        <v>8</v>
      </c>
      <c r="V28">
        <v>6</v>
      </c>
      <c r="W28">
        <v>0</v>
      </c>
      <c r="X28">
        <v>7</v>
      </c>
      <c r="Y28">
        <v>7</v>
      </c>
      <c r="Z28">
        <v>7</v>
      </c>
      <c r="AA28">
        <v>8</v>
      </c>
      <c r="AB28">
        <v>7</v>
      </c>
      <c r="AC28">
        <v>2</v>
      </c>
      <c r="AD28">
        <f>IF(Table13[[#This Row],[payment]]=1,1,0)</f>
        <v>0</v>
      </c>
      <c r="AE28">
        <f>IF(Table13[[#This Row],[payment]]=2,1,0)</f>
        <v>1</v>
      </c>
      <c r="AF28">
        <f>IF(Table13[[#This Row],[payment]]=3,1,0)</f>
        <v>0</v>
      </c>
      <c r="AG28">
        <v>1</v>
      </c>
      <c r="AH28">
        <f>IF(Table13[[#This Row],[method_payment]]=1,1,0)</f>
        <v>1</v>
      </c>
      <c r="AI28">
        <f>IF(Table13[[#This Row],[method_payment]]=2,1,0)</f>
        <v>0</v>
      </c>
      <c r="AJ28">
        <f>IF(Table13[[#This Row],[method_payment]]=3,1,0)</f>
        <v>0</v>
      </c>
      <c r="AK28">
        <f>IF(Table13[[#This Row],[method_payment]]=5,1,0)</f>
        <v>0</v>
      </c>
      <c r="AL28">
        <f>IF(Table13[[#This Row],[method_payment]]=6,1,0)</f>
        <v>0</v>
      </c>
      <c r="AM28" t="s">
        <v>16</v>
      </c>
      <c r="AN28" t="s">
        <v>15</v>
      </c>
      <c r="AO28">
        <v>6</v>
      </c>
      <c r="AP28" s="2">
        <v>122.86</v>
      </c>
      <c r="AQ28" s="3">
        <f>IF(AND(Table13[[#This Row],[Average_amount_spent_per_visit_last_3_months]]&gt;=1,Table13[[#This Row],[Average_amount_spent_per_visit_last_3_months]]&lt;=999),1,0)</f>
        <v>1</v>
      </c>
      <c r="AR28" s="3">
        <f>IF(AND(Table13[[#This Row],[Average_amount_spent_per_visit_last_3_months]]&gt;=1000,Table13[[#This Row],[Average_amount_spent_per_visit_last_3_months]]&lt;=6700),1,0)</f>
        <v>0</v>
      </c>
      <c r="AS28">
        <v>3</v>
      </c>
      <c r="AT28">
        <v>32</v>
      </c>
      <c r="AU28">
        <f>IF(AND(Table13[[#This Row],[Age]]&gt;=18,Table13[[#This Row],[Age]]&lt;=25),1,0)</f>
        <v>0</v>
      </c>
      <c r="AV28">
        <f>IF(AND(Table13[[#This Row],[Age]]&gt;=26,Table13[[#This Row],[Age]]&lt;=35),1,0)</f>
        <v>1</v>
      </c>
      <c r="AW28">
        <f>IF(AND(Table13[[#This Row],[Age]]&gt;=36,Table13[[#This Row],[Age]]&lt;=45),1,0)</f>
        <v>0</v>
      </c>
      <c r="AX28">
        <f>IF(AND(Table13[[#This Row],[Age]]&gt;=46,Table13[[#This Row],[Age]]&lt;=55),1,0)</f>
        <v>0</v>
      </c>
      <c r="AY28">
        <f>IF(AND(Table13[[#This Row],[Age]]&gt;=56,Table13[[#This Row],[Age]]&lt;=67),1,0)</f>
        <v>0</v>
      </c>
      <c r="AZ28" t="s">
        <v>24</v>
      </c>
      <c r="BA28">
        <f>IF(Table13[[#This Row],[Marital Status]]="Married",1,0)</f>
        <v>0</v>
      </c>
      <c r="BB28">
        <f>IF(Table13[[#This Row],[Marital Status]]="Single",1,0)</f>
        <v>1</v>
      </c>
      <c r="BC28" t="s">
        <v>27</v>
      </c>
      <c r="BD28">
        <f>IF(Table13[[#This Row],[gender]]="Male",1,0)</f>
        <v>1</v>
      </c>
      <c r="BE28">
        <f>IF(Table13[[#This Row],[gender]]="Female",1,0)</f>
        <v>0</v>
      </c>
      <c r="BF28" t="s">
        <v>23</v>
      </c>
      <c r="BG28">
        <f>IF(Table13[[#This Row],[Highest level of Education]]="Did not attend school",1,0)</f>
        <v>0</v>
      </c>
      <c r="BH28">
        <f>IF(Table13[[#This Row],[Highest level of Education]]="K12 completed",1,0)</f>
        <v>0</v>
      </c>
      <c r="BI28">
        <f>IF(Table13[[#This Row],[Highest level of Education]]="High School Completed",1,0)</f>
        <v>0</v>
      </c>
      <c r="BJ28">
        <f>IF(Table13[[#This Row],[Highest level of Education]]="Technical Diploma/Partially completed College",1,0)</f>
        <v>1</v>
      </c>
      <c r="BK28">
        <f>IF(Table13[[#This Row],[Highest level of Education]]="University/College Degree",1,0)</f>
        <v>0</v>
      </c>
      <c r="BL28">
        <f>IF(Table13[[#This Row],[Highest level of Education]]="Post-graduate education",1,0)</f>
        <v>0</v>
      </c>
      <c r="BM28">
        <v>0</v>
      </c>
      <c r="BN28">
        <v>1</v>
      </c>
      <c r="BO28">
        <v>3</v>
      </c>
      <c r="BP28">
        <f>IF(Table13[[#This Row],[Monthly_Income 1_5500 2_8000 3_11000 4_15000 5_20000 6_27000 7_35000 8_5000 9_51000 98_0]]=1,1,0)</f>
        <v>0</v>
      </c>
      <c r="BQ28">
        <f>IF(Table13[[#This Row],[Monthly_Income 1_5500 2_8000 3_11000 4_15000 5_20000 6_27000 7_35000 8_5000 9_51000 98_0]]=2,1,0)</f>
        <v>0</v>
      </c>
      <c r="BR28">
        <f>IF(Table13[[#This Row],[Monthly_Income 1_5500 2_8000 3_11000 4_15000 5_20000 6_27000 7_35000 8_5000 9_51000 98_0]]=3,1,0)</f>
        <v>1</v>
      </c>
      <c r="BS28">
        <f>IF(Table13[[#This Row],[Monthly_Income 1_5500 2_8000 3_11000 4_15000 5_20000 6_27000 7_35000 8_5000 9_51000 98_0]]=4,1,0)</f>
        <v>0</v>
      </c>
      <c r="BT28">
        <f>IF(Table13[[#This Row],[Monthly_Income 1_5500 2_8000 3_11000 4_15000 5_20000 6_27000 7_35000 8_5000 9_51000 98_0]]=5,1,0)</f>
        <v>0</v>
      </c>
      <c r="BU28">
        <f>IF(Table13[[#This Row],[Monthly_Income 1_5500 2_8000 3_11000 4_15000 5_20000 6_27000 7_35000 8_5000 9_51000 98_0]]=6,1,0)</f>
        <v>0</v>
      </c>
      <c r="BV28">
        <f>IF(Table13[[#This Row],[Monthly_Income 1_5500 2_8000 3_11000 4_15000 5_20000 6_27000 7_35000 8_5000 9_51000 98_0]]=7,1,0)</f>
        <v>0</v>
      </c>
      <c r="BW28">
        <f>IF(Table13[[#This Row],[Monthly_Income 1_5500 2_8000 3_11000 4_15000 5_20000 6_27000 7_35000 8_5000 9_51000 98_0]]=8,1,0)</f>
        <v>0</v>
      </c>
      <c r="BX28">
        <f>IF(Table13[[#This Row],[Monthly_Income 1_5500 2_8000 3_11000 4_15000 5_20000 6_27000 7_35000 8_5000 9_51000 98_0]]=9,1,0)</f>
        <v>0</v>
      </c>
      <c r="BY28">
        <f>IF(Table13[[#This Row],[Monthly_Income 1_5500 2_8000 3_11000 4_15000 5_20000 6_27000 7_35000 8_5000 9_51000 98_0]]=98,1,0)</f>
        <v>0</v>
      </c>
      <c r="BZ28">
        <v>4</v>
      </c>
      <c r="CA28">
        <f>IF(Table13[[#This Row],[Monthly_Household_Income]]=1,1,0)</f>
        <v>0</v>
      </c>
      <c r="CB28">
        <f>IF(Table13[[#This Row],[Monthly_Household_Income]]=2,1,0)</f>
        <v>0</v>
      </c>
      <c r="CC28">
        <f>IF(Table13[[#This Row],[Monthly_Household_Income]]=3,1,0)</f>
        <v>0</v>
      </c>
      <c r="CD28">
        <f>IF(Table13[[#This Row],[Monthly_Household_Income]]=4,1,0)</f>
        <v>1</v>
      </c>
      <c r="CE28">
        <f>IF(Table13[[#This Row],[Monthly_Household_Income]]=5,1,0)</f>
        <v>0</v>
      </c>
      <c r="CF28">
        <f>IF(Table13[[#This Row],[Monthly_Household_Income]]=6,1,0)</f>
        <v>0</v>
      </c>
      <c r="CG28">
        <f>IF(Table13[[#This Row],[Monthly_Household_Income]]=7,1,0)</f>
        <v>0</v>
      </c>
      <c r="CH28">
        <f>IF(Table13[[#This Row],[Monthly_Household_Income]]=8,1,0)</f>
        <v>0</v>
      </c>
      <c r="CI28">
        <f>IF(Table13[[#This Row],[Monthly_Household_Income]]=9,1,0)</f>
        <v>0</v>
      </c>
      <c r="CJ28">
        <f>IF(Table13[[#This Row],[Monthly_Household_Income]]=98,1,0)</f>
        <v>0</v>
      </c>
    </row>
    <row r="29" spans="1:88">
      <c r="A29">
        <v>94</v>
      </c>
      <c r="B29" s="1">
        <v>42970</v>
      </c>
      <c r="C29" t="s">
        <v>31</v>
      </c>
      <c r="D29">
        <v>7</v>
      </c>
      <c r="E29">
        <v>7</v>
      </c>
      <c r="F29">
        <v>7</v>
      </c>
      <c r="G29">
        <v>7</v>
      </c>
      <c r="H29">
        <v>7</v>
      </c>
      <c r="I29">
        <v>7</v>
      </c>
      <c r="J29" t="s">
        <v>15</v>
      </c>
      <c r="K29">
        <v>6</v>
      </c>
      <c r="L29">
        <v>6</v>
      </c>
      <c r="M29">
        <v>8</v>
      </c>
      <c r="N29">
        <v>7</v>
      </c>
      <c r="O29">
        <v>8</v>
      </c>
      <c r="P29">
        <v>6</v>
      </c>
      <c r="Q29">
        <v>7</v>
      </c>
      <c r="R29">
        <v>7</v>
      </c>
      <c r="S29">
        <v>8</v>
      </c>
      <c r="T29">
        <v>6</v>
      </c>
      <c r="U29">
        <v>8</v>
      </c>
      <c r="V29">
        <v>7</v>
      </c>
      <c r="W29">
        <v>7</v>
      </c>
      <c r="X29">
        <v>8</v>
      </c>
      <c r="Y29">
        <v>6</v>
      </c>
      <c r="Z29">
        <v>8</v>
      </c>
      <c r="AA29">
        <v>8</v>
      </c>
      <c r="AB29">
        <v>7</v>
      </c>
      <c r="AC29">
        <v>2</v>
      </c>
      <c r="AD29">
        <f>IF(Table13[[#This Row],[payment]]=1,1,0)</f>
        <v>0</v>
      </c>
      <c r="AE29">
        <f>IF(Table13[[#This Row],[payment]]=2,1,0)</f>
        <v>1</v>
      </c>
      <c r="AF29">
        <f>IF(Table13[[#This Row],[payment]]=3,1,0)</f>
        <v>0</v>
      </c>
      <c r="AG29">
        <v>5</v>
      </c>
      <c r="AH29">
        <f>IF(Table13[[#This Row],[method_payment]]=1,1,0)</f>
        <v>0</v>
      </c>
      <c r="AI29">
        <f>IF(Table13[[#This Row],[method_payment]]=2,1,0)</f>
        <v>0</v>
      </c>
      <c r="AJ29">
        <f>IF(Table13[[#This Row],[method_payment]]=3,1,0)</f>
        <v>0</v>
      </c>
      <c r="AK29">
        <f>IF(Table13[[#This Row],[method_payment]]=5,1,0)</f>
        <v>1</v>
      </c>
      <c r="AL29">
        <f>IF(Table13[[#This Row],[method_payment]]=6,1,0)</f>
        <v>0</v>
      </c>
      <c r="AM29" t="s">
        <v>16</v>
      </c>
      <c r="AN29" t="s">
        <v>16</v>
      </c>
      <c r="AO29">
        <v>2</v>
      </c>
      <c r="AP29" s="2">
        <v>259.56</v>
      </c>
      <c r="AQ29" s="3">
        <f>IF(AND(Table13[[#This Row],[Average_amount_spent_per_visit_last_3_months]]&gt;=1,Table13[[#This Row],[Average_amount_spent_per_visit_last_3_months]]&lt;=999),1,0)</f>
        <v>1</v>
      </c>
      <c r="AR29" s="3">
        <f>IF(AND(Table13[[#This Row],[Average_amount_spent_per_visit_last_3_months]]&gt;=1000,Table13[[#This Row],[Average_amount_spent_per_visit_last_3_months]]&lt;=6700),1,0)</f>
        <v>0</v>
      </c>
      <c r="AS29">
        <v>3</v>
      </c>
      <c r="AT29">
        <v>37</v>
      </c>
      <c r="AU29">
        <f>IF(AND(Table13[[#This Row],[Age]]&gt;=18,Table13[[#This Row],[Age]]&lt;=25),1,0)</f>
        <v>0</v>
      </c>
      <c r="AV29">
        <f>IF(AND(Table13[[#This Row],[Age]]&gt;=26,Table13[[#This Row],[Age]]&lt;=35),1,0)</f>
        <v>0</v>
      </c>
      <c r="AW29">
        <f>IF(AND(Table13[[#This Row],[Age]]&gt;=36,Table13[[#This Row],[Age]]&lt;=45),1,0)</f>
        <v>1</v>
      </c>
      <c r="AX29">
        <f>IF(AND(Table13[[#This Row],[Age]]&gt;=46,Table13[[#This Row],[Age]]&lt;=55),1,0)</f>
        <v>0</v>
      </c>
      <c r="AY29">
        <f>IF(AND(Table13[[#This Row],[Age]]&gt;=56,Table13[[#This Row],[Age]]&lt;=67),1,0)</f>
        <v>0</v>
      </c>
      <c r="AZ29" t="s">
        <v>24</v>
      </c>
      <c r="BA29">
        <f>IF(Table13[[#This Row],[Marital Status]]="Married",1,0)</f>
        <v>0</v>
      </c>
      <c r="BB29">
        <f>IF(Table13[[#This Row],[Marital Status]]="Single",1,0)</f>
        <v>1</v>
      </c>
      <c r="BC29" t="s">
        <v>28</v>
      </c>
      <c r="BD29">
        <f>IF(Table13[[#This Row],[gender]]="Male",1,0)</f>
        <v>0</v>
      </c>
      <c r="BE29">
        <f>IF(Table13[[#This Row],[gender]]="Female",1,0)</f>
        <v>1</v>
      </c>
      <c r="BF29" t="s">
        <v>19</v>
      </c>
      <c r="BG29">
        <f>IF(Table13[[#This Row],[Highest level of Education]]="Did not attend school",1,0)</f>
        <v>0</v>
      </c>
      <c r="BH29">
        <f>IF(Table13[[#This Row],[Highest level of Education]]="K12 completed",1,0)</f>
        <v>0</v>
      </c>
      <c r="BI29">
        <f>IF(Table13[[#This Row],[Highest level of Education]]="High School Completed",1,0)</f>
        <v>0</v>
      </c>
      <c r="BJ29">
        <f>IF(Table13[[#This Row],[Highest level of Education]]="Technical Diploma/Partially completed College",1,0)</f>
        <v>0</v>
      </c>
      <c r="BK29">
        <f>IF(Table13[[#This Row],[Highest level of Education]]="University/College Degree",1,0)</f>
        <v>1</v>
      </c>
      <c r="BL29">
        <f>IF(Table13[[#This Row],[Highest level of Education]]="Post-graduate education",1,0)</f>
        <v>0</v>
      </c>
      <c r="BM29">
        <v>0</v>
      </c>
      <c r="BN29">
        <v>1</v>
      </c>
      <c r="BO29">
        <v>4</v>
      </c>
      <c r="BP29">
        <f>IF(Table13[[#This Row],[Monthly_Income 1_5500 2_8000 3_11000 4_15000 5_20000 6_27000 7_35000 8_5000 9_51000 98_0]]=1,1,0)</f>
        <v>0</v>
      </c>
      <c r="BQ29">
        <f>IF(Table13[[#This Row],[Monthly_Income 1_5500 2_8000 3_11000 4_15000 5_20000 6_27000 7_35000 8_5000 9_51000 98_0]]=2,1,0)</f>
        <v>0</v>
      </c>
      <c r="BR29">
        <f>IF(Table13[[#This Row],[Monthly_Income 1_5500 2_8000 3_11000 4_15000 5_20000 6_27000 7_35000 8_5000 9_51000 98_0]]=3,1,0)</f>
        <v>0</v>
      </c>
      <c r="BS29">
        <f>IF(Table13[[#This Row],[Monthly_Income 1_5500 2_8000 3_11000 4_15000 5_20000 6_27000 7_35000 8_5000 9_51000 98_0]]=4,1,0)</f>
        <v>1</v>
      </c>
      <c r="BT29">
        <f>IF(Table13[[#This Row],[Monthly_Income 1_5500 2_8000 3_11000 4_15000 5_20000 6_27000 7_35000 8_5000 9_51000 98_0]]=5,1,0)</f>
        <v>0</v>
      </c>
      <c r="BU29">
        <f>IF(Table13[[#This Row],[Monthly_Income 1_5500 2_8000 3_11000 4_15000 5_20000 6_27000 7_35000 8_5000 9_51000 98_0]]=6,1,0)</f>
        <v>0</v>
      </c>
      <c r="BV29">
        <f>IF(Table13[[#This Row],[Monthly_Income 1_5500 2_8000 3_11000 4_15000 5_20000 6_27000 7_35000 8_5000 9_51000 98_0]]=7,1,0)</f>
        <v>0</v>
      </c>
      <c r="BW29">
        <f>IF(Table13[[#This Row],[Monthly_Income 1_5500 2_8000 3_11000 4_15000 5_20000 6_27000 7_35000 8_5000 9_51000 98_0]]=8,1,0)</f>
        <v>0</v>
      </c>
      <c r="BX29">
        <f>IF(Table13[[#This Row],[Monthly_Income 1_5500 2_8000 3_11000 4_15000 5_20000 6_27000 7_35000 8_5000 9_51000 98_0]]=9,1,0)</f>
        <v>0</v>
      </c>
      <c r="BY29">
        <f>IF(Table13[[#This Row],[Monthly_Income 1_5500 2_8000 3_11000 4_15000 5_20000 6_27000 7_35000 8_5000 9_51000 98_0]]=98,1,0)</f>
        <v>0</v>
      </c>
      <c r="BZ29">
        <v>5</v>
      </c>
      <c r="CA29">
        <f>IF(Table13[[#This Row],[Monthly_Household_Income]]=1,1,0)</f>
        <v>0</v>
      </c>
      <c r="CB29">
        <f>IF(Table13[[#This Row],[Monthly_Household_Income]]=2,1,0)</f>
        <v>0</v>
      </c>
      <c r="CC29">
        <f>IF(Table13[[#This Row],[Monthly_Household_Income]]=3,1,0)</f>
        <v>0</v>
      </c>
      <c r="CD29">
        <f>IF(Table13[[#This Row],[Monthly_Household_Income]]=4,1,0)</f>
        <v>0</v>
      </c>
      <c r="CE29">
        <f>IF(Table13[[#This Row],[Monthly_Household_Income]]=5,1,0)</f>
        <v>1</v>
      </c>
      <c r="CF29">
        <f>IF(Table13[[#This Row],[Monthly_Household_Income]]=6,1,0)</f>
        <v>0</v>
      </c>
      <c r="CG29">
        <f>IF(Table13[[#This Row],[Monthly_Household_Income]]=7,1,0)</f>
        <v>0</v>
      </c>
      <c r="CH29">
        <f>IF(Table13[[#This Row],[Monthly_Household_Income]]=8,1,0)</f>
        <v>0</v>
      </c>
      <c r="CI29">
        <f>IF(Table13[[#This Row],[Monthly_Household_Income]]=9,1,0)</f>
        <v>0</v>
      </c>
      <c r="CJ29">
        <f>IF(Table13[[#This Row],[Monthly_Household_Income]]=98,1,0)</f>
        <v>0</v>
      </c>
    </row>
    <row r="30" spans="1:88">
      <c r="A30">
        <v>97</v>
      </c>
      <c r="B30" s="1">
        <v>43008</v>
      </c>
      <c r="C30" t="s">
        <v>2</v>
      </c>
      <c r="D30">
        <v>7</v>
      </c>
      <c r="E30">
        <v>7</v>
      </c>
      <c r="F30">
        <v>7</v>
      </c>
      <c r="G30">
        <v>7</v>
      </c>
      <c r="H30">
        <v>6</v>
      </c>
      <c r="I30">
        <v>7</v>
      </c>
      <c r="J30" t="s">
        <v>15</v>
      </c>
      <c r="K30">
        <v>7</v>
      </c>
      <c r="L30">
        <v>6</v>
      </c>
      <c r="M30">
        <v>7</v>
      </c>
      <c r="N30">
        <v>7</v>
      </c>
      <c r="O30">
        <v>6</v>
      </c>
      <c r="P30">
        <v>7</v>
      </c>
      <c r="Q30">
        <v>6</v>
      </c>
      <c r="R30">
        <v>6</v>
      </c>
      <c r="S30">
        <v>7</v>
      </c>
      <c r="T30">
        <v>6</v>
      </c>
      <c r="U30">
        <v>7</v>
      </c>
      <c r="V30">
        <v>6</v>
      </c>
      <c r="W30">
        <v>6</v>
      </c>
      <c r="X30">
        <v>7</v>
      </c>
      <c r="Y30">
        <v>7</v>
      </c>
      <c r="Z30">
        <v>6</v>
      </c>
      <c r="AA30">
        <v>7</v>
      </c>
      <c r="AB30">
        <v>6</v>
      </c>
      <c r="AC30">
        <v>2</v>
      </c>
      <c r="AD30">
        <f>IF(Table13[[#This Row],[payment]]=1,1,0)</f>
        <v>0</v>
      </c>
      <c r="AE30">
        <f>IF(Table13[[#This Row],[payment]]=2,1,0)</f>
        <v>1</v>
      </c>
      <c r="AF30">
        <f>IF(Table13[[#This Row],[payment]]=3,1,0)</f>
        <v>0</v>
      </c>
      <c r="AG30">
        <v>1</v>
      </c>
      <c r="AH30">
        <f>IF(Table13[[#This Row],[method_payment]]=1,1,0)</f>
        <v>1</v>
      </c>
      <c r="AI30">
        <f>IF(Table13[[#This Row],[method_payment]]=2,1,0)</f>
        <v>0</v>
      </c>
      <c r="AJ30">
        <f>IF(Table13[[#This Row],[method_payment]]=3,1,0)</f>
        <v>0</v>
      </c>
      <c r="AK30">
        <f>IF(Table13[[#This Row],[method_payment]]=5,1,0)</f>
        <v>0</v>
      </c>
      <c r="AL30">
        <f>IF(Table13[[#This Row],[method_payment]]=6,1,0)</f>
        <v>0</v>
      </c>
      <c r="AM30" t="s">
        <v>16</v>
      </c>
      <c r="AN30" t="s">
        <v>16</v>
      </c>
      <c r="AO30">
        <v>1</v>
      </c>
      <c r="AP30" s="2">
        <v>1052.8800000000001</v>
      </c>
      <c r="AQ30" s="3">
        <f>IF(AND(Table13[[#This Row],[Average_amount_spent_per_visit_last_3_months]]&gt;=1,Table13[[#This Row],[Average_amount_spent_per_visit_last_3_months]]&lt;=999),1,0)</f>
        <v>0</v>
      </c>
      <c r="AR30" s="3">
        <f>IF(AND(Table13[[#This Row],[Average_amount_spent_per_visit_last_3_months]]&gt;=1000,Table13[[#This Row],[Average_amount_spent_per_visit_last_3_months]]&lt;=6700),1,0)</f>
        <v>1</v>
      </c>
      <c r="AS30">
        <v>1</v>
      </c>
      <c r="AT30">
        <v>37</v>
      </c>
      <c r="AU30">
        <f>IF(AND(Table13[[#This Row],[Age]]&gt;=18,Table13[[#This Row],[Age]]&lt;=25),1,0)</f>
        <v>0</v>
      </c>
      <c r="AV30">
        <f>IF(AND(Table13[[#This Row],[Age]]&gt;=26,Table13[[#This Row],[Age]]&lt;=35),1,0)</f>
        <v>0</v>
      </c>
      <c r="AW30">
        <f>IF(AND(Table13[[#This Row],[Age]]&gt;=36,Table13[[#This Row],[Age]]&lt;=45),1,0)</f>
        <v>1</v>
      </c>
      <c r="AX30">
        <f>IF(AND(Table13[[#This Row],[Age]]&gt;=46,Table13[[#This Row],[Age]]&lt;=55),1,0)</f>
        <v>0</v>
      </c>
      <c r="AY30">
        <f>IF(AND(Table13[[#This Row],[Age]]&gt;=56,Table13[[#This Row],[Age]]&lt;=67),1,0)</f>
        <v>0</v>
      </c>
      <c r="AZ30" t="s">
        <v>25</v>
      </c>
      <c r="BA30">
        <f>IF(Table13[[#This Row],[Marital Status]]="Married",1,0)</f>
        <v>1</v>
      </c>
      <c r="BB30">
        <f>IF(Table13[[#This Row],[Marital Status]]="Single",1,0)</f>
        <v>0</v>
      </c>
      <c r="BC30" t="s">
        <v>27</v>
      </c>
      <c r="BD30">
        <f>IF(Table13[[#This Row],[gender]]="Male",1,0)</f>
        <v>1</v>
      </c>
      <c r="BE30">
        <f>IF(Table13[[#This Row],[gender]]="Female",1,0)</f>
        <v>0</v>
      </c>
      <c r="BF30" t="s">
        <v>19</v>
      </c>
      <c r="BG30">
        <f>IF(Table13[[#This Row],[Highest level of Education]]="Did not attend school",1,0)</f>
        <v>0</v>
      </c>
      <c r="BH30">
        <f>IF(Table13[[#This Row],[Highest level of Education]]="K12 completed",1,0)</f>
        <v>0</v>
      </c>
      <c r="BI30">
        <f>IF(Table13[[#This Row],[Highest level of Education]]="High School Completed",1,0)</f>
        <v>0</v>
      </c>
      <c r="BJ30">
        <f>IF(Table13[[#This Row],[Highest level of Education]]="Technical Diploma/Partially completed College",1,0)</f>
        <v>0</v>
      </c>
      <c r="BK30">
        <f>IF(Table13[[#This Row],[Highest level of Education]]="University/College Degree",1,0)</f>
        <v>1</v>
      </c>
      <c r="BL30">
        <f>IF(Table13[[#This Row],[Highest level of Education]]="Post-graduate education",1,0)</f>
        <v>0</v>
      </c>
      <c r="BM30">
        <v>2</v>
      </c>
      <c r="BN30">
        <v>1</v>
      </c>
      <c r="BO30">
        <v>4</v>
      </c>
      <c r="BP30">
        <f>IF(Table13[[#This Row],[Monthly_Income 1_5500 2_8000 3_11000 4_15000 5_20000 6_27000 7_35000 8_5000 9_51000 98_0]]=1,1,0)</f>
        <v>0</v>
      </c>
      <c r="BQ30">
        <f>IF(Table13[[#This Row],[Monthly_Income 1_5500 2_8000 3_11000 4_15000 5_20000 6_27000 7_35000 8_5000 9_51000 98_0]]=2,1,0)</f>
        <v>0</v>
      </c>
      <c r="BR30">
        <f>IF(Table13[[#This Row],[Monthly_Income 1_5500 2_8000 3_11000 4_15000 5_20000 6_27000 7_35000 8_5000 9_51000 98_0]]=3,1,0)</f>
        <v>0</v>
      </c>
      <c r="BS30">
        <f>IF(Table13[[#This Row],[Monthly_Income 1_5500 2_8000 3_11000 4_15000 5_20000 6_27000 7_35000 8_5000 9_51000 98_0]]=4,1,0)</f>
        <v>1</v>
      </c>
      <c r="BT30">
        <f>IF(Table13[[#This Row],[Monthly_Income 1_5500 2_8000 3_11000 4_15000 5_20000 6_27000 7_35000 8_5000 9_51000 98_0]]=5,1,0)</f>
        <v>0</v>
      </c>
      <c r="BU30">
        <f>IF(Table13[[#This Row],[Monthly_Income 1_5500 2_8000 3_11000 4_15000 5_20000 6_27000 7_35000 8_5000 9_51000 98_0]]=6,1,0)</f>
        <v>0</v>
      </c>
      <c r="BV30">
        <f>IF(Table13[[#This Row],[Monthly_Income 1_5500 2_8000 3_11000 4_15000 5_20000 6_27000 7_35000 8_5000 9_51000 98_0]]=7,1,0)</f>
        <v>0</v>
      </c>
      <c r="BW30">
        <f>IF(Table13[[#This Row],[Monthly_Income 1_5500 2_8000 3_11000 4_15000 5_20000 6_27000 7_35000 8_5000 9_51000 98_0]]=8,1,0)</f>
        <v>0</v>
      </c>
      <c r="BX30">
        <f>IF(Table13[[#This Row],[Monthly_Income 1_5500 2_8000 3_11000 4_15000 5_20000 6_27000 7_35000 8_5000 9_51000 98_0]]=9,1,0)</f>
        <v>0</v>
      </c>
      <c r="BY30">
        <f>IF(Table13[[#This Row],[Monthly_Income 1_5500 2_8000 3_11000 4_15000 5_20000 6_27000 7_35000 8_5000 9_51000 98_0]]=98,1,0)</f>
        <v>0</v>
      </c>
      <c r="BZ30">
        <v>5</v>
      </c>
      <c r="CA30">
        <f>IF(Table13[[#This Row],[Monthly_Household_Income]]=1,1,0)</f>
        <v>0</v>
      </c>
      <c r="CB30">
        <f>IF(Table13[[#This Row],[Monthly_Household_Income]]=2,1,0)</f>
        <v>0</v>
      </c>
      <c r="CC30">
        <f>IF(Table13[[#This Row],[Monthly_Household_Income]]=3,1,0)</f>
        <v>0</v>
      </c>
      <c r="CD30">
        <f>IF(Table13[[#This Row],[Monthly_Household_Income]]=4,1,0)</f>
        <v>0</v>
      </c>
      <c r="CE30">
        <f>IF(Table13[[#This Row],[Monthly_Household_Income]]=5,1,0)</f>
        <v>1</v>
      </c>
      <c r="CF30">
        <f>IF(Table13[[#This Row],[Monthly_Household_Income]]=6,1,0)</f>
        <v>0</v>
      </c>
      <c r="CG30">
        <f>IF(Table13[[#This Row],[Monthly_Household_Income]]=7,1,0)</f>
        <v>0</v>
      </c>
      <c r="CH30">
        <f>IF(Table13[[#This Row],[Monthly_Household_Income]]=8,1,0)</f>
        <v>0</v>
      </c>
      <c r="CI30">
        <f>IF(Table13[[#This Row],[Monthly_Household_Income]]=9,1,0)</f>
        <v>0</v>
      </c>
      <c r="CJ30">
        <f>IF(Table13[[#This Row],[Monthly_Household_Income]]=98,1,0)</f>
        <v>0</v>
      </c>
    </row>
    <row r="31" spans="1:88">
      <c r="A31">
        <v>107</v>
      </c>
      <c r="B31" s="1">
        <v>42999</v>
      </c>
      <c r="C31" t="s">
        <v>29</v>
      </c>
      <c r="D31">
        <v>6</v>
      </c>
      <c r="E31">
        <v>7</v>
      </c>
      <c r="F31">
        <v>7</v>
      </c>
      <c r="G31">
        <v>7</v>
      </c>
      <c r="H31">
        <v>8</v>
      </c>
      <c r="I31">
        <v>7</v>
      </c>
      <c r="J31" t="s">
        <v>15</v>
      </c>
      <c r="K31">
        <v>8</v>
      </c>
      <c r="L31">
        <v>8</v>
      </c>
      <c r="M31">
        <v>8</v>
      </c>
      <c r="N31">
        <v>8</v>
      </c>
      <c r="O31">
        <v>7</v>
      </c>
      <c r="P31">
        <v>7</v>
      </c>
      <c r="Q31">
        <v>7</v>
      </c>
      <c r="R31">
        <v>8</v>
      </c>
      <c r="S31">
        <v>7</v>
      </c>
      <c r="T31">
        <v>9</v>
      </c>
      <c r="U31">
        <v>9</v>
      </c>
      <c r="V31">
        <v>10</v>
      </c>
      <c r="W31">
        <v>9</v>
      </c>
      <c r="X31">
        <v>7</v>
      </c>
      <c r="Y31">
        <v>8</v>
      </c>
      <c r="Z31">
        <v>7</v>
      </c>
      <c r="AA31">
        <v>7</v>
      </c>
      <c r="AB31">
        <v>0</v>
      </c>
      <c r="AC31">
        <v>3</v>
      </c>
      <c r="AD31">
        <f>IF(Table13[[#This Row],[payment]]=1,1,0)</f>
        <v>0</v>
      </c>
      <c r="AE31">
        <f>IF(Table13[[#This Row],[payment]]=2,1,0)</f>
        <v>0</v>
      </c>
      <c r="AF31">
        <f>IF(Table13[[#This Row],[payment]]=3,1,0)</f>
        <v>1</v>
      </c>
      <c r="AG31">
        <v>1</v>
      </c>
      <c r="AH31">
        <f>IF(Table13[[#This Row],[method_payment]]=1,1,0)</f>
        <v>1</v>
      </c>
      <c r="AI31">
        <f>IF(Table13[[#This Row],[method_payment]]=2,1,0)</f>
        <v>0</v>
      </c>
      <c r="AJ31">
        <f>IF(Table13[[#This Row],[method_payment]]=3,1,0)</f>
        <v>0</v>
      </c>
      <c r="AK31">
        <f>IF(Table13[[#This Row],[method_payment]]=5,1,0)</f>
        <v>0</v>
      </c>
      <c r="AL31">
        <f>IF(Table13[[#This Row],[method_payment]]=6,1,0)</f>
        <v>0</v>
      </c>
      <c r="AM31" t="s">
        <v>16</v>
      </c>
      <c r="AN31" t="s">
        <v>15</v>
      </c>
      <c r="AO31">
        <v>1</v>
      </c>
      <c r="AP31" s="2">
        <v>1056.73</v>
      </c>
      <c r="AQ31" s="3">
        <f>IF(AND(Table13[[#This Row],[Average_amount_spent_per_visit_last_3_months]]&gt;=1,Table13[[#This Row],[Average_amount_spent_per_visit_last_3_months]]&lt;=999),1,0)</f>
        <v>0</v>
      </c>
      <c r="AR31" s="3">
        <f>IF(AND(Table13[[#This Row],[Average_amount_spent_per_visit_last_3_months]]&gt;=1000,Table13[[#This Row],[Average_amount_spent_per_visit_last_3_months]]&lt;=6700),1,0)</f>
        <v>1</v>
      </c>
      <c r="AS31">
        <v>1</v>
      </c>
      <c r="AT31">
        <v>30</v>
      </c>
      <c r="AU31">
        <f>IF(AND(Table13[[#This Row],[Age]]&gt;=18,Table13[[#This Row],[Age]]&lt;=25),1,0)</f>
        <v>0</v>
      </c>
      <c r="AV31">
        <f>IF(AND(Table13[[#This Row],[Age]]&gt;=26,Table13[[#This Row],[Age]]&lt;=35),1,0)</f>
        <v>1</v>
      </c>
      <c r="AW31">
        <f>IF(AND(Table13[[#This Row],[Age]]&gt;=36,Table13[[#This Row],[Age]]&lt;=45),1,0)</f>
        <v>0</v>
      </c>
      <c r="AX31">
        <f>IF(AND(Table13[[#This Row],[Age]]&gt;=46,Table13[[#This Row],[Age]]&lt;=55),1,0)</f>
        <v>0</v>
      </c>
      <c r="AY31">
        <f>IF(AND(Table13[[#This Row],[Age]]&gt;=56,Table13[[#This Row],[Age]]&lt;=67),1,0)</f>
        <v>0</v>
      </c>
      <c r="AZ31" t="s">
        <v>24</v>
      </c>
      <c r="BA31">
        <f>IF(Table13[[#This Row],[Marital Status]]="Married",1,0)</f>
        <v>0</v>
      </c>
      <c r="BB31">
        <f>IF(Table13[[#This Row],[Marital Status]]="Single",1,0)</f>
        <v>1</v>
      </c>
      <c r="BC31" t="s">
        <v>27</v>
      </c>
      <c r="BD31">
        <f>IF(Table13[[#This Row],[gender]]="Male",1,0)</f>
        <v>1</v>
      </c>
      <c r="BE31">
        <f>IF(Table13[[#This Row],[gender]]="Female",1,0)</f>
        <v>0</v>
      </c>
      <c r="BF31" t="s">
        <v>23</v>
      </c>
      <c r="BG31">
        <f>IF(Table13[[#This Row],[Highest level of Education]]="Did not attend school",1,0)</f>
        <v>0</v>
      </c>
      <c r="BH31">
        <f>IF(Table13[[#This Row],[Highest level of Education]]="K12 completed",1,0)</f>
        <v>0</v>
      </c>
      <c r="BI31">
        <f>IF(Table13[[#This Row],[Highest level of Education]]="High School Completed",1,0)</f>
        <v>0</v>
      </c>
      <c r="BJ31">
        <f>IF(Table13[[#This Row],[Highest level of Education]]="Technical Diploma/Partially completed College",1,0)</f>
        <v>1</v>
      </c>
      <c r="BK31">
        <f>IF(Table13[[#This Row],[Highest level of Education]]="University/College Degree",1,0)</f>
        <v>0</v>
      </c>
      <c r="BL31">
        <f>IF(Table13[[#This Row],[Highest level of Education]]="Post-graduate education",1,0)</f>
        <v>0</v>
      </c>
      <c r="BM31">
        <v>0</v>
      </c>
      <c r="BN31">
        <v>1</v>
      </c>
      <c r="BO31">
        <v>2</v>
      </c>
      <c r="BP31">
        <f>IF(Table13[[#This Row],[Monthly_Income 1_5500 2_8000 3_11000 4_15000 5_20000 6_27000 7_35000 8_5000 9_51000 98_0]]=1,1,0)</f>
        <v>0</v>
      </c>
      <c r="BQ31">
        <f>IF(Table13[[#This Row],[Monthly_Income 1_5500 2_8000 3_11000 4_15000 5_20000 6_27000 7_35000 8_5000 9_51000 98_0]]=2,1,0)</f>
        <v>1</v>
      </c>
      <c r="BR31">
        <f>IF(Table13[[#This Row],[Monthly_Income 1_5500 2_8000 3_11000 4_15000 5_20000 6_27000 7_35000 8_5000 9_51000 98_0]]=3,1,0)</f>
        <v>0</v>
      </c>
      <c r="BS31">
        <f>IF(Table13[[#This Row],[Monthly_Income 1_5500 2_8000 3_11000 4_15000 5_20000 6_27000 7_35000 8_5000 9_51000 98_0]]=4,1,0)</f>
        <v>0</v>
      </c>
      <c r="BT31">
        <f>IF(Table13[[#This Row],[Monthly_Income 1_5500 2_8000 3_11000 4_15000 5_20000 6_27000 7_35000 8_5000 9_51000 98_0]]=5,1,0)</f>
        <v>0</v>
      </c>
      <c r="BU31">
        <f>IF(Table13[[#This Row],[Monthly_Income 1_5500 2_8000 3_11000 4_15000 5_20000 6_27000 7_35000 8_5000 9_51000 98_0]]=6,1,0)</f>
        <v>0</v>
      </c>
      <c r="BV31">
        <f>IF(Table13[[#This Row],[Monthly_Income 1_5500 2_8000 3_11000 4_15000 5_20000 6_27000 7_35000 8_5000 9_51000 98_0]]=7,1,0)</f>
        <v>0</v>
      </c>
      <c r="BW31">
        <f>IF(Table13[[#This Row],[Monthly_Income 1_5500 2_8000 3_11000 4_15000 5_20000 6_27000 7_35000 8_5000 9_51000 98_0]]=8,1,0)</f>
        <v>0</v>
      </c>
      <c r="BX31">
        <f>IF(Table13[[#This Row],[Monthly_Income 1_5500 2_8000 3_11000 4_15000 5_20000 6_27000 7_35000 8_5000 9_51000 98_0]]=9,1,0)</f>
        <v>0</v>
      </c>
      <c r="BY31">
        <f>IF(Table13[[#This Row],[Monthly_Income 1_5500 2_8000 3_11000 4_15000 5_20000 6_27000 7_35000 8_5000 9_51000 98_0]]=98,1,0)</f>
        <v>0</v>
      </c>
      <c r="BZ31">
        <v>97</v>
      </c>
      <c r="CA31">
        <f>IF(Table13[[#This Row],[Monthly_Household_Income]]=1,1,0)</f>
        <v>0</v>
      </c>
      <c r="CB31">
        <f>IF(Table13[[#This Row],[Monthly_Household_Income]]=2,1,0)</f>
        <v>0</v>
      </c>
      <c r="CC31">
        <f>IF(Table13[[#This Row],[Monthly_Household_Income]]=3,1,0)</f>
        <v>0</v>
      </c>
      <c r="CD31">
        <f>IF(Table13[[#This Row],[Monthly_Household_Income]]=4,1,0)</f>
        <v>0</v>
      </c>
      <c r="CE31">
        <f>IF(Table13[[#This Row],[Monthly_Household_Income]]=5,1,0)</f>
        <v>0</v>
      </c>
      <c r="CF31">
        <f>IF(Table13[[#This Row],[Monthly_Household_Income]]=6,1,0)</f>
        <v>0</v>
      </c>
      <c r="CG31">
        <f>IF(Table13[[#This Row],[Monthly_Household_Income]]=7,1,0)</f>
        <v>0</v>
      </c>
      <c r="CH31">
        <f>IF(Table13[[#This Row],[Monthly_Household_Income]]=8,1,0)</f>
        <v>0</v>
      </c>
      <c r="CI31">
        <f>IF(Table13[[#This Row],[Monthly_Household_Income]]=9,1,0)</f>
        <v>0</v>
      </c>
      <c r="CJ31">
        <f>IF(Table13[[#This Row],[Monthly_Household_Income]]=98,1,0)</f>
        <v>0</v>
      </c>
    </row>
    <row r="32" spans="1:88">
      <c r="A32">
        <v>110</v>
      </c>
      <c r="B32" s="1">
        <v>43018</v>
      </c>
      <c r="C32" t="s">
        <v>32</v>
      </c>
      <c r="D32">
        <v>7</v>
      </c>
      <c r="E32">
        <v>6</v>
      </c>
      <c r="F32">
        <v>7</v>
      </c>
      <c r="G32">
        <v>7</v>
      </c>
      <c r="H32">
        <v>9</v>
      </c>
      <c r="I32">
        <v>9</v>
      </c>
      <c r="J32" t="s">
        <v>16</v>
      </c>
      <c r="K32">
        <v>8</v>
      </c>
      <c r="L32">
        <v>8</v>
      </c>
      <c r="M32">
        <v>9</v>
      </c>
      <c r="N32">
        <v>9</v>
      </c>
      <c r="O32">
        <v>7</v>
      </c>
      <c r="P32">
        <v>10</v>
      </c>
      <c r="Q32">
        <v>8</v>
      </c>
      <c r="R32">
        <v>8</v>
      </c>
      <c r="S32">
        <v>7</v>
      </c>
      <c r="T32">
        <v>8</v>
      </c>
      <c r="U32">
        <v>6</v>
      </c>
      <c r="V32">
        <v>8</v>
      </c>
      <c r="W32">
        <v>7</v>
      </c>
      <c r="X32">
        <v>8</v>
      </c>
      <c r="Y32">
        <v>6</v>
      </c>
      <c r="Z32">
        <v>8</v>
      </c>
      <c r="AA32">
        <v>8</v>
      </c>
      <c r="AB32">
        <v>8</v>
      </c>
      <c r="AC32">
        <v>1</v>
      </c>
      <c r="AD32">
        <f>IF(Table13[[#This Row],[payment]]=1,1,0)</f>
        <v>1</v>
      </c>
      <c r="AE32">
        <f>IF(Table13[[#This Row],[payment]]=2,1,0)</f>
        <v>0</v>
      </c>
      <c r="AF32">
        <f>IF(Table13[[#This Row],[payment]]=3,1,0)</f>
        <v>0</v>
      </c>
      <c r="AG32">
        <v>1</v>
      </c>
      <c r="AH32">
        <f>IF(Table13[[#This Row],[method_payment]]=1,1,0)</f>
        <v>1</v>
      </c>
      <c r="AI32">
        <f>IF(Table13[[#This Row],[method_payment]]=2,1,0)</f>
        <v>0</v>
      </c>
      <c r="AJ32">
        <f>IF(Table13[[#This Row],[method_payment]]=3,1,0)</f>
        <v>0</v>
      </c>
      <c r="AK32">
        <f>IF(Table13[[#This Row],[method_payment]]=5,1,0)</f>
        <v>0</v>
      </c>
      <c r="AL32">
        <f>IF(Table13[[#This Row],[method_payment]]=6,1,0)</f>
        <v>0</v>
      </c>
      <c r="AM32" t="s">
        <v>15</v>
      </c>
      <c r="AN32" t="s">
        <v>15</v>
      </c>
      <c r="AO32">
        <v>1</v>
      </c>
      <c r="AP32" s="2">
        <v>155.94999999999999</v>
      </c>
      <c r="AQ32" s="3">
        <f>IF(AND(Table13[[#This Row],[Average_amount_spent_per_visit_last_3_months]]&gt;=1,Table13[[#This Row],[Average_amount_spent_per_visit_last_3_months]]&lt;=999),1,0)</f>
        <v>1</v>
      </c>
      <c r="AR32" s="3">
        <f>IF(AND(Table13[[#This Row],[Average_amount_spent_per_visit_last_3_months]]&gt;=1000,Table13[[#This Row],[Average_amount_spent_per_visit_last_3_months]]&lt;=6700),1,0)</f>
        <v>0</v>
      </c>
      <c r="AS32">
        <v>1</v>
      </c>
      <c r="AT32">
        <v>39</v>
      </c>
      <c r="AU32">
        <f>IF(AND(Table13[[#This Row],[Age]]&gt;=18,Table13[[#This Row],[Age]]&lt;=25),1,0)</f>
        <v>0</v>
      </c>
      <c r="AV32">
        <f>IF(AND(Table13[[#This Row],[Age]]&gt;=26,Table13[[#This Row],[Age]]&lt;=35),1,0)</f>
        <v>0</v>
      </c>
      <c r="AW32">
        <f>IF(AND(Table13[[#This Row],[Age]]&gt;=36,Table13[[#This Row],[Age]]&lt;=45),1,0)</f>
        <v>1</v>
      </c>
      <c r="AX32">
        <f>IF(AND(Table13[[#This Row],[Age]]&gt;=46,Table13[[#This Row],[Age]]&lt;=55),1,0)</f>
        <v>0</v>
      </c>
      <c r="AY32">
        <f>IF(AND(Table13[[#This Row],[Age]]&gt;=56,Table13[[#This Row],[Age]]&lt;=67),1,0)</f>
        <v>0</v>
      </c>
      <c r="AZ32" t="s">
        <v>25</v>
      </c>
      <c r="BA32">
        <f>IF(Table13[[#This Row],[Marital Status]]="Married",1,0)</f>
        <v>1</v>
      </c>
      <c r="BB32">
        <f>IF(Table13[[#This Row],[Marital Status]]="Single",1,0)</f>
        <v>0</v>
      </c>
      <c r="BC32" t="s">
        <v>27</v>
      </c>
      <c r="BD32">
        <f>IF(Table13[[#This Row],[gender]]="Male",1,0)</f>
        <v>1</v>
      </c>
      <c r="BE32">
        <f>IF(Table13[[#This Row],[gender]]="Female",1,0)</f>
        <v>0</v>
      </c>
      <c r="BF32" t="s">
        <v>19</v>
      </c>
      <c r="BG32">
        <f>IF(Table13[[#This Row],[Highest level of Education]]="Did not attend school",1,0)</f>
        <v>0</v>
      </c>
      <c r="BH32">
        <f>IF(Table13[[#This Row],[Highest level of Education]]="K12 completed",1,0)</f>
        <v>0</v>
      </c>
      <c r="BI32">
        <f>IF(Table13[[#This Row],[Highest level of Education]]="High School Completed",1,0)</f>
        <v>0</v>
      </c>
      <c r="BJ32">
        <f>IF(Table13[[#This Row],[Highest level of Education]]="Technical Diploma/Partially completed College",1,0)</f>
        <v>0</v>
      </c>
      <c r="BK32">
        <f>IF(Table13[[#This Row],[Highest level of Education]]="University/College Degree",1,0)</f>
        <v>1</v>
      </c>
      <c r="BL32">
        <f>IF(Table13[[#This Row],[Highest level of Education]]="Post-graduate education",1,0)</f>
        <v>0</v>
      </c>
      <c r="BM32">
        <v>3</v>
      </c>
      <c r="BN32">
        <v>1</v>
      </c>
      <c r="BO32">
        <v>4</v>
      </c>
      <c r="BP32">
        <f>IF(Table13[[#This Row],[Monthly_Income 1_5500 2_8000 3_11000 4_15000 5_20000 6_27000 7_35000 8_5000 9_51000 98_0]]=1,1,0)</f>
        <v>0</v>
      </c>
      <c r="BQ32">
        <f>IF(Table13[[#This Row],[Monthly_Income 1_5500 2_8000 3_11000 4_15000 5_20000 6_27000 7_35000 8_5000 9_51000 98_0]]=2,1,0)</f>
        <v>0</v>
      </c>
      <c r="BR32">
        <f>IF(Table13[[#This Row],[Monthly_Income 1_5500 2_8000 3_11000 4_15000 5_20000 6_27000 7_35000 8_5000 9_51000 98_0]]=3,1,0)</f>
        <v>0</v>
      </c>
      <c r="BS32">
        <f>IF(Table13[[#This Row],[Monthly_Income 1_5500 2_8000 3_11000 4_15000 5_20000 6_27000 7_35000 8_5000 9_51000 98_0]]=4,1,0)</f>
        <v>1</v>
      </c>
      <c r="BT32">
        <f>IF(Table13[[#This Row],[Monthly_Income 1_5500 2_8000 3_11000 4_15000 5_20000 6_27000 7_35000 8_5000 9_51000 98_0]]=5,1,0)</f>
        <v>0</v>
      </c>
      <c r="BU32">
        <f>IF(Table13[[#This Row],[Monthly_Income 1_5500 2_8000 3_11000 4_15000 5_20000 6_27000 7_35000 8_5000 9_51000 98_0]]=6,1,0)</f>
        <v>0</v>
      </c>
      <c r="BV32">
        <f>IF(Table13[[#This Row],[Monthly_Income 1_5500 2_8000 3_11000 4_15000 5_20000 6_27000 7_35000 8_5000 9_51000 98_0]]=7,1,0)</f>
        <v>0</v>
      </c>
      <c r="BW32">
        <f>IF(Table13[[#This Row],[Monthly_Income 1_5500 2_8000 3_11000 4_15000 5_20000 6_27000 7_35000 8_5000 9_51000 98_0]]=8,1,0)</f>
        <v>0</v>
      </c>
      <c r="BX32">
        <f>IF(Table13[[#This Row],[Monthly_Income 1_5500 2_8000 3_11000 4_15000 5_20000 6_27000 7_35000 8_5000 9_51000 98_0]]=9,1,0)</f>
        <v>0</v>
      </c>
      <c r="BY32">
        <f>IF(Table13[[#This Row],[Monthly_Income 1_5500 2_8000 3_11000 4_15000 5_20000 6_27000 7_35000 8_5000 9_51000 98_0]]=98,1,0)</f>
        <v>0</v>
      </c>
      <c r="BZ32">
        <v>7</v>
      </c>
      <c r="CA32">
        <f>IF(Table13[[#This Row],[Monthly_Household_Income]]=1,1,0)</f>
        <v>0</v>
      </c>
      <c r="CB32">
        <f>IF(Table13[[#This Row],[Monthly_Household_Income]]=2,1,0)</f>
        <v>0</v>
      </c>
      <c r="CC32">
        <f>IF(Table13[[#This Row],[Monthly_Household_Income]]=3,1,0)</f>
        <v>0</v>
      </c>
      <c r="CD32">
        <f>IF(Table13[[#This Row],[Monthly_Household_Income]]=4,1,0)</f>
        <v>0</v>
      </c>
      <c r="CE32">
        <f>IF(Table13[[#This Row],[Monthly_Household_Income]]=5,1,0)</f>
        <v>0</v>
      </c>
      <c r="CF32">
        <f>IF(Table13[[#This Row],[Monthly_Household_Income]]=6,1,0)</f>
        <v>0</v>
      </c>
      <c r="CG32">
        <f>IF(Table13[[#This Row],[Monthly_Household_Income]]=7,1,0)</f>
        <v>1</v>
      </c>
      <c r="CH32">
        <f>IF(Table13[[#This Row],[Monthly_Household_Income]]=8,1,0)</f>
        <v>0</v>
      </c>
      <c r="CI32">
        <f>IF(Table13[[#This Row],[Monthly_Household_Income]]=9,1,0)</f>
        <v>0</v>
      </c>
      <c r="CJ32">
        <f>IF(Table13[[#This Row],[Monthly_Household_Income]]=98,1,0)</f>
        <v>0</v>
      </c>
    </row>
    <row r="33" spans="1:88">
      <c r="A33">
        <v>111</v>
      </c>
      <c r="B33" s="1">
        <v>43191</v>
      </c>
      <c r="C33" t="s">
        <v>29</v>
      </c>
      <c r="D33">
        <v>9</v>
      </c>
      <c r="E33">
        <v>9</v>
      </c>
      <c r="F33">
        <v>10</v>
      </c>
      <c r="G33">
        <v>9</v>
      </c>
      <c r="H33">
        <v>9</v>
      </c>
      <c r="I33">
        <v>10</v>
      </c>
      <c r="J33" t="s">
        <v>15</v>
      </c>
      <c r="K33">
        <v>9</v>
      </c>
      <c r="L33">
        <v>10</v>
      </c>
      <c r="M33">
        <v>9</v>
      </c>
      <c r="N33">
        <v>10</v>
      </c>
      <c r="O33">
        <v>9</v>
      </c>
      <c r="P33">
        <v>10</v>
      </c>
      <c r="Q33">
        <v>9</v>
      </c>
      <c r="R33">
        <v>9</v>
      </c>
      <c r="S33">
        <v>10</v>
      </c>
      <c r="T33">
        <v>9</v>
      </c>
      <c r="U33">
        <v>10</v>
      </c>
      <c r="V33">
        <v>9</v>
      </c>
      <c r="W33">
        <v>10</v>
      </c>
      <c r="X33">
        <v>10</v>
      </c>
      <c r="Y33">
        <v>9</v>
      </c>
      <c r="Z33">
        <v>9</v>
      </c>
      <c r="AA33">
        <v>10</v>
      </c>
      <c r="AB33">
        <v>9</v>
      </c>
      <c r="AC33">
        <v>2</v>
      </c>
      <c r="AD33">
        <f>IF(Table13[[#This Row],[payment]]=1,1,0)</f>
        <v>0</v>
      </c>
      <c r="AE33">
        <f>IF(Table13[[#This Row],[payment]]=2,1,0)</f>
        <v>1</v>
      </c>
      <c r="AF33">
        <f>IF(Table13[[#This Row],[payment]]=3,1,0)</f>
        <v>0</v>
      </c>
      <c r="AG33">
        <v>1</v>
      </c>
      <c r="AH33">
        <f>IF(Table13[[#This Row],[method_payment]]=1,1,0)</f>
        <v>1</v>
      </c>
      <c r="AI33">
        <f>IF(Table13[[#This Row],[method_payment]]=2,1,0)</f>
        <v>0</v>
      </c>
      <c r="AJ33">
        <f>IF(Table13[[#This Row],[method_payment]]=3,1,0)</f>
        <v>0</v>
      </c>
      <c r="AK33">
        <f>IF(Table13[[#This Row],[method_payment]]=5,1,0)</f>
        <v>0</v>
      </c>
      <c r="AL33">
        <f>IF(Table13[[#This Row],[method_payment]]=6,1,0)</f>
        <v>0</v>
      </c>
      <c r="AM33" t="s">
        <v>16</v>
      </c>
      <c r="AN33" t="s">
        <v>15</v>
      </c>
      <c r="AO33">
        <v>1</v>
      </c>
      <c r="AP33" s="2">
        <v>701.08</v>
      </c>
      <c r="AQ33" s="3">
        <f>IF(AND(Table13[[#This Row],[Average_amount_spent_per_visit_last_3_months]]&gt;=1,Table13[[#This Row],[Average_amount_spent_per_visit_last_3_months]]&lt;=999),1,0)</f>
        <v>1</v>
      </c>
      <c r="AR33" s="3">
        <f>IF(AND(Table13[[#This Row],[Average_amount_spent_per_visit_last_3_months]]&gt;=1000,Table13[[#This Row],[Average_amount_spent_per_visit_last_3_months]]&lt;=6700),1,0)</f>
        <v>0</v>
      </c>
      <c r="AS33">
        <v>3</v>
      </c>
      <c r="AT33">
        <v>25</v>
      </c>
      <c r="AU33">
        <f>IF(AND(Table13[[#This Row],[Age]]&gt;=18,Table13[[#This Row],[Age]]&lt;=25),1,0)</f>
        <v>1</v>
      </c>
      <c r="AV33">
        <f>IF(AND(Table13[[#This Row],[Age]]&gt;=26,Table13[[#This Row],[Age]]&lt;=35),1,0)</f>
        <v>0</v>
      </c>
      <c r="AW33">
        <f>IF(AND(Table13[[#This Row],[Age]]&gt;=36,Table13[[#This Row],[Age]]&lt;=45),1,0)</f>
        <v>0</v>
      </c>
      <c r="AX33">
        <f>IF(AND(Table13[[#This Row],[Age]]&gt;=46,Table13[[#This Row],[Age]]&lt;=55),1,0)</f>
        <v>0</v>
      </c>
      <c r="AY33">
        <f>IF(AND(Table13[[#This Row],[Age]]&gt;=56,Table13[[#This Row],[Age]]&lt;=67),1,0)</f>
        <v>0</v>
      </c>
      <c r="AZ33" t="s">
        <v>25</v>
      </c>
      <c r="BA33">
        <f>IF(Table13[[#This Row],[Marital Status]]="Married",1,0)</f>
        <v>1</v>
      </c>
      <c r="BB33">
        <f>IF(Table13[[#This Row],[Marital Status]]="Single",1,0)</f>
        <v>0</v>
      </c>
      <c r="BC33" t="s">
        <v>28</v>
      </c>
      <c r="BD33">
        <f>IF(Table13[[#This Row],[gender]]="Male",1,0)</f>
        <v>0</v>
      </c>
      <c r="BE33">
        <f>IF(Table13[[#This Row],[gender]]="Female",1,0)</f>
        <v>1</v>
      </c>
      <c r="BF33" t="s">
        <v>20</v>
      </c>
      <c r="BG33">
        <f>IF(Table13[[#This Row],[Highest level of Education]]="Did not attend school",1,0)</f>
        <v>0</v>
      </c>
      <c r="BH33">
        <f>IF(Table13[[#This Row],[Highest level of Education]]="K12 completed",1,0)</f>
        <v>0</v>
      </c>
      <c r="BI33">
        <f>IF(Table13[[#This Row],[Highest level of Education]]="High School Completed",1,0)</f>
        <v>1</v>
      </c>
      <c r="BJ33">
        <f>IF(Table13[[#This Row],[Highest level of Education]]="Technical Diploma/Partially completed College",1,0)</f>
        <v>0</v>
      </c>
      <c r="BK33">
        <f>IF(Table13[[#This Row],[Highest level of Education]]="University/College Degree",1,0)</f>
        <v>0</v>
      </c>
      <c r="BL33">
        <f>IF(Table13[[#This Row],[Highest level of Education]]="Post-graduate education",1,0)</f>
        <v>0</v>
      </c>
      <c r="BM33">
        <v>1</v>
      </c>
      <c r="BN33">
        <v>1</v>
      </c>
      <c r="BO33">
        <v>2</v>
      </c>
      <c r="BP33">
        <f>IF(Table13[[#This Row],[Monthly_Income 1_5500 2_8000 3_11000 4_15000 5_20000 6_27000 7_35000 8_5000 9_51000 98_0]]=1,1,0)</f>
        <v>0</v>
      </c>
      <c r="BQ33">
        <f>IF(Table13[[#This Row],[Monthly_Income 1_5500 2_8000 3_11000 4_15000 5_20000 6_27000 7_35000 8_5000 9_51000 98_0]]=2,1,0)</f>
        <v>1</v>
      </c>
      <c r="BR33">
        <f>IF(Table13[[#This Row],[Monthly_Income 1_5500 2_8000 3_11000 4_15000 5_20000 6_27000 7_35000 8_5000 9_51000 98_0]]=3,1,0)</f>
        <v>0</v>
      </c>
      <c r="BS33">
        <f>IF(Table13[[#This Row],[Monthly_Income 1_5500 2_8000 3_11000 4_15000 5_20000 6_27000 7_35000 8_5000 9_51000 98_0]]=4,1,0)</f>
        <v>0</v>
      </c>
      <c r="BT33">
        <f>IF(Table13[[#This Row],[Monthly_Income 1_5500 2_8000 3_11000 4_15000 5_20000 6_27000 7_35000 8_5000 9_51000 98_0]]=5,1,0)</f>
        <v>0</v>
      </c>
      <c r="BU33">
        <f>IF(Table13[[#This Row],[Monthly_Income 1_5500 2_8000 3_11000 4_15000 5_20000 6_27000 7_35000 8_5000 9_51000 98_0]]=6,1,0)</f>
        <v>0</v>
      </c>
      <c r="BV33">
        <f>IF(Table13[[#This Row],[Monthly_Income 1_5500 2_8000 3_11000 4_15000 5_20000 6_27000 7_35000 8_5000 9_51000 98_0]]=7,1,0)</f>
        <v>0</v>
      </c>
      <c r="BW33">
        <f>IF(Table13[[#This Row],[Monthly_Income 1_5500 2_8000 3_11000 4_15000 5_20000 6_27000 7_35000 8_5000 9_51000 98_0]]=8,1,0)</f>
        <v>0</v>
      </c>
      <c r="BX33">
        <f>IF(Table13[[#This Row],[Monthly_Income 1_5500 2_8000 3_11000 4_15000 5_20000 6_27000 7_35000 8_5000 9_51000 98_0]]=9,1,0)</f>
        <v>0</v>
      </c>
      <c r="BY33">
        <f>IF(Table13[[#This Row],[Monthly_Income 1_5500 2_8000 3_11000 4_15000 5_20000 6_27000 7_35000 8_5000 9_51000 98_0]]=98,1,0)</f>
        <v>0</v>
      </c>
      <c r="BZ33">
        <v>97</v>
      </c>
      <c r="CA33">
        <f>IF(Table13[[#This Row],[Monthly_Household_Income]]=1,1,0)</f>
        <v>0</v>
      </c>
      <c r="CB33">
        <f>IF(Table13[[#This Row],[Monthly_Household_Income]]=2,1,0)</f>
        <v>0</v>
      </c>
      <c r="CC33">
        <f>IF(Table13[[#This Row],[Monthly_Household_Income]]=3,1,0)</f>
        <v>0</v>
      </c>
      <c r="CD33">
        <f>IF(Table13[[#This Row],[Monthly_Household_Income]]=4,1,0)</f>
        <v>0</v>
      </c>
      <c r="CE33">
        <f>IF(Table13[[#This Row],[Monthly_Household_Income]]=5,1,0)</f>
        <v>0</v>
      </c>
      <c r="CF33">
        <f>IF(Table13[[#This Row],[Monthly_Household_Income]]=6,1,0)</f>
        <v>0</v>
      </c>
      <c r="CG33">
        <f>IF(Table13[[#This Row],[Monthly_Household_Income]]=7,1,0)</f>
        <v>0</v>
      </c>
      <c r="CH33">
        <f>IF(Table13[[#This Row],[Monthly_Household_Income]]=8,1,0)</f>
        <v>0</v>
      </c>
      <c r="CI33">
        <f>IF(Table13[[#This Row],[Monthly_Household_Income]]=9,1,0)</f>
        <v>0</v>
      </c>
      <c r="CJ33">
        <f>IF(Table13[[#This Row],[Monthly_Household_Income]]=98,1,0)</f>
        <v>0</v>
      </c>
    </row>
    <row r="34" spans="1:88">
      <c r="A34">
        <v>116</v>
      </c>
      <c r="B34" s="1">
        <v>42918</v>
      </c>
      <c r="C34" t="s">
        <v>31</v>
      </c>
      <c r="D34">
        <v>7</v>
      </c>
      <c r="E34">
        <v>9</v>
      </c>
      <c r="F34">
        <v>9</v>
      </c>
      <c r="G34">
        <v>7</v>
      </c>
      <c r="H34">
        <v>7</v>
      </c>
      <c r="I34">
        <v>7</v>
      </c>
      <c r="J34" t="s">
        <v>15</v>
      </c>
      <c r="K34">
        <v>8</v>
      </c>
      <c r="L34">
        <v>9</v>
      </c>
      <c r="M34">
        <v>9</v>
      </c>
      <c r="N34">
        <v>8</v>
      </c>
      <c r="O34">
        <v>7</v>
      </c>
      <c r="P34">
        <v>8</v>
      </c>
      <c r="Q34">
        <v>8</v>
      </c>
      <c r="R34">
        <v>7</v>
      </c>
      <c r="S34">
        <v>7</v>
      </c>
      <c r="T34">
        <v>8</v>
      </c>
      <c r="U34">
        <v>6</v>
      </c>
      <c r="V34">
        <v>7</v>
      </c>
      <c r="W34">
        <v>8</v>
      </c>
      <c r="X34">
        <v>9</v>
      </c>
      <c r="Y34">
        <v>8</v>
      </c>
      <c r="Z34">
        <v>6</v>
      </c>
      <c r="AA34">
        <v>6</v>
      </c>
      <c r="AB34">
        <v>6</v>
      </c>
      <c r="AC34">
        <v>2</v>
      </c>
      <c r="AD34">
        <f>IF(Table13[[#This Row],[payment]]=1,1,0)</f>
        <v>0</v>
      </c>
      <c r="AE34">
        <f>IF(Table13[[#This Row],[payment]]=2,1,0)</f>
        <v>1</v>
      </c>
      <c r="AF34">
        <f>IF(Table13[[#This Row],[payment]]=3,1,0)</f>
        <v>0</v>
      </c>
      <c r="AG34">
        <v>6</v>
      </c>
      <c r="AH34">
        <f>IF(Table13[[#This Row],[method_payment]]=1,1,0)</f>
        <v>0</v>
      </c>
      <c r="AI34">
        <f>IF(Table13[[#This Row],[method_payment]]=2,1,0)</f>
        <v>0</v>
      </c>
      <c r="AJ34">
        <f>IF(Table13[[#This Row],[method_payment]]=3,1,0)</f>
        <v>0</v>
      </c>
      <c r="AK34">
        <f>IF(Table13[[#This Row],[method_payment]]=5,1,0)</f>
        <v>0</v>
      </c>
      <c r="AL34">
        <f>IF(Table13[[#This Row],[method_payment]]=6,1,0)</f>
        <v>1</v>
      </c>
      <c r="AM34" t="s">
        <v>16</v>
      </c>
      <c r="AN34" t="s">
        <v>16</v>
      </c>
      <c r="AO34">
        <v>1</v>
      </c>
      <c r="AP34" s="2">
        <v>74.180000000000007</v>
      </c>
      <c r="AQ34" s="3">
        <f>IF(AND(Table13[[#This Row],[Average_amount_spent_per_visit_last_3_months]]&gt;=1,Table13[[#This Row],[Average_amount_spent_per_visit_last_3_months]]&lt;=999),1,0)</f>
        <v>1</v>
      </c>
      <c r="AR34" s="3">
        <f>IF(AND(Table13[[#This Row],[Average_amount_spent_per_visit_last_3_months]]&gt;=1000,Table13[[#This Row],[Average_amount_spent_per_visit_last_3_months]]&lt;=6700),1,0)</f>
        <v>0</v>
      </c>
      <c r="AS34">
        <v>3</v>
      </c>
      <c r="AT34">
        <v>23</v>
      </c>
      <c r="AU34">
        <f>IF(AND(Table13[[#This Row],[Age]]&gt;=18,Table13[[#This Row],[Age]]&lt;=25),1,0)</f>
        <v>1</v>
      </c>
      <c r="AV34">
        <f>IF(AND(Table13[[#This Row],[Age]]&gt;=26,Table13[[#This Row],[Age]]&lt;=35),1,0)</f>
        <v>0</v>
      </c>
      <c r="AW34">
        <f>IF(AND(Table13[[#This Row],[Age]]&gt;=36,Table13[[#This Row],[Age]]&lt;=45),1,0)</f>
        <v>0</v>
      </c>
      <c r="AX34">
        <f>IF(AND(Table13[[#This Row],[Age]]&gt;=46,Table13[[#This Row],[Age]]&lt;=55),1,0)</f>
        <v>0</v>
      </c>
      <c r="AY34">
        <f>IF(AND(Table13[[#This Row],[Age]]&gt;=56,Table13[[#This Row],[Age]]&lt;=67),1,0)</f>
        <v>0</v>
      </c>
      <c r="AZ34" t="s">
        <v>24</v>
      </c>
      <c r="BA34">
        <f>IF(Table13[[#This Row],[Marital Status]]="Married",1,0)</f>
        <v>0</v>
      </c>
      <c r="BB34">
        <f>IF(Table13[[#This Row],[Marital Status]]="Single",1,0)</f>
        <v>1</v>
      </c>
      <c r="BC34" t="s">
        <v>27</v>
      </c>
      <c r="BD34">
        <f>IF(Table13[[#This Row],[gender]]="Male",1,0)</f>
        <v>1</v>
      </c>
      <c r="BE34">
        <f>IF(Table13[[#This Row],[gender]]="Female",1,0)</f>
        <v>0</v>
      </c>
      <c r="BF34" t="s">
        <v>20</v>
      </c>
      <c r="BG34">
        <f>IF(Table13[[#This Row],[Highest level of Education]]="Did not attend school",1,0)</f>
        <v>0</v>
      </c>
      <c r="BH34">
        <f>IF(Table13[[#This Row],[Highest level of Education]]="K12 completed",1,0)</f>
        <v>0</v>
      </c>
      <c r="BI34">
        <f>IF(Table13[[#This Row],[Highest level of Education]]="High School Completed",1,0)</f>
        <v>1</v>
      </c>
      <c r="BJ34">
        <f>IF(Table13[[#This Row],[Highest level of Education]]="Technical Diploma/Partially completed College",1,0)</f>
        <v>0</v>
      </c>
      <c r="BK34">
        <f>IF(Table13[[#This Row],[Highest level of Education]]="University/College Degree",1,0)</f>
        <v>0</v>
      </c>
      <c r="BL34">
        <f>IF(Table13[[#This Row],[Highest level of Education]]="Post-graduate education",1,0)</f>
        <v>0</v>
      </c>
      <c r="BM34">
        <v>0</v>
      </c>
      <c r="BN34">
        <v>5</v>
      </c>
      <c r="BO34" t="s">
        <v>1</v>
      </c>
      <c r="BP34">
        <f>IF(Table13[[#This Row],[Monthly_Income 1_5500 2_8000 3_11000 4_15000 5_20000 6_27000 7_35000 8_5000 9_51000 98_0]]=1,1,0)</f>
        <v>0</v>
      </c>
      <c r="BQ34">
        <f>IF(Table13[[#This Row],[Monthly_Income 1_5500 2_8000 3_11000 4_15000 5_20000 6_27000 7_35000 8_5000 9_51000 98_0]]=2,1,0)</f>
        <v>0</v>
      </c>
      <c r="BR34">
        <f>IF(Table13[[#This Row],[Monthly_Income 1_5500 2_8000 3_11000 4_15000 5_20000 6_27000 7_35000 8_5000 9_51000 98_0]]=3,1,0)</f>
        <v>0</v>
      </c>
      <c r="BS34">
        <f>IF(Table13[[#This Row],[Monthly_Income 1_5500 2_8000 3_11000 4_15000 5_20000 6_27000 7_35000 8_5000 9_51000 98_0]]=4,1,0)</f>
        <v>0</v>
      </c>
      <c r="BT34">
        <f>IF(Table13[[#This Row],[Monthly_Income 1_5500 2_8000 3_11000 4_15000 5_20000 6_27000 7_35000 8_5000 9_51000 98_0]]=5,1,0)</f>
        <v>0</v>
      </c>
      <c r="BU34">
        <f>IF(Table13[[#This Row],[Monthly_Income 1_5500 2_8000 3_11000 4_15000 5_20000 6_27000 7_35000 8_5000 9_51000 98_0]]=6,1,0)</f>
        <v>0</v>
      </c>
      <c r="BV34">
        <f>IF(Table13[[#This Row],[Monthly_Income 1_5500 2_8000 3_11000 4_15000 5_20000 6_27000 7_35000 8_5000 9_51000 98_0]]=7,1,0)</f>
        <v>0</v>
      </c>
      <c r="BW34">
        <f>IF(Table13[[#This Row],[Monthly_Income 1_5500 2_8000 3_11000 4_15000 5_20000 6_27000 7_35000 8_5000 9_51000 98_0]]=8,1,0)</f>
        <v>0</v>
      </c>
      <c r="BX34">
        <f>IF(Table13[[#This Row],[Monthly_Income 1_5500 2_8000 3_11000 4_15000 5_20000 6_27000 7_35000 8_5000 9_51000 98_0]]=9,1,0)</f>
        <v>0</v>
      </c>
      <c r="BY34">
        <f>IF(Table13[[#This Row],[Monthly_Income 1_5500 2_8000 3_11000 4_15000 5_20000 6_27000 7_35000 8_5000 9_51000 98_0]]=98,1,0)</f>
        <v>0</v>
      </c>
      <c r="BZ34">
        <v>4</v>
      </c>
      <c r="CA34">
        <f>IF(Table13[[#This Row],[Monthly_Household_Income]]=1,1,0)</f>
        <v>0</v>
      </c>
      <c r="CB34">
        <f>IF(Table13[[#This Row],[Monthly_Household_Income]]=2,1,0)</f>
        <v>0</v>
      </c>
      <c r="CC34">
        <f>IF(Table13[[#This Row],[Monthly_Household_Income]]=3,1,0)</f>
        <v>0</v>
      </c>
      <c r="CD34">
        <f>IF(Table13[[#This Row],[Monthly_Household_Income]]=4,1,0)</f>
        <v>1</v>
      </c>
      <c r="CE34">
        <f>IF(Table13[[#This Row],[Monthly_Household_Income]]=5,1,0)</f>
        <v>0</v>
      </c>
      <c r="CF34">
        <f>IF(Table13[[#This Row],[Monthly_Household_Income]]=6,1,0)</f>
        <v>0</v>
      </c>
      <c r="CG34">
        <f>IF(Table13[[#This Row],[Monthly_Household_Income]]=7,1,0)</f>
        <v>0</v>
      </c>
      <c r="CH34">
        <f>IF(Table13[[#This Row],[Monthly_Household_Income]]=8,1,0)</f>
        <v>0</v>
      </c>
      <c r="CI34">
        <f>IF(Table13[[#This Row],[Monthly_Household_Income]]=9,1,0)</f>
        <v>0</v>
      </c>
      <c r="CJ34">
        <f>IF(Table13[[#This Row],[Monthly_Household_Income]]=98,1,0)</f>
        <v>0</v>
      </c>
    </row>
    <row r="35" spans="1:88">
      <c r="A35">
        <v>119</v>
      </c>
      <c r="B35" s="1">
        <v>42967</v>
      </c>
      <c r="C35" t="s">
        <v>35</v>
      </c>
      <c r="D35">
        <v>9</v>
      </c>
      <c r="E35">
        <v>8</v>
      </c>
      <c r="F35">
        <v>7</v>
      </c>
      <c r="G35">
        <v>8</v>
      </c>
      <c r="H35">
        <v>8</v>
      </c>
      <c r="I35">
        <v>7</v>
      </c>
      <c r="J35" t="s">
        <v>15</v>
      </c>
      <c r="K35">
        <v>9</v>
      </c>
      <c r="L35">
        <v>8</v>
      </c>
      <c r="M35">
        <v>9</v>
      </c>
      <c r="N35">
        <v>9</v>
      </c>
      <c r="O35">
        <v>7</v>
      </c>
      <c r="P35">
        <v>9</v>
      </c>
      <c r="Q35">
        <v>9</v>
      </c>
      <c r="R35">
        <v>6</v>
      </c>
      <c r="S35">
        <v>7</v>
      </c>
      <c r="T35">
        <v>9</v>
      </c>
      <c r="U35">
        <v>6</v>
      </c>
      <c r="V35">
        <v>8</v>
      </c>
      <c r="W35">
        <v>7</v>
      </c>
      <c r="X35">
        <v>8</v>
      </c>
      <c r="Y35">
        <v>10</v>
      </c>
      <c r="Z35">
        <v>10</v>
      </c>
      <c r="AA35">
        <v>8</v>
      </c>
      <c r="AB35">
        <v>8</v>
      </c>
      <c r="AC35">
        <v>1</v>
      </c>
      <c r="AD35">
        <f>IF(Table13[[#This Row],[payment]]=1,1,0)</f>
        <v>1</v>
      </c>
      <c r="AE35">
        <f>IF(Table13[[#This Row],[payment]]=2,1,0)</f>
        <v>0</v>
      </c>
      <c r="AF35">
        <f>IF(Table13[[#This Row],[payment]]=3,1,0)</f>
        <v>0</v>
      </c>
      <c r="AG35">
        <v>6</v>
      </c>
      <c r="AH35">
        <f>IF(Table13[[#This Row],[method_payment]]=1,1,0)</f>
        <v>0</v>
      </c>
      <c r="AI35">
        <f>IF(Table13[[#This Row],[method_payment]]=2,1,0)</f>
        <v>0</v>
      </c>
      <c r="AJ35">
        <f>IF(Table13[[#This Row],[method_payment]]=3,1,0)</f>
        <v>0</v>
      </c>
      <c r="AK35">
        <f>IF(Table13[[#This Row],[method_payment]]=5,1,0)</f>
        <v>0</v>
      </c>
      <c r="AL35">
        <f>IF(Table13[[#This Row],[method_payment]]=6,1,0)</f>
        <v>1</v>
      </c>
      <c r="AM35" t="s">
        <v>16</v>
      </c>
      <c r="AN35" t="s">
        <v>16</v>
      </c>
      <c r="AO35">
        <v>2</v>
      </c>
      <c r="AP35" s="2">
        <v>272.23</v>
      </c>
      <c r="AQ35" s="3">
        <f>IF(AND(Table13[[#This Row],[Average_amount_spent_per_visit_last_3_months]]&gt;=1,Table13[[#This Row],[Average_amount_spent_per_visit_last_3_months]]&lt;=999),1,0)</f>
        <v>1</v>
      </c>
      <c r="AR35" s="3">
        <f>IF(AND(Table13[[#This Row],[Average_amount_spent_per_visit_last_3_months]]&gt;=1000,Table13[[#This Row],[Average_amount_spent_per_visit_last_3_months]]&lt;=6700),1,0)</f>
        <v>0</v>
      </c>
      <c r="AS35">
        <v>3</v>
      </c>
      <c r="AT35">
        <v>37</v>
      </c>
      <c r="AU35">
        <f>IF(AND(Table13[[#This Row],[Age]]&gt;=18,Table13[[#This Row],[Age]]&lt;=25),1,0)</f>
        <v>0</v>
      </c>
      <c r="AV35">
        <f>IF(AND(Table13[[#This Row],[Age]]&gt;=26,Table13[[#This Row],[Age]]&lt;=35),1,0)</f>
        <v>0</v>
      </c>
      <c r="AW35">
        <f>IF(AND(Table13[[#This Row],[Age]]&gt;=36,Table13[[#This Row],[Age]]&lt;=45),1,0)</f>
        <v>1</v>
      </c>
      <c r="AX35">
        <f>IF(AND(Table13[[#This Row],[Age]]&gt;=46,Table13[[#This Row],[Age]]&lt;=55),1,0)</f>
        <v>0</v>
      </c>
      <c r="AY35">
        <f>IF(AND(Table13[[#This Row],[Age]]&gt;=56,Table13[[#This Row],[Age]]&lt;=67),1,0)</f>
        <v>0</v>
      </c>
      <c r="AZ35" t="s">
        <v>25</v>
      </c>
      <c r="BA35">
        <f>IF(Table13[[#This Row],[Marital Status]]="Married",1,0)</f>
        <v>1</v>
      </c>
      <c r="BB35">
        <f>IF(Table13[[#This Row],[Marital Status]]="Single",1,0)</f>
        <v>0</v>
      </c>
      <c r="BC35" t="s">
        <v>28</v>
      </c>
      <c r="BD35">
        <f>IF(Table13[[#This Row],[gender]]="Male",1,0)</f>
        <v>0</v>
      </c>
      <c r="BE35">
        <f>IF(Table13[[#This Row],[gender]]="Female",1,0)</f>
        <v>1</v>
      </c>
      <c r="BF35" t="s">
        <v>19</v>
      </c>
      <c r="BG35">
        <f>IF(Table13[[#This Row],[Highest level of Education]]="Did not attend school",1,0)</f>
        <v>0</v>
      </c>
      <c r="BH35">
        <f>IF(Table13[[#This Row],[Highest level of Education]]="K12 completed",1,0)</f>
        <v>0</v>
      </c>
      <c r="BI35">
        <f>IF(Table13[[#This Row],[Highest level of Education]]="High School Completed",1,0)</f>
        <v>0</v>
      </c>
      <c r="BJ35">
        <f>IF(Table13[[#This Row],[Highest level of Education]]="Technical Diploma/Partially completed College",1,0)</f>
        <v>0</v>
      </c>
      <c r="BK35">
        <f>IF(Table13[[#This Row],[Highest level of Education]]="University/College Degree",1,0)</f>
        <v>1</v>
      </c>
      <c r="BL35">
        <f>IF(Table13[[#This Row],[Highest level of Education]]="Post-graduate education",1,0)</f>
        <v>0</v>
      </c>
      <c r="BM35">
        <v>3</v>
      </c>
      <c r="BN35">
        <v>3</v>
      </c>
      <c r="BO35" t="s">
        <v>1</v>
      </c>
      <c r="BP35">
        <f>IF(Table13[[#This Row],[Monthly_Income 1_5500 2_8000 3_11000 4_15000 5_20000 6_27000 7_35000 8_5000 9_51000 98_0]]=1,1,0)</f>
        <v>0</v>
      </c>
      <c r="BQ35">
        <f>IF(Table13[[#This Row],[Monthly_Income 1_5500 2_8000 3_11000 4_15000 5_20000 6_27000 7_35000 8_5000 9_51000 98_0]]=2,1,0)</f>
        <v>0</v>
      </c>
      <c r="BR35">
        <f>IF(Table13[[#This Row],[Monthly_Income 1_5500 2_8000 3_11000 4_15000 5_20000 6_27000 7_35000 8_5000 9_51000 98_0]]=3,1,0)</f>
        <v>0</v>
      </c>
      <c r="BS35">
        <f>IF(Table13[[#This Row],[Monthly_Income 1_5500 2_8000 3_11000 4_15000 5_20000 6_27000 7_35000 8_5000 9_51000 98_0]]=4,1,0)</f>
        <v>0</v>
      </c>
      <c r="BT35">
        <f>IF(Table13[[#This Row],[Monthly_Income 1_5500 2_8000 3_11000 4_15000 5_20000 6_27000 7_35000 8_5000 9_51000 98_0]]=5,1,0)</f>
        <v>0</v>
      </c>
      <c r="BU35">
        <f>IF(Table13[[#This Row],[Monthly_Income 1_5500 2_8000 3_11000 4_15000 5_20000 6_27000 7_35000 8_5000 9_51000 98_0]]=6,1,0)</f>
        <v>0</v>
      </c>
      <c r="BV35">
        <f>IF(Table13[[#This Row],[Monthly_Income 1_5500 2_8000 3_11000 4_15000 5_20000 6_27000 7_35000 8_5000 9_51000 98_0]]=7,1,0)</f>
        <v>0</v>
      </c>
      <c r="BW35">
        <f>IF(Table13[[#This Row],[Monthly_Income 1_5500 2_8000 3_11000 4_15000 5_20000 6_27000 7_35000 8_5000 9_51000 98_0]]=8,1,0)</f>
        <v>0</v>
      </c>
      <c r="BX35">
        <f>IF(Table13[[#This Row],[Monthly_Income 1_5500 2_8000 3_11000 4_15000 5_20000 6_27000 7_35000 8_5000 9_51000 98_0]]=9,1,0)</f>
        <v>0</v>
      </c>
      <c r="BY35">
        <f>IF(Table13[[#This Row],[Monthly_Income 1_5500 2_8000 3_11000 4_15000 5_20000 6_27000 7_35000 8_5000 9_51000 98_0]]=98,1,0)</f>
        <v>0</v>
      </c>
      <c r="BZ35">
        <v>7</v>
      </c>
      <c r="CA35">
        <f>IF(Table13[[#This Row],[Monthly_Household_Income]]=1,1,0)</f>
        <v>0</v>
      </c>
      <c r="CB35">
        <f>IF(Table13[[#This Row],[Monthly_Household_Income]]=2,1,0)</f>
        <v>0</v>
      </c>
      <c r="CC35">
        <f>IF(Table13[[#This Row],[Monthly_Household_Income]]=3,1,0)</f>
        <v>0</v>
      </c>
      <c r="CD35">
        <f>IF(Table13[[#This Row],[Monthly_Household_Income]]=4,1,0)</f>
        <v>0</v>
      </c>
      <c r="CE35">
        <f>IF(Table13[[#This Row],[Monthly_Household_Income]]=5,1,0)</f>
        <v>0</v>
      </c>
      <c r="CF35">
        <f>IF(Table13[[#This Row],[Monthly_Household_Income]]=6,1,0)</f>
        <v>0</v>
      </c>
      <c r="CG35">
        <f>IF(Table13[[#This Row],[Monthly_Household_Income]]=7,1,0)</f>
        <v>1</v>
      </c>
      <c r="CH35">
        <f>IF(Table13[[#This Row],[Monthly_Household_Income]]=8,1,0)</f>
        <v>0</v>
      </c>
      <c r="CI35">
        <f>IF(Table13[[#This Row],[Monthly_Household_Income]]=9,1,0)</f>
        <v>0</v>
      </c>
      <c r="CJ35">
        <f>IF(Table13[[#This Row],[Monthly_Household_Income]]=98,1,0)</f>
        <v>0</v>
      </c>
    </row>
    <row r="36" spans="1:88">
      <c r="A36">
        <v>122</v>
      </c>
      <c r="B36" s="1">
        <v>42967</v>
      </c>
      <c r="C36" t="s">
        <v>32</v>
      </c>
      <c r="D36">
        <v>8</v>
      </c>
      <c r="E36">
        <v>7</v>
      </c>
      <c r="F36">
        <v>7</v>
      </c>
      <c r="G36">
        <v>8</v>
      </c>
      <c r="H36">
        <v>8</v>
      </c>
      <c r="I36">
        <v>8</v>
      </c>
      <c r="J36" t="s">
        <v>15</v>
      </c>
      <c r="K36">
        <v>7</v>
      </c>
      <c r="L36">
        <v>9</v>
      </c>
      <c r="M36">
        <v>8</v>
      </c>
      <c r="N36">
        <v>8</v>
      </c>
      <c r="O36">
        <v>9</v>
      </c>
      <c r="P36">
        <v>7</v>
      </c>
      <c r="Q36">
        <v>9</v>
      </c>
      <c r="R36">
        <v>8</v>
      </c>
      <c r="S36">
        <v>9</v>
      </c>
      <c r="T36">
        <v>7</v>
      </c>
      <c r="U36">
        <v>8</v>
      </c>
      <c r="V36">
        <v>7</v>
      </c>
      <c r="W36">
        <v>9</v>
      </c>
      <c r="X36">
        <v>8</v>
      </c>
      <c r="Y36">
        <v>8</v>
      </c>
      <c r="Z36">
        <v>8</v>
      </c>
      <c r="AA36">
        <v>7</v>
      </c>
      <c r="AB36">
        <v>8</v>
      </c>
      <c r="AC36">
        <v>2</v>
      </c>
      <c r="AD36">
        <f>IF(Table13[[#This Row],[payment]]=1,1,0)</f>
        <v>0</v>
      </c>
      <c r="AE36">
        <f>IF(Table13[[#This Row],[payment]]=2,1,0)</f>
        <v>1</v>
      </c>
      <c r="AF36">
        <f>IF(Table13[[#This Row],[payment]]=3,1,0)</f>
        <v>0</v>
      </c>
      <c r="AG36">
        <v>2</v>
      </c>
      <c r="AH36">
        <f>IF(Table13[[#This Row],[method_payment]]=1,1,0)</f>
        <v>0</v>
      </c>
      <c r="AI36">
        <f>IF(Table13[[#This Row],[method_payment]]=2,1,0)</f>
        <v>1</v>
      </c>
      <c r="AJ36">
        <f>IF(Table13[[#This Row],[method_payment]]=3,1,0)</f>
        <v>0</v>
      </c>
      <c r="AK36">
        <f>IF(Table13[[#This Row],[method_payment]]=5,1,0)</f>
        <v>0</v>
      </c>
      <c r="AL36">
        <f>IF(Table13[[#This Row],[method_payment]]=6,1,0)</f>
        <v>0</v>
      </c>
      <c r="AM36" t="s">
        <v>16</v>
      </c>
      <c r="AN36" t="s">
        <v>16</v>
      </c>
      <c r="AO36">
        <v>2</v>
      </c>
      <c r="AP36" s="2">
        <v>420.47</v>
      </c>
      <c r="AQ36" s="3">
        <f>IF(AND(Table13[[#This Row],[Average_amount_spent_per_visit_last_3_months]]&gt;=1,Table13[[#This Row],[Average_amount_spent_per_visit_last_3_months]]&lt;=999),1,0)</f>
        <v>1</v>
      </c>
      <c r="AR36" s="3">
        <f>IF(AND(Table13[[#This Row],[Average_amount_spent_per_visit_last_3_months]]&gt;=1000,Table13[[#This Row],[Average_amount_spent_per_visit_last_3_months]]&lt;=6700),1,0)</f>
        <v>0</v>
      </c>
      <c r="AS36">
        <v>1</v>
      </c>
      <c r="AT36">
        <v>37</v>
      </c>
      <c r="AU36">
        <f>IF(AND(Table13[[#This Row],[Age]]&gt;=18,Table13[[#This Row],[Age]]&lt;=25),1,0)</f>
        <v>0</v>
      </c>
      <c r="AV36">
        <f>IF(AND(Table13[[#This Row],[Age]]&gt;=26,Table13[[#This Row],[Age]]&lt;=35),1,0)</f>
        <v>0</v>
      </c>
      <c r="AW36">
        <f>IF(AND(Table13[[#This Row],[Age]]&gt;=36,Table13[[#This Row],[Age]]&lt;=45),1,0)</f>
        <v>1</v>
      </c>
      <c r="AX36">
        <f>IF(AND(Table13[[#This Row],[Age]]&gt;=46,Table13[[#This Row],[Age]]&lt;=55),1,0)</f>
        <v>0</v>
      </c>
      <c r="AY36">
        <f>IF(AND(Table13[[#This Row],[Age]]&gt;=56,Table13[[#This Row],[Age]]&lt;=67),1,0)</f>
        <v>0</v>
      </c>
      <c r="AZ36" t="s">
        <v>25</v>
      </c>
      <c r="BA36">
        <f>IF(Table13[[#This Row],[Marital Status]]="Married",1,0)</f>
        <v>1</v>
      </c>
      <c r="BB36">
        <f>IF(Table13[[#This Row],[Marital Status]]="Single",1,0)</f>
        <v>0</v>
      </c>
      <c r="BC36" t="s">
        <v>27</v>
      </c>
      <c r="BD36">
        <f>IF(Table13[[#This Row],[gender]]="Male",1,0)</f>
        <v>1</v>
      </c>
      <c r="BE36">
        <f>IF(Table13[[#This Row],[gender]]="Female",1,0)</f>
        <v>0</v>
      </c>
      <c r="BF36" t="s">
        <v>20</v>
      </c>
      <c r="BG36">
        <f>IF(Table13[[#This Row],[Highest level of Education]]="Did not attend school",1,0)</f>
        <v>0</v>
      </c>
      <c r="BH36">
        <f>IF(Table13[[#This Row],[Highest level of Education]]="K12 completed",1,0)</f>
        <v>0</v>
      </c>
      <c r="BI36">
        <f>IF(Table13[[#This Row],[Highest level of Education]]="High School Completed",1,0)</f>
        <v>1</v>
      </c>
      <c r="BJ36">
        <f>IF(Table13[[#This Row],[Highest level of Education]]="Technical Diploma/Partially completed College",1,0)</f>
        <v>0</v>
      </c>
      <c r="BK36">
        <f>IF(Table13[[#This Row],[Highest level of Education]]="University/College Degree",1,0)</f>
        <v>0</v>
      </c>
      <c r="BL36">
        <f>IF(Table13[[#This Row],[Highest level of Education]]="Post-graduate education",1,0)</f>
        <v>0</v>
      </c>
      <c r="BM36">
        <v>3</v>
      </c>
      <c r="BN36">
        <v>1</v>
      </c>
      <c r="BO36">
        <v>2</v>
      </c>
      <c r="BP36">
        <f>IF(Table13[[#This Row],[Monthly_Income 1_5500 2_8000 3_11000 4_15000 5_20000 6_27000 7_35000 8_5000 9_51000 98_0]]=1,1,0)</f>
        <v>0</v>
      </c>
      <c r="BQ36">
        <f>IF(Table13[[#This Row],[Monthly_Income 1_5500 2_8000 3_11000 4_15000 5_20000 6_27000 7_35000 8_5000 9_51000 98_0]]=2,1,0)</f>
        <v>1</v>
      </c>
      <c r="BR36">
        <f>IF(Table13[[#This Row],[Monthly_Income 1_5500 2_8000 3_11000 4_15000 5_20000 6_27000 7_35000 8_5000 9_51000 98_0]]=3,1,0)</f>
        <v>0</v>
      </c>
      <c r="BS36">
        <f>IF(Table13[[#This Row],[Monthly_Income 1_5500 2_8000 3_11000 4_15000 5_20000 6_27000 7_35000 8_5000 9_51000 98_0]]=4,1,0)</f>
        <v>0</v>
      </c>
      <c r="BT36">
        <f>IF(Table13[[#This Row],[Monthly_Income 1_5500 2_8000 3_11000 4_15000 5_20000 6_27000 7_35000 8_5000 9_51000 98_0]]=5,1,0)</f>
        <v>0</v>
      </c>
      <c r="BU36">
        <f>IF(Table13[[#This Row],[Monthly_Income 1_5500 2_8000 3_11000 4_15000 5_20000 6_27000 7_35000 8_5000 9_51000 98_0]]=6,1,0)</f>
        <v>0</v>
      </c>
      <c r="BV36">
        <f>IF(Table13[[#This Row],[Monthly_Income 1_5500 2_8000 3_11000 4_15000 5_20000 6_27000 7_35000 8_5000 9_51000 98_0]]=7,1,0)</f>
        <v>0</v>
      </c>
      <c r="BW36">
        <f>IF(Table13[[#This Row],[Monthly_Income 1_5500 2_8000 3_11000 4_15000 5_20000 6_27000 7_35000 8_5000 9_51000 98_0]]=8,1,0)</f>
        <v>0</v>
      </c>
      <c r="BX36">
        <f>IF(Table13[[#This Row],[Monthly_Income 1_5500 2_8000 3_11000 4_15000 5_20000 6_27000 7_35000 8_5000 9_51000 98_0]]=9,1,0)</f>
        <v>0</v>
      </c>
      <c r="BY36">
        <f>IF(Table13[[#This Row],[Monthly_Income 1_5500 2_8000 3_11000 4_15000 5_20000 6_27000 7_35000 8_5000 9_51000 98_0]]=98,1,0)</f>
        <v>0</v>
      </c>
      <c r="BZ36">
        <v>4</v>
      </c>
      <c r="CA36">
        <f>IF(Table13[[#This Row],[Monthly_Household_Income]]=1,1,0)</f>
        <v>0</v>
      </c>
      <c r="CB36">
        <f>IF(Table13[[#This Row],[Monthly_Household_Income]]=2,1,0)</f>
        <v>0</v>
      </c>
      <c r="CC36">
        <f>IF(Table13[[#This Row],[Monthly_Household_Income]]=3,1,0)</f>
        <v>0</v>
      </c>
      <c r="CD36">
        <f>IF(Table13[[#This Row],[Monthly_Household_Income]]=4,1,0)</f>
        <v>1</v>
      </c>
      <c r="CE36">
        <f>IF(Table13[[#This Row],[Monthly_Household_Income]]=5,1,0)</f>
        <v>0</v>
      </c>
      <c r="CF36">
        <f>IF(Table13[[#This Row],[Monthly_Household_Income]]=6,1,0)</f>
        <v>0</v>
      </c>
      <c r="CG36">
        <f>IF(Table13[[#This Row],[Monthly_Household_Income]]=7,1,0)</f>
        <v>0</v>
      </c>
      <c r="CH36">
        <f>IF(Table13[[#This Row],[Monthly_Household_Income]]=8,1,0)</f>
        <v>0</v>
      </c>
      <c r="CI36">
        <f>IF(Table13[[#This Row],[Monthly_Household_Income]]=9,1,0)</f>
        <v>0</v>
      </c>
      <c r="CJ36">
        <f>IF(Table13[[#This Row],[Monthly_Household_Income]]=98,1,0)</f>
        <v>0</v>
      </c>
    </row>
    <row r="37" spans="1:88">
      <c r="A37">
        <v>124</v>
      </c>
      <c r="B37" s="1">
        <v>43190</v>
      </c>
      <c r="C37" t="s">
        <v>33</v>
      </c>
      <c r="D37">
        <v>8</v>
      </c>
      <c r="E37">
        <v>9</v>
      </c>
      <c r="F37">
        <v>8</v>
      </c>
      <c r="G37">
        <v>8</v>
      </c>
      <c r="H37">
        <v>8</v>
      </c>
      <c r="I37">
        <v>8</v>
      </c>
      <c r="J37" t="s">
        <v>15</v>
      </c>
      <c r="K37">
        <v>9</v>
      </c>
      <c r="L37">
        <v>7</v>
      </c>
      <c r="M37">
        <v>8</v>
      </c>
      <c r="N37">
        <v>8</v>
      </c>
      <c r="O37">
        <v>7</v>
      </c>
      <c r="P37">
        <v>9</v>
      </c>
      <c r="Q37">
        <v>7</v>
      </c>
      <c r="R37">
        <v>8</v>
      </c>
      <c r="S37">
        <v>9</v>
      </c>
      <c r="T37">
        <v>7</v>
      </c>
      <c r="U37">
        <v>7</v>
      </c>
      <c r="V37">
        <v>9</v>
      </c>
      <c r="W37">
        <v>0</v>
      </c>
      <c r="X37">
        <v>8</v>
      </c>
      <c r="Y37">
        <v>8</v>
      </c>
      <c r="Z37">
        <v>7</v>
      </c>
      <c r="AA37">
        <v>7</v>
      </c>
      <c r="AB37">
        <v>8</v>
      </c>
      <c r="AC37">
        <v>1</v>
      </c>
      <c r="AD37">
        <f>IF(Table13[[#This Row],[payment]]=1,1,0)</f>
        <v>1</v>
      </c>
      <c r="AE37">
        <f>IF(Table13[[#This Row],[payment]]=2,1,0)</f>
        <v>0</v>
      </c>
      <c r="AF37">
        <f>IF(Table13[[#This Row],[payment]]=3,1,0)</f>
        <v>0</v>
      </c>
      <c r="AG37">
        <v>1</v>
      </c>
      <c r="AH37">
        <f>IF(Table13[[#This Row],[method_payment]]=1,1,0)</f>
        <v>1</v>
      </c>
      <c r="AI37">
        <f>IF(Table13[[#This Row],[method_payment]]=2,1,0)</f>
        <v>0</v>
      </c>
      <c r="AJ37">
        <f>IF(Table13[[#This Row],[method_payment]]=3,1,0)</f>
        <v>0</v>
      </c>
      <c r="AK37">
        <f>IF(Table13[[#This Row],[method_payment]]=5,1,0)</f>
        <v>0</v>
      </c>
      <c r="AL37">
        <f>IF(Table13[[#This Row],[method_payment]]=6,1,0)</f>
        <v>0</v>
      </c>
      <c r="AM37" t="s">
        <v>15</v>
      </c>
      <c r="AN37" t="s">
        <v>16</v>
      </c>
      <c r="AO37">
        <v>3</v>
      </c>
      <c r="AP37" s="2">
        <v>214.38</v>
      </c>
      <c r="AQ37" s="3">
        <f>IF(AND(Table13[[#This Row],[Average_amount_spent_per_visit_last_3_months]]&gt;=1,Table13[[#This Row],[Average_amount_spent_per_visit_last_3_months]]&lt;=999),1,0)</f>
        <v>1</v>
      </c>
      <c r="AR37" s="3">
        <f>IF(AND(Table13[[#This Row],[Average_amount_spent_per_visit_last_3_months]]&gt;=1000,Table13[[#This Row],[Average_amount_spent_per_visit_last_3_months]]&lt;=6700),1,0)</f>
        <v>0</v>
      </c>
      <c r="AS37">
        <v>1</v>
      </c>
      <c r="AT37">
        <v>36</v>
      </c>
      <c r="AU37">
        <f>IF(AND(Table13[[#This Row],[Age]]&gt;=18,Table13[[#This Row],[Age]]&lt;=25),1,0)</f>
        <v>0</v>
      </c>
      <c r="AV37">
        <f>IF(AND(Table13[[#This Row],[Age]]&gt;=26,Table13[[#This Row],[Age]]&lt;=35),1,0)</f>
        <v>0</v>
      </c>
      <c r="AW37">
        <f>IF(AND(Table13[[#This Row],[Age]]&gt;=36,Table13[[#This Row],[Age]]&lt;=45),1,0)</f>
        <v>1</v>
      </c>
      <c r="AX37">
        <f>IF(AND(Table13[[#This Row],[Age]]&gt;=46,Table13[[#This Row],[Age]]&lt;=55),1,0)</f>
        <v>0</v>
      </c>
      <c r="AY37">
        <f>IF(AND(Table13[[#This Row],[Age]]&gt;=56,Table13[[#This Row],[Age]]&lt;=67),1,0)</f>
        <v>0</v>
      </c>
      <c r="AZ37" t="s">
        <v>24</v>
      </c>
      <c r="BA37">
        <f>IF(Table13[[#This Row],[Marital Status]]="Married",1,0)</f>
        <v>0</v>
      </c>
      <c r="BB37">
        <f>IF(Table13[[#This Row],[Marital Status]]="Single",1,0)</f>
        <v>1</v>
      </c>
      <c r="BC37" t="s">
        <v>28</v>
      </c>
      <c r="BD37">
        <f>IF(Table13[[#This Row],[gender]]="Male",1,0)</f>
        <v>0</v>
      </c>
      <c r="BE37">
        <f>IF(Table13[[#This Row],[gender]]="Female",1,0)</f>
        <v>1</v>
      </c>
      <c r="BF37" t="s">
        <v>19</v>
      </c>
      <c r="BG37">
        <f>IF(Table13[[#This Row],[Highest level of Education]]="Did not attend school",1,0)</f>
        <v>0</v>
      </c>
      <c r="BH37">
        <f>IF(Table13[[#This Row],[Highest level of Education]]="K12 completed",1,0)</f>
        <v>0</v>
      </c>
      <c r="BI37">
        <f>IF(Table13[[#This Row],[Highest level of Education]]="High School Completed",1,0)</f>
        <v>0</v>
      </c>
      <c r="BJ37">
        <f>IF(Table13[[#This Row],[Highest level of Education]]="Technical Diploma/Partially completed College",1,0)</f>
        <v>0</v>
      </c>
      <c r="BK37">
        <f>IF(Table13[[#This Row],[Highest level of Education]]="University/College Degree",1,0)</f>
        <v>1</v>
      </c>
      <c r="BL37">
        <f>IF(Table13[[#This Row],[Highest level of Education]]="Post-graduate education",1,0)</f>
        <v>0</v>
      </c>
      <c r="BM37">
        <v>0</v>
      </c>
      <c r="BN37">
        <v>1</v>
      </c>
      <c r="BO37">
        <v>3</v>
      </c>
      <c r="BP37">
        <f>IF(Table13[[#This Row],[Monthly_Income 1_5500 2_8000 3_11000 4_15000 5_20000 6_27000 7_35000 8_5000 9_51000 98_0]]=1,1,0)</f>
        <v>0</v>
      </c>
      <c r="BQ37">
        <f>IF(Table13[[#This Row],[Monthly_Income 1_5500 2_8000 3_11000 4_15000 5_20000 6_27000 7_35000 8_5000 9_51000 98_0]]=2,1,0)</f>
        <v>0</v>
      </c>
      <c r="BR37">
        <f>IF(Table13[[#This Row],[Monthly_Income 1_5500 2_8000 3_11000 4_15000 5_20000 6_27000 7_35000 8_5000 9_51000 98_0]]=3,1,0)</f>
        <v>1</v>
      </c>
      <c r="BS37">
        <f>IF(Table13[[#This Row],[Monthly_Income 1_5500 2_8000 3_11000 4_15000 5_20000 6_27000 7_35000 8_5000 9_51000 98_0]]=4,1,0)</f>
        <v>0</v>
      </c>
      <c r="BT37">
        <f>IF(Table13[[#This Row],[Monthly_Income 1_5500 2_8000 3_11000 4_15000 5_20000 6_27000 7_35000 8_5000 9_51000 98_0]]=5,1,0)</f>
        <v>0</v>
      </c>
      <c r="BU37">
        <f>IF(Table13[[#This Row],[Monthly_Income 1_5500 2_8000 3_11000 4_15000 5_20000 6_27000 7_35000 8_5000 9_51000 98_0]]=6,1,0)</f>
        <v>0</v>
      </c>
      <c r="BV37">
        <f>IF(Table13[[#This Row],[Monthly_Income 1_5500 2_8000 3_11000 4_15000 5_20000 6_27000 7_35000 8_5000 9_51000 98_0]]=7,1,0)</f>
        <v>0</v>
      </c>
      <c r="BW37">
        <f>IF(Table13[[#This Row],[Monthly_Income 1_5500 2_8000 3_11000 4_15000 5_20000 6_27000 7_35000 8_5000 9_51000 98_0]]=8,1,0)</f>
        <v>0</v>
      </c>
      <c r="BX37">
        <f>IF(Table13[[#This Row],[Monthly_Income 1_5500 2_8000 3_11000 4_15000 5_20000 6_27000 7_35000 8_5000 9_51000 98_0]]=9,1,0)</f>
        <v>0</v>
      </c>
      <c r="BY37">
        <f>IF(Table13[[#This Row],[Monthly_Income 1_5500 2_8000 3_11000 4_15000 5_20000 6_27000 7_35000 8_5000 9_51000 98_0]]=98,1,0)</f>
        <v>0</v>
      </c>
      <c r="BZ37">
        <v>8</v>
      </c>
      <c r="CA37">
        <f>IF(Table13[[#This Row],[Monthly_Household_Income]]=1,1,0)</f>
        <v>0</v>
      </c>
      <c r="CB37">
        <f>IF(Table13[[#This Row],[Monthly_Household_Income]]=2,1,0)</f>
        <v>0</v>
      </c>
      <c r="CC37">
        <f>IF(Table13[[#This Row],[Monthly_Household_Income]]=3,1,0)</f>
        <v>0</v>
      </c>
      <c r="CD37">
        <f>IF(Table13[[#This Row],[Monthly_Household_Income]]=4,1,0)</f>
        <v>0</v>
      </c>
      <c r="CE37">
        <f>IF(Table13[[#This Row],[Monthly_Household_Income]]=5,1,0)</f>
        <v>0</v>
      </c>
      <c r="CF37">
        <f>IF(Table13[[#This Row],[Monthly_Household_Income]]=6,1,0)</f>
        <v>0</v>
      </c>
      <c r="CG37">
        <f>IF(Table13[[#This Row],[Monthly_Household_Income]]=7,1,0)</f>
        <v>0</v>
      </c>
      <c r="CH37">
        <f>IF(Table13[[#This Row],[Monthly_Household_Income]]=8,1,0)</f>
        <v>1</v>
      </c>
      <c r="CI37">
        <f>IF(Table13[[#This Row],[Monthly_Household_Income]]=9,1,0)</f>
        <v>0</v>
      </c>
      <c r="CJ37">
        <f>IF(Table13[[#This Row],[Monthly_Household_Income]]=98,1,0)</f>
        <v>0</v>
      </c>
    </row>
    <row r="38" spans="1:88">
      <c r="A38">
        <v>131</v>
      </c>
      <c r="B38" s="1">
        <v>42968</v>
      </c>
      <c r="C38" t="s">
        <v>31</v>
      </c>
      <c r="D38">
        <v>7</v>
      </c>
      <c r="E38">
        <v>6</v>
      </c>
      <c r="F38">
        <v>8</v>
      </c>
      <c r="G38">
        <v>7</v>
      </c>
      <c r="H38">
        <v>6</v>
      </c>
      <c r="I38">
        <v>5</v>
      </c>
      <c r="J38" t="s">
        <v>15</v>
      </c>
      <c r="K38">
        <v>8</v>
      </c>
      <c r="L38">
        <v>8</v>
      </c>
      <c r="M38">
        <v>6</v>
      </c>
      <c r="N38">
        <v>6</v>
      </c>
      <c r="O38">
        <v>7</v>
      </c>
      <c r="P38">
        <v>7</v>
      </c>
      <c r="Q38">
        <v>7</v>
      </c>
      <c r="R38">
        <v>8</v>
      </c>
      <c r="S38">
        <v>8</v>
      </c>
      <c r="T38">
        <v>8</v>
      </c>
      <c r="U38">
        <v>6</v>
      </c>
      <c r="V38">
        <v>7</v>
      </c>
      <c r="W38">
        <v>6</v>
      </c>
      <c r="X38">
        <v>0</v>
      </c>
      <c r="Y38">
        <v>8</v>
      </c>
      <c r="Z38">
        <v>7</v>
      </c>
      <c r="AA38">
        <v>8</v>
      </c>
      <c r="AB38">
        <v>0</v>
      </c>
      <c r="AC38">
        <v>1</v>
      </c>
      <c r="AD38">
        <f>IF(Table13[[#This Row],[payment]]=1,1,0)</f>
        <v>1</v>
      </c>
      <c r="AE38">
        <f>IF(Table13[[#This Row],[payment]]=2,1,0)</f>
        <v>0</v>
      </c>
      <c r="AF38">
        <f>IF(Table13[[#This Row],[payment]]=3,1,0)</f>
        <v>0</v>
      </c>
      <c r="AG38">
        <v>5</v>
      </c>
      <c r="AH38">
        <f>IF(Table13[[#This Row],[method_payment]]=1,1,0)</f>
        <v>0</v>
      </c>
      <c r="AI38">
        <f>IF(Table13[[#This Row],[method_payment]]=2,1,0)</f>
        <v>0</v>
      </c>
      <c r="AJ38">
        <f>IF(Table13[[#This Row],[method_payment]]=3,1,0)</f>
        <v>0</v>
      </c>
      <c r="AK38">
        <f>IF(Table13[[#This Row],[method_payment]]=5,1,0)</f>
        <v>1</v>
      </c>
      <c r="AL38">
        <f>IF(Table13[[#This Row],[method_payment]]=6,1,0)</f>
        <v>0</v>
      </c>
      <c r="AM38" t="s">
        <v>16</v>
      </c>
      <c r="AN38" t="s">
        <v>16</v>
      </c>
      <c r="AO38">
        <v>5</v>
      </c>
      <c r="AP38" s="2">
        <v>155.13</v>
      </c>
      <c r="AQ38" s="3">
        <f>IF(AND(Table13[[#This Row],[Average_amount_spent_per_visit_last_3_months]]&gt;=1,Table13[[#This Row],[Average_amount_spent_per_visit_last_3_months]]&lt;=999),1,0)</f>
        <v>1</v>
      </c>
      <c r="AR38" s="3">
        <f>IF(AND(Table13[[#This Row],[Average_amount_spent_per_visit_last_3_months]]&gt;=1000,Table13[[#This Row],[Average_amount_spent_per_visit_last_3_months]]&lt;=6700),1,0)</f>
        <v>0</v>
      </c>
      <c r="AS38">
        <v>3</v>
      </c>
      <c r="AT38">
        <v>36</v>
      </c>
      <c r="AU38">
        <f>IF(AND(Table13[[#This Row],[Age]]&gt;=18,Table13[[#This Row],[Age]]&lt;=25),1,0)</f>
        <v>0</v>
      </c>
      <c r="AV38">
        <f>IF(AND(Table13[[#This Row],[Age]]&gt;=26,Table13[[#This Row],[Age]]&lt;=35),1,0)</f>
        <v>0</v>
      </c>
      <c r="AW38">
        <f>IF(AND(Table13[[#This Row],[Age]]&gt;=36,Table13[[#This Row],[Age]]&lt;=45),1,0)</f>
        <v>1</v>
      </c>
      <c r="AX38">
        <f>IF(AND(Table13[[#This Row],[Age]]&gt;=46,Table13[[#This Row],[Age]]&lt;=55),1,0)</f>
        <v>0</v>
      </c>
      <c r="AY38">
        <f>IF(AND(Table13[[#This Row],[Age]]&gt;=56,Table13[[#This Row],[Age]]&lt;=67),1,0)</f>
        <v>0</v>
      </c>
      <c r="AZ38" t="s">
        <v>24</v>
      </c>
      <c r="BA38">
        <f>IF(Table13[[#This Row],[Marital Status]]="Married",1,0)</f>
        <v>0</v>
      </c>
      <c r="BB38">
        <f>IF(Table13[[#This Row],[Marital Status]]="Single",1,0)</f>
        <v>1</v>
      </c>
      <c r="BC38" t="s">
        <v>28</v>
      </c>
      <c r="BD38">
        <f>IF(Table13[[#This Row],[gender]]="Male",1,0)</f>
        <v>0</v>
      </c>
      <c r="BE38">
        <f>IF(Table13[[#This Row],[gender]]="Female",1,0)</f>
        <v>1</v>
      </c>
      <c r="BF38" t="s">
        <v>19</v>
      </c>
      <c r="BG38">
        <f>IF(Table13[[#This Row],[Highest level of Education]]="Did not attend school",1,0)</f>
        <v>0</v>
      </c>
      <c r="BH38">
        <f>IF(Table13[[#This Row],[Highest level of Education]]="K12 completed",1,0)</f>
        <v>0</v>
      </c>
      <c r="BI38">
        <f>IF(Table13[[#This Row],[Highest level of Education]]="High School Completed",1,0)</f>
        <v>0</v>
      </c>
      <c r="BJ38">
        <f>IF(Table13[[#This Row],[Highest level of Education]]="Technical Diploma/Partially completed College",1,0)</f>
        <v>0</v>
      </c>
      <c r="BK38">
        <f>IF(Table13[[#This Row],[Highest level of Education]]="University/College Degree",1,0)</f>
        <v>1</v>
      </c>
      <c r="BL38">
        <f>IF(Table13[[#This Row],[Highest level of Education]]="Post-graduate education",1,0)</f>
        <v>0</v>
      </c>
      <c r="BM38">
        <v>0</v>
      </c>
      <c r="BN38">
        <v>1</v>
      </c>
      <c r="BO38">
        <v>3</v>
      </c>
      <c r="BP38">
        <f>IF(Table13[[#This Row],[Monthly_Income 1_5500 2_8000 3_11000 4_15000 5_20000 6_27000 7_35000 8_5000 9_51000 98_0]]=1,1,0)</f>
        <v>0</v>
      </c>
      <c r="BQ38">
        <f>IF(Table13[[#This Row],[Monthly_Income 1_5500 2_8000 3_11000 4_15000 5_20000 6_27000 7_35000 8_5000 9_51000 98_0]]=2,1,0)</f>
        <v>0</v>
      </c>
      <c r="BR38">
        <f>IF(Table13[[#This Row],[Monthly_Income 1_5500 2_8000 3_11000 4_15000 5_20000 6_27000 7_35000 8_5000 9_51000 98_0]]=3,1,0)</f>
        <v>1</v>
      </c>
      <c r="BS38">
        <f>IF(Table13[[#This Row],[Monthly_Income 1_5500 2_8000 3_11000 4_15000 5_20000 6_27000 7_35000 8_5000 9_51000 98_0]]=4,1,0)</f>
        <v>0</v>
      </c>
      <c r="BT38">
        <f>IF(Table13[[#This Row],[Monthly_Income 1_5500 2_8000 3_11000 4_15000 5_20000 6_27000 7_35000 8_5000 9_51000 98_0]]=5,1,0)</f>
        <v>0</v>
      </c>
      <c r="BU38">
        <f>IF(Table13[[#This Row],[Monthly_Income 1_5500 2_8000 3_11000 4_15000 5_20000 6_27000 7_35000 8_5000 9_51000 98_0]]=6,1,0)</f>
        <v>0</v>
      </c>
      <c r="BV38">
        <f>IF(Table13[[#This Row],[Monthly_Income 1_5500 2_8000 3_11000 4_15000 5_20000 6_27000 7_35000 8_5000 9_51000 98_0]]=7,1,0)</f>
        <v>0</v>
      </c>
      <c r="BW38">
        <f>IF(Table13[[#This Row],[Monthly_Income 1_5500 2_8000 3_11000 4_15000 5_20000 6_27000 7_35000 8_5000 9_51000 98_0]]=8,1,0)</f>
        <v>0</v>
      </c>
      <c r="BX38">
        <f>IF(Table13[[#This Row],[Monthly_Income 1_5500 2_8000 3_11000 4_15000 5_20000 6_27000 7_35000 8_5000 9_51000 98_0]]=9,1,0)</f>
        <v>0</v>
      </c>
      <c r="BY38">
        <f>IF(Table13[[#This Row],[Monthly_Income 1_5500 2_8000 3_11000 4_15000 5_20000 6_27000 7_35000 8_5000 9_51000 98_0]]=98,1,0)</f>
        <v>0</v>
      </c>
      <c r="BZ38">
        <v>6</v>
      </c>
      <c r="CA38">
        <f>IF(Table13[[#This Row],[Monthly_Household_Income]]=1,1,0)</f>
        <v>0</v>
      </c>
      <c r="CB38">
        <f>IF(Table13[[#This Row],[Monthly_Household_Income]]=2,1,0)</f>
        <v>0</v>
      </c>
      <c r="CC38">
        <f>IF(Table13[[#This Row],[Monthly_Household_Income]]=3,1,0)</f>
        <v>0</v>
      </c>
      <c r="CD38">
        <f>IF(Table13[[#This Row],[Monthly_Household_Income]]=4,1,0)</f>
        <v>0</v>
      </c>
      <c r="CE38">
        <f>IF(Table13[[#This Row],[Monthly_Household_Income]]=5,1,0)</f>
        <v>0</v>
      </c>
      <c r="CF38">
        <f>IF(Table13[[#This Row],[Monthly_Household_Income]]=6,1,0)</f>
        <v>1</v>
      </c>
      <c r="CG38">
        <f>IF(Table13[[#This Row],[Monthly_Household_Income]]=7,1,0)</f>
        <v>0</v>
      </c>
      <c r="CH38">
        <f>IF(Table13[[#This Row],[Monthly_Household_Income]]=8,1,0)</f>
        <v>0</v>
      </c>
      <c r="CI38">
        <f>IF(Table13[[#This Row],[Monthly_Household_Income]]=9,1,0)</f>
        <v>0</v>
      </c>
      <c r="CJ38">
        <f>IF(Table13[[#This Row],[Monthly_Household_Income]]=98,1,0)</f>
        <v>0</v>
      </c>
    </row>
    <row r="39" spans="1:88">
      <c r="A39">
        <v>132</v>
      </c>
      <c r="B39" s="1">
        <v>42974</v>
      </c>
      <c r="C39" t="s">
        <v>35</v>
      </c>
      <c r="D39">
        <v>8</v>
      </c>
      <c r="E39">
        <v>8</v>
      </c>
      <c r="F39">
        <v>6</v>
      </c>
      <c r="G39">
        <v>8</v>
      </c>
      <c r="H39">
        <v>7</v>
      </c>
      <c r="I39">
        <v>7</v>
      </c>
      <c r="J39" t="s">
        <v>15</v>
      </c>
      <c r="K39">
        <v>7</v>
      </c>
      <c r="L39">
        <v>6</v>
      </c>
      <c r="M39">
        <v>8</v>
      </c>
      <c r="N39">
        <v>8</v>
      </c>
      <c r="O39">
        <v>7</v>
      </c>
      <c r="P39">
        <v>8</v>
      </c>
      <c r="Q39">
        <v>6</v>
      </c>
      <c r="R39">
        <v>6</v>
      </c>
      <c r="S39">
        <v>7</v>
      </c>
      <c r="T39">
        <v>6</v>
      </c>
      <c r="U39">
        <v>8</v>
      </c>
      <c r="V39">
        <v>7</v>
      </c>
      <c r="W39">
        <v>7</v>
      </c>
      <c r="X39">
        <v>6</v>
      </c>
      <c r="Y39">
        <v>8</v>
      </c>
      <c r="Z39">
        <v>8</v>
      </c>
      <c r="AA39">
        <v>7</v>
      </c>
      <c r="AB39">
        <v>7</v>
      </c>
      <c r="AC39">
        <v>1</v>
      </c>
      <c r="AD39">
        <f>IF(Table13[[#This Row],[payment]]=1,1,0)</f>
        <v>1</v>
      </c>
      <c r="AE39">
        <f>IF(Table13[[#This Row],[payment]]=2,1,0)</f>
        <v>0</v>
      </c>
      <c r="AF39">
        <f>IF(Table13[[#This Row],[payment]]=3,1,0)</f>
        <v>0</v>
      </c>
      <c r="AG39">
        <v>1</v>
      </c>
      <c r="AH39">
        <f>IF(Table13[[#This Row],[method_payment]]=1,1,0)</f>
        <v>1</v>
      </c>
      <c r="AI39">
        <f>IF(Table13[[#This Row],[method_payment]]=2,1,0)</f>
        <v>0</v>
      </c>
      <c r="AJ39">
        <f>IF(Table13[[#This Row],[method_payment]]=3,1,0)</f>
        <v>0</v>
      </c>
      <c r="AK39">
        <f>IF(Table13[[#This Row],[method_payment]]=5,1,0)</f>
        <v>0</v>
      </c>
      <c r="AL39">
        <f>IF(Table13[[#This Row],[method_payment]]=6,1,0)</f>
        <v>0</v>
      </c>
      <c r="AM39" t="s">
        <v>15</v>
      </c>
      <c r="AN39" t="s">
        <v>16</v>
      </c>
      <c r="AO39">
        <v>1</v>
      </c>
      <c r="AP39" s="2">
        <v>210.55</v>
      </c>
      <c r="AQ39" s="3">
        <f>IF(AND(Table13[[#This Row],[Average_amount_spent_per_visit_last_3_months]]&gt;=1,Table13[[#This Row],[Average_amount_spent_per_visit_last_3_months]]&lt;=999),1,0)</f>
        <v>1</v>
      </c>
      <c r="AR39" s="3">
        <f>IF(AND(Table13[[#This Row],[Average_amount_spent_per_visit_last_3_months]]&gt;=1000,Table13[[#This Row],[Average_amount_spent_per_visit_last_3_months]]&lt;=6700),1,0)</f>
        <v>0</v>
      </c>
      <c r="AS39">
        <v>1</v>
      </c>
      <c r="AT39">
        <v>23</v>
      </c>
      <c r="AU39">
        <f>IF(AND(Table13[[#This Row],[Age]]&gt;=18,Table13[[#This Row],[Age]]&lt;=25),1,0)</f>
        <v>1</v>
      </c>
      <c r="AV39">
        <f>IF(AND(Table13[[#This Row],[Age]]&gt;=26,Table13[[#This Row],[Age]]&lt;=35),1,0)</f>
        <v>0</v>
      </c>
      <c r="AW39">
        <f>IF(AND(Table13[[#This Row],[Age]]&gt;=36,Table13[[#This Row],[Age]]&lt;=45),1,0)</f>
        <v>0</v>
      </c>
      <c r="AX39">
        <f>IF(AND(Table13[[#This Row],[Age]]&gt;=46,Table13[[#This Row],[Age]]&lt;=55),1,0)</f>
        <v>0</v>
      </c>
      <c r="AY39">
        <f>IF(AND(Table13[[#This Row],[Age]]&gt;=56,Table13[[#This Row],[Age]]&lt;=67),1,0)</f>
        <v>0</v>
      </c>
      <c r="AZ39" t="s">
        <v>24</v>
      </c>
      <c r="BA39">
        <f>IF(Table13[[#This Row],[Marital Status]]="Married",1,0)</f>
        <v>0</v>
      </c>
      <c r="BB39">
        <f>IF(Table13[[#This Row],[Marital Status]]="Single",1,0)</f>
        <v>1</v>
      </c>
      <c r="BC39" t="s">
        <v>28</v>
      </c>
      <c r="BD39">
        <f>IF(Table13[[#This Row],[gender]]="Male",1,0)</f>
        <v>0</v>
      </c>
      <c r="BE39">
        <f>IF(Table13[[#This Row],[gender]]="Female",1,0)</f>
        <v>1</v>
      </c>
      <c r="BF39" t="s">
        <v>20</v>
      </c>
      <c r="BG39">
        <f>IF(Table13[[#This Row],[Highest level of Education]]="Did not attend school",1,0)</f>
        <v>0</v>
      </c>
      <c r="BH39">
        <f>IF(Table13[[#This Row],[Highest level of Education]]="K12 completed",1,0)</f>
        <v>0</v>
      </c>
      <c r="BI39">
        <f>IF(Table13[[#This Row],[Highest level of Education]]="High School Completed",1,0)</f>
        <v>1</v>
      </c>
      <c r="BJ39">
        <f>IF(Table13[[#This Row],[Highest level of Education]]="Technical Diploma/Partially completed College",1,0)</f>
        <v>0</v>
      </c>
      <c r="BK39">
        <f>IF(Table13[[#This Row],[Highest level of Education]]="University/College Degree",1,0)</f>
        <v>0</v>
      </c>
      <c r="BL39">
        <f>IF(Table13[[#This Row],[Highest level of Education]]="Post-graduate education",1,0)</f>
        <v>0</v>
      </c>
      <c r="BM39">
        <v>0</v>
      </c>
      <c r="BN39">
        <v>1</v>
      </c>
      <c r="BO39">
        <v>2</v>
      </c>
      <c r="BP39">
        <f>IF(Table13[[#This Row],[Monthly_Income 1_5500 2_8000 3_11000 4_15000 5_20000 6_27000 7_35000 8_5000 9_51000 98_0]]=1,1,0)</f>
        <v>0</v>
      </c>
      <c r="BQ39">
        <f>IF(Table13[[#This Row],[Monthly_Income 1_5500 2_8000 3_11000 4_15000 5_20000 6_27000 7_35000 8_5000 9_51000 98_0]]=2,1,0)</f>
        <v>1</v>
      </c>
      <c r="BR39">
        <f>IF(Table13[[#This Row],[Monthly_Income 1_5500 2_8000 3_11000 4_15000 5_20000 6_27000 7_35000 8_5000 9_51000 98_0]]=3,1,0)</f>
        <v>0</v>
      </c>
      <c r="BS39">
        <f>IF(Table13[[#This Row],[Monthly_Income 1_5500 2_8000 3_11000 4_15000 5_20000 6_27000 7_35000 8_5000 9_51000 98_0]]=4,1,0)</f>
        <v>0</v>
      </c>
      <c r="BT39">
        <f>IF(Table13[[#This Row],[Monthly_Income 1_5500 2_8000 3_11000 4_15000 5_20000 6_27000 7_35000 8_5000 9_51000 98_0]]=5,1,0)</f>
        <v>0</v>
      </c>
      <c r="BU39">
        <f>IF(Table13[[#This Row],[Monthly_Income 1_5500 2_8000 3_11000 4_15000 5_20000 6_27000 7_35000 8_5000 9_51000 98_0]]=6,1,0)</f>
        <v>0</v>
      </c>
      <c r="BV39">
        <f>IF(Table13[[#This Row],[Monthly_Income 1_5500 2_8000 3_11000 4_15000 5_20000 6_27000 7_35000 8_5000 9_51000 98_0]]=7,1,0)</f>
        <v>0</v>
      </c>
      <c r="BW39">
        <f>IF(Table13[[#This Row],[Monthly_Income 1_5500 2_8000 3_11000 4_15000 5_20000 6_27000 7_35000 8_5000 9_51000 98_0]]=8,1,0)</f>
        <v>0</v>
      </c>
      <c r="BX39">
        <f>IF(Table13[[#This Row],[Monthly_Income 1_5500 2_8000 3_11000 4_15000 5_20000 6_27000 7_35000 8_5000 9_51000 98_0]]=9,1,0)</f>
        <v>0</v>
      </c>
      <c r="BY39">
        <f>IF(Table13[[#This Row],[Monthly_Income 1_5500 2_8000 3_11000 4_15000 5_20000 6_27000 7_35000 8_5000 9_51000 98_0]]=98,1,0)</f>
        <v>0</v>
      </c>
      <c r="BZ39">
        <v>5</v>
      </c>
      <c r="CA39">
        <f>IF(Table13[[#This Row],[Monthly_Household_Income]]=1,1,0)</f>
        <v>0</v>
      </c>
      <c r="CB39">
        <f>IF(Table13[[#This Row],[Monthly_Household_Income]]=2,1,0)</f>
        <v>0</v>
      </c>
      <c r="CC39">
        <f>IF(Table13[[#This Row],[Monthly_Household_Income]]=3,1,0)</f>
        <v>0</v>
      </c>
      <c r="CD39">
        <f>IF(Table13[[#This Row],[Monthly_Household_Income]]=4,1,0)</f>
        <v>0</v>
      </c>
      <c r="CE39">
        <f>IF(Table13[[#This Row],[Monthly_Household_Income]]=5,1,0)</f>
        <v>1</v>
      </c>
      <c r="CF39">
        <f>IF(Table13[[#This Row],[Monthly_Household_Income]]=6,1,0)</f>
        <v>0</v>
      </c>
      <c r="CG39">
        <f>IF(Table13[[#This Row],[Monthly_Household_Income]]=7,1,0)</f>
        <v>0</v>
      </c>
      <c r="CH39">
        <f>IF(Table13[[#This Row],[Monthly_Household_Income]]=8,1,0)</f>
        <v>0</v>
      </c>
      <c r="CI39">
        <f>IF(Table13[[#This Row],[Monthly_Household_Income]]=9,1,0)</f>
        <v>0</v>
      </c>
      <c r="CJ39">
        <f>IF(Table13[[#This Row],[Monthly_Household_Income]]=98,1,0)</f>
        <v>0</v>
      </c>
    </row>
    <row r="40" spans="1:88">
      <c r="A40">
        <v>138</v>
      </c>
      <c r="B40" s="1">
        <v>43191</v>
      </c>
      <c r="C40" t="s">
        <v>34</v>
      </c>
      <c r="D40">
        <v>9</v>
      </c>
      <c r="E40">
        <v>9</v>
      </c>
      <c r="F40">
        <v>9</v>
      </c>
      <c r="G40">
        <v>10</v>
      </c>
      <c r="H40">
        <v>9</v>
      </c>
      <c r="I40">
        <v>10</v>
      </c>
      <c r="J40" t="s">
        <v>15</v>
      </c>
      <c r="K40">
        <v>10</v>
      </c>
      <c r="L40">
        <v>10</v>
      </c>
      <c r="M40">
        <v>9</v>
      </c>
      <c r="N40">
        <v>10</v>
      </c>
      <c r="O40">
        <v>9</v>
      </c>
      <c r="P40">
        <v>9</v>
      </c>
      <c r="Q40">
        <v>10</v>
      </c>
      <c r="R40">
        <v>10</v>
      </c>
      <c r="S40">
        <v>10</v>
      </c>
      <c r="T40">
        <v>9</v>
      </c>
      <c r="U40">
        <v>10</v>
      </c>
      <c r="V40">
        <v>10</v>
      </c>
      <c r="W40">
        <v>9</v>
      </c>
      <c r="X40">
        <v>9</v>
      </c>
      <c r="Y40">
        <v>10</v>
      </c>
      <c r="Z40">
        <v>10</v>
      </c>
      <c r="AA40">
        <v>9</v>
      </c>
      <c r="AB40">
        <v>10</v>
      </c>
      <c r="AC40">
        <v>1</v>
      </c>
      <c r="AD40">
        <f>IF(Table13[[#This Row],[payment]]=1,1,0)</f>
        <v>1</v>
      </c>
      <c r="AE40">
        <f>IF(Table13[[#This Row],[payment]]=2,1,0)</f>
        <v>0</v>
      </c>
      <c r="AF40">
        <f>IF(Table13[[#This Row],[payment]]=3,1,0)</f>
        <v>0</v>
      </c>
      <c r="AG40">
        <v>2</v>
      </c>
      <c r="AH40">
        <f>IF(Table13[[#This Row],[method_payment]]=1,1,0)</f>
        <v>0</v>
      </c>
      <c r="AI40">
        <f>IF(Table13[[#This Row],[method_payment]]=2,1,0)</f>
        <v>1</v>
      </c>
      <c r="AJ40">
        <f>IF(Table13[[#This Row],[method_payment]]=3,1,0)</f>
        <v>0</v>
      </c>
      <c r="AK40">
        <f>IF(Table13[[#This Row],[method_payment]]=5,1,0)</f>
        <v>0</v>
      </c>
      <c r="AL40">
        <f>IF(Table13[[#This Row],[method_payment]]=6,1,0)</f>
        <v>0</v>
      </c>
      <c r="AM40" t="s">
        <v>16</v>
      </c>
      <c r="AN40" t="s">
        <v>15</v>
      </c>
      <c r="AO40">
        <v>1</v>
      </c>
      <c r="AP40" s="2">
        <v>512.12</v>
      </c>
      <c r="AQ40" s="3">
        <f>IF(AND(Table13[[#This Row],[Average_amount_spent_per_visit_last_3_months]]&gt;=1,Table13[[#This Row],[Average_amount_spent_per_visit_last_3_months]]&lt;=999),1,0)</f>
        <v>1</v>
      </c>
      <c r="AR40" s="3">
        <f>IF(AND(Table13[[#This Row],[Average_amount_spent_per_visit_last_3_months]]&gt;=1000,Table13[[#This Row],[Average_amount_spent_per_visit_last_3_months]]&lt;=6700),1,0)</f>
        <v>0</v>
      </c>
      <c r="AS40">
        <v>3</v>
      </c>
      <c r="AT40">
        <v>36</v>
      </c>
      <c r="AU40">
        <f>IF(AND(Table13[[#This Row],[Age]]&gt;=18,Table13[[#This Row],[Age]]&lt;=25),1,0)</f>
        <v>0</v>
      </c>
      <c r="AV40">
        <f>IF(AND(Table13[[#This Row],[Age]]&gt;=26,Table13[[#This Row],[Age]]&lt;=35),1,0)</f>
        <v>0</v>
      </c>
      <c r="AW40">
        <f>IF(AND(Table13[[#This Row],[Age]]&gt;=36,Table13[[#This Row],[Age]]&lt;=45),1,0)</f>
        <v>1</v>
      </c>
      <c r="AX40">
        <f>IF(AND(Table13[[#This Row],[Age]]&gt;=46,Table13[[#This Row],[Age]]&lt;=55),1,0)</f>
        <v>0</v>
      </c>
      <c r="AY40">
        <f>IF(AND(Table13[[#This Row],[Age]]&gt;=56,Table13[[#This Row],[Age]]&lt;=67),1,0)</f>
        <v>0</v>
      </c>
      <c r="AZ40" t="s">
        <v>25</v>
      </c>
      <c r="BA40">
        <f>IF(Table13[[#This Row],[Marital Status]]="Married",1,0)</f>
        <v>1</v>
      </c>
      <c r="BB40">
        <f>IF(Table13[[#This Row],[Marital Status]]="Single",1,0)</f>
        <v>0</v>
      </c>
      <c r="BC40" t="s">
        <v>27</v>
      </c>
      <c r="BD40">
        <f>IF(Table13[[#This Row],[gender]]="Male",1,0)</f>
        <v>1</v>
      </c>
      <c r="BE40">
        <f>IF(Table13[[#This Row],[gender]]="Female",1,0)</f>
        <v>0</v>
      </c>
      <c r="BF40" t="s">
        <v>20</v>
      </c>
      <c r="BG40">
        <f>IF(Table13[[#This Row],[Highest level of Education]]="Did not attend school",1,0)</f>
        <v>0</v>
      </c>
      <c r="BH40">
        <f>IF(Table13[[#This Row],[Highest level of Education]]="K12 completed",1,0)</f>
        <v>0</v>
      </c>
      <c r="BI40">
        <f>IF(Table13[[#This Row],[Highest level of Education]]="High School Completed",1,0)</f>
        <v>1</v>
      </c>
      <c r="BJ40">
        <f>IF(Table13[[#This Row],[Highest level of Education]]="Technical Diploma/Partially completed College",1,0)</f>
        <v>0</v>
      </c>
      <c r="BK40">
        <f>IF(Table13[[#This Row],[Highest level of Education]]="University/College Degree",1,0)</f>
        <v>0</v>
      </c>
      <c r="BL40">
        <f>IF(Table13[[#This Row],[Highest level of Education]]="Post-graduate education",1,0)</f>
        <v>0</v>
      </c>
      <c r="BM40">
        <v>2</v>
      </c>
      <c r="BN40">
        <v>1</v>
      </c>
      <c r="BO40">
        <v>3</v>
      </c>
      <c r="BP40">
        <f>IF(Table13[[#This Row],[Monthly_Income 1_5500 2_8000 3_11000 4_15000 5_20000 6_27000 7_35000 8_5000 9_51000 98_0]]=1,1,0)</f>
        <v>0</v>
      </c>
      <c r="BQ40">
        <f>IF(Table13[[#This Row],[Monthly_Income 1_5500 2_8000 3_11000 4_15000 5_20000 6_27000 7_35000 8_5000 9_51000 98_0]]=2,1,0)</f>
        <v>0</v>
      </c>
      <c r="BR40">
        <f>IF(Table13[[#This Row],[Monthly_Income 1_5500 2_8000 3_11000 4_15000 5_20000 6_27000 7_35000 8_5000 9_51000 98_0]]=3,1,0)</f>
        <v>1</v>
      </c>
      <c r="BS40">
        <f>IF(Table13[[#This Row],[Monthly_Income 1_5500 2_8000 3_11000 4_15000 5_20000 6_27000 7_35000 8_5000 9_51000 98_0]]=4,1,0)</f>
        <v>0</v>
      </c>
      <c r="BT40">
        <f>IF(Table13[[#This Row],[Monthly_Income 1_5500 2_8000 3_11000 4_15000 5_20000 6_27000 7_35000 8_5000 9_51000 98_0]]=5,1,0)</f>
        <v>0</v>
      </c>
      <c r="BU40">
        <f>IF(Table13[[#This Row],[Monthly_Income 1_5500 2_8000 3_11000 4_15000 5_20000 6_27000 7_35000 8_5000 9_51000 98_0]]=6,1,0)</f>
        <v>0</v>
      </c>
      <c r="BV40">
        <f>IF(Table13[[#This Row],[Monthly_Income 1_5500 2_8000 3_11000 4_15000 5_20000 6_27000 7_35000 8_5000 9_51000 98_0]]=7,1,0)</f>
        <v>0</v>
      </c>
      <c r="BW40">
        <f>IF(Table13[[#This Row],[Monthly_Income 1_5500 2_8000 3_11000 4_15000 5_20000 6_27000 7_35000 8_5000 9_51000 98_0]]=8,1,0)</f>
        <v>0</v>
      </c>
      <c r="BX40">
        <f>IF(Table13[[#This Row],[Monthly_Income 1_5500 2_8000 3_11000 4_15000 5_20000 6_27000 7_35000 8_5000 9_51000 98_0]]=9,1,0)</f>
        <v>0</v>
      </c>
      <c r="BY40">
        <f>IF(Table13[[#This Row],[Monthly_Income 1_5500 2_8000 3_11000 4_15000 5_20000 6_27000 7_35000 8_5000 9_51000 98_0]]=98,1,0)</f>
        <v>0</v>
      </c>
      <c r="BZ40">
        <v>3</v>
      </c>
      <c r="CA40">
        <f>IF(Table13[[#This Row],[Monthly_Household_Income]]=1,1,0)</f>
        <v>0</v>
      </c>
      <c r="CB40">
        <f>IF(Table13[[#This Row],[Monthly_Household_Income]]=2,1,0)</f>
        <v>0</v>
      </c>
      <c r="CC40">
        <f>IF(Table13[[#This Row],[Monthly_Household_Income]]=3,1,0)</f>
        <v>1</v>
      </c>
      <c r="CD40">
        <f>IF(Table13[[#This Row],[Monthly_Household_Income]]=4,1,0)</f>
        <v>0</v>
      </c>
      <c r="CE40">
        <f>IF(Table13[[#This Row],[Monthly_Household_Income]]=5,1,0)</f>
        <v>0</v>
      </c>
      <c r="CF40">
        <f>IF(Table13[[#This Row],[Monthly_Household_Income]]=6,1,0)</f>
        <v>0</v>
      </c>
      <c r="CG40">
        <f>IF(Table13[[#This Row],[Monthly_Household_Income]]=7,1,0)</f>
        <v>0</v>
      </c>
      <c r="CH40">
        <f>IF(Table13[[#This Row],[Monthly_Household_Income]]=8,1,0)</f>
        <v>0</v>
      </c>
      <c r="CI40">
        <f>IF(Table13[[#This Row],[Monthly_Household_Income]]=9,1,0)</f>
        <v>0</v>
      </c>
      <c r="CJ40">
        <f>IF(Table13[[#This Row],[Monthly_Household_Income]]=98,1,0)</f>
        <v>0</v>
      </c>
    </row>
    <row r="41" spans="1:88">
      <c r="A41">
        <v>144</v>
      </c>
      <c r="B41" s="1">
        <v>43018</v>
      </c>
      <c r="C41" t="s">
        <v>29</v>
      </c>
      <c r="D41">
        <v>9</v>
      </c>
      <c r="E41">
        <v>9</v>
      </c>
      <c r="F41">
        <v>7</v>
      </c>
      <c r="G41">
        <v>9</v>
      </c>
      <c r="H41">
        <v>8</v>
      </c>
      <c r="I41">
        <v>8</v>
      </c>
      <c r="J41" t="s">
        <v>16</v>
      </c>
      <c r="K41">
        <v>8</v>
      </c>
      <c r="L41">
        <v>7</v>
      </c>
      <c r="M41">
        <v>9</v>
      </c>
      <c r="N41">
        <v>8</v>
      </c>
      <c r="O41">
        <v>9</v>
      </c>
      <c r="P41">
        <v>8</v>
      </c>
      <c r="Q41">
        <v>8</v>
      </c>
      <c r="R41">
        <v>7</v>
      </c>
      <c r="S41">
        <v>7</v>
      </c>
      <c r="T41">
        <v>7</v>
      </c>
      <c r="U41">
        <v>8</v>
      </c>
      <c r="V41">
        <v>9</v>
      </c>
      <c r="W41">
        <v>8</v>
      </c>
      <c r="X41">
        <v>9</v>
      </c>
      <c r="Y41">
        <v>8</v>
      </c>
      <c r="Z41">
        <v>8</v>
      </c>
      <c r="AA41">
        <v>9</v>
      </c>
      <c r="AB41">
        <v>8</v>
      </c>
      <c r="AC41">
        <v>1</v>
      </c>
      <c r="AD41">
        <f>IF(Table13[[#This Row],[payment]]=1,1,0)</f>
        <v>1</v>
      </c>
      <c r="AE41">
        <f>IF(Table13[[#This Row],[payment]]=2,1,0)</f>
        <v>0</v>
      </c>
      <c r="AF41">
        <f>IF(Table13[[#This Row],[payment]]=3,1,0)</f>
        <v>0</v>
      </c>
      <c r="AG41">
        <v>6</v>
      </c>
      <c r="AH41">
        <f>IF(Table13[[#This Row],[method_payment]]=1,1,0)</f>
        <v>0</v>
      </c>
      <c r="AI41">
        <f>IF(Table13[[#This Row],[method_payment]]=2,1,0)</f>
        <v>0</v>
      </c>
      <c r="AJ41">
        <f>IF(Table13[[#This Row],[method_payment]]=3,1,0)</f>
        <v>0</v>
      </c>
      <c r="AK41">
        <f>IF(Table13[[#This Row],[method_payment]]=5,1,0)</f>
        <v>0</v>
      </c>
      <c r="AL41">
        <f>IF(Table13[[#This Row],[method_payment]]=6,1,0)</f>
        <v>1</v>
      </c>
      <c r="AM41" t="s">
        <v>16</v>
      </c>
      <c r="AN41" t="s">
        <v>16</v>
      </c>
      <c r="AO41">
        <v>1</v>
      </c>
      <c r="AP41" s="2">
        <v>425.27</v>
      </c>
      <c r="AQ41" s="3">
        <f>IF(AND(Table13[[#This Row],[Average_amount_spent_per_visit_last_3_months]]&gt;=1,Table13[[#This Row],[Average_amount_spent_per_visit_last_3_months]]&lt;=999),1,0)</f>
        <v>1</v>
      </c>
      <c r="AR41" s="3">
        <f>IF(AND(Table13[[#This Row],[Average_amount_spent_per_visit_last_3_months]]&gt;=1000,Table13[[#This Row],[Average_amount_spent_per_visit_last_3_months]]&lt;=6700),1,0)</f>
        <v>0</v>
      </c>
      <c r="AS41">
        <v>2</v>
      </c>
      <c r="AT41">
        <v>31</v>
      </c>
      <c r="AU41">
        <f>IF(AND(Table13[[#This Row],[Age]]&gt;=18,Table13[[#This Row],[Age]]&lt;=25),1,0)</f>
        <v>0</v>
      </c>
      <c r="AV41">
        <f>IF(AND(Table13[[#This Row],[Age]]&gt;=26,Table13[[#This Row],[Age]]&lt;=35),1,0)</f>
        <v>1</v>
      </c>
      <c r="AW41">
        <f>IF(AND(Table13[[#This Row],[Age]]&gt;=36,Table13[[#This Row],[Age]]&lt;=45),1,0)</f>
        <v>0</v>
      </c>
      <c r="AX41">
        <f>IF(AND(Table13[[#This Row],[Age]]&gt;=46,Table13[[#This Row],[Age]]&lt;=55),1,0)</f>
        <v>0</v>
      </c>
      <c r="AY41">
        <f>IF(AND(Table13[[#This Row],[Age]]&gt;=56,Table13[[#This Row],[Age]]&lt;=67),1,0)</f>
        <v>0</v>
      </c>
      <c r="AZ41" t="s">
        <v>24</v>
      </c>
      <c r="BA41">
        <f>IF(Table13[[#This Row],[Marital Status]]="Married",1,0)</f>
        <v>0</v>
      </c>
      <c r="BB41">
        <f>IF(Table13[[#This Row],[Marital Status]]="Single",1,0)</f>
        <v>1</v>
      </c>
      <c r="BC41" t="s">
        <v>27</v>
      </c>
      <c r="BD41">
        <f>IF(Table13[[#This Row],[gender]]="Male",1,0)</f>
        <v>1</v>
      </c>
      <c r="BE41">
        <f>IF(Table13[[#This Row],[gender]]="Female",1,0)</f>
        <v>0</v>
      </c>
      <c r="BF41" t="s">
        <v>19</v>
      </c>
      <c r="BG41">
        <f>IF(Table13[[#This Row],[Highest level of Education]]="Did not attend school",1,0)</f>
        <v>0</v>
      </c>
      <c r="BH41">
        <f>IF(Table13[[#This Row],[Highest level of Education]]="K12 completed",1,0)</f>
        <v>0</v>
      </c>
      <c r="BI41">
        <f>IF(Table13[[#This Row],[Highest level of Education]]="High School Completed",1,0)</f>
        <v>0</v>
      </c>
      <c r="BJ41">
        <f>IF(Table13[[#This Row],[Highest level of Education]]="Technical Diploma/Partially completed College",1,0)</f>
        <v>0</v>
      </c>
      <c r="BK41">
        <f>IF(Table13[[#This Row],[Highest level of Education]]="University/College Degree",1,0)</f>
        <v>1</v>
      </c>
      <c r="BL41">
        <f>IF(Table13[[#This Row],[Highest level of Education]]="Post-graduate education",1,0)</f>
        <v>0</v>
      </c>
      <c r="BM41">
        <v>0</v>
      </c>
      <c r="BN41">
        <v>1</v>
      </c>
      <c r="BO41">
        <v>3</v>
      </c>
      <c r="BP41">
        <f>IF(Table13[[#This Row],[Monthly_Income 1_5500 2_8000 3_11000 4_15000 5_20000 6_27000 7_35000 8_5000 9_51000 98_0]]=1,1,0)</f>
        <v>0</v>
      </c>
      <c r="BQ41">
        <f>IF(Table13[[#This Row],[Monthly_Income 1_5500 2_8000 3_11000 4_15000 5_20000 6_27000 7_35000 8_5000 9_51000 98_0]]=2,1,0)</f>
        <v>0</v>
      </c>
      <c r="BR41">
        <f>IF(Table13[[#This Row],[Monthly_Income 1_5500 2_8000 3_11000 4_15000 5_20000 6_27000 7_35000 8_5000 9_51000 98_0]]=3,1,0)</f>
        <v>1</v>
      </c>
      <c r="BS41">
        <f>IF(Table13[[#This Row],[Monthly_Income 1_5500 2_8000 3_11000 4_15000 5_20000 6_27000 7_35000 8_5000 9_51000 98_0]]=4,1,0)</f>
        <v>0</v>
      </c>
      <c r="BT41">
        <f>IF(Table13[[#This Row],[Monthly_Income 1_5500 2_8000 3_11000 4_15000 5_20000 6_27000 7_35000 8_5000 9_51000 98_0]]=5,1,0)</f>
        <v>0</v>
      </c>
      <c r="BU41">
        <f>IF(Table13[[#This Row],[Monthly_Income 1_5500 2_8000 3_11000 4_15000 5_20000 6_27000 7_35000 8_5000 9_51000 98_0]]=6,1,0)</f>
        <v>0</v>
      </c>
      <c r="BV41">
        <f>IF(Table13[[#This Row],[Monthly_Income 1_5500 2_8000 3_11000 4_15000 5_20000 6_27000 7_35000 8_5000 9_51000 98_0]]=7,1,0)</f>
        <v>0</v>
      </c>
      <c r="BW41">
        <f>IF(Table13[[#This Row],[Monthly_Income 1_5500 2_8000 3_11000 4_15000 5_20000 6_27000 7_35000 8_5000 9_51000 98_0]]=8,1,0)</f>
        <v>0</v>
      </c>
      <c r="BX41">
        <f>IF(Table13[[#This Row],[Monthly_Income 1_5500 2_8000 3_11000 4_15000 5_20000 6_27000 7_35000 8_5000 9_51000 98_0]]=9,1,0)</f>
        <v>0</v>
      </c>
      <c r="BY41">
        <f>IF(Table13[[#This Row],[Monthly_Income 1_5500 2_8000 3_11000 4_15000 5_20000 6_27000 7_35000 8_5000 9_51000 98_0]]=98,1,0)</f>
        <v>0</v>
      </c>
      <c r="BZ41">
        <v>5</v>
      </c>
      <c r="CA41">
        <f>IF(Table13[[#This Row],[Monthly_Household_Income]]=1,1,0)</f>
        <v>0</v>
      </c>
      <c r="CB41">
        <f>IF(Table13[[#This Row],[Monthly_Household_Income]]=2,1,0)</f>
        <v>0</v>
      </c>
      <c r="CC41">
        <f>IF(Table13[[#This Row],[Monthly_Household_Income]]=3,1,0)</f>
        <v>0</v>
      </c>
      <c r="CD41">
        <f>IF(Table13[[#This Row],[Monthly_Household_Income]]=4,1,0)</f>
        <v>0</v>
      </c>
      <c r="CE41">
        <f>IF(Table13[[#This Row],[Monthly_Household_Income]]=5,1,0)</f>
        <v>1</v>
      </c>
      <c r="CF41">
        <f>IF(Table13[[#This Row],[Monthly_Household_Income]]=6,1,0)</f>
        <v>0</v>
      </c>
      <c r="CG41">
        <f>IF(Table13[[#This Row],[Monthly_Household_Income]]=7,1,0)</f>
        <v>0</v>
      </c>
      <c r="CH41">
        <f>IF(Table13[[#This Row],[Monthly_Household_Income]]=8,1,0)</f>
        <v>0</v>
      </c>
      <c r="CI41">
        <f>IF(Table13[[#This Row],[Monthly_Household_Income]]=9,1,0)</f>
        <v>0</v>
      </c>
      <c r="CJ41">
        <f>IF(Table13[[#This Row],[Monthly_Household_Income]]=98,1,0)</f>
        <v>0</v>
      </c>
    </row>
    <row r="42" spans="1:88">
      <c r="A42">
        <v>145</v>
      </c>
      <c r="B42" s="1">
        <v>43018</v>
      </c>
      <c r="C42" t="s">
        <v>30</v>
      </c>
      <c r="D42">
        <v>9</v>
      </c>
      <c r="E42">
        <v>7</v>
      </c>
      <c r="F42">
        <v>7</v>
      </c>
      <c r="G42">
        <v>8</v>
      </c>
      <c r="H42">
        <v>9</v>
      </c>
      <c r="I42">
        <v>9</v>
      </c>
      <c r="J42" t="s">
        <v>16</v>
      </c>
      <c r="K42">
        <v>9</v>
      </c>
      <c r="L42">
        <v>10</v>
      </c>
      <c r="M42">
        <v>8</v>
      </c>
      <c r="N42">
        <v>9</v>
      </c>
      <c r="O42">
        <v>10</v>
      </c>
      <c r="P42">
        <v>8</v>
      </c>
      <c r="Q42">
        <v>9</v>
      </c>
      <c r="R42">
        <v>7</v>
      </c>
      <c r="S42">
        <v>8</v>
      </c>
      <c r="T42">
        <v>10</v>
      </c>
      <c r="U42">
        <v>10</v>
      </c>
      <c r="V42">
        <v>8</v>
      </c>
      <c r="W42">
        <v>9</v>
      </c>
      <c r="X42">
        <v>7</v>
      </c>
      <c r="Y42">
        <v>8</v>
      </c>
      <c r="Z42">
        <v>9</v>
      </c>
      <c r="AA42">
        <v>8</v>
      </c>
      <c r="AB42">
        <v>9</v>
      </c>
      <c r="AC42">
        <v>1</v>
      </c>
      <c r="AD42">
        <f>IF(Table13[[#This Row],[payment]]=1,1,0)</f>
        <v>1</v>
      </c>
      <c r="AE42">
        <f>IF(Table13[[#This Row],[payment]]=2,1,0)</f>
        <v>0</v>
      </c>
      <c r="AF42">
        <f>IF(Table13[[#This Row],[payment]]=3,1,0)</f>
        <v>0</v>
      </c>
      <c r="AG42">
        <v>1</v>
      </c>
      <c r="AH42">
        <f>IF(Table13[[#This Row],[method_payment]]=1,1,0)</f>
        <v>1</v>
      </c>
      <c r="AI42">
        <f>IF(Table13[[#This Row],[method_payment]]=2,1,0)</f>
        <v>0</v>
      </c>
      <c r="AJ42">
        <f>IF(Table13[[#This Row],[method_payment]]=3,1,0)</f>
        <v>0</v>
      </c>
      <c r="AK42">
        <f>IF(Table13[[#This Row],[method_payment]]=5,1,0)</f>
        <v>0</v>
      </c>
      <c r="AL42">
        <f>IF(Table13[[#This Row],[method_payment]]=6,1,0)</f>
        <v>0</v>
      </c>
      <c r="AM42" t="s">
        <v>16</v>
      </c>
      <c r="AN42" t="s">
        <v>15</v>
      </c>
      <c r="AO42">
        <v>2</v>
      </c>
      <c r="AP42" s="2">
        <v>451.19</v>
      </c>
      <c r="AQ42" s="3">
        <f>IF(AND(Table13[[#This Row],[Average_amount_spent_per_visit_last_3_months]]&gt;=1,Table13[[#This Row],[Average_amount_spent_per_visit_last_3_months]]&lt;=999),1,0)</f>
        <v>1</v>
      </c>
      <c r="AR42" s="3">
        <f>IF(AND(Table13[[#This Row],[Average_amount_spent_per_visit_last_3_months]]&gt;=1000,Table13[[#This Row],[Average_amount_spent_per_visit_last_3_months]]&lt;=6700),1,0)</f>
        <v>0</v>
      </c>
      <c r="AS42">
        <v>1</v>
      </c>
      <c r="AT42">
        <v>42</v>
      </c>
      <c r="AU42">
        <f>IF(AND(Table13[[#This Row],[Age]]&gt;=18,Table13[[#This Row],[Age]]&lt;=25),1,0)</f>
        <v>0</v>
      </c>
      <c r="AV42">
        <f>IF(AND(Table13[[#This Row],[Age]]&gt;=26,Table13[[#This Row],[Age]]&lt;=35),1,0)</f>
        <v>0</v>
      </c>
      <c r="AW42">
        <f>IF(AND(Table13[[#This Row],[Age]]&gt;=36,Table13[[#This Row],[Age]]&lt;=45),1,0)</f>
        <v>1</v>
      </c>
      <c r="AX42">
        <f>IF(AND(Table13[[#This Row],[Age]]&gt;=46,Table13[[#This Row],[Age]]&lt;=55),1,0)</f>
        <v>0</v>
      </c>
      <c r="AY42">
        <f>IF(AND(Table13[[#This Row],[Age]]&gt;=56,Table13[[#This Row],[Age]]&lt;=67),1,0)</f>
        <v>0</v>
      </c>
      <c r="AZ42" t="s">
        <v>25</v>
      </c>
      <c r="BA42">
        <f>IF(Table13[[#This Row],[Marital Status]]="Married",1,0)</f>
        <v>1</v>
      </c>
      <c r="BB42">
        <f>IF(Table13[[#This Row],[Marital Status]]="Single",1,0)</f>
        <v>0</v>
      </c>
      <c r="BC42" t="s">
        <v>28</v>
      </c>
      <c r="BD42">
        <f>IF(Table13[[#This Row],[gender]]="Male",1,0)</f>
        <v>0</v>
      </c>
      <c r="BE42">
        <f>IF(Table13[[#This Row],[gender]]="Female",1,0)</f>
        <v>1</v>
      </c>
      <c r="BF42" t="s">
        <v>23</v>
      </c>
      <c r="BG42">
        <f>IF(Table13[[#This Row],[Highest level of Education]]="Did not attend school",1,0)</f>
        <v>0</v>
      </c>
      <c r="BH42">
        <f>IF(Table13[[#This Row],[Highest level of Education]]="K12 completed",1,0)</f>
        <v>0</v>
      </c>
      <c r="BI42">
        <f>IF(Table13[[#This Row],[Highest level of Education]]="High School Completed",1,0)</f>
        <v>0</v>
      </c>
      <c r="BJ42">
        <f>IF(Table13[[#This Row],[Highest level of Education]]="Technical Diploma/Partially completed College",1,0)</f>
        <v>1</v>
      </c>
      <c r="BK42">
        <f>IF(Table13[[#This Row],[Highest level of Education]]="University/College Degree",1,0)</f>
        <v>0</v>
      </c>
      <c r="BL42">
        <f>IF(Table13[[#This Row],[Highest level of Education]]="Post-graduate education",1,0)</f>
        <v>0</v>
      </c>
      <c r="BM42">
        <v>4</v>
      </c>
      <c r="BN42">
        <v>1</v>
      </c>
      <c r="BO42">
        <v>3</v>
      </c>
      <c r="BP42">
        <f>IF(Table13[[#This Row],[Monthly_Income 1_5500 2_8000 3_11000 4_15000 5_20000 6_27000 7_35000 8_5000 9_51000 98_0]]=1,1,0)</f>
        <v>0</v>
      </c>
      <c r="BQ42">
        <f>IF(Table13[[#This Row],[Monthly_Income 1_5500 2_8000 3_11000 4_15000 5_20000 6_27000 7_35000 8_5000 9_51000 98_0]]=2,1,0)</f>
        <v>0</v>
      </c>
      <c r="BR42">
        <f>IF(Table13[[#This Row],[Monthly_Income 1_5500 2_8000 3_11000 4_15000 5_20000 6_27000 7_35000 8_5000 9_51000 98_0]]=3,1,0)</f>
        <v>1</v>
      </c>
      <c r="BS42">
        <f>IF(Table13[[#This Row],[Monthly_Income 1_5500 2_8000 3_11000 4_15000 5_20000 6_27000 7_35000 8_5000 9_51000 98_0]]=4,1,0)</f>
        <v>0</v>
      </c>
      <c r="BT42">
        <f>IF(Table13[[#This Row],[Monthly_Income 1_5500 2_8000 3_11000 4_15000 5_20000 6_27000 7_35000 8_5000 9_51000 98_0]]=5,1,0)</f>
        <v>0</v>
      </c>
      <c r="BU42">
        <f>IF(Table13[[#This Row],[Monthly_Income 1_5500 2_8000 3_11000 4_15000 5_20000 6_27000 7_35000 8_5000 9_51000 98_0]]=6,1,0)</f>
        <v>0</v>
      </c>
      <c r="BV42">
        <f>IF(Table13[[#This Row],[Monthly_Income 1_5500 2_8000 3_11000 4_15000 5_20000 6_27000 7_35000 8_5000 9_51000 98_0]]=7,1,0)</f>
        <v>0</v>
      </c>
      <c r="BW42">
        <f>IF(Table13[[#This Row],[Monthly_Income 1_5500 2_8000 3_11000 4_15000 5_20000 6_27000 7_35000 8_5000 9_51000 98_0]]=8,1,0)</f>
        <v>0</v>
      </c>
      <c r="BX42">
        <f>IF(Table13[[#This Row],[Monthly_Income 1_5500 2_8000 3_11000 4_15000 5_20000 6_27000 7_35000 8_5000 9_51000 98_0]]=9,1,0)</f>
        <v>0</v>
      </c>
      <c r="BY42">
        <f>IF(Table13[[#This Row],[Monthly_Income 1_5500 2_8000 3_11000 4_15000 5_20000 6_27000 7_35000 8_5000 9_51000 98_0]]=98,1,0)</f>
        <v>0</v>
      </c>
      <c r="BZ42">
        <v>6</v>
      </c>
      <c r="CA42">
        <f>IF(Table13[[#This Row],[Monthly_Household_Income]]=1,1,0)</f>
        <v>0</v>
      </c>
      <c r="CB42">
        <f>IF(Table13[[#This Row],[Monthly_Household_Income]]=2,1,0)</f>
        <v>0</v>
      </c>
      <c r="CC42">
        <f>IF(Table13[[#This Row],[Monthly_Household_Income]]=3,1,0)</f>
        <v>0</v>
      </c>
      <c r="CD42">
        <f>IF(Table13[[#This Row],[Monthly_Household_Income]]=4,1,0)</f>
        <v>0</v>
      </c>
      <c r="CE42">
        <f>IF(Table13[[#This Row],[Monthly_Household_Income]]=5,1,0)</f>
        <v>0</v>
      </c>
      <c r="CF42">
        <f>IF(Table13[[#This Row],[Monthly_Household_Income]]=6,1,0)</f>
        <v>1</v>
      </c>
      <c r="CG42">
        <f>IF(Table13[[#This Row],[Monthly_Household_Income]]=7,1,0)</f>
        <v>0</v>
      </c>
      <c r="CH42">
        <f>IF(Table13[[#This Row],[Monthly_Household_Income]]=8,1,0)</f>
        <v>0</v>
      </c>
      <c r="CI42">
        <f>IF(Table13[[#This Row],[Monthly_Household_Income]]=9,1,0)</f>
        <v>0</v>
      </c>
      <c r="CJ42">
        <f>IF(Table13[[#This Row],[Monthly_Household_Income]]=98,1,0)</f>
        <v>0</v>
      </c>
    </row>
    <row r="43" spans="1:88">
      <c r="A43">
        <v>148</v>
      </c>
      <c r="B43" s="1">
        <v>42978</v>
      </c>
      <c r="C43" t="s">
        <v>7</v>
      </c>
      <c r="D43">
        <v>4</v>
      </c>
      <c r="E43">
        <v>5</v>
      </c>
      <c r="F43">
        <v>5</v>
      </c>
      <c r="G43">
        <v>4</v>
      </c>
      <c r="H43">
        <v>3</v>
      </c>
      <c r="I43">
        <v>4</v>
      </c>
      <c r="J43" t="s">
        <v>15</v>
      </c>
      <c r="K43">
        <v>6</v>
      </c>
      <c r="L43">
        <v>7</v>
      </c>
      <c r="M43">
        <v>6</v>
      </c>
      <c r="N43">
        <v>8</v>
      </c>
      <c r="O43">
        <v>4</v>
      </c>
      <c r="P43">
        <v>8</v>
      </c>
      <c r="Q43">
        <v>3</v>
      </c>
      <c r="R43">
        <v>5</v>
      </c>
      <c r="S43">
        <v>8</v>
      </c>
      <c r="T43">
        <v>7</v>
      </c>
      <c r="U43">
        <v>7</v>
      </c>
      <c r="V43">
        <v>7</v>
      </c>
      <c r="W43">
        <v>7</v>
      </c>
      <c r="X43">
        <v>3</v>
      </c>
      <c r="Y43">
        <v>8</v>
      </c>
      <c r="Z43">
        <v>4</v>
      </c>
      <c r="AA43">
        <v>3</v>
      </c>
      <c r="AB43">
        <v>0</v>
      </c>
      <c r="AC43">
        <v>2</v>
      </c>
      <c r="AD43">
        <f>IF(Table13[[#This Row],[payment]]=1,1,0)</f>
        <v>0</v>
      </c>
      <c r="AE43">
        <f>IF(Table13[[#This Row],[payment]]=2,1,0)</f>
        <v>1</v>
      </c>
      <c r="AF43">
        <f>IF(Table13[[#This Row],[payment]]=3,1,0)</f>
        <v>0</v>
      </c>
      <c r="AG43">
        <v>1</v>
      </c>
      <c r="AH43">
        <f>IF(Table13[[#This Row],[method_payment]]=1,1,0)</f>
        <v>1</v>
      </c>
      <c r="AI43">
        <f>IF(Table13[[#This Row],[method_payment]]=2,1,0)</f>
        <v>0</v>
      </c>
      <c r="AJ43">
        <f>IF(Table13[[#This Row],[method_payment]]=3,1,0)</f>
        <v>0</v>
      </c>
      <c r="AK43">
        <f>IF(Table13[[#This Row],[method_payment]]=5,1,0)</f>
        <v>0</v>
      </c>
      <c r="AL43">
        <f>IF(Table13[[#This Row],[method_payment]]=6,1,0)</f>
        <v>0</v>
      </c>
      <c r="AM43" t="s">
        <v>16</v>
      </c>
      <c r="AN43" t="s">
        <v>15</v>
      </c>
      <c r="AO43">
        <v>1</v>
      </c>
      <c r="AP43" s="2">
        <v>886.31</v>
      </c>
      <c r="AQ43" s="3">
        <f>IF(AND(Table13[[#This Row],[Average_amount_spent_per_visit_last_3_months]]&gt;=1,Table13[[#This Row],[Average_amount_spent_per_visit_last_3_months]]&lt;=999),1,0)</f>
        <v>1</v>
      </c>
      <c r="AR43" s="3">
        <f>IF(AND(Table13[[#This Row],[Average_amount_spent_per_visit_last_3_months]]&gt;=1000,Table13[[#This Row],[Average_amount_spent_per_visit_last_3_months]]&lt;=6700),1,0)</f>
        <v>0</v>
      </c>
      <c r="AS43">
        <v>1</v>
      </c>
      <c r="AT43">
        <v>33</v>
      </c>
      <c r="AU43">
        <f>IF(AND(Table13[[#This Row],[Age]]&gt;=18,Table13[[#This Row],[Age]]&lt;=25),1,0)</f>
        <v>0</v>
      </c>
      <c r="AV43">
        <f>IF(AND(Table13[[#This Row],[Age]]&gt;=26,Table13[[#This Row],[Age]]&lt;=35),1,0)</f>
        <v>1</v>
      </c>
      <c r="AW43">
        <f>IF(AND(Table13[[#This Row],[Age]]&gt;=36,Table13[[#This Row],[Age]]&lt;=45),1,0)</f>
        <v>0</v>
      </c>
      <c r="AX43">
        <f>IF(AND(Table13[[#This Row],[Age]]&gt;=46,Table13[[#This Row],[Age]]&lt;=55),1,0)</f>
        <v>0</v>
      </c>
      <c r="AY43">
        <f>IF(AND(Table13[[#This Row],[Age]]&gt;=56,Table13[[#This Row],[Age]]&lt;=67),1,0)</f>
        <v>0</v>
      </c>
      <c r="AZ43" t="s">
        <v>25</v>
      </c>
      <c r="BA43">
        <f>IF(Table13[[#This Row],[Marital Status]]="Married",1,0)</f>
        <v>1</v>
      </c>
      <c r="BB43">
        <f>IF(Table13[[#This Row],[Marital Status]]="Single",1,0)</f>
        <v>0</v>
      </c>
      <c r="BC43" t="s">
        <v>27</v>
      </c>
      <c r="BD43">
        <f>IF(Table13[[#This Row],[gender]]="Male",1,0)</f>
        <v>1</v>
      </c>
      <c r="BE43">
        <f>IF(Table13[[#This Row],[gender]]="Female",1,0)</f>
        <v>0</v>
      </c>
      <c r="BF43" t="s">
        <v>19</v>
      </c>
      <c r="BG43">
        <f>IF(Table13[[#This Row],[Highest level of Education]]="Did not attend school",1,0)</f>
        <v>0</v>
      </c>
      <c r="BH43">
        <f>IF(Table13[[#This Row],[Highest level of Education]]="K12 completed",1,0)</f>
        <v>0</v>
      </c>
      <c r="BI43">
        <f>IF(Table13[[#This Row],[Highest level of Education]]="High School Completed",1,0)</f>
        <v>0</v>
      </c>
      <c r="BJ43">
        <f>IF(Table13[[#This Row],[Highest level of Education]]="Technical Diploma/Partially completed College",1,0)</f>
        <v>0</v>
      </c>
      <c r="BK43">
        <f>IF(Table13[[#This Row],[Highest level of Education]]="University/College Degree",1,0)</f>
        <v>1</v>
      </c>
      <c r="BL43">
        <f>IF(Table13[[#This Row],[Highest level of Education]]="Post-graduate education",1,0)</f>
        <v>0</v>
      </c>
      <c r="BM43">
        <v>1</v>
      </c>
      <c r="BN43">
        <v>1</v>
      </c>
      <c r="BO43">
        <v>4</v>
      </c>
      <c r="BP43">
        <f>IF(Table13[[#This Row],[Monthly_Income 1_5500 2_8000 3_11000 4_15000 5_20000 6_27000 7_35000 8_5000 9_51000 98_0]]=1,1,0)</f>
        <v>0</v>
      </c>
      <c r="BQ43">
        <f>IF(Table13[[#This Row],[Monthly_Income 1_5500 2_8000 3_11000 4_15000 5_20000 6_27000 7_35000 8_5000 9_51000 98_0]]=2,1,0)</f>
        <v>0</v>
      </c>
      <c r="BR43">
        <f>IF(Table13[[#This Row],[Monthly_Income 1_5500 2_8000 3_11000 4_15000 5_20000 6_27000 7_35000 8_5000 9_51000 98_0]]=3,1,0)</f>
        <v>0</v>
      </c>
      <c r="BS43">
        <f>IF(Table13[[#This Row],[Monthly_Income 1_5500 2_8000 3_11000 4_15000 5_20000 6_27000 7_35000 8_5000 9_51000 98_0]]=4,1,0)</f>
        <v>1</v>
      </c>
      <c r="BT43">
        <f>IF(Table13[[#This Row],[Monthly_Income 1_5500 2_8000 3_11000 4_15000 5_20000 6_27000 7_35000 8_5000 9_51000 98_0]]=5,1,0)</f>
        <v>0</v>
      </c>
      <c r="BU43">
        <f>IF(Table13[[#This Row],[Monthly_Income 1_5500 2_8000 3_11000 4_15000 5_20000 6_27000 7_35000 8_5000 9_51000 98_0]]=6,1,0)</f>
        <v>0</v>
      </c>
      <c r="BV43">
        <f>IF(Table13[[#This Row],[Monthly_Income 1_5500 2_8000 3_11000 4_15000 5_20000 6_27000 7_35000 8_5000 9_51000 98_0]]=7,1,0)</f>
        <v>0</v>
      </c>
      <c r="BW43">
        <f>IF(Table13[[#This Row],[Monthly_Income 1_5500 2_8000 3_11000 4_15000 5_20000 6_27000 7_35000 8_5000 9_51000 98_0]]=8,1,0)</f>
        <v>0</v>
      </c>
      <c r="BX43">
        <f>IF(Table13[[#This Row],[Monthly_Income 1_5500 2_8000 3_11000 4_15000 5_20000 6_27000 7_35000 8_5000 9_51000 98_0]]=9,1,0)</f>
        <v>0</v>
      </c>
      <c r="BY43">
        <f>IF(Table13[[#This Row],[Monthly_Income 1_5500 2_8000 3_11000 4_15000 5_20000 6_27000 7_35000 8_5000 9_51000 98_0]]=98,1,0)</f>
        <v>0</v>
      </c>
      <c r="BZ43">
        <v>7</v>
      </c>
      <c r="CA43">
        <f>IF(Table13[[#This Row],[Monthly_Household_Income]]=1,1,0)</f>
        <v>0</v>
      </c>
      <c r="CB43">
        <f>IF(Table13[[#This Row],[Monthly_Household_Income]]=2,1,0)</f>
        <v>0</v>
      </c>
      <c r="CC43">
        <f>IF(Table13[[#This Row],[Monthly_Household_Income]]=3,1,0)</f>
        <v>0</v>
      </c>
      <c r="CD43">
        <f>IF(Table13[[#This Row],[Monthly_Household_Income]]=4,1,0)</f>
        <v>0</v>
      </c>
      <c r="CE43">
        <f>IF(Table13[[#This Row],[Monthly_Household_Income]]=5,1,0)</f>
        <v>0</v>
      </c>
      <c r="CF43">
        <f>IF(Table13[[#This Row],[Monthly_Household_Income]]=6,1,0)</f>
        <v>0</v>
      </c>
      <c r="CG43">
        <f>IF(Table13[[#This Row],[Monthly_Household_Income]]=7,1,0)</f>
        <v>1</v>
      </c>
      <c r="CH43">
        <f>IF(Table13[[#This Row],[Monthly_Household_Income]]=8,1,0)</f>
        <v>0</v>
      </c>
      <c r="CI43">
        <f>IF(Table13[[#This Row],[Monthly_Household_Income]]=9,1,0)</f>
        <v>0</v>
      </c>
      <c r="CJ43">
        <f>IF(Table13[[#This Row],[Monthly_Household_Income]]=98,1,0)</f>
        <v>0</v>
      </c>
    </row>
    <row r="44" spans="1:88">
      <c r="A44">
        <v>149</v>
      </c>
      <c r="B44" s="1">
        <v>42993</v>
      </c>
      <c r="C44" t="s">
        <v>39</v>
      </c>
      <c r="D44">
        <v>9</v>
      </c>
      <c r="E44">
        <v>7</v>
      </c>
      <c r="F44">
        <v>7</v>
      </c>
      <c r="G44">
        <v>7</v>
      </c>
      <c r="H44">
        <v>9</v>
      </c>
      <c r="I44">
        <v>8</v>
      </c>
      <c r="J44" t="s">
        <v>15</v>
      </c>
      <c r="K44">
        <v>8</v>
      </c>
      <c r="L44">
        <v>7</v>
      </c>
      <c r="M44">
        <v>7</v>
      </c>
      <c r="N44">
        <v>8</v>
      </c>
      <c r="O44">
        <v>8</v>
      </c>
      <c r="P44">
        <v>10</v>
      </c>
      <c r="Q44">
        <v>9</v>
      </c>
      <c r="R44">
        <v>9</v>
      </c>
      <c r="S44">
        <v>8</v>
      </c>
      <c r="T44">
        <v>9</v>
      </c>
      <c r="U44">
        <v>9</v>
      </c>
      <c r="V44">
        <v>7</v>
      </c>
      <c r="W44">
        <v>7</v>
      </c>
      <c r="X44">
        <v>7</v>
      </c>
      <c r="Y44">
        <v>8</v>
      </c>
      <c r="Z44">
        <v>7</v>
      </c>
      <c r="AA44">
        <v>9</v>
      </c>
      <c r="AB44">
        <v>0</v>
      </c>
      <c r="AC44">
        <v>2</v>
      </c>
      <c r="AD44">
        <f>IF(Table13[[#This Row],[payment]]=1,1,0)</f>
        <v>0</v>
      </c>
      <c r="AE44">
        <f>IF(Table13[[#This Row],[payment]]=2,1,0)</f>
        <v>1</v>
      </c>
      <c r="AF44">
        <f>IF(Table13[[#This Row],[payment]]=3,1,0)</f>
        <v>0</v>
      </c>
      <c r="AG44">
        <v>2</v>
      </c>
      <c r="AH44">
        <f>IF(Table13[[#This Row],[method_payment]]=1,1,0)</f>
        <v>0</v>
      </c>
      <c r="AI44">
        <f>IF(Table13[[#This Row],[method_payment]]=2,1,0)</f>
        <v>1</v>
      </c>
      <c r="AJ44">
        <f>IF(Table13[[#This Row],[method_payment]]=3,1,0)</f>
        <v>0</v>
      </c>
      <c r="AK44">
        <f>IF(Table13[[#This Row],[method_payment]]=5,1,0)</f>
        <v>0</v>
      </c>
      <c r="AL44">
        <f>IF(Table13[[#This Row],[method_payment]]=6,1,0)</f>
        <v>0</v>
      </c>
      <c r="AM44" t="s">
        <v>16</v>
      </c>
      <c r="AN44" t="s">
        <v>16</v>
      </c>
      <c r="AO44">
        <v>3</v>
      </c>
      <c r="AP44" s="2">
        <v>660.28</v>
      </c>
      <c r="AQ44" s="3">
        <f>IF(AND(Table13[[#This Row],[Average_amount_spent_per_visit_last_3_months]]&gt;=1,Table13[[#This Row],[Average_amount_spent_per_visit_last_3_months]]&lt;=999),1,0)</f>
        <v>1</v>
      </c>
      <c r="AR44" s="3">
        <f>IF(AND(Table13[[#This Row],[Average_amount_spent_per_visit_last_3_months]]&gt;=1000,Table13[[#This Row],[Average_amount_spent_per_visit_last_3_months]]&lt;=6700),1,0)</f>
        <v>0</v>
      </c>
      <c r="AS44">
        <v>3</v>
      </c>
      <c r="AT44">
        <v>35</v>
      </c>
      <c r="AU44">
        <f>IF(AND(Table13[[#This Row],[Age]]&gt;=18,Table13[[#This Row],[Age]]&lt;=25),1,0)</f>
        <v>0</v>
      </c>
      <c r="AV44">
        <f>IF(AND(Table13[[#This Row],[Age]]&gt;=26,Table13[[#This Row],[Age]]&lt;=35),1,0)</f>
        <v>1</v>
      </c>
      <c r="AW44">
        <f>IF(AND(Table13[[#This Row],[Age]]&gt;=36,Table13[[#This Row],[Age]]&lt;=45),1,0)</f>
        <v>0</v>
      </c>
      <c r="AX44">
        <f>IF(AND(Table13[[#This Row],[Age]]&gt;=46,Table13[[#This Row],[Age]]&lt;=55),1,0)</f>
        <v>0</v>
      </c>
      <c r="AY44">
        <f>IF(AND(Table13[[#This Row],[Age]]&gt;=56,Table13[[#This Row],[Age]]&lt;=67),1,0)</f>
        <v>0</v>
      </c>
      <c r="AZ44" t="s">
        <v>25</v>
      </c>
      <c r="BA44">
        <f>IF(Table13[[#This Row],[Marital Status]]="Married",1,0)</f>
        <v>1</v>
      </c>
      <c r="BB44">
        <f>IF(Table13[[#This Row],[Marital Status]]="Single",1,0)</f>
        <v>0</v>
      </c>
      <c r="BC44" t="s">
        <v>28</v>
      </c>
      <c r="BD44">
        <f>IF(Table13[[#This Row],[gender]]="Male",1,0)</f>
        <v>0</v>
      </c>
      <c r="BE44">
        <f>IF(Table13[[#This Row],[gender]]="Female",1,0)</f>
        <v>1</v>
      </c>
      <c r="BF44" t="s">
        <v>19</v>
      </c>
      <c r="BG44">
        <f>IF(Table13[[#This Row],[Highest level of Education]]="Did not attend school",1,0)</f>
        <v>0</v>
      </c>
      <c r="BH44">
        <f>IF(Table13[[#This Row],[Highest level of Education]]="K12 completed",1,0)</f>
        <v>0</v>
      </c>
      <c r="BI44">
        <f>IF(Table13[[#This Row],[Highest level of Education]]="High School Completed",1,0)</f>
        <v>0</v>
      </c>
      <c r="BJ44">
        <f>IF(Table13[[#This Row],[Highest level of Education]]="Technical Diploma/Partially completed College",1,0)</f>
        <v>0</v>
      </c>
      <c r="BK44">
        <f>IF(Table13[[#This Row],[Highest level of Education]]="University/College Degree",1,0)</f>
        <v>1</v>
      </c>
      <c r="BL44">
        <f>IF(Table13[[#This Row],[Highest level of Education]]="Post-graduate education",1,0)</f>
        <v>0</v>
      </c>
      <c r="BM44">
        <v>2</v>
      </c>
      <c r="BN44">
        <v>1</v>
      </c>
      <c r="BO44">
        <v>4</v>
      </c>
      <c r="BP44">
        <f>IF(Table13[[#This Row],[Monthly_Income 1_5500 2_8000 3_11000 4_15000 5_20000 6_27000 7_35000 8_5000 9_51000 98_0]]=1,1,0)</f>
        <v>0</v>
      </c>
      <c r="BQ44">
        <f>IF(Table13[[#This Row],[Monthly_Income 1_5500 2_8000 3_11000 4_15000 5_20000 6_27000 7_35000 8_5000 9_51000 98_0]]=2,1,0)</f>
        <v>0</v>
      </c>
      <c r="BR44">
        <f>IF(Table13[[#This Row],[Monthly_Income 1_5500 2_8000 3_11000 4_15000 5_20000 6_27000 7_35000 8_5000 9_51000 98_0]]=3,1,0)</f>
        <v>0</v>
      </c>
      <c r="BS44">
        <f>IF(Table13[[#This Row],[Monthly_Income 1_5500 2_8000 3_11000 4_15000 5_20000 6_27000 7_35000 8_5000 9_51000 98_0]]=4,1,0)</f>
        <v>1</v>
      </c>
      <c r="BT44">
        <f>IF(Table13[[#This Row],[Monthly_Income 1_5500 2_8000 3_11000 4_15000 5_20000 6_27000 7_35000 8_5000 9_51000 98_0]]=5,1,0)</f>
        <v>0</v>
      </c>
      <c r="BU44">
        <f>IF(Table13[[#This Row],[Monthly_Income 1_5500 2_8000 3_11000 4_15000 5_20000 6_27000 7_35000 8_5000 9_51000 98_0]]=6,1,0)</f>
        <v>0</v>
      </c>
      <c r="BV44">
        <f>IF(Table13[[#This Row],[Monthly_Income 1_5500 2_8000 3_11000 4_15000 5_20000 6_27000 7_35000 8_5000 9_51000 98_0]]=7,1,0)</f>
        <v>0</v>
      </c>
      <c r="BW44">
        <f>IF(Table13[[#This Row],[Monthly_Income 1_5500 2_8000 3_11000 4_15000 5_20000 6_27000 7_35000 8_5000 9_51000 98_0]]=8,1,0)</f>
        <v>0</v>
      </c>
      <c r="BX44">
        <f>IF(Table13[[#This Row],[Monthly_Income 1_5500 2_8000 3_11000 4_15000 5_20000 6_27000 7_35000 8_5000 9_51000 98_0]]=9,1,0)</f>
        <v>0</v>
      </c>
      <c r="BY44">
        <f>IF(Table13[[#This Row],[Monthly_Income 1_5500 2_8000 3_11000 4_15000 5_20000 6_27000 7_35000 8_5000 9_51000 98_0]]=98,1,0)</f>
        <v>0</v>
      </c>
      <c r="BZ44">
        <v>9</v>
      </c>
      <c r="CA44">
        <f>IF(Table13[[#This Row],[Monthly_Household_Income]]=1,1,0)</f>
        <v>0</v>
      </c>
      <c r="CB44">
        <f>IF(Table13[[#This Row],[Monthly_Household_Income]]=2,1,0)</f>
        <v>0</v>
      </c>
      <c r="CC44">
        <f>IF(Table13[[#This Row],[Monthly_Household_Income]]=3,1,0)</f>
        <v>0</v>
      </c>
      <c r="CD44">
        <f>IF(Table13[[#This Row],[Monthly_Household_Income]]=4,1,0)</f>
        <v>0</v>
      </c>
      <c r="CE44">
        <f>IF(Table13[[#This Row],[Monthly_Household_Income]]=5,1,0)</f>
        <v>0</v>
      </c>
      <c r="CF44">
        <f>IF(Table13[[#This Row],[Monthly_Household_Income]]=6,1,0)</f>
        <v>0</v>
      </c>
      <c r="CG44">
        <f>IF(Table13[[#This Row],[Monthly_Household_Income]]=7,1,0)</f>
        <v>0</v>
      </c>
      <c r="CH44">
        <f>IF(Table13[[#This Row],[Monthly_Household_Income]]=8,1,0)</f>
        <v>0</v>
      </c>
      <c r="CI44">
        <f>IF(Table13[[#This Row],[Monthly_Household_Income]]=9,1,0)</f>
        <v>1</v>
      </c>
      <c r="CJ44">
        <f>IF(Table13[[#This Row],[Monthly_Household_Income]]=98,1,0)</f>
        <v>0</v>
      </c>
    </row>
    <row r="45" spans="1:88">
      <c r="A45">
        <v>152</v>
      </c>
      <c r="B45" s="1">
        <v>42991</v>
      </c>
      <c r="C45" t="s">
        <v>39</v>
      </c>
      <c r="D45">
        <v>8</v>
      </c>
      <c r="E45">
        <v>7</v>
      </c>
      <c r="F45">
        <v>7</v>
      </c>
      <c r="G45">
        <v>8</v>
      </c>
      <c r="H45">
        <v>9</v>
      </c>
      <c r="I45">
        <v>8</v>
      </c>
      <c r="J45" t="s">
        <v>16</v>
      </c>
      <c r="K45">
        <v>7</v>
      </c>
      <c r="L45">
        <v>7</v>
      </c>
      <c r="M45">
        <v>8</v>
      </c>
      <c r="N45">
        <v>8</v>
      </c>
      <c r="O45">
        <v>6</v>
      </c>
      <c r="P45">
        <v>6</v>
      </c>
      <c r="Q45">
        <v>7</v>
      </c>
      <c r="R45">
        <v>9</v>
      </c>
      <c r="S45">
        <v>7</v>
      </c>
      <c r="T45">
        <v>6</v>
      </c>
      <c r="U45">
        <v>7</v>
      </c>
      <c r="V45">
        <v>8</v>
      </c>
      <c r="W45">
        <v>10</v>
      </c>
      <c r="X45">
        <v>8</v>
      </c>
      <c r="Y45">
        <v>8</v>
      </c>
      <c r="Z45">
        <v>9</v>
      </c>
      <c r="AA45">
        <v>10</v>
      </c>
      <c r="AB45">
        <v>9</v>
      </c>
      <c r="AC45">
        <v>1</v>
      </c>
      <c r="AD45">
        <f>IF(Table13[[#This Row],[payment]]=1,1,0)</f>
        <v>1</v>
      </c>
      <c r="AE45">
        <f>IF(Table13[[#This Row],[payment]]=2,1,0)</f>
        <v>0</v>
      </c>
      <c r="AF45">
        <f>IF(Table13[[#This Row],[payment]]=3,1,0)</f>
        <v>0</v>
      </c>
      <c r="AG45">
        <v>1</v>
      </c>
      <c r="AH45">
        <f>IF(Table13[[#This Row],[method_payment]]=1,1,0)</f>
        <v>1</v>
      </c>
      <c r="AI45">
        <f>IF(Table13[[#This Row],[method_payment]]=2,1,0)</f>
        <v>0</v>
      </c>
      <c r="AJ45">
        <f>IF(Table13[[#This Row],[method_payment]]=3,1,0)</f>
        <v>0</v>
      </c>
      <c r="AK45">
        <f>IF(Table13[[#This Row],[method_payment]]=5,1,0)</f>
        <v>0</v>
      </c>
      <c r="AL45">
        <f>IF(Table13[[#This Row],[method_payment]]=6,1,0)</f>
        <v>0</v>
      </c>
      <c r="AM45" t="s">
        <v>16</v>
      </c>
      <c r="AN45" t="s">
        <v>15</v>
      </c>
      <c r="AO45">
        <v>3</v>
      </c>
      <c r="AP45" s="2">
        <v>275.37</v>
      </c>
      <c r="AQ45" s="3">
        <f>IF(AND(Table13[[#This Row],[Average_amount_spent_per_visit_last_3_months]]&gt;=1,Table13[[#This Row],[Average_amount_spent_per_visit_last_3_months]]&lt;=999),1,0)</f>
        <v>1</v>
      </c>
      <c r="AR45" s="3">
        <f>IF(AND(Table13[[#This Row],[Average_amount_spent_per_visit_last_3_months]]&gt;=1000,Table13[[#This Row],[Average_amount_spent_per_visit_last_3_months]]&lt;=6700),1,0)</f>
        <v>0</v>
      </c>
      <c r="AS45">
        <v>1</v>
      </c>
      <c r="AT45">
        <v>34</v>
      </c>
      <c r="AU45">
        <f>IF(AND(Table13[[#This Row],[Age]]&gt;=18,Table13[[#This Row],[Age]]&lt;=25),1,0)</f>
        <v>0</v>
      </c>
      <c r="AV45">
        <f>IF(AND(Table13[[#This Row],[Age]]&gt;=26,Table13[[#This Row],[Age]]&lt;=35),1,0)</f>
        <v>1</v>
      </c>
      <c r="AW45">
        <f>IF(AND(Table13[[#This Row],[Age]]&gt;=36,Table13[[#This Row],[Age]]&lt;=45),1,0)</f>
        <v>0</v>
      </c>
      <c r="AX45">
        <f>IF(AND(Table13[[#This Row],[Age]]&gt;=46,Table13[[#This Row],[Age]]&lt;=55),1,0)</f>
        <v>0</v>
      </c>
      <c r="AY45">
        <f>IF(AND(Table13[[#This Row],[Age]]&gt;=56,Table13[[#This Row],[Age]]&lt;=67),1,0)</f>
        <v>0</v>
      </c>
      <c r="AZ45" t="s">
        <v>25</v>
      </c>
      <c r="BA45">
        <f>IF(Table13[[#This Row],[Marital Status]]="Married",1,0)</f>
        <v>1</v>
      </c>
      <c r="BB45">
        <f>IF(Table13[[#This Row],[Marital Status]]="Single",1,0)</f>
        <v>0</v>
      </c>
      <c r="BC45" t="s">
        <v>28</v>
      </c>
      <c r="BD45">
        <f>IF(Table13[[#This Row],[gender]]="Male",1,0)</f>
        <v>0</v>
      </c>
      <c r="BE45">
        <f>IF(Table13[[#This Row],[gender]]="Female",1,0)</f>
        <v>1</v>
      </c>
      <c r="BF45" t="s">
        <v>19</v>
      </c>
      <c r="BG45">
        <f>IF(Table13[[#This Row],[Highest level of Education]]="Did not attend school",1,0)</f>
        <v>0</v>
      </c>
      <c r="BH45">
        <f>IF(Table13[[#This Row],[Highest level of Education]]="K12 completed",1,0)</f>
        <v>0</v>
      </c>
      <c r="BI45">
        <f>IF(Table13[[#This Row],[Highest level of Education]]="High School Completed",1,0)</f>
        <v>0</v>
      </c>
      <c r="BJ45">
        <f>IF(Table13[[#This Row],[Highest level of Education]]="Technical Diploma/Partially completed College",1,0)</f>
        <v>0</v>
      </c>
      <c r="BK45">
        <f>IF(Table13[[#This Row],[Highest level of Education]]="University/College Degree",1,0)</f>
        <v>1</v>
      </c>
      <c r="BL45">
        <f>IF(Table13[[#This Row],[Highest level of Education]]="Post-graduate education",1,0)</f>
        <v>0</v>
      </c>
      <c r="BM45">
        <v>3</v>
      </c>
      <c r="BN45">
        <v>1</v>
      </c>
      <c r="BO45">
        <v>6</v>
      </c>
      <c r="BP45">
        <f>IF(Table13[[#This Row],[Monthly_Income 1_5500 2_8000 3_11000 4_15000 5_20000 6_27000 7_35000 8_5000 9_51000 98_0]]=1,1,0)</f>
        <v>0</v>
      </c>
      <c r="BQ45">
        <f>IF(Table13[[#This Row],[Monthly_Income 1_5500 2_8000 3_11000 4_15000 5_20000 6_27000 7_35000 8_5000 9_51000 98_0]]=2,1,0)</f>
        <v>0</v>
      </c>
      <c r="BR45">
        <f>IF(Table13[[#This Row],[Monthly_Income 1_5500 2_8000 3_11000 4_15000 5_20000 6_27000 7_35000 8_5000 9_51000 98_0]]=3,1,0)</f>
        <v>0</v>
      </c>
      <c r="BS45">
        <f>IF(Table13[[#This Row],[Monthly_Income 1_5500 2_8000 3_11000 4_15000 5_20000 6_27000 7_35000 8_5000 9_51000 98_0]]=4,1,0)</f>
        <v>0</v>
      </c>
      <c r="BT45">
        <f>IF(Table13[[#This Row],[Monthly_Income 1_5500 2_8000 3_11000 4_15000 5_20000 6_27000 7_35000 8_5000 9_51000 98_0]]=5,1,0)</f>
        <v>0</v>
      </c>
      <c r="BU45">
        <f>IF(Table13[[#This Row],[Monthly_Income 1_5500 2_8000 3_11000 4_15000 5_20000 6_27000 7_35000 8_5000 9_51000 98_0]]=6,1,0)</f>
        <v>1</v>
      </c>
      <c r="BV45">
        <f>IF(Table13[[#This Row],[Monthly_Income 1_5500 2_8000 3_11000 4_15000 5_20000 6_27000 7_35000 8_5000 9_51000 98_0]]=7,1,0)</f>
        <v>0</v>
      </c>
      <c r="BW45">
        <f>IF(Table13[[#This Row],[Monthly_Income 1_5500 2_8000 3_11000 4_15000 5_20000 6_27000 7_35000 8_5000 9_51000 98_0]]=8,1,0)</f>
        <v>0</v>
      </c>
      <c r="BX45">
        <f>IF(Table13[[#This Row],[Monthly_Income 1_5500 2_8000 3_11000 4_15000 5_20000 6_27000 7_35000 8_5000 9_51000 98_0]]=9,1,0)</f>
        <v>0</v>
      </c>
      <c r="BY45">
        <f>IF(Table13[[#This Row],[Monthly_Income 1_5500 2_8000 3_11000 4_15000 5_20000 6_27000 7_35000 8_5000 9_51000 98_0]]=98,1,0)</f>
        <v>0</v>
      </c>
      <c r="BZ45">
        <v>9</v>
      </c>
      <c r="CA45">
        <f>IF(Table13[[#This Row],[Monthly_Household_Income]]=1,1,0)</f>
        <v>0</v>
      </c>
      <c r="CB45">
        <f>IF(Table13[[#This Row],[Monthly_Household_Income]]=2,1,0)</f>
        <v>0</v>
      </c>
      <c r="CC45">
        <f>IF(Table13[[#This Row],[Monthly_Household_Income]]=3,1,0)</f>
        <v>0</v>
      </c>
      <c r="CD45">
        <f>IF(Table13[[#This Row],[Monthly_Household_Income]]=4,1,0)</f>
        <v>0</v>
      </c>
      <c r="CE45">
        <f>IF(Table13[[#This Row],[Monthly_Household_Income]]=5,1,0)</f>
        <v>0</v>
      </c>
      <c r="CF45">
        <f>IF(Table13[[#This Row],[Monthly_Household_Income]]=6,1,0)</f>
        <v>0</v>
      </c>
      <c r="CG45">
        <f>IF(Table13[[#This Row],[Monthly_Household_Income]]=7,1,0)</f>
        <v>0</v>
      </c>
      <c r="CH45">
        <f>IF(Table13[[#This Row],[Monthly_Household_Income]]=8,1,0)</f>
        <v>0</v>
      </c>
      <c r="CI45">
        <f>IF(Table13[[#This Row],[Monthly_Household_Income]]=9,1,0)</f>
        <v>1</v>
      </c>
      <c r="CJ45">
        <f>IF(Table13[[#This Row],[Monthly_Household_Income]]=98,1,0)</f>
        <v>0</v>
      </c>
    </row>
    <row r="46" spans="1:88">
      <c r="A46">
        <v>158</v>
      </c>
      <c r="B46" s="1">
        <v>43192</v>
      </c>
      <c r="C46" t="s">
        <v>29</v>
      </c>
      <c r="D46">
        <v>6</v>
      </c>
      <c r="E46">
        <v>7</v>
      </c>
      <c r="F46">
        <v>7</v>
      </c>
      <c r="G46">
        <v>7</v>
      </c>
      <c r="H46">
        <v>7</v>
      </c>
      <c r="I46">
        <v>5</v>
      </c>
      <c r="J46" t="s">
        <v>15</v>
      </c>
      <c r="K46">
        <v>7</v>
      </c>
      <c r="L46">
        <v>6</v>
      </c>
      <c r="M46">
        <v>8</v>
      </c>
      <c r="N46">
        <v>6</v>
      </c>
      <c r="O46">
        <v>7</v>
      </c>
      <c r="P46">
        <v>7</v>
      </c>
      <c r="Q46">
        <v>9</v>
      </c>
      <c r="R46">
        <v>6</v>
      </c>
      <c r="S46">
        <v>8</v>
      </c>
      <c r="T46">
        <v>8</v>
      </c>
      <c r="U46">
        <v>9</v>
      </c>
      <c r="V46">
        <v>7</v>
      </c>
      <c r="W46">
        <v>8</v>
      </c>
      <c r="X46">
        <v>7</v>
      </c>
      <c r="Y46">
        <v>8</v>
      </c>
      <c r="Z46">
        <v>6</v>
      </c>
      <c r="AA46">
        <v>7</v>
      </c>
      <c r="AB46">
        <v>7</v>
      </c>
      <c r="AC46">
        <v>1</v>
      </c>
      <c r="AD46">
        <f>IF(Table13[[#This Row],[payment]]=1,1,0)</f>
        <v>1</v>
      </c>
      <c r="AE46">
        <f>IF(Table13[[#This Row],[payment]]=2,1,0)</f>
        <v>0</v>
      </c>
      <c r="AF46">
        <f>IF(Table13[[#This Row],[payment]]=3,1,0)</f>
        <v>0</v>
      </c>
      <c r="AG46">
        <v>1</v>
      </c>
      <c r="AH46">
        <f>IF(Table13[[#This Row],[method_payment]]=1,1,0)</f>
        <v>1</v>
      </c>
      <c r="AI46">
        <f>IF(Table13[[#This Row],[method_payment]]=2,1,0)</f>
        <v>0</v>
      </c>
      <c r="AJ46">
        <f>IF(Table13[[#This Row],[method_payment]]=3,1,0)</f>
        <v>0</v>
      </c>
      <c r="AK46">
        <f>IF(Table13[[#This Row],[method_payment]]=5,1,0)</f>
        <v>0</v>
      </c>
      <c r="AL46">
        <f>IF(Table13[[#This Row],[method_payment]]=6,1,0)</f>
        <v>0</v>
      </c>
      <c r="AM46" t="s">
        <v>16</v>
      </c>
      <c r="AN46" t="s">
        <v>15</v>
      </c>
      <c r="AO46">
        <v>5</v>
      </c>
      <c r="AP46" s="2">
        <v>195.51</v>
      </c>
      <c r="AQ46" s="3">
        <f>IF(AND(Table13[[#This Row],[Average_amount_spent_per_visit_last_3_months]]&gt;=1,Table13[[#This Row],[Average_amount_spent_per_visit_last_3_months]]&lt;=999),1,0)</f>
        <v>1</v>
      </c>
      <c r="AR46" s="3">
        <f>IF(AND(Table13[[#This Row],[Average_amount_spent_per_visit_last_3_months]]&gt;=1000,Table13[[#This Row],[Average_amount_spent_per_visit_last_3_months]]&lt;=6700),1,0)</f>
        <v>0</v>
      </c>
      <c r="AS46">
        <v>3</v>
      </c>
      <c r="AT46">
        <v>32</v>
      </c>
      <c r="AU46">
        <f>IF(AND(Table13[[#This Row],[Age]]&gt;=18,Table13[[#This Row],[Age]]&lt;=25),1,0)</f>
        <v>0</v>
      </c>
      <c r="AV46">
        <f>IF(AND(Table13[[#This Row],[Age]]&gt;=26,Table13[[#This Row],[Age]]&lt;=35),1,0)</f>
        <v>1</v>
      </c>
      <c r="AW46">
        <f>IF(AND(Table13[[#This Row],[Age]]&gt;=36,Table13[[#This Row],[Age]]&lt;=45),1,0)</f>
        <v>0</v>
      </c>
      <c r="AX46">
        <f>IF(AND(Table13[[#This Row],[Age]]&gt;=46,Table13[[#This Row],[Age]]&lt;=55),1,0)</f>
        <v>0</v>
      </c>
      <c r="AY46">
        <f>IF(AND(Table13[[#This Row],[Age]]&gt;=56,Table13[[#This Row],[Age]]&lt;=67),1,0)</f>
        <v>0</v>
      </c>
      <c r="AZ46" t="s">
        <v>24</v>
      </c>
      <c r="BA46">
        <f>IF(Table13[[#This Row],[Marital Status]]="Married",1,0)</f>
        <v>0</v>
      </c>
      <c r="BB46">
        <f>IF(Table13[[#This Row],[Marital Status]]="Single",1,0)</f>
        <v>1</v>
      </c>
      <c r="BC46" t="s">
        <v>28</v>
      </c>
      <c r="BD46">
        <f>IF(Table13[[#This Row],[gender]]="Male",1,0)</f>
        <v>0</v>
      </c>
      <c r="BE46">
        <f>IF(Table13[[#This Row],[gender]]="Female",1,0)</f>
        <v>1</v>
      </c>
      <c r="BF46" t="s">
        <v>19</v>
      </c>
      <c r="BG46">
        <f>IF(Table13[[#This Row],[Highest level of Education]]="Did not attend school",1,0)</f>
        <v>0</v>
      </c>
      <c r="BH46">
        <f>IF(Table13[[#This Row],[Highest level of Education]]="K12 completed",1,0)</f>
        <v>0</v>
      </c>
      <c r="BI46">
        <f>IF(Table13[[#This Row],[Highest level of Education]]="High School Completed",1,0)</f>
        <v>0</v>
      </c>
      <c r="BJ46">
        <f>IF(Table13[[#This Row],[Highest level of Education]]="Technical Diploma/Partially completed College",1,0)</f>
        <v>0</v>
      </c>
      <c r="BK46">
        <f>IF(Table13[[#This Row],[Highest level of Education]]="University/College Degree",1,0)</f>
        <v>1</v>
      </c>
      <c r="BL46">
        <f>IF(Table13[[#This Row],[Highest level of Education]]="Post-graduate education",1,0)</f>
        <v>0</v>
      </c>
      <c r="BM46">
        <v>0</v>
      </c>
      <c r="BN46">
        <v>1</v>
      </c>
      <c r="BO46">
        <v>5</v>
      </c>
      <c r="BP46">
        <f>IF(Table13[[#This Row],[Monthly_Income 1_5500 2_8000 3_11000 4_15000 5_20000 6_27000 7_35000 8_5000 9_51000 98_0]]=1,1,0)</f>
        <v>0</v>
      </c>
      <c r="BQ46">
        <f>IF(Table13[[#This Row],[Monthly_Income 1_5500 2_8000 3_11000 4_15000 5_20000 6_27000 7_35000 8_5000 9_51000 98_0]]=2,1,0)</f>
        <v>0</v>
      </c>
      <c r="BR46">
        <f>IF(Table13[[#This Row],[Monthly_Income 1_5500 2_8000 3_11000 4_15000 5_20000 6_27000 7_35000 8_5000 9_51000 98_0]]=3,1,0)</f>
        <v>0</v>
      </c>
      <c r="BS46">
        <f>IF(Table13[[#This Row],[Monthly_Income 1_5500 2_8000 3_11000 4_15000 5_20000 6_27000 7_35000 8_5000 9_51000 98_0]]=4,1,0)</f>
        <v>0</v>
      </c>
      <c r="BT46">
        <f>IF(Table13[[#This Row],[Monthly_Income 1_5500 2_8000 3_11000 4_15000 5_20000 6_27000 7_35000 8_5000 9_51000 98_0]]=5,1,0)</f>
        <v>1</v>
      </c>
      <c r="BU46">
        <f>IF(Table13[[#This Row],[Monthly_Income 1_5500 2_8000 3_11000 4_15000 5_20000 6_27000 7_35000 8_5000 9_51000 98_0]]=6,1,0)</f>
        <v>0</v>
      </c>
      <c r="BV46">
        <f>IF(Table13[[#This Row],[Monthly_Income 1_5500 2_8000 3_11000 4_15000 5_20000 6_27000 7_35000 8_5000 9_51000 98_0]]=7,1,0)</f>
        <v>0</v>
      </c>
      <c r="BW46">
        <f>IF(Table13[[#This Row],[Monthly_Income 1_5500 2_8000 3_11000 4_15000 5_20000 6_27000 7_35000 8_5000 9_51000 98_0]]=8,1,0)</f>
        <v>0</v>
      </c>
      <c r="BX46">
        <f>IF(Table13[[#This Row],[Monthly_Income 1_5500 2_8000 3_11000 4_15000 5_20000 6_27000 7_35000 8_5000 9_51000 98_0]]=9,1,0)</f>
        <v>0</v>
      </c>
      <c r="BY46">
        <f>IF(Table13[[#This Row],[Monthly_Income 1_5500 2_8000 3_11000 4_15000 5_20000 6_27000 7_35000 8_5000 9_51000 98_0]]=98,1,0)</f>
        <v>0</v>
      </c>
      <c r="BZ46">
        <v>7</v>
      </c>
      <c r="CA46">
        <f>IF(Table13[[#This Row],[Monthly_Household_Income]]=1,1,0)</f>
        <v>0</v>
      </c>
      <c r="CB46">
        <f>IF(Table13[[#This Row],[Monthly_Household_Income]]=2,1,0)</f>
        <v>0</v>
      </c>
      <c r="CC46">
        <f>IF(Table13[[#This Row],[Monthly_Household_Income]]=3,1,0)</f>
        <v>0</v>
      </c>
      <c r="CD46">
        <f>IF(Table13[[#This Row],[Monthly_Household_Income]]=4,1,0)</f>
        <v>0</v>
      </c>
      <c r="CE46">
        <f>IF(Table13[[#This Row],[Monthly_Household_Income]]=5,1,0)</f>
        <v>0</v>
      </c>
      <c r="CF46">
        <f>IF(Table13[[#This Row],[Monthly_Household_Income]]=6,1,0)</f>
        <v>0</v>
      </c>
      <c r="CG46">
        <f>IF(Table13[[#This Row],[Monthly_Household_Income]]=7,1,0)</f>
        <v>1</v>
      </c>
      <c r="CH46">
        <f>IF(Table13[[#This Row],[Monthly_Household_Income]]=8,1,0)</f>
        <v>0</v>
      </c>
      <c r="CI46">
        <f>IF(Table13[[#This Row],[Monthly_Household_Income]]=9,1,0)</f>
        <v>0</v>
      </c>
      <c r="CJ46">
        <f>IF(Table13[[#This Row],[Monthly_Household_Income]]=98,1,0)</f>
        <v>0</v>
      </c>
    </row>
    <row r="47" spans="1:88">
      <c r="A47">
        <v>160</v>
      </c>
      <c r="B47" s="1">
        <v>43223</v>
      </c>
      <c r="C47" t="s">
        <v>2</v>
      </c>
      <c r="D47">
        <v>9</v>
      </c>
      <c r="E47">
        <v>8</v>
      </c>
      <c r="F47">
        <v>9</v>
      </c>
      <c r="G47">
        <v>9</v>
      </c>
      <c r="H47">
        <v>9</v>
      </c>
      <c r="I47">
        <v>10</v>
      </c>
      <c r="J47" t="s">
        <v>16</v>
      </c>
      <c r="K47">
        <v>10</v>
      </c>
      <c r="L47">
        <v>10</v>
      </c>
      <c r="M47">
        <v>7</v>
      </c>
      <c r="N47">
        <v>9</v>
      </c>
      <c r="O47">
        <v>9</v>
      </c>
      <c r="P47">
        <v>8</v>
      </c>
      <c r="Q47">
        <v>9</v>
      </c>
      <c r="R47">
        <v>10</v>
      </c>
      <c r="S47">
        <v>7</v>
      </c>
      <c r="T47">
        <v>7</v>
      </c>
      <c r="U47">
        <v>7</v>
      </c>
      <c r="V47">
        <v>9</v>
      </c>
      <c r="W47">
        <v>10</v>
      </c>
      <c r="X47">
        <v>8</v>
      </c>
      <c r="Y47">
        <v>7</v>
      </c>
      <c r="Z47">
        <v>8</v>
      </c>
      <c r="AA47">
        <v>9</v>
      </c>
      <c r="AB47">
        <v>10</v>
      </c>
      <c r="AC47">
        <v>1</v>
      </c>
      <c r="AD47">
        <f>IF(Table13[[#This Row],[payment]]=1,1,0)</f>
        <v>1</v>
      </c>
      <c r="AE47">
        <f>IF(Table13[[#This Row],[payment]]=2,1,0)</f>
        <v>0</v>
      </c>
      <c r="AF47">
        <f>IF(Table13[[#This Row],[payment]]=3,1,0)</f>
        <v>0</v>
      </c>
      <c r="AG47">
        <v>1</v>
      </c>
      <c r="AH47">
        <f>IF(Table13[[#This Row],[method_payment]]=1,1,0)</f>
        <v>1</v>
      </c>
      <c r="AI47">
        <f>IF(Table13[[#This Row],[method_payment]]=2,1,0)</f>
        <v>0</v>
      </c>
      <c r="AJ47">
        <f>IF(Table13[[#This Row],[method_payment]]=3,1,0)</f>
        <v>0</v>
      </c>
      <c r="AK47">
        <f>IF(Table13[[#This Row],[method_payment]]=5,1,0)</f>
        <v>0</v>
      </c>
      <c r="AL47">
        <f>IF(Table13[[#This Row],[method_payment]]=6,1,0)</f>
        <v>0</v>
      </c>
      <c r="AM47" t="s">
        <v>16</v>
      </c>
      <c r="AN47" t="s">
        <v>15</v>
      </c>
      <c r="AO47">
        <v>2</v>
      </c>
      <c r="AP47" s="2">
        <v>307.39999999999998</v>
      </c>
      <c r="AQ47" s="3">
        <f>IF(AND(Table13[[#This Row],[Average_amount_spent_per_visit_last_3_months]]&gt;=1,Table13[[#This Row],[Average_amount_spent_per_visit_last_3_months]]&lt;=999),1,0)</f>
        <v>1</v>
      </c>
      <c r="AR47" s="3">
        <f>IF(AND(Table13[[#This Row],[Average_amount_spent_per_visit_last_3_months]]&gt;=1000,Table13[[#This Row],[Average_amount_spent_per_visit_last_3_months]]&lt;=6700),1,0)</f>
        <v>0</v>
      </c>
      <c r="AS47">
        <v>2</v>
      </c>
      <c r="AT47">
        <v>18</v>
      </c>
      <c r="AU47">
        <f>IF(AND(Table13[[#This Row],[Age]]&gt;=18,Table13[[#This Row],[Age]]&lt;=25),1,0)</f>
        <v>1</v>
      </c>
      <c r="AV47">
        <f>IF(AND(Table13[[#This Row],[Age]]&gt;=26,Table13[[#This Row],[Age]]&lt;=35),1,0)</f>
        <v>0</v>
      </c>
      <c r="AW47">
        <f>IF(AND(Table13[[#This Row],[Age]]&gt;=36,Table13[[#This Row],[Age]]&lt;=45),1,0)</f>
        <v>0</v>
      </c>
      <c r="AX47">
        <f>IF(AND(Table13[[#This Row],[Age]]&gt;=46,Table13[[#This Row],[Age]]&lt;=55),1,0)</f>
        <v>0</v>
      </c>
      <c r="AY47">
        <f>IF(AND(Table13[[#This Row],[Age]]&gt;=56,Table13[[#This Row],[Age]]&lt;=67),1,0)</f>
        <v>0</v>
      </c>
      <c r="AZ47" t="s">
        <v>24</v>
      </c>
      <c r="BA47">
        <f>IF(Table13[[#This Row],[Marital Status]]="Married",1,0)</f>
        <v>0</v>
      </c>
      <c r="BB47">
        <f>IF(Table13[[#This Row],[Marital Status]]="Single",1,0)</f>
        <v>1</v>
      </c>
      <c r="BC47" t="s">
        <v>28</v>
      </c>
      <c r="BD47">
        <f>IF(Table13[[#This Row],[gender]]="Male",1,0)</f>
        <v>0</v>
      </c>
      <c r="BE47">
        <f>IF(Table13[[#This Row],[gender]]="Female",1,0)</f>
        <v>1</v>
      </c>
      <c r="BF47" t="s">
        <v>22</v>
      </c>
      <c r="BG47">
        <f>IF(Table13[[#This Row],[Highest level of Education]]="Did not attend school",1,0)</f>
        <v>0</v>
      </c>
      <c r="BH47">
        <f>IF(Table13[[#This Row],[Highest level of Education]]="K12 completed",1,0)</f>
        <v>1</v>
      </c>
      <c r="BI47">
        <f>IF(Table13[[#This Row],[Highest level of Education]]="High School Completed",1,0)</f>
        <v>0</v>
      </c>
      <c r="BJ47">
        <f>IF(Table13[[#This Row],[Highest level of Education]]="Technical Diploma/Partially completed College",1,0)</f>
        <v>0</v>
      </c>
      <c r="BK47">
        <f>IF(Table13[[#This Row],[Highest level of Education]]="University/College Degree",1,0)</f>
        <v>0</v>
      </c>
      <c r="BL47">
        <f>IF(Table13[[#This Row],[Highest level of Education]]="Post-graduate education",1,0)</f>
        <v>0</v>
      </c>
      <c r="BM47">
        <v>0</v>
      </c>
      <c r="BN47">
        <v>5</v>
      </c>
      <c r="BO47" t="s">
        <v>1</v>
      </c>
      <c r="BP47">
        <f>IF(Table13[[#This Row],[Monthly_Income 1_5500 2_8000 3_11000 4_15000 5_20000 6_27000 7_35000 8_5000 9_51000 98_0]]=1,1,0)</f>
        <v>0</v>
      </c>
      <c r="BQ47">
        <f>IF(Table13[[#This Row],[Monthly_Income 1_5500 2_8000 3_11000 4_15000 5_20000 6_27000 7_35000 8_5000 9_51000 98_0]]=2,1,0)</f>
        <v>0</v>
      </c>
      <c r="BR47">
        <f>IF(Table13[[#This Row],[Monthly_Income 1_5500 2_8000 3_11000 4_15000 5_20000 6_27000 7_35000 8_5000 9_51000 98_0]]=3,1,0)</f>
        <v>0</v>
      </c>
      <c r="BS47">
        <f>IF(Table13[[#This Row],[Monthly_Income 1_5500 2_8000 3_11000 4_15000 5_20000 6_27000 7_35000 8_5000 9_51000 98_0]]=4,1,0)</f>
        <v>0</v>
      </c>
      <c r="BT47">
        <f>IF(Table13[[#This Row],[Monthly_Income 1_5500 2_8000 3_11000 4_15000 5_20000 6_27000 7_35000 8_5000 9_51000 98_0]]=5,1,0)</f>
        <v>0</v>
      </c>
      <c r="BU47">
        <f>IF(Table13[[#This Row],[Monthly_Income 1_5500 2_8000 3_11000 4_15000 5_20000 6_27000 7_35000 8_5000 9_51000 98_0]]=6,1,0)</f>
        <v>0</v>
      </c>
      <c r="BV47">
        <f>IF(Table13[[#This Row],[Monthly_Income 1_5500 2_8000 3_11000 4_15000 5_20000 6_27000 7_35000 8_5000 9_51000 98_0]]=7,1,0)</f>
        <v>0</v>
      </c>
      <c r="BW47">
        <f>IF(Table13[[#This Row],[Monthly_Income 1_5500 2_8000 3_11000 4_15000 5_20000 6_27000 7_35000 8_5000 9_51000 98_0]]=8,1,0)</f>
        <v>0</v>
      </c>
      <c r="BX47">
        <f>IF(Table13[[#This Row],[Monthly_Income 1_5500 2_8000 3_11000 4_15000 5_20000 6_27000 7_35000 8_5000 9_51000 98_0]]=9,1,0)</f>
        <v>0</v>
      </c>
      <c r="BY47">
        <f>IF(Table13[[#This Row],[Monthly_Income 1_5500 2_8000 3_11000 4_15000 5_20000 6_27000 7_35000 8_5000 9_51000 98_0]]=98,1,0)</f>
        <v>0</v>
      </c>
      <c r="BZ47">
        <v>97</v>
      </c>
      <c r="CA47">
        <f>IF(Table13[[#This Row],[Monthly_Household_Income]]=1,1,0)</f>
        <v>0</v>
      </c>
      <c r="CB47">
        <f>IF(Table13[[#This Row],[Monthly_Household_Income]]=2,1,0)</f>
        <v>0</v>
      </c>
      <c r="CC47">
        <f>IF(Table13[[#This Row],[Monthly_Household_Income]]=3,1,0)</f>
        <v>0</v>
      </c>
      <c r="CD47">
        <f>IF(Table13[[#This Row],[Monthly_Household_Income]]=4,1,0)</f>
        <v>0</v>
      </c>
      <c r="CE47">
        <f>IF(Table13[[#This Row],[Monthly_Household_Income]]=5,1,0)</f>
        <v>0</v>
      </c>
      <c r="CF47">
        <f>IF(Table13[[#This Row],[Monthly_Household_Income]]=6,1,0)</f>
        <v>0</v>
      </c>
      <c r="CG47">
        <f>IF(Table13[[#This Row],[Monthly_Household_Income]]=7,1,0)</f>
        <v>0</v>
      </c>
      <c r="CH47">
        <f>IF(Table13[[#This Row],[Monthly_Household_Income]]=8,1,0)</f>
        <v>0</v>
      </c>
      <c r="CI47">
        <f>IF(Table13[[#This Row],[Monthly_Household_Income]]=9,1,0)</f>
        <v>0</v>
      </c>
      <c r="CJ47">
        <f>IF(Table13[[#This Row],[Monthly_Household_Income]]=98,1,0)</f>
        <v>0</v>
      </c>
    </row>
    <row r="48" spans="1:88">
      <c r="A48">
        <v>167</v>
      </c>
      <c r="B48" s="1">
        <v>43099</v>
      </c>
      <c r="C48" t="s">
        <v>39</v>
      </c>
      <c r="D48">
        <v>10</v>
      </c>
      <c r="E48">
        <v>9</v>
      </c>
      <c r="F48">
        <v>10</v>
      </c>
      <c r="G48">
        <v>10</v>
      </c>
      <c r="H48">
        <v>7</v>
      </c>
      <c r="I48">
        <v>8</v>
      </c>
      <c r="J48" t="s">
        <v>16</v>
      </c>
      <c r="K48">
        <v>10</v>
      </c>
      <c r="L48">
        <v>10</v>
      </c>
      <c r="M48">
        <v>9</v>
      </c>
      <c r="N48">
        <v>8</v>
      </c>
      <c r="O48">
        <v>10</v>
      </c>
      <c r="P48">
        <v>8</v>
      </c>
      <c r="Q48">
        <v>10</v>
      </c>
      <c r="R48">
        <v>10</v>
      </c>
      <c r="S48">
        <v>9</v>
      </c>
      <c r="T48">
        <v>10</v>
      </c>
      <c r="U48">
        <v>10</v>
      </c>
      <c r="V48">
        <v>10</v>
      </c>
      <c r="W48">
        <v>7</v>
      </c>
      <c r="X48">
        <v>9</v>
      </c>
      <c r="Y48">
        <v>8</v>
      </c>
      <c r="Z48">
        <v>9</v>
      </c>
      <c r="AA48">
        <v>10</v>
      </c>
      <c r="AB48">
        <v>8</v>
      </c>
      <c r="AC48">
        <v>2</v>
      </c>
      <c r="AD48">
        <f>IF(Table13[[#This Row],[payment]]=1,1,0)</f>
        <v>0</v>
      </c>
      <c r="AE48">
        <f>IF(Table13[[#This Row],[payment]]=2,1,0)</f>
        <v>1</v>
      </c>
      <c r="AF48">
        <f>IF(Table13[[#This Row],[payment]]=3,1,0)</f>
        <v>0</v>
      </c>
      <c r="AG48">
        <v>1</v>
      </c>
      <c r="AH48">
        <f>IF(Table13[[#This Row],[method_payment]]=1,1,0)</f>
        <v>1</v>
      </c>
      <c r="AI48">
        <f>IF(Table13[[#This Row],[method_payment]]=2,1,0)</f>
        <v>0</v>
      </c>
      <c r="AJ48">
        <f>IF(Table13[[#This Row],[method_payment]]=3,1,0)</f>
        <v>0</v>
      </c>
      <c r="AK48">
        <f>IF(Table13[[#This Row],[method_payment]]=5,1,0)</f>
        <v>0</v>
      </c>
      <c r="AL48">
        <f>IF(Table13[[#This Row],[method_payment]]=6,1,0)</f>
        <v>0</v>
      </c>
      <c r="AM48" t="s">
        <v>16</v>
      </c>
      <c r="AN48" t="s">
        <v>15</v>
      </c>
      <c r="AO48">
        <v>6</v>
      </c>
      <c r="AP48" s="2">
        <v>374.34</v>
      </c>
      <c r="AQ48" s="3">
        <f>IF(AND(Table13[[#This Row],[Average_amount_spent_per_visit_last_3_months]]&gt;=1,Table13[[#This Row],[Average_amount_spent_per_visit_last_3_months]]&lt;=999),1,0)</f>
        <v>1</v>
      </c>
      <c r="AR48" s="3">
        <f>IF(AND(Table13[[#This Row],[Average_amount_spent_per_visit_last_3_months]]&gt;=1000,Table13[[#This Row],[Average_amount_spent_per_visit_last_3_months]]&lt;=6700),1,0)</f>
        <v>0</v>
      </c>
      <c r="AS48">
        <v>3</v>
      </c>
      <c r="AT48">
        <v>34</v>
      </c>
      <c r="AU48">
        <f>IF(AND(Table13[[#This Row],[Age]]&gt;=18,Table13[[#This Row],[Age]]&lt;=25),1,0)</f>
        <v>0</v>
      </c>
      <c r="AV48">
        <f>IF(AND(Table13[[#This Row],[Age]]&gt;=26,Table13[[#This Row],[Age]]&lt;=35),1,0)</f>
        <v>1</v>
      </c>
      <c r="AW48">
        <f>IF(AND(Table13[[#This Row],[Age]]&gt;=36,Table13[[#This Row],[Age]]&lt;=45),1,0)</f>
        <v>0</v>
      </c>
      <c r="AX48">
        <f>IF(AND(Table13[[#This Row],[Age]]&gt;=46,Table13[[#This Row],[Age]]&lt;=55),1,0)</f>
        <v>0</v>
      </c>
      <c r="AY48">
        <f>IF(AND(Table13[[#This Row],[Age]]&gt;=56,Table13[[#This Row],[Age]]&lt;=67),1,0)</f>
        <v>0</v>
      </c>
      <c r="AZ48" t="s">
        <v>25</v>
      </c>
      <c r="BA48">
        <f>IF(Table13[[#This Row],[Marital Status]]="Married",1,0)</f>
        <v>1</v>
      </c>
      <c r="BB48">
        <f>IF(Table13[[#This Row],[Marital Status]]="Single",1,0)</f>
        <v>0</v>
      </c>
      <c r="BC48" t="s">
        <v>28</v>
      </c>
      <c r="BD48">
        <f>IF(Table13[[#This Row],[gender]]="Male",1,0)</f>
        <v>0</v>
      </c>
      <c r="BE48">
        <f>IF(Table13[[#This Row],[gender]]="Female",1,0)</f>
        <v>1</v>
      </c>
      <c r="BF48" t="s">
        <v>19</v>
      </c>
      <c r="BG48">
        <f>IF(Table13[[#This Row],[Highest level of Education]]="Did not attend school",1,0)</f>
        <v>0</v>
      </c>
      <c r="BH48">
        <f>IF(Table13[[#This Row],[Highest level of Education]]="K12 completed",1,0)</f>
        <v>0</v>
      </c>
      <c r="BI48">
        <f>IF(Table13[[#This Row],[Highest level of Education]]="High School Completed",1,0)</f>
        <v>0</v>
      </c>
      <c r="BJ48">
        <f>IF(Table13[[#This Row],[Highest level of Education]]="Technical Diploma/Partially completed College",1,0)</f>
        <v>0</v>
      </c>
      <c r="BK48">
        <f>IF(Table13[[#This Row],[Highest level of Education]]="University/College Degree",1,0)</f>
        <v>1</v>
      </c>
      <c r="BL48">
        <f>IF(Table13[[#This Row],[Highest level of Education]]="Post-graduate education",1,0)</f>
        <v>0</v>
      </c>
      <c r="BM48">
        <v>3</v>
      </c>
      <c r="BN48">
        <v>1</v>
      </c>
      <c r="BO48">
        <v>4</v>
      </c>
      <c r="BP48">
        <f>IF(Table13[[#This Row],[Monthly_Income 1_5500 2_8000 3_11000 4_15000 5_20000 6_27000 7_35000 8_5000 9_51000 98_0]]=1,1,0)</f>
        <v>0</v>
      </c>
      <c r="BQ48">
        <f>IF(Table13[[#This Row],[Monthly_Income 1_5500 2_8000 3_11000 4_15000 5_20000 6_27000 7_35000 8_5000 9_51000 98_0]]=2,1,0)</f>
        <v>0</v>
      </c>
      <c r="BR48">
        <f>IF(Table13[[#This Row],[Monthly_Income 1_5500 2_8000 3_11000 4_15000 5_20000 6_27000 7_35000 8_5000 9_51000 98_0]]=3,1,0)</f>
        <v>0</v>
      </c>
      <c r="BS48">
        <f>IF(Table13[[#This Row],[Monthly_Income 1_5500 2_8000 3_11000 4_15000 5_20000 6_27000 7_35000 8_5000 9_51000 98_0]]=4,1,0)</f>
        <v>1</v>
      </c>
      <c r="BT48">
        <f>IF(Table13[[#This Row],[Monthly_Income 1_5500 2_8000 3_11000 4_15000 5_20000 6_27000 7_35000 8_5000 9_51000 98_0]]=5,1,0)</f>
        <v>0</v>
      </c>
      <c r="BU48">
        <f>IF(Table13[[#This Row],[Monthly_Income 1_5500 2_8000 3_11000 4_15000 5_20000 6_27000 7_35000 8_5000 9_51000 98_0]]=6,1,0)</f>
        <v>0</v>
      </c>
      <c r="BV48">
        <f>IF(Table13[[#This Row],[Monthly_Income 1_5500 2_8000 3_11000 4_15000 5_20000 6_27000 7_35000 8_5000 9_51000 98_0]]=7,1,0)</f>
        <v>0</v>
      </c>
      <c r="BW48">
        <f>IF(Table13[[#This Row],[Monthly_Income 1_5500 2_8000 3_11000 4_15000 5_20000 6_27000 7_35000 8_5000 9_51000 98_0]]=8,1,0)</f>
        <v>0</v>
      </c>
      <c r="BX48">
        <f>IF(Table13[[#This Row],[Monthly_Income 1_5500 2_8000 3_11000 4_15000 5_20000 6_27000 7_35000 8_5000 9_51000 98_0]]=9,1,0)</f>
        <v>0</v>
      </c>
      <c r="BY48">
        <f>IF(Table13[[#This Row],[Monthly_Income 1_5500 2_8000 3_11000 4_15000 5_20000 6_27000 7_35000 8_5000 9_51000 98_0]]=98,1,0)</f>
        <v>0</v>
      </c>
      <c r="BZ48">
        <v>6</v>
      </c>
      <c r="CA48">
        <f>IF(Table13[[#This Row],[Monthly_Household_Income]]=1,1,0)</f>
        <v>0</v>
      </c>
      <c r="CB48">
        <f>IF(Table13[[#This Row],[Monthly_Household_Income]]=2,1,0)</f>
        <v>0</v>
      </c>
      <c r="CC48">
        <f>IF(Table13[[#This Row],[Monthly_Household_Income]]=3,1,0)</f>
        <v>0</v>
      </c>
      <c r="CD48">
        <f>IF(Table13[[#This Row],[Monthly_Household_Income]]=4,1,0)</f>
        <v>0</v>
      </c>
      <c r="CE48">
        <f>IF(Table13[[#This Row],[Monthly_Household_Income]]=5,1,0)</f>
        <v>0</v>
      </c>
      <c r="CF48">
        <f>IF(Table13[[#This Row],[Monthly_Household_Income]]=6,1,0)</f>
        <v>1</v>
      </c>
      <c r="CG48">
        <f>IF(Table13[[#This Row],[Monthly_Household_Income]]=7,1,0)</f>
        <v>0</v>
      </c>
      <c r="CH48">
        <f>IF(Table13[[#This Row],[Monthly_Household_Income]]=8,1,0)</f>
        <v>0</v>
      </c>
      <c r="CI48">
        <f>IF(Table13[[#This Row],[Monthly_Household_Income]]=9,1,0)</f>
        <v>0</v>
      </c>
      <c r="CJ48">
        <f>IF(Table13[[#This Row],[Monthly_Household_Income]]=98,1,0)</f>
        <v>0</v>
      </c>
    </row>
    <row r="49" spans="1:88">
      <c r="A49">
        <v>173</v>
      </c>
      <c r="B49" s="1">
        <v>42990</v>
      </c>
      <c r="C49" t="s">
        <v>36</v>
      </c>
      <c r="D49">
        <v>6</v>
      </c>
      <c r="E49">
        <v>8</v>
      </c>
      <c r="F49">
        <v>7</v>
      </c>
      <c r="G49">
        <v>7</v>
      </c>
      <c r="H49">
        <v>9</v>
      </c>
      <c r="I49">
        <v>8</v>
      </c>
      <c r="J49" t="s">
        <v>15</v>
      </c>
      <c r="K49">
        <v>8</v>
      </c>
      <c r="L49">
        <v>7</v>
      </c>
      <c r="M49">
        <v>9</v>
      </c>
      <c r="N49">
        <v>7</v>
      </c>
      <c r="O49">
        <v>8</v>
      </c>
      <c r="P49">
        <v>6</v>
      </c>
      <c r="Q49">
        <v>6</v>
      </c>
      <c r="R49">
        <v>7</v>
      </c>
      <c r="S49">
        <v>8</v>
      </c>
      <c r="T49">
        <v>6</v>
      </c>
      <c r="U49">
        <v>6</v>
      </c>
      <c r="V49">
        <v>7</v>
      </c>
      <c r="W49">
        <v>8</v>
      </c>
      <c r="X49">
        <v>0</v>
      </c>
      <c r="Y49">
        <v>8</v>
      </c>
      <c r="Z49">
        <v>6</v>
      </c>
      <c r="AA49">
        <v>10</v>
      </c>
      <c r="AB49">
        <v>0</v>
      </c>
      <c r="AC49">
        <v>2</v>
      </c>
      <c r="AD49">
        <f>IF(Table13[[#This Row],[payment]]=1,1,0)</f>
        <v>0</v>
      </c>
      <c r="AE49">
        <f>IF(Table13[[#This Row],[payment]]=2,1,0)</f>
        <v>1</v>
      </c>
      <c r="AF49">
        <f>IF(Table13[[#This Row],[payment]]=3,1,0)</f>
        <v>0</v>
      </c>
      <c r="AG49">
        <v>1</v>
      </c>
      <c r="AH49">
        <f>IF(Table13[[#This Row],[method_payment]]=1,1,0)</f>
        <v>1</v>
      </c>
      <c r="AI49">
        <f>IF(Table13[[#This Row],[method_payment]]=2,1,0)</f>
        <v>0</v>
      </c>
      <c r="AJ49">
        <f>IF(Table13[[#This Row],[method_payment]]=3,1,0)</f>
        <v>0</v>
      </c>
      <c r="AK49">
        <f>IF(Table13[[#This Row],[method_payment]]=5,1,0)</f>
        <v>0</v>
      </c>
      <c r="AL49">
        <f>IF(Table13[[#This Row],[method_payment]]=6,1,0)</f>
        <v>0</v>
      </c>
      <c r="AM49" t="s">
        <v>16</v>
      </c>
      <c r="AN49" t="s">
        <v>15</v>
      </c>
      <c r="AO49">
        <v>5</v>
      </c>
      <c r="AP49" s="2">
        <v>1078.47</v>
      </c>
      <c r="AQ49" s="3">
        <f>IF(AND(Table13[[#This Row],[Average_amount_spent_per_visit_last_3_months]]&gt;=1,Table13[[#This Row],[Average_amount_spent_per_visit_last_3_months]]&lt;=999),1,0)</f>
        <v>0</v>
      </c>
      <c r="AR49" s="3">
        <f>IF(AND(Table13[[#This Row],[Average_amount_spent_per_visit_last_3_months]]&gt;=1000,Table13[[#This Row],[Average_amount_spent_per_visit_last_3_months]]&lt;=6700),1,0)</f>
        <v>1</v>
      </c>
      <c r="AS49">
        <v>3</v>
      </c>
      <c r="AT49">
        <v>57</v>
      </c>
      <c r="AU49">
        <f>IF(AND(Table13[[#This Row],[Age]]&gt;=18,Table13[[#This Row],[Age]]&lt;=25),1,0)</f>
        <v>0</v>
      </c>
      <c r="AV49">
        <f>IF(AND(Table13[[#This Row],[Age]]&gt;=26,Table13[[#This Row],[Age]]&lt;=35),1,0)</f>
        <v>0</v>
      </c>
      <c r="AW49">
        <f>IF(AND(Table13[[#This Row],[Age]]&gt;=36,Table13[[#This Row],[Age]]&lt;=45),1,0)</f>
        <v>0</v>
      </c>
      <c r="AX49">
        <f>IF(AND(Table13[[#This Row],[Age]]&gt;=46,Table13[[#This Row],[Age]]&lt;=55),1,0)</f>
        <v>0</v>
      </c>
      <c r="AY49">
        <f>IF(AND(Table13[[#This Row],[Age]]&gt;=56,Table13[[#This Row],[Age]]&lt;=67),1,0)</f>
        <v>1</v>
      </c>
      <c r="AZ49" t="s">
        <v>25</v>
      </c>
      <c r="BA49">
        <f>IF(Table13[[#This Row],[Marital Status]]="Married",1,0)</f>
        <v>1</v>
      </c>
      <c r="BB49">
        <f>IF(Table13[[#This Row],[Marital Status]]="Single",1,0)</f>
        <v>0</v>
      </c>
      <c r="BC49" t="s">
        <v>27</v>
      </c>
      <c r="BD49">
        <f>IF(Table13[[#This Row],[gender]]="Male",1,0)</f>
        <v>1</v>
      </c>
      <c r="BE49">
        <f>IF(Table13[[#This Row],[gender]]="Female",1,0)</f>
        <v>0</v>
      </c>
      <c r="BF49" t="s">
        <v>18</v>
      </c>
      <c r="BG49">
        <f>IF(Table13[[#This Row],[Highest level of Education]]="Did not attend school",1,0)</f>
        <v>0</v>
      </c>
      <c r="BH49">
        <f>IF(Table13[[#This Row],[Highest level of Education]]="K12 completed",1,0)</f>
        <v>0</v>
      </c>
      <c r="BI49">
        <f>IF(Table13[[#This Row],[Highest level of Education]]="High School Completed",1,0)</f>
        <v>0</v>
      </c>
      <c r="BJ49">
        <f>IF(Table13[[#This Row],[Highest level of Education]]="Technical Diploma/Partially completed College",1,0)</f>
        <v>0</v>
      </c>
      <c r="BK49">
        <f>IF(Table13[[#This Row],[Highest level of Education]]="University/College Degree",1,0)</f>
        <v>0</v>
      </c>
      <c r="BL49">
        <f>IF(Table13[[#This Row],[Highest level of Education]]="Post-graduate education",1,0)</f>
        <v>1</v>
      </c>
      <c r="BM49">
        <v>3</v>
      </c>
      <c r="BN49">
        <v>1</v>
      </c>
      <c r="BO49">
        <v>9</v>
      </c>
      <c r="BP49">
        <f>IF(Table13[[#This Row],[Monthly_Income 1_5500 2_8000 3_11000 4_15000 5_20000 6_27000 7_35000 8_5000 9_51000 98_0]]=1,1,0)</f>
        <v>0</v>
      </c>
      <c r="BQ49">
        <f>IF(Table13[[#This Row],[Monthly_Income 1_5500 2_8000 3_11000 4_15000 5_20000 6_27000 7_35000 8_5000 9_51000 98_0]]=2,1,0)</f>
        <v>0</v>
      </c>
      <c r="BR49">
        <f>IF(Table13[[#This Row],[Monthly_Income 1_5500 2_8000 3_11000 4_15000 5_20000 6_27000 7_35000 8_5000 9_51000 98_0]]=3,1,0)</f>
        <v>0</v>
      </c>
      <c r="BS49">
        <f>IF(Table13[[#This Row],[Monthly_Income 1_5500 2_8000 3_11000 4_15000 5_20000 6_27000 7_35000 8_5000 9_51000 98_0]]=4,1,0)</f>
        <v>0</v>
      </c>
      <c r="BT49">
        <f>IF(Table13[[#This Row],[Monthly_Income 1_5500 2_8000 3_11000 4_15000 5_20000 6_27000 7_35000 8_5000 9_51000 98_0]]=5,1,0)</f>
        <v>0</v>
      </c>
      <c r="BU49">
        <f>IF(Table13[[#This Row],[Monthly_Income 1_5500 2_8000 3_11000 4_15000 5_20000 6_27000 7_35000 8_5000 9_51000 98_0]]=6,1,0)</f>
        <v>0</v>
      </c>
      <c r="BV49">
        <f>IF(Table13[[#This Row],[Monthly_Income 1_5500 2_8000 3_11000 4_15000 5_20000 6_27000 7_35000 8_5000 9_51000 98_0]]=7,1,0)</f>
        <v>0</v>
      </c>
      <c r="BW49">
        <f>IF(Table13[[#This Row],[Monthly_Income 1_5500 2_8000 3_11000 4_15000 5_20000 6_27000 7_35000 8_5000 9_51000 98_0]]=8,1,0)</f>
        <v>0</v>
      </c>
      <c r="BX49">
        <f>IF(Table13[[#This Row],[Monthly_Income 1_5500 2_8000 3_11000 4_15000 5_20000 6_27000 7_35000 8_5000 9_51000 98_0]]=9,1,0)</f>
        <v>1</v>
      </c>
      <c r="BY49">
        <f>IF(Table13[[#This Row],[Monthly_Income 1_5500 2_8000 3_11000 4_15000 5_20000 6_27000 7_35000 8_5000 9_51000 98_0]]=98,1,0)</f>
        <v>0</v>
      </c>
      <c r="BZ49">
        <v>9</v>
      </c>
      <c r="CA49">
        <f>IF(Table13[[#This Row],[Monthly_Household_Income]]=1,1,0)</f>
        <v>0</v>
      </c>
      <c r="CB49">
        <f>IF(Table13[[#This Row],[Monthly_Household_Income]]=2,1,0)</f>
        <v>0</v>
      </c>
      <c r="CC49">
        <f>IF(Table13[[#This Row],[Monthly_Household_Income]]=3,1,0)</f>
        <v>0</v>
      </c>
      <c r="CD49">
        <f>IF(Table13[[#This Row],[Monthly_Household_Income]]=4,1,0)</f>
        <v>0</v>
      </c>
      <c r="CE49">
        <f>IF(Table13[[#This Row],[Monthly_Household_Income]]=5,1,0)</f>
        <v>0</v>
      </c>
      <c r="CF49">
        <f>IF(Table13[[#This Row],[Monthly_Household_Income]]=6,1,0)</f>
        <v>0</v>
      </c>
      <c r="CG49">
        <f>IF(Table13[[#This Row],[Monthly_Household_Income]]=7,1,0)</f>
        <v>0</v>
      </c>
      <c r="CH49">
        <f>IF(Table13[[#This Row],[Monthly_Household_Income]]=8,1,0)</f>
        <v>0</v>
      </c>
      <c r="CI49">
        <f>IF(Table13[[#This Row],[Monthly_Household_Income]]=9,1,0)</f>
        <v>1</v>
      </c>
      <c r="CJ49">
        <f>IF(Table13[[#This Row],[Monthly_Household_Income]]=98,1,0)</f>
        <v>0</v>
      </c>
    </row>
    <row r="50" spans="1:88">
      <c r="A50">
        <v>182</v>
      </c>
      <c r="B50" s="1">
        <v>43021</v>
      </c>
      <c r="C50" t="s">
        <v>29</v>
      </c>
      <c r="D50">
        <v>10</v>
      </c>
      <c r="E50">
        <v>8</v>
      </c>
      <c r="F50">
        <v>8</v>
      </c>
      <c r="G50">
        <v>9</v>
      </c>
      <c r="H50">
        <v>8</v>
      </c>
      <c r="I50">
        <v>9</v>
      </c>
      <c r="J50" t="s">
        <v>16</v>
      </c>
      <c r="K50">
        <v>8</v>
      </c>
      <c r="L50">
        <v>8</v>
      </c>
      <c r="M50">
        <v>9</v>
      </c>
      <c r="N50">
        <v>8</v>
      </c>
      <c r="O50">
        <v>8</v>
      </c>
      <c r="P50">
        <v>10</v>
      </c>
      <c r="Q50">
        <v>10</v>
      </c>
      <c r="R50">
        <v>7</v>
      </c>
      <c r="S50">
        <v>9</v>
      </c>
      <c r="T50">
        <v>10</v>
      </c>
      <c r="U50">
        <v>9</v>
      </c>
      <c r="V50">
        <v>7</v>
      </c>
      <c r="W50">
        <v>9</v>
      </c>
      <c r="X50">
        <v>10</v>
      </c>
      <c r="Y50">
        <v>8</v>
      </c>
      <c r="Z50">
        <v>10</v>
      </c>
      <c r="AA50">
        <v>10</v>
      </c>
      <c r="AB50">
        <v>9</v>
      </c>
      <c r="AC50">
        <v>1</v>
      </c>
      <c r="AD50">
        <f>IF(Table13[[#This Row],[payment]]=1,1,0)</f>
        <v>1</v>
      </c>
      <c r="AE50">
        <f>IF(Table13[[#This Row],[payment]]=2,1,0)</f>
        <v>0</v>
      </c>
      <c r="AF50">
        <f>IF(Table13[[#This Row],[payment]]=3,1,0)</f>
        <v>0</v>
      </c>
      <c r="AG50">
        <v>1</v>
      </c>
      <c r="AH50">
        <f>IF(Table13[[#This Row],[method_payment]]=1,1,0)</f>
        <v>1</v>
      </c>
      <c r="AI50">
        <f>IF(Table13[[#This Row],[method_payment]]=2,1,0)</f>
        <v>0</v>
      </c>
      <c r="AJ50">
        <f>IF(Table13[[#This Row],[method_payment]]=3,1,0)</f>
        <v>0</v>
      </c>
      <c r="AK50">
        <f>IF(Table13[[#This Row],[method_payment]]=5,1,0)</f>
        <v>0</v>
      </c>
      <c r="AL50">
        <f>IF(Table13[[#This Row],[method_payment]]=6,1,0)</f>
        <v>0</v>
      </c>
      <c r="AM50" t="s">
        <v>16</v>
      </c>
      <c r="AN50" t="s">
        <v>15</v>
      </c>
      <c r="AO50">
        <v>2</v>
      </c>
      <c r="AP50" s="2">
        <v>279.7</v>
      </c>
      <c r="AQ50" s="3">
        <f>IF(AND(Table13[[#This Row],[Average_amount_spent_per_visit_last_3_months]]&gt;=1,Table13[[#This Row],[Average_amount_spent_per_visit_last_3_months]]&lt;=999),1,0)</f>
        <v>1</v>
      </c>
      <c r="AR50" s="3">
        <f>IF(AND(Table13[[#This Row],[Average_amount_spent_per_visit_last_3_months]]&gt;=1000,Table13[[#This Row],[Average_amount_spent_per_visit_last_3_months]]&lt;=6700),1,0)</f>
        <v>0</v>
      </c>
      <c r="AS50">
        <v>1</v>
      </c>
      <c r="AT50">
        <v>26</v>
      </c>
      <c r="AU50">
        <f>IF(AND(Table13[[#This Row],[Age]]&gt;=18,Table13[[#This Row],[Age]]&lt;=25),1,0)</f>
        <v>0</v>
      </c>
      <c r="AV50">
        <f>IF(AND(Table13[[#This Row],[Age]]&gt;=26,Table13[[#This Row],[Age]]&lt;=35),1,0)</f>
        <v>1</v>
      </c>
      <c r="AW50">
        <f>IF(AND(Table13[[#This Row],[Age]]&gt;=36,Table13[[#This Row],[Age]]&lt;=45),1,0)</f>
        <v>0</v>
      </c>
      <c r="AX50">
        <f>IF(AND(Table13[[#This Row],[Age]]&gt;=46,Table13[[#This Row],[Age]]&lt;=55),1,0)</f>
        <v>0</v>
      </c>
      <c r="AY50">
        <f>IF(AND(Table13[[#This Row],[Age]]&gt;=56,Table13[[#This Row],[Age]]&lt;=67),1,0)</f>
        <v>0</v>
      </c>
      <c r="AZ50" t="s">
        <v>24</v>
      </c>
      <c r="BA50">
        <f>IF(Table13[[#This Row],[Marital Status]]="Married",1,0)</f>
        <v>0</v>
      </c>
      <c r="BB50">
        <f>IF(Table13[[#This Row],[Marital Status]]="Single",1,0)</f>
        <v>1</v>
      </c>
      <c r="BC50" t="s">
        <v>28</v>
      </c>
      <c r="BD50">
        <f>IF(Table13[[#This Row],[gender]]="Male",1,0)</f>
        <v>0</v>
      </c>
      <c r="BE50">
        <f>IF(Table13[[#This Row],[gender]]="Female",1,0)</f>
        <v>1</v>
      </c>
      <c r="BF50" t="s">
        <v>23</v>
      </c>
      <c r="BG50">
        <f>IF(Table13[[#This Row],[Highest level of Education]]="Did not attend school",1,0)</f>
        <v>0</v>
      </c>
      <c r="BH50">
        <f>IF(Table13[[#This Row],[Highest level of Education]]="K12 completed",1,0)</f>
        <v>0</v>
      </c>
      <c r="BI50">
        <f>IF(Table13[[#This Row],[Highest level of Education]]="High School Completed",1,0)</f>
        <v>0</v>
      </c>
      <c r="BJ50">
        <f>IF(Table13[[#This Row],[Highest level of Education]]="Technical Diploma/Partially completed College",1,0)</f>
        <v>1</v>
      </c>
      <c r="BK50">
        <f>IF(Table13[[#This Row],[Highest level of Education]]="University/College Degree",1,0)</f>
        <v>0</v>
      </c>
      <c r="BL50">
        <f>IF(Table13[[#This Row],[Highest level of Education]]="Post-graduate education",1,0)</f>
        <v>0</v>
      </c>
      <c r="BM50">
        <v>0</v>
      </c>
      <c r="BN50">
        <v>1</v>
      </c>
      <c r="BO50">
        <v>3</v>
      </c>
      <c r="BP50">
        <f>IF(Table13[[#This Row],[Monthly_Income 1_5500 2_8000 3_11000 4_15000 5_20000 6_27000 7_35000 8_5000 9_51000 98_0]]=1,1,0)</f>
        <v>0</v>
      </c>
      <c r="BQ50">
        <f>IF(Table13[[#This Row],[Monthly_Income 1_5500 2_8000 3_11000 4_15000 5_20000 6_27000 7_35000 8_5000 9_51000 98_0]]=2,1,0)</f>
        <v>0</v>
      </c>
      <c r="BR50">
        <f>IF(Table13[[#This Row],[Monthly_Income 1_5500 2_8000 3_11000 4_15000 5_20000 6_27000 7_35000 8_5000 9_51000 98_0]]=3,1,0)</f>
        <v>1</v>
      </c>
      <c r="BS50">
        <f>IF(Table13[[#This Row],[Monthly_Income 1_5500 2_8000 3_11000 4_15000 5_20000 6_27000 7_35000 8_5000 9_51000 98_0]]=4,1,0)</f>
        <v>0</v>
      </c>
      <c r="BT50">
        <f>IF(Table13[[#This Row],[Monthly_Income 1_5500 2_8000 3_11000 4_15000 5_20000 6_27000 7_35000 8_5000 9_51000 98_0]]=5,1,0)</f>
        <v>0</v>
      </c>
      <c r="BU50">
        <f>IF(Table13[[#This Row],[Monthly_Income 1_5500 2_8000 3_11000 4_15000 5_20000 6_27000 7_35000 8_5000 9_51000 98_0]]=6,1,0)</f>
        <v>0</v>
      </c>
      <c r="BV50">
        <f>IF(Table13[[#This Row],[Monthly_Income 1_5500 2_8000 3_11000 4_15000 5_20000 6_27000 7_35000 8_5000 9_51000 98_0]]=7,1,0)</f>
        <v>0</v>
      </c>
      <c r="BW50">
        <f>IF(Table13[[#This Row],[Monthly_Income 1_5500 2_8000 3_11000 4_15000 5_20000 6_27000 7_35000 8_5000 9_51000 98_0]]=8,1,0)</f>
        <v>0</v>
      </c>
      <c r="BX50">
        <f>IF(Table13[[#This Row],[Monthly_Income 1_5500 2_8000 3_11000 4_15000 5_20000 6_27000 7_35000 8_5000 9_51000 98_0]]=9,1,0)</f>
        <v>0</v>
      </c>
      <c r="BY50">
        <f>IF(Table13[[#This Row],[Monthly_Income 1_5500 2_8000 3_11000 4_15000 5_20000 6_27000 7_35000 8_5000 9_51000 98_0]]=98,1,0)</f>
        <v>0</v>
      </c>
      <c r="BZ50">
        <v>97</v>
      </c>
      <c r="CA50">
        <f>IF(Table13[[#This Row],[Monthly_Household_Income]]=1,1,0)</f>
        <v>0</v>
      </c>
      <c r="CB50">
        <f>IF(Table13[[#This Row],[Monthly_Household_Income]]=2,1,0)</f>
        <v>0</v>
      </c>
      <c r="CC50">
        <f>IF(Table13[[#This Row],[Monthly_Household_Income]]=3,1,0)</f>
        <v>0</v>
      </c>
      <c r="CD50">
        <f>IF(Table13[[#This Row],[Monthly_Household_Income]]=4,1,0)</f>
        <v>0</v>
      </c>
      <c r="CE50">
        <f>IF(Table13[[#This Row],[Monthly_Household_Income]]=5,1,0)</f>
        <v>0</v>
      </c>
      <c r="CF50">
        <f>IF(Table13[[#This Row],[Monthly_Household_Income]]=6,1,0)</f>
        <v>0</v>
      </c>
      <c r="CG50">
        <f>IF(Table13[[#This Row],[Monthly_Household_Income]]=7,1,0)</f>
        <v>0</v>
      </c>
      <c r="CH50">
        <f>IF(Table13[[#This Row],[Monthly_Household_Income]]=8,1,0)</f>
        <v>0</v>
      </c>
      <c r="CI50">
        <f>IF(Table13[[#This Row],[Monthly_Household_Income]]=9,1,0)</f>
        <v>0</v>
      </c>
      <c r="CJ50">
        <f>IF(Table13[[#This Row],[Monthly_Household_Income]]=98,1,0)</f>
        <v>0</v>
      </c>
    </row>
    <row r="51" spans="1:88">
      <c r="A51">
        <v>189</v>
      </c>
      <c r="B51" s="1">
        <v>42978</v>
      </c>
      <c r="C51" t="s">
        <v>39</v>
      </c>
      <c r="D51">
        <v>8</v>
      </c>
      <c r="E51">
        <v>6</v>
      </c>
      <c r="F51">
        <v>6</v>
      </c>
      <c r="G51">
        <v>6</v>
      </c>
      <c r="H51">
        <v>6</v>
      </c>
      <c r="I51">
        <v>6</v>
      </c>
      <c r="J51" t="s">
        <v>15</v>
      </c>
      <c r="K51">
        <v>8</v>
      </c>
      <c r="L51">
        <v>7</v>
      </c>
      <c r="M51">
        <v>8</v>
      </c>
      <c r="N51">
        <v>7</v>
      </c>
      <c r="O51">
        <v>7</v>
      </c>
      <c r="P51">
        <v>8</v>
      </c>
      <c r="Q51">
        <v>8</v>
      </c>
      <c r="R51">
        <v>6</v>
      </c>
      <c r="S51">
        <v>8</v>
      </c>
      <c r="T51">
        <v>8</v>
      </c>
      <c r="U51">
        <v>7</v>
      </c>
      <c r="V51">
        <v>7</v>
      </c>
      <c r="W51">
        <v>8</v>
      </c>
      <c r="X51">
        <v>6</v>
      </c>
      <c r="Y51">
        <v>6</v>
      </c>
      <c r="Z51">
        <v>8</v>
      </c>
      <c r="AA51">
        <v>6</v>
      </c>
      <c r="AB51">
        <v>6</v>
      </c>
      <c r="AC51">
        <v>1</v>
      </c>
      <c r="AD51">
        <f>IF(Table13[[#This Row],[payment]]=1,1,0)</f>
        <v>1</v>
      </c>
      <c r="AE51">
        <f>IF(Table13[[#This Row],[payment]]=2,1,0)</f>
        <v>0</v>
      </c>
      <c r="AF51">
        <f>IF(Table13[[#This Row],[payment]]=3,1,0)</f>
        <v>0</v>
      </c>
      <c r="AG51">
        <v>1</v>
      </c>
      <c r="AH51">
        <f>IF(Table13[[#This Row],[method_payment]]=1,1,0)</f>
        <v>1</v>
      </c>
      <c r="AI51">
        <f>IF(Table13[[#This Row],[method_payment]]=2,1,0)</f>
        <v>0</v>
      </c>
      <c r="AJ51">
        <f>IF(Table13[[#This Row],[method_payment]]=3,1,0)</f>
        <v>0</v>
      </c>
      <c r="AK51">
        <f>IF(Table13[[#This Row],[method_payment]]=5,1,0)</f>
        <v>0</v>
      </c>
      <c r="AL51">
        <f>IF(Table13[[#This Row],[method_payment]]=6,1,0)</f>
        <v>0</v>
      </c>
      <c r="AM51" t="s">
        <v>16</v>
      </c>
      <c r="AN51" t="s">
        <v>15</v>
      </c>
      <c r="AO51">
        <v>1</v>
      </c>
      <c r="AP51" s="2">
        <v>500.85</v>
      </c>
      <c r="AQ51" s="3">
        <f>IF(AND(Table13[[#This Row],[Average_amount_spent_per_visit_last_3_months]]&gt;=1,Table13[[#This Row],[Average_amount_spent_per_visit_last_3_months]]&lt;=999),1,0)</f>
        <v>1</v>
      </c>
      <c r="AR51" s="3">
        <f>IF(AND(Table13[[#This Row],[Average_amount_spent_per_visit_last_3_months]]&gt;=1000,Table13[[#This Row],[Average_amount_spent_per_visit_last_3_months]]&lt;=6700),1,0)</f>
        <v>0</v>
      </c>
      <c r="AS51">
        <v>3</v>
      </c>
      <c r="AT51">
        <v>23</v>
      </c>
      <c r="AU51">
        <f>IF(AND(Table13[[#This Row],[Age]]&gt;=18,Table13[[#This Row],[Age]]&lt;=25),1,0)</f>
        <v>1</v>
      </c>
      <c r="AV51">
        <f>IF(AND(Table13[[#This Row],[Age]]&gt;=26,Table13[[#This Row],[Age]]&lt;=35),1,0)</f>
        <v>0</v>
      </c>
      <c r="AW51">
        <f>IF(AND(Table13[[#This Row],[Age]]&gt;=36,Table13[[#This Row],[Age]]&lt;=45),1,0)</f>
        <v>0</v>
      </c>
      <c r="AX51">
        <f>IF(AND(Table13[[#This Row],[Age]]&gt;=46,Table13[[#This Row],[Age]]&lt;=55),1,0)</f>
        <v>0</v>
      </c>
      <c r="AY51">
        <f>IF(AND(Table13[[#This Row],[Age]]&gt;=56,Table13[[#This Row],[Age]]&lt;=67),1,0)</f>
        <v>0</v>
      </c>
      <c r="AZ51" t="s">
        <v>24</v>
      </c>
      <c r="BA51">
        <f>IF(Table13[[#This Row],[Marital Status]]="Married",1,0)</f>
        <v>0</v>
      </c>
      <c r="BB51">
        <f>IF(Table13[[#This Row],[Marital Status]]="Single",1,0)</f>
        <v>1</v>
      </c>
      <c r="BC51" t="s">
        <v>27</v>
      </c>
      <c r="BD51">
        <f>IF(Table13[[#This Row],[gender]]="Male",1,0)</f>
        <v>1</v>
      </c>
      <c r="BE51">
        <f>IF(Table13[[#This Row],[gender]]="Female",1,0)</f>
        <v>0</v>
      </c>
      <c r="BF51" t="s">
        <v>20</v>
      </c>
      <c r="BG51">
        <f>IF(Table13[[#This Row],[Highest level of Education]]="Did not attend school",1,0)</f>
        <v>0</v>
      </c>
      <c r="BH51">
        <f>IF(Table13[[#This Row],[Highest level of Education]]="K12 completed",1,0)</f>
        <v>0</v>
      </c>
      <c r="BI51">
        <f>IF(Table13[[#This Row],[Highest level of Education]]="High School Completed",1,0)</f>
        <v>1</v>
      </c>
      <c r="BJ51">
        <f>IF(Table13[[#This Row],[Highest level of Education]]="Technical Diploma/Partially completed College",1,0)</f>
        <v>0</v>
      </c>
      <c r="BK51">
        <f>IF(Table13[[#This Row],[Highest level of Education]]="University/College Degree",1,0)</f>
        <v>0</v>
      </c>
      <c r="BL51">
        <f>IF(Table13[[#This Row],[Highest level of Education]]="Post-graduate education",1,0)</f>
        <v>0</v>
      </c>
      <c r="BM51">
        <v>0</v>
      </c>
      <c r="BN51">
        <v>5</v>
      </c>
      <c r="BO51" t="s">
        <v>1</v>
      </c>
      <c r="BP51">
        <f>IF(Table13[[#This Row],[Monthly_Income 1_5500 2_8000 3_11000 4_15000 5_20000 6_27000 7_35000 8_5000 9_51000 98_0]]=1,1,0)</f>
        <v>0</v>
      </c>
      <c r="BQ51">
        <f>IF(Table13[[#This Row],[Monthly_Income 1_5500 2_8000 3_11000 4_15000 5_20000 6_27000 7_35000 8_5000 9_51000 98_0]]=2,1,0)</f>
        <v>0</v>
      </c>
      <c r="BR51">
        <f>IF(Table13[[#This Row],[Monthly_Income 1_5500 2_8000 3_11000 4_15000 5_20000 6_27000 7_35000 8_5000 9_51000 98_0]]=3,1,0)</f>
        <v>0</v>
      </c>
      <c r="BS51">
        <f>IF(Table13[[#This Row],[Monthly_Income 1_5500 2_8000 3_11000 4_15000 5_20000 6_27000 7_35000 8_5000 9_51000 98_0]]=4,1,0)</f>
        <v>0</v>
      </c>
      <c r="BT51">
        <f>IF(Table13[[#This Row],[Monthly_Income 1_5500 2_8000 3_11000 4_15000 5_20000 6_27000 7_35000 8_5000 9_51000 98_0]]=5,1,0)</f>
        <v>0</v>
      </c>
      <c r="BU51">
        <f>IF(Table13[[#This Row],[Monthly_Income 1_5500 2_8000 3_11000 4_15000 5_20000 6_27000 7_35000 8_5000 9_51000 98_0]]=6,1,0)</f>
        <v>0</v>
      </c>
      <c r="BV51">
        <f>IF(Table13[[#This Row],[Monthly_Income 1_5500 2_8000 3_11000 4_15000 5_20000 6_27000 7_35000 8_5000 9_51000 98_0]]=7,1,0)</f>
        <v>0</v>
      </c>
      <c r="BW51">
        <f>IF(Table13[[#This Row],[Monthly_Income 1_5500 2_8000 3_11000 4_15000 5_20000 6_27000 7_35000 8_5000 9_51000 98_0]]=8,1,0)</f>
        <v>0</v>
      </c>
      <c r="BX51">
        <f>IF(Table13[[#This Row],[Monthly_Income 1_5500 2_8000 3_11000 4_15000 5_20000 6_27000 7_35000 8_5000 9_51000 98_0]]=9,1,0)</f>
        <v>0</v>
      </c>
      <c r="BY51">
        <f>IF(Table13[[#This Row],[Monthly_Income 1_5500 2_8000 3_11000 4_15000 5_20000 6_27000 7_35000 8_5000 9_51000 98_0]]=98,1,0)</f>
        <v>0</v>
      </c>
      <c r="BZ51">
        <v>2</v>
      </c>
      <c r="CA51">
        <f>IF(Table13[[#This Row],[Monthly_Household_Income]]=1,1,0)</f>
        <v>0</v>
      </c>
      <c r="CB51">
        <f>IF(Table13[[#This Row],[Monthly_Household_Income]]=2,1,0)</f>
        <v>1</v>
      </c>
      <c r="CC51">
        <f>IF(Table13[[#This Row],[Monthly_Household_Income]]=3,1,0)</f>
        <v>0</v>
      </c>
      <c r="CD51">
        <f>IF(Table13[[#This Row],[Monthly_Household_Income]]=4,1,0)</f>
        <v>0</v>
      </c>
      <c r="CE51">
        <f>IF(Table13[[#This Row],[Monthly_Household_Income]]=5,1,0)</f>
        <v>0</v>
      </c>
      <c r="CF51">
        <f>IF(Table13[[#This Row],[Monthly_Household_Income]]=6,1,0)</f>
        <v>0</v>
      </c>
      <c r="CG51">
        <f>IF(Table13[[#This Row],[Monthly_Household_Income]]=7,1,0)</f>
        <v>0</v>
      </c>
      <c r="CH51">
        <f>IF(Table13[[#This Row],[Monthly_Household_Income]]=8,1,0)</f>
        <v>0</v>
      </c>
      <c r="CI51">
        <f>IF(Table13[[#This Row],[Monthly_Household_Income]]=9,1,0)</f>
        <v>0</v>
      </c>
      <c r="CJ51">
        <f>IF(Table13[[#This Row],[Monthly_Household_Income]]=98,1,0)</f>
        <v>0</v>
      </c>
    </row>
    <row r="52" spans="1:88">
      <c r="A52">
        <v>190</v>
      </c>
      <c r="B52" s="1">
        <v>43099</v>
      </c>
      <c r="C52" t="s">
        <v>35</v>
      </c>
      <c r="D52">
        <v>7</v>
      </c>
      <c r="E52">
        <v>7</v>
      </c>
      <c r="F52">
        <v>7</v>
      </c>
      <c r="G52">
        <v>7</v>
      </c>
      <c r="H52">
        <v>7</v>
      </c>
      <c r="I52">
        <v>6</v>
      </c>
      <c r="J52" t="s">
        <v>15</v>
      </c>
      <c r="K52">
        <v>8</v>
      </c>
      <c r="L52">
        <v>8</v>
      </c>
      <c r="M52">
        <v>6</v>
      </c>
      <c r="N52">
        <v>8</v>
      </c>
      <c r="O52">
        <v>7</v>
      </c>
      <c r="P52">
        <v>7</v>
      </c>
      <c r="Q52">
        <v>8</v>
      </c>
      <c r="R52">
        <v>6</v>
      </c>
      <c r="S52">
        <v>7</v>
      </c>
      <c r="T52">
        <v>7</v>
      </c>
      <c r="U52">
        <v>8</v>
      </c>
      <c r="V52">
        <v>6</v>
      </c>
      <c r="W52">
        <v>8</v>
      </c>
      <c r="X52">
        <v>7</v>
      </c>
      <c r="Y52">
        <v>7</v>
      </c>
      <c r="Z52">
        <v>8</v>
      </c>
      <c r="AA52">
        <v>8</v>
      </c>
      <c r="AB52">
        <v>6</v>
      </c>
      <c r="AC52">
        <v>1</v>
      </c>
      <c r="AD52">
        <f>IF(Table13[[#This Row],[payment]]=1,1,0)</f>
        <v>1</v>
      </c>
      <c r="AE52">
        <f>IF(Table13[[#This Row],[payment]]=2,1,0)</f>
        <v>0</v>
      </c>
      <c r="AF52">
        <f>IF(Table13[[#This Row],[payment]]=3,1,0)</f>
        <v>0</v>
      </c>
      <c r="AG52">
        <v>1</v>
      </c>
      <c r="AH52">
        <f>IF(Table13[[#This Row],[method_payment]]=1,1,0)</f>
        <v>1</v>
      </c>
      <c r="AI52">
        <f>IF(Table13[[#This Row],[method_payment]]=2,1,0)</f>
        <v>0</v>
      </c>
      <c r="AJ52">
        <f>IF(Table13[[#This Row],[method_payment]]=3,1,0)</f>
        <v>0</v>
      </c>
      <c r="AK52">
        <f>IF(Table13[[#This Row],[method_payment]]=5,1,0)</f>
        <v>0</v>
      </c>
      <c r="AL52">
        <f>IF(Table13[[#This Row],[method_payment]]=6,1,0)</f>
        <v>0</v>
      </c>
      <c r="AM52" t="s">
        <v>16</v>
      </c>
      <c r="AN52" t="s">
        <v>16</v>
      </c>
      <c r="AO52">
        <v>3</v>
      </c>
      <c r="AP52" s="2">
        <v>136.12</v>
      </c>
      <c r="AQ52" s="3">
        <f>IF(AND(Table13[[#This Row],[Average_amount_spent_per_visit_last_3_months]]&gt;=1,Table13[[#This Row],[Average_amount_spent_per_visit_last_3_months]]&lt;=999),1,0)</f>
        <v>1</v>
      </c>
      <c r="AR52" s="3">
        <f>IF(AND(Table13[[#This Row],[Average_amount_spent_per_visit_last_3_months]]&gt;=1000,Table13[[#This Row],[Average_amount_spent_per_visit_last_3_months]]&lt;=6700),1,0)</f>
        <v>0</v>
      </c>
      <c r="AS52">
        <v>1</v>
      </c>
      <c r="AT52">
        <v>29</v>
      </c>
      <c r="AU52">
        <f>IF(AND(Table13[[#This Row],[Age]]&gt;=18,Table13[[#This Row],[Age]]&lt;=25),1,0)</f>
        <v>0</v>
      </c>
      <c r="AV52">
        <f>IF(AND(Table13[[#This Row],[Age]]&gt;=26,Table13[[#This Row],[Age]]&lt;=35),1,0)</f>
        <v>1</v>
      </c>
      <c r="AW52">
        <f>IF(AND(Table13[[#This Row],[Age]]&gt;=36,Table13[[#This Row],[Age]]&lt;=45),1,0)</f>
        <v>0</v>
      </c>
      <c r="AX52">
        <f>IF(AND(Table13[[#This Row],[Age]]&gt;=46,Table13[[#This Row],[Age]]&lt;=55),1,0)</f>
        <v>0</v>
      </c>
      <c r="AY52">
        <f>IF(AND(Table13[[#This Row],[Age]]&gt;=56,Table13[[#This Row],[Age]]&lt;=67),1,0)</f>
        <v>0</v>
      </c>
      <c r="AZ52" t="s">
        <v>25</v>
      </c>
      <c r="BA52">
        <f>IF(Table13[[#This Row],[Marital Status]]="Married",1,0)</f>
        <v>1</v>
      </c>
      <c r="BB52">
        <f>IF(Table13[[#This Row],[Marital Status]]="Single",1,0)</f>
        <v>0</v>
      </c>
      <c r="BC52" t="s">
        <v>28</v>
      </c>
      <c r="BD52">
        <f>IF(Table13[[#This Row],[gender]]="Male",1,0)</f>
        <v>0</v>
      </c>
      <c r="BE52">
        <f>IF(Table13[[#This Row],[gender]]="Female",1,0)</f>
        <v>1</v>
      </c>
      <c r="BF52" t="s">
        <v>23</v>
      </c>
      <c r="BG52">
        <f>IF(Table13[[#This Row],[Highest level of Education]]="Did not attend school",1,0)</f>
        <v>0</v>
      </c>
      <c r="BH52">
        <f>IF(Table13[[#This Row],[Highest level of Education]]="K12 completed",1,0)</f>
        <v>0</v>
      </c>
      <c r="BI52">
        <f>IF(Table13[[#This Row],[Highest level of Education]]="High School Completed",1,0)</f>
        <v>0</v>
      </c>
      <c r="BJ52">
        <f>IF(Table13[[#This Row],[Highest level of Education]]="Technical Diploma/Partially completed College",1,0)</f>
        <v>1</v>
      </c>
      <c r="BK52">
        <f>IF(Table13[[#This Row],[Highest level of Education]]="University/College Degree",1,0)</f>
        <v>0</v>
      </c>
      <c r="BL52">
        <f>IF(Table13[[#This Row],[Highest level of Education]]="Post-graduate education",1,0)</f>
        <v>0</v>
      </c>
      <c r="BM52">
        <v>2</v>
      </c>
      <c r="BN52">
        <v>1</v>
      </c>
      <c r="BO52">
        <v>3</v>
      </c>
      <c r="BP52">
        <f>IF(Table13[[#This Row],[Monthly_Income 1_5500 2_8000 3_11000 4_15000 5_20000 6_27000 7_35000 8_5000 9_51000 98_0]]=1,1,0)</f>
        <v>0</v>
      </c>
      <c r="BQ52">
        <f>IF(Table13[[#This Row],[Monthly_Income 1_5500 2_8000 3_11000 4_15000 5_20000 6_27000 7_35000 8_5000 9_51000 98_0]]=2,1,0)</f>
        <v>0</v>
      </c>
      <c r="BR52">
        <f>IF(Table13[[#This Row],[Monthly_Income 1_5500 2_8000 3_11000 4_15000 5_20000 6_27000 7_35000 8_5000 9_51000 98_0]]=3,1,0)</f>
        <v>1</v>
      </c>
      <c r="BS52">
        <f>IF(Table13[[#This Row],[Monthly_Income 1_5500 2_8000 3_11000 4_15000 5_20000 6_27000 7_35000 8_5000 9_51000 98_0]]=4,1,0)</f>
        <v>0</v>
      </c>
      <c r="BT52">
        <f>IF(Table13[[#This Row],[Monthly_Income 1_5500 2_8000 3_11000 4_15000 5_20000 6_27000 7_35000 8_5000 9_51000 98_0]]=5,1,0)</f>
        <v>0</v>
      </c>
      <c r="BU52">
        <f>IF(Table13[[#This Row],[Monthly_Income 1_5500 2_8000 3_11000 4_15000 5_20000 6_27000 7_35000 8_5000 9_51000 98_0]]=6,1,0)</f>
        <v>0</v>
      </c>
      <c r="BV52">
        <f>IF(Table13[[#This Row],[Monthly_Income 1_5500 2_8000 3_11000 4_15000 5_20000 6_27000 7_35000 8_5000 9_51000 98_0]]=7,1,0)</f>
        <v>0</v>
      </c>
      <c r="BW52">
        <f>IF(Table13[[#This Row],[Monthly_Income 1_5500 2_8000 3_11000 4_15000 5_20000 6_27000 7_35000 8_5000 9_51000 98_0]]=8,1,0)</f>
        <v>0</v>
      </c>
      <c r="BX52">
        <f>IF(Table13[[#This Row],[Monthly_Income 1_5500 2_8000 3_11000 4_15000 5_20000 6_27000 7_35000 8_5000 9_51000 98_0]]=9,1,0)</f>
        <v>0</v>
      </c>
      <c r="BY52">
        <f>IF(Table13[[#This Row],[Monthly_Income 1_5500 2_8000 3_11000 4_15000 5_20000 6_27000 7_35000 8_5000 9_51000 98_0]]=98,1,0)</f>
        <v>0</v>
      </c>
      <c r="BZ52">
        <v>5</v>
      </c>
      <c r="CA52">
        <f>IF(Table13[[#This Row],[Monthly_Household_Income]]=1,1,0)</f>
        <v>0</v>
      </c>
      <c r="CB52">
        <f>IF(Table13[[#This Row],[Monthly_Household_Income]]=2,1,0)</f>
        <v>0</v>
      </c>
      <c r="CC52">
        <f>IF(Table13[[#This Row],[Monthly_Household_Income]]=3,1,0)</f>
        <v>0</v>
      </c>
      <c r="CD52">
        <f>IF(Table13[[#This Row],[Monthly_Household_Income]]=4,1,0)</f>
        <v>0</v>
      </c>
      <c r="CE52">
        <f>IF(Table13[[#This Row],[Monthly_Household_Income]]=5,1,0)</f>
        <v>1</v>
      </c>
      <c r="CF52">
        <f>IF(Table13[[#This Row],[Monthly_Household_Income]]=6,1,0)</f>
        <v>0</v>
      </c>
      <c r="CG52">
        <f>IF(Table13[[#This Row],[Monthly_Household_Income]]=7,1,0)</f>
        <v>0</v>
      </c>
      <c r="CH52">
        <f>IF(Table13[[#This Row],[Monthly_Household_Income]]=8,1,0)</f>
        <v>0</v>
      </c>
      <c r="CI52">
        <f>IF(Table13[[#This Row],[Monthly_Household_Income]]=9,1,0)</f>
        <v>0</v>
      </c>
      <c r="CJ52">
        <f>IF(Table13[[#This Row],[Monthly_Household_Income]]=98,1,0)</f>
        <v>0</v>
      </c>
    </row>
    <row r="53" spans="1:88">
      <c r="A53">
        <v>193</v>
      </c>
      <c r="B53" s="1">
        <v>43161</v>
      </c>
      <c r="C53" t="s">
        <v>29</v>
      </c>
      <c r="D53">
        <v>8</v>
      </c>
      <c r="E53">
        <v>8</v>
      </c>
      <c r="F53">
        <v>6</v>
      </c>
      <c r="G53">
        <v>7</v>
      </c>
      <c r="H53">
        <v>6</v>
      </c>
      <c r="I53">
        <v>7</v>
      </c>
      <c r="J53" t="s">
        <v>15</v>
      </c>
      <c r="K53">
        <v>7</v>
      </c>
      <c r="L53">
        <v>7</v>
      </c>
      <c r="M53">
        <v>8</v>
      </c>
      <c r="N53">
        <v>6</v>
      </c>
      <c r="O53">
        <v>8</v>
      </c>
      <c r="P53">
        <v>8</v>
      </c>
      <c r="Q53">
        <v>7</v>
      </c>
      <c r="R53">
        <v>7</v>
      </c>
      <c r="S53">
        <v>8</v>
      </c>
      <c r="T53">
        <v>6</v>
      </c>
      <c r="U53">
        <v>6</v>
      </c>
      <c r="V53">
        <v>7</v>
      </c>
      <c r="W53">
        <v>7</v>
      </c>
      <c r="X53">
        <v>6</v>
      </c>
      <c r="Y53">
        <v>8</v>
      </c>
      <c r="Z53">
        <v>8</v>
      </c>
      <c r="AA53">
        <v>7</v>
      </c>
      <c r="AB53">
        <v>7</v>
      </c>
      <c r="AC53">
        <v>2</v>
      </c>
      <c r="AD53">
        <f>IF(Table13[[#This Row],[payment]]=1,1,0)</f>
        <v>0</v>
      </c>
      <c r="AE53">
        <f>IF(Table13[[#This Row],[payment]]=2,1,0)</f>
        <v>1</v>
      </c>
      <c r="AF53">
        <f>IF(Table13[[#This Row],[payment]]=3,1,0)</f>
        <v>0</v>
      </c>
      <c r="AG53">
        <v>1</v>
      </c>
      <c r="AH53">
        <f>IF(Table13[[#This Row],[method_payment]]=1,1,0)</f>
        <v>1</v>
      </c>
      <c r="AI53">
        <f>IF(Table13[[#This Row],[method_payment]]=2,1,0)</f>
        <v>0</v>
      </c>
      <c r="AJ53">
        <f>IF(Table13[[#This Row],[method_payment]]=3,1,0)</f>
        <v>0</v>
      </c>
      <c r="AK53">
        <f>IF(Table13[[#This Row],[method_payment]]=5,1,0)</f>
        <v>0</v>
      </c>
      <c r="AL53">
        <f>IF(Table13[[#This Row],[method_payment]]=6,1,0)</f>
        <v>0</v>
      </c>
      <c r="AM53" t="s">
        <v>16</v>
      </c>
      <c r="AN53" t="s">
        <v>15</v>
      </c>
      <c r="AO53">
        <v>1</v>
      </c>
      <c r="AP53" s="2">
        <v>213.06</v>
      </c>
      <c r="AQ53" s="3">
        <f>IF(AND(Table13[[#This Row],[Average_amount_spent_per_visit_last_3_months]]&gt;=1,Table13[[#This Row],[Average_amount_spent_per_visit_last_3_months]]&lt;=999),1,0)</f>
        <v>1</v>
      </c>
      <c r="AR53" s="3">
        <f>IF(AND(Table13[[#This Row],[Average_amount_spent_per_visit_last_3_months]]&gt;=1000,Table13[[#This Row],[Average_amount_spent_per_visit_last_3_months]]&lt;=6700),1,0)</f>
        <v>0</v>
      </c>
      <c r="AS53">
        <v>3</v>
      </c>
      <c r="AT53">
        <v>31</v>
      </c>
      <c r="AU53">
        <f>IF(AND(Table13[[#This Row],[Age]]&gt;=18,Table13[[#This Row],[Age]]&lt;=25),1,0)</f>
        <v>0</v>
      </c>
      <c r="AV53">
        <f>IF(AND(Table13[[#This Row],[Age]]&gt;=26,Table13[[#This Row],[Age]]&lt;=35),1,0)</f>
        <v>1</v>
      </c>
      <c r="AW53">
        <f>IF(AND(Table13[[#This Row],[Age]]&gt;=36,Table13[[#This Row],[Age]]&lt;=45),1,0)</f>
        <v>0</v>
      </c>
      <c r="AX53">
        <f>IF(AND(Table13[[#This Row],[Age]]&gt;=46,Table13[[#This Row],[Age]]&lt;=55),1,0)</f>
        <v>0</v>
      </c>
      <c r="AY53">
        <f>IF(AND(Table13[[#This Row],[Age]]&gt;=56,Table13[[#This Row],[Age]]&lt;=67),1,0)</f>
        <v>0</v>
      </c>
      <c r="AZ53" t="s">
        <v>24</v>
      </c>
      <c r="BA53">
        <f>IF(Table13[[#This Row],[Marital Status]]="Married",1,0)</f>
        <v>0</v>
      </c>
      <c r="BB53">
        <f>IF(Table13[[#This Row],[Marital Status]]="Single",1,0)</f>
        <v>1</v>
      </c>
      <c r="BC53" t="s">
        <v>27</v>
      </c>
      <c r="BD53">
        <f>IF(Table13[[#This Row],[gender]]="Male",1,0)</f>
        <v>1</v>
      </c>
      <c r="BE53">
        <f>IF(Table13[[#This Row],[gender]]="Female",1,0)</f>
        <v>0</v>
      </c>
      <c r="BF53" t="s">
        <v>20</v>
      </c>
      <c r="BG53">
        <f>IF(Table13[[#This Row],[Highest level of Education]]="Did not attend school",1,0)</f>
        <v>0</v>
      </c>
      <c r="BH53">
        <f>IF(Table13[[#This Row],[Highest level of Education]]="K12 completed",1,0)</f>
        <v>0</v>
      </c>
      <c r="BI53">
        <f>IF(Table13[[#This Row],[Highest level of Education]]="High School Completed",1,0)</f>
        <v>1</v>
      </c>
      <c r="BJ53">
        <f>IF(Table13[[#This Row],[Highest level of Education]]="Technical Diploma/Partially completed College",1,0)</f>
        <v>0</v>
      </c>
      <c r="BK53">
        <f>IF(Table13[[#This Row],[Highest level of Education]]="University/College Degree",1,0)</f>
        <v>0</v>
      </c>
      <c r="BL53">
        <f>IF(Table13[[#This Row],[Highest level of Education]]="Post-graduate education",1,0)</f>
        <v>0</v>
      </c>
      <c r="BM53">
        <v>0</v>
      </c>
      <c r="BN53">
        <v>1</v>
      </c>
      <c r="BO53">
        <v>2</v>
      </c>
      <c r="BP53">
        <f>IF(Table13[[#This Row],[Monthly_Income 1_5500 2_8000 3_11000 4_15000 5_20000 6_27000 7_35000 8_5000 9_51000 98_0]]=1,1,0)</f>
        <v>0</v>
      </c>
      <c r="BQ53">
        <f>IF(Table13[[#This Row],[Monthly_Income 1_5500 2_8000 3_11000 4_15000 5_20000 6_27000 7_35000 8_5000 9_51000 98_0]]=2,1,0)</f>
        <v>1</v>
      </c>
      <c r="BR53">
        <f>IF(Table13[[#This Row],[Monthly_Income 1_5500 2_8000 3_11000 4_15000 5_20000 6_27000 7_35000 8_5000 9_51000 98_0]]=3,1,0)</f>
        <v>0</v>
      </c>
      <c r="BS53">
        <f>IF(Table13[[#This Row],[Monthly_Income 1_5500 2_8000 3_11000 4_15000 5_20000 6_27000 7_35000 8_5000 9_51000 98_0]]=4,1,0)</f>
        <v>0</v>
      </c>
      <c r="BT53">
        <f>IF(Table13[[#This Row],[Monthly_Income 1_5500 2_8000 3_11000 4_15000 5_20000 6_27000 7_35000 8_5000 9_51000 98_0]]=5,1,0)</f>
        <v>0</v>
      </c>
      <c r="BU53">
        <f>IF(Table13[[#This Row],[Monthly_Income 1_5500 2_8000 3_11000 4_15000 5_20000 6_27000 7_35000 8_5000 9_51000 98_0]]=6,1,0)</f>
        <v>0</v>
      </c>
      <c r="BV53">
        <f>IF(Table13[[#This Row],[Monthly_Income 1_5500 2_8000 3_11000 4_15000 5_20000 6_27000 7_35000 8_5000 9_51000 98_0]]=7,1,0)</f>
        <v>0</v>
      </c>
      <c r="BW53">
        <f>IF(Table13[[#This Row],[Monthly_Income 1_5500 2_8000 3_11000 4_15000 5_20000 6_27000 7_35000 8_5000 9_51000 98_0]]=8,1,0)</f>
        <v>0</v>
      </c>
      <c r="BX53">
        <f>IF(Table13[[#This Row],[Monthly_Income 1_5500 2_8000 3_11000 4_15000 5_20000 6_27000 7_35000 8_5000 9_51000 98_0]]=9,1,0)</f>
        <v>0</v>
      </c>
      <c r="BY53">
        <f>IF(Table13[[#This Row],[Monthly_Income 1_5500 2_8000 3_11000 4_15000 5_20000 6_27000 7_35000 8_5000 9_51000 98_0]]=98,1,0)</f>
        <v>0</v>
      </c>
      <c r="BZ53">
        <v>4</v>
      </c>
      <c r="CA53">
        <f>IF(Table13[[#This Row],[Monthly_Household_Income]]=1,1,0)</f>
        <v>0</v>
      </c>
      <c r="CB53">
        <f>IF(Table13[[#This Row],[Monthly_Household_Income]]=2,1,0)</f>
        <v>0</v>
      </c>
      <c r="CC53">
        <f>IF(Table13[[#This Row],[Monthly_Household_Income]]=3,1,0)</f>
        <v>0</v>
      </c>
      <c r="CD53">
        <f>IF(Table13[[#This Row],[Monthly_Household_Income]]=4,1,0)</f>
        <v>1</v>
      </c>
      <c r="CE53">
        <f>IF(Table13[[#This Row],[Monthly_Household_Income]]=5,1,0)</f>
        <v>0</v>
      </c>
      <c r="CF53">
        <f>IF(Table13[[#This Row],[Monthly_Household_Income]]=6,1,0)</f>
        <v>0</v>
      </c>
      <c r="CG53">
        <f>IF(Table13[[#This Row],[Monthly_Household_Income]]=7,1,0)</f>
        <v>0</v>
      </c>
      <c r="CH53">
        <f>IF(Table13[[#This Row],[Monthly_Household_Income]]=8,1,0)</f>
        <v>0</v>
      </c>
      <c r="CI53">
        <f>IF(Table13[[#This Row],[Monthly_Household_Income]]=9,1,0)</f>
        <v>0</v>
      </c>
      <c r="CJ53">
        <f>IF(Table13[[#This Row],[Monthly_Household_Income]]=98,1,0)</f>
        <v>0</v>
      </c>
    </row>
    <row r="54" spans="1:88">
      <c r="A54">
        <v>197</v>
      </c>
      <c r="B54" s="1">
        <v>43039</v>
      </c>
      <c r="C54" t="s">
        <v>29</v>
      </c>
      <c r="D54">
        <v>9</v>
      </c>
      <c r="E54">
        <v>8</v>
      </c>
      <c r="F54">
        <v>9</v>
      </c>
      <c r="G54">
        <v>7</v>
      </c>
      <c r="H54">
        <v>8</v>
      </c>
      <c r="I54">
        <v>9</v>
      </c>
      <c r="J54" t="s">
        <v>15</v>
      </c>
      <c r="K54">
        <v>8</v>
      </c>
      <c r="L54">
        <v>8</v>
      </c>
      <c r="M54">
        <v>8</v>
      </c>
      <c r="N54">
        <v>9</v>
      </c>
      <c r="O54">
        <v>7</v>
      </c>
      <c r="P54">
        <v>7</v>
      </c>
      <c r="Q54">
        <v>7</v>
      </c>
      <c r="R54">
        <v>8</v>
      </c>
      <c r="S54">
        <v>7</v>
      </c>
      <c r="T54">
        <v>10</v>
      </c>
      <c r="U54">
        <v>9</v>
      </c>
      <c r="V54">
        <v>8</v>
      </c>
      <c r="W54">
        <v>9</v>
      </c>
      <c r="X54">
        <v>9</v>
      </c>
      <c r="Y54">
        <v>7</v>
      </c>
      <c r="Z54">
        <v>7</v>
      </c>
      <c r="AA54">
        <v>8</v>
      </c>
      <c r="AB54">
        <v>0</v>
      </c>
      <c r="AC54">
        <v>2</v>
      </c>
      <c r="AD54">
        <f>IF(Table13[[#This Row],[payment]]=1,1,0)</f>
        <v>0</v>
      </c>
      <c r="AE54">
        <f>IF(Table13[[#This Row],[payment]]=2,1,0)</f>
        <v>1</v>
      </c>
      <c r="AF54">
        <f>IF(Table13[[#This Row],[payment]]=3,1,0)</f>
        <v>0</v>
      </c>
      <c r="AG54">
        <v>1</v>
      </c>
      <c r="AH54">
        <f>IF(Table13[[#This Row],[method_payment]]=1,1,0)</f>
        <v>1</v>
      </c>
      <c r="AI54">
        <f>IF(Table13[[#This Row],[method_payment]]=2,1,0)</f>
        <v>0</v>
      </c>
      <c r="AJ54">
        <f>IF(Table13[[#This Row],[method_payment]]=3,1,0)</f>
        <v>0</v>
      </c>
      <c r="AK54">
        <f>IF(Table13[[#This Row],[method_payment]]=5,1,0)</f>
        <v>0</v>
      </c>
      <c r="AL54">
        <f>IF(Table13[[#This Row],[method_payment]]=6,1,0)</f>
        <v>0</v>
      </c>
      <c r="AM54" t="s">
        <v>16</v>
      </c>
      <c r="AN54" t="s">
        <v>15</v>
      </c>
      <c r="AO54">
        <v>2</v>
      </c>
      <c r="AP54" s="2">
        <v>43.98</v>
      </c>
      <c r="AQ54" s="3">
        <f>IF(AND(Table13[[#This Row],[Average_amount_spent_per_visit_last_3_months]]&gt;=1,Table13[[#This Row],[Average_amount_spent_per_visit_last_3_months]]&lt;=999),1,0)</f>
        <v>1</v>
      </c>
      <c r="AR54" s="3">
        <f>IF(AND(Table13[[#This Row],[Average_amount_spent_per_visit_last_3_months]]&gt;=1000,Table13[[#This Row],[Average_amount_spent_per_visit_last_3_months]]&lt;=6700),1,0)</f>
        <v>0</v>
      </c>
      <c r="AS54">
        <v>3</v>
      </c>
      <c r="AT54">
        <v>42</v>
      </c>
      <c r="AU54">
        <f>IF(AND(Table13[[#This Row],[Age]]&gt;=18,Table13[[#This Row],[Age]]&lt;=25),1,0)</f>
        <v>0</v>
      </c>
      <c r="AV54">
        <f>IF(AND(Table13[[#This Row],[Age]]&gt;=26,Table13[[#This Row],[Age]]&lt;=35),1,0)</f>
        <v>0</v>
      </c>
      <c r="AW54">
        <f>IF(AND(Table13[[#This Row],[Age]]&gt;=36,Table13[[#This Row],[Age]]&lt;=45),1,0)</f>
        <v>1</v>
      </c>
      <c r="AX54">
        <f>IF(AND(Table13[[#This Row],[Age]]&gt;=46,Table13[[#This Row],[Age]]&lt;=55),1,0)</f>
        <v>0</v>
      </c>
      <c r="AY54">
        <f>IF(AND(Table13[[#This Row],[Age]]&gt;=56,Table13[[#This Row],[Age]]&lt;=67),1,0)</f>
        <v>0</v>
      </c>
      <c r="AZ54" t="s">
        <v>25</v>
      </c>
      <c r="BA54">
        <f>IF(Table13[[#This Row],[Marital Status]]="Married",1,0)</f>
        <v>1</v>
      </c>
      <c r="BB54">
        <f>IF(Table13[[#This Row],[Marital Status]]="Single",1,0)</f>
        <v>0</v>
      </c>
      <c r="BC54" t="s">
        <v>28</v>
      </c>
      <c r="BD54">
        <f>IF(Table13[[#This Row],[gender]]="Male",1,0)</f>
        <v>0</v>
      </c>
      <c r="BE54">
        <f>IF(Table13[[#This Row],[gender]]="Female",1,0)</f>
        <v>1</v>
      </c>
      <c r="BF54" t="s">
        <v>19</v>
      </c>
      <c r="BG54">
        <f>IF(Table13[[#This Row],[Highest level of Education]]="Did not attend school",1,0)</f>
        <v>0</v>
      </c>
      <c r="BH54">
        <f>IF(Table13[[#This Row],[Highest level of Education]]="K12 completed",1,0)</f>
        <v>0</v>
      </c>
      <c r="BI54">
        <f>IF(Table13[[#This Row],[Highest level of Education]]="High School Completed",1,0)</f>
        <v>0</v>
      </c>
      <c r="BJ54">
        <f>IF(Table13[[#This Row],[Highest level of Education]]="Technical Diploma/Partially completed College",1,0)</f>
        <v>0</v>
      </c>
      <c r="BK54">
        <f>IF(Table13[[#This Row],[Highest level of Education]]="University/College Degree",1,0)</f>
        <v>1</v>
      </c>
      <c r="BL54">
        <f>IF(Table13[[#This Row],[Highest level of Education]]="Post-graduate education",1,0)</f>
        <v>0</v>
      </c>
      <c r="BM54">
        <v>3</v>
      </c>
      <c r="BN54">
        <v>1</v>
      </c>
      <c r="BO54">
        <v>5</v>
      </c>
      <c r="BP54">
        <f>IF(Table13[[#This Row],[Monthly_Income 1_5500 2_8000 3_11000 4_15000 5_20000 6_27000 7_35000 8_5000 9_51000 98_0]]=1,1,0)</f>
        <v>0</v>
      </c>
      <c r="BQ54">
        <f>IF(Table13[[#This Row],[Monthly_Income 1_5500 2_8000 3_11000 4_15000 5_20000 6_27000 7_35000 8_5000 9_51000 98_0]]=2,1,0)</f>
        <v>0</v>
      </c>
      <c r="BR54">
        <f>IF(Table13[[#This Row],[Monthly_Income 1_5500 2_8000 3_11000 4_15000 5_20000 6_27000 7_35000 8_5000 9_51000 98_0]]=3,1,0)</f>
        <v>0</v>
      </c>
      <c r="BS54">
        <f>IF(Table13[[#This Row],[Monthly_Income 1_5500 2_8000 3_11000 4_15000 5_20000 6_27000 7_35000 8_5000 9_51000 98_0]]=4,1,0)</f>
        <v>0</v>
      </c>
      <c r="BT54">
        <f>IF(Table13[[#This Row],[Monthly_Income 1_5500 2_8000 3_11000 4_15000 5_20000 6_27000 7_35000 8_5000 9_51000 98_0]]=5,1,0)</f>
        <v>1</v>
      </c>
      <c r="BU54">
        <f>IF(Table13[[#This Row],[Monthly_Income 1_5500 2_8000 3_11000 4_15000 5_20000 6_27000 7_35000 8_5000 9_51000 98_0]]=6,1,0)</f>
        <v>0</v>
      </c>
      <c r="BV54">
        <f>IF(Table13[[#This Row],[Monthly_Income 1_5500 2_8000 3_11000 4_15000 5_20000 6_27000 7_35000 8_5000 9_51000 98_0]]=7,1,0)</f>
        <v>0</v>
      </c>
      <c r="BW54">
        <f>IF(Table13[[#This Row],[Monthly_Income 1_5500 2_8000 3_11000 4_15000 5_20000 6_27000 7_35000 8_5000 9_51000 98_0]]=8,1,0)</f>
        <v>0</v>
      </c>
      <c r="BX54">
        <f>IF(Table13[[#This Row],[Monthly_Income 1_5500 2_8000 3_11000 4_15000 5_20000 6_27000 7_35000 8_5000 9_51000 98_0]]=9,1,0)</f>
        <v>0</v>
      </c>
      <c r="BY54">
        <f>IF(Table13[[#This Row],[Monthly_Income 1_5500 2_8000 3_11000 4_15000 5_20000 6_27000 7_35000 8_5000 9_51000 98_0]]=98,1,0)</f>
        <v>0</v>
      </c>
      <c r="BZ54">
        <v>6</v>
      </c>
      <c r="CA54">
        <f>IF(Table13[[#This Row],[Monthly_Household_Income]]=1,1,0)</f>
        <v>0</v>
      </c>
      <c r="CB54">
        <f>IF(Table13[[#This Row],[Monthly_Household_Income]]=2,1,0)</f>
        <v>0</v>
      </c>
      <c r="CC54">
        <f>IF(Table13[[#This Row],[Monthly_Household_Income]]=3,1,0)</f>
        <v>0</v>
      </c>
      <c r="CD54">
        <f>IF(Table13[[#This Row],[Monthly_Household_Income]]=4,1,0)</f>
        <v>0</v>
      </c>
      <c r="CE54">
        <f>IF(Table13[[#This Row],[Monthly_Household_Income]]=5,1,0)</f>
        <v>0</v>
      </c>
      <c r="CF54">
        <f>IF(Table13[[#This Row],[Monthly_Household_Income]]=6,1,0)</f>
        <v>1</v>
      </c>
      <c r="CG54">
        <f>IF(Table13[[#This Row],[Monthly_Household_Income]]=7,1,0)</f>
        <v>0</v>
      </c>
      <c r="CH54">
        <f>IF(Table13[[#This Row],[Monthly_Household_Income]]=8,1,0)</f>
        <v>0</v>
      </c>
      <c r="CI54">
        <f>IF(Table13[[#This Row],[Monthly_Household_Income]]=9,1,0)</f>
        <v>0</v>
      </c>
      <c r="CJ54">
        <f>IF(Table13[[#This Row],[Monthly_Household_Income]]=98,1,0)</f>
        <v>0</v>
      </c>
    </row>
    <row r="55" spans="1:88">
      <c r="A55">
        <v>201</v>
      </c>
      <c r="B55" s="1">
        <v>43038</v>
      </c>
      <c r="C55" t="s">
        <v>6</v>
      </c>
      <c r="D55">
        <v>9</v>
      </c>
      <c r="E55">
        <v>9</v>
      </c>
      <c r="F55">
        <v>7</v>
      </c>
      <c r="G55">
        <v>7</v>
      </c>
      <c r="H55">
        <v>8</v>
      </c>
      <c r="I55">
        <v>7</v>
      </c>
      <c r="J55" t="s">
        <v>15</v>
      </c>
      <c r="K55">
        <v>8</v>
      </c>
      <c r="L55">
        <v>8</v>
      </c>
      <c r="M55">
        <v>9</v>
      </c>
      <c r="N55">
        <v>8</v>
      </c>
      <c r="O55">
        <v>8</v>
      </c>
      <c r="P55">
        <v>7</v>
      </c>
      <c r="Q55">
        <v>7</v>
      </c>
      <c r="R55">
        <v>7</v>
      </c>
      <c r="S55">
        <v>8</v>
      </c>
      <c r="T55">
        <v>8</v>
      </c>
      <c r="U55">
        <v>7</v>
      </c>
      <c r="V55">
        <v>8</v>
      </c>
      <c r="W55">
        <v>8</v>
      </c>
      <c r="X55">
        <v>7</v>
      </c>
      <c r="Y55">
        <v>9</v>
      </c>
      <c r="Z55">
        <v>7</v>
      </c>
      <c r="AA55">
        <v>8</v>
      </c>
      <c r="AB55">
        <v>10</v>
      </c>
      <c r="AC55">
        <v>2</v>
      </c>
      <c r="AD55">
        <f>IF(Table13[[#This Row],[payment]]=1,1,0)</f>
        <v>0</v>
      </c>
      <c r="AE55">
        <f>IF(Table13[[#This Row],[payment]]=2,1,0)</f>
        <v>1</v>
      </c>
      <c r="AF55">
        <f>IF(Table13[[#This Row],[payment]]=3,1,0)</f>
        <v>0</v>
      </c>
      <c r="AG55">
        <v>1</v>
      </c>
      <c r="AH55">
        <f>IF(Table13[[#This Row],[method_payment]]=1,1,0)</f>
        <v>1</v>
      </c>
      <c r="AI55">
        <f>IF(Table13[[#This Row],[method_payment]]=2,1,0)</f>
        <v>0</v>
      </c>
      <c r="AJ55">
        <f>IF(Table13[[#This Row],[method_payment]]=3,1,0)</f>
        <v>0</v>
      </c>
      <c r="AK55">
        <f>IF(Table13[[#This Row],[method_payment]]=5,1,0)</f>
        <v>0</v>
      </c>
      <c r="AL55">
        <f>IF(Table13[[#This Row],[method_payment]]=6,1,0)</f>
        <v>0</v>
      </c>
      <c r="AM55" t="s">
        <v>16</v>
      </c>
      <c r="AN55" t="s">
        <v>15</v>
      </c>
      <c r="AO55">
        <v>3</v>
      </c>
      <c r="AP55" s="2">
        <v>450.12</v>
      </c>
      <c r="AQ55" s="3">
        <f>IF(AND(Table13[[#This Row],[Average_amount_spent_per_visit_last_3_months]]&gt;=1,Table13[[#This Row],[Average_amount_spent_per_visit_last_3_months]]&lt;=999),1,0)</f>
        <v>1</v>
      </c>
      <c r="AR55" s="3">
        <f>IF(AND(Table13[[#This Row],[Average_amount_spent_per_visit_last_3_months]]&gt;=1000,Table13[[#This Row],[Average_amount_spent_per_visit_last_3_months]]&lt;=6700),1,0)</f>
        <v>0</v>
      </c>
      <c r="AS55">
        <v>3</v>
      </c>
      <c r="AT55">
        <v>38</v>
      </c>
      <c r="AU55">
        <f>IF(AND(Table13[[#This Row],[Age]]&gt;=18,Table13[[#This Row],[Age]]&lt;=25),1,0)</f>
        <v>0</v>
      </c>
      <c r="AV55">
        <f>IF(AND(Table13[[#This Row],[Age]]&gt;=26,Table13[[#This Row],[Age]]&lt;=35),1,0)</f>
        <v>0</v>
      </c>
      <c r="AW55">
        <f>IF(AND(Table13[[#This Row],[Age]]&gt;=36,Table13[[#This Row],[Age]]&lt;=45),1,0)</f>
        <v>1</v>
      </c>
      <c r="AX55">
        <f>IF(AND(Table13[[#This Row],[Age]]&gt;=46,Table13[[#This Row],[Age]]&lt;=55),1,0)</f>
        <v>0</v>
      </c>
      <c r="AY55">
        <f>IF(AND(Table13[[#This Row],[Age]]&gt;=56,Table13[[#This Row],[Age]]&lt;=67),1,0)</f>
        <v>0</v>
      </c>
      <c r="AZ55" t="s">
        <v>25</v>
      </c>
      <c r="BA55">
        <f>IF(Table13[[#This Row],[Marital Status]]="Married",1,0)</f>
        <v>1</v>
      </c>
      <c r="BB55">
        <f>IF(Table13[[#This Row],[Marital Status]]="Single",1,0)</f>
        <v>0</v>
      </c>
      <c r="BC55" t="s">
        <v>28</v>
      </c>
      <c r="BD55">
        <f>IF(Table13[[#This Row],[gender]]="Male",1,0)</f>
        <v>0</v>
      </c>
      <c r="BE55">
        <f>IF(Table13[[#This Row],[gender]]="Female",1,0)</f>
        <v>1</v>
      </c>
      <c r="BF55" t="s">
        <v>23</v>
      </c>
      <c r="BG55">
        <f>IF(Table13[[#This Row],[Highest level of Education]]="Did not attend school",1,0)</f>
        <v>0</v>
      </c>
      <c r="BH55">
        <f>IF(Table13[[#This Row],[Highest level of Education]]="K12 completed",1,0)</f>
        <v>0</v>
      </c>
      <c r="BI55">
        <f>IF(Table13[[#This Row],[Highest level of Education]]="High School Completed",1,0)</f>
        <v>0</v>
      </c>
      <c r="BJ55">
        <f>IF(Table13[[#This Row],[Highest level of Education]]="Technical Diploma/Partially completed College",1,0)</f>
        <v>1</v>
      </c>
      <c r="BK55">
        <f>IF(Table13[[#This Row],[Highest level of Education]]="University/College Degree",1,0)</f>
        <v>0</v>
      </c>
      <c r="BL55">
        <f>IF(Table13[[#This Row],[Highest level of Education]]="Post-graduate education",1,0)</f>
        <v>0</v>
      </c>
      <c r="BM55">
        <v>3</v>
      </c>
      <c r="BN55">
        <v>1</v>
      </c>
      <c r="BO55">
        <v>4</v>
      </c>
      <c r="BP55">
        <f>IF(Table13[[#This Row],[Monthly_Income 1_5500 2_8000 3_11000 4_15000 5_20000 6_27000 7_35000 8_5000 9_51000 98_0]]=1,1,0)</f>
        <v>0</v>
      </c>
      <c r="BQ55">
        <f>IF(Table13[[#This Row],[Monthly_Income 1_5500 2_8000 3_11000 4_15000 5_20000 6_27000 7_35000 8_5000 9_51000 98_0]]=2,1,0)</f>
        <v>0</v>
      </c>
      <c r="BR55">
        <f>IF(Table13[[#This Row],[Monthly_Income 1_5500 2_8000 3_11000 4_15000 5_20000 6_27000 7_35000 8_5000 9_51000 98_0]]=3,1,0)</f>
        <v>0</v>
      </c>
      <c r="BS55">
        <f>IF(Table13[[#This Row],[Monthly_Income 1_5500 2_8000 3_11000 4_15000 5_20000 6_27000 7_35000 8_5000 9_51000 98_0]]=4,1,0)</f>
        <v>1</v>
      </c>
      <c r="BT55">
        <f>IF(Table13[[#This Row],[Monthly_Income 1_5500 2_8000 3_11000 4_15000 5_20000 6_27000 7_35000 8_5000 9_51000 98_0]]=5,1,0)</f>
        <v>0</v>
      </c>
      <c r="BU55">
        <f>IF(Table13[[#This Row],[Monthly_Income 1_5500 2_8000 3_11000 4_15000 5_20000 6_27000 7_35000 8_5000 9_51000 98_0]]=6,1,0)</f>
        <v>0</v>
      </c>
      <c r="BV55">
        <f>IF(Table13[[#This Row],[Monthly_Income 1_5500 2_8000 3_11000 4_15000 5_20000 6_27000 7_35000 8_5000 9_51000 98_0]]=7,1,0)</f>
        <v>0</v>
      </c>
      <c r="BW55">
        <f>IF(Table13[[#This Row],[Monthly_Income 1_5500 2_8000 3_11000 4_15000 5_20000 6_27000 7_35000 8_5000 9_51000 98_0]]=8,1,0)</f>
        <v>0</v>
      </c>
      <c r="BX55">
        <f>IF(Table13[[#This Row],[Monthly_Income 1_5500 2_8000 3_11000 4_15000 5_20000 6_27000 7_35000 8_5000 9_51000 98_0]]=9,1,0)</f>
        <v>0</v>
      </c>
      <c r="BY55">
        <f>IF(Table13[[#This Row],[Monthly_Income 1_5500 2_8000 3_11000 4_15000 5_20000 6_27000 7_35000 8_5000 9_51000 98_0]]=98,1,0)</f>
        <v>0</v>
      </c>
      <c r="BZ55">
        <v>5</v>
      </c>
      <c r="CA55">
        <f>IF(Table13[[#This Row],[Monthly_Household_Income]]=1,1,0)</f>
        <v>0</v>
      </c>
      <c r="CB55">
        <f>IF(Table13[[#This Row],[Monthly_Household_Income]]=2,1,0)</f>
        <v>0</v>
      </c>
      <c r="CC55">
        <f>IF(Table13[[#This Row],[Monthly_Household_Income]]=3,1,0)</f>
        <v>0</v>
      </c>
      <c r="CD55">
        <f>IF(Table13[[#This Row],[Monthly_Household_Income]]=4,1,0)</f>
        <v>0</v>
      </c>
      <c r="CE55">
        <f>IF(Table13[[#This Row],[Monthly_Household_Income]]=5,1,0)</f>
        <v>1</v>
      </c>
      <c r="CF55">
        <f>IF(Table13[[#This Row],[Monthly_Household_Income]]=6,1,0)</f>
        <v>0</v>
      </c>
      <c r="CG55">
        <f>IF(Table13[[#This Row],[Monthly_Household_Income]]=7,1,0)</f>
        <v>0</v>
      </c>
      <c r="CH55">
        <f>IF(Table13[[#This Row],[Monthly_Household_Income]]=8,1,0)</f>
        <v>0</v>
      </c>
      <c r="CI55">
        <f>IF(Table13[[#This Row],[Monthly_Household_Income]]=9,1,0)</f>
        <v>0</v>
      </c>
      <c r="CJ55">
        <f>IF(Table13[[#This Row],[Monthly_Household_Income]]=98,1,0)</f>
        <v>0</v>
      </c>
    </row>
    <row r="56" spans="1:88">
      <c r="A56">
        <v>206</v>
      </c>
      <c r="B56" s="1">
        <v>43070</v>
      </c>
      <c r="C56" t="s">
        <v>33</v>
      </c>
      <c r="D56">
        <v>7</v>
      </c>
      <c r="E56">
        <v>7</v>
      </c>
      <c r="F56">
        <v>8</v>
      </c>
      <c r="G56">
        <v>8</v>
      </c>
      <c r="H56">
        <v>7</v>
      </c>
      <c r="I56">
        <v>7</v>
      </c>
      <c r="J56" t="s">
        <v>15</v>
      </c>
      <c r="K56">
        <v>9</v>
      </c>
      <c r="L56">
        <v>7</v>
      </c>
      <c r="M56">
        <v>8</v>
      </c>
      <c r="N56">
        <v>8</v>
      </c>
      <c r="O56">
        <v>7</v>
      </c>
      <c r="P56">
        <v>6</v>
      </c>
      <c r="Q56">
        <v>9</v>
      </c>
      <c r="R56">
        <v>7</v>
      </c>
      <c r="S56">
        <v>7</v>
      </c>
      <c r="T56">
        <v>9</v>
      </c>
      <c r="U56">
        <v>8</v>
      </c>
      <c r="V56">
        <v>8</v>
      </c>
      <c r="W56">
        <v>10</v>
      </c>
      <c r="X56">
        <v>0</v>
      </c>
      <c r="Y56">
        <v>9</v>
      </c>
      <c r="Z56">
        <v>10</v>
      </c>
      <c r="AA56">
        <v>6</v>
      </c>
      <c r="AB56">
        <v>0</v>
      </c>
      <c r="AC56">
        <v>3</v>
      </c>
      <c r="AD56">
        <f>IF(Table13[[#This Row],[payment]]=1,1,0)</f>
        <v>0</v>
      </c>
      <c r="AE56">
        <f>IF(Table13[[#This Row],[payment]]=2,1,0)</f>
        <v>0</v>
      </c>
      <c r="AF56">
        <f>IF(Table13[[#This Row],[payment]]=3,1,0)</f>
        <v>1</v>
      </c>
      <c r="AG56">
        <v>2</v>
      </c>
      <c r="AH56">
        <f>IF(Table13[[#This Row],[method_payment]]=1,1,0)</f>
        <v>0</v>
      </c>
      <c r="AI56">
        <f>IF(Table13[[#This Row],[method_payment]]=2,1,0)</f>
        <v>1</v>
      </c>
      <c r="AJ56">
        <f>IF(Table13[[#This Row],[method_payment]]=3,1,0)</f>
        <v>0</v>
      </c>
      <c r="AK56">
        <f>IF(Table13[[#This Row],[method_payment]]=5,1,0)</f>
        <v>0</v>
      </c>
      <c r="AL56">
        <f>IF(Table13[[#This Row],[method_payment]]=6,1,0)</f>
        <v>0</v>
      </c>
      <c r="AM56" t="s">
        <v>16</v>
      </c>
      <c r="AN56" t="s">
        <v>16</v>
      </c>
      <c r="AO56">
        <v>1</v>
      </c>
      <c r="AP56" s="2">
        <v>1019.48</v>
      </c>
      <c r="AQ56" s="3">
        <f>IF(AND(Table13[[#This Row],[Average_amount_spent_per_visit_last_3_months]]&gt;=1,Table13[[#This Row],[Average_amount_spent_per_visit_last_3_months]]&lt;=999),1,0)</f>
        <v>0</v>
      </c>
      <c r="AR56" s="3">
        <f>IF(AND(Table13[[#This Row],[Average_amount_spent_per_visit_last_3_months]]&gt;=1000,Table13[[#This Row],[Average_amount_spent_per_visit_last_3_months]]&lt;=6700),1,0)</f>
        <v>1</v>
      </c>
      <c r="AS56">
        <v>1</v>
      </c>
      <c r="AT56">
        <v>42</v>
      </c>
      <c r="AU56">
        <f>IF(AND(Table13[[#This Row],[Age]]&gt;=18,Table13[[#This Row],[Age]]&lt;=25),1,0)</f>
        <v>0</v>
      </c>
      <c r="AV56">
        <f>IF(AND(Table13[[#This Row],[Age]]&gt;=26,Table13[[#This Row],[Age]]&lt;=35),1,0)</f>
        <v>0</v>
      </c>
      <c r="AW56">
        <f>IF(AND(Table13[[#This Row],[Age]]&gt;=36,Table13[[#This Row],[Age]]&lt;=45),1,0)</f>
        <v>1</v>
      </c>
      <c r="AX56">
        <f>IF(AND(Table13[[#This Row],[Age]]&gt;=46,Table13[[#This Row],[Age]]&lt;=55),1,0)</f>
        <v>0</v>
      </c>
      <c r="AY56">
        <f>IF(AND(Table13[[#This Row],[Age]]&gt;=56,Table13[[#This Row],[Age]]&lt;=67),1,0)</f>
        <v>0</v>
      </c>
      <c r="AZ56" t="s">
        <v>25</v>
      </c>
      <c r="BA56">
        <f>IF(Table13[[#This Row],[Marital Status]]="Married",1,0)</f>
        <v>1</v>
      </c>
      <c r="BB56">
        <f>IF(Table13[[#This Row],[Marital Status]]="Single",1,0)</f>
        <v>0</v>
      </c>
      <c r="BC56" t="s">
        <v>27</v>
      </c>
      <c r="BD56">
        <f>IF(Table13[[#This Row],[gender]]="Male",1,0)</f>
        <v>1</v>
      </c>
      <c r="BE56">
        <f>IF(Table13[[#This Row],[gender]]="Female",1,0)</f>
        <v>0</v>
      </c>
      <c r="BF56" t="s">
        <v>19</v>
      </c>
      <c r="BG56">
        <f>IF(Table13[[#This Row],[Highest level of Education]]="Did not attend school",1,0)</f>
        <v>0</v>
      </c>
      <c r="BH56">
        <f>IF(Table13[[#This Row],[Highest level of Education]]="K12 completed",1,0)</f>
        <v>0</v>
      </c>
      <c r="BI56">
        <f>IF(Table13[[#This Row],[Highest level of Education]]="High School Completed",1,0)</f>
        <v>0</v>
      </c>
      <c r="BJ56">
        <f>IF(Table13[[#This Row],[Highest level of Education]]="Technical Diploma/Partially completed College",1,0)</f>
        <v>0</v>
      </c>
      <c r="BK56">
        <f>IF(Table13[[#This Row],[Highest level of Education]]="University/College Degree",1,0)</f>
        <v>1</v>
      </c>
      <c r="BL56">
        <f>IF(Table13[[#This Row],[Highest level of Education]]="Post-graduate education",1,0)</f>
        <v>0</v>
      </c>
      <c r="BM56">
        <v>3</v>
      </c>
      <c r="BN56">
        <v>1</v>
      </c>
      <c r="BO56">
        <v>6</v>
      </c>
      <c r="BP56">
        <f>IF(Table13[[#This Row],[Monthly_Income 1_5500 2_8000 3_11000 4_15000 5_20000 6_27000 7_35000 8_5000 9_51000 98_0]]=1,1,0)</f>
        <v>0</v>
      </c>
      <c r="BQ56">
        <f>IF(Table13[[#This Row],[Monthly_Income 1_5500 2_8000 3_11000 4_15000 5_20000 6_27000 7_35000 8_5000 9_51000 98_0]]=2,1,0)</f>
        <v>0</v>
      </c>
      <c r="BR56">
        <f>IF(Table13[[#This Row],[Monthly_Income 1_5500 2_8000 3_11000 4_15000 5_20000 6_27000 7_35000 8_5000 9_51000 98_0]]=3,1,0)</f>
        <v>0</v>
      </c>
      <c r="BS56">
        <f>IF(Table13[[#This Row],[Monthly_Income 1_5500 2_8000 3_11000 4_15000 5_20000 6_27000 7_35000 8_5000 9_51000 98_0]]=4,1,0)</f>
        <v>0</v>
      </c>
      <c r="BT56">
        <f>IF(Table13[[#This Row],[Monthly_Income 1_5500 2_8000 3_11000 4_15000 5_20000 6_27000 7_35000 8_5000 9_51000 98_0]]=5,1,0)</f>
        <v>0</v>
      </c>
      <c r="BU56">
        <f>IF(Table13[[#This Row],[Monthly_Income 1_5500 2_8000 3_11000 4_15000 5_20000 6_27000 7_35000 8_5000 9_51000 98_0]]=6,1,0)</f>
        <v>1</v>
      </c>
      <c r="BV56">
        <f>IF(Table13[[#This Row],[Monthly_Income 1_5500 2_8000 3_11000 4_15000 5_20000 6_27000 7_35000 8_5000 9_51000 98_0]]=7,1,0)</f>
        <v>0</v>
      </c>
      <c r="BW56">
        <f>IF(Table13[[#This Row],[Monthly_Income 1_5500 2_8000 3_11000 4_15000 5_20000 6_27000 7_35000 8_5000 9_51000 98_0]]=8,1,0)</f>
        <v>0</v>
      </c>
      <c r="BX56">
        <f>IF(Table13[[#This Row],[Monthly_Income 1_5500 2_8000 3_11000 4_15000 5_20000 6_27000 7_35000 8_5000 9_51000 98_0]]=9,1,0)</f>
        <v>0</v>
      </c>
      <c r="BY56">
        <f>IF(Table13[[#This Row],[Monthly_Income 1_5500 2_8000 3_11000 4_15000 5_20000 6_27000 7_35000 8_5000 9_51000 98_0]]=98,1,0)</f>
        <v>0</v>
      </c>
      <c r="BZ56">
        <v>6</v>
      </c>
      <c r="CA56">
        <f>IF(Table13[[#This Row],[Monthly_Household_Income]]=1,1,0)</f>
        <v>0</v>
      </c>
      <c r="CB56">
        <f>IF(Table13[[#This Row],[Monthly_Household_Income]]=2,1,0)</f>
        <v>0</v>
      </c>
      <c r="CC56">
        <f>IF(Table13[[#This Row],[Monthly_Household_Income]]=3,1,0)</f>
        <v>0</v>
      </c>
      <c r="CD56">
        <f>IF(Table13[[#This Row],[Monthly_Household_Income]]=4,1,0)</f>
        <v>0</v>
      </c>
      <c r="CE56">
        <f>IF(Table13[[#This Row],[Monthly_Household_Income]]=5,1,0)</f>
        <v>0</v>
      </c>
      <c r="CF56">
        <f>IF(Table13[[#This Row],[Monthly_Household_Income]]=6,1,0)</f>
        <v>1</v>
      </c>
      <c r="CG56">
        <f>IF(Table13[[#This Row],[Monthly_Household_Income]]=7,1,0)</f>
        <v>0</v>
      </c>
      <c r="CH56">
        <f>IF(Table13[[#This Row],[Monthly_Household_Income]]=8,1,0)</f>
        <v>0</v>
      </c>
      <c r="CI56">
        <f>IF(Table13[[#This Row],[Monthly_Household_Income]]=9,1,0)</f>
        <v>0</v>
      </c>
      <c r="CJ56">
        <f>IF(Table13[[#This Row],[Monthly_Household_Income]]=98,1,0)</f>
        <v>0</v>
      </c>
    </row>
    <row r="57" spans="1:88">
      <c r="A57">
        <v>210</v>
      </c>
      <c r="B57" s="1">
        <v>43129</v>
      </c>
      <c r="C57" t="s">
        <v>39</v>
      </c>
      <c r="D57">
        <v>8</v>
      </c>
      <c r="E57">
        <v>7</v>
      </c>
      <c r="F57">
        <v>8</v>
      </c>
      <c r="G57">
        <v>7</v>
      </c>
      <c r="H57">
        <v>8</v>
      </c>
      <c r="I57">
        <v>6</v>
      </c>
      <c r="J57" t="s">
        <v>15</v>
      </c>
      <c r="K57">
        <v>8</v>
      </c>
      <c r="L57">
        <v>7</v>
      </c>
      <c r="M57">
        <v>9</v>
      </c>
      <c r="N57">
        <v>8</v>
      </c>
      <c r="O57">
        <v>8</v>
      </c>
      <c r="P57">
        <v>9</v>
      </c>
      <c r="Q57">
        <v>7</v>
      </c>
      <c r="R57">
        <v>7</v>
      </c>
      <c r="S57">
        <v>8</v>
      </c>
      <c r="T57">
        <v>9</v>
      </c>
      <c r="U57">
        <v>8</v>
      </c>
      <c r="V57">
        <v>8</v>
      </c>
      <c r="W57">
        <v>7</v>
      </c>
      <c r="X57">
        <v>8</v>
      </c>
      <c r="Y57">
        <v>9</v>
      </c>
      <c r="Z57">
        <v>9</v>
      </c>
      <c r="AA57">
        <v>7</v>
      </c>
      <c r="AB57">
        <v>8</v>
      </c>
      <c r="AC57">
        <v>1</v>
      </c>
      <c r="AD57">
        <f>IF(Table13[[#This Row],[payment]]=1,1,0)</f>
        <v>1</v>
      </c>
      <c r="AE57">
        <f>IF(Table13[[#This Row],[payment]]=2,1,0)</f>
        <v>0</v>
      </c>
      <c r="AF57">
        <f>IF(Table13[[#This Row],[payment]]=3,1,0)</f>
        <v>0</v>
      </c>
      <c r="AG57">
        <v>2</v>
      </c>
      <c r="AH57">
        <f>IF(Table13[[#This Row],[method_payment]]=1,1,0)</f>
        <v>0</v>
      </c>
      <c r="AI57">
        <f>IF(Table13[[#This Row],[method_payment]]=2,1,0)</f>
        <v>1</v>
      </c>
      <c r="AJ57">
        <f>IF(Table13[[#This Row],[method_payment]]=3,1,0)</f>
        <v>0</v>
      </c>
      <c r="AK57">
        <f>IF(Table13[[#This Row],[method_payment]]=5,1,0)</f>
        <v>0</v>
      </c>
      <c r="AL57">
        <f>IF(Table13[[#This Row],[method_payment]]=6,1,0)</f>
        <v>0</v>
      </c>
      <c r="AM57" t="s">
        <v>15</v>
      </c>
      <c r="AN57" t="s">
        <v>16</v>
      </c>
      <c r="AO57">
        <v>1</v>
      </c>
      <c r="AP57" s="2">
        <v>251.69</v>
      </c>
      <c r="AQ57" s="3">
        <f>IF(AND(Table13[[#This Row],[Average_amount_spent_per_visit_last_3_months]]&gt;=1,Table13[[#This Row],[Average_amount_spent_per_visit_last_3_months]]&lt;=999),1,0)</f>
        <v>1</v>
      </c>
      <c r="AR57" s="3">
        <f>IF(AND(Table13[[#This Row],[Average_amount_spent_per_visit_last_3_months]]&gt;=1000,Table13[[#This Row],[Average_amount_spent_per_visit_last_3_months]]&lt;=6700),1,0)</f>
        <v>0</v>
      </c>
      <c r="AS57">
        <v>2</v>
      </c>
      <c r="AT57">
        <v>23</v>
      </c>
      <c r="AU57">
        <f>IF(AND(Table13[[#This Row],[Age]]&gt;=18,Table13[[#This Row],[Age]]&lt;=25),1,0)</f>
        <v>1</v>
      </c>
      <c r="AV57">
        <f>IF(AND(Table13[[#This Row],[Age]]&gt;=26,Table13[[#This Row],[Age]]&lt;=35),1,0)</f>
        <v>0</v>
      </c>
      <c r="AW57">
        <f>IF(AND(Table13[[#This Row],[Age]]&gt;=36,Table13[[#This Row],[Age]]&lt;=45),1,0)</f>
        <v>0</v>
      </c>
      <c r="AX57">
        <f>IF(AND(Table13[[#This Row],[Age]]&gt;=46,Table13[[#This Row],[Age]]&lt;=55),1,0)</f>
        <v>0</v>
      </c>
      <c r="AY57">
        <f>IF(AND(Table13[[#This Row],[Age]]&gt;=56,Table13[[#This Row],[Age]]&lt;=67),1,0)</f>
        <v>0</v>
      </c>
      <c r="AZ57" t="s">
        <v>24</v>
      </c>
      <c r="BA57">
        <f>IF(Table13[[#This Row],[Marital Status]]="Married",1,0)</f>
        <v>0</v>
      </c>
      <c r="BB57">
        <f>IF(Table13[[#This Row],[Marital Status]]="Single",1,0)</f>
        <v>1</v>
      </c>
      <c r="BC57" t="s">
        <v>27</v>
      </c>
      <c r="BD57">
        <f>IF(Table13[[#This Row],[gender]]="Male",1,0)</f>
        <v>1</v>
      </c>
      <c r="BE57">
        <f>IF(Table13[[#This Row],[gender]]="Female",1,0)</f>
        <v>0</v>
      </c>
      <c r="BF57" t="s">
        <v>23</v>
      </c>
      <c r="BG57">
        <f>IF(Table13[[#This Row],[Highest level of Education]]="Did not attend school",1,0)</f>
        <v>0</v>
      </c>
      <c r="BH57">
        <f>IF(Table13[[#This Row],[Highest level of Education]]="K12 completed",1,0)</f>
        <v>0</v>
      </c>
      <c r="BI57">
        <f>IF(Table13[[#This Row],[Highest level of Education]]="High School Completed",1,0)</f>
        <v>0</v>
      </c>
      <c r="BJ57">
        <f>IF(Table13[[#This Row],[Highest level of Education]]="Technical Diploma/Partially completed College",1,0)</f>
        <v>1</v>
      </c>
      <c r="BK57">
        <f>IF(Table13[[#This Row],[Highest level of Education]]="University/College Degree",1,0)</f>
        <v>0</v>
      </c>
      <c r="BL57">
        <f>IF(Table13[[#This Row],[Highest level of Education]]="Post-graduate education",1,0)</f>
        <v>0</v>
      </c>
      <c r="BM57">
        <v>0</v>
      </c>
      <c r="BN57">
        <v>5</v>
      </c>
      <c r="BO57" t="s">
        <v>1</v>
      </c>
      <c r="BP57">
        <f>IF(Table13[[#This Row],[Monthly_Income 1_5500 2_8000 3_11000 4_15000 5_20000 6_27000 7_35000 8_5000 9_51000 98_0]]=1,1,0)</f>
        <v>0</v>
      </c>
      <c r="BQ57">
        <f>IF(Table13[[#This Row],[Monthly_Income 1_5500 2_8000 3_11000 4_15000 5_20000 6_27000 7_35000 8_5000 9_51000 98_0]]=2,1,0)</f>
        <v>0</v>
      </c>
      <c r="BR57">
        <f>IF(Table13[[#This Row],[Monthly_Income 1_5500 2_8000 3_11000 4_15000 5_20000 6_27000 7_35000 8_5000 9_51000 98_0]]=3,1,0)</f>
        <v>0</v>
      </c>
      <c r="BS57">
        <f>IF(Table13[[#This Row],[Monthly_Income 1_5500 2_8000 3_11000 4_15000 5_20000 6_27000 7_35000 8_5000 9_51000 98_0]]=4,1,0)</f>
        <v>0</v>
      </c>
      <c r="BT57">
        <f>IF(Table13[[#This Row],[Monthly_Income 1_5500 2_8000 3_11000 4_15000 5_20000 6_27000 7_35000 8_5000 9_51000 98_0]]=5,1,0)</f>
        <v>0</v>
      </c>
      <c r="BU57">
        <f>IF(Table13[[#This Row],[Monthly_Income 1_5500 2_8000 3_11000 4_15000 5_20000 6_27000 7_35000 8_5000 9_51000 98_0]]=6,1,0)</f>
        <v>0</v>
      </c>
      <c r="BV57">
        <f>IF(Table13[[#This Row],[Monthly_Income 1_5500 2_8000 3_11000 4_15000 5_20000 6_27000 7_35000 8_5000 9_51000 98_0]]=7,1,0)</f>
        <v>0</v>
      </c>
      <c r="BW57">
        <f>IF(Table13[[#This Row],[Monthly_Income 1_5500 2_8000 3_11000 4_15000 5_20000 6_27000 7_35000 8_5000 9_51000 98_0]]=8,1,0)</f>
        <v>0</v>
      </c>
      <c r="BX57">
        <f>IF(Table13[[#This Row],[Monthly_Income 1_5500 2_8000 3_11000 4_15000 5_20000 6_27000 7_35000 8_5000 9_51000 98_0]]=9,1,0)</f>
        <v>0</v>
      </c>
      <c r="BY57">
        <f>IF(Table13[[#This Row],[Monthly_Income 1_5500 2_8000 3_11000 4_15000 5_20000 6_27000 7_35000 8_5000 9_51000 98_0]]=98,1,0)</f>
        <v>0</v>
      </c>
      <c r="BZ57">
        <v>5</v>
      </c>
      <c r="CA57">
        <f>IF(Table13[[#This Row],[Monthly_Household_Income]]=1,1,0)</f>
        <v>0</v>
      </c>
      <c r="CB57">
        <f>IF(Table13[[#This Row],[Monthly_Household_Income]]=2,1,0)</f>
        <v>0</v>
      </c>
      <c r="CC57">
        <f>IF(Table13[[#This Row],[Monthly_Household_Income]]=3,1,0)</f>
        <v>0</v>
      </c>
      <c r="CD57">
        <f>IF(Table13[[#This Row],[Monthly_Household_Income]]=4,1,0)</f>
        <v>0</v>
      </c>
      <c r="CE57">
        <f>IF(Table13[[#This Row],[Monthly_Household_Income]]=5,1,0)</f>
        <v>1</v>
      </c>
      <c r="CF57">
        <f>IF(Table13[[#This Row],[Monthly_Household_Income]]=6,1,0)</f>
        <v>0</v>
      </c>
      <c r="CG57">
        <f>IF(Table13[[#This Row],[Monthly_Household_Income]]=7,1,0)</f>
        <v>0</v>
      </c>
      <c r="CH57">
        <f>IF(Table13[[#This Row],[Monthly_Household_Income]]=8,1,0)</f>
        <v>0</v>
      </c>
      <c r="CI57">
        <f>IF(Table13[[#This Row],[Monthly_Household_Income]]=9,1,0)</f>
        <v>0</v>
      </c>
      <c r="CJ57">
        <f>IF(Table13[[#This Row],[Monthly_Household_Income]]=98,1,0)</f>
        <v>0</v>
      </c>
    </row>
    <row r="58" spans="1:88">
      <c r="A58">
        <v>211</v>
      </c>
      <c r="B58" s="1">
        <v>42965</v>
      </c>
      <c r="C58" t="s">
        <v>6</v>
      </c>
      <c r="D58">
        <v>7</v>
      </c>
      <c r="E58">
        <v>6</v>
      </c>
      <c r="F58">
        <v>8</v>
      </c>
      <c r="G58">
        <v>7</v>
      </c>
      <c r="H58">
        <v>8</v>
      </c>
      <c r="I58">
        <v>6</v>
      </c>
      <c r="J58" t="s">
        <v>15</v>
      </c>
      <c r="K58">
        <v>8</v>
      </c>
      <c r="L58">
        <v>7</v>
      </c>
      <c r="M58">
        <v>6</v>
      </c>
      <c r="N58">
        <v>7</v>
      </c>
      <c r="O58">
        <v>8</v>
      </c>
      <c r="P58">
        <v>8</v>
      </c>
      <c r="Q58">
        <v>6</v>
      </c>
      <c r="R58">
        <v>6</v>
      </c>
      <c r="S58">
        <v>8</v>
      </c>
      <c r="T58">
        <v>8</v>
      </c>
      <c r="U58">
        <v>7</v>
      </c>
      <c r="V58">
        <v>9</v>
      </c>
      <c r="W58">
        <v>8</v>
      </c>
      <c r="X58">
        <v>8</v>
      </c>
      <c r="Y58">
        <v>6</v>
      </c>
      <c r="Z58">
        <v>8</v>
      </c>
      <c r="AA58">
        <v>7</v>
      </c>
      <c r="AB58">
        <v>6</v>
      </c>
      <c r="AC58">
        <v>1</v>
      </c>
      <c r="AD58">
        <f>IF(Table13[[#This Row],[payment]]=1,1,0)</f>
        <v>1</v>
      </c>
      <c r="AE58">
        <f>IF(Table13[[#This Row],[payment]]=2,1,0)</f>
        <v>0</v>
      </c>
      <c r="AF58">
        <f>IF(Table13[[#This Row],[payment]]=3,1,0)</f>
        <v>0</v>
      </c>
      <c r="AG58">
        <v>6</v>
      </c>
      <c r="AH58">
        <f>IF(Table13[[#This Row],[method_payment]]=1,1,0)</f>
        <v>0</v>
      </c>
      <c r="AI58">
        <f>IF(Table13[[#This Row],[method_payment]]=2,1,0)</f>
        <v>0</v>
      </c>
      <c r="AJ58">
        <f>IF(Table13[[#This Row],[method_payment]]=3,1,0)</f>
        <v>0</v>
      </c>
      <c r="AK58">
        <f>IF(Table13[[#This Row],[method_payment]]=5,1,0)</f>
        <v>0</v>
      </c>
      <c r="AL58">
        <f>IF(Table13[[#This Row],[method_payment]]=6,1,0)</f>
        <v>1</v>
      </c>
      <c r="AM58" t="s">
        <v>16</v>
      </c>
      <c r="AN58" t="s">
        <v>15</v>
      </c>
      <c r="AO58">
        <v>2</v>
      </c>
      <c r="AP58" s="2">
        <v>793.29</v>
      </c>
      <c r="AQ58" s="3">
        <f>IF(AND(Table13[[#This Row],[Average_amount_spent_per_visit_last_3_months]]&gt;=1,Table13[[#This Row],[Average_amount_spent_per_visit_last_3_months]]&lt;=999),1,0)</f>
        <v>1</v>
      </c>
      <c r="AR58" s="3">
        <f>IF(AND(Table13[[#This Row],[Average_amount_spent_per_visit_last_3_months]]&gt;=1000,Table13[[#This Row],[Average_amount_spent_per_visit_last_3_months]]&lt;=6700),1,0)</f>
        <v>0</v>
      </c>
      <c r="AS58">
        <v>1</v>
      </c>
      <c r="AT58">
        <v>42</v>
      </c>
      <c r="AU58">
        <f>IF(AND(Table13[[#This Row],[Age]]&gt;=18,Table13[[#This Row],[Age]]&lt;=25),1,0)</f>
        <v>0</v>
      </c>
      <c r="AV58">
        <f>IF(AND(Table13[[#This Row],[Age]]&gt;=26,Table13[[#This Row],[Age]]&lt;=35),1,0)</f>
        <v>0</v>
      </c>
      <c r="AW58">
        <f>IF(AND(Table13[[#This Row],[Age]]&gt;=36,Table13[[#This Row],[Age]]&lt;=45),1,0)</f>
        <v>1</v>
      </c>
      <c r="AX58">
        <f>IF(AND(Table13[[#This Row],[Age]]&gt;=46,Table13[[#This Row],[Age]]&lt;=55),1,0)</f>
        <v>0</v>
      </c>
      <c r="AY58">
        <f>IF(AND(Table13[[#This Row],[Age]]&gt;=56,Table13[[#This Row],[Age]]&lt;=67),1,0)</f>
        <v>0</v>
      </c>
      <c r="AZ58" t="s">
        <v>25</v>
      </c>
      <c r="BA58">
        <f>IF(Table13[[#This Row],[Marital Status]]="Married",1,0)</f>
        <v>1</v>
      </c>
      <c r="BB58">
        <f>IF(Table13[[#This Row],[Marital Status]]="Single",1,0)</f>
        <v>0</v>
      </c>
      <c r="BC58" t="s">
        <v>28</v>
      </c>
      <c r="BD58">
        <f>IF(Table13[[#This Row],[gender]]="Male",1,0)</f>
        <v>0</v>
      </c>
      <c r="BE58">
        <f>IF(Table13[[#This Row],[gender]]="Female",1,0)</f>
        <v>1</v>
      </c>
      <c r="BF58" t="s">
        <v>19</v>
      </c>
      <c r="BG58">
        <f>IF(Table13[[#This Row],[Highest level of Education]]="Did not attend school",1,0)</f>
        <v>0</v>
      </c>
      <c r="BH58">
        <f>IF(Table13[[#This Row],[Highest level of Education]]="K12 completed",1,0)</f>
        <v>0</v>
      </c>
      <c r="BI58">
        <f>IF(Table13[[#This Row],[Highest level of Education]]="High School Completed",1,0)</f>
        <v>0</v>
      </c>
      <c r="BJ58">
        <f>IF(Table13[[#This Row],[Highest level of Education]]="Technical Diploma/Partially completed College",1,0)</f>
        <v>0</v>
      </c>
      <c r="BK58">
        <f>IF(Table13[[#This Row],[Highest level of Education]]="University/College Degree",1,0)</f>
        <v>1</v>
      </c>
      <c r="BL58">
        <f>IF(Table13[[#This Row],[Highest level of Education]]="Post-graduate education",1,0)</f>
        <v>0</v>
      </c>
      <c r="BM58">
        <v>3</v>
      </c>
      <c r="BN58">
        <v>3</v>
      </c>
      <c r="BO58" t="s">
        <v>1</v>
      </c>
      <c r="BP58">
        <f>IF(Table13[[#This Row],[Monthly_Income 1_5500 2_8000 3_11000 4_15000 5_20000 6_27000 7_35000 8_5000 9_51000 98_0]]=1,1,0)</f>
        <v>0</v>
      </c>
      <c r="BQ58">
        <f>IF(Table13[[#This Row],[Monthly_Income 1_5500 2_8000 3_11000 4_15000 5_20000 6_27000 7_35000 8_5000 9_51000 98_0]]=2,1,0)</f>
        <v>0</v>
      </c>
      <c r="BR58">
        <f>IF(Table13[[#This Row],[Monthly_Income 1_5500 2_8000 3_11000 4_15000 5_20000 6_27000 7_35000 8_5000 9_51000 98_0]]=3,1,0)</f>
        <v>0</v>
      </c>
      <c r="BS58">
        <f>IF(Table13[[#This Row],[Monthly_Income 1_5500 2_8000 3_11000 4_15000 5_20000 6_27000 7_35000 8_5000 9_51000 98_0]]=4,1,0)</f>
        <v>0</v>
      </c>
      <c r="BT58">
        <f>IF(Table13[[#This Row],[Monthly_Income 1_5500 2_8000 3_11000 4_15000 5_20000 6_27000 7_35000 8_5000 9_51000 98_0]]=5,1,0)</f>
        <v>0</v>
      </c>
      <c r="BU58">
        <f>IF(Table13[[#This Row],[Monthly_Income 1_5500 2_8000 3_11000 4_15000 5_20000 6_27000 7_35000 8_5000 9_51000 98_0]]=6,1,0)</f>
        <v>0</v>
      </c>
      <c r="BV58">
        <f>IF(Table13[[#This Row],[Monthly_Income 1_5500 2_8000 3_11000 4_15000 5_20000 6_27000 7_35000 8_5000 9_51000 98_0]]=7,1,0)</f>
        <v>0</v>
      </c>
      <c r="BW58">
        <f>IF(Table13[[#This Row],[Monthly_Income 1_5500 2_8000 3_11000 4_15000 5_20000 6_27000 7_35000 8_5000 9_51000 98_0]]=8,1,0)</f>
        <v>0</v>
      </c>
      <c r="BX58">
        <f>IF(Table13[[#This Row],[Monthly_Income 1_5500 2_8000 3_11000 4_15000 5_20000 6_27000 7_35000 8_5000 9_51000 98_0]]=9,1,0)</f>
        <v>0</v>
      </c>
      <c r="BY58">
        <f>IF(Table13[[#This Row],[Monthly_Income 1_5500 2_8000 3_11000 4_15000 5_20000 6_27000 7_35000 8_5000 9_51000 98_0]]=98,1,0)</f>
        <v>0</v>
      </c>
      <c r="BZ58">
        <v>5</v>
      </c>
      <c r="CA58">
        <f>IF(Table13[[#This Row],[Monthly_Household_Income]]=1,1,0)</f>
        <v>0</v>
      </c>
      <c r="CB58">
        <f>IF(Table13[[#This Row],[Monthly_Household_Income]]=2,1,0)</f>
        <v>0</v>
      </c>
      <c r="CC58">
        <f>IF(Table13[[#This Row],[Monthly_Household_Income]]=3,1,0)</f>
        <v>0</v>
      </c>
      <c r="CD58">
        <f>IF(Table13[[#This Row],[Monthly_Household_Income]]=4,1,0)</f>
        <v>0</v>
      </c>
      <c r="CE58">
        <f>IF(Table13[[#This Row],[Monthly_Household_Income]]=5,1,0)</f>
        <v>1</v>
      </c>
      <c r="CF58">
        <f>IF(Table13[[#This Row],[Monthly_Household_Income]]=6,1,0)</f>
        <v>0</v>
      </c>
      <c r="CG58">
        <f>IF(Table13[[#This Row],[Monthly_Household_Income]]=7,1,0)</f>
        <v>0</v>
      </c>
      <c r="CH58">
        <f>IF(Table13[[#This Row],[Monthly_Household_Income]]=8,1,0)</f>
        <v>0</v>
      </c>
      <c r="CI58">
        <f>IF(Table13[[#This Row],[Monthly_Household_Income]]=9,1,0)</f>
        <v>0</v>
      </c>
      <c r="CJ58">
        <f>IF(Table13[[#This Row],[Monthly_Household_Income]]=98,1,0)</f>
        <v>0</v>
      </c>
    </row>
    <row r="59" spans="1:88">
      <c r="A59">
        <v>212</v>
      </c>
      <c r="B59" s="1">
        <v>42977</v>
      </c>
      <c r="C59" t="s">
        <v>5</v>
      </c>
      <c r="D59">
        <v>8</v>
      </c>
      <c r="E59">
        <v>8</v>
      </c>
      <c r="F59">
        <v>8</v>
      </c>
      <c r="G59">
        <v>7</v>
      </c>
      <c r="H59">
        <v>8</v>
      </c>
      <c r="I59">
        <v>8</v>
      </c>
      <c r="J59" t="s">
        <v>15</v>
      </c>
      <c r="K59">
        <v>7</v>
      </c>
      <c r="L59">
        <v>7</v>
      </c>
      <c r="M59">
        <v>9</v>
      </c>
      <c r="N59">
        <v>8</v>
      </c>
      <c r="O59">
        <v>8</v>
      </c>
      <c r="P59">
        <v>10</v>
      </c>
      <c r="Q59">
        <v>7</v>
      </c>
      <c r="R59">
        <v>9</v>
      </c>
      <c r="S59">
        <v>7</v>
      </c>
      <c r="T59">
        <v>7</v>
      </c>
      <c r="U59">
        <v>7</v>
      </c>
      <c r="V59">
        <v>8</v>
      </c>
      <c r="W59">
        <v>9</v>
      </c>
      <c r="X59">
        <v>9</v>
      </c>
      <c r="Y59">
        <v>10</v>
      </c>
      <c r="Z59">
        <v>8</v>
      </c>
      <c r="AA59">
        <v>8</v>
      </c>
      <c r="AB59">
        <v>8</v>
      </c>
      <c r="AC59">
        <v>1</v>
      </c>
      <c r="AD59">
        <f>IF(Table13[[#This Row],[payment]]=1,1,0)</f>
        <v>1</v>
      </c>
      <c r="AE59">
        <f>IF(Table13[[#This Row],[payment]]=2,1,0)</f>
        <v>0</v>
      </c>
      <c r="AF59">
        <f>IF(Table13[[#This Row],[payment]]=3,1,0)</f>
        <v>0</v>
      </c>
      <c r="AG59">
        <v>1</v>
      </c>
      <c r="AH59">
        <f>IF(Table13[[#This Row],[method_payment]]=1,1,0)</f>
        <v>1</v>
      </c>
      <c r="AI59">
        <f>IF(Table13[[#This Row],[method_payment]]=2,1,0)</f>
        <v>0</v>
      </c>
      <c r="AJ59">
        <f>IF(Table13[[#This Row],[method_payment]]=3,1,0)</f>
        <v>0</v>
      </c>
      <c r="AK59">
        <f>IF(Table13[[#This Row],[method_payment]]=5,1,0)</f>
        <v>0</v>
      </c>
      <c r="AL59">
        <f>IF(Table13[[#This Row],[method_payment]]=6,1,0)</f>
        <v>0</v>
      </c>
      <c r="AM59" t="s">
        <v>16</v>
      </c>
      <c r="AN59" t="s">
        <v>15</v>
      </c>
      <c r="AO59">
        <v>3</v>
      </c>
      <c r="AP59" s="2">
        <v>588.54999999999995</v>
      </c>
      <c r="AQ59" s="3">
        <f>IF(AND(Table13[[#This Row],[Average_amount_spent_per_visit_last_3_months]]&gt;=1,Table13[[#This Row],[Average_amount_spent_per_visit_last_3_months]]&lt;=999),1,0)</f>
        <v>1</v>
      </c>
      <c r="AR59" s="3">
        <f>IF(AND(Table13[[#This Row],[Average_amount_spent_per_visit_last_3_months]]&gt;=1000,Table13[[#This Row],[Average_amount_spent_per_visit_last_3_months]]&lt;=6700),1,0)</f>
        <v>0</v>
      </c>
      <c r="AS59">
        <v>3</v>
      </c>
      <c r="AT59">
        <v>29</v>
      </c>
      <c r="AU59">
        <f>IF(AND(Table13[[#This Row],[Age]]&gt;=18,Table13[[#This Row],[Age]]&lt;=25),1,0)</f>
        <v>0</v>
      </c>
      <c r="AV59">
        <f>IF(AND(Table13[[#This Row],[Age]]&gt;=26,Table13[[#This Row],[Age]]&lt;=35),1,0)</f>
        <v>1</v>
      </c>
      <c r="AW59">
        <f>IF(AND(Table13[[#This Row],[Age]]&gt;=36,Table13[[#This Row],[Age]]&lt;=45),1,0)</f>
        <v>0</v>
      </c>
      <c r="AX59">
        <f>IF(AND(Table13[[#This Row],[Age]]&gt;=46,Table13[[#This Row],[Age]]&lt;=55),1,0)</f>
        <v>0</v>
      </c>
      <c r="AY59">
        <f>IF(AND(Table13[[#This Row],[Age]]&gt;=56,Table13[[#This Row],[Age]]&lt;=67),1,0)</f>
        <v>0</v>
      </c>
      <c r="AZ59" t="s">
        <v>24</v>
      </c>
      <c r="BA59">
        <f>IF(Table13[[#This Row],[Marital Status]]="Married",1,0)</f>
        <v>0</v>
      </c>
      <c r="BB59">
        <f>IF(Table13[[#This Row],[Marital Status]]="Single",1,0)</f>
        <v>1</v>
      </c>
      <c r="BC59" t="s">
        <v>27</v>
      </c>
      <c r="BD59">
        <f>IF(Table13[[#This Row],[gender]]="Male",1,0)</f>
        <v>1</v>
      </c>
      <c r="BE59">
        <f>IF(Table13[[#This Row],[gender]]="Female",1,0)</f>
        <v>0</v>
      </c>
      <c r="BF59" t="s">
        <v>23</v>
      </c>
      <c r="BG59">
        <f>IF(Table13[[#This Row],[Highest level of Education]]="Did not attend school",1,0)</f>
        <v>0</v>
      </c>
      <c r="BH59">
        <f>IF(Table13[[#This Row],[Highest level of Education]]="K12 completed",1,0)</f>
        <v>0</v>
      </c>
      <c r="BI59">
        <f>IF(Table13[[#This Row],[Highest level of Education]]="High School Completed",1,0)</f>
        <v>0</v>
      </c>
      <c r="BJ59">
        <f>IF(Table13[[#This Row],[Highest level of Education]]="Technical Diploma/Partially completed College",1,0)</f>
        <v>1</v>
      </c>
      <c r="BK59">
        <f>IF(Table13[[#This Row],[Highest level of Education]]="University/College Degree",1,0)</f>
        <v>0</v>
      </c>
      <c r="BL59">
        <f>IF(Table13[[#This Row],[Highest level of Education]]="Post-graduate education",1,0)</f>
        <v>0</v>
      </c>
      <c r="BM59">
        <v>0</v>
      </c>
      <c r="BN59">
        <v>1</v>
      </c>
      <c r="BO59">
        <v>3</v>
      </c>
      <c r="BP59">
        <f>IF(Table13[[#This Row],[Monthly_Income 1_5500 2_8000 3_11000 4_15000 5_20000 6_27000 7_35000 8_5000 9_51000 98_0]]=1,1,0)</f>
        <v>0</v>
      </c>
      <c r="BQ59">
        <f>IF(Table13[[#This Row],[Monthly_Income 1_5500 2_8000 3_11000 4_15000 5_20000 6_27000 7_35000 8_5000 9_51000 98_0]]=2,1,0)</f>
        <v>0</v>
      </c>
      <c r="BR59">
        <f>IF(Table13[[#This Row],[Monthly_Income 1_5500 2_8000 3_11000 4_15000 5_20000 6_27000 7_35000 8_5000 9_51000 98_0]]=3,1,0)</f>
        <v>1</v>
      </c>
      <c r="BS59">
        <f>IF(Table13[[#This Row],[Monthly_Income 1_5500 2_8000 3_11000 4_15000 5_20000 6_27000 7_35000 8_5000 9_51000 98_0]]=4,1,0)</f>
        <v>0</v>
      </c>
      <c r="BT59">
        <f>IF(Table13[[#This Row],[Monthly_Income 1_5500 2_8000 3_11000 4_15000 5_20000 6_27000 7_35000 8_5000 9_51000 98_0]]=5,1,0)</f>
        <v>0</v>
      </c>
      <c r="BU59">
        <f>IF(Table13[[#This Row],[Monthly_Income 1_5500 2_8000 3_11000 4_15000 5_20000 6_27000 7_35000 8_5000 9_51000 98_0]]=6,1,0)</f>
        <v>0</v>
      </c>
      <c r="BV59">
        <f>IF(Table13[[#This Row],[Monthly_Income 1_5500 2_8000 3_11000 4_15000 5_20000 6_27000 7_35000 8_5000 9_51000 98_0]]=7,1,0)</f>
        <v>0</v>
      </c>
      <c r="BW59">
        <f>IF(Table13[[#This Row],[Monthly_Income 1_5500 2_8000 3_11000 4_15000 5_20000 6_27000 7_35000 8_5000 9_51000 98_0]]=8,1,0)</f>
        <v>0</v>
      </c>
      <c r="BX59">
        <f>IF(Table13[[#This Row],[Monthly_Income 1_5500 2_8000 3_11000 4_15000 5_20000 6_27000 7_35000 8_5000 9_51000 98_0]]=9,1,0)</f>
        <v>0</v>
      </c>
      <c r="BY59">
        <f>IF(Table13[[#This Row],[Monthly_Income 1_5500 2_8000 3_11000 4_15000 5_20000 6_27000 7_35000 8_5000 9_51000 98_0]]=98,1,0)</f>
        <v>0</v>
      </c>
      <c r="BZ59">
        <v>7</v>
      </c>
      <c r="CA59">
        <f>IF(Table13[[#This Row],[Monthly_Household_Income]]=1,1,0)</f>
        <v>0</v>
      </c>
      <c r="CB59">
        <f>IF(Table13[[#This Row],[Monthly_Household_Income]]=2,1,0)</f>
        <v>0</v>
      </c>
      <c r="CC59">
        <f>IF(Table13[[#This Row],[Monthly_Household_Income]]=3,1,0)</f>
        <v>0</v>
      </c>
      <c r="CD59">
        <f>IF(Table13[[#This Row],[Monthly_Household_Income]]=4,1,0)</f>
        <v>0</v>
      </c>
      <c r="CE59">
        <f>IF(Table13[[#This Row],[Monthly_Household_Income]]=5,1,0)</f>
        <v>0</v>
      </c>
      <c r="CF59">
        <f>IF(Table13[[#This Row],[Monthly_Household_Income]]=6,1,0)</f>
        <v>0</v>
      </c>
      <c r="CG59">
        <f>IF(Table13[[#This Row],[Monthly_Household_Income]]=7,1,0)</f>
        <v>1</v>
      </c>
      <c r="CH59">
        <f>IF(Table13[[#This Row],[Monthly_Household_Income]]=8,1,0)</f>
        <v>0</v>
      </c>
      <c r="CI59">
        <f>IF(Table13[[#This Row],[Monthly_Household_Income]]=9,1,0)</f>
        <v>0</v>
      </c>
      <c r="CJ59">
        <f>IF(Table13[[#This Row],[Monthly_Household_Income]]=98,1,0)</f>
        <v>0</v>
      </c>
    </row>
    <row r="60" spans="1:88">
      <c r="A60">
        <v>213</v>
      </c>
      <c r="B60" s="1">
        <v>42965</v>
      </c>
      <c r="C60" t="s">
        <v>33</v>
      </c>
      <c r="D60">
        <v>9</v>
      </c>
      <c r="E60">
        <v>10</v>
      </c>
      <c r="F60">
        <v>7</v>
      </c>
      <c r="G60">
        <v>8</v>
      </c>
      <c r="H60">
        <v>8</v>
      </c>
      <c r="I60">
        <v>8</v>
      </c>
      <c r="J60" t="s">
        <v>15</v>
      </c>
      <c r="K60">
        <v>7</v>
      </c>
      <c r="L60">
        <v>6</v>
      </c>
      <c r="M60">
        <v>8</v>
      </c>
      <c r="N60">
        <v>6</v>
      </c>
      <c r="O60">
        <v>7</v>
      </c>
      <c r="P60">
        <v>8</v>
      </c>
      <c r="Q60">
        <v>8</v>
      </c>
      <c r="R60">
        <v>10</v>
      </c>
      <c r="S60">
        <v>8</v>
      </c>
      <c r="T60">
        <v>8</v>
      </c>
      <c r="U60">
        <v>7</v>
      </c>
      <c r="V60">
        <v>8</v>
      </c>
      <c r="W60">
        <v>0</v>
      </c>
      <c r="X60">
        <v>0</v>
      </c>
      <c r="Y60">
        <v>6</v>
      </c>
      <c r="Z60">
        <v>9</v>
      </c>
      <c r="AA60">
        <v>9</v>
      </c>
      <c r="AB60">
        <v>7</v>
      </c>
      <c r="AC60">
        <v>1</v>
      </c>
      <c r="AD60">
        <f>IF(Table13[[#This Row],[payment]]=1,1,0)</f>
        <v>1</v>
      </c>
      <c r="AE60">
        <f>IF(Table13[[#This Row],[payment]]=2,1,0)</f>
        <v>0</v>
      </c>
      <c r="AF60">
        <f>IF(Table13[[#This Row],[payment]]=3,1,0)</f>
        <v>0</v>
      </c>
      <c r="AG60">
        <v>1</v>
      </c>
      <c r="AH60">
        <f>IF(Table13[[#This Row],[method_payment]]=1,1,0)</f>
        <v>1</v>
      </c>
      <c r="AI60">
        <f>IF(Table13[[#This Row],[method_payment]]=2,1,0)</f>
        <v>0</v>
      </c>
      <c r="AJ60">
        <f>IF(Table13[[#This Row],[method_payment]]=3,1,0)</f>
        <v>0</v>
      </c>
      <c r="AK60">
        <f>IF(Table13[[#This Row],[method_payment]]=5,1,0)</f>
        <v>0</v>
      </c>
      <c r="AL60">
        <f>IF(Table13[[#This Row],[method_payment]]=6,1,0)</f>
        <v>0</v>
      </c>
      <c r="AM60" t="s">
        <v>15</v>
      </c>
      <c r="AN60" t="s">
        <v>16</v>
      </c>
      <c r="AO60">
        <v>1</v>
      </c>
      <c r="AP60" s="2">
        <v>123.03</v>
      </c>
      <c r="AQ60" s="3">
        <f>IF(AND(Table13[[#This Row],[Average_amount_spent_per_visit_last_3_months]]&gt;=1,Table13[[#This Row],[Average_amount_spent_per_visit_last_3_months]]&lt;=999),1,0)</f>
        <v>1</v>
      </c>
      <c r="AR60" s="3">
        <f>IF(AND(Table13[[#This Row],[Average_amount_spent_per_visit_last_3_months]]&gt;=1000,Table13[[#This Row],[Average_amount_spent_per_visit_last_3_months]]&lt;=6700),1,0)</f>
        <v>0</v>
      </c>
      <c r="AS60">
        <v>2</v>
      </c>
      <c r="AT60">
        <v>28</v>
      </c>
      <c r="AU60">
        <f>IF(AND(Table13[[#This Row],[Age]]&gt;=18,Table13[[#This Row],[Age]]&lt;=25),1,0)</f>
        <v>0</v>
      </c>
      <c r="AV60">
        <f>IF(AND(Table13[[#This Row],[Age]]&gt;=26,Table13[[#This Row],[Age]]&lt;=35),1,0)</f>
        <v>1</v>
      </c>
      <c r="AW60">
        <f>IF(AND(Table13[[#This Row],[Age]]&gt;=36,Table13[[#This Row],[Age]]&lt;=45),1,0)</f>
        <v>0</v>
      </c>
      <c r="AX60">
        <f>IF(AND(Table13[[#This Row],[Age]]&gt;=46,Table13[[#This Row],[Age]]&lt;=55),1,0)</f>
        <v>0</v>
      </c>
      <c r="AY60">
        <f>IF(AND(Table13[[#This Row],[Age]]&gt;=56,Table13[[#This Row],[Age]]&lt;=67),1,0)</f>
        <v>0</v>
      </c>
      <c r="AZ60" t="s">
        <v>24</v>
      </c>
      <c r="BA60">
        <f>IF(Table13[[#This Row],[Marital Status]]="Married",1,0)</f>
        <v>0</v>
      </c>
      <c r="BB60">
        <f>IF(Table13[[#This Row],[Marital Status]]="Single",1,0)</f>
        <v>1</v>
      </c>
      <c r="BC60" t="s">
        <v>28</v>
      </c>
      <c r="BD60">
        <f>IF(Table13[[#This Row],[gender]]="Male",1,0)</f>
        <v>0</v>
      </c>
      <c r="BE60">
        <f>IF(Table13[[#This Row],[gender]]="Female",1,0)</f>
        <v>1</v>
      </c>
      <c r="BF60" t="s">
        <v>19</v>
      </c>
      <c r="BG60">
        <f>IF(Table13[[#This Row],[Highest level of Education]]="Did not attend school",1,0)</f>
        <v>0</v>
      </c>
      <c r="BH60">
        <f>IF(Table13[[#This Row],[Highest level of Education]]="K12 completed",1,0)</f>
        <v>0</v>
      </c>
      <c r="BI60">
        <f>IF(Table13[[#This Row],[Highest level of Education]]="High School Completed",1,0)</f>
        <v>0</v>
      </c>
      <c r="BJ60">
        <f>IF(Table13[[#This Row],[Highest level of Education]]="Technical Diploma/Partially completed College",1,0)</f>
        <v>0</v>
      </c>
      <c r="BK60">
        <f>IF(Table13[[#This Row],[Highest level of Education]]="University/College Degree",1,0)</f>
        <v>1</v>
      </c>
      <c r="BL60">
        <f>IF(Table13[[#This Row],[Highest level of Education]]="Post-graduate education",1,0)</f>
        <v>0</v>
      </c>
      <c r="BM60">
        <v>0</v>
      </c>
      <c r="BN60">
        <v>1</v>
      </c>
      <c r="BO60">
        <v>2</v>
      </c>
      <c r="BP60">
        <f>IF(Table13[[#This Row],[Monthly_Income 1_5500 2_8000 3_11000 4_15000 5_20000 6_27000 7_35000 8_5000 9_51000 98_0]]=1,1,0)</f>
        <v>0</v>
      </c>
      <c r="BQ60">
        <f>IF(Table13[[#This Row],[Monthly_Income 1_5500 2_8000 3_11000 4_15000 5_20000 6_27000 7_35000 8_5000 9_51000 98_0]]=2,1,0)</f>
        <v>1</v>
      </c>
      <c r="BR60">
        <f>IF(Table13[[#This Row],[Monthly_Income 1_5500 2_8000 3_11000 4_15000 5_20000 6_27000 7_35000 8_5000 9_51000 98_0]]=3,1,0)</f>
        <v>0</v>
      </c>
      <c r="BS60">
        <f>IF(Table13[[#This Row],[Monthly_Income 1_5500 2_8000 3_11000 4_15000 5_20000 6_27000 7_35000 8_5000 9_51000 98_0]]=4,1,0)</f>
        <v>0</v>
      </c>
      <c r="BT60">
        <f>IF(Table13[[#This Row],[Monthly_Income 1_5500 2_8000 3_11000 4_15000 5_20000 6_27000 7_35000 8_5000 9_51000 98_0]]=5,1,0)</f>
        <v>0</v>
      </c>
      <c r="BU60">
        <f>IF(Table13[[#This Row],[Monthly_Income 1_5500 2_8000 3_11000 4_15000 5_20000 6_27000 7_35000 8_5000 9_51000 98_0]]=6,1,0)</f>
        <v>0</v>
      </c>
      <c r="BV60">
        <f>IF(Table13[[#This Row],[Monthly_Income 1_5500 2_8000 3_11000 4_15000 5_20000 6_27000 7_35000 8_5000 9_51000 98_0]]=7,1,0)</f>
        <v>0</v>
      </c>
      <c r="BW60">
        <f>IF(Table13[[#This Row],[Monthly_Income 1_5500 2_8000 3_11000 4_15000 5_20000 6_27000 7_35000 8_5000 9_51000 98_0]]=8,1,0)</f>
        <v>0</v>
      </c>
      <c r="BX60">
        <f>IF(Table13[[#This Row],[Monthly_Income 1_5500 2_8000 3_11000 4_15000 5_20000 6_27000 7_35000 8_5000 9_51000 98_0]]=9,1,0)</f>
        <v>0</v>
      </c>
      <c r="BY60">
        <f>IF(Table13[[#This Row],[Monthly_Income 1_5500 2_8000 3_11000 4_15000 5_20000 6_27000 7_35000 8_5000 9_51000 98_0]]=98,1,0)</f>
        <v>0</v>
      </c>
      <c r="BZ60">
        <v>3</v>
      </c>
      <c r="CA60">
        <f>IF(Table13[[#This Row],[Monthly_Household_Income]]=1,1,0)</f>
        <v>0</v>
      </c>
      <c r="CB60">
        <f>IF(Table13[[#This Row],[Monthly_Household_Income]]=2,1,0)</f>
        <v>0</v>
      </c>
      <c r="CC60">
        <f>IF(Table13[[#This Row],[Monthly_Household_Income]]=3,1,0)</f>
        <v>1</v>
      </c>
      <c r="CD60">
        <f>IF(Table13[[#This Row],[Monthly_Household_Income]]=4,1,0)</f>
        <v>0</v>
      </c>
      <c r="CE60">
        <f>IF(Table13[[#This Row],[Monthly_Household_Income]]=5,1,0)</f>
        <v>0</v>
      </c>
      <c r="CF60">
        <f>IF(Table13[[#This Row],[Monthly_Household_Income]]=6,1,0)</f>
        <v>0</v>
      </c>
      <c r="CG60">
        <f>IF(Table13[[#This Row],[Monthly_Household_Income]]=7,1,0)</f>
        <v>0</v>
      </c>
      <c r="CH60">
        <f>IF(Table13[[#This Row],[Monthly_Household_Income]]=8,1,0)</f>
        <v>0</v>
      </c>
      <c r="CI60">
        <f>IF(Table13[[#This Row],[Monthly_Household_Income]]=9,1,0)</f>
        <v>0</v>
      </c>
      <c r="CJ60">
        <f>IF(Table13[[#This Row],[Monthly_Household_Income]]=98,1,0)</f>
        <v>0</v>
      </c>
    </row>
    <row r="61" spans="1:88">
      <c r="A61">
        <v>215</v>
      </c>
      <c r="B61" s="1">
        <v>43161</v>
      </c>
      <c r="C61" t="s">
        <v>33</v>
      </c>
      <c r="D61">
        <v>8</v>
      </c>
      <c r="E61">
        <v>8</v>
      </c>
      <c r="F61">
        <v>7</v>
      </c>
      <c r="G61">
        <v>7</v>
      </c>
      <c r="H61">
        <v>7</v>
      </c>
      <c r="I61">
        <v>8</v>
      </c>
      <c r="J61" t="s">
        <v>15</v>
      </c>
      <c r="K61">
        <v>8</v>
      </c>
      <c r="L61">
        <v>7</v>
      </c>
      <c r="M61">
        <v>9</v>
      </c>
      <c r="N61">
        <v>9</v>
      </c>
      <c r="O61">
        <v>8</v>
      </c>
      <c r="P61">
        <v>9</v>
      </c>
      <c r="Q61">
        <v>7</v>
      </c>
      <c r="R61">
        <v>8</v>
      </c>
      <c r="S61">
        <v>9</v>
      </c>
      <c r="T61">
        <v>9</v>
      </c>
      <c r="U61">
        <v>7</v>
      </c>
      <c r="V61">
        <v>7</v>
      </c>
      <c r="W61">
        <v>8</v>
      </c>
      <c r="X61">
        <v>8</v>
      </c>
      <c r="Y61">
        <v>7</v>
      </c>
      <c r="Z61">
        <v>9</v>
      </c>
      <c r="AA61">
        <v>9</v>
      </c>
      <c r="AB61">
        <v>8</v>
      </c>
      <c r="AC61">
        <v>1</v>
      </c>
      <c r="AD61">
        <f>IF(Table13[[#This Row],[payment]]=1,1,0)</f>
        <v>1</v>
      </c>
      <c r="AE61">
        <f>IF(Table13[[#This Row],[payment]]=2,1,0)</f>
        <v>0</v>
      </c>
      <c r="AF61">
        <f>IF(Table13[[#This Row],[payment]]=3,1,0)</f>
        <v>0</v>
      </c>
      <c r="AG61">
        <v>1</v>
      </c>
      <c r="AH61">
        <f>IF(Table13[[#This Row],[method_payment]]=1,1,0)</f>
        <v>1</v>
      </c>
      <c r="AI61">
        <f>IF(Table13[[#This Row],[method_payment]]=2,1,0)</f>
        <v>0</v>
      </c>
      <c r="AJ61">
        <f>IF(Table13[[#This Row],[method_payment]]=3,1,0)</f>
        <v>0</v>
      </c>
      <c r="AK61">
        <f>IF(Table13[[#This Row],[method_payment]]=5,1,0)</f>
        <v>0</v>
      </c>
      <c r="AL61">
        <f>IF(Table13[[#This Row],[method_payment]]=6,1,0)</f>
        <v>0</v>
      </c>
      <c r="AM61" t="s">
        <v>16</v>
      </c>
      <c r="AN61" t="s">
        <v>16</v>
      </c>
      <c r="AO61">
        <v>7</v>
      </c>
      <c r="AP61" s="2">
        <v>130.94999999999999</v>
      </c>
      <c r="AQ61" s="3">
        <f>IF(AND(Table13[[#This Row],[Average_amount_spent_per_visit_last_3_months]]&gt;=1,Table13[[#This Row],[Average_amount_spent_per_visit_last_3_months]]&lt;=999),1,0)</f>
        <v>1</v>
      </c>
      <c r="AR61" s="3">
        <f>IF(AND(Table13[[#This Row],[Average_amount_spent_per_visit_last_3_months]]&gt;=1000,Table13[[#This Row],[Average_amount_spent_per_visit_last_3_months]]&lt;=6700),1,0)</f>
        <v>0</v>
      </c>
      <c r="AS61">
        <v>2</v>
      </c>
      <c r="AT61">
        <v>37</v>
      </c>
      <c r="AU61">
        <f>IF(AND(Table13[[#This Row],[Age]]&gt;=18,Table13[[#This Row],[Age]]&lt;=25),1,0)</f>
        <v>0</v>
      </c>
      <c r="AV61">
        <f>IF(AND(Table13[[#This Row],[Age]]&gt;=26,Table13[[#This Row],[Age]]&lt;=35),1,0)</f>
        <v>0</v>
      </c>
      <c r="AW61">
        <f>IF(AND(Table13[[#This Row],[Age]]&gt;=36,Table13[[#This Row],[Age]]&lt;=45),1,0)</f>
        <v>1</v>
      </c>
      <c r="AX61">
        <f>IF(AND(Table13[[#This Row],[Age]]&gt;=46,Table13[[#This Row],[Age]]&lt;=55),1,0)</f>
        <v>0</v>
      </c>
      <c r="AY61">
        <f>IF(AND(Table13[[#This Row],[Age]]&gt;=56,Table13[[#This Row],[Age]]&lt;=67),1,0)</f>
        <v>0</v>
      </c>
      <c r="AZ61" t="s">
        <v>25</v>
      </c>
      <c r="BA61">
        <f>IF(Table13[[#This Row],[Marital Status]]="Married",1,0)</f>
        <v>1</v>
      </c>
      <c r="BB61">
        <f>IF(Table13[[#This Row],[Marital Status]]="Single",1,0)</f>
        <v>0</v>
      </c>
      <c r="BC61" t="s">
        <v>27</v>
      </c>
      <c r="BD61">
        <f>IF(Table13[[#This Row],[gender]]="Male",1,0)</f>
        <v>1</v>
      </c>
      <c r="BE61">
        <f>IF(Table13[[#This Row],[gender]]="Female",1,0)</f>
        <v>0</v>
      </c>
      <c r="BF61" t="s">
        <v>19</v>
      </c>
      <c r="BG61">
        <f>IF(Table13[[#This Row],[Highest level of Education]]="Did not attend school",1,0)</f>
        <v>0</v>
      </c>
      <c r="BH61">
        <f>IF(Table13[[#This Row],[Highest level of Education]]="K12 completed",1,0)</f>
        <v>0</v>
      </c>
      <c r="BI61">
        <f>IF(Table13[[#This Row],[Highest level of Education]]="High School Completed",1,0)</f>
        <v>0</v>
      </c>
      <c r="BJ61">
        <f>IF(Table13[[#This Row],[Highest level of Education]]="Technical Diploma/Partially completed College",1,0)</f>
        <v>0</v>
      </c>
      <c r="BK61">
        <f>IF(Table13[[#This Row],[Highest level of Education]]="University/College Degree",1,0)</f>
        <v>1</v>
      </c>
      <c r="BL61">
        <f>IF(Table13[[#This Row],[Highest level of Education]]="Post-graduate education",1,0)</f>
        <v>0</v>
      </c>
      <c r="BM61">
        <v>3</v>
      </c>
      <c r="BN61">
        <v>1</v>
      </c>
      <c r="BO61">
        <v>4</v>
      </c>
      <c r="BP61">
        <f>IF(Table13[[#This Row],[Monthly_Income 1_5500 2_8000 3_11000 4_15000 5_20000 6_27000 7_35000 8_5000 9_51000 98_0]]=1,1,0)</f>
        <v>0</v>
      </c>
      <c r="BQ61">
        <f>IF(Table13[[#This Row],[Monthly_Income 1_5500 2_8000 3_11000 4_15000 5_20000 6_27000 7_35000 8_5000 9_51000 98_0]]=2,1,0)</f>
        <v>0</v>
      </c>
      <c r="BR61">
        <f>IF(Table13[[#This Row],[Monthly_Income 1_5500 2_8000 3_11000 4_15000 5_20000 6_27000 7_35000 8_5000 9_51000 98_0]]=3,1,0)</f>
        <v>0</v>
      </c>
      <c r="BS61">
        <f>IF(Table13[[#This Row],[Monthly_Income 1_5500 2_8000 3_11000 4_15000 5_20000 6_27000 7_35000 8_5000 9_51000 98_0]]=4,1,0)</f>
        <v>1</v>
      </c>
      <c r="BT61">
        <f>IF(Table13[[#This Row],[Monthly_Income 1_5500 2_8000 3_11000 4_15000 5_20000 6_27000 7_35000 8_5000 9_51000 98_0]]=5,1,0)</f>
        <v>0</v>
      </c>
      <c r="BU61">
        <f>IF(Table13[[#This Row],[Monthly_Income 1_5500 2_8000 3_11000 4_15000 5_20000 6_27000 7_35000 8_5000 9_51000 98_0]]=6,1,0)</f>
        <v>0</v>
      </c>
      <c r="BV61">
        <f>IF(Table13[[#This Row],[Monthly_Income 1_5500 2_8000 3_11000 4_15000 5_20000 6_27000 7_35000 8_5000 9_51000 98_0]]=7,1,0)</f>
        <v>0</v>
      </c>
      <c r="BW61">
        <f>IF(Table13[[#This Row],[Monthly_Income 1_5500 2_8000 3_11000 4_15000 5_20000 6_27000 7_35000 8_5000 9_51000 98_0]]=8,1,0)</f>
        <v>0</v>
      </c>
      <c r="BX61">
        <f>IF(Table13[[#This Row],[Monthly_Income 1_5500 2_8000 3_11000 4_15000 5_20000 6_27000 7_35000 8_5000 9_51000 98_0]]=9,1,0)</f>
        <v>0</v>
      </c>
      <c r="BY61">
        <f>IF(Table13[[#This Row],[Monthly_Income 1_5500 2_8000 3_11000 4_15000 5_20000 6_27000 7_35000 8_5000 9_51000 98_0]]=98,1,0)</f>
        <v>0</v>
      </c>
      <c r="BZ61">
        <v>5</v>
      </c>
      <c r="CA61">
        <f>IF(Table13[[#This Row],[Monthly_Household_Income]]=1,1,0)</f>
        <v>0</v>
      </c>
      <c r="CB61">
        <f>IF(Table13[[#This Row],[Monthly_Household_Income]]=2,1,0)</f>
        <v>0</v>
      </c>
      <c r="CC61">
        <f>IF(Table13[[#This Row],[Monthly_Household_Income]]=3,1,0)</f>
        <v>0</v>
      </c>
      <c r="CD61">
        <f>IF(Table13[[#This Row],[Monthly_Household_Income]]=4,1,0)</f>
        <v>0</v>
      </c>
      <c r="CE61">
        <f>IF(Table13[[#This Row],[Monthly_Household_Income]]=5,1,0)</f>
        <v>1</v>
      </c>
      <c r="CF61">
        <f>IF(Table13[[#This Row],[Monthly_Household_Income]]=6,1,0)</f>
        <v>0</v>
      </c>
      <c r="CG61">
        <f>IF(Table13[[#This Row],[Monthly_Household_Income]]=7,1,0)</f>
        <v>0</v>
      </c>
      <c r="CH61">
        <f>IF(Table13[[#This Row],[Monthly_Household_Income]]=8,1,0)</f>
        <v>0</v>
      </c>
      <c r="CI61">
        <f>IF(Table13[[#This Row],[Monthly_Household_Income]]=9,1,0)</f>
        <v>0</v>
      </c>
      <c r="CJ61">
        <f>IF(Table13[[#This Row],[Monthly_Household_Income]]=98,1,0)</f>
        <v>0</v>
      </c>
    </row>
    <row r="62" spans="1:88">
      <c r="A62">
        <v>222</v>
      </c>
      <c r="B62" s="1">
        <v>42973</v>
      </c>
      <c r="C62" t="s">
        <v>32</v>
      </c>
      <c r="D62">
        <v>7</v>
      </c>
      <c r="E62">
        <v>9</v>
      </c>
      <c r="F62">
        <v>9</v>
      </c>
      <c r="G62">
        <v>8</v>
      </c>
      <c r="H62">
        <v>9</v>
      </c>
      <c r="I62">
        <v>6</v>
      </c>
      <c r="J62" t="s">
        <v>15</v>
      </c>
      <c r="K62">
        <v>9</v>
      </c>
      <c r="L62">
        <v>8</v>
      </c>
      <c r="M62">
        <v>8</v>
      </c>
      <c r="N62">
        <v>8</v>
      </c>
      <c r="O62">
        <v>9</v>
      </c>
      <c r="P62">
        <v>7</v>
      </c>
      <c r="Q62">
        <v>7</v>
      </c>
      <c r="R62">
        <v>10</v>
      </c>
      <c r="S62">
        <v>7</v>
      </c>
      <c r="T62">
        <v>7</v>
      </c>
      <c r="U62">
        <v>6</v>
      </c>
      <c r="V62">
        <v>6</v>
      </c>
      <c r="W62">
        <v>8</v>
      </c>
      <c r="X62">
        <v>7</v>
      </c>
      <c r="Y62">
        <v>7</v>
      </c>
      <c r="Z62">
        <v>9</v>
      </c>
      <c r="AA62">
        <v>7</v>
      </c>
      <c r="AB62">
        <v>0</v>
      </c>
      <c r="AC62">
        <v>2</v>
      </c>
      <c r="AD62">
        <f>IF(Table13[[#This Row],[payment]]=1,1,0)</f>
        <v>0</v>
      </c>
      <c r="AE62">
        <f>IF(Table13[[#This Row],[payment]]=2,1,0)</f>
        <v>1</v>
      </c>
      <c r="AF62">
        <f>IF(Table13[[#This Row],[payment]]=3,1,0)</f>
        <v>0</v>
      </c>
      <c r="AG62">
        <v>1</v>
      </c>
      <c r="AH62">
        <f>IF(Table13[[#This Row],[method_payment]]=1,1,0)</f>
        <v>1</v>
      </c>
      <c r="AI62">
        <f>IF(Table13[[#This Row],[method_payment]]=2,1,0)</f>
        <v>0</v>
      </c>
      <c r="AJ62">
        <f>IF(Table13[[#This Row],[method_payment]]=3,1,0)</f>
        <v>0</v>
      </c>
      <c r="AK62">
        <f>IF(Table13[[#This Row],[method_payment]]=5,1,0)</f>
        <v>0</v>
      </c>
      <c r="AL62">
        <f>IF(Table13[[#This Row],[method_payment]]=6,1,0)</f>
        <v>0</v>
      </c>
      <c r="AM62" t="s">
        <v>16</v>
      </c>
      <c r="AN62" t="s">
        <v>15</v>
      </c>
      <c r="AO62">
        <v>3</v>
      </c>
      <c r="AP62" s="2">
        <v>715.56</v>
      </c>
      <c r="AQ62" s="3">
        <f>IF(AND(Table13[[#This Row],[Average_amount_spent_per_visit_last_3_months]]&gt;=1,Table13[[#This Row],[Average_amount_spent_per_visit_last_3_months]]&lt;=999),1,0)</f>
        <v>1</v>
      </c>
      <c r="AR62" s="3">
        <f>IF(AND(Table13[[#This Row],[Average_amount_spent_per_visit_last_3_months]]&gt;=1000,Table13[[#This Row],[Average_amount_spent_per_visit_last_3_months]]&lt;=6700),1,0)</f>
        <v>0</v>
      </c>
      <c r="AS62">
        <v>2</v>
      </c>
      <c r="AT62">
        <v>50</v>
      </c>
      <c r="AU62">
        <f>IF(AND(Table13[[#This Row],[Age]]&gt;=18,Table13[[#This Row],[Age]]&lt;=25),1,0)</f>
        <v>0</v>
      </c>
      <c r="AV62">
        <f>IF(AND(Table13[[#This Row],[Age]]&gt;=26,Table13[[#This Row],[Age]]&lt;=35),1,0)</f>
        <v>0</v>
      </c>
      <c r="AW62">
        <f>IF(AND(Table13[[#This Row],[Age]]&gt;=36,Table13[[#This Row],[Age]]&lt;=45),1,0)</f>
        <v>0</v>
      </c>
      <c r="AX62">
        <f>IF(AND(Table13[[#This Row],[Age]]&gt;=46,Table13[[#This Row],[Age]]&lt;=55),1,0)</f>
        <v>1</v>
      </c>
      <c r="AY62">
        <f>IF(AND(Table13[[#This Row],[Age]]&gt;=56,Table13[[#This Row],[Age]]&lt;=67),1,0)</f>
        <v>0</v>
      </c>
      <c r="AZ62" t="s">
        <v>25</v>
      </c>
      <c r="BA62">
        <f>IF(Table13[[#This Row],[Marital Status]]="Married",1,0)</f>
        <v>1</v>
      </c>
      <c r="BB62">
        <f>IF(Table13[[#This Row],[Marital Status]]="Single",1,0)</f>
        <v>0</v>
      </c>
      <c r="BC62" t="s">
        <v>27</v>
      </c>
      <c r="BD62">
        <f>IF(Table13[[#This Row],[gender]]="Male",1,0)</f>
        <v>1</v>
      </c>
      <c r="BE62">
        <f>IF(Table13[[#This Row],[gender]]="Female",1,0)</f>
        <v>0</v>
      </c>
      <c r="BF62" t="s">
        <v>23</v>
      </c>
      <c r="BG62">
        <f>IF(Table13[[#This Row],[Highest level of Education]]="Did not attend school",1,0)</f>
        <v>0</v>
      </c>
      <c r="BH62">
        <f>IF(Table13[[#This Row],[Highest level of Education]]="K12 completed",1,0)</f>
        <v>0</v>
      </c>
      <c r="BI62">
        <f>IF(Table13[[#This Row],[Highest level of Education]]="High School Completed",1,0)</f>
        <v>0</v>
      </c>
      <c r="BJ62">
        <f>IF(Table13[[#This Row],[Highest level of Education]]="Technical Diploma/Partially completed College",1,0)</f>
        <v>1</v>
      </c>
      <c r="BK62">
        <f>IF(Table13[[#This Row],[Highest level of Education]]="University/College Degree",1,0)</f>
        <v>0</v>
      </c>
      <c r="BL62">
        <f>IF(Table13[[#This Row],[Highest level of Education]]="Post-graduate education",1,0)</f>
        <v>0</v>
      </c>
      <c r="BM62">
        <v>4</v>
      </c>
      <c r="BN62">
        <v>1</v>
      </c>
      <c r="BO62">
        <v>7</v>
      </c>
      <c r="BP62">
        <f>IF(Table13[[#This Row],[Monthly_Income 1_5500 2_8000 3_11000 4_15000 5_20000 6_27000 7_35000 8_5000 9_51000 98_0]]=1,1,0)</f>
        <v>0</v>
      </c>
      <c r="BQ62">
        <f>IF(Table13[[#This Row],[Monthly_Income 1_5500 2_8000 3_11000 4_15000 5_20000 6_27000 7_35000 8_5000 9_51000 98_0]]=2,1,0)</f>
        <v>0</v>
      </c>
      <c r="BR62">
        <f>IF(Table13[[#This Row],[Monthly_Income 1_5500 2_8000 3_11000 4_15000 5_20000 6_27000 7_35000 8_5000 9_51000 98_0]]=3,1,0)</f>
        <v>0</v>
      </c>
      <c r="BS62">
        <f>IF(Table13[[#This Row],[Monthly_Income 1_5500 2_8000 3_11000 4_15000 5_20000 6_27000 7_35000 8_5000 9_51000 98_0]]=4,1,0)</f>
        <v>0</v>
      </c>
      <c r="BT62">
        <f>IF(Table13[[#This Row],[Monthly_Income 1_5500 2_8000 3_11000 4_15000 5_20000 6_27000 7_35000 8_5000 9_51000 98_0]]=5,1,0)</f>
        <v>0</v>
      </c>
      <c r="BU62">
        <f>IF(Table13[[#This Row],[Monthly_Income 1_5500 2_8000 3_11000 4_15000 5_20000 6_27000 7_35000 8_5000 9_51000 98_0]]=6,1,0)</f>
        <v>0</v>
      </c>
      <c r="BV62">
        <f>IF(Table13[[#This Row],[Monthly_Income 1_5500 2_8000 3_11000 4_15000 5_20000 6_27000 7_35000 8_5000 9_51000 98_0]]=7,1,0)</f>
        <v>1</v>
      </c>
      <c r="BW62">
        <f>IF(Table13[[#This Row],[Monthly_Income 1_5500 2_8000 3_11000 4_15000 5_20000 6_27000 7_35000 8_5000 9_51000 98_0]]=8,1,0)</f>
        <v>0</v>
      </c>
      <c r="BX62">
        <f>IF(Table13[[#This Row],[Monthly_Income 1_5500 2_8000 3_11000 4_15000 5_20000 6_27000 7_35000 8_5000 9_51000 98_0]]=9,1,0)</f>
        <v>0</v>
      </c>
      <c r="BY62">
        <f>IF(Table13[[#This Row],[Monthly_Income 1_5500 2_8000 3_11000 4_15000 5_20000 6_27000 7_35000 8_5000 9_51000 98_0]]=98,1,0)</f>
        <v>0</v>
      </c>
      <c r="BZ62">
        <v>8</v>
      </c>
      <c r="CA62">
        <f>IF(Table13[[#This Row],[Monthly_Household_Income]]=1,1,0)</f>
        <v>0</v>
      </c>
      <c r="CB62">
        <f>IF(Table13[[#This Row],[Monthly_Household_Income]]=2,1,0)</f>
        <v>0</v>
      </c>
      <c r="CC62">
        <f>IF(Table13[[#This Row],[Monthly_Household_Income]]=3,1,0)</f>
        <v>0</v>
      </c>
      <c r="CD62">
        <f>IF(Table13[[#This Row],[Monthly_Household_Income]]=4,1,0)</f>
        <v>0</v>
      </c>
      <c r="CE62">
        <f>IF(Table13[[#This Row],[Monthly_Household_Income]]=5,1,0)</f>
        <v>0</v>
      </c>
      <c r="CF62">
        <f>IF(Table13[[#This Row],[Monthly_Household_Income]]=6,1,0)</f>
        <v>0</v>
      </c>
      <c r="CG62">
        <f>IF(Table13[[#This Row],[Monthly_Household_Income]]=7,1,0)</f>
        <v>0</v>
      </c>
      <c r="CH62">
        <f>IF(Table13[[#This Row],[Monthly_Household_Income]]=8,1,0)</f>
        <v>1</v>
      </c>
      <c r="CI62">
        <f>IF(Table13[[#This Row],[Monthly_Household_Income]]=9,1,0)</f>
        <v>0</v>
      </c>
      <c r="CJ62">
        <f>IF(Table13[[#This Row],[Monthly_Household_Income]]=98,1,0)</f>
        <v>0</v>
      </c>
    </row>
    <row r="63" spans="1:88">
      <c r="A63">
        <v>232</v>
      </c>
      <c r="B63" s="1">
        <v>43160</v>
      </c>
      <c r="C63" t="s">
        <v>39</v>
      </c>
      <c r="D63">
        <v>8</v>
      </c>
      <c r="E63">
        <v>7</v>
      </c>
      <c r="F63">
        <v>9</v>
      </c>
      <c r="G63">
        <v>8</v>
      </c>
      <c r="H63">
        <v>8</v>
      </c>
      <c r="I63">
        <v>8</v>
      </c>
      <c r="J63" t="s">
        <v>15</v>
      </c>
      <c r="K63">
        <v>7</v>
      </c>
      <c r="L63">
        <v>9</v>
      </c>
      <c r="M63">
        <v>8</v>
      </c>
      <c r="N63">
        <v>8</v>
      </c>
      <c r="O63">
        <v>9</v>
      </c>
      <c r="P63">
        <v>7</v>
      </c>
      <c r="Q63">
        <v>9</v>
      </c>
      <c r="R63">
        <v>7</v>
      </c>
      <c r="S63">
        <v>8</v>
      </c>
      <c r="T63">
        <v>9</v>
      </c>
      <c r="U63">
        <v>7</v>
      </c>
      <c r="V63">
        <v>9</v>
      </c>
      <c r="W63">
        <v>8</v>
      </c>
      <c r="X63">
        <v>8</v>
      </c>
      <c r="Y63">
        <v>7</v>
      </c>
      <c r="Z63">
        <v>9</v>
      </c>
      <c r="AA63">
        <v>7</v>
      </c>
      <c r="AB63">
        <v>8</v>
      </c>
      <c r="AC63">
        <v>2</v>
      </c>
      <c r="AD63">
        <f>IF(Table13[[#This Row],[payment]]=1,1,0)</f>
        <v>0</v>
      </c>
      <c r="AE63">
        <f>IF(Table13[[#This Row],[payment]]=2,1,0)</f>
        <v>1</v>
      </c>
      <c r="AF63">
        <f>IF(Table13[[#This Row],[payment]]=3,1,0)</f>
        <v>0</v>
      </c>
      <c r="AG63">
        <v>2</v>
      </c>
      <c r="AH63">
        <f>IF(Table13[[#This Row],[method_payment]]=1,1,0)</f>
        <v>0</v>
      </c>
      <c r="AI63">
        <f>IF(Table13[[#This Row],[method_payment]]=2,1,0)</f>
        <v>1</v>
      </c>
      <c r="AJ63">
        <f>IF(Table13[[#This Row],[method_payment]]=3,1,0)</f>
        <v>0</v>
      </c>
      <c r="AK63">
        <f>IF(Table13[[#This Row],[method_payment]]=5,1,0)</f>
        <v>0</v>
      </c>
      <c r="AL63">
        <f>IF(Table13[[#This Row],[method_payment]]=6,1,0)</f>
        <v>0</v>
      </c>
      <c r="AM63" t="s">
        <v>16</v>
      </c>
      <c r="AN63" t="s">
        <v>15</v>
      </c>
      <c r="AO63">
        <v>3</v>
      </c>
      <c r="AP63" s="2">
        <v>131.49</v>
      </c>
      <c r="AQ63" s="3">
        <f>IF(AND(Table13[[#This Row],[Average_amount_spent_per_visit_last_3_months]]&gt;=1,Table13[[#This Row],[Average_amount_spent_per_visit_last_3_months]]&lt;=999),1,0)</f>
        <v>1</v>
      </c>
      <c r="AR63" s="3">
        <f>IF(AND(Table13[[#This Row],[Average_amount_spent_per_visit_last_3_months]]&gt;=1000,Table13[[#This Row],[Average_amount_spent_per_visit_last_3_months]]&lt;=6700),1,0)</f>
        <v>0</v>
      </c>
      <c r="AS63">
        <v>2</v>
      </c>
      <c r="AT63">
        <v>26</v>
      </c>
      <c r="AU63">
        <f>IF(AND(Table13[[#This Row],[Age]]&gt;=18,Table13[[#This Row],[Age]]&lt;=25),1,0)</f>
        <v>0</v>
      </c>
      <c r="AV63">
        <f>IF(AND(Table13[[#This Row],[Age]]&gt;=26,Table13[[#This Row],[Age]]&lt;=35),1,0)</f>
        <v>1</v>
      </c>
      <c r="AW63">
        <f>IF(AND(Table13[[#This Row],[Age]]&gt;=36,Table13[[#This Row],[Age]]&lt;=45),1,0)</f>
        <v>0</v>
      </c>
      <c r="AX63">
        <f>IF(AND(Table13[[#This Row],[Age]]&gt;=46,Table13[[#This Row],[Age]]&lt;=55),1,0)</f>
        <v>0</v>
      </c>
      <c r="AY63">
        <f>IF(AND(Table13[[#This Row],[Age]]&gt;=56,Table13[[#This Row],[Age]]&lt;=67),1,0)</f>
        <v>0</v>
      </c>
      <c r="AZ63" t="s">
        <v>24</v>
      </c>
      <c r="BA63">
        <f>IF(Table13[[#This Row],[Marital Status]]="Married",1,0)</f>
        <v>0</v>
      </c>
      <c r="BB63">
        <f>IF(Table13[[#This Row],[Marital Status]]="Single",1,0)</f>
        <v>1</v>
      </c>
      <c r="BC63" t="s">
        <v>27</v>
      </c>
      <c r="BD63">
        <f>IF(Table13[[#This Row],[gender]]="Male",1,0)</f>
        <v>1</v>
      </c>
      <c r="BE63">
        <f>IF(Table13[[#This Row],[gender]]="Female",1,0)</f>
        <v>0</v>
      </c>
      <c r="BF63" t="s">
        <v>23</v>
      </c>
      <c r="BG63">
        <f>IF(Table13[[#This Row],[Highest level of Education]]="Did not attend school",1,0)</f>
        <v>0</v>
      </c>
      <c r="BH63">
        <f>IF(Table13[[#This Row],[Highest level of Education]]="K12 completed",1,0)</f>
        <v>0</v>
      </c>
      <c r="BI63">
        <f>IF(Table13[[#This Row],[Highest level of Education]]="High School Completed",1,0)</f>
        <v>0</v>
      </c>
      <c r="BJ63">
        <f>IF(Table13[[#This Row],[Highest level of Education]]="Technical Diploma/Partially completed College",1,0)</f>
        <v>1</v>
      </c>
      <c r="BK63">
        <f>IF(Table13[[#This Row],[Highest level of Education]]="University/College Degree",1,0)</f>
        <v>0</v>
      </c>
      <c r="BL63">
        <f>IF(Table13[[#This Row],[Highest level of Education]]="Post-graduate education",1,0)</f>
        <v>0</v>
      </c>
      <c r="BM63">
        <v>0</v>
      </c>
      <c r="BN63">
        <v>1</v>
      </c>
      <c r="BO63">
        <v>3</v>
      </c>
      <c r="BP63">
        <f>IF(Table13[[#This Row],[Monthly_Income 1_5500 2_8000 3_11000 4_15000 5_20000 6_27000 7_35000 8_5000 9_51000 98_0]]=1,1,0)</f>
        <v>0</v>
      </c>
      <c r="BQ63">
        <f>IF(Table13[[#This Row],[Monthly_Income 1_5500 2_8000 3_11000 4_15000 5_20000 6_27000 7_35000 8_5000 9_51000 98_0]]=2,1,0)</f>
        <v>0</v>
      </c>
      <c r="BR63">
        <f>IF(Table13[[#This Row],[Monthly_Income 1_5500 2_8000 3_11000 4_15000 5_20000 6_27000 7_35000 8_5000 9_51000 98_0]]=3,1,0)</f>
        <v>1</v>
      </c>
      <c r="BS63">
        <f>IF(Table13[[#This Row],[Monthly_Income 1_5500 2_8000 3_11000 4_15000 5_20000 6_27000 7_35000 8_5000 9_51000 98_0]]=4,1,0)</f>
        <v>0</v>
      </c>
      <c r="BT63">
        <f>IF(Table13[[#This Row],[Monthly_Income 1_5500 2_8000 3_11000 4_15000 5_20000 6_27000 7_35000 8_5000 9_51000 98_0]]=5,1,0)</f>
        <v>0</v>
      </c>
      <c r="BU63">
        <f>IF(Table13[[#This Row],[Monthly_Income 1_5500 2_8000 3_11000 4_15000 5_20000 6_27000 7_35000 8_5000 9_51000 98_0]]=6,1,0)</f>
        <v>0</v>
      </c>
      <c r="BV63">
        <f>IF(Table13[[#This Row],[Monthly_Income 1_5500 2_8000 3_11000 4_15000 5_20000 6_27000 7_35000 8_5000 9_51000 98_0]]=7,1,0)</f>
        <v>0</v>
      </c>
      <c r="BW63">
        <f>IF(Table13[[#This Row],[Monthly_Income 1_5500 2_8000 3_11000 4_15000 5_20000 6_27000 7_35000 8_5000 9_51000 98_0]]=8,1,0)</f>
        <v>0</v>
      </c>
      <c r="BX63">
        <f>IF(Table13[[#This Row],[Monthly_Income 1_5500 2_8000 3_11000 4_15000 5_20000 6_27000 7_35000 8_5000 9_51000 98_0]]=9,1,0)</f>
        <v>0</v>
      </c>
      <c r="BY63">
        <f>IF(Table13[[#This Row],[Monthly_Income 1_5500 2_8000 3_11000 4_15000 5_20000 6_27000 7_35000 8_5000 9_51000 98_0]]=98,1,0)</f>
        <v>0</v>
      </c>
      <c r="BZ63">
        <v>5</v>
      </c>
      <c r="CA63">
        <f>IF(Table13[[#This Row],[Monthly_Household_Income]]=1,1,0)</f>
        <v>0</v>
      </c>
      <c r="CB63">
        <f>IF(Table13[[#This Row],[Monthly_Household_Income]]=2,1,0)</f>
        <v>0</v>
      </c>
      <c r="CC63">
        <f>IF(Table13[[#This Row],[Monthly_Household_Income]]=3,1,0)</f>
        <v>0</v>
      </c>
      <c r="CD63">
        <f>IF(Table13[[#This Row],[Monthly_Household_Income]]=4,1,0)</f>
        <v>0</v>
      </c>
      <c r="CE63">
        <f>IF(Table13[[#This Row],[Monthly_Household_Income]]=5,1,0)</f>
        <v>1</v>
      </c>
      <c r="CF63">
        <f>IF(Table13[[#This Row],[Monthly_Household_Income]]=6,1,0)</f>
        <v>0</v>
      </c>
      <c r="CG63">
        <f>IF(Table13[[#This Row],[Monthly_Household_Income]]=7,1,0)</f>
        <v>0</v>
      </c>
      <c r="CH63">
        <f>IF(Table13[[#This Row],[Monthly_Household_Income]]=8,1,0)</f>
        <v>0</v>
      </c>
      <c r="CI63">
        <f>IF(Table13[[#This Row],[Monthly_Household_Income]]=9,1,0)</f>
        <v>0</v>
      </c>
      <c r="CJ63">
        <f>IF(Table13[[#This Row],[Monthly_Household_Income]]=98,1,0)</f>
        <v>0</v>
      </c>
    </row>
    <row r="64" spans="1:88">
      <c r="A64">
        <v>241</v>
      </c>
      <c r="B64" s="1">
        <v>43191</v>
      </c>
      <c r="C64" t="s">
        <v>32</v>
      </c>
      <c r="D64">
        <v>8</v>
      </c>
      <c r="E64">
        <v>8</v>
      </c>
      <c r="F64">
        <v>7</v>
      </c>
      <c r="G64">
        <v>7</v>
      </c>
      <c r="H64">
        <v>8</v>
      </c>
      <c r="I64">
        <v>7</v>
      </c>
      <c r="J64" t="s">
        <v>15</v>
      </c>
      <c r="K64">
        <v>8</v>
      </c>
      <c r="L64">
        <v>6</v>
      </c>
      <c r="M64">
        <v>7</v>
      </c>
      <c r="N64">
        <v>7</v>
      </c>
      <c r="O64">
        <v>6</v>
      </c>
      <c r="P64">
        <v>8</v>
      </c>
      <c r="Q64">
        <v>7</v>
      </c>
      <c r="R64">
        <v>7</v>
      </c>
      <c r="S64">
        <v>6</v>
      </c>
      <c r="T64">
        <v>8</v>
      </c>
      <c r="U64">
        <v>8</v>
      </c>
      <c r="V64">
        <v>7</v>
      </c>
      <c r="W64">
        <v>8</v>
      </c>
      <c r="X64">
        <v>6</v>
      </c>
      <c r="Y64">
        <v>7</v>
      </c>
      <c r="Z64">
        <v>7</v>
      </c>
      <c r="AA64">
        <v>6</v>
      </c>
      <c r="AB64">
        <v>6</v>
      </c>
      <c r="AC64">
        <v>2</v>
      </c>
      <c r="AD64">
        <f>IF(Table13[[#This Row],[payment]]=1,1,0)</f>
        <v>0</v>
      </c>
      <c r="AE64">
        <f>IF(Table13[[#This Row],[payment]]=2,1,0)</f>
        <v>1</v>
      </c>
      <c r="AF64">
        <f>IF(Table13[[#This Row],[payment]]=3,1,0)</f>
        <v>0</v>
      </c>
      <c r="AG64">
        <v>1</v>
      </c>
      <c r="AH64">
        <f>IF(Table13[[#This Row],[method_payment]]=1,1,0)</f>
        <v>1</v>
      </c>
      <c r="AI64">
        <f>IF(Table13[[#This Row],[method_payment]]=2,1,0)</f>
        <v>0</v>
      </c>
      <c r="AJ64">
        <f>IF(Table13[[#This Row],[method_payment]]=3,1,0)</f>
        <v>0</v>
      </c>
      <c r="AK64">
        <f>IF(Table13[[#This Row],[method_payment]]=5,1,0)</f>
        <v>0</v>
      </c>
      <c r="AL64">
        <f>IF(Table13[[#This Row],[method_payment]]=6,1,0)</f>
        <v>0</v>
      </c>
      <c r="AM64" t="s">
        <v>16</v>
      </c>
      <c r="AN64" t="s">
        <v>16</v>
      </c>
      <c r="AO64">
        <v>1</v>
      </c>
      <c r="AP64" s="2">
        <v>157.49</v>
      </c>
      <c r="AQ64" s="3">
        <f>IF(AND(Table13[[#This Row],[Average_amount_spent_per_visit_last_3_months]]&gt;=1,Table13[[#This Row],[Average_amount_spent_per_visit_last_3_months]]&lt;=999),1,0)</f>
        <v>1</v>
      </c>
      <c r="AR64" s="3">
        <f>IF(AND(Table13[[#This Row],[Average_amount_spent_per_visit_last_3_months]]&gt;=1000,Table13[[#This Row],[Average_amount_spent_per_visit_last_3_months]]&lt;=6700),1,0)</f>
        <v>0</v>
      </c>
      <c r="AS64">
        <v>3</v>
      </c>
      <c r="AT64">
        <v>40</v>
      </c>
      <c r="AU64">
        <f>IF(AND(Table13[[#This Row],[Age]]&gt;=18,Table13[[#This Row],[Age]]&lt;=25),1,0)</f>
        <v>0</v>
      </c>
      <c r="AV64">
        <f>IF(AND(Table13[[#This Row],[Age]]&gt;=26,Table13[[#This Row],[Age]]&lt;=35),1,0)</f>
        <v>0</v>
      </c>
      <c r="AW64">
        <f>IF(AND(Table13[[#This Row],[Age]]&gt;=36,Table13[[#This Row],[Age]]&lt;=45),1,0)</f>
        <v>1</v>
      </c>
      <c r="AX64">
        <f>IF(AND(Table13[[#This Row],[Age]]&gt;=46,Table13[[#This Row],[Age]]&lt;=55),1,0)</f>
        <v>0</v>
      </c>
      <c r="AY64">
        <f>IF(AND(Table13[[#This Row],[Age]]&gt;=56,Table13[[#This Row],[Age]]&lt;=67),1,0)</f>
        <v>0</v>
      </c>
      <c r="AZ64" t="s">
        <v>25</v>
      </c>
      <c r="BA64">
        <f>IF(Table13[[#This Row],[Marital Status]]="Married",1,0)</f>
        <v>1</v>
      </c>
      <c r="BB64">
        <f>IF(Table13[[#This Row],[Marital Status]]="Single",1,0)</f>
        <v>0</v>
      </c>
      <c r="BC64" t="s">
        <v>27</v>
      </c>
      <c r="BD64">
        <f>IF(Table13[[#This Row],[gender]]="Male",1,0)</f>
        <v>1</v>
      </c>
      <c r="BE64">
        <f>IF(Table13[[#This Row],[gender]]="Female",1,0)</f>
        <v>0</v>
      </c>
      <c r="BF64" t="s">
        <v>19</v>
      </c>
      <c r="BG64">
        <f>IF(Table13[[#This Row],[Highest level of Education]]="Did not attend school",1,0)</f>
        <v>0</v>
      </c>
      <c r="BH64">
        <f>IF(Table13[[#This Row],[Highest level of Education]]="K12 completed",1,0)</f>
        <v>0</v>
      </c>
      <c r="BI64">
        <f>IF(Table13[[#This Row],[Highest level of Education]]="High School Completed",1,0)</f>
        <v>0</v>
      </c>
      <c r="BJ64">
        <f>IF(Table13[[#This Row],[Highest level of Education]]="Technical Diploma/Partially completed College",1,0)</f>
        <v>0</v>
      </c>
      <c r="BK64">
        <f>IF(Table13[[#This Row],[Highest level of Education]]="University/College Degree",1,0)</f>
        <v>1</v>
      </c>
      <c r="BL64">
        <f>IF(Table13[[#This Row],[Highest level of Education]]="Post-graduate education",1,0)</f>
        <v>0</v>
      </c>
      <c r="BM64">
        <v>1</v>
      </c>
      <c r="BN64">
        <v>1</v>
      </c>
      <c r="BO64">
        <v>4</v>
      </c>
      <c r="BP64">
        <f>IF(Table13[[#This Row],[Monthly_Income 1_5500 2_8000 3_11000 4_15000 5_20000 6_27000 7_35000 8_5000 9_51000 98_0]]=1,1,0)</f>
        <v>0</v>
      </c>
      <c r="BQ64">
        <f>IF(Table13[[#This Row],[Monthly_Income 1_5500 2_8000 3_11000 4_15000 5_20000 6_27000 7_35000 8_5000 9_51000 98_0]]=2,1,0)</f>
        <v>0</v>
      </c>
      <c r="BR64">
        <f>IF(Table13[[#This Row],[Monthly_Income 1_5500 2_8000 3_11000 4_15000 5_20000 6_27000 7_35000 8_5000 9_51000 98_0]]=3,1,0)</f>
        <v>0</v>
      </c>
      <c r="BS64">
        <f>IF(Table13[[#This Row],[Monthly_Income 1_5500 2_8000 3_11000 4_15000 5_20000 6_27000 7_35000 8_5000 9_51000 98_0]]=4,1,0)</f>
        <v>1</v>
      </c>
      <c r="BT64">
        <f>IF(Table13[[#This Row],[Monthly_Income 1_5500 2_8000 3_11000 4_15000 5_20000 6_27000 7_35000 8_5000 9_51000 98_0]]=5,1,0)</f>
        <v>0</v>
      </c>
      <c r="BU64">
        <f>IF(Table13[[#This Row],[Monthly_Income 1_5500 2_8000 3_11000 4_15000 5_20000 6_27000 7_35000 8_5000 9_51000 98_0]]=6,1,0)</f>
        <v>0</v>
      </c>
      <c r="BV64">
        <f>IF(Table13[[#This Row],[Monthly_Income 1_5500 2_8000 3_11000 4_15000 5_20000 6_27000 7_35000 8_5000 9_51000 98_0]]=7,1,0)</f>
        <v>0</v>
      </c>
      <c r="BW64">
        <f>IF(Table13[[#This Row],[Monthly_Income 1_5500 2_8000 3_11000 4_15000 5_20000 6_27000 7_35000 8_5000 9_51000 98_0]]=8,1,0)</f>
        <v>0</v>
      </c>
      <c r="BX64">
        <f>IF(Table13[[#This Row],[Monthly_Income 1_5500 2_8000 3_11000 4_15000 5_20000 6_27000 7_35000 8_5000 9_51000 98_0]]=9,1,0)</f>
        <v>0</v>
      </c>
      <c r="BY64">
        <f>IF(Table13[[#This Row],[Monthly_Income 1_5500 2_8000 3_11000 4_15000 5_20000 6_27000 7_35000 8_5000 9_51000 98_0]]=98,1,0)</f>
        <v>0</v>
      </c>
      <c r="BZ64">
        <v>7</v>
      </c>
      <c r="CA64">
        <f>IF(Table13[[#This Row],[Monthly_Household_Income]]=1,1,0)</f>
        <v>0</v>
      </c>
      <c r="CB64">
        <f>IF(Table13[[#This Row],[Monthly_Household_Income]]=2,1,0)</f>
        <v>0</v>
      </c>
      <c r="CC64">
        <f>IF(Table13[[#This Row],[Monthly_Household_Income]]=3,1,0)</f>
        <v>0</v>
      </c>
      <c r="CD64">
        <f>IF(Table13[[#This Row],[Monthly_Household_Income]]=4,1,0)</f>
        <v>0</v>
      </c>
      <c r="CE64">
        <f>IF(Table13[[#This Row],[Monthly_Household_Income]]=5,1,0)</f>
        <v>0</v>
      </c>
      <c r="CF64">
        <f>IF(Table13[[#This Row],[Monthly_Household_Income]]=6,1,0)</f>
        <v>0</v>
      </c>
      <c r="CG64">
        <f>IF(Table13[[#This Row],[Monthly_Household_Income]]=7,1,0)</f>
        <v>1</v>
      </c>
      <c r="CH64">
        <f>IF(Table13[[#This Row],[Monthly_Household_Income]]=8,1,0)</f>
        <v>0</v>
      </c>
      <c r="CI64">
        <f>IF(Table13[[#This Row],[Monthly_Household_Income]]=9,1,0)</f>
        <v>0</v>
      </c>
      <c r="CJ64">
        <f>IF(Table13[[#This Row],[Monthly_Household_Income]]=98,1,0)</f>
        <v>0</v>
      </c>
    </row>
    <row r="65" spans="1:88">
      <c r="A65">
        <v>252</v>
      </c>
      <c r="B65" s="1">
        <v>42996</v>
      </c>
      <c r="C65" t="s">
        <v>31</v>
      </c>
      <c r="D65">
        <v>9</v>
      </c>
      <c r="E65">
        <v>9</v>
      </c>
      <c r="F65">
        <v>7</v>
      </c>
      <c r="G65">
        <v>7</v>
      </c>
      <c r="H65">
        <v>9</v>
      </c>
      <c r="I65">
        <v>7</v>
      </c>
      <c r="J65" t="s">
        <v>15</v>
      </c>
      <c r="K65">
        <v>8</v>
      </c>
      <c r="L65">
        <v>6</v>
      </c>
      <c r="M65">
        <v>6</v>
      </c>
      <c r="N65">
        <v>7</v>
      </c>
      <c r="O65">
        <v>7</v>
      </c>
      <c r="P65">
        <v>9</v>
      </c>
      <c r="Q65">
        <v>9</v>
      </c>
      <c r="R65">
        <v>6</v>
      </c>
      <c r="S65">
        <v>7</v>
      </c>
      <c r="T65">
        <v>9</v>
      </c>
      <c r="U65">
        <v>6</v>
      </c>
      <c r="V65">
        <v>8</v>
      </c>
      <c r="W65">
        <v>9</v>
      </c>
      <c r="X65">
        <v>6</v>
      </c>
      <c r="Y65">
        <v>7</v>
      </c>
      <c r="Z65">
        <v>7</v>
      </c>
      <c r="AA65">
        <v>7</v>
      </c>
      <c r="AB65">
        <v>1</v>
      </c>
      <c r="AC65">
        <v>1</v>
      </c>
      <c r="AD65">
        <f>IF(Table13[[#This Row],[payment]]=1,1,0)</f>
        <v>1</v>
      </c>
      <c r="AE65">
        <f>IF(Table13[[#This Row],[payment]]=2,1,0)</f>
        <v>0</v>
      </c>
      <c r="AF65">
        <f>IF(Table13[[#This Row],[payment]]=3,1,0)</f>
        <v>0</v>
      </c>
      <c r="AG65">
        <v>5</v>
      </c>
      <c r="AH65">
        <f>IF(Table13[[#This Row],[method_payment]]=1,1,0)</f>
        <v>0</v>
      </c>
      <c r="AI65">
        <f>IF(Table13[[#This Row],[method_payment]]=2,1,0)</f>
        <v>0</v>
      </c>
      <c r="AJ65">
        <f>IF(Table13[[#This Row],[method_payment]]=3,1,0)</f>
        <v>0</v>
      </c>
      <c r="AK65">
        <f>IF(Table13[[#This Row],[method_payment]]=5,1,0)</f>
        <v>1</v>
      </c>
      <c r="AL65">
        <f>IF(Table13[[#This Row],[method_payment]]=6,1,0)</f>
        <v>0</v>
      </c>
      <c r="AM65" t="s">
        <v>16</v>
      </c>
      <c r="AN65" t="s">
        <v>16</v>
      </c>
      <c r="AO65">
        <v>1</v>
      </c>
      <c r="AP65" s="2">
        <v>139.74</v>
      </c>
      <c r="AQ65" s="3">
        <f>IF(AND(Table13[[#This Row],[Average_amount_spent_per_visit_last_3_months]]&gt;=1,Table13[[#This Row],[Average_amount_spent_per_visit_last_3_months]]&lt;=999),1,0)</f>
        <v>1</v>
      </c>
      <c r="AR65" s="3">
        <f>IF(AND(Table13[[#This Row],[Average_amount_spent_per_visit_last_3_months]]&gt;=1000,Table13[[#This Row],[Average_amount_spent_per_visit_last_3_months]]&lt;=6700),1,0)</f>
        <v>0</v>
      </c>
      <c r="AS65">
        <v>2</v>
      </c>
      <c r="AT65">
        <v>25</v>
      </c>
      <c r="AU65">
        <f>IF(AND(Table13[[#This Row],[Age]]&gt;=18,Table13[[#This Row],[Age]]&lt;=25),1,0)</f>
        <v>1</v>
      </c>
      <c r="AV65">
        <f>IF(AND(Table13[[#This Row],[Age]]&gt;=26,Table13[[#This Row],[Age]]&lt;=35),1,0)</f>
        <v>0</v>
      </c>
      <c r="AW65">
        <f>IF(AND(Table13[[#This Row],[Age]]&gt;=36,Table13[[#This Row],[Age]]&lt;=45),1,0)</f>
        <v>0</v>
      </c>
      <c r="AX65">
        <f>IF(AND(Table13[[#This Row],[Age]]&gt;=46,Table13[[#This Row],[Age]]&lt;=55),1,0)</f>
        <v>0</v>
      </c>
      <c r="AY65">
        <f>IF(AND(Table13[[#This Row],[Age]]&gt;=56,Table13[[#This Row],[Age]]&lt;=67),1,0)</f>
        <v>0</v>
      </c>
      <c r="AZ65" t="s">
        <v>24</v>
      </c>
      <c r="BA65">
        <f>IF(Table13[[#This Row],[Marital Status]]="Married",1,0)</f>
        <v>0</v>
      </c>
      <c r="BB65">
        <f>IF(Table13[[#This Row],[Marital Status]]="Single",1,0)</f>
        <v>1</v>
      </c>
      <c r="BC65" t="s">
        <v>27</v>
      </c>
      <c r="BD65">
        <f>IF(Table13[[#This Row],[gender]]="Male",1,0)</f>
        <v>1</v>
      </c>
      <c r="BE65">
        <f>IF(Table13[[#This Row],[gender]]="Female",1,0)</f>
        <v>0</v>
      </c>
      <c r="BF65" t="s">
        <v>19</v>
      </c>
      <c r="BG65">
        <f>IF(Table13[[#This Row],[Highest level of Education]]="Did not attend school",1,0)</f>
        <v>0</v>
      </c>
      <c r="BH65">
        <f>IF(Table13[[#This Row],[Highest level of Education]]="K12 completed",1,0)</f>
        <v>0</v>
      </c>
      <c r="BI65">
        <f>IF(Table13[[#This Row],[Highest level of Education]]="High School Completed",1,0)</f>
        <v>0</v>
      </c>
      <c r="BJ65">
        <f>IF(Table13[[#This Row],[Highest level of Education]]="Technical Diploma/Partially completed College",1,0)</f>
        <v>0</v>
      </c>
      <c r="BK65">
        <f>IF(Table13[[#This Row],[Highest level of Education]]="University/College Degree",1,0)</f>
        <v>1</v>
      </c>
      <c r="BL65">
        <f>IF(Table13[[#This Row],[Highest level of Education]]="Post-graduate education",1,0)</f>
        <v>0</v>
      </c>
      <c r="BM65">
        <v>0</v>
      </c>
      <c r="BN65">
        <v>1</v>
      </c>
      <c r="BO65">
        <v>2</v>
      </c>
      <c r="BP65">
        <f>IF(Table13[[#This Row],[Monthly_Income 1_5500 2_8000 3_11000 4_15000 5_20000 6_27000 7_35000 8_5000 9_51000 98_0]]=1,1,0)</f>
        <v>0</v>
      </c>
      <c r="BQ65">
        <f>IF(Table13[[#This Row],[Monthly_Income 1_5500 2_8000 3_11000 4_15000 5_20000 6_27000 7_35000 8_5000 9_51000 98_0]]=2,1,0)</f>
        <v>1</v>
      </c>
      <c r="BR65">
        <f>IF(Table13[[#This Row],[Monthly_Income 1_5500 2_8000 3_11000 4_15000 5_20000 6_27000 7_35000 8_5000 9_51000 98_0]]=3,1,0)</f>
        <v>0</v>
      </c>
      <c r="BS65">
        <f>IF(Table13[[#This Row],[Monthly_Income 1_5500 2_8000 3_11000 4_15000 5_20000 6_27000 7_35000 8_5000 9_51000 98_0]]=4,1,0)</f>
        <v>0</v>
      </c>
      <c r="BT65">
        <f>IF(Table13[[#This Row],[Monthly_Income 1_5500 2_8000 3_11000 4_15000 5_20000 6_27000 7_35000 8_5000 9_51000 98_0]]=5,1,0)</f>
        <v>0</v>
      </c>
      <c r="BU65">
        <f>IF(Table13[[#This Row],[Monthly_Income 1_5500 2_8000 3_11000 4_15000 5_20000 6_27000 7_35000 8_5000 9_51000 98_0]]=6,1,0)</f>
        <v>0</v>
      </c>
      <c r="BV65">
        <f>IF(Table13[[#This Row],[Monthly_Income 1_5500 2_8000 3_11000 4_15000 5_20000 6_27000 7_35000 8_5000 9_51000 98_0]]=7,1,0)</f>
        <v>0</v>
      </c>
      <c r="BW65">
        <f>IF(Table13[[#This Row],[Monthly_Income 1_5500 2_8000 3_11000 4_15000 5_20000 6_27000 7_35000 8_5000 9_51000 98_0]]=8,1,0)</f>
        <v>0</v>
      </c>
      <c r="BX65">
        <f>IF(Table13[[#This Row],[Monthly_Income 1_5500 2_8000 3_11000 4_15000 5_20000 6_27000 7_35000 8_5000 9_51000 98_0]]=9,1,0)</f>
        <v>0</v>
      </c>
      <c r="BY65">
        <f>IF(Table13[[#This Row],[Monthly_Income 1_5500 2_8000 3_11000 4_15000 5_20000 6_27000 7_35000 8_5000 9_51000 98_0]]=98,1,0)</f>
        <v>0</v>
      </c>
      <c r="BZ65">
        <v>7</v>
      </c>
      <c r="CA65">
        <f>IF(Table13[[#This Row],[Monthly_Household_Income]]=1,1,0)</f>
        <v>0</v>
      </c>
      <c r="CB65">
        <f>IF(Table13[[#This Row],[Monthly_Household_Income]]=2,1,0)</f>
        <v>0</v>
      </c>
      <c r="CC65">
        <f>IF(Table13[[#This Row],[Monthly_Household_Income]]=3,1,0)</f>
        <v>0</v>
      </c>
      <c r="CD65">
        <f>IF(Table13[[#This Row],[Monthly_Household_Income]]=4,1,0)</f>
        <v>0</v>
      </c>
      <c r="CE65">
        <f>IF(Table13[[#This Row],[Monthly_Household_Income]]=5,1,0)</f>
        <v>0</v>
      </c>
      <c r="CF65">
        <f>IF(Table13[[#This Row],[Monthly_Household_Income]]=6,1,0)</f>
        <v>0</v>
      </c>
      <c r="CG65">
        <f>IF(Table13[[#This Row],[Monthly_Household_Income]]=7,1,0)</f>
        <v>1</v>
      </c>
      <c r="CH65">
        <f>IF(Table13[[#This Row],[Monthly_Household_Income]]=8,1,0)</f>
        <v>0</v>
      </c>
      <c r="CI65">
        <f>IF(Table13[[#This Row],[Monthly_Household_Income]]=9,1,0)</f>
        <v>0</v>
      </c>
      <c r="CJ65">
        <f>IF(Table13[[#This Row],[Monthly_Household_Income]]=98,1,0)</f>
        <v>0</v>
      </c>
    </row>
    <row r="66" spans="1:88">
      <c r="A66">
        <v>255</v>
      </c>
      <c r="B66" s="1">
        <v>43100</v>
      </c>
      <c r="C66" t="s">
        <v>32</v>
      </c>
      <c r="D66">
        <v>6</v>
      </c>
      <c r="E66">
        <v>7</v>
      </c>
      <c r="F66">
        <v>7</v>
      </c>
      <c r="G66">
        <v>7</v>
      </c>
      <c r="H66">
        <v>7</v>
      </c>
      <c r="I66">
        <v>8</v>
      </c>
      <c r="J66" t="s">
        <v>15</v>
      </c>
      <c r="K66">
        <v>7</v>
      </c>
      <c r="L66">
        <v>6</v>
      </c>
      <c r="M66">
        <v>8</v>
      </c>
      <c r="N66">
        <v>8</v>
      </c>
      <c r="O66">
        <v>6</v>
      </c>
      <c r="P66">
        <v>7</v>
      </c>
      <c r="Q66">
        <v>6</v>
      </c>
      <c r="R66">
        <v>8</v>
      </c>
      <c r="S66">
        <v>8</v>
      </c>
      <c r="T66">
        <v>8</v>
      </c>
      <c r="U66">
        <v>7</v>
      </c>
      <c r="V66">
        <v>9</v>
      </c>
      <c r="W66">
        <v>0</v>
      </c>
      <c r="X66">
        <v>8</v>
      </c>
      <c r="Y66">
        <v>8</v>
      </c>
      <c r="Z66">
        <v>10</v>
      </c>
      <c r="AA66">
        <v>9</v>
      </c>
      <c r="AB66">
        <v>7</v>
      </c>
      <c r="AC66">
        <v>1</v>
      </c>
      <c r="AD66">
        <f>IF(Table13[[#This Row],[payment]]=1,1,0)</f>
        <v>1</v>
      </c>
      <c r="AE66">
        <f>IF(Table13[[#This Row],[payment]]=2,1,0)</f>
        <v>0</v>
      </c>
      <c r="AF66">
        <f>IF(Table13[[#This Row],[payment]]=3,1,0)</f>
        <v>0</v>
      </c>
      <c r="AG66">
        <v>1</v>
      </c>
      <c r="AH66">
        <f>IF(Table13[[#This Row],[method_payment]]=1,1,0)</f>
        <v>1</v>
      </c>
      <c r="AI66">
        <f>IF(Table13[[#This Row],[method_payment]]=2,1,0)</f>
        <v>0</v>
      </c>
      <c r="AJ66">
        <f>IF(Table13[[#This Row],[method_payment]]=3,1,0)</f>
        <v>0</v>
      </c>
      <c r="AK66">
        <f>IF(Table13[[#This Row],[method_payment]]=5,1,0)</f>
        <v>0</v>
      </c>
      <c r="AL66">
        <f>IF(Table13[[#This Row],[method_payment]]=6,1,0)</f>
        <v>0</v>
      </c>
      <c r="AM66" t="s">
        <v>16</v>
      </c>
      <c r="AN66" t="s">
        <v>16</v>
      </c>
      <c r="AO66">
        <v>1</v>
      </c>
      <c r="AP66" s="2">
        <v>125.78</v>
      </c>
      <c r="AQ66" s="3">
        <f>IF(AND(Table13[[#This Row],[Average_amount_spent_per_visit_last_3_months]]&gt;=1,Table13[[#This Row],[Average_amount_spent_per_visit_last_3_months]]&lt;=999),1,0)</f>
        <v>1</v>
      </c>
      <c r="AR66" s="3">
        <f>IF(AND(Table13[[#This Row],[Average_amount_spent_per_visit_last_3_months]]&gt;=1000,Table13[[#This Row],[Average_amount_spent_per_visit_last_3_months]]&lt;=6700),1,0)</f>
        <v>0</v>
      </c>
      <c r="AS66">
        <v>3</v>
      </c>
      <c r="AT66">
        <v>43</v>
      </c>
      <c r="AU66">
        <f>IF(AND(Table13[[#This Row],[Age]]&gt;=18,Table13[[#This Row],[Age]]&lt;=25),1,0)</f>
        <v>0</v>
      </c>
      <c r="AV66">
        <f>IF(AND(Table13[[#This Row],[Age]]&gt;=26,Table13[[#This Row],[Age]]&lt;=35),1,0)</f>
        <v>0</v>
      </c>
      <c r="AW66">
        <f>IF(AND(Table13[[#This Row],[Age]]&gt;=36,Table13[[#This Row],[Age]]&lt;=45),1,0)</f>
        <v>1</v>
      </c>
      <c r="AX66">
        <f>IF(AND(Table13[[#This Row],[Age]]&gt;=46,Table13[[#This Row],[Age]]&lt;=55),1,0)</f>
        <v>0</v>
      </c>
      <c r="AY66">
        <f>IF(AND(Table13[[#This Row],[Age]]&gt;=56,Table13[[#This Row],[Age]]&lt;=67),1,0)</f>
        <v>0</v>
      </c>
      <c r="AZ66" t="s">
        <v>25</v>
      </c>
      <c r="BA66">
        <f>IF(Table13[[#This Row],[Marital Status]]="Married",1,0)</f>
        <v>1</v>
      </c>
      <c r="BB66">
        <f>IF(Table13[[#This Row],[Marital Status]]="Single",1,0)</f>
        <v>0</v>
      </c>
      <c r="BC66" t="s">
        <v>28</v>
      </c>
      <c r="BD66">
        <f>IF(Table13[[#This Row],[gender]]="Male",1,0)</f>
        <v>0</v>
      </c>
      <c r="BE66">
        <f>IF(Table13[[#This Row],[gender]]="Female",1,0)</f>
        <v>1</v>
      </c>
      <c r="BF66" t="s">
        <v>20</v>
      </c>
      <c r="BG66">
        <f>IF(Table13[[#This Row],[Highest level of Education]]="Did not attend school",1,0)</f>
        <v>0</v>
      </c>
      <c r="BH66">
        <f>IF(Table13[[#This Row],[Highest level of Education]]="K12 completed",1,0)</f>
        <v>0</v>
      </c>
      <c r="BI66">
        <f>IF(Table13[[#This Row],[Highest level of Education]]="High School Completed",1,0)</f>
        <v>1</v>
      </c>
      <c r="BJ66">
        <f>IF(Table13[[#This Row],[Highest level of Education]]="Technical Diploma/Partially completed College",1,0)</f>
        <v>0</v>
      </c>
      <c r="BK66">
        <f>IF(Table13[[#This Row],[Highest level of Education]]="University/College Degree",1,0)</f>
        <v>0</v>
      </c>
      <c r="BL66">
        <f>IF(Table13[[#This Row],[Highest level of Education]]="Post-graduate education",1,0)</f>
        <v>0</v>
      </c>
      <c r="BM66">
        <v>3</v>
      </c>
      <c r="BN66">
        <v>1</v>
      </c>
      <c r="BO66">
        <v>3</v>
      </c>
      <c r="BP66">
        <f>IF(Table13[[#This Row],[Monthly_Income 1_5500 2_8000 3_11000 4_15000 5_20000 6_27000 7_35000 8_5000 9_51000 98_0]]=1,1,0)</f>
        <v>0</v>
      </c>
      <c r="BQ66">
        <f>IF(Table13[[#This Row],[Monthly_Income 1_5500 2_8000 3_11000 4_15000 5_20000 6_27000 7_35000 8_5000 9_51000 98_0]]=2,1,0)</f>
        <v>0</v>
      </c>
      <c r="BR66">
        <f>IF(Table13[[#This Row],[Monthly_Income 1_5500 2_8000 3_11000 4_15000 5_20000 6_27000 7_35000 8_5000 9_51000 98_0]]=3,1,0)</f>
        <v>1</v>
      </c>
      <c r="BS66">
        <f>IF(Table13[[#This Row],[Monthly_Income 1_5500 2_8000 3_11000 4_15000 5_20000 6_27000 7_35000 8_5000 9_51000 98_0]]=4,1,0)</f>
        <v>0</v>
      </c>
      <c r="BT66">
        <f>IF(Table13[[#This Row],[Monthly_Income 1_5500 2_8000 3_11000 4_15000 5_20000 6_27000 7_35000 8_5000 9_51000 98_0]]=5,1,0)</f>
        <v>0</v>
      </c>
      <c r="BU66">
        <f>IF(Table13[[#This Row],[Monthly_Income 1_5500 2_8000 3_11000 4_15000 5_20000 6_27000 7_35000 8_5000 9_51000 98_0]]=6,1,0)</f>
        <v>0</v>
      </c>
      <c r="BV66">
        <f>IF(Table13[[#This Row],[Monthly_Income 1_5500 2_8000 3_11000 4_15000 5_20000 6_27000 7_35000 8_5000 9_51000 98_0]]=7,1,0)</f>
        <v>0</v>
      </c>
      <c r="BW66">
        <f>IF(Table13[[#This Row],[Monthly_Income 1_5500 2_8000 3_11000 4_15000 5_20000 6_27000 7_35000 8_5000 9_51000 98_0]]=8,1,0)</f>
        <v>0</v>
      </c>
      <c r="BX66">
        <f>IF(Table13[[#This Row],[Monthly_Income 1_5500 2_8000 3_11000 4_15000 5_20000 6_27000 7_35000 8_5000 9_51000 98_0]]=9,1,0)</f>
        <v>0</v>
      </c>
      <c r="BY66">
        <f>IF(Table13[[#This Row],[Monthly_Income 1_5500 2_8000 3_11000 4_15000 5_20000 6_27000 7_35000 8_5000 9_51000 98_0]]=98,1,0)</f>
        <v>0</v>
      </c>
      <c r="BZ66">
        <v>5</v>
      </c>
      <c r="CA66">
        <f>IF(Table13[[#This Row],[Monthly_Household_Income]]=1,1,0)</f>
        <v>0</v>
      </c>
      <c r="CB66">
        <f>IF(Table13[[#This Row],[Monthly_Household_Income]]=2,1,0)</f>
        <v>0</v>
      </c>
      <c r="CC66">
        <f>IF(Table13[[#This Row],[Monthly_Household_Income]]=3,1,0)</f>
        <v>0</v>
      </c>
      <c r="CD66">
        <f>IF(Table13[[#This Row],[Monthly_Household_Income]]=4,1,0)</f>
        <v>0</v>
      </c>
      <c r="CE66">
        <f>IF(Table13[[#This Row],[Monthly_Household_Income]]=5,1,0)</f>
        <v>1</v>
      </c>
      <c r="CF66">
        <f>IF(Table13[[#This Row],[Monthly_Household_Income]]=6,1,0)</f>
        <v>0</v>
      </c>
      <c r="CG66">
        <f>IF(Table13[[#This Row],[Monthly_Household_Income]]=7,1,0)</f>
        <v>0</v>
      </c>
      <c r="CH66">
        <f>IF(Table13[[#This Row],[Monthly_Household_Income]]=8,1,0)</f>
        <v>0</v>
      </c>
      <c r="CI66">
        <f>IF(Table13[[#This Row],[Monthly_Household_Income]]=9,1,0)</f>
        <v>0</v>
      </c>
      <c r="CJ66">
        <f>IF(Table13[[#This Row],[Monthly_Household_Income]]=98,1,0)</f>
        <v>0</v>
      </c>
    </row>
    <row r="67" spans="1:88">
      <c r="A67">
        <v>262</v>
      </c>
      <c r="B67" s="1">
        <v>42998</v>
      </c>
      <c r="C67" t="s">
        <v>35</v>
      </c>
      <c r="D67">
        <v>9</v>
      </c>
      <c r="E67">
        <v>9</v>
      </c>
      <c r="F67">
        <v>7</v>
      </c>
      <c r="G67">
        <v>9</v>
      </c>
      <c r="H67">
        <v>10</v>
      </c>
      <c r="I67">
        <v>8</v>
      </c>
      <c r="J67" t="s">
        <v>16</v>
      </c>
      <c r="K67">
        <v>9</v>
      </c>
      <c r="L67">
        <v>9</v>
      </c>
      <c r="M67">
        <v>8</v>
      </c>
      <c r="N67">
        <v>7</v>
      </c>
      <c r="O67">
        <v>9</v>
      </c>
      <c r="P67">
        <v>9</v>
      </c>
      <c r="Q67">
        <v>7</v>
      </c>
      <c r="R67">
        <v>9</v>
      </c>
      <c r="S67">
        <v>8</v>
      </c>
      <c r="T67">
        <v>9</v>
      </c>
      <c r="U67">
        <v>7</v>
      </c>
      <c r="V67">
        <v>9</v>
      </c>
      <c r="W67">
        <v>10</v>
      </c>
      <c r="X67">
        <v>7</v>
      </c>
      <c r="Y67">
        <v>8</v>
      </c>
      <c r="Z67">
        <v>8</v>
      </c>
      <c r="AA67">
        <v>7</v>
      </c>
      <c r="AB67">
        <v>9</v>
      </c>
      <c r="AC67">
        <v>1</v>
      </c>
      <c r="AD67">
        <f>IF(Table13[[#This Row],[payment]]=1,1,0)</f>
        <v>1</v>
      </c>
      <c r="AE67">
        <f>IF(Table13[[#This Row],[payment]]=2,1,0)</f>
        <v>0</v>
      </c>
      <c r="AF67">
        <f>IF(Table13[[#This Row],[payment]]=3,1,0)</f>
        <v>0</v>
      </c>
      <c r="AG67">
        <v>6</v>
      </c>
      <c r="AH67">
        <f>IF(Table13[[#This Row],[method_payment]]=1,1,0)</f>
        <v>0</v>
      </c>
      <c r="AI67">
        <f>IF(Table13[[#This Row],[method_payment]]=2,1,0)</f>
        <v>0</v>
      </c>
      <c r="AJ67">
        <f>IF(Table13[[#This Row],[method_payment]]=3,1,0)</f>
        <v>0</v>
      </c>
      <c r="AK67">
        <f>IF(Table13[[#This Row],[method_payment]]=5,1,0)</f>
        <v>0</v>
      </c>
      <c r="AL67">
        <f>IF(Table13[[#This Row],[method_payment]]=6,1,0)</f>
        <v>1</v>
      </c>
      <c r="AM67" t="s">
        <v>16</v>
      </c>
      <c r="AN67" t="s">
        <v>16</v>
      </c>
      <c r="AO67">
        <v>1</v>
      </c>
      <c r="AP67" s="2">
        <v>456.64</v>
      </c>
      <c r="AQ67" s="3">
        <f>IF(AND(Table13[[#This Row],[Average_amount_spent_per_visit_last_3_months]]&gt;=1,Table13[[#This Row],[Average_amount_spent_per_visit_last_3_months]]&lt;=999),1,0)</f>
        <v>1</v>
      </c>
      <c r="AR67" s="3">
        <f>IF(AND(Table13[[#This Row],[Average_amount_spent_per_visit_last_3_months]]&gt;=1000,Table13[[#This Row],[Average_amount_spent_per_visit_last_3_months]]&lt;=6700),1,0)</f>
        <v>0</v>
      </c>
      <c r="AS67">
        <v>1</v>
      </c>
      <c r="AT67">
        <v>19</v>
      </c>
      <c r="AU67">
        <f>IF(AND(Table13[[#This Row],[Age]]&gt;=18,Table13[[#This Row],[Age]]&lt;=25),1,0)</f>
        <v>1</v>
      </c>
      <c r="AV67">
        <f>IF(AND(Table13[[#This Row],[Age]]&gt;=26,Table13[[#This Row],[Age]]&lt;=35),1,0)</f>
        <v>0</v>
      </c>
      <c r="AW67">
        <f>IF(AND(Table13[[#This Row],[Age]]&gt;=36,Table13[[#This Row],[Age]]&lt;=45),1,0)</f>
        <v>0</v>
      </c>
      <c r="AX67">
        <f>IF(AND(Table13[[#This Row],[Age]]&gt;=46,Table13[[#This Row],[Age]]&lt;=55),1,0)</f>
        <v>0</v>
      </c>
      <c r="AY67">
        <f>IF(AND(Table13[[#This Row],[Age]]&gt;=56,Table13[[#This Row],[Age]]&lt;=67),1,0)</f>
        <v>0</v>
      </c>
      <c r="AZ67" t="s">
        <v>24</v>
      </c>
      <c r="BA67">
        <f>IF(Table13[[#This Row],[Marital Status]]="Married",1,0)</f>
        <v>0</v>
      </c>
      <c r="BB67">
        <f>IF(Table13[[#This Row],[Marital Status]]="Single",1,0)</f>
        <v>1</v>
      </c>
      <c r="BC67" t="s">
        <v>28</v>
      </c>
      <c r="BD67">
        <f>IF(Table13[[#This Row],[gender]]="Male",1,0)</f>
        <v>0</v>
      </c>
      <c r="BE67">
        <f>IF(Table13[[#This Row],[gender]]="Female",1,0)</f>
        <v>1</v>
      </c>
      <c r="BF67" t="s">
        <v>22</v>
      </c>
      <c r="BG67">
        <f>IF(Table13[[#This Row],[Highest level of Education]]="Did not attend school",1,0)</f>
        <v>0</v>
      </c>
      <c r="BH67">
        <f>IF(Table13[[#This Row],[Highest level of Education]]="K12 completed",1,0)</f>
        <v>1</v>
      </c>
      <c r="BI67">
        <f>IF(Table13[[#This Row],[Highest level of Education]]="High School Completed",1,0)</f>
        <v>0</v>
      </c>
      <c r="BJ67">
        <f>IF(Table13[[#This Row],[Highest level of Education]]="Technical Diploma/Partially completed College",1,0)</f>
        <v>0</v>
      </c>
      <c r="BK67">
        <f>IF(Table13[[#This Row],[Highest level of Education]]="University/College Degree",1,0)</f>
        <v>0</v>
      </c>
      <c r="BL67">
        <f>IF(Table13[[#This Row],[Highest level of Education]]="Post-graduate education",1,0)</f>
        <v>0</v>
      </c>
      <c r="BM67">
        <v>0</v>
      </c>
      <c r="BN67">
        <v>5</v>
      </c>
      <c r="BO67" t="s">
        <v>1</v>
      </c>
      <c r="BP67">
        <f>IF(Table13[[#This Row],[Monthly_Income 1_5500 2_8000 3_11000 4_15000 5_20000 6_27000 7_35000 8_5000 9_51000 98_0]]=1,1,0)</f>
        <v>0</v>
      </c>
      <c r="BQ67">
        <f>IF(Table13[[#This Row],[Monthly_Income 1_5500 2_8000 3_11000 4_15000 5_20000 6_27000 7_35000 8_5000 9_51000 98_0]]=2,1,0)</f>
        <v>0</v>
      </c>
      <c r="BR67">
        <f>IF(Table13[[#This Row],[Monthly_Income 1_5500 2_8000 3_11000 4_15000 5_20000 6_27000 7_35000 8_5000 9_51000 98_0]]=3,1,0)</f>
        <v>0</v>
      </c>
      <c r="BS67">
        <f>IF(Table13[[#This Row],[Monthly_Income 1_5500 2_8000 3_11000 4_15000 5_20000 6_27000 7_35000 8_5000 9_51000 98_0]]=4,1,0)</f>
        <v>0</v>
      </c>
      <c r="BT67">
        <f>IF(Table13[[#This Row],[Monthly_Income 1_5500 2_8000 3_11000 4_15000 5_20000 6_27000 7_35000 8_5000 9_51000 98_0]]=5,1,0)</f>
        <v>0</v>
      </c>
      <c r="BU67">
        <f>IF(Table13[[#This Row],[Monthly_Income 1_5500 2_8000 3_11000 4_15000 5_20000 6_27000 7_35000 8_5000 9_51000 98_0]]=6,1,0)</f>
        <v>0</v>
      </c>
      <c r="BV67">
        <f>IF(Table13[[#This Row],[Monthly_Income 1_5500 2_8000 3_11000 4_15000 5_20000 6_27000 7_35000 8_5000 9_51000 98_0]]=7,1,0)</f>
        <v>0</v>
      </c>
      <c r="BW67">
        <f>IF(Table13[[#This Row],[Monthly_Income 1_5500 2_8000 3_11000 4_15000 5_20000 6_27000 7_35000 8_5000 9_51000 98_0]]=8,1,0)</f>
        <v>0</v>
      </c>
      <c r="BX67">
        <f>IF(Table13[[#This Row],[Monthly_Income 1_5500 2_8000 3_11000 4_15000 5_20000 6_27000 7_35000 8_5000 9_51000 98_0]]=9,1,0)</f>
        <v>0</v>
      </c>
      <c r="BY67">
        <f>IF(Table13[[#This Row],[Monthly_Income 1_5500 2_8000 3_11000 4_15000 5_20000 6_27000 7_35000 8_5000 9_51000 98_0]]=98,1,0)</f>
        <v>0</v>
      </c>
      <c r="BZ67">
        <v>97</v>
      </c>
      <c r="CA67">
        <f>IF(Table13[[#This Row],[Monthly_Household_Income]]=1,1,0)</f>
        <v>0</v>
      </c>
      <c r="CB67">
        <f>IF(Table13[[#This Row],[Monthly_Household_Income]]=2,1,0)</f>
        <v>0</v>
      </c>
      <c r="CC67">
        <f>IF(Table13[[#This Row],[Monthly_Household_Income]]=3,1,0)</f>
        <v>0</v>
      </c>
      <c r="CD67">
        <f>IF(Table13[[#This Row],[Monthly_Household_Income]]=4,1,0)</f>
        <v>0</v>
      </c>
      <c r="CE67">
        <f>IF(Table13[[#This Row],[Monthly_Household_Income]]=5,1,0)</f>
        <v>0</v>
      </c>
      <c r="CF67">
        <f>IF(Table13[[#This Row],[Monthly_Household_Income]]=6,1,0)</f>
        <v>0</v>
      </c>
      <c r="CG67">
        <f>IF(Table13[[#This Row],[Monthly_Household_Income]]=7,1,0)</f>
        <v>0</v>
      </c>
      <c r="CH67">
        <f>IF(Table13[[#This Row],[Monthly_Household_Income]]=8,1,0)</f>
        <v>0</v>
      </c>
      <c r="CI67">
        <f>IF(Table13[[#This Row],[Monthly_Household_Income]]=9,1,0)</f>
        <v>0</v>
      </c>
      <c r="CJ67">
        <f>IF(Table13[[#This Row],[Monthly_Household_Income]]=98,1,0)</f>
        <v>0</v>
      </c>
    </row>
    <row r="68" spans="1:88">
      <c r="A68">
        <v>274</v>
      </c>
      <c r="B68" s="1">
        <v>42949</v>
      </c>
      <c r="C68" t="s">
        <v>35</v>
      </c>
      <c r="D68">
        <v>7</v>
      </c>
      <c r="E68">
        <v>7</v>
      </c>
      <c r="F68">
        <v>7</v>
      </c>
      <c r="G68">
        <v>8</v>
      </c>
      <c r="H68">
        <v>7</v>
      </c>
      <c r="I68">
        <v>8</v>
      </c>
      <c r="J68" t="s">
        <v>15</v>
      </c>
      <c r="K68">
        <v>7</v>
      </c>
      <c r="L68">
        <v>6</v>
      </c>
      <c r="M68">
        <v>8</v>
      </c>
      <c r="N68">
        <v>8</v>
      </c>
      <c r="O68">
        <v>7</v>
      </c>
      <c r="P68">
        <v>8</v>
      </c>
      <c r="Q68">
        <v>6</v>
      </c>
      <c r="R68">
        <v>7</v>
      </c>
      <c r="S68">
        <v>6</v>
      </c>
      <c r="T68">
        <v>8</v>
      </c>
      <c r="U68">
        <v>8</v>
      </c>
      <c r="V68">
        <v>7</v>
      </c>
      <c r="W68">
        <v>8</v>
      </c>
      <c r="X68">
        <v>6</v>
      </c>
      <c r="Y68">
        <v>7</v>
      </c>
      <c r="Z68">
        <v>7</v>
      </c>
      <c r="AA68">
        <v>6</v>
      </c>
      <c r="AB68">
        <v>7</v>
      </c>
      <c r="AC68">
        <v>1</v>
      </c>
      <c r="AD68">
        <f>IF(Table13[[#This Row],[payment]]=1,1,0)</f>
        <v>1</v>
      </c>
      <c r="AE68">
        <f>IF(Table13[[#This Row],[payment]]=2,1,0)</f>
        <v>0</v>
      </c>
      <c r="AF68">
        <f>IF(Table13[[#This Row],[payment]]=3,1,0)</f>
        <v>0</v>
      </c>
      <c r="AG68">
        <v>6</v>
      </c>
      <c r="AH68">
        <f>IF(Table13[[#This Row],[method_payment]]=1,1,0)</f>
        <v>0</v>
      </c>
      <c r="AI68">
        <f>IF(Table13[[#This Row],[method_payment]]=2,1,0)</f>
        <v>0</v>
      </c>
      <c r="AJ68">
        <f>IF(Table13[[#This Row],[method_payment]]=3,1,0)</f>
        <v>0</v>
      </c>
      <c r="AK68">
        <f>IF(Table13[[#This Row],[method_payment]]=5,1,0)</f>
        <v>0</v>
      </c>
      <c r="AL68">
        <f>IF(Table13[[#This Row],[method_payment]]=6,1,0)</f>
        <v>1</v>
      </c>
      <c r="AM68" t="s">
        <v>16</v>
      </c>
      <c r="AN68" t="s">
        <v>16</v>
      </c>
      <c r="AO68">
        <v>1</v>
      </c>
      <c r="AP68" s="2">
        <v>285.19</v>
      </c>
      <c r="AQ68" s="3">
        <f>IF(AND(Table13[[#This Row],[Average_amount_spent_per_visit_last_3_months]]&gt;=1,Table13[[#This Row],[Average_amount_spent_per_visit_last_3_months]]&lt;=999),1,0)</f>
        <v>1</v>
      </c>
      <c r="AR68" s="3">
        <f>IF(AND(Table13[[#This Row],[Average_amount_spent_per_visit_last_3_months]]&gt;=1000,Table13[[#This Row],[Average_amount_spent_per_visit_last_3_months]]&lt;=6700),1,0)</f>
        <v>0</v>
      </c>
      <c r="AS68">
        <v>2</v>
      </c>
      <c r="AT68">
        <v>24</v>
      </c>
      <c r="AU68">
        <f>IF(AND(Table13[[#This Row],[Age]]&gt;=18,Table13[[#This Row],[Age]]&lt;=25),1,0)</f>
        <v>1</v>
      </c>
      <c r="AV68">
        <f>IF(AND(Table13[[#This Row],[Age]]&gt;=26,Table13[[#This Row],[Age]]&lt;=35),1,0)</f>
        <v>0</v>
      </c>
      <c r="AW68">
        <f>IF(AND(Table13[[#This Row],[Age]]&gt;=36,Table13[[#This Row],[Age]]&lt;=45),1,0)</f>
        <v>0</v>
      </c>
      <c r="AX68">
        <f>IF(AND(Table13[[#This Row],[Age]]&gt;=46,Table13[[#This Row],[Age]]&lt;=55),1,0)</f>
        <v>0</v>
      </c>
      <c r="AY68">
        <f>IF(AND(Table13[[#This Row],[Age]]&gt;=56,Table13[[#This Row],[Age]]&lt;=67),1,0)</f>
        <v>0</v>
      </c>
      <c r="AZ68" t="s">
        <v>24</v>
      </c>
      <c r="BA68">
        <f>IF(Table13[[#This Row],[Marital Status]]="Married",1,0)</f>
        <v>0</v>
      </c>
      <c r="BB68">
        <f>IF(Table13[[#This Row],[Marital Status]]="Single",1,0)</f>
        <v>1</v>
      </c>
      <c r="BC68" t="s">
        <v>27</v>
      </c>
      <c r="BD68">
        <f>IF(Table13[[#This Row],[gender]]="Male",1,0)</f>
        <v>1</v>
      </c>
      <c r="BE68">
        <f>IF(Table13[[#This Row],[gender]]="Female",1,0)</f>
        <v>0</v>
      </c>
      <c r="BF68" t="s">
        <v>19</v>
      </c>
      <c r="BG68">
        <f>IF(Table13[[#This Row],[Highest level of Education]]="Did not attend school",1,0)</f>
        <v>0</v>
      </c>
      <c r="BH68">
        <f>IF(Table13[[#This Row],[Highest level of Education]]="K12 completed",1,0)</f>
        <v>0</v>
      </c>
      <c r="BI68">
        <f>IF(Table13[[#This Row],[Highest level of Education]]="High School Completed",1,0)</f>
        <v>0</v>
      </c>
      <c r="BJ68">
        <f>IF(Table13[[#This Row],[Highest level of Education]]="Technical Diploma/Partially completed College",1,0)</f>
        <v>0</v>
      </c>
      <c r="BK68">
        <f>IF(Table13[[#This Row],[Highest level of Education]]="University/College Degree",1,0)</f>
        <v>1</v>
      </c>
      <c r="BL68">
        <f>IF(Table13[[#This Row],[Highest level of Education]]="Post-graduate education",1,0)</f>
        <v>0</v>
      </c>
      <c r="BM68">
        <v>0</v>
      </c>
      <c r="BN68">
        <v>1</v>
      </c>
      <c r="BO68">
        <v>2</v>
      </c>
      <c r="BP68">
        <f>IF(Table13[[#This Row],[Monthly_Income 1_5500 2_8000 3_11000 4_15000 5_20000 6_27000 7_35000 8_5000 9_51000 98_0]]=1,1,0)</f>
        <v>0</v>
      </c>
      <c r="BQ68">
        <f>IF(Table13[[#This Row],[Monthly_Income 1_5500 2_8000 3_11000 4_15000 5_20000 6_27000 7_35000 8_5000 9_51000 98_0]]=2,1,0)</f>
        <v>1</v>
      </c>
      <c r="BR68">
        <f>IF(Table13[[#This Row],[Monthly_Income 1_5500 2_8000 3_11000 4_15000 5_20000 6_27000 7_35000 8_5000 9_51000 98_0]]=3,1,0)</f>
        <v>0</v>
      </c>
      <c r="BS68">
        <f>IF(Table13[[#This Row],[Monthly_Income 1_5500 2_8000 3_11000 4_15000 5_20000 6_27000 7_35000 8_5000 9_51000 98_0]]=4,1,0)</f>
        <v>0</v>
      </c>
      <c r="BT68">
        <f>IF(Table13[[#This Row],[Monthly_Income 1_5500 2_8000 3_11000 4_15000 5_20000 6_27000 7_35000 8_5000 9_51000 98_0]]=5,1,0)</f>
        <v>0</v>
      </c>
      <c r="BU68">
        <f>IF(Table13[[#This Row],[Monthly_Income 1_5500 2_8000 3_11000 4_15000 5_20000 6_27000 7_35000 8_5000 9_51000 98_0]]=6,1,0)</f>
        <v>0</v>
      </c>
      <c r="BV68">
        <f>IF(Table13[[#This Row],[Monthly_Income 1_5500 2_8000 3_11000 4_15000 5_20000 6_27000 7_35000 8_5000 9_51000 98_0]]=7,1,0)</f>
        <v>0</v>
      </c>
      <c r="BW68">
        <f>IF(Table13[[#This Row],[Monthly_Income 1_5500 2_8000 3_11000 4_15000 5_20000 6_27000 7_35000 8_5000 9_51000 98_0]]=8,1,0)</f>
        <v>0</v>
      </c>
      <c r="BX68">
        <f>IF(Table13[[#This Row],[Monthly_Income 1_5500 2_8000 3_11000 4_15000 5_20000 6_27000 7_35000 8_5000 9_51000 98_0]]=9,1,0)</f>
        <v>0</v>
      </c>
      <c r="BY68">
        <f>IF(Table13[[#This Row],[Monthly_Income 1_5500 2_8000 3_11000 4_15000 5_20000 6_27000 7_35000 8_5000 9_51000 98_0]]=98,1,0)</f>
        <v>0</v>
      </c>
      <c r="BZ68">
        <v>5</v>
      </c>
      <c r="CA68">
        <f>IF(Table13[[#This Row],[Monthly_Household_Income]]=1,1,0)</f>
        <v>0</v>
      </c>
      <c r="CB68">
        <f>IF(Table13[[#This Row],[Monthly_Household_Income]]=2,1,0)</f>
        <v>0</v>
      </c>
      <c r="CC68">
        <f>IF(Table13[[#This Row],[Monthly_Household_Income]]=3,1,0)</f>
        <v>0</v>
      </c>
      <c r="CD68">
        <f>IF(Table13[[#This Row],[Monthly_Household_Income]]=4,1,0)</f>
        <v>0</v>
      </c>
      <c r="CE68">
        <f>IF(Table13[[#This Row],[Monthly_Household_Income]]=5,1,0)</f>
        <v>1</v>
      </c>
      <c r="CF68">
        <f>IF(Table13[[#This Row],[Monthly_Household_Income]]=6,1,0)</f>
        <v>0</v>
      </c>
      <c r="CG68">
        <f>IF(Table13[[#This Row],[Monthly_Household_Income]]=7,1,0)</f>
        <v>0</v>
      </c>
      <c r="CH68">
        <f>IF(Table13[[#This Row],[Monthly_Household_Income]]=8,1,0)</f>
        <v>0</v>
      </c>
      <c r="CI68">
        <f>IF(Table13[[#This Row],[Monthly_Household_Income]]=9,1,0)</f>
        <v>0</v>
      </c>
      <c r="CJ68">
        <f>IF(Table13[[#This Row],[Monthly_Household_Income]]=98,1,0)</f>
        <v>0</v>
      </c>
    </row>
    <row r="69" spans="1:88">
      <c r="A69">
        <v>276</v>
      </c>
      <c r="B69" s="1">
        <v>43021</v>
      </c>
      <c r="C69" t="s">
        <v>2</v>
      </c>
      <c r="D69">
        <v>8</v>
      </c>
      <c r="E69">
        <v>7</v>
      </c>
      <c r="F69">
        <v>8</v>
      </c>
      <c r="G69">
        <v>8</v>
      </c>
      <c r="H69">
        <v>8</v>
      </c>
      <c r="I69">
        <v>7</v>
      </c>
      <c r="J69" t="s">
        <v>15</v>
      </c>
      <c r="K69">
        <v>8</v>
      </c>
      <c r="L69">
        <v>9</v>
      </c>
      <c r="M69">
        <v>9</v>
      </c>
      <c r="N69">
        <v>8</v>
      </c>
      <c r="O69">
        <v>10</v>
      </c>
      <c r="P69">
        <v>10</v>
      </c>
      <c r="Q69">
        <v>9</v>
      </c>
      <c r="R69">
        <v>9</v>
      </c>
      <c r="S69">
        <v>8</v>
      </c>
      <c r="T69">
        <v>9</v>
      </c>
      <c r="U69">
        <v>9</v>
      </c>
      <c r="V69">
        <v>10</v>
      </c>
      <c r="W69">
        <v>6</v>
      </c>
      <c r="X69">
        <v>8</v>
      </c>
      <c r="Y69">
        <v>8</v>
      </c>
      <c r="Z69">
        <v>9</v>
      </c>
      <c r="AA69">
        <v>7</v>
      </c>
      <c r="AB69">
        <v>7</v>
      </c>
      <c r="AC69">
        <v>3</v>
      </c>
      <c r="AD69">
        <f>IF(Table13[[#This Row],[payment]]=1,1,0)</f>
        <v>0</v>
      </c>
      <c r="AE69">
        <f>IF(Table13[[#This Row],[payment]]=2,1,0)</f>
        <v>0</v>
      </c>
      <c r="AF69">
        <f>IF(Table13[[#This Row],[payment]]=3,1,0)</f>
        <v>1</v>
      </c>
      <c r="AG69">
        <v>1</v>
      </c>
      <c r="AH69">
        <f>IF(Table13[[#This Row],[method_payment]]=1,1,0)</f>
        <v>1</v>
      </c>
      <c r="AI69">
        <f>IF(Table13[[#This Row],[method_payment]]=2,1,0)</f>
        <v>0</v>
      </c>
      <c r="AJ69">
        <f>IF(Table13[[#This Row],[method_payment]]=3,1,0)</f>
        <v>0</v>
      </c>
      <c r="AK69">
        <f>IF(Table13[[#This Row],[method_payment]]=5,1,0)</f>
        <v>0</v>
      </c>
      <c r="AL69">
        <f>IF(Table13[[#This Row],[method_payment]]=6,1,0)</f>
        <v>0</v>
      </c>
      <c r="AM69" t="s">
        <v>15</v>
      </c>
      <c r="AN69" t="s">
        <v>15</v>
      </c>
      <c r="AO69">
        <v>3</v>
      </c>
      <c r="AP69" s="2">
        <v>212.88</v>
      </c>
      <c r="AQ69" s="3">
        <f>IF(AND(Table13[[#This Row],[Average_amount_spent_per_visit_last_3_months]]&gt;=1,Table13[[#This Row],[Average_amount_spent_per_visit_last_3_months]]&lt;=999),1,0)</f>
        <v>1</v>
      </c>
      <c r="AR69" s="3">
        <f>IF(AND(Table13[[#This Row],[Average_amount_spent_per_visit_last_3_months]]&gt;=1000,Table13[[#This Row],[Average_amount_spent_per_visit_last_3_months]]&lt;=6700),1,0)</f>
        <v>0</v>
      </c>
      <c r="AS69">
        <v>2</v>
      </c>
      <c r="AT69">
        <v>27</v>
      </c>
      <c r="AU69">
        <f>IF(AND(Table13[[#This Row],[Age]]&gt;=18,Table13[[#This Row],[Age]]&lt;=25),1,0)</f>
        <v>0</v>
      </c>
      <c r="AV69">
        <f>IF(AND(Table13[[#This Row],[Age]]&gt;=26,Table13[[#This Row],[Age]]&lt;=35),1,0)</f>
        <v>1</v>
      </c>
      <c r="AW69">
        <f>IF(AND(Table13[[#This Row],[Age]]&gt;=36,Table13[[#This Row],[Age]]&lt;=45),1,0)</f>
        <v>0</v>
      </c>
      <c r="AX69">
        <f>IF(AND(Table13[[#This Row],[Age]]&gt;=46,Table13[[#This Row],[Age]]&lt;=55),1,0)</f>
        <v>0</v>
      </c>
      <c r="AY69">
        <f>IF(AND(Table13[[#This Row],[Age]]&gt;=56,Table13[[#This Row],[Age]]&lt;=67),1,0)</f>
        <v>0</v>
      </c>
      <c r="AZ69" t="s">
        <v>24</v>
      </c>
      <c r="BA69">
        <f>IF(Table13[[#This Row],[Marital Status]]="Married",1,0)</f>
        <v>0</v>
      </c>
      <c r="BB69">
        <f>IF(Table13[[#This Row],[Marital Status]]="Single",1,0)</f>
        <v>1</v>
      </c>
      <c r="BC69" t="s">
        <v>28</v>
      </c>
      <c r="BD69">
        <f>IF(Table13[[#This Row],[gender]]="Male",1,0)</f>
        <v>0</v>
      </c>
      <c r="BE69">
        <f>IF(Table13[[#This Row],[gender]]="Female",1,0)</f>
        <v>1</v>
      </c>
      <c r="BF69" t="s">
        <v>19</v>
      </c>
      <c r="BG69">
        <f>IF(Table13[[#This Row],[Highest level of Education]]="Did not attend school",1,0)</f>
        <v>0</v>
      </c>
      <c r="BH69">
        <f>IF(Table13[[#This Row],[Highest level of Education]]="K12 completed",1,0)</f>
        <v>0</v>
      </c>
      <c r="BI69">
        <f>IF(Table13[[#This Row],[Highest level of Education]]="High School Completed",1,0)</f>
        <v>0</v>
      </c>
      <c r="BJ69">
        <f>IF(Table13[[#This Row],[Highest level of Education]]="Technical Diploma/Partially completed College",1,0)</f>
        <v>0</v>
      </c>
      <c r="BK69">
        <f>IF(Table13[[#This Row],[Highest level of Education]]="University/College Degree",1,0)</f>
        <v>1</v>
      </c>
      <c r="BL69">
        <f>IF(Table13[[#This Row],[Highest level of Education]]="Post-graduate education",1,0)</f>
        <v>0</v>
      </c>
      <c r="BM69">
        <v>0</v>
      </c>
      <c r="BN69">
        <v>1</v>
      </c>
      <c r="BO69">
        <v>3</v>
      </c>
      <c r="BP69">
        <f>IF(Table13[[#This Row],[Monthly_Income 1_5500 2_8000 3_11000 4_15000 5_20000 6_27000 7_35000 8_5000 9_51000 98_0]]=1,1,0)</f>
        <v>0</v>
      </c>
      <c r="BQ69">
        <f>IF(Table13[[#This Row],[Monthly_Income 1_5500 2_8000 3_11000 4_15000 5_20000 6_27000 7_35000 8_5000 9_51000 98_0]]=2,1,0)</f>
        <v>0</v>
      </c>
      <c r="BR69">
        <f>IF(Table13[[#This Row],[Monthly_Income 1_5500 2_8000 3_11000 4_15000 5_20000 6_27000 7_35000 8_5000 9_51000 98_0]]=3,1,0)</f>
        <v>1</v>
      </c>
      <c r="BS69">
        <f>IF(Table13[[#This Row],[Monthly_Income 1_5500 2_8000 3_11000 4_15000 5_20000 6_27000 7_35000 8_5000 9_51000 98_0]]=4,1,0)</f>
        <v>0</v>
      </c>
      <c r="BT69">
        <f>IF(Table13[[#This Row],[Monthly_Income 1_5500 2_8000 3_11000 4_15000 5_20000 6_27000 7_35000 8_5000 9_51000 98_0]]=5,1,0)</f>
        <v>0</v>
      </c>
      <c r="BU69">
        <f>IF(Table13[[#This Row],[Monthly_Income 1_5500 2_8000 3_11000 4_15000 5_20000 6_27000 7_35000 8_5000 9_51000 98_0]]=6,1,0)</f>
        <v>0</v>
      </c>
      <c r="BV69">
        <f>IF(Table13[[#This Row],[Monthly_Income 1_5500 2_8000 3_11000 4_15000 5_20000 6_27000 7_35000 8_5000 9_51000 98_0]]=7,1,0)</f>
        <v>0</v>
      </c>
      <c r="BW69">
        <f>IF(Table13[[#This Row],[Monthly_Income 1_5500 2_8000 3_11000 4_15000 5_20000 6_27000 7_35000 8_5000 9_51000 98_0]]=8,1,0)</f>
        <v>0</v>
      </c>
      <c r="BX69">
        <f>IF(Table13[[#This Row],[Monthly_Income 1_5500 2_8000 3_11000 4_15000 5_20000 6_27000 7_35000 8_5000 9_51000 98_0]]=9,1,0)</f>
        <v>0</v>
      </c>
      <c r="BY69">
        <f>IF(Table13[[#This Row],[Monthly_Income 1_5500 2_8000 3_11000 4_15000 5_20000 6_27000 7_35000 8_5000 9_51000 98_0]]=98,1,0)</f>
        <v>0</v>
      </c>
      <c r="BZ69">
        <v>6</v>
      </c>
      <c r="CA69">
        <f>IF(Table13[[#This Row],[Monthly_Household_Income]]=1,1,0)</f>
        <v>0</v>
      </c>
      <c r="CB69">
        <f>IF(Table13[[#This Row],[Monthly_Household_Income]]=2,1,0)</f>
        <v>0</v>
      </c>
      <c r="CC69">
        <f>IF(Table13[[#This Row],[Monthly_Household_Income]]=3,1,0)</f>
        <v>0</v>
      </c>
      <c r="CD69">
        <f>IF(Table13[[#This Row],[Monthly_Household_Income]]=4,1,0)</f>
        <v>0</v>
      </c>
      <c r="CE69">
        <f>IF(Table13[[#This Row],[Monthly_Household_Income]]=5,1,0)</f>
        <v>0</v>
      </c>
      <c r="CF69">
        <f>IF(Table13[[#This Row],[Monthly_Household_Income]]=6,1,0)</f>
        <v>1</v>
      </c>
      <c r="CG69">
        <f>IF(Table13[[#This Row],[Monthly_Household_Income]]=7,1,0)</f>
        <v>0</v>
      </c>
      <c r="CH69">
        <f>IF(Table13[[#This Row],[Monthly_Household_Income]]=8,1,0)</f>
        <v>0</v>
      </c>
      <c r="CI69">
        <f>IF(Table13[[#This Row],[Monthly_Household_Income]]=9,1,0)</f>
        <v>0</v>
      </c>
      <c r="CJ69">
        <f>IF(Table13[[#This Row],[Monthly_Household_Income]]=98,1,0)</f>
        <v>0</v>
      </c>
    </row>
    <row r="70" spans="1:88">
      <c r="A70">
        <v>277</v>
      </c>
      <c r="B70" s="1">
        <v>43019</v>
      </c>
      <c r="C70" t="s">
        <v>39</v>
      </c>
      <c r="D70">
        <v>5</v>
      </c>
      <c r="E70">
        <v>4</v>
      </c>
      <c r="F70">
        <v>5</v>
      </c>
      <c r="G70">
        <v>5</v>
      </c>
      <c r="H70">
        <v>4</v>
      </c>
      <c r="I70">
        <v>3</v>
      </c>
      <c r="J70" t="s">
        <v>15</v>
      </c>
      <c r="K70">
        <v>6</v>
      </c>
      <c r="L70">
        <v>7</v>
      </c>
      <c r="M70">
        <v>7</v>
      </c>
      <c r="N70">
        <v>6</v>
      </c>
      <c r="O70">
        <v>7</v>
      </c>
      <c r="P70">
        <v>6</v>
      </c>
      <c r="Q70">
        <v>6</v>
      </c>
      <c r="R70">
        <v>5</v>
      </c>
      <c r="S70">
        <v>6</v>
      </c>
      <c r="T70">
        <v>7</v>
      </c>
      <c r="U70">
        <v>6</v>
      </c>
      <c r="V70">
        <v>3</v>
      </c>
      <c r="W70">
        <v>6</v>
      </c>
      <c r="X70">
        <v>4</v>
      </c>
      <c r="Y70">
        <v>4</v>
      </c>
      <c r="Z70">
        <v>6</v>
      </c>
      <c r="AA70">
        <v>5</v>
      </c>
      <c r="AB70">
        <v>0</v>
      </c>
      <c r="AC70">
        <v>2</v>
      </c>
      <c r="AD70">
        <f>IF(Table13[[#This Row],[payment]]=1,1,0)</f>
        <v>0</v>
      </c>
      <c r="AE70">
        <f>IF(Table13[[#This Row],[payment]]=2,1,0)</f>
        <v>1</v>
      </c>
      <c r="AF70">
        <f>IF(Table13[[#This Row],[payment]]=3,1,0)</f>
        <v>0</v>
      </c>
      <c r="AG70">
        <v>1</v>
      </c>
      <c r="AH70">
        <f>IF(Table13[[#This Row],[method_payment]]=1,1,0)</f>
        <v>1</v>
      </c>
      <c r="AI70">
        <f>IF(Table13[[#This Row],[method_payment]]=2,1,0)</f>
        <v>0</v>
      </c>
      <c r="AJ70">
        <f>IF(Table13[[#This Row],[method_payment]]=3,1,0)</f>
        <v>0</v>
      </c>
      <c r="AK70">
        <f>IF(Table13[[#This Row],[method_payment]]=5,1,0)</f>
        <v>0</v>
      </c>
      <c r="AL70">
        <f>IF(Table13[[#This Row],[method_payment]]=6,1,0)</f>
        <v>0</v>
      </c>
      <c r="AM70" t="s">
        <v>16</v>
      </c>
      <c r="AN70" t="s">
        <v>15</v>
      </c>
      <c r="AO70">
        <v>1</v>
      </c>
      <c r="AP70" s="2">
        <v>123.88</v>
      </c>
      <c r="AQ70" s="3">
        <f>IF(AND(Table13[[#This Row],[Average_amount_spent_per_visit_last_3_months]]&gt;=1,Table13[[#This Row],[Average_amount_spent_per_visit_last_3_months]]&lt;=999),1,0)</f>
        <v>1</v>
      </c>
      <c r="AR70" s="3">
        <f>IF(AND(Table13[[#This Row],[Average_amount_spent_per_visit_last_3_months]]&gt;=1000,Table13[[#This Row],[Average_amount_spent_per_visit_last_3_months]]&lt;=6700),1,0)</f>
        <v>0</v>
      </c>
      <c r="AS70">
        <v>3</v>
      </c>
      <c r="AT70">
        <v>32</v>
      </c>
      <c r="AU70">
        <f>IF(AND(Table13[[#This Row],[Age]]&gt;=18,Table13[[#This Row],[Age]]&lt;=25),1,0)</f>
        <v>0</v>
      </c>
      <c r="AV70">
        <f>IF(AND(Table13[[#This Row],[Age]]&gt;=26,Table13[[#This Row],[Age]]&lt;=35),1,0)</f>
        <v>1</v>
      </c>
      <c r="AW70">
        <f>IF(AND(Table13[[#This Row],[Age]]&gt;=36,Table13[[#This Row],[Age]]&lt;=45),1,0)</f>
        <v>0</v>
      </c>
      <c r="AX70">
        <f>IF(AND(Table13[[#This Row],[Age]]&gt;=46,Table13[[#This Row],[Age]]&lt;=55),1,0)</f>
        <v>0</v>
      </c>
      <c r="AY70">
        <f>IF(AND(Table13[[#This Row],[Age]]&gt;=56,Table13[[#This Row],[Age]]&lt;=67),1,0)</f>
        <v>0</v>
      </c>
      <c r="AZ70" t="s">
        <v>24</v>
      </c>
      <c r="BA70">
        <f>IF(Table13[[#This Row],[Marital Status]]="Married",1,0)</f>
        <v>0</v>
      </c>
      <c r="BB70">
        <f>IF(Table13[[#This Row],[Marital Status]]="Single",1,0)</f>
        <v>1</v>
      </c>
      <c r="BC70" t="s">
        <v>28</v>
      </c>
      <c r="BD70">
        <f>IF(Table13[[#This Row],[gender]]="Male",1,0)</f>
        <v>0</v>
      </c>
      <c r="BE70">
        <f>IF(Table13[[#This Row],[gender]]="Female",1,0)</f>
        <v>1</v>
      </c>
      <c r="BF70" t="s">
        <v>20</v>
      </c>
      <c r="BG70">
        <f>IF(Table13[[#This Row],[Highest level of Education]]="Did not attend school",1,0)</f>
        <v>0</v>
      </c>
      <c r="BH70">
        <f>IF(Table13[[#This Row],[Highest level of Education]]="K12 completed",1,0)</f>
        <v>0</v>
      </c>
      <c r="BI70">
        <f>IF(Table13[[#This Row],[Highest level of Education]]="High School Completed",1,0)</f>
        <v>1</v>
      </c>
      <c r="BJ70">
        <f>IF(Table13[[#This Row],[Highest level of Education]]="Technical Diploma/Partially completed College",1,0)</f>
        <v>0</v>
      </c>
      <c r="BK70">
        <f>IF(Table13[[#This Row],[Highest level of Education]]="University/College Degree",1,0)</f>
        <v>0</v>
      </c>
      <c r="BL70">
        <f>IF(Table13[[#This Row],[Highest level of Education]]="Post-graduate education",1,0)</f>
        <v>0</v>
      </c>
      <c r="BM70">
        <v>0</v>
      </c>
      <c r="BN70">
        <v>1</v>
      </c>
      <c r="BO70">
        <v>3</v>
      </c>
      <c r="BP70">
        <f>IF(Table13[[#This Row],[Monthly_Income 1_5500 2_8000 3_11000 4_15000 5_20000 6_27000 7_35000 8_5000 9_51000 98_0]]=1,1,0)</f>
        <v>0</v>
      </c>
      <c r="BQ70">
        <f>IF(Table13[[#This Row],[Monthly_Income 1_5500 2_8000 3_11000 4_15000 5_20000 6_27000 7_35000 8_5000 9_51000 98_0]]=2,1,0)</f>
        <v>0</v>
      </c>
      <c r="BR70">
        <f>IF(Table13[[#This Row],[Monthly_Income 1_5500 2_8000 3_11000 4_15000 5_20000 6_27000 7_35000 8_5000 9_51000 98_0]]=3,1,0)</f>
        <v>1</v>
      </c>
      <c r="BS70">
        <f>IF(Table13[[#This Row],[Monthly_Income 1_5500 2_8000 3_11000 4_15000 5_20000 6_27000 7_35000 8_5000 9_51000 98_0]]=4,1,0)</f>
        <v>0</v>
      </c>
      <c r="BT70">
        <f>IF(Table13[[#This Row],[Monthly_Income 1_5500 2_8000 3_11000 4_15000 5_20000 6_27000 7_35000 8_5000 9_51000 98_0]]=5,1,0)</f>
        <v>0</v>
      </c>
      <c r="BU70">
        <f>IF(Table13[[#This Row],[Monthly_Income 1_5500 2_8000 3_11000 4_15000 5_20000 6_27000 7_35000 8_5000 9_51000 98_0]]=6,1,0)</f>
        <v>0</v>
      </c>
      <c r="BV70">
        <f>IF(Table13[[#This Row],[Monthly_Income 1_5500 2_8000 3_11000 4_15000 5_20000 6_27000 7_35000 8_5000 9_51000 98_0]]=7,1,0)</f>
        <v>0</v>
      </c>
      <c r="BW70">
        <f>IF(Table13[[#This Row],[Monthly_Income 1_5500 2_8000 3_11000 4_15000 5_20000 6_27000 7_35000 8_5000 9_51000 98_0]]=8,1,0)</f>
        <v>0</v>
      </c>
      <c r="BX70">
        <f>IF(Table13[[#This Row],[Monthly_Income 1_5500 2_8000 3_11000 4_15000 5_20000 6_27000 7_35000 8_5000 9_51000 98_0]]=9,1,0)</f>
        <v>0</v>
      </c>
      <c r="BY70">
        <f>IF(Table13[[#This Row],[Monthly_Income 1_5500 2_8000 3_11000 4_15000 5_20000 6_27000 7_35000 8_5000 9_51000 98_0]]=98,1,0)</f>
        <v>0</v>
      </c>
      <c r="BZ70">
        <v>4</v>
      </c>
      <c r="CA70">
        <f>IF(Table13[[#This Row],[Monthly_Household_Income]]=1,1,0)</f>
        <v>0</v>
      </c>
      <c r="CB70">
        <f>IF(Table13[[#This Row],[Monthly_Household_Income]]=2,1,0)</f>
        <v>0</v>
      </c>
      <c r="CC70">
        <f>IF(Table13[[#This Row],[Monthly_Household_Income]]=3,1,0)</f>
        <v>0</v>
      </c>
      <c r="CD70">
        <f>IF(Table13[[#This Row],[Monthly_Household_Income]]=4,1,0)</f>
        <v>1</v>
      </c>
      <c r="CE70">
        <f>IF(Table13[[#This Row],[Monthly_Household_Income]]=5,1,0)</f>
        <v>0</v>
      </c>
      <c r="CF70">
        <f>IF(Table13[[#This Row],[Monthly_Household_Income]]=6,1,0)</f>
        <v>0</v>
      </c>
      <c r="CG70">
        <f>IF(Table13[[#This Row],[Monthly_Household_Income]]=7,1,0)</f>
        <v>0</v>
      </c>
      <c r="CH70">
        <f>IF(Table13[[#This Row],[Monthly_Household_Income]]=8,1,0)</f>
        <v>0</v>
      </c>
      <c r="CI70">
        <f>IF(Table13[[#This Row],[Monthly_Household_Income]]=9,1,0)</f>
        <v>0</v>
      </c>
      <c r="CJ70">
        <f>IF(Table13[[#This Row],[Monthly_Household_Income]]=98,1,0)</f>
        <v>0</v>
      </c>
    </row>
    <row r="71" spans="1:88">
      <c r="A71">
        <v>279</v>
      </c>
      <c r="B71" s="1">
        <v>43160</v>
      </c>
      <c r="C71" t="s">
        <v>35</v>
      </c>
      <c r="D71">
        <v>7</v>
      </c>
      <c r="E71">
        <v>7</v>
      </c>
      <c r="F71">
        <v>7</v>
      </c>
      <c r="G71">
        <v>6</v>
      </c>
      <c r="H71">
        <v>6</v>
      </c>
      <c r="I71">
        <v>6</v>
      </c>
      <c r="J71" t="s">
        <v>15</v>
      </c>
      <c r="K71">
        <v>7</v>
      </c>
      <c r="L71">
        <v>6</v>
      </c>
      <c r="M71">
        <v>6</v>
      </c>
      <c r="N71">
        <v>7</v>
      </c>
      <c r="O71">
        <v>6</v>
      </c>
      <c r="P71">
        <v>7</v>
      </c>
      <c r="Q71">
        <v>7</v>
      </c>
      <c r="R71">
        <v>6</v>
      </c>
      <c r="S71">
        <v>6</v>
      </c>
      <c r="T71">
        <v>6</v>
      </c>
      <c r="U71">
        <v>7</v>
      </c>
      <c r="V71">
        <v>7</v>
      </c>
      <c r="W71">
        <v>6</v>
      </c>
      <c r="X71">
        <v>6</v>
      </c>
      <c r="Y71">
        <v>7</v>
      </c>
      <c r="Z71">
        <v>6</v>
      </c>
      <c r="AA71">
        <v>7</v>
      </c>
      <c r="AB71">
        <v>7</v>
      </c>
      <c r="AC71">
        <v>1</v>
      </c>
      <c r="AD71">
        <f>IF(Table13[[#This Row],[payment]]=1,1,0)</f>
        <v>1</v>
      </c>
      <c r="AE71">
        <f>IF(Table13[[#This Row],[payment]]=2,1,0)</f>
        <v>0</v>
      </c>
      <c r="AF71">
        <f>IF(Table13[[#This Row],[payment]]=3,1,0)</f>
        <v>0</v>
      </c>
      <c r="AG71">
        <v>6</v>
      </c>
      <c r="AH71">
        <f>IF(Table13[[#This Row],[method_payment]]=1,1,0)</f>
        <v>0</v>
      </c>
      <c r="AI71">
        <f>IF(Table13[[#This Row],[method_payment]]=2,1,0)</f>
        <v>0</v>
      </c>
      <c r="AJ71">
        <f>IF(Table13[[#This Row],[method_payment]]=3,1,0)</f>
        <v>0</v>
      </c>
      <c r="AK71">
        <f>IF(Table13[[#This Row],[method_payment]]=5,1,0)</f>
        <v>0</v>
      </c>
      <c r="AL71">
        <f>IF(Table13[[#This Row],[method_payment]]=6,1,0)</f>
        <v>1</v>
      </c>
      <c r="AM71" t="s">
        <v>16</v>
      </c>
      <c r="AN71" t="s">
        <v>16</v>
      </c>
      <c r="AO71">
        <v>2</v>
      </c>
      <c r="AP71" s="2">
        <v>106.44</v>
      </c>
      <c r="AQ71" s="3">
        <f>IF(AND(Table13[[#This Row],[Average_amount_spent_per_visit_last_3_months]]&gt;=1,Table13[[#This Row],[Average_amount_spent_per_visit_last_3_months]]&lt;=999),1,0)</f>
        <v>1</v>
      </c>
      <c r="AR71" s="3">
        <f>IF(AND(Table13[[#This Row],[Average_amount_spent_per_visit_last_3_months]]&gt;=1000,Table13[[#This Row],[Average_amount_spent_per_visit_last_3_months]]&lt;=6700),1,0)</f>
        <v>0</v>
      </c>
      <c r="AS71">
        <v>3</v>
      </c>
      <c r="AT71">
        <v>40</v>
      </c>
      <c r="AU71">
        <f>IF(AND(Table13[[#This Row],[Age]]&gt;=18,Table13[[#This Row],[Age]]&lt;=25),1,0)</f>
        <v>0</v>
      </c>
      <c r="AV71">
        <f>IF(AND(Table13[[#This Row],[Age]]&gt;=26,Table13[[#This Row],[Age]]&lt;=35),1,0)</f>
        <v>0</v>
      </c>
      <c r="AW71">
        <f>IF(AND(Table13[[#This Row],[Age]]&gt;=36,Table13[[#This Row],[Age]]&lt;=45),1,0)</f>
        <v>1</v>
      </c>
      <c r="AX71">
        <f>IF(AND(Table13[[#This Row],[Age]]&gt;=46,Table13[[#This Row],[Age]]&lt;=55),1,0)</f>
        <v>0</v>
      </c>
      <c r="AY71">
        <f>IF(AND(Table13[[#This Row],[Age]]&gt;=56,Table13[[#This Row],[Age]]&lt;=67),1,0)</f>
        <v>0</v>
      </c>
      <c r="AZ71" t="s">
        <v>25</v>
      </c>
      <c r="BA71">
        <f>IF(Table13[[#This Row],[Marital Status]]="Married",1,0)</f>
        <v>1</v>
      </c>
      <c r="BB71">
        <f>IF(Table13[[#This Row],[Marital Status]]="Single",1,0)</f>
        <v>0</v>
      </c>
      <c r="BC71" t="s">
        <v>28</v>
      </c>
      <c r="BD71">
        <f>IF(Table13[[#This Row],[gender]]="Male",1,0)</f>
        <v>0</v>
      </c>
      <c r="BE71">
        <f>IF(Table13[[#This Row],[gender]]="Female",1,0)</f>
        <v>1</v>
      </c>
      <c r="BF71" t="s">
        <v>23</v>
      </c>
      <c r="BG71">
        <f>IF(Table13[[#This Row],[Highest level of Education]]="Did not attend school",1,0)</f>
        <v>0</v>
      </c>
      <c r="BH71">
        <f>IF(Table13[[#This Row],[Highest level of Education]]="K12 completed",1,0)</f>
        <v>0</v>
      </c>
      <c r="BI71">
        <f>IF(Table13[[#This Row],[Highest level of Education]]="High School Completed",1,0)</f>
        <v>0</v>
      </c>
      <c r="BJ71">
        <f>IF(Table13[[#This Row],[Highest level of Education]]="Technical Diploma/Partially completed College",1,0)</f>
        <v>1</v>
      </c>
      <c r="BK71">
        <f>IF(Table13[[#This Row],[Highest level of Education]]="University/College Degree",1,0)</f>
        <v>0</v>
      </c>
      <c r="BL71">
        <f>IF(Table13[[#This Row],[Highest level of Education]]="Post-graduate education",1,0)</f>
        <v>0</v>
      </c>
      <c r="BM71">
        <v>3</v>
      </c>
      <c r="BN71">
        <v>1</v>
      </c>
      <c r="BO71">
        <v>2</v>
      </c>
      <c r="BP71">
        <f>IF(Table13[[#This Row],[Monthly_Income 1_5500 2_8000 3_11000 4_15000 5_20000 6_27000 7_35000 8_5000 9_51000 98_0]]=1,1,0)</f>
        <v>0</v>
      </c>
      <c r="BQ71">
        <f>IF(Table13[[#This Row],[Monthly_Income 1_5500 2_8000 3_11000 4_15000 5_20000 6_27000 7_35000 8_5000 9_51000 98_0]]=2,1,0)</f>
        <v>1</v>
      </c>
      <c r="BR71">
        <f>IF(Table13[[#This Row],[Monthly_Income 1_5500 2_8000 3_11000 4_15000 5_20000 6_27000 7_35000 8_5000 9_51000 98_0]]=3,1,0)</f>
        <v>0</v>
      </c>
      <c r="BS71">
        <f>IF(Table13[[#This Row],[Monthly_Income 1_5500 2_8000 3_11000 4_15000 5_20000 6_27000 7_35000 8_5000 9_51000 98_0]]=4,1,0)</f>
        <v>0</v>
      </c>
      <c r="BT71">
        <f>IF(Table13[[#This Row],[Monthly_Income 1_5500 2_8000 3_11000 4_15000 5_20000 6_27000 7_35000 8_5000 9_51000 98_0]]=5,1,0)</f>
        <v>0</v>
      </c>
      <c r="BU71">
        <f>IF(Table13[[#This Row],[Monthly_Income 1_5500 2_8000 3_11000 4_15000 5_20000 6_27000 7_35000 8_5000 9_51000 98_0]]=6,1,0)</f>
        <v>0</v>
      </c>
      <c r="BV71">
        <f>IF(Table13[[#This Row],[Monthly_Income 1_5500 2_8000 3_11000 4_15000 5_20000 6_27000 7_35000 8_5000 9_51000 98_0]]=7,1,0)</f>
        <v>0</v>
      </c>
      <c r="BW71">
        <f>IF(Table13[[#This Row],[Monthly_Income 1_5500 2_8000 3_11000 4_15000 5_20000 6_27000 7_35000 8_5000 9_51000 98_0]]=8,1,0)</f>
        <v>0</v>
      </c>
      <c r="BX71">
        <f>IF(Table13[[#This Row],[Monthly_Income 1_5500 2_8000 3_11000 4_15000 5_20000 6_27000 7_35000 8_5000 9_51000 98_0]]=9,1,0)</f>
        <v>0</v>
      </c>
      <c r="BY71">
        <f>IF(Table13[[#This Row],[Monthly_Income 1_5500 2_8000 3_11000 4_15000 5_20000 6_27000 7_35000 8_5000 9_51000 98_0]]=98,1,0)</f>
        <v>0</v>
      </c>
      <c r="BZ71">
        <v>5</v>
      </c>
      <c r="CA71">
        <f>IF(Table13[[#This Row],[Monthly_Household_Income]]=1,1,0)</f>
        <v>0</v>
      </c>
      <c r="CB71">
        <f>IF(Table13[[#This Row],[Monthly_Household_Income]]=2,1,0)</f>
        <v>0</v>
      </c>
      <c r="CC71">
        <f>IF(Table13[[#This Row],[Monthly_Household_Income]]=3,1,0)</f>
        <v>0</v>
      </c>
      <c r="CD71">
        <f>IF(Table13[[#This Row],[Monthly_Household_Income]]=4,1,0)</f>
        <v>0</v>
      </c>
      <c r="CE71">
        <f>IF(Table13[[#This Row],[Monthly_Household_Income]]=5,1,0)</f>
        <v>1</v>
      </c>
      <c r="CF71">
        <f>IF(Table13[[#This Row],[Monthly_Household_Income]]=6,1,0)</f>
        <v>0</v>
      </c>
      <c r="CG71">
        <f>IF(Table13[[#This Row],[Monthly_Household_Income]]=7,1,0)</f>
        <v>0</v>
      </c>
      <c r="CH71">
        <f>IF(Table13[[#This Row],[Monthly_Household_Income]]=8,1,0)</f>
        <v>0</v>
      </c>
      <c r="CI71">
        <f>IF(Table13[[#This Row],[Monthly_Household_Income]]=9,1,0)</f>
        <v>0</v>
      </c>
      <c r="CJ71">
        <f>IF(Table13[[#This Row],[Monthly_Household_Income]]=98,1,0)</f>
        <v>0</v>
      </c>
    </row>
    <row r="72" spans="1:88">
      <c r="A72">
        <v>283</v>
      </c>
      <c r="B72" s="1">
        <v>43000</v>
      </c>
      <c r="C72" t="s">
        <v>35</v>
      </c>
      <c r="D72">
        <v>6</v>
      </c>
      <c r="E72">
        <v>8</v>
      </c>
      <c r="F72">
        <v>8</v>
      </c>
      <c r="G72">
        <v>7</v>
      </c>
      <c r="H72">
        <v>6</v>
      </c>
      <c r="I72">
        <v>7</v>
      </c>
      <c r="J72" t="s">
        <v>15</v>
      </c>
      <c r="K72">
        <v>9</v>
      </c>
      <c r="L72">
        <v>7</v>
      </c>
      <c r="M72">
        <v>8</v>
      </c>
      <c r="N72">
        <v>7</v>
      </c>
      <c r="O72">
        <v>8</v>
      </c>
      <c r="P72">
        <v>9</v>
      </c>
      <c r="Q72">
        <v>7</v>
      </c>
      <c r="R72">
        <v>9</v>
      </c>
      <c r="S72">
        <v>7</v>
      </c>
      <c r="T72">
        <v>8</v>
      </c>
      <c r="U72">
        <v>7</v>
      </c>
      <c r="V72">
        <v>9</v>
      </c>
      <c r="W72">
        <v>6</v>
      </c>
      <c r="X72">
        <v>8</v>
      </c>
      <c r="Y72">
        <v>9</v>
      </c>
      <c r="Z72">
        <v>10</v>
      </c>
      <c r="AA72">
        <v>8</v>
      </c>
      <c r="AB72">
        <v>7</v>
      </c>
      <c r="AC72">
        <v>2</v>
      </c>
      <c r="AD72">
        <f>IF(Table13[[#This Row],[payment]]=1,1,0)</f>
        <v>0</v>
      </c>
      <c r="AE72">
        <f>IF(Table13[[#This Row],[payment]]=2,1,0)</f>
        <v>1</v>
      </c>
      <c r="AF72">
        <f>IF(Table13[[#This Row],[payment]]=3,1,0)</f>
        <v>0</v>
      </c>
      <c r="AG72">
        <v>1</v>
      </c>
      <c r="AH72">
        <f>IF(Table13[[#This Row],[method_payment]]=1,1,0)</f>
        <v>1</v>
      </c>
      <c r="AI72">
        <f>IF(Table13[[#This Row],[method_payment]]=2,1,0)</f>
        <v>0</v>
      </c>
      <c r="AJ72">
        <f>IF(Table13[[#This Row],[method_payment]]=3,1,0)</f>
        <v>0</v>
      </c>
      <c r="AK72">
        <f>IF(Table13[[#This Row],[method_payment]]=5,1,0)</f>
        <v>0</v>
      </c>
      <c r="AL72">
        <f>IF(Table13[[#This Row],[method_payment]]=6,1,0)</f>
        <v>0</v>
      </c>
      <c r="AM72" t="s">
        <v>15</v>
      </c>
      <c r="AN72" t="s">
        <v>16</v>
      </c>
      <c r="AO72">
        <v>1</v>
      </c>
      <c r="AP72" s="2">
        <v>1347.43</v>
      </c>
      <c r="AQ72" s="3">
        <f>IF(AND(Table13[[#This Row],[Average_amount_spent_per_visit_last_3_months]]&gt;=1,Table13[[#This Row],[Average_amount_spent_per_visit_last_3_months]]&lt;=999),1,0)</f>
        <v>0</v>
      </c>
      <c r="AR72" s="3">
        <f>IF(AND(Table13[[#This Row],[Average_amount_spent_per_visit_last_3_months]]&gt;=1000,Table13[[#This Row],[Average_amount_spent_per_visit_last_3_months]]&lt;=6700),1,0)</f>
        <v>1</v>
      </c>
      <c r="AS72">
        <v>2</v>
      </c>
      <c r="AT72">
        <v>44</v>
      </c>
      <c r="AU72">
        <f>IF(AND(Table13[[#This Row],[Age]]&gt;=18,Table13[[#This Row],[Age]]&lt;=25),1,0)</f>
        <v>0</v>
      </c>
      <c r="AV72">
        <f>IF(AND(Table13[[#This Row],[Age]]&gt;=26,Table13[[#This Row],[Age]]&lt;=35),1,0)</f>
        <v>0</v>
      </c>
      <c r="AW72">
        <f>IF(AND(Table13[[#This Row],[Age]]&gt;=36,Table13[[#This Row],[Age]]&lt;=45),1,0)</f>
        <v>1</v>
      </c>
      <c r="AX72">
        <f>IF(AND(Table13[[#This Row],[Age]]&gt;=46,Table13[[#This Row],[Age]]&lt;=55),1,0)</f>
        <v>0</v>
      </c>
      <c r="AY72">
        <f>IF(AND(Table13[[#This Row],[Age]]&gt;=56,Table13[[#This Row],[Age]]&lt;=67),1,0)</f>
        <v>0</v>
      </c>
      <c r="AZ72" t="s">
        <v>25</v>
      </c>
      <c r="BA72">
        <f>IF(Table13[[#This Row],[Marital Status]]="Married",1,0)</f>
        <v>1</v>
      </c>
      <c r="BB72">
        <f>IF(Table13[[#This Row],[Marital Status]]="Single",1,0)</f>
        <v>0</v>
      </c>
      <c r="BC72" t="s">
        <v>27</v>
      </c>
      <c r="BD72">
        <f>IF(Table13[[#This Row],[gender]]="Male",1,0)</f>
        <v>1</v>
      </c>
      <c r="BE72">
        <f>IF(Table13[[#This Row],[gender]]="Female",1,0)</f>
        <v>0</v>
      </c>
      <c r="BF72" t="s">
        <v>18</v>
      </c>
      <c r="BG72">
        <f>IF(Table13[[#This Row],[Highest level of Education]]="Did not attend school",1,0)</f>
        <v>0</v>
      </c>
      <c r="BH72">
        <f>IF(Table13[[#This Row],[Highest level of Education]]="K12 completed",1,0)</f>
        <v>0</v>
      </c>
      <c r="BI72">
        <f>IF(Table13[[#This Row],[Highest level of Education]]="High School Completed",1,0)</f>
        <v>0</v>
      </c>
      <c r="BJ72">
        <f>IF(Table13[[#This Row],[Highest level of Education]]="Technical Diploma/Partially completed College",1,0)</f>
        <v>0</v>
      </c>
      <c r="BK72">
        <f>IF(Table13[[#This Row],[Highest level of Education]]="University/College Degree",1,0)</f>
        <v>0</v>
      </c>
      <c r="BL72">
        <f>IF(Table13[[#This Row],[Highest level of Education]]="Post-graduate education",1,0)</f>
        <v>1</v>
      </c>
      <c r="BM72">
        <v>2</v>
      </c>
      <c r="BN72">
        <v>1</v>
      </c>
      <c r="BO72">
        <v>8</v>
      </c>
      <c r="BP72">
        <f>IF(Table13[[#This Row],[Monthly_Income 1_5500 2_8000 3_11000 4_15000 5_20000 6_27000 7_35000 8_5000 9_51000 98_0]]=1,1,0)</f>
        <v>0</v>
      </c>
      <c r="BQ72">
        <f>IF(Table13[[#This Row],[Monthly_Income 1_5500 2_8000 3_11000 4_15000 5_20000 6_27000 7_35000 8_5000 9_51000 98_0]]=2,1,0)</f>
        <v>0</v>
      </c>
      <c r="BR72">
        <f>IF(Table13[[#This Row],[Monthly_Income 1_5500 2_8000 3_11000 4_15000 5_20000 6_27000 7_35000 8_5000 9_51000 98_0]]=3,1,0)</f>
        <v>0</v>
      </c>
      <c r="BS72">
        <f>IF(Table13[[#This Row],[Monthly_Income 1_5500 2_8000 3_11000 4_15000 5_20000 6_27000 7_35000 8_5000 9_51000 98_0]]=4,1,0)</f>
        <v>0</v>
      </c>
      <c r="BT72">
        <f>IF(Table13[[#This Row],[Monthly_Income 1_5500 2_8000 3_11000 4_15000 5_20000 6_27000 7_35000 8_5000 9_51000 98_0]]=5,1,0)</f>
        <v>0</v>
      </c>
      <c r="BU72">
        <f>IF(Table13[[#This Row],[Monthly_Income 1_5500 2_8000 3_11000 4_15000 5_20000 6_27000 7_35000 8_5000 9_51000 98_0]]=6,1,0)</f>
        <v>0</v>
      </c>
      <c r="BV72">
        <f>IF(Table13[[#This Row],[Monthly_Income 1_5500 2_8000 3_11000 4_15000 5_20000 6_27000 7_35000 8_5000 9_51000 98_0]]=7,1,0)</f>
        <v>0</v>
      </c>
      <c r="BW72">
        <f>IF(Table13[[#This Row],[Monthly_Income 1_5500 2_8000 3_11000 4_15000 5_20000 6_27000 7_35000 8_5000 9_51000 98_0]]=8,1,0)</f>
        <v>1</v>
      </c>
      <c r="BX72">
        <f>IF(Table13[[#This Row],[Monthly_Income 1_5500 2_8000 3_11000 4_15000 5_20000 6_27000 7_35000 8_5000 9_51000 98_0]]=9,1,0)</f>
        <v>0</v>
      </c>
      <c r="BY72">
        <f>IF(Table13[[#This Row],[Monthly_Income 1_5500 2_8000 3_11000 4_15000 5_20000 6_27000 7_35000 8_5000 9_51000 98_0]]=98,1,0)</f>
        <v>0</v>
      </c>
      <c r="BZ72">
        <v>8</v>
      </c>
      <c r="CA72">
        <f>IF(Table13[[#This Row],[Monthly_Household_Income]]=1,1,0)</f>
        <v>0</v>
      </c>
      <c r="CB72">
        <f>IF(Table13[[#This Row],[Monthly_Household_Income]]=2,1,0)</f>
        <v>0</v>
      </c>
      <c r="CC72">
        <f>IF(Table13[[#This Row],[Monthly_Household_Income]]=3,1,0)</f>
        <v>0</v>
      </c>
      <c r="CD72">
        <f>IF(Table13[[#This Row],[Monthly_Household_Income]]=4,1,0)</f>
        <v>0</v>
      </c>
      <c r="CE72">
        <f>IF(Table13[[#This Row],[Monthly_Household_Income]]=5,1,0)</f>
        <v>0</v>
      </c>
      <c r="CF72">
        <f>IF(Table13[[#This Row],[Monthly_Household_Income]]=6,1,0)</f>
        <v>0</v>
      </c>
      <c r="CG72">
        <f>IF(Table13[[#This Row],[Monthly_Household_Income]]=7,1,0)</f>
        <v>0</v>
      </c>
      <c r="CH72">
        <f>IF(Table13[[#This Row],[Monthly_Household_Income]]=8,1,0)</f>
        <v>1</v>
      </c>
      <c r="CI72">
        <f>IF(Table13[[#This Row],[Monthly_Household_Income]]=9,1,0)</f>
        <v>0</v>
      </c>
      <c r="CJ72">
        <f>IF(Table13[[#This Row],[Monthly_Household_Income]]=98,1,0)</f>
        <v>0</v>
      </c>
    </row>
    <row r="73" spans="1:88">
      <c r="A73">
        <v>292</v>
      </c>
      <c r="B73" s="1">
        <v>43192</v>
      </c>
      <c r="C73" t="s">
        <v>33</v>
      </c>
      <c r="D73">
        <v>9</v>
      </c>
      <c r="E73">
        <v>7</v>
      </c>
      <c r="F73">
        <v>9</v>
      </c>
      <c r="G73">
        <v>9</v>
      </c>
      <c r="H73">
        <v>9</v>
      </c>
      <c r="I73">
        <v>8</v>
      </c>
      <c r="J73" t="s">
        <v>15</v>
      </c>
      <c r="K73">
        <v>9</v>
      </c>
      <c r="L73">
        <v>8</v>
      </c>
      <c r="M73">
        <v>9</v>
      </c>
      <c r="N73">
        <v>8</v>
      </c>
      <c r="O73">
        <v>10</v>
      </c>
      <c r="P73">
        <v>8</v>
      </c>
      <c r="Q73">
        <v>8</v>
      </c>
      <c r="R73">
        <v>10</v>
      </c>
      <c r="S73">
        <v>9</v>
      </c>
      <c r="T73">
        <v>9</v>
      </c>
      <c r="U73">
        <v>9</v>
      </c>
      <c r="V73">
        <v>8</v>
      </c>
      <c r="W73">
        <v>9</v>
      </c>
      <c r="X73">
        <v>0</v>
      </c>
      <c r="Y73">
        <v>9</v>
      </c>
      <c r="Z73">
        <v>9</v>
      </c>
      <c r="AA73">
        <v>8</v>
      </c>
      <c r="AB73">
        <v>8</v>
      </c>
      <c r="AC73">
        <v>2</v>
      </c>
      <c r="AD73">
        <f>IF(Table13[[#This Row],[payment]]=1,1,0)</f>
        <v>0</v>
      </c>
      <c r="AE73">
        <f>IF(Table13[[#This Row],[payment]]=2,1,0)</f>
        <v>1</v>
      </c>
      <c r="AF73">
        <f>IF(Table13[[#This Row],[payment]]=3,1,0)</f>
        <v>0</v>
      </c>
      <c r="AG73">
        <v>1</v>
      </c>
      <c r="AH73">
        <f>IF(Table13[[#This Row],[method_payment]]=1,1,0)</f>
        <v>1</v>
      </c>
      <c r="AI73">
        <f>IF(Table13[[#This Row],[method_payment]]=2,1,0)</f>
        <v>0</v>
      </c>
      <c r="AJ73">
        <f>IF(Table13[[#This Row],[method_payment]]=3,1,0)</f>
        <v>0</v>
      </c>
      <c r="AK73">
        <f>IF(Table13[[#This Row],[method_payment]]=5,1,0)</f>
        <v>0</v>
      </c>
      <c r="AL73">
        <f>IF(Table13[[#This Row],[method_payment]]=6,1,0)</f>
        <v>0</v>
      </c>
      <c r="AM73" t="s">
        <v>16</v>
      </c>
      <c r="AN73" t="s">
        <v>15</v>
      </c>
      <c r="AO73">
        <v>1</v>
      </c>
      <c r="AP73" s="2">
        <v>428.46</v>
      </c>
      <c r="AQ73" s="3">
        <f>IF(AND(Table13[[#This Row],[Average_amount_spent_per_visit_last_3_months]]&gt;=1,Table13[[#This Row],[Average_amount_spent_per_visit_last_3_months]]&lt;=999),1,0)</f>
        <v>1</v>
      </c>
      <c r="AR73" s="3">
        <f>IF(AND(Table13[[#This Row],[Average_amount_spent_per_visit_last_3_months]]&gt;=1000,Table13[[#This Row],[Average_amount_spent_per_visit_last_3_months]]&lt;=6700),1,0)</f>
        <v>0</v>
      </c>
      <c r="AS73">
        <v>3</v>
      </c>
      <c r="AT73">
        <v>47</v>
      </c>
      <c r="AU73">
        <f>IF(AND(Table13[[#This Row],[Age]]&gt;=18,Table13[[#This Row],[Age]]&lt;=25),1,0)</f>
        <v>0</v>
      </c>
      <c r="AV73">
        <f>IF(AND(Table13[[#This Row],[Age]]&gt;=26,Table13[[#This Row],[Age]]&lt;=35),1,0)</f>
        <v>0</v>
      </c>
      <c r="AW73">
        <f>IF(AND(Table13[[#This Row],[Age]]&gt;=36,Table13[[#This Row],[Age]]&lt;=45),1,0)</f>
        <v>0</v>
      </c>
      <c r="AX73">
        <f>IF(AND(Table13[[#This Row],[Age]]&gt;=46,Table13[[#This Row],[Age]]&lt;=55),1,0)</f>
        <v>1</v>
      </c>
      <c r="AY73">
        <f>IF(AND(Table13[[#This Row],[Age]]&gt;=56,Table13[[#This Row],[Age]]&lt;=67),1,0)</f>
        <v>0</v>
      </c>
      <c r="AZ73" t="s">
        <v>25</v>
      </c>
      <c r="BA73">
        <f>IF(Table13[[#This Row],[Marital Status]]="Married",1,0)</f>
        <v>1</v>
      </c>
      <c r="BB73">
        <f>IF(Table13[[#This Row],[Marital Status]]="Single",1,0)</f>
        <v>0</v>
      </c>
      <c r="BC73" t="s">
        <v>27</v>
      </c>
      <c r="BD73">
        <f>IF(Table13[[#This Row],[gender]]="Male",1,0)</f>
        <v>1</v>
      </c>
      <c r="BE73">
        <f>IF(Table13[[#This Row],[gender]]="Female",1,0)</f>
        <v>0</v>
      </c>
      <c r="BF73" t="s">
        <v>20</v>
      </c>
      <c r="BG73">
        <f>IF(Table13[[#This Row],[Highest level of Education]]="Did not attend school",1,0)</f>
        <v>0</v>
      </c>
      <c r="BH73">
        <f>IF(Table13[[#This Row],[Highest level of Education]]="K12 completed",1,0)</f>
        <v>0</v>
      </c>
      <c r="BI73">
        <f>IF(Table13[[#This Row],[Highest level of Education]]="High School Completed",1,0)</f>
        <v>1</v>
      </c>
      <c r="BJ73">
        <f>IF(Table13[[#This Row],[Highest level of Education]]="Technical Diploma/Partially completed College",1,0)</f>
        <v>0</v>
      </c>
      <c r="BK73">
        <f>IF(Table13[[#This Row],[Highest level of Education]]="University/College Degree",1,0)</f>
        <v>0</v>
      </c>
      <c r="BL73">
        <f>IF(Table13[[#This Row],[Highest level of Education]]="Post-graduate education",1,0)</f>
        <v>0</v>
      </c>
      <c r="BM73">
        <v>5</v>
      </c>
      <c r="BN73">
        <v>1</v>
      </c>
      <c r="BO73">
        <v>5</v>
      </c>
      <c r="BP73">
        <f>IF(Table13[[#This Row],[Monthly_Income 1_5500 2_8000 3_11000 4_15000 5_20000 6_27000 7_35000 8_5000 9_51000 98_0]]=1,1,0)</f>
        <v>0</v>
      </c>
      <c r="BQ73">
        <f>IF(Table13[[#This Row],[Monthly_Income 1_5500 2_8000 3_11000 4_15000 5_20000 6_27000 7_35000 8_5000 9_51000 98_0]]=2,1,0)</f>
        <v>0</v>
      </c>
      <c r="BR73">
        <f>IF(Table13[[#This Row],[Monthly_Income 1_5500 2_8000 3_11000 4_15000 5_20000 6_27000 7_35000 8_5000 9_51000 98_0]]=3,1,0)</f>
        <v>0</v>
      </c>
      <c r="BS73">
        <f>IF(Table13[[#This Row],[Monthly_Income 1_5500 2_8000 3_11000 4_15000 5_20000 6_27000 7_35000 8_5000 9_51000 98_0]]=4,1,0)</f>
        <v>0</v>
      </c>
      <c r="BT73">
        <f>IF(Table13[[#This Row],[Monthly_Income 1_5500 2_8000 3_11000 4_15000 5_20000 6_27000 7_35000 8_5000 9_51000 98_0]]=5,1,0)</f>
        <v>1</v>
      </c>
      <c r="BU73">
        <f>IF(Table13[[#This Row],[Monthly_Income 1_5500 2_8000 3_11000 4_15000 5_20000 6_27000 7_35000 8_5000 9_51000 98_0]]=6,1,0)</f>
        <v>0</v>
      </c>
      <c r="BV73">
        <f>IF(Table13[[#This Row],[Monthly_Income 1_5500 2_8000 3_11000 4_15000 5_20000 6_27000 7_35000 8_5000 9_51000 98_0]]=7,1,0)</f>
        <v>0</v>
      </c>
      <c r="BW73">
        <f>IF(Table13[[#This Row],[Monthly_Income 1_5500 2_8000 3_11000 4_15000 5_20000 6_27000 7_35000 8_5000 9_51000 98_0]]=8,1,0)</f>
        <v>0</v>
      </c>
      <c r="BX73">
        <f>IF(Table13[[#This Row],[Monthly_Income 1_5500 2_8000 3_11000 4_15000 5_20000 6_27000 7_35000 8_5000 9_51000 98_0]]=9,1,0)</f>
        <v>0</v>
      </c>
      <c r="BY73">
        <f>IF(Table13[[#This Row],[Monthly_Income 1_5500 2_8000 3_11000 4_15000 5_20000 6_27000 7_35000 8_5000 9_51000 98_0]]=98,1,0)</f>
        <v>0</v>
      </c>
      <c r="BZ73">
        <v>7</v>
      </c>
      <c r="CA73">
        <f>IF(Table13[[#This Row],[Monthly_Household_Income]]=1,1,0)</f>
        <v>0</v>
      </c>
      <c r="CB73">
        <f>IF(Table13[[#This Row],[Monthly_Household_Income]]=2,1,0)</f>
        <v>0</v>
      </c>
      <c r="CC73">
        <f>IF(Table13[[#This Row],[Monthly_Household_Income]]=3,1,0)</f>
        <v>0</v>
      </c>
      <c r="CD73">
        <f>IF(Table13[[#This Row],[Monthly_Household_Income]]=4,1,0)</f>
        <v>0</v>
      </c>
      <c r="CE73">
        <f>IF(Table13[[#This Row],[Monthly_Household_Income]]=5,1,0)</f>
        <v>0</v>
      </c>
      <c r="CF73">
        <f>IF(Table13[[#This Row],[Monthly_Household_Income]]=6,1,0)</f>
        <v>0</v>
      </c>
      <c r="CG73">
        <f>IF(Table13[[#This Row],[Monthly_Household_Income]]=7,1,0)</f>
        <v>1</v>
      </c>
      <c r="CH73">
        <f>IF(Table13[[#This Row],[Monthly_Household_Income]]=8,1,0)</f>
        <v>0</v>
      </c>
      <c r="CI73">
        <f>IF(Table13[[#This Row],[Monthly_Household_Income]]=9,1,0)</f>
        <v>0</v>
      </c>
      <c r="CJ73">
        <f>IF(Table13[[#This Row],[Monthly_Household_Income]]=98,1,0)</f>
        <v>0</v>
      </c>
    </row>
    <row r="74" spans="1:88">
      <c r="A74">
        <v>297</v>
      </c>
      <c r="B74" s="1">
        <v>42918</v>
      </c>
      <c r="C74" t="s">
        <v>32</v>
      </c>
      <c r="D74">
        <v>8</v>
      </c>
      <c r="E74">
        <v>7</v>
      </c>
      <c r="F74">
        <v>8</v>
      </c>
      <c r="G74">
        <v>7</v>
      </c>
      <c r="H74">
        <v>6</v>
      </c>
      <c r="I74">
        <v>5</v>
      </c>
      <c r="J74" t="s">
        <v>15</v>
      </c>
      <c r="K74">
        <v>8</v>
      </c>
      <c r="L74">
        <v>8</v>
      </c>
      <c r="M74">
        <v>6</v>
      </c>
      <c r="N74">
        <v>6</v>
      </c>
      <c r="O74">
        <v>8</v>
      </c>
      <c r="P74">
        <v>7</v>
      </c>
      <c r="Q74">
        <v>7</v>
      </c>
      <c r="R74">
        <v>6</v>
      </c>
      <c r="S74">
        <v>7</v>
      </c>
      <c r="T74">
        <v>8</v>
      </c>
      <c r="U74">
        <v>6</v>
      </c>
      <c r="V74">
        <v>9</v>
      </c>
      <c r="W74">
        <v>7</v>
      </c>
      <c r="X74">
        <v>7</v>
      </c>
      <c r="Y74">
        <v>8</v>
      </c>
      <c r="Z74">
        <v>7</v>
      </c>
      <c r="AA74">
        <v>6</v>
      </c>
      <c r="AB74">
        <v>6</v>
      </c>
      <c r="AC74">
        <v>2</v>
      </c>
      <c r="AD74">
        <f>IF(Table13[[#This Row],[payment]]=1,1,0)</f>
        <v>0</v>
      </c>
      <c r="AE74">
        <f>IF(Table13[[#This Row],[payment]]=2,1,0)</f>
        <v>1</v>
      </c>
      <c r="AF74">
        <f>IF(Table13[[#This Row],[payment]]=3,1,0)</f>
        <v>0</v>
      </c>
      <c r="AG74">
        <v>2</v>
      </c>
      <c r="AH74">
        <f>IF(Table13[[#This Row],[method_payment]]=1,1,0)</f>
        <v>0</v>
      </c>
      <c r="AI74">
        <f>IF(Table13[[#This Row],[method_payment]]=2,1,0)</f>
        <v>1</v>
      </c>
      <c r="AJ74">
        <f>IF(Table13[[#This Row],[method_payment]]=3,1,0)</f>
        <v>0</v>
      </c>
      <c r="AK74">
        <f>IF(Table13[[#This Row],[method_payment]]=5,1,0)</f>
        <v>0</v>
      </c>
      <c r="AL74">
        <f>IF(Table13[[#This Row],[method_payment]]=6,1,0)</f>
        <v>0</v>
      </c>
      <c r="AM74" t="s">
        <v>16</v>
      </c>
      <c r="AN74" t="s">
        <v>15</v>
      </c>
      <c r="AO74">
        <v>1</v>
      </c>
      <c r="AP74" s="2">
        <v>202.98</v>
      </c>
      <c r="AQ74" s="3">
        <f>IF(AND(Table13[[#This Row],[Average_amount_spent_per_visit_last_3_months]]&gt;=1,Table13[[#This Row],[Average_amount_spent_per_visit_last_3_months]]&lt;=999),1,0)</f>
        <v>1</v>
      </c>
      <c r="AR74" s="3">
        <f>IF(AND(Table13[[#This Row],[Average_amount_spent_per_visit_last_3_months]]&gt;=1000,Table13[[#This Row],[Average_amount_spent_per_visit_last_3_months]]&lt;=6700),1,0)</f>
        <v>0</v>
      </c>
      <c r="AS74">
        <v>3</v>
      </c>
      <c r="AT74">
        <v>33</v>
      </c>
      <c r="AU74">
        <f>IF(AND(Table13[[#This Row],[Age]]&gt;=18,Table13[[#This Row],[Age]]&lt;=25),1,0)</f>
        <v>0</v>
      </c>
      <c r="AV74">
        <f>IF(AND(Table13[[#This Row],[Age]]&gt;=26,Table13[[#This Row],[Age]]&lt;=35),1,0)</f>
        <v>1</v>
      </c>
      <c r="AW74">
        <f>IF(AND(Table13[[#This Row],[Age]]&gt;=36,Table13[[#This Row],[Age]]&lt;=45),1,0)</f>
        <v>0</v>
      </c>
      <c r="AX74">
        <f>IF(AND(Table13[[#This Row],[Age]]&gt;=46,Table13[[#This Row],[Age]]&lt;=55),1,0)</f>
        <v>0</v>
      </c>
      <c r="AY74">
        <f>IF(AND(Table13[[#This Row],[Age]]&gt;=56,Table13[[#This Row],[Age]]&lt;=67),1,0)</f>
        <v>0</v>
      </c>
      <c r="AZ74" t="s">
        <v>25</v>
      </c>
      <c r="BA74">
        <f>IF(Table13[[#This Row],[Marital Status]]="Married",1,0)</f>
        <v>1</v>
      </c>
      <c r="BB74">
        <f>IF(Table13[[#This Row],[Marital Status]]="Single",1,0)</f>
        <v>0</v>
      </c>
      <c r="BC74" t="s">
        <v>27</v>
      </c>
      <c r="BD74">
        <f>IF(Table13[[#This Row],[gender]]="Male",1,0)</f>
        <v>1</v>
      </c>
      <c r="BE74">
        <f>IF(Table13[[#This Row],[gender]]="Female",1,0)</f>
        <v>0</v>
      </c>
      <c r="BF74" t="s">
        <v>23</v>
      </c>
      <c r="BG74">
        <f>IF(Table13[[#This Row],[Highest level of Education]]="Did not attend school",1,0)</f>
        <v>0</v>
      </c>
      <c r="BH74">
        <f>IF(Table13[[#This Row],[Highest level of Education]]="K12 completed",1,0)</f>
        <v>0</v>
      </c>
      <c r="BI74">
        <f>IF(Table13[[#This Row],[Highest level of Education]]="High School Completed",1,0)</f>
        <v>0</v>
      </c>
      <c r="BJ74">
        <f>IF(Table13[[#This Row],[Highest level of Education]]="Technical Diploma/Partially completed College",1,0)</f>
        <v>1</v>
      </c>
      <c r="BK74">
        <f>IF(Table13[[#This Row],[Highest level of Education]]="University/College Degree",1,0)</f>
        <v>0</v>
      </c>
      <c r="BL74">
        <f>IF(Table13[[#This Row],[Highest level of Education]]="Post-graduate education",1,0)</f>
        <v>0</v>
      </c>
      <c r="BM74">
        <v>3</v>
      </c>
      <c r="BN74">
        <v>1</v>
      </c>
      <c r="BO74">
        <v>3</v>
      </c>
      <c r="BP74">
        <f>IF(Table13[[#This Row],[Monthly_Income 1_5500 2_8000 3_11000 4_15000 5_20000 6_27000 7_35000 8_5000 9_51000 98_0]]=1,1,0)</f>
        <v>0</v>
      </c>
      <c r="BQ74">
        <f>IF(Table13[[#This Row],[Monthly_Income 1_5500 2_8000 3_11000 4_15000 5_20000 6_27000 7_35000 8_5000 9_51000 98_0]]=2,1,0)</f>
        <v>0</v>
      </c>
      <c r="BR74">
        <f>IF(Table13[[#This Row],[Monthly_Income 1_5500 2_8000 3_11000 4_15000 5_20000 6_27000 7_35000 8_5000 9_51000 98_0]]=3,1,0)</f>
        <v>1</v>
      </c>
      <c r="BS74">
        <f>IF(Table13[[#This Row],[Monthly_Income 1_5500 2_8000 3_11000 4_15000 5_20000 6_27000 7_35000 8_5000 9_51000 98_0]]=4,1,0)</f>
        <v>0</v>
      </c>
      <c r="BT74">
        <f>IF(Table13[[#This Row],[Monthly_Income 1_5500 2_8000 3_11000 4_15000 5_20000 6_27000 7_35000 8_5000 9_51000 98_0]]=5,1,0)</f>
        <v>0</v>
      </c>
      <c r="BU74">
        <f>IF(Table13[[#This Row],[Monthly_Income 1_5500 2_8000 3_11000 4_15000 5_20000 6_27000 7_35000 8_5000 9_51000 98_0]]=6,1,0)</f>
        <v>0</v>
      </c>
      <c r="BV74">
        <f>IF(Table13[[#This Row],[Monthly_Income 1_5500 2_8000 3_11000 4_15000 5_20000 6_27000 7_35000 8_5000 9_51000 98_0]]=7,1,0)</f>
        <v>0</v>
      </c>
      <c r="BW74">
        <f>IF(Table13[[#This Row],[Monthly_Income 1_5500 2_8000 3_11000 4_15000 5_20000 6_27000 7_35000 8_5000 9_51000 98_0]]=8,1,0)</f>
        <v>0</v>
      </c>
      <c r="BX74">
        <f>IF(Table13[[#This Row],[Monthly_Income 1_5500 2_8000 3_11000 4_15000 5_20000 6_27000 7_35000 8_5000 9_51000 98_0]]=9,1,0)</f>
        <v>0</v>
      </c>
      <c r="BY74">
        <f>IF(Table13[[#This Row],[Monthly_Income 1_5500 2_8000 3_11000 4_15000 5_20000 6_27000 7_35000 8_5000 9_51000 98_0]]=98,1,0)</f>
        <v>0</v>
      </c>
      <c r="BZ74">
        <v>3</v>
      </c>
      <c r="CA74">
        <f>IF(Table13[[#This Row],[Monthly_Household_Income]]=1,1,0)</f>
        <v>0</v>
      </c>
      <c r="CB74">
        <f>IF(Table13[[#This Row],[Monthly_Household_Income]]=2,1,0)</f>
        <v>0</v>
      </c>
      <c r="CC74">
        <f>IF(Table13[[#This Row],[Monthly_Household_Income]]=3,1,0)</f>
        <v>1</v>
      </c>
      <c r="CD74">
        <f>IF(Table13[[#This Row],[Monthly_Household_Income]]=4,1,0)</f>
        <v>0</v>
      </c>
      <c r="CE74">
        <f>IF(Table13[[#This Row],[Monthly_Household_Income]]=5,1,0)</f>
        <v>0</v>
      </c>
      <c r="CF74">
        <f>IF(Table13[[#This Row],[Monthly_Household_Income]]=6,1,0)</f>
        <v>0</v>
      </c>
      <c r="CG74">
        <f>IF(Table13[[#This Row],[Monthly_Household_Income]]=7,1,0)</f>
        <v>0</v>
      </c>
      <c r="CH74">
        <f>IF(Table13[[#This Row],[Monthly_Household_Income]]=8,1,0)</f>
        <v>0</v>
      </c>
      <c r="CI74">
        <f>IF(Table13[[#This Row],[Monthly_Household_Income]]=9,1,0)</f>
        <v>0</v>
      </c>
      <c r="CJ74">
        <f>IF(Table13[[#This Row],[Monthly_Household_Income]]=98,1,0)</f>
        <v>0</v>
      </c>
    </row>
    <row r="75" spans="1:88">
      <c r="A75">
        <v>300</v>
      </c>
      <c r="B75" s="1">
        <v>42994</v>
      </c>
      <c r="C75" t="s">
        <v>35</v>
      </c>
      <c r="D75">
        <v>8</v>
      </c>
      <c r="E75">
        <v>8</v>
      </c>
      <c r="F75">
        <v>8</v>
      </c>
      <c r="G75">
        <v>8</v>
      </c>
      <c r="H75">
        <v>7</v>
      </c>
      <c r="I75">
        <v>8</v>
      </c>
      <c r="J75" t="s">
        <v>15</v>
      </c>
      <c r="K75">
        <v>8</v>
      </c>
      <c r="L75">
        <v>6</v>
      </c>
      <c r="M75">
        <v>6</v>
      </c>
      <c r="N75">
        <v>8</v>
      </c>
      <c r="O75">
        <v>7</v>
      </c>
      <c r="P75">
        <v>8</v>
      </c>
      <c r="Q75">
        <v>6</v>
      </c>
      <c r="R75">
        <v>8</v>
      </c>
      <c r="S75">
        <v>8</v>
      </c>
      <c r="T75">
        <v>9</v>
      </c>
      <c r="U75">
        <v>9</v>
      </c>
      <c r="V75">
        <v>8</v>
      </c>
      <c r="W75">
        <v>8</v>
      </c>
      <c r="X75">
        <v>7</v>
      </c>
      <c r="Y75">
        <v>8</v>
      </c>
      <c r="Z75">
        <v>8</v>
      </c>
      <c r="AA75">
        <v>6</v>
      </c>
      <c r="AB75">
        <v>0</v>
      </c>
      <c r="AC75">
        <v>2</v>
      </c>
      <c r="AD75">
        <f>IF(Table13[[#This Row],[payment]]=1,1,0)</f>
        <v>0</v>
      </c>
      <c r="AE75">
        <f>IF(Table13[[#This Row],[payment]]=2,1,0)</f>
        <v>1</v>
      </c>
      <c r="AF75">
        <f>IF(Table13[[#This Row],[payment]]=3,1,0)</f>
        <v>0</v>
      </c>
      <c r="AG75">
        <v>1</v>
      </c>
      <c r="AH75">
        <f>IF(Table13[[#This Row],[method_payment]]=1,1,0)</f>
        <v>1</v>
      </c>
      <c r="AI75">
        <f>IF(Table13[[#This Row],[method_payment]]=2,1,0)</f>
        <v>0</v>
      </c>
      <c r="AJ75">
        <f>IF(Table13[[#This Row],[method_payment]]=3,1,0)</f>
        <v>0</v>
      </c>
      <c r="AK75">
        <f>IF(Table13[[#This Row],[method_payment]]=5,1,0)</f>
        <v>0</v>
      </c>
      <c r="AL75">
        <f>IF(Table13[[#This Row],[method_payment]]=6,1,0)</f>
        <v>0</v>
      </c>
      <c r="AM75" t="s">
        <v>16</v>
      </c>
      <c r="AN75" t="s">
        <v>16</v>
      </c>
      <c r="AO75">
        <v>3</v>
      </c>
      <c r="AP75" s="2">
        <v>327.14999999999998</v>
      </c>
      <c r="AQ75" s="3">
        <f>IF(AND(Table13[[#This Row],[Average_amount_spent_per_visit_last_3_months]]&gt;=1,Table13[[#This Row],[Average_amount_spent_per_visit_last_3_months]]&lt;=999),1,0)</f>
        <v>1</v>
      </c>
      <c r="AR75" s="3">
        <f>IF(AND(Table13[[#This Row],[Average_amount_spent_per_visit_last_3_months]]&gt;=1000,Table13[[#This Row],[Average_amount_spent_per_visit_last_3_months]]&lt;=6700),1,0)</f>
        <v>0</v>
      </c>
      <c r="AS75">
        <v>1</v>
      </c>
      <c r="AT75">
        <v>29</v>
      </c>
      <c r="AU75">
        <f>IF(AND(Table13[[#This Row],[Age]]&gt;=18,Table13[[#This Row],[Age]]&lt;=25),1,0)</f>
        <v>0</v>
      </c>
      <c r="AV75">
        <f>IF(AND(Table13[[#This Row],[Age]]&gt;=26,Table13[[#This Row],[Age]]&lt;=35),1,0)</f>
        <v>1</v>
      </c>
      <c r="AW75">
        <f>IF(AND(Table13[[#This Row],[Age]]&gt;=36,Table13[[#This Row],[Age]]&lt;=45),1,0)</f>
        <v>0</v>
      </c>
      <c r="AX75">
        <f>IF(AND(Table13[[#This Row],[Age]]&gt;=46,Table13[[#This Row],[Age]]&lt;=55),1,0)</f>
        <v>0</v>
      </c>
      <c r="AY75">
        <f>IF(AND(Table13[[#This Row],[Age]]&gt;=56,Table13[[#This Row],[Age]]&lt;=67),1,0)</f>
        <v>0</v>
      </c>
      <c r="AZ75" t="s">
        <v>24</v>
      </c>
      <c r="BA75">
        <f>IF(Table13[[#This Row],[Marital Status]]="Married",1,0)</f>
        <v>0</v>
      </c>
      <c r="BB75">
        <f>IF(Table13[[#This Row],[Marital Status]]="Single",1,0)</f>
        <v>1</v>
      </c>
      <c r="BC75" t="s">
        <v>28</v>
      </c>
      <c r="BD75">
        <f>IF(Table13[[#This Row],[gender]]="Male",1,0)</f>
        <v>0</v>
      </c>
      <c r="BE75">
        <f>IF(Table13[[#This Row],[gender]]="Female",1,0)</f>
        <v>1</v>
      </c>
      <c r="BF75" t="s">
        <v>19</v>
      </c>
      <c r="BG75">
        <f>IF(Table13[[#This Row],[Highest level of Education]]="Did not attend school",1,0)</f>
        <v>0</v>
      </c>
      <c r="BH75">
        <f>IF(Table13[[#This Row],[Highest level of Education]]="K12 completed",1,0)</f>
        <v>0</v>
      </c>
      <c r="BI75">
        <f>IF(Table13[[#This Row],[Highest level of Education]]="High School Completed",1,0)</f>
        <v>0</v>
      </c>
      <c r="BJ75">
        <f>IF(Table13[[#This Row],[Highest level of Education]]="Technical Diploma/Partially completed College",1,0)</f>
        <v>0</v>
      </c>
      <c r="BK75">
        <f>IF(Table13[[#This Row],[Highest level of Education]]="University/College Degree",1,0)</f>
        <v>1</v>
      </c>
      <c r="BL75">
        <f>IF(Table13[[#This Row],[Highest level of Education]]="Post-graduate education",1,0)</f>
        <v>0</v>
      </c>
      <c r="BM75">
        <v>0</v>
      </c>
      <c r="BN75">
        <v>1</v>
      </c>
      <c r="BO75">
        <v>3</v>
      </c>
      <c r="BP75">
        <f>IF(Table13[[#This Row],[Monthly_Income 1_5500 2_8000 3_11000 4_15000 5_20000 6_27000 7_35000 8_5000 9_51000 98_0]]=1,1,0)</f>
        <v>0</v>
      </c>
      <c r="BQ75">
        <f>IF(Table13[[#This Row],[Monthly_Income 1_5500 2_8000 3_11000 4_15000 5_20000 6_27000 7_35000 8_5000 9_51000 98_0]]=2,1,0)</f>
        <v>0</v>
      </c>
      <c r="BR75">
        <f>IF(Table13[[#This Row],[Monthly_Income 1_5500 2_8000 3_11000 4_15000 5_20000 6_27000 7_35000 8_5000 9_51000 98_0]]=3,1,0)</f>
        <v>1</v>
      </c>
      <c r="BS75">
        <f>IF(Table13[[#This Row],[Monthly_Income 1_5500 2_8000 3_11000 4_15000 5_20000 6_27000 7_35000 8_5000 9_51000 98_0]]=4,1,0)</f>
        <v>0</v>
      </c>
      <c r="BT75">
        <f>IF(Table13[[#This Row],[Monthly_Income 1_5500 2_8000 3_11000 4_15000 5_20000 6_27000 7_35000 8_5000 9_51000 98_0]]=5,1,0)</f>
        <v>0</v>
      </c>
      <c r="BU75">
        <f>IF(Table13[[#This Row],[Monthly_Income 1_5500 2_8000 3_11000 4_15000 5_20000 6_27000 7_35000 8_5000 9_51000 98_0]]=6,1,0)</f>
        <v>0</v>
      </c>
      <c r="BV75">
        <f>IF(Table13[[#This Row],[Monthly_Income 1_5500 2_8000 3_11000 4_15000 5_20000 6_27000 7_35000 8_5000 9_51000 98_0]]=7,1,0)</f>
        <v>0</v>
      </c>
      <c r="BW75">
        <f>IF(Table13[[#This Row],[Monthly_Income 1_5500 2_8000 3_11000 4_15000 5_20000 6_27000 7_35000 8_5000 9_51000 98_0]]=8,1,0)</f>
        <v>0</v>
      </c>
      <c r="BX75">
        <f>IF(Table13[[#This Row],[Monthly_Income 1_5500 2_8000 3_11000 4_15000 5_20000 6_27000 7_35000 8_5000 9_51000 98_0]]=9,1,0)</f>
        <v>0</v>
      </c>
      <c r="BY75">
        <f>IF(Table13[[#This Row],[Monthly_Income 1_5500 2_8000 3_11000 4_15000 5_20000 6_27000 7_35000 8_5000 9_51000 98_0]]=98,1,0)</f>
        <v>0</v>
      </c>
      <c r="BZ75">
        <v>8</v>
      </c>
      <c r="CA75">
        <f>IF(Table13[[#This Row],[Monthly_Household_Income]]=1,1,0)</f>
        <v>0</v>
      </c>
      <c r="CB75">
        <f>IF(Table13[[#This Row],[Monthly_Household_Income]]=2,1,0)</f>
        <v>0</v>
      </c>
      <c r="CC75">
        <f>IF(Table13[[#This Row],[Monthly_Household_Income]]=3,1,0)</f>
        <v>0</v>
      </c>
      <c r="CD75">
        <f>IF(Table13[[#This Row],[Monthly_Household_Income]]=4,1,0)</f>
        <v>0</v>
      </c>
      <c r="CE75">
        <f>IF(Table13[[#This Row],[Monthly_Household_Income]]=5,1,0)</f>
        <v>0</v>
      </c>
      <c r="CF75">
        <f>IF(Table13[[#This Row],[Monthly_Household_Income]]=6,1,0)</f>
        <v>0</v>
      </c>
      <c r="CG75">
        <f>IF(Table13[[#This Row],[Monthly_Household_Income]]=7,1,0)</f>
        <v>0</v>
      </c>
      <c r="CH75">
        <f>IF(Table13[[#This Row],[Monthly_Household_Income]]=8,1,0)</f>
        <v>1</v>
      </c>
      <c r="CI75">
        <f>IF(Table13[[#This Row],[Monthly_Household_Income]]=9,1,0)</f>
        <v>0</v>
      </c>
      <c r="CJ75">
        <f>IF(Table13[[#This Row],[Monthly_Household_Income]]=98,1,0)</f>
        <v>0</v>
      </c>
    </row>
    <row r="76" spans="1:88">
      <c r="A76">
        <v>301</v>
      </c>
      <c r="B76" s="1">
        <v>43038</v>
      </c>
      <c r="C76" t="s">
        <v>32</v>
      </c>
      <c r="D76">
        <v>8</v>
      </c>
      <c r="E76">
        <v>8</v>
      </c>
      <c r="F76">
        <v>8</v>
      </c>
      <c r="G76">
        <v>8</v>
      </c>
      <c r="H76">
        <v>7</v>
      </c>
      <c r="I76">
        <v>8</v>
      </c>
      <c r="J76" t="s">
        <v>15</v>
      </c>
      <c r="K76">
        <v>7</v>
      </c>
      <c r="L76">
        <v>6</v>
      </c>
      <c r="M76">
        <v>8</v>
      </c>
      <c r="N76">
        <v>6</v>
      </c>
      <c r="O76">
        <v>7</v>
      </c>
      <c r="P76">
        <v>10</v>
      </c>
      <c r="Q76">
        <v>8</v>
      </c>
      <c r="R76">
        <v>7</v>
      </c>
      <c r="S76">
        <v>6</v>
      </c>
      <c r="T76">
        <v>7</v>
      </c>
      <c r="U76">
        <v>6</v>
      </c>
      <c r="V76">
        <v>6</v>
      </c>
      <c r="W76">
        <v>8</v>
      </c>
      <c r="X76">
        <v>7</v>
      </c>
      <c r="Y76">
        <v>9</v>
      </c>
      <c r="Z76">
        <v>9</v>
      </c>
      <c r="AA76">
        <v>8</v>
      </c>
      <c r="AB76">
        <v>7</v>
      </c>
      <c r="AC76">
        <v>2</v>
      </c>
      <c r="AD76">
        <f>IF(Table13[[#This Row],[payment]]=1,1,0)</f>
        <v>0</v>
      </c>
      <c r="AE76">
        <f>IF(Table13[[#This Row],[payment]]=2,1,0)</f>
        <v>1</v>
      </c>
      <c r="AF76">
        <f>IF(Table13[[#This Row],[payment]]=3,1,0)</f>
        <v>0</v>
      </c>
      <c r="AG76">
        <v>2</v>
      </c>
      <c r="AH76">
        <f>IF(Table13[[#This Row],[method_payment]]=1,1,0)</f>
        <v>0</v>
      </c>
      <c r="AI76">
        <f>IF(Table13[[#This Row],[method_payment]]=2,1,0)</f>
        <v>1</v>
      </c>
      <c r="AJ76">
        <f>IF(Table13[[#This Row],[method_payment]]=3,1,0)</f>
        <v>0</v>
      </c>
      <c r="AK76">
        <f>IF(Table13[[#This Row],[method_payment]]=5,1,0)</f>
        <v>0</v>
      </c>
      <c r="AL76">
        <f>IF(Table13[[#This Row],[method_payment]]=6,1,0)</f>
        <v>0</v>
      </c>
      <c r="AM76" t="s">
        <v>16</v>
      </c>
      <c r="AN76" t="s">
        <v>16</v>
      </c>
      <c r="AO76">
        <v>3</v>
      </c>
      <c r="AP76" s="2">
        <v>448.27</v>
      </c>
      <c r="AQ76" s="3">
        <f>IF(AND(Table13[[#This Row],[Average_amount_spent_per_visit_last_3_months]]&gt;=1,Table13[[#This Row],[Average_amount_spent_per_visit_last_3_months]]&lt;=999),1,0)</f>
        <v>1</v>
      </c>
      <c r="AR76" s="3">
        <f>IF(AND(Table13[[#This Row],[Average_amount_spent_per_visit_last_3_months]]&gt;=1000,Table13[[#This Row],[Average_amount_spent_per_visit_last_3_months]]&lt;=6700),1,0)</f>
        <v>0</v>
      </c>
      <c r="AS76">
        <v>3</v>
      </c>
      <c r="AT76">
        <v>46</v>
      </c>
      <c r="AU76">
        <f>IF(AND(Table13[[#This Row],[Age]]&gt;=18,Table13[[#This Row],[Age]]&lt;=25),1,0)</f>
        <v>0</v>
      </c>
      <c r="AV76">
        <f>IF(AND(Table13[[#This Row],[Age]]&gt;=26,Table13[[#This Row],[Age]]&lt;=35),1,0)</f>
        <v>0</v>
      </c>
      <c r="AW76">
        <f>IF(AND(Table13[[#This Row],[Age]]&gt;=36,Table13[[#This Row],[Age]]&lt;=45),1,0)</f>
        <v>0</v>
      </c>
      <c r="AX76">
        <f>IF(AND(Table13[[#This Row],[Age]]&gt;=46,Table13[[#This Row],[Age]]&lt;=55),1,0)</f>
        <v>1</v>
      </c>
      <c r="AY76">
        <f>IF(AND(Table13[[#This Row],[Age]]&gt;=56,Table13[[#This Row],[Age]]&lt;=67),1,0)</f>
        <v>0</v>
      </c>
      <c r="AZ76" t="s">
        <v>25</v>
      </c>
      <c r="BA76">
        <f>IF(Table13[[#This Row],[Marital Status]]="Married",1,0)</f>
        <v>1</v>
      </c>
      <c r="BB76">
        <f>IF(Table13[[#This Row],[Marital Status]]="Single",1,0)</f>
        <v>0</v>
      </c>
      <c r="BC76" t="s">
        <v>28</v>
      </c>
      <c r="BD76">
        <f>IF(Table13[[#This Row],[gender]]="Male",1,0)</f>
        <v>0</v>
      </c>
      <c r="BE76">
        <f>IF(Table13[[#This Row],[gender]]="Female",1,0)</f>
        <v>1</v>
      </c>
      <c r="BF76" t="s">
        <v>18</v>
      </c>
      <c r="BG76">
        <f>IF(Table13[[#This Row],[Highest level of Education]]="Did not attend school",1,0)</f>
        <v>0</v>
      </c>
      <c r="BH76">
        <f>IF(Table13[[#This Row],[Highest level of Education]]="K12 completed",1,0)</f>
        <v>0</v>
      </c>
      <c r="BI76">
        <f>IF(Table13[[#This Row],[Highest level of Education]]="High School Completed",1,0)</f>
        <v>0</v>
      </c>
      <c r="BJ76">
        <f>IF(Table13[[#This Row],[Highest level of Education]]="Technical Diploma/Partially completed College",1,0)</f>
        <v>0</v>
      </c>
      <c r="BK76">
        <f>IF(Table13[[#This Row],[Highest level of Education]]="University/College Degree",1,0)</f>
        <v>0</v>
      </c>
      <c r="BL76">
        <f>IF(Table13[[#This Row],[Highest level of Education]]="Post-graduate education",1,0)</f>
        <v>1</v>
      </c>
      <c r="BM76">
        <v>2</v>
      </c>
      <c r="BN76">
        <v>1</v>
      </c>
      <c r="BO76">
        <v>4</v>
      </c>
      <c r="BP76">
        <f>IF(Table13[[#This Row],[Monthly_Income 1_5500 2_8000 3_11000 4_15000 5_20000 6_27000 7_35000 8_5000 9_51000 98_0]]=1,1,0)</f>
        <v>0</v>
      </c>
      <c r="BQ76">
        <f>IF(Table13[[#This Row],[Monthly_Income 1_5500 2_8000 3_11000 4_15000 5_20000 6_27000 7_35000 8_5000 9_51000 98_0]]=2,1,0)</f>
        <v>0</v>
      </c>
      <c r="BR76">
        <f>IF(Table13[[#This Row],[Monthly_Income 1_5500 2_8000 3_11000 4_15000 5_20000 6_27000 7_35000 8_5000 9_51000 98_0]]=3,1,0)</f>
        <v>0</v>
      </c>
      <c r="BS76">
        <f>IF(Table13[[#This Row],[Monthly_Income 1_5500 2_8000 3_11000 4_15000 5_20000 6_27000 7_35000 8_5000 9_51000 98_0]]=4,1,0)</f>
        <v>1</v>
      </c>
      <c r="BT76">
        <f>IF(Table13[[#This Row],[Monthly_Income 1_5500 2_8000 3_11000 4_15000 5_20000 6_27000 7_35000 8_5000 9_51000 98_0]]=5,1,0)</f>
        <v>0</v>
      </c>
      <c r="BU76">
        <f>IF(Table13[[#This Row],[Monthly_Income 1_5500 2_8000 3_11000 4_15000 5_20000 6_27000 7_35000 8_5000 9_51000 98_0]]=6,1,0)</f>
        <v>0</v>
      </c>
      <c r="BV76">
        <f>IF(Table13[[#This Row],[Monthly_Income 1_5500 2_8000 3_11000 4_15000 5_20000 6_27000 7_35000 8_5000 9_51000 98_0]]=7,1,0)</f>
        <v>0</v>
      </c>
      <c r="BW76">
        <f>IF(Table13[[#This Row],[Monthly_Income 1_5500 2_8000 3_11000 4_15000 5_20000 6_27000 7_35000 8_5000 9_51000 98_0]]=8,1,0)</f>
        <v>0</v>
      </c>
      <c r="BX76">
        <f>IF(Table13[[#This Row],[Monthly_Income 1_5500 2_8000 3_11000 4_15000 5_20000 6_27000 7_35000 8_5000 9_51000 98_0]]=9,1,0)</f>
        <v>0</v>
      </c>
      <c r="BY76">
        <f>IF(Table13[[#This Row],[Monthly_Income 1_5500 2_8000 3_11000 4_15000 5_20000 6_27000 7_35000 8_5000 9_51000 98_0]]=98,1,0)</f>
        <v>0</v>
      </c>
      <c r="BZ76">
        <v>8</v>
      </c>
      <c r="CA76">
        <f>IF(Table13[[#This Row],[Monthly_Household_Income]]=1,1,0)</f>
        <v>0</v>
      </c>
      <c r="CB76">
        <f>IF(Table13[[#This Row],[Monthly_Household_Income]]=2,1,0)</f>
        <v>0</v>
      </c>
      <c r="CC76">
        <f>IF(Table13[[#This Row],[Monthly_Household_Income]]=3,1,0)</f>
        <v>0</v>
      </c>
      <c r="CD76">
        <f>IF(Table13[[#This Row],[Monthly_Household_Income]]=4,1,0)</f>
        <v>0</v>
      </c>
      <c r="CE76">
        <f>IF(Table13[[#This Row],[Monthly_Household_Income]]=5,1,0)</f>
        <v>0</v>
      </c>
      <c r="CF76">
        <f>IF(Table13[[#This Row],[Monthly_Household_Income]]=6,1,0)</f>
        <v>0</v>
      </c>
      <c r="CG76">
        <f>IF(Table13[[#This Row],[Monthly_Household_Income]]=7,1,0)</f>
        <v>0</v>
      </c>
      <c r="CH76">
        <f>IF(Table13[[#This Row],[Monthly_Household_Income]]=8,1,0)</f>
        <v>1</v>
      </c>
      <c r="CI76">
        <f>IF(Table13[[#This Row],[Monthly_Household_Income]]=9,1,0)</f>
        <v>0</v>
      </c>
      <c r="CJ76">
        <f>IF(Table13[[#This Row],[Monthly_Household_Income]]=98,1,0)</f>
        <v>0</v>
      </c>
    </row>
    <row r="77" spans="1:88">
      <c r="A77">
        <v>303</v>
      </c>
      <c r="B77" s="1">
        <v>43039</v>
      </c>
      <c r="C77" t="s">
        <v>38</v>
      </c>
      <c r="D77">
        <v>8</v>
      </c>
      <c r="E77">
        <v>7</v>
      </c>
      <c r="F77">
        <v>10</v>
      </c>
      <c r="G77">
        <v>8</v>
      </c>
      <c r="H77">
        <v>7</v>
      </c>
      <c r="I77">
        <v>7</v>
      </c>
      <c r="J77" t="s">
        <v>16</v>
      </c>
      <c r="K77">
        <v>9</v>
      </c>
      <c r="L77">
        <v>8</v>
      </c>
      <c r="M77">
        <v>8</v>
      </c>
      <c r="N77">
        <v>7</v>
      </c>
      <c r="O77">
        <v>8</v>
      </c>
      <c r="P77">
        <v>8</v>
      </c>
      <c r="Q77">
        <v>6</v>
      </c>
      <c r="R77">
        <v>8</v>
      </c>
      <c r="S77">
        <v>6</v>
      </c>
      <c r="T77">
        <v>9</v>
      </c>
      <c r="U77">
        <v>9</v>
      </c>
      <c r="V77">
        <v>8</v>
      </c>
      <c r="W77">
        <v>9</v>
      </c>
      <c r="X77">
        <v>9</v>
      </c>
      <c r="Y77">
        <v>9</v>
      </c>
      <c r="Z77">
        <v>6</v>
      </c>
      <c r="AA77">
        <v>8</v>
      </c>
      <c r="AB77">
        <v>8</v>
      </c>
      <c r="AC77">
        <v>2</v>
      </c>
      <c r="AD77">
        <f>IF(Table13[[#This Row],[payment]]=1,1,0)</f>
        <v>0</v>
      </c>
      <c r="AE77">
        <f>IF(Table13[[#This Row],[payment]]=2,1,0)</f>
        <v>1</v>
      </c>
      <c r="AF77">
        <f>IF(Table13[[#This Row],[payment]]=3,1,0)</f>
        <v>0</v>
      </c>
      <c r="AG77">
        <v>2</v>
      </c>
      <c r="AH77">
        <f>IF(Table13[[#This Row],[method_payment]]=1,1,0)</f>
        <v>0</v>
      </c>
      <c r="AI77">
        <f>IF(Table13[[#This Row],[method_payment]]=2,1,0)</f>
        <v>1</v>
      </c>
      <c r="AJ77">
        <f>IF(Table13[[#This Row],[method_payment]]=3,1,0)</f>
        <v>0</v>
      </c>
      <c r="AK77">
        <f>IF(Table13[[#This Row],[method_payment]]=5,1,0)</f>
        <v>0</v>
      </c>
      <c r="AL77">
        <f>IF(Table13[[#This Row],[method_payment]]=6,1,0)</f>
        <v>0</v>
      </c>
      <c r="AM77" t="s">
        <v>16</v>
      </c>
      <c r="AN77" t="s">
        <v>15</v>
      </c>
      <c r="AO77">
        <v>1</v>
      </c>
      <c r="AP77" s="2">
        <v>1838.37</v>
      </c>
      <c r="AQ77" s="3">
        <f>IF(AND(Table13[[#This Row],[Average_amount_spent_per_visit_last_3_months]]&gt;=1,Table13[[#This Row],[Average_amount_spent_per_visit_last_3_months]]&lt;=999),1,0)</f>
        <v>0</v>
      </c>
      <c r="AR77" s="3">
        <f>IF(AND(Table13[[#This Row],[Average_amount_spent_per_visit_last_3_months]]&gt;=1000,Table13[[#This Row],[Average_amount_spent_per_visit_last_3_months]]&lt;=6700),1,0)</f>
        <v>1</v>
      </c>
      <c r="AS77">
        <v>1</v>
      </c>
      <c r="AT77">
        <v>39</v>
      </c>
      <c r="AU77">
        <f>IF(AND(Table13[[#This Row],[Age]]&gt;=18,Table13[[#This Row],[Age]]&lt;=25),1,0)</f>
        <v>0</v>
      </c>
      <c r="AV77">
        <f>IF(AND(Table13[[#This Row],[Age]]&gt;=26,Table13[[#This Row],[Age]]&lt;=35),1,0)</f>
        <v>0</v>
      </c>
      <c r="AW77">
        <f>IF(AND(Table13[[#This Row],[Age]]&gt;=36,Table13[[#This Row],[Age]]&lt;=45),1,0)</f>
        <v>1</v>
      </c>
      <c r="AX77">
        <f>IF(AND(Table13[[#This Row],[Age]]&gt;=46,Table13[[#This Row],[Age]]&lt;=55),1,0)</f>
        <v>0</v>
      </c>
      <c r="AY77">
        <f>IF(AND(Table13[[#This Row],[Age]]&gt;=56,Table13[[#This Row],[Age]]&lt;=67),1,0)</f>
        <v>0</v>
      </c>
      <c r="AZ77" t="s">
        <v>25</v>
      </c>
      <c r="BA77">
        <f>IF(Table13[[#This Row],[Marital Status]]="Married",1,0)</f>
        <v>1</v>
      </c>
      <c r="BB77">
        <f>IF(Table13[[#This Row],[Marital Status]]="Single",1,0)</f>
        <v>0</v>
      </c>
      <c r="BC77" t="s">
        <v>28</v>
      </c>
      <c r="BD77">
        <f>IF(Table13[[#This Row],[gender]]="Male",1,0)</f>
        <v>0</v>
      </c>
      <c r="BE77">
        <f>IF(Table13[[#This Row],[gender]]="Female",1,0)</f>
        <v>1</v>
      </c>
      <c r="BF77" t="s">
        <v>19</v>
      </c>
      <c r="BG77">
        <f>IF(Table13[[#This Row],[Highest level of Education]]="Did not attend school",1,0)</f>
        <v>0</v>
      </c>
      <c r="BH77">
        <f>IF(Table13[[#This Row],[Highest level of Education]]="K12 completed",1,0)</f>
        <v>0</v>
      </c>
      <c r="BI77">
        <f>IF(Table13[[#This Row],[Highest level of Education]]="High School Completed",1,0)</f>
        <v>0</v>
      </c>
      <c r="BJ77">
        <f>IF(Table13[[#This Row],[Highest level of Education]]="Technical Diploma/Partially completed College",1,0)</f>
        <v>0</v>
      </c>
      <c r="BK77">
        <f>IF(Table13[[#This Row],[Highest level of Education]]="University/College Degree",1,0)</f>
        <v>1</v>
      </c>
      <c r="BL77">
        <f>IF(Table13[[#This Row],[Highest level of Education]]="Post-graduate education",1,0)</f>
        <v>0</v>
      </c>
      <c r="BM77">
        <v>5</v>
      </c>
      <c r="BN77">
        <v>1</v>
      </c>
      <c r="BO77">
        <v>3</v>
      </c>
      <c r="BP77">
        <f>IF(Table13[[#This Row],[Monthly_Income 1_5500 2_8000 3_11000 4_15000 5_20000 6_27000 7_35000 8_5000 9_51000 98_0]]=1,1,0)</f>
        <v>0</v>
      </c>
      <c r="BQ77">
        <f>IF(Table13[[#This Row],[Monthly_Income 1_5500 2_8000 3_11000 4_15000 5_20000 6_27000 7_35000 8_5000 9_51000 98_0]]=2,1,0)</f>
        <v>0</v>
      </c>
      <c r="BR77">
        <f>IF(Table13[[#This Row],[Monthly_Income 1_5500 2_8000 3_11000 4_15000 5_20000 6_27000 7_35000 8_5000 9_51000 98_0]]=3,1,0)</f>
        <v>1</v>
      </c>
      <c r="BS77">
        <f>IF(Table13[[#This Row],[Monthly_Income 1_5500 2_8000 3_11000 4_15000 5_20000 6_27000 7_35000 8_5000 9_51000 98_0]]=4,1,0)</f>
        <v>0</v>
      </c>
      <c r="BT77">
        <f>IF(Table13[[#This Row],[Monthly_Income 1_5500 2_8000 3_11000 4_15000 5_20000 6_27000 7_35000 8_5000 9_51000 98_0]]=5,1,0)</f>
        <v>0</v>
      </c>
      <c r="BU77">
        <f>IF(Table13[[#This Row],[Monthly_Income 1_5500 2_8000 3_11000 4_15000 5_20000 6_27000 7_35000 8_5000 9_51000 98_0]]=6,1,0)</f>
        <v>0</v>
      </c>
      <c r="BV77">
        <f>IF(Table13[[#This Row],[Monthly_Income 1_5500 2_8000 3_11000 4_15000 5_20000 6_27000 7_35000 8_5000 9_51000 98_0]]=7,1,0)</f>
        <v>0</v>
      </c>
      <c r="BW77">
        <f>IF(Table13[[#This Row],[Monthly_Income 1_5500 2_8000 3_11000 4_15000 5_20000 6_27000 7_35000 8_5000 9_51000 98_0]]=8,1,0)</f>
        <v>0</v>
      </c>
      <c r="BX77">
        <f>IF(Table13[[#This Row],[Monthly_Income 1_5500 2_8000 3_11000 4_15000 5_20000 6_27000 7_35000 8_5000 9_51000 98_0]]=9,1,0)</f>
        <v>0</v>
      </c>
      <c r="BY77">
        <f>IF(Table13[[#This Row],[Monthly_Income 1_5500 2_8000 3_11000 4_15000 5_20000 6_27000 7_35000 8_5000 9_51000 98_0]]=98,1,0)</f>
        <v>0</v>
      </c>
      <c r="BZ77">
        <v>6</v>
      </c>
      <c r="CA77">
        <f>IF(Table13[[#This Row],[Monthly_Household_Income]]=1,1,0)</f>
        <v>0</v>
      </c>
      <c r="CB77">
        <f>IF(Table13[[#This Row],[Monthly_Household_Income]]=2,1,0)</f>
        <v>0</v>
      </c>
      <c r="CC77">
        <f>IF(Table13[[#This Row],[Monthly_Household_Income]]=3,1,0)</f>
        <v>0</v>
      </c>
      <c r="CD77">
        <f>IF(Table13[[#This Row],[Monthly_Household_Income]]=4,1,0)</f>
        <v>0</v>
      </c>
      <c r="CE77">
        <f>IF(Table13[[#This Row],[Monthly_Household_Income]]=5,1,0)</f>
        <v>0</v>
      </c>
      <c r="CF77">
        <f>IF(Table13[[#This Row],[Monthly_Household_Income]]=6,1,0)</f>
        <v>1</v>
      </c>
      <c r="CG77">
        <f>IF(Table13[[#This Row],[Monthly_Household_Income]]=7,1,0)</f>
        <v>0</v>
      </c>
      <c r="CH77">
        <f>IF(Table13[[#This Row],[Monthly_Household_Income]]=8,1,0)</f>
        <v>0</v>
      </c>
      <c r="CI77">
        <f>IF(Table13[[#This Row],[Monthly_Household_Income]]=9,1,0)</f>
        <v>0</v>
      </c>
      <c r="CJ77">
        <f>IF(Table13[[#This Row],[Monthly_Household_Income]]=98,1,0)</f>
        <v>0</v>
      </c>
    </row>
    <row r="78" spans="1:88">
      <c r="A78">
        <v>314</v>
      </c>
      <c r="B78" s="1">
        <v>42996</v>
      </c>
      <c r="C78" t="s">
        <v>33</v>
      </c>
      <c r="D78">
        <v>8</v>
      </c>
      <c r="E78">
        <v>10</v>
      </c>
      <c r="F78">
        <v>8</v>
      </c>
      <c r="G78">
        <v>8</v>
      </c>
      <c r="H78">
        <v>9</v>
      </c>
      <c r="I78">
        <v>9</v>
      </c>
      <c r="J78" t="s">
        <v>16</v>
      </c>
      <c r="K78">
        <v>6</v>
      </c>
      <c r="L78">
        <v>8</v>
      </c>
      <c r="M78">
        <v>6</v>
      </c>
      <c r="N78">
        <v>7</v>
      </c>
      <c r="O78">
        <v>7</v>
      </c>
      <c r="P78">
        <v>8</v>
      </c>
      <c r="Q78">
        <v>7</v>
      </c>
      <c r="R78">
        <v>9</v>
      </c>
      <c r="S78">
        <v>8</v>
      </c>
      <c r="T78">
        <v>6</v>
      </c>
      <c r="U78">
        <v>7</v>
      </c>
      <c r="V78">
        <v>7</v>
      </c>
      <c r="W78">
        <v>7</v>
      </c>
      <c r="X78">
        <v>0</v>
      </c>
      <c r="Y78">
        <v>9</v>
      </c>
      <c r="Z78">
        <v>9</v>
      </c>
      <c r="AA78">
        <v>9</v>
      </c>
      <c r="AB78">
        <v>8</v>
      </c>
      <c r="AC78">
        <v>2</v>
      </c>
      <c r="AD78">
        <f>IF(Table13[[#This Row],[payment]]=1,1,0)</f>
        <v>0</v>
      </c>
      <c r="AE78">
        <f>IF(Table13[[#This Row],[payment]]=2,1,0)</f>
        <v>1</v>
      </c>
      <c r="AF78">
        <f>IF(Table13[[#This Row],[payment]]=3,1,0)</f>
        <v>0</v>
      </c>
      <c r="AG78">
        <v>2</v>
      </c>
      <c r="AH78">
        <f>IF(Table13[[#This Row],[method_payment]]=1,1,0)</f>
        <v>0</v>
      </c>
      <c r="AI78">
        <f>IF(Table13[[#This Row],[method_payment]]=2,1,0)</f>
        <v>1</v>
      </c>
      <c r="AJ78">
        <f>IF(Table13[[#This Row],[method_payment]]=3,1,0)</f>
        <v>0</v>
      </c>
      <c r="AK78">
        <f>IF(Table13[[#This Row],[method_payment]]=5,1,0)</f>
        <v>0</v>
      </c>
      <c r="AL78">
        <f>IF(Table13[[#This Row],[method_payment]]=6,1,0)</f>
        <v>0</v>
      </c>
      <c r="AM78" t="s">
        <v>16</v>
      </c>
      <c r="AN78" t="s">
        <v>15</v>
      </c>
      <c r="AO78">
        <v>2</v>
      </c>
      <c r="AP78" s="2">
        <v>50.17</v>
      </c>
      <c r="AQ78" s="3">
        <f>IF(AND(Table13[[#This Row],[Average_amount_spent_per_visit_last_3_months]]&gt;=1,Table13[[#This Row],[Average_amount_spent_per_visit_last_3_months]]&lt;=999),1,0)</f>
        <v>1</v>
      </c>
      <c r="AR78" s="3">
        <f>IF(AND(Table13[[#This Row],[Average_amount_spent_per_visit_last_3_months]]&gt;=1000,Table13[[#This Row],[Average_amount_spent_per_visit_last_3_months]]&lt;=6700),1,0)</f>
        <v>0</v>
      </c>
      <c r="AS78">
        <v>2</v>
      </c>
      <c r="AT78">
        <v>30</v>
      </c>
      <c r="AU78">
        <f>IF(AND(Table13[[#This Row],[Age]]&gt;=18,Table13[[#This Row],[Age]]&lt;=25),1,0)</f>
        <v>0</v>
      </c>
      <c r="AV78">
        <f>IF(AND(Table13[[#This Row],[Age]]&gt;=26,Table13[[#This Row],[Age]]&lt;=35),1,0)</f>
        <v>1</v>
      </c>
      <c r="AW78">
        <f>IF(AND(Table13[[#This Row],[Age]]&gt;=36,Table13[[#This Row],[Age]]&lt;=45),1,0)</f>
        <v>0</v>
      </c>
      <c r="AX78">
        <f>IF(AND(Table13[[#This Row],[Age]]&gt;=46,Table13[[#This Row],[Age]]&lt;=55),1,0)</f>
        <v>0</v>
      </c>
      <c r="AY78">
        <f>IF(AND(Table13[[#This Row],[Age]]&gt;=56,Table13[[#This Row],[Age]]&lt;=67),1,0)</f>
        <v>0</v>
      </c>
      <c r="AZ78" t="s">
        <v>25</v>
      </c>
      <c r="BA78">
        <f>IF(Table13[[#This Row],[Marital Status]]="Married",1,0)</f>
        <v>1</v>
      </c>
      <c r="BB78">
        <f>IF(Table13[[#This Row],[Marital Status]]="Single",1,0)</f>
        <v>0</v>
      </c>
      <c r="BC78" t="s">
        <v>27</v>
      </c>
      <c r="BD78">
        <f>IF(Table13[[#This Row],[gender]]="Male",1,0)</f>
        <v>1</v>
      </c>
      <c r="BE78">
        <f>IF(Table13[[#This Row],[gender]]="Female",1,0)</f>
        <v>0</v>
      </c>
      <c r="BF78" t="s">
        <v>20</v>
      </c>
      <c r="BG78">
        <f>IF(Table13[[#This Row],[Highest level of Education]]="Did not attend school",1,0)</f>
        <v>0</v>
      </c>
      <c r="BH78">
        <f>IF(Table13[[#This Row],[Highest level of Education]]="K12 completed",1,0)</f>
        <v>0</v>
      </c>
      <c r="BI78">
        <f>IF(Table13[[#This Row],[Highest level of Education]]="High School Completed",1,0)</f>
        <v>1</v>
      </c>
      <c r="BJ78">
        <f>IF(Table13[[#This Row],[Highest level of Education]]="Technical Diploma/Partially completed College",1,0)</f>
        <v>0</v>
      </c>
      <c r="BK78">
        <f>IF(Table13[[#This Row],[Highest level of Education]]="University/College Degree",1,0)</f>
        <v>0</v>
      </c>
      <c r="BL78">
        <f>IF(Table13[[#This Row],[Highest level of Education]]="Post-graduate education",1,0)</f>
        <v>0</v>
      </c>
      <c r="BM78">
        <v>3</v>
      </c>
      <c r="BN78">
        <v>1</v>
      </c>
      <c r="BO78">
        <v>5</v>
      </c>
      <c r="BP78">
        <f>IF(Table13[[#This Row],[Monthly_Income 1_5500 2_8000 3_11000 4_15000 5_20000 6_27000 7_35000 8_5000 9_51000 98_0]]=1,1,0)</f>
        <v>0</v>
      </c>
      <c r="BQ78">
        <f>IF(Table13[[#This Row],[Monthly_Income 1_5500 2_8000 3_11000 4_15000 5_20000 6_27000 7_35000 8_5000 9_51000 98_0]]=2,1,0)</f>
        <v>0</v>
      </c>
      <c r="BR78">
        <f>IF(Table13[[#This Row],[Monthly_Income 1_5500 2_8000 3_11000 4_15000 5_20000 6_27000 7_35000 8_5000 9_51000 98_0]]=3,1,0)</f>
        <v>0</v>
      </c>
      <c r="BS78">
        <f>IF(Table13[[#This Row],[Monthly_Income 1_5500 2_8000 3_11000 4_15000 5_20000 6_27000 7_35000 8_5000 9_51000 98_0]]=4,1,0)</f>
        <v>0</v>
      </c>
      <c r="BT78">
        <f>IF(Table13[[#This Row],[Monthly_Income 1_5500 2_8000 3_11000 4_15000 5_20000 6_27000 7_35000 8_5000 9_51000 98_0]]=5,1,0)</f>
        <v>1</v>
      </c>
      <c r="BU78">
        <f>IF(Table13[[#This Row],[Monthly_Income 1_5500 2_8000 3_11000 4_15000 5_20000 6_27000 7_35000 8_5000 9_51000 98_0]]=6,1,0)</f>
        <v>0</v>
      </c>
      <c r="BV78">
        <f>IF(Table13[[#This Row],[Monthly_Income 1_5500 2_8000 3_11000 4_15000 5_20000 6_27000 7_35000 8_5000 9_51000 98_0]]=7,1,0)</f>
        <v>0</v>
      </c>
      <c r="BW78">
        <f>IF(Table13[[#This Row],[Monthly_Income 1_5500 2_8000 3_11000 4_15000 5_20000 6_27000 7_35000 8_5000 9_51000 98_0]]=8,1,0)</f>
        <v>0</v>
      </c>
      <c r="BX78">
        <f>IF(Table13[[#This Row],[Monthly_Income 1_5500 2_8000 3_11000 4_15000 5_20000 6_27000 7_35000 8_5000 9_51000 98_0]]=9,1,0)</f>
        <v>0</v>
      </c>
      <c r="BY78">
        <f>IF(Table13[[#This Row],[Monthly_Income 1_5500 2_8000 3_11000 4_15000 5_20000 6_27000 7_35000 8_5000 9_51000 98_0]]=98,1,0)</f>
        <v>0</v>
      </c>
      <c r="BZ78">
        <v>5</v>
      </c>
      <c r="CA78">
        <f>IF(Table13[[#This Row],[Monthly_Household_Income]]=1,1,0)</f>
        <v>0</v>
      </c>
      <c r="CB78">
        <f>IF(Table13[[#This Row],[Monthly_Household_Income]]=2,1,0)</f>
        <v>0</v>
      </c>
      <c r="CC78">
        <f>IF(Table13[[#This Row],[Monthly_Household_Income]]=3,1,0)</f>
        <v>0</v>
      </c>
      <c r="CD78">
        <f>IF(Table13[[#This Row],[Monthly_Household_Income]]=4,1,0)</f>
        <v>0</v>
      </c>
      <c r="CE78">
        <f>IF(Table13[[#This Row],[Monthly_Household_Income]]=5,1,0)</f>
        <v>1</v>
      </c>
      <c r="CF78">
        <f>IF(Table13[[#This Row],[Monthly_Household_Income]]=6,1,0)</f>
        <v>0</v>
      </c>
      <c r="CG78">
        <f>IF(Table13[[#This Row],[Monthly_Household_Income]]=7,1,0)</f>
        <v>0</v>
      </c>
      <c r="CH78">
        <f>IF(Table13[[#This Row],[Monthly_Household_Income]]=8,1,0)</f>
        <v>0</v>
      </c>
      <c r="CI78">
        <f>IF(Table13[[#This Row],[Monthly_Household_Income]]=9,1,0)</f>
        <v>0</v>
      </c>
      <c r="CJ78">
        <f>IF(Table13[[#This Row],[Monthly_Household_Income]]=98,1,0)</f>
        <v>0</v>
      </c>
    </row>
    <row r="79" spans="1:88">
      <c r="A79">
        <v>318</v>
      </c>
      <c r="B79" s="1">
        <v>43253</v>
      </c>
      <c r="C79" t="s">
        <v>34</v>
      </c>
      <c r="D79">
        <v>8</v>
      </c>
      <c r="E79">
        <v>9</v>
      </c>
      <c r="F79">
        <v>9</v>
      </c>
      <c r="G79">
        <v>8</v>
      </c>
      <c r="H79">
        <v>8</v>
      </c>
      <c r="I79">
        <v>7</v>
      </c>
      <c r="J79" t="s">
        <v>15</v>
      </c>
      <c r="K79">
        <v>8</v>
      </c>
      <c r="L79">
        <v>6</v>
      </c>
      <c r="M79">
        <v>7</v>
      </c>
      <c r="N79">
        <v>7</v>
      </c>
      <c r="O79">
        <v>8</v>
      </c>
      <c r="P79">
        <v>8</v>
      </c>
      <c r="Q79">
        <v>6</v>
      </c>
      <c r="R79">
        <v>9</v>
      </c>
      <c r="S79">
        <v>7</v>
      </c>
      <c r="T79">
        <v>9</v>
      </c>
      <c r="U79">
        <v>8</v>
      </c>
      <c r="V79">
        <v>9</v>
      </c>
      <c r="W79">
        <v>10</v>
      </c>
      <c r="X79">
        <v>10</v>
      </c>
      <c r="Y79">
        <v>9</v>
      </c>
      <c r="Z79">
        <v>8</v>
      </c>
      <c r="AA79">
        <v>9</v>
      </c>
      <c r="AB79">
        <v>10</v>
      </c>
      <c r="AC79">
        <v>1</v>
      </c>
      <c r="AD79">
        <f>IF(Table13[[#This Row],[payment]]=1,1,0)</f>
        <v>1</v>
      </c>
      <c r="AE79">
        <f>IF(Table13[[#This Row],[payment]]=2,1,0)</f>
        <v>0</v>
      </c>
      <c r="AF79">
        <f>IF(Table13[[#This Row],[payment]]=3,1,0)</f>
        <v>0</v>
      </c>
      <c r="AG79">
        <v>5</v>
      </c>
      <c r="AH79">
        <f>IF(Table13[[#This Row],[method_payment]]=1,1,0)</f>
        <v>0</v>
      </c>
      <c r="AI79">
        <f>IF(Table13[[#This Row],[method_payment]]=2,1,0)</f>
        <v>0</v>
      </c>
      <c r="AJ79">
        <f>IF(Table13[[#This Row],[method_payment]]=3,1,0)</f>
        <v>0</v>
      </c>
      <c r="AK79">
        <f>IF(Table13[[#This Row],[method_payment]]=5,1,0)</f>
        <v>1</v>
      </c>
      <c r="AL79">
        <f>IF(Table13[[#This Row],[method_payment]]=6,1,0)</f>
        <v>0</v>
      </c>
      <c r="AM79" t="s">
        <v>16</v>
      </c>
      <c r="AN79" t="s">
        <v>15</v>
      </c>
      <c r="AO79">
        <v>3</v>
      </c>
      <c r="AP79" s="2">
        <v>404.75</v>
      </c>
      <c r="AQ79" s="3">
        <f>IF(AND(Table13[[#This Row],[Average_amount_spent_per_visit_last_3_months]]&gt;=1,Table13[[#This Row],[Average_amount_spent_per_visit_last_3_months]]&lt;=999),1,0)</f>
        <v>1</v>
      </c>
      <c r="AR79" s="3">
        <f>IF(AND(Table13[[#This Row],[Average_amount_spent_per_visit_last_3_months]]&gt;=1000,Table13[[#This Row],[Average_amount_spent_per_visit_last_3_months]]&lt;=6700),1,0)</f>
        <v>0</v>
      </c>
      <c r="AS79">
        <v>2</v>
      </c>
      <c r="AT79">
        <v>52</v>
      </c>
      <c r="AU79">
        <f>IF(AND(Table13[[#This Row],[Age]]&gt;=18,Table13[[#This Row],[Age]]&lt;=25),1,0)</f>
        <v>0</v>
      </c>
      <c r="AV79">
        <f>IF(AND(Table13[[#This Row],[Age]]&gt;=26,Table13[[#This Row],[Age]]&lt;=35),1,0)</f>
        <v>0</v>
      </c>
      <c r="AW79">
        <f>IF(AND(Table13[[#This Row],[Age]]&gt;=36,Table13[[#This Row],[Age]]&lt;=45),1,0)</f>
        <v>0</v>
      </c>
      <c r="AX79">
        <f>IF(AND(Table13[[#This Row],[Age]]&gt;=46,Table13[[#This Row],[Age]]&lt;=55),1,0)</f>
        <v>1</v>
      </c>
      <c r="AY79">
        <f>IF(AND(Table13[[#This Row],[Age]]&gt;=56,Table13[[#This Row],[Age]]&lt;=67),1,0)</f>
        <v>0</v>
      </c>
      <c r="AZ79" t="s">
        <v>25</v>
      </c>
      <c r="BA79">
        <f>IF(Table13[[#This Row],[Marital Status]]="Married",1,0)</f>
        <v>1</v>
      </c>
      <c r="BB79">
        <f>IF(Table13[[#This Row],[Marital Status]]="Single",1,0)</f>
        <v>0</v>
      </c>
      <c r="BC79" t="s">
        <v>27</v>
      </c>
      <c r="BD79">
        <f>IF(Table13[[#This Row],[gender]]="Male",1,0)</f>
        <v>1</v>
      </c>
      <c r="BE79">
        <f>IF(Table13[[#This Row],[gender]]="Female",1,0)</f>
        <v>0</v>
      </c>
      <c r="BF79" t="s">
        <v>23</v>
      </c>
      <c r="BG79">
        <f>IF(Table13[[#This Row],[Highest level of Education]]="Did not attend school",1,0)</f>
        <v>0</v>
      </c>
      <c r="BH79">
        <f>IF(Table13[[#This Row],[Highest level of Education]]="K12 completed",1,0)</f>
        <v>0</v>
      </c>
      <c r="BI79">
        <f>IF(Table13[[#This Row],[Highest level of Education]]="High School Completed",1,0)</f>
        <v>0</v>
      </c>
      <c r="BJ79">
        <f>IF(Table13[[#This Row],[Highest level of Education]]="Technical Diploma/Partially completed College",1,0)</f>
        <v>1</v>
      </c>
      <c r="BK79">
        <f>IF(Table13[[#This Row],[Highest level of Education]]="University/College Degree",1,0)</f>
        <v>0</v>
      </c>
      <c r="BL79">
        <f>IF(Table13[[#This Row],[Highest level of Education]]="Post-graduate education",1,0)</f>
        <v>0</v>
      </c>
      <c r="BM79">
        <v>4</v>
      </c>
      <c r="BN79">
        <v>1</v>
      </c>
      <c r="BO79">
        <v>5</v>
      </c>
      <c r="BP79">
        <f>IF(Table13[[#This Row],[Monthly_Income 1_5500 2_8000 3_11000 4_15000 5_20000 6_27000 7_35000 8_5000 9_51000 98_0]]=1,1,0)</f>
        <v>0</v>
      </c>
      <c r="BQ79">
        <f>IF(Table13[[#This Row],[Monthly_Income 1_5500 2_8000 3_11000 4_15000 5_20000 6_27000 7_35000 8_5000 9_51000 98_0]]=2,1,0)</f>
        <v>0</v>
      </c>
      <c r="BR79">
        <f>IF(Table13[[#This Row],[Monthly_Income 1_5500 2_8000 3_11000 4_15000 5_20000 6_27000 7_35000 8_5000 9_51000 98_0]]=3,1,0)</f>
        <v>0</v>
      </c>
      <c r="BS79">
        <f>IF(Table13[[#This Row],[Monthly_Income 1_5500 2_8000 3_11000 4_15000 5_20000 6_27000 7_35000 8_5000 9_51000 98_0]]=4,1,0)</f>
        <v>0</v>
      </c>
      <c r="BT79">
        <f>IF(Table13[[#This Row],[Monthly_Income 1_5500 2_8000 3_11000 4_15000 5_20000 6_27000 7_35000 8_5000 9_51000 98_0]]=5,1,0)</f>
        <v>1</v>
      </c>
      <c r="BU79">
        <f>IF(Table13[[#This Row],[Monthly_Income 1_5500 2_8000 3_11000 4_15000 5_20000 6_27000 7_35000 8_5000 9_51000 98_0]]=6,1,0)</f>
        <v>0</v>
      </c>
      <c r="BV79">
        <f>IF(Table13[[#This Row],[Monthly_Income 1_5500 2_8000 3_11000 4_15000 5_20000 6_27000 7_35000 8_5000 9_51000 98_0]]=7,1,0)</f>
        <v>0</v>
      </c>
      <c r="BW79">
        <f>IF(Table13[[#This Row],[Monthly_Income 1_5500 2_8000 3_11000 4_15000 5_20000 6_27000 7_35000 8_5000 9_51000 98_0]]=8,1,0)</f>
        <v>0</v>
      </c>
      <c r="BX79">
        <f>IF(Table13[[#This Row],[Monthly_Income 1_5500 2_8000 3_11000 4_15000 5_20000 6_27000 7_35000 8_5000 9_51000 98_0]]=9,1,0)</f>
        <v>0</v>
      </c>
      <c r="BY79">
        <f>IF(Table13[[#This Row],[Monthly_Income 1_5500 2_8000 3_11000 4_15000 5_20000 6_27000 7_35000 8_5000 9_51000 98_0]]=98,1,0)</f>
        <v>0</v>
      </c>
      <c r="BZ79">
        <v>6</v>
      </c>
      <c r="CA79">
        <f>IF(Table13[[#This Row],[Monthly_Household_Income]]=1,1,0)</f>
        <v>0</v>
      </c>
      <c r="CB79">
        <f>IF(Table13[[#This Row],[Monthly_Household_Income]]=2,1,0)</f>
        <v>0</v>
      </c>
      <c r="CC79">
        <f>IF(Table13[[#This Row],[Monthly_Household_Income]]=3,1,0)</f>
        <v>0</v>
      </c>
      <c r="CD79">
        <f>IF(Table13[[#This Row],[Monthly_Household_Income]]=4,1,0)</f>
        <v>0</v>
      </c>
      <c r="CE79">
        <f>IF(Table13[[#This Row],[Monthly_Household_Income]]=5,1,0)</f>
        <v>0</v>
      </c>
      <c r="CF79">
        <f>IF(Table13[[#This Row],[Monthly_Household_Income]]=6,1,0)</f>
        <v>1</v>
      </c>
      <c r="CG79">
        <f>IF(Table13[[#This Row],[Monthly_Household_Income]]=7,1,0)</f>
        <v>0</v>
      </c>
      <c r="CH79">
        <f>IF(Table13[[#This Row],[Monthly_Household_Income]]=8,1,0)</f>
        <v>0</v>
      </c>
      <c r="CI79">
        <f>IF(Table13[[#This Row],[Monthly_Household_Income]]=9,1,0)</f>
        <v>0</v>
      </c>
      <c r="CJ79">
        <f>IF(Table13[[#This Row],[Monthly_Household_Income]]=98,1,0)</f>
        <v>0</v>
      </c>
    </row>
    <row r="80" spans="1:88">
      <c r="A80">
        <v>322</v>
      </c>
      <c r="B80" s="1">
        <v>43130</v>
      </c>
      <c r="C80" t="s">
        <v>35</v>
      </c>
      <c r="D80">
        <v>7</v>
      </c>
      <c r="E80">
        <v>6</v>
      </c>
      <c r="F80">
        <v>8</v>
      </c>
      <c r="G80">
        <v>8</v>
      </c>
      <c r="H80">
        <v>9</v>
      </c>
      <c r="I80">
        <v>8</v>
      </c>
      <c r="J80" t="s">
        <v>15</v>
      </c>
      <c r="K80">
        <v>9</v>
      </c>
      <c r="L80">
        <v>7</v>
      </c>
      <c r="M80">
        <v>8</v>
      </c>
      <c r="N80">
        <v>8</v>
      </c>
      <c r="O80">
        <v>7</v>
      </c>
      <c r="P80">
        <v>7</v>
      </c>
      <c r="Q80">
        <v>8</v>
      </c>
      <c r="R80">
        <v>6</v>
      </c>
      <c r="S80">
        <v>7</v>
      </c>
      <c r="T80">
        <v>9</v>
      </c>
      <c r="U80">
        <v>7</v>
      </c>
      <c r="V80">
        <v>8</v>
      </c>
      <c r="W80">
        <v>6</v>
      </c>
      <c r="X80">
        <v>6</v>
      </c>
      <c r="Y80">
        <v>7</v>
      </c>
      <c r="Z80">
        <v>8</v>
      </c>
      <c r="AA80">
        <v>8</v>
      </c>
      <c r="AB80">
        <v>7</v>
      </c>
      <c r="AC80">
        <v>1</v>
      </c>
      <c r="AD80">
        <f>IF(Table13[[#This Row],[payment]]=1,1,0)</f>
        <v>1</v>
      </c>
      <c r="AE80">
        <f>IF(Table13[[#This Row],[payment]]=2,1,0)</f>
        <v>0</v>
      </c>
      <c r="AF80">
        <f>IF(Table13[[#This Row],[payment]]=3,1,0)</f>
        <v>0</v>
      </c>
      <c r="AG80">
        <v>1</v>
      </c>
      <c r="AH80">
        <f>IF(Table13[[#This Row],[method_payment]]=1,1,0)</f>
        <v>1</v>
      </c>
      <c r="AI80">
        <f>IF(Table13[[#This Row],[method_payment]]=2,1,0)</f>
        <v>0</v>
      </c>
      <c r="AJ80">
        <f>IF(Table13[[#This Row],[method_payment]]=3,1,0)</f>
        <v>0</v>
      </c>
      <c r="AK80">
        <f>IF(Table13[[#This Row],[method_payment]]=5,1,0)</f>
        <v>0</v>
      </c>
      <c r="AL80">
        <f>IF(Table13[[#This Row],[method_payment]]=6,1,0)</f>
        <v>0</v>
      </c>
      <c r="AM80" t="s">
        <v>16</v>
      </c>
      <c r="AN80" t="s">
        <v>16</v>
      </c>
      <c r="AO80">
        <v>3</v>
      </c>
      <c r="AP80" s="2">
        <v>136.56</v>
      </c>
      <c r="AQ80" s="3">
        <f>IF(AND(Table13[[#This Row],[Average_amount_spent_per_visit_last_3_months]]&gt;=1,Table13[[#This Row],[Average_amount_spent_per_visit_last_3_months]]&lt;=999),1,0)</f>
        <v>1</v>
      </c>
      <c r="AR80" s="3">
        <f>IF(AND(Table13[[#This Row],[Average_amount_spent_per_visit_last_3_months]]&gt;=1000,Table13[[#This Row],[Average_amount_spent_per_visit_last_3_months]]&lt;=6700),1,0)</f>
        <v>0</v>
      </c>
      <c r="AS80">
        <v>1</v>
      </c>
      <c r="AT80">
        <v>28</v>
      </c>
      <c r="AU80">
        <f>IF(AND(Table13[[#This Row],[Age]]&gt;=18,Table13[[#This Row],[Age]]&lt;=25),1,0)</f>
        <v>0</v>
      </c>
      <c r="AV80">
        <f>IF(AND(Table13[[#This Row],[Age]]&gt;=26,Table13[[#This Row],[Age]]&lt;=35),1,0)</f>
        <v>1</v>
      </c>
      <c r="AW80">
        <f>IF(AND(Table13[[#This Row],[Age]]&gt;=36,Table13[[#This Row],[Age]]&lt;=45),1,0)</f>
        <v>0</v>
      </c>
      <c r="AX80">
        <f>IF(AND(Table13[[#This Row],[Age]]&gt;=46,Table13[[#This Row],[Age]]&lt;=55),1,0)</f>
        <v>0</v>
      </c>
      <c r="AY80">
        <f>IF(AND(Table13[[#This Row],[Age]]&gt;=56,Table13[[#This Row],[Age]]&lt;=67),1,0)</f>
        <v>0</v>
      </c>
      <c r="AZ80" t="s">
        <v>25</v>
      </c>
      <c r="BA80">
        <f>IF(Table13[[#This Row],[Marital Status]]="Married",1,0)</f>
        <v>1</v>
      </c>
      <c r="BB80">
        <f>IF(Table13[[#This Row],[Marital Status]]="Single",1,0)</f>
        <v>0</v>
      </c>
      <c r="BC80" t="s">
        <v>28</v>
      </c>
      <c r="BD80">
        <f>IF(Table13[[#This Row],[gender]]="Male",1,0)</f>
        <v>0</v>
      </c>
      <c r="BE80">
        <f>IF(Table13[[#This Row],[gender]]="Female",1,0)</f>
        <v>1</v>
      </c>
      <c r="BF80" t="s">
        <v>19</v>
      </c>
      <c r="BG80">
        <f>IF(Table13[[#This Row],[Highest level of Education]]="Did not attend school",1,0)</f>
        <v>0</v>
      </c>
      <c r="BH80">
        <f>IF(Table13[[#This Row],[Highest level of Education]]="K12 completed",1,0)</f>
        <v>0</v>
      </c>
      <c r="BI80">
        <f>IF(Table13[[#This Row],[Highest level of Education]]="High School Completed",1,0)</f>
        <v>0</v>
      </c>
      <c r="BJ80">
        <f>IF(Table13[[#This Row],[Highest level of Education]]="Technical Diploma/Partially completed College",1,0)</f>
        <v>0</v>
      </c>
      <c r="BK80">
        <f>IF(Table13[[#This Row],[Highest level of Education]]="University/College Degree",1,0)</f>
        <v>1</v>
      </c>
      <c r="BL80">
        <f>IF(Table13[[#This Row],[Highest level of Education]]="Post-graduate education",1,0)</f>
        <v>0</v>
      </c>
      <c r="BM80">
        <v>2</v>
      </c>
      <c r="BN80">
        <v>1</v>
      </c>
      <c r="BO80">
        <v>4</v>
      </c>
      <c r="BP80">
        <f>IF(Table13[[#This Row],[Monthly_Income 1_5500 2_8000 3_11000 4_15000 5_20000 6_27000 7_35000 8_5000 9_51000 98_0]]=1,1,0)</f>
        <v>0</v>
      </c>
      <c r="BQ80">
        <f>IF(Table13[[#This Row],[Monthly_Income 1_5500 2_8000 3_11000 4_15000 5_20000 6_27000 7_35000 8_5000 9_51000 98_0]]=2,1,0)</f>
        <v>0</v>
      </c>
      <c r="BR80">
        <f>IF(Table13[[#This Row],[Monthly_Income 1_5500 2_8000 3_11000 4_15000 5_20000 6_27000 7_35000 8_5000 9_51000 98_0]]=3,1,0)</f>
        <v>0</v>
      </c>
      <c r="BS80">
        <f>IF(Table13[[#This Row],[Monthly_Income 1_5500 2_8000 3_11000 4_15000 5_20000 6_27000 7_35000 8_5000 9_51000 98_0]]=4,1,0)</f>
        <v>1</v>
      </c>
      <c r="BT80">
        <f>IF(Table13[[#This Row],[Monthly_Income 1_5500 2_8000 3_11000 4_15000 5_20000 6_27000 7_35000 8_5000 9_51000 98_0]]=5,1,0)</f>
        <v>0</v>
      </c>
      <c r="BU80">
        <f>IF(Table13[[#This Row],[Monthly_Income 1_5500 2_8000 3_11000 4_15000 5_20000 6_27000 7_35000 8_5000 9_51000 98_0]]=6,1,0)</f>
        <v>0</v>
      </c>
      <c r="BV80">
        <f>IF(Table13[[#This Row],[Monthly_Income 1_5500 2_8000 3_11000 4_15000 5_20000 6_27000 7_35000 8_5000 9_51000 98_0]]=7,1,0)</f>
        <v>0</v>
      </c>
      <c r="BW80">
        <f>IF(Table13[[#This Row],[Monthly_Income 1_5500 2_8000 3_11000 4_15000 5_20000 6_27000 7_35000 8_5000 9_51000 98_0]]=8,1,0)</f>
        <v>0</v>
      </c>
      <c r="BX80">
        <f>IF(Table13[[#This Row],[Monthly_Income 1_5500 2_8000 3_11000 4_15000 5_20000 6_27000 7_35000 8_5000 9_51000 98_0]]=9,1,0)</f>
        <v>0</v>
      </c>
      <c r="BY80">
        <f>IF(Table13[[#This Row],[Monthly_Income 1_5500 2_8000 3_11000 4_15000 5_20000 6_27000 7_35000 8_5000 9_51000 98_0]]=98,1,0)</f>
        <v>0</v>
      </c>
      <c r="BZ80">
        <v>5</v>
      </c>
      <c r="CA80">
        <f>IF(Table13[[#This Row],[Monthly_Household_Income]]=1,1,0)</f>
        <v>0</v>
      </c>
      <c r="CB80">
        <f>IF(Table13[[#This Row],[Monthly_Household_Income]]=2,1,0)</f>
        <v>0</v>
      </c>
      <c r="CC80">
        <f>IF(Table13[[#This Row],[Monthly_Household_Income]]=3,1,0)</f>
        <v>0</v>
      </c>
      <c r="CD80">
        <f>IF(Table13[[#This Row],[Monthly_Household_Income]]=4,1,0)</f>
        <v>0</v>
      </c>
      <c r="CE80">
        <f>IF(Table13[[#This Row],[Monthly_Household_Income]]=5,1,0)</f>
        <v>1</v>
      </c>
      <c r="CF80">
        <f>IF(Table13[[#This Row],[Monthly_Household_Income]]=6,1,0)</f>
        <v>0</v>
      </c>
      <c r="CG80">
        <f>IF(Table13[[#This Row],[Monthly_Household_Income]]=7,1,0)</f>
        <v>0</v>
      </c>
      <c r="CH80">
        <f>IF(Table13[[#This Row],[Monthly_Household_Income]]=8,1,0)</f>
        <v>0</v>
      </c>
      <c r="CI80">
        <f>IF(Table13[[#This Row],[Monthly_Household_Income]]=9,1,0)</f>
        <v>0</v>
      </c>
      <c r="CJ80">
        <f>IF(Table13[[#This Row],[Monthly_Household_Income]]=98,1,0)</f>
        <v>0</v>
      </c>
    </row>
    <row r="81" spans="1:88">
      <c r="A81">
        <v>326</v>
      </c>
      <c r="B81" s="1">
        <v>43018</v>
      </c>
      <c r="C81" t="s">
        <v>32</v>
      </c>
      <c r="D81">
        <v>7</v>
      </c>
      <c r="E81">
        <v>8</v>
      </c>
      <c r="F81">
        <v>7</v>
      </c>
      <c r="G81">
        <v>8</v>
      </c>
      <c r="H81">
        <v>8</v>
      </c>
      <c r="I81">
        <v>7</v>
      </c>
      <c r="J81" t="s">
        <v>15</v>
      </c>
      <c r="K81">
        <v>8</v>
      </c>
      <c r="L81">
        <v>9</v>
      </c>
      <c r="M81">
        <v>8</v>
      </c>
      <c r="N81">
        <v>7</v>
      </c>
      <c r="O81">
        <v>7</v>
      </c>
      <c r="P81">
        <v>7</v>
      </c>
      <c r="Q81">
        <v>10</v>
      </c>
      <c r="R81">
        <v>9</v>
      </c>
      <c r="S81">
        <v>6</v>
      </c>
      <c r="T81">
        <v>6</v>
      </c>
      <c r="U81">
        <v>6</v>
      </c>
      <c r="V81">
        <v>7</v>
      </c>
      <c r="W81">
        <v>8</v>
      </c>
      <c r="X81">
        <v>8</v>
      </c>
      <c r="Y81">
        <v>8</v>
      </c>
      <c r="Z81">
        <v>8</v>
      </c>
      <c r="AA81">
        <v>7</v>
      </c>
      <c r="AB81">
        <v>7</v>
      </c>
      <c r="AC81">
        <v>3</v>
      </c>
      <c r="AD81">
        <f>IF(Table13[[#This Row],[payment]]=1,1,0)</f>
        <v>0</v>
      </c>
      <c r="AE81">
        <f>IF(Table13[[#This Row],[payment]]=2,1,0)</f>
        <v>0</v>
      </c>
      <c r="AF81">
        <f>IF(Table13[[#This Row],[payment]]=3,1,0)</f>
        <v>1</v>
      </c>
      <c r="AG81">
        <v>1</v>
      </c>
      <c r="AH81">
        <f>IF(Table13[[#This Row],[method_payment]]=1,1,0)</f>
        <v>1</v>
      </c>
      <c r="AI81">
        <f>IF(Table13[[#This Row],[method_payment]]=2,1,0)</f>
        <v>0</v>
      </c>
      <c r="AJ81">
        <f>IF(Table13[[#This Row],[method_payment]]=3,1,0)</f>
        <v>0</v>
      </c>
      <c r="AK81">
        <f>IF(Table13[[#This Row],[method_payment]]=5,1,0)</f>
        <v>0</v>
      </c>
      <c r="AL81">
        <f>IF(Table13[[#This Row],[method_payment]]=6,1,0)</f>
        <v>0</v>
      </c>
      <c r="AM81" t="s">
        <v>16</v>
      </c>
      <c r="AN81" t="s">
        <v>16</v>
      </c>
      <c r="AO81">
        <v>1</v>
      </c>
      <c r="AP81" s="2">
        <v>442.12</v>
      </c>
      <c r="AQ81" s="3">
        <f>IF(AND(Table13[[#This Row],[Average_amount_spent_per_visit_last_3_months]]&gt;=1,Table13[[#This Row],[Average_amount_spent_per_visit_last_3_months]]&lt;=999),1,0)</f>
        <v>1</v>
      </c>
      <c r="AR81" s="3">
        <f>IF(AND(Table13[[#This Row],[Average_amount_spent_per_visit_last_3_months]]&gt;=1000,Table13[[#This Row],[Average_amount_spent_per_visit_last_3_months]]&lt;=6700),1,0)</f>
        <v>0</v>
      </c>
      <c r="AS81">
        <v>2</v>
      </c>
      <c r="AT81">
        <v>23</v>
      </c>
      <c r="AU81">
        <f>IF(AND(Table13[[#This Row],[Age]]&gt;=18,Table13[[#This Row],[Age]]&lt;=25),1,0)</f>
        <v>1</v>
      </c>
      <c r="AV81">
        <f>IF(AND(Table13[[#This Row],[Age]]&gt;=26,Table13[[#This Row],[Age]]&lt;=35),1,0)</f>
        <v>0</v>
      </c>
      <c r="AW81">
        <f>IF(AND(Table13[[#This Row],[Age]]&gt;=36,Table13[[#This Row],[Age]]&lt;=45),1,0)</f>
        <v>0</v>
      </c>
      <c r="AX81">
        <f>IF(AND(Table13[[#This Row],[Age]]&gt;=46,Table13[[#This Row],[Age]]&lt;=55),1,0)</f>
        <v>0</v>
      </c>
      <c r="AY81">
        <f>IF(AND(Table13[[#This Row],[Age]]&gt;=56,Table13[[#This Row],[Age]]&lt;=67),1,0)</f>
        <v>0</v>
      </c>
      <c r="AZ81" t="s">
        <v>24</v>
      </c>
      <c r="BA81">
        <f>IF(Table13[[#This Row],[Marital Status]]="Married",1,0)</f>
        <v>0</v>
      </c>
      <c r="BB81">
        <f>IF(Table13[[#This Row],[Marital Status]]="Single",1,0)</f>
        <v>1</v>
      </c>
      <c r="BC81" t="s">
        <v>27</v>
      </c>
      <c r="BD81">
        <f>IF(Table13[[#This Row],[gender]]="Male",1,0)</f>
        <v>1</v>
      </c>
      <c r="BE81">
        <f>IF(Table13[[#This Row],[gender]]="Female",1,0)</f>
        <v>0</v>
      </c>
      <c r="BF81" t="s">
        <v>23</v>
      </c>
      <c r="BG81">
        <f>IF(Table13[[#This Row],[Highest level of Education]]="Did not attend school",1,0)</f>
        <v>0</v>
      </c>
      <c r="BH81">
        <f>IF(Table13[[#This Row],[Highest level of Education]]="K12 completed",1,0)</f>
        <v>0</v>
      </c>
      <c r="BI81">
        <f>IF(Table13[[#This Row],[Highest level of Education]]="High School Completed",1,0)</f>
        <v>0</v>
      </c>
      <c r="BJ81">
        <f>IF(Table13[[#This Row],[Highest level of Education]]="Technical Diploma/Partially completed College",1,0)</f>
        <v>1</v>
      </c>
      <c r="BK81">
        <f>IF(Table13[[#This Row],[Highest level of Education]]="University/College Degree",1,0)</f>
        <v>0</v>
      </c>
      <c r="BL81">
        <f>IF(Table13[[#This Row],[Highest level of Education]]="Post-graduate education",1,0)</f>
        <v>0</v>
      </c>
      <c r="BM81">
        <v>0</v>
      </c>
      <c r="BN81">
        <v>1</v>
      </c>
      <c r="BO81">
        <v>1</v>
      </c>
      <c r="BP81">
        <f>IF(Table13[[#This Row],[Monthly_Income 1_5500 2_8000 3_11000 4_15000 5_20000 6_27000 7_35000 8_5000 9_51000 98_0]]=1,1,0)</f>
        <v>1</v>
      </c>
      <c r="BQ81">
        <f>IF(Table13[[#This Row],[Monthly_Income 1_5500 2_8000 3_11000 4_15000 5_20000 6_27000 7_35000 8_5000 9_51000 98_0]]=2,1,0)</f>
        <v>0</v>
      </c>
      <c r="BR81">
        <f>IF(Table13[[#This Row],[Monthly_Income 1_5500 2_8000 3_11000 4_15000 5_20000 6_27000 7_35000 8_5000 9_51000 98_0]]=3,1,0)</f>
        <v>0</v>
      </c>
      <c r="BS81">
        <f>IF(Table13[[#This Row],[Monthly_Income 1_5500 2_8000 3_11000 4_15000 5_20000 6_27000 7_35000 8_5000 9_51000 98_0]]=4,1,0)</f>
        <v>0</v>
      </c>
      <c r="BT81">
        <f>IF(Table13[[#This Row],[Monthly_Income 1_5500 2_8000 3_11000 4_15000 5_20000 6_27000 7_35000 8_5000 9_51000 98_0]]=5,1,0)</f>
        <v>0</v>
      </c>
      <c r="BU81">
        <f>IF(Table13[[#This Row],[Monthly_Income 1_5500 2_8000 3_11000 4_15000 5_20000 6_27000 7_35000 8_5000 9_51000 98_0]]=6,1,0)</f>
        <v>0</v>
      </c>
      <c r="BV81">
        <f>IF(Table13[[#This Row],[Monthly_Income 1_5500 2_8000 3_11000 4_15000 5_20000 6_27000 7_35000 8_5000 9_51000 98_0]]=7,1,0)</f>
        <v>0</v>
      </c>
      <c r="BW81">
        <f>IF(Table13[[#This Row],[Monthly_Income 1_5500 2_8000 3_11000 4_15000 5_20000 6_27000 7_35000 8_5000 9_51000 98_0]]=8,1,0)</f>
        <v>0</v>
      </c>
      <c r="BX81">
        <f>IF(Table13[[#This Row],[Monthly_Income 1_5500 2_8000 3_11000 4_15000 5_20000 6_27000 7_35000 8_5000 9_51000 98_0]]=9,1,0)</f>
        <v>0</v>
      </c>
      <c r="BY81">
        <f>IF(Table13[[#This Row],[Monthly_Income 1_5500 2_8000 3_11000 4_15000 5_20000 6_27000 7_35000 8_5000 9_51000 98_0]]=98,1,0)</f>
        <v>0</v>
      </c>
      <c r="BZ81">
        <v>2</v>
      </c>
      <c r="CA81">
        <f>IF(Table13[[#This Row],[Monthly_Household_Income]]=1,1,0)</f>
        <v>0</v>
      </c>
      <c r="CB81">
        <f>IF(Table13[[#This Row],[Monthly_Household_Income]]=2,1,0)</f>
        <v>1</v>
      </c>
      <c r="CC81">
        <f>IF(Table13[[#This Row],[Monthly_Household_Income]]=3,1,0)</f>
        <v>0</v>
      </c>
      <c r="CD81">
        <f>IF(Table13[[#This Row],[Monthly_Household_Income]]=4,1,0)</f>
        <v>0</v>
      </c>
      <c r="CE81">
        <f>IF(Table13[[#This Row],[Monthly_Household_Income]]=5,1,0)</f>
        <v>0</v>
      </c>
      <c r="CF81">
        <f>IF(Table13[[#This Row],[Monthly_Household_Income]]=6,1,0)</f>
        <v>0</v>
      </c>
      <c r="CG81">
        <f>IF(Table13[[#This Row],[Monthly_Household_Income]]=7,1,0)</f>
        <v>0</v>
      </c>
      <c r="CH81">
        <f>IF(Table13[[#This Row],[Monthly_Household_Income]]=8,1,0)</f>
        <v>0</v>
      </c>
      <c r="CI81">
        <f>IF(Table13[[#This Row],[Monthly_Household_Income]]=9,1,0)</f>
        <v>0</v>
      </c>
      <c r="CJ81">
        <f>IF(Table13[[#This Row],[Monthly_Household_Income]]=98,1,0)</f>
        <v>0</v>
      </c>
    </row>
    <row r="82" spans="1:88">
      <c r="A82">
        <v>328</v>
      </c>
      <c r="B82" s="1">
        <v>42995</v>
      </c>
      <c r="C82" t="s">
        <v>29</v>
      </c>
      <c r="D82">
        <v>7</v>
      </c>
      <c r="E82">
        <v>8</v>
      </c>
      <c r="F82">
        <v>6</v>
      </c>
      <c r="G82">
        <v>7</v>
      </c>
      <c r="H82">
        <v>7</v>
      </c>
      <c r="I82">
        <v>4</v>
      </c>
      <c r="J82" t="s">
        <v>15</v>
      </c>
      <c r="K82">
        <v>7</v>
      </c>
      <c r="L82">
        <v>8</v>
      </c>
      <c r="M82">
        <v>6</v>
      </c>
      <c r="N82">
        <v>8</v>
      </c>
      <c r="O82">
        <v>6</v>
      </c>
      <c r="P82">
        <v>8</v>
      </c>
      <c r="Q82">
        <v>8</v>
      </c>
      <c r="R82">
        <v>6</v>
      </c>
      <c r="S82">
        <v>7</v>
      </c>
      <c r="T82">
        <v>6</v>
      </c>
      <c r="U82">
        <v>9</v>
      </c>
      <c r="V82">
        <v>7</v>
      </c>
      <c r="W82">
        <v>7</v>
      </c>
      <c r="X82">
        <v>8</v>
      </c>
      <c r="Y82">
        <v>8</v>
      </c>
      <c r="Z82">
        <v>8</v>
      </c>
      <c r="AA82">
        <v>7</v>
      </c>
      <c r="AB82">
        <v>0</v>
      </c>
      <c r="AC82">
        <v>2</v>
      </c>
      <c r="AD82">
        <f>IF(Table13[[#This Row],[payment]]=1,1,0)</f>
        <v>0</v>
      </c>
      <c r="AE82">
        <f>IF(Table13[[#This Row],[payment]]=2,1,0)</f>
        <v>1</v>
      </c>
      <c r="AF82">
        <f>IF(Table13[[#This Row],[payment]]=3,1,0)</f>
        <v>0</v>
      </c>
      <c r="AG82">
        <v>1</v>
      </c>
      <c r="AH82">
        <f>IF(Table13[[#This Row],[method_payment]]=1,1,0)</f>
        <v>1</v>
      </c>
      <c r="AI82">
        <f>IF(Table13[[#This Row],[method_payment]]=2,1,0)</f>
        <v>0</v>
      </c>
      <c r="AJ82">
        <f>IF(Table13[[#This Row],[method_payment]]=3,1,0)</f>
        <v>0</v>
      </c>
      <c r="AK82">
        <f>IF(Table13[[#This Row],[method_payment]]=5,1,0)</f>
        <v>0</v>
      </c>
      <c r="AL82">
        <f>IF(Table13[[#This Row],[method_payment]]=6,1,0)</f>
        <v>0</v>
      </c>
      <c r="AM82" t="s">
        <v>16</v>
      </c>
      <c r="AN82" t="s">
        <v>15</v>
      </c>
      <c r="AO82">
        <v>2</v>
      </c>
      <c r="AP82" s="2">
        <v>882.04</v>
      </c>
      <c r="AQ82" s="3">
        <f>IF(AND(Table13[[#This Row],[Average_amount_spent_per_visit_last_3_months]]&gt;=1,Table13[[#This Row],[Average_amount_spent_per_visit_last_3_months]]&lt;=999),1,0)</f>
        <v>1</v>
      </c>
      <c r="AR82" s="3">
        <f>IF(AND(Table13[[#This Row],[Average_amount_spent_per_visit_last_3_months]]&gt;=1000,Table13[[#This Row],[Average_amount_spent_per_visit_last_3_months]]&lt;=6700),1,0)</f>
        <v>0</v>
      </c>
      <c r="AS82">
        <v>2</v>
      </c>
      <c r="AT82">
        <v>43</v>
      </c>
      <c r="AU82">
        <f>IF(AND(Table13[[#This Row],[Age]]&gt;=18,Table13[[#This Row],[Age]]&lt;=25),1,0)</f>
        <v>0</v>
      </c>
      <c r="AV82">
        <f>IF(AND(Table13[[#This Row],[Age]]&gt;=26,Table13[[#This Row],[Age]]&lt;=35),1,0)</f>
        <v>0</v>
      </c>
      <c r="AW82">
        <f>IF(AND(Table13[[#This Row],[Age]]&gt;=36,Table13[[#This Row],[Age]]&lt;=45),1,0)</f>
        <v>1</v>
      </c>
      <c r="AX82">
        <f>IF(AND(Table13[[#This Row],[Age]]&gt;=46,Table13[[#This Row],[Age]]&lt;=55),1,0)</f>
        <v>0</v>
      </c>
      <c r="AY82">
        <f>IF(AND(Table13[[#This Row],[Age]]&gt;=56,Table13[[#This Row],[Age]]&lt;=67),1,0)</f>
        <v>0</v>
      </c>
      <c r="AZ82" t="s">
        <v>25</v>
      </c>
      <c r="BA82">
        <f>IF(Table13[[#This Row],[Marital Status]]="Married",1,0)</f>
        <v>1</v>
      </c>
      <c r="BB82">
        <f>IF(Table13[[#This Row],[Marital Status]]="Single",1,0)</f>
        <v>0</v>
      </c>
      <c r="BC82" t="s">
        <v>27</v>
      </c>
      <c r="BD82">
        <f>IF(Table13[[#This Row],[gender]]="Male",1,0)</f>
        <v>1</v>
      </c>
      <c r="BE82">
        <f>IF(Table13[[#This Row],[gender]]="Female",1,0)</f>
        <v>0</v>
      </c>
      <c r="BF82" t="s">
        <v>19</v>
      </c>
      <c r="BG82">
        <f>IF(Table13[[#This Row],[Highest level of Education]]="Did not attend school",1,0)</f>
        <v>0</v>
      </c>
      <c r="BH82">
        <f>IF(Table13[[#This Row],[Highest level of Education]]="K12 completed",1,0)</f>
        <v>0</v>
      </c>
      <c r="BI82">
        <f>IF(Table13[[#This Row],[Highest level of Education]]="High School Completed",1,0)</f>
        <v>0</v>
      </c>
      <c r="BJ82">
        <f>IF(Table13[[#This Row],[Highest level of Education]]="Technical Diploma/Partially completed College",1,0)</f>
        <v>0</v>
      </c>
      <c r="BK82">
        <f>IF(Table13[[#This Row],[Highest level of Education]]="University/College Degree",1,0)</f>
        <v>1</v>
      </c>
      <c r="BL82">
        <f>IF(Table13[[#This Row],[Highest level of Education]]="Post-graduate education",1,0)</f>
        <v>0</v>
      </c>
      <c r="BM82">
        <v>2</v>
      </c>
      <c r="BN82">
        <v>1</v>
      </c>
      <c r="BO82">
        <v>6</v>
      </c>
      <c r="BP82">
        <f>IF(Table13[[#This Row],[Monthly_Income 1_5500 2_8000 3_11000 4_15000 5_20000 6_27000 7_35000 8_5000 9_51000 98_0]]=1,1,0)</f>
        <v>0</v>
      </c>
      <c r="BQ82">
        <f>IF(Table13[[#This Row],[Monthly_Income 1_5500 2_8000 3_11000 4_15000 5_20000 6_27000 7_35000 8_5000 9_51000 98_0]]=2,1,0)</f>
        <v>0</v>
      </c>
      <c r="BR82">
        <f>IF(Table13[[#This Row],[Monthly_Income 1_5500 2_8000 3_11000 4_15000 5_20000 6_27000 7_35000 8_5000 9_51000 98_0]]=3,1,0)</f>
        <v>0</v>
      </c>
      <c r="BS82">
        <f>IF(Table13[[#This Row],[Monthly_Income 1_5500 2_8000 3_11000 4_15000 5_20000 6_27000 7_35000 8_5000 9_51000 98_0]]=4,1,0)</f>
        <v>0</v>
      </c>
      <c r="BT82">
        <f>IF(Table13[[#This Row],[Monthly_Income 1_5500 2_8000 3_11000 4_15000 5_20000 6_27000 7_35000 8_5000 9_51000 98_0]]=5,1,0)</f>
        <v>0</v>
      </c>
      <c r="BU82">
        <f>IF(Table13[[#This Row],[Monthly_Income 1_5500 2_8000 3_11000 4_15000 5_20000 6_27000 7_35000 8_5000 9_51000 98_0]]=6,1,0)</f>
        <v>1</v>
      </c>
      <c r="BV82">
        <f>IF(Table13[[#This Row],[Monthly_Income 1_5500 2_8000 3_11000 4_15000 5_20000 6_27000 7_35000 8_5000 9_51000 98_0]]=7,1,0)</f>
        <v>0</v>
      </c>
      <c r="BW82">
        <f>IF(Table13[[#This Row],[Monthly_Income 1_5500 2_8000 3_11000 4_15000 5_20000 6_27000 7_35000 8_5000 9_51000 98_0]]=8,1,0)</f>
        <v>0</v>
      </c>
      <c r="BX82">
        <f>IF(Table13[[#This Row],[Monthly_Income 1_5500 2_8000 3_11000 4_15000 5_20000 6_27000 7_35000 8_5000 9_51000 98_0]]=9,1,0)</f>
        <v>0</v>
      </c>
      <c r="BY82">
        <f>IF(Table13[[#This Row],[Monthly_Income 1_5500 2_8000 3_11000 4_15000 5_20000 6_27000 7_35000 8_5000 9_51000 98_0]]=98,1,0)</f>
        <v>0</v>
      </c>
      <c r="BZ82">
        <v>8</v>
      </c>
      <c r="CA82">
        <f>IF(Table13[[#This Row],[Monthly_Household_Income]]=1,1,0)</f>
        <v>0</v>
      </c>
      <c r="CB82">
        <f>IF(Table13[[#This Row],[Monthly_Household_Income]]=2,1,0)</f>
        <v>0</v>
      </c>
      <c r="CC82">
        <f>IF(Table13[[#This Row],[Monthly_Household_Income]]=3,1,0)</f>
        <v>0</v>
      </c>
      <c r="CD82">
        <f>IF(Table13[[#This Row],[Monthly_Household_Income]]=4,1,0)</f>
        <v>0</v>
      </c>
      <c r="CE82">
        <f>IF(Table13[[#This Row],[Monthly_Household_Income]]=5,1,0)</f>
        <v>0</v>
      </c>
      <c r="CF82">
        <f>IF(Table13[[#This Row],[Monthly_Household_Income]]=6,1,0)</f>
        <v>0</v>
      </c>
      <c r="CG82">
        <f>IF(Table13[[#This Row],[Monthly_Household_Income]]=7,1,0)</f>
        <v>0</v>
      </c>
      <c r="CH82">
        <f>IF(Table13[[#This Row],[Monthly_Household_Income]]=8,1,0)</f>
        <v>1</v>
      </c>
      <c r="CI82">
        <f>IF(Table13[[#This Row],[Monthly_Household_Income]]=9,1,0)</f>
        <v>0</v>
      </c>
      <c r="CJ82">
        <f>IF(Table13[[#This Row],[Monthly_Household_Income]]=98,1,0)</f>
        <v>0</v>
      </c>
    </row>
    <row r="83" spans="1:88">
      <c r="A83">
        <v>329</v>
      </c>
      <c r="B83" s="1">
        <v>42966</v>
      </c>
      <c r="C83" t="s">
        <v>32</v>
      </c>
      <c r="D83">
        <v>8</v>
      </c>
      <c r="E83">
        <v>9</v>
      </c>
      <c r="F83">
        <v>8</v>
      </c>
      <c r="G83">
        <v>8</v>
      </c>
      <c r="H83">
        <v>8</v>
      </c>
      <c r="I83">
        <v>7</v>
      </c>
      <c r="J83" t="s">
        <v>15</v>
      </c>
      <c r="K83">
        <v>7</v>
      </c>
      <c r="L83">
        <v>8</v>
      </c>
      <c r="M83">
        <v>7</v>
      </c>
      <c r="N83">
        <v>8</v>
      </c>
      <c r="O83">
        <v>7</v>
      </c>
      <c r="P83">
        <v>9</v>
      </c>
      <c r="Q83">
        <v>7</v>
      </c>
      <c r="R83">
        <v>8</v>
      </c>
      <c r="S83">
        <v>9</v>
      </c>
      <c r="T83">
        <v>7</v>
      </c>
      <c r="U83">
        <v>7</v>
      </c>
      <c r="V83">
        <v>9</v>
      </c>
      <c r="W83">
        <v>8</v>
      </c>
      <c r="X83">
        <v>8</v>
      </c>
      <c r="Y83">
        <v>9</v>
      </c>
      <c r="Z83">
        <v>7</v>
      </c>
      <c r="AA83">
        <v>8</v>
      </c>
      <c r="AB83">
        <v>7</v>
      </c>
      <c r="AC83">
        <v>2</v>
      </c>
      <c r="AD83">
        <f>IF(Table13[[#This Row],[payment]]=1,1,0)</f>
        <v>0</v>
      </c>
      <c r="AE83">
        <f>IF(Table13[[#This Row],[payment]]=2,1,0)</f>
        <v>1</v>
      </c>
      <c r="AF83">
        <f>IF(Table13[[#This Row],[payment]]=3,1,0)</f>
        <v>0</v>
      </c>
      <c r="AG83">
        <v>2</v>
      </c>
      <c r="AH83">
        <f>IF(Table13[[#This Row],[method_payment]]=1,1,0)</f>
        <v>0</v>
      </c>
      <c r="AI83">
        <f>IF(Table13[[#This Row],[method_payment]]=2,1,0)</f>
        <v>1</v>
      </c>
      <c r="AJ83">
        <f>IF(Table13[[#This Row],[method_payment]]=3,1,0)</f>
        <v>0</v>
      </c>
      <c r="AK83">
        <f>IF(Table13[[#This Row],[method_payment]]=5,1,0)</f>
        <v>0</v>
      </c>
      <c r="AL83">
        <f>IF(Table13[[#This Row],[method_payment]]=6,1,0)</f>
        <v>0</v>
      </c>
      <c r="AM83" t="s">
        <v>16</v>
      </c>
      <c r="AN83" t="s">
        <v>16</v>
      </c>
      <c r="AO83">
        <v>1</v>
      </c>
      <c r="AP83" s="2">
        <v>856.71</v>
      </c>
      <c r="AQ83" s="3">
        <f>IF(AND(Table13[[#This Row],[Average_amount_spent_per_visit_last_3_months]]&gt;=1,Table13[[#This Row],[Average_amount_spent_per_visit_last_3_months]]&lt;=999),1,0)</f>
        <v>1</v>
      </c>
      <c r="AR83" s="3">
        <f>IF(AND(Table13[[#This Row],[Average_amount_spent_per_visit_last_3_months]]&gt;=1000,Table13[[#This Row],[Average_amount_spent_per_visit_last_3_months]]&lt;=6700),1,0)</f>
        <v>0</v>
      </c>
      <c r="AS83">
        <v>3</v>
      </c>
      <c r="AT83">
        <v>28</v>
      </c>
      <c r="AU83">
        <f>IF(AND(Table13[[#This Row],[Age]]&gt;=18,Table13[[#This Row],[Age]]&lt;=25),1,0)</f>
        <v>0</v>
      </c>
      <c r="AV83">
        <f>IF(AND(Table13[[#This Row],[Age]]&gt;=26,Table13[[#This Row],[Age]]&lt;=35),1,0)</f>
        <v>1</v>
      </c>
      <c r="AW83">
        <f>IF(AND(Table13[[#This Row],[Age]]&gt;=36,Table13[[#This Row],[Age]]&lt;=45),1,0)</f>
        <v>0</v>
      </c>
      <c r="AX83">
        <f>IF(AND(Table13[[#This Row],[Age]]&gt;=46,Table13[[#This Row],[Age]]&lt;=55),1,0)</f>
        <v>0</v>
      </c>
      <c r="AY83">
        <f>IF(AND(Table13[[#This Row],[Age]]&gt;=56,Table13[[#This Row],[Age]]&lt;=67),1,0)</f>
        <v>0</v>
      </c>
      <c r="AZ83" t="s">
        <v>24</v>
      </c>
      <c r="BA83">
        <f>IF(Table13[[#This Row],[Marital Status]]="Married",1,0)</f>
        <v>0</v>
      </c>
      <c r="BB83">
        <f>IF(Table13[[#This Row],[Marital Status]]="Single",1,0)</f>
        <v>1</v>
      </c>
      <c r="BC83" t="s">
        <v>28</v>
      </c>
      <c r="BD83">
        <f>IF(Table13[[#This Row],[gender]]="Male",1,0)</f>
        <v>0</v>
      </c>
      <c r="BE83">
        <f>IF(Table13[[#This Row],[gender]]="Female",1,0)</f>
        <v>1</v>
      </c>
      <c r="BF83" t="s">
        <v>23</v>
      </c>
      <c r="BG83">
        <f>IF(Table13[[#This Row],[Highest level of Education]]="Did not attend school",1,0)</f>
        <v>0</v>
      </c>
      <c r="BH83">
        <f>IF(Table13[[#This Row],[Highest level of Education]]="K12 completed",1,0)</f>
        <v>0</v>
      </c>
      <c r="BI83">
        <f>IF(Table13[[#This Row],[Highest level of Education]]="High School Completed",1,0)</f>
        <v>0</v>
      </c>
      <c r="BJ83">
        <f>IF(Table13[[#This Row],[Highest level of Education]]="Technical Diploma/Partially completed College",1,0)</f>
        <v>1</v>
      </c>
      <c r="BK83">
        <f>IF(Table13[[#This Row],[Highest level of Education]]="University/College Degree",1,0)</f>
        <v>0</v>
      </c>
      <c r="BL83">
        <f>IF(Table13[[#This Row],[Highest level of Education]]="Post-graduate education",1,0)</f>
        <v>0</v>
      </c>
      <c r="BM83">
        <v>0</v>
      </c>
      <c r="BN83">
        <v>1</v>
      </c>
      <c r="BO83">
        <v>2</v>
      </c>
      <c r="BP83">
        <f>IF(Table13[[#This Row],[Monthly_Income 1_5500 2_8000 3_11000 4_15000 5_20000 6_27000 7_35000 8_5000 9_51000 98_0]]=1,1,0)</f>
        <v>0</v>
      </c>
      <c r="BQ83">
        <f>IF(Table13[[#This Row],[Monthly_Income 1_5500 2_8000 3_11000 4_15000 5_20000 6_27000 7_35000 8_5000 9_51000 98_0]]=2,1,0)</f>
        <v>1</v>
      </c>
      <c r="BR83">
        <f>IF(Table13[[#This Row],[Monthly_Income 1_5500 2_8000 3_11000 4_15000 5_20000 6_27000 7_35000 8_5000 9_51000 98_0]]=3,1,0)</f>
        <v>0</v>
      </c>
      <c r="BS83">
        <f>IF(Table13[[#This Row],[Monthly_Income 1_5500 2_8000 3_11000 4_15000 5_20000 6_27000 7_35000 8_5000 9_51000 98_0]]=4,1,0)</f>
        <v>0</v>
      </c>
      <c r="BT83">
        <f>IF(Table13[[#This Row],[Monthly_Income 1_5500 2_8000 3_11000 4_15000 5_20000 6_27000 7_35000 8_5000 9_51000 98_0]]=5,1,0)</f>
        <v>0</v>
      </c>
      <c r="BU83">
        <f>IF(Table13[[#This Row],[Monthly_Income 1_5500 2_8000 3_11000 4_15000 5_20000 6_27000 7_35000 8_5000 9_51000 98_0]]=6,1,0)</f>
        <v>0</v>
      </c>
      <c r="BV83">
        <f>IF(Table13[[#This Row],[Monthly_Income 1_5500 2_8000 3_11000 4_15000 5_20000 6_27000 7_35000 8_5000 9_51000 98_0]]=7,1,0)</f>
        <v>0</v>
      </c>
      <c r="BW83">
        <f>IF(Table13[[#This Row],[Monthly_Income 1_5500 2_8000 3_11000 4_15000 5_20000 6_27000 7_35000 8_5000 9_51000 98_0]]=8,1,0)</f>
        <v>0</v>
      </c>
      <c r="BX83">
        <f>IF(Table13[[#This Row],[Monthly_Income 1_5500 2_8000 3_11000 4_15000 5_20000 6_27000 7_35000 8_5000 9_51000 98_0]]=9,1,0)</f>
        <v>0</v>
      </c>
      <c r="BY83">
        <f>IF(Table13[[#This Row],[Monthly_Income 1_5500 2_8000 3_11000 4_15000 5_20000 6_27000 7_35000 8_5000 9_51000 98_0]]=98,1,0)</f>
        <v>0</v>
      </c>
      <c r="BZ83">
        <v>4</v>
      </c>
      <c r="CA83">
        <f>IF(Table13[[#This Row],[Monthly_Household_Income]]=1,1,0)</f>
        <v>0</v>
      </c>
      <c r="CB83">
        <f>IF(Table13[[#This Row],[Monthly_Household_Income]]=2,1,0)</f>
        <v>0</v>
      </c>
      <c r="CC83">
        <f>IF(Table13[[#This Row],[Monthly_Household_Income]]=3,1,0)</f>
        <v>0</v>
      </c>
      <c r="CD83">
        <f>IF(Table13[[#This Row],[Monthly_Household_Income]]=4,1,0)</f>
        <v>1</v>
      </c>
      <c r="CE83">
        <f>IF(Table13[[#This Row],[Monthly_Household_Income]]=5,1,0)</f>
        <v>0</v>
      </c>
      <c r="CF83">
        <f>IF(Table13[[#This Row],[Monthly_Household_Income]]=6,1,0)</f>
        <v>0</v>
      </c>
      <c r="CG83">
        <f>IF(Table13[[#This Row],[Monthly_Household_Income]]=7,1,0)</f>
        <v>0</v>
      </c>
      <c r="CH83">
        <f>IF(Table13[[#This Row],[Monthly_Household_Income]]=8,1,0)</f>
        <v>0</v>
      </c>
      <c r="CI83">
        <f>IF(Table13[[#This Row],[Monthly_Household_Income]]=9,1,0)</f>
        <v>0</v>
      </c>
      <c r="CJ83">
        <f>IF(Table13[[#This Row],[Monthly_Household_Income]]=98,1,0)</f>
        <v>0</v>
      </c>
    </row>
    <row r="84" spans="1:88">
      <c r="A84">
        <v>334</v>
      </c>
      <c r="B84" s="1">
        <v>43003</v>
      </c>
      <c r="C84" t="s">
        <v>29</v>
      </c>
      <c r="D84">
        <v>9</v>
      </c>
      <c r="E84">
        <v>8</v>
      </c>
      <c r="F84">
        <v>7</v>
      </c>
      <c r="G84">
        <v>8</v>
      </c>
      <c r="H84">
        <v>9</v>
      </c>
      <c r="I84">
        <v>8</v>
      </c>
      <c r="J84" t="s">
        <v>16</v>
      </c>
      <c r="K84">
        <v>8</v>
      </c>
      <c r="L84">
        <v>9</v>
      </c>
      <c r="M84">
        <v>7</v>
      </c>
      <c r="N84">
        <v>8</v>
      </c>
      <c r="O84">
        <v>9</v>
      </c>
      <c r="P84">
        <v>9</v>
      </c>
      <c r="Q84">
        <v>10</v>
      </c>
      <c r="R84">
        <v>8</v>
      </c>
      <c r="S84">
        <v>9</v>
      </c>
      <c r="T84">
        <v>8</v>
      </c>
      <c r="U84">
        <v>8</v>
      </c>
      <c r="V84">
        <v>7</v>
      </c>
      <c r="W84">
        <v>6</v>
      </c>
      <c r="X84">
        <v>10</v>
      </c>
      <c r="Y84">
        <v>7</v>
      </c>
      <c r="Z84">
        <v>8</v>
      </c>
      <c r="AA84">
        <v>9</v>
      </c>
      <c r="AB84">
        <v>0</v>
      </c>
      <c r="AC84">
        <v>2</v>
      </c>
      <c r="AD84">
        <f>IF(Table13[[#This Row],[payment]]=1,1,0)</f>
        <v>0</v>
      </c>
      <c r="AE84">
        <f>IF(Table13[[#This Row],[payment]]=2,1,0)</f>
        <v>1</v>
      </c>
      <c r="AF84">
        <f>IF(Table13[[#This Row],[payment]]=3,1,0)</f>
        <v>0</v>
      </c>
      <c r="AG84">
        <v>1</v>
      </c>
      <c r="AH84">
        <f>IF(Table13[[#This Row],[method_payment]]=1,1,0)</f>
        <v>1</v>
      </c>
      <c r="AI84">
        <f>IF(Table13[[#This Row],[method_payment]]=2,1,0)</f>
        <v>0</v>
      </c>
      <c r="AJ84">
        <f>IF(Table13[[#This Row],[method_payment]]=3,1,0)</f>
        <v>0</v>
      </c>
      <c r="AK84">
        <f>IF(Table13[[#This Row],[method_payment]]=5,1,0)</f>
        <v>0</v>
      </c>
      <c r="AL84">
        <f>IF(Table13[[#This Row],[method_payment]]=6,1,0)</f>
        <v>0</v>
      </c>
      <c r="AM84" t="s">
        <v>16</v>
      </c>
      <c r="AN84" t="s">
        <v>15</v>
      </c>
      <c r="AO84">
        <v>3</v>
      </c>
      <c r="AP84" s="2">
        <v>342.74</v>
      </c>
      <c r="AQ84" s="3">
        <f>IF(AND(Table13[[#This Row],[Average_amount_spent_per_visit_last_3_months]]&gt;=1,Table13[[#This Row],[Average_amount_spent_per_visit_last_3_months]]&lt;=999),1,0)</f>
        <v>1</v>
      </c>
      <c r="AR84" s="3">
        <f>IF(AND(Table13[[#This Row],[Average_amount_spent_per_visit_last_3_months]]&gt;=1000,Table13[[#This Row],[Average_amount_spent_per_visit_last_3_months]]&lt;=6700),1,0)</f>
        <v>0</v>
      </c>
      <c r="AS84">
        <v>3</v>
      </c>
      <c r="AT84">
        <v>52</v>
      </c>
      <c r="AU84">
        <f>IF(AND(Table13[[#This Row],[Age]]&gt;=18,Table13[[#This Row],[Age]]&lt;=25),1,0)</f>
        <v>0</v>
      </c>
      <c r="AV84">
        <f>IF(AND(Table13[[#This Row],[Age]]&gt;=26,Table13[[#This Row],[Age]]&lt;=35),1,0)</f>
        <v>0</v>
      </c>
      <c r="AW84">
        <f>IF(AND(Table13[[#This Row],[Age]]&gt;=36,Table13[[#This Row],[Age]]&lt;=45),1,0)</f>
        <v>0</v>
      </c>
      <c r="AX84">
        <f>IF(AND(Table13[[#This Row],[Age]]&gt;=46,Table13[[#This Row],[Age]]&lt;=55),1,0)</f>
        <v>1</v>
      </c>
      <c r="AY84">
        <f>IF(AND(Table13[[#This Row],[Age]]&gt;=56,Table13[[#This Row],[Age]]&lt;=67),1,0)</f>
        <v>0</v>
      </c>
      <c r="AZ84" t="s">
        <v>25</v>
      </c>
      <c r="BA84">
        <f>IF(Table13[[#This Row],[Marital Status]]="Married",1,0)</f>
        <v>1</v>
      </c>
      <c r="BB84">
        <f>IF(Table13[[#This Row],[Marital Status]]="Single",1,0)</f>
        <v>0</v>
      </c>
      <c r="BC84" t="s">
        <v>28</v>
      </c>
      <c r="BD84">
        <f>IF(Table13[[#This Row],[gender]]="Male",1,0)</f>
        <v>0</v>
      </c>
      <c r="BE84">
        <f>IF(Table13[[#This Row],[gender]]="Female",1,0)</f>
        <v>1</v>
      </c>
      <c r="BF84" t="s">
        <v>19</v>
      </c>
      <c r="BG84">
        <f>IF(Table13[[#This Row],[Highest level of Education]]="Did not attend school",1,0)</f>
        <v>0</v>
      </c>
      <c r="BH84">
        <f>IF(Table13[[#This Row],[Highest level of Education]]="K12 completed",1,0)</f>
        <v>0</v>
      </c>
      <c r="BI84">
        <f>IF(Table13[[#This Row],[Highest level of Education]]="High School Completed",1,0)</f>
        <v>0</v>
      </c>
      <c r="BJ84">
        <f>IF(Table13[[#This Row],[Highest level of Education]]="Technical Diploma/Partially completed College",1,0)</f>
        <v>0</v>
      </c>
      <c r="BK84">
        <f>IF(Table13[[#This Row],[Highest level of Education]]="University/College Degree",1,0)</f>
        <v>1</v>
      </c>
      <c r="BL84">
        <f>IF(Table13[[#This Row],[Highest level of Education]]="Post-graduate education",1,0)</f>
        <v>0</v>
      </c>
      <c r="BM84">
        <v>1</v>
      </c>
      <c r="BN84">
        <v>1</v>
      </c>
      <c r="BO84">
        <v>6</v>
      </c>
      <c r="BP84">
        <f>IF(Table13[[#This Row],[Monthly_Income 1_5500 2_8000 3_11000 4_15000 5_20000 6_27000 7_35000 8_5000 9_51000 98_0]]=1,1,0)</f>
        <v>0</v>
      </c>
      <c r="BQ84">
        <f>IF(Table13[[#This Row],[Monthly_Income 1_5500 2_8000 3_11000 4_15000 5_20000 6_27000 7_35000 8_5000 9_51000 98_0]]=2,1,0)</f>
        <v>0</v>
      </c>
      <c r="BR84">
        <f>IF(Table13[[#This Row],[Monthly_Income 1_5500 2_8000 3_11000 4_15000 5_20000 6_27000 7_35000 8_5000 9_51000 98_0]]=3,1,0)</f>
        <v>0</v>
      </c>
      <c r="BS84">
        <f>IF(Table13[[#This Row],[Monthly_Income 1_5500 2_8000 3_11000 4_15000 5_20000 6_27000 7_35000 8_5000 9_51000 98_0]]=4,1,0)</f>
        <v>0</v>
      </c>
      <c r="BT84">
        <f>IF(Table13[[#This Row],[Monthly_Income 1_5500 2_8000 3_11000 4_15000 5_20000 6_27000 7_35000 8_5000 9_51000 98_0]]=5,1,0)</f>
        <v>0</v>
      </c>
      <c r="BU84">
        <f>IF(Table13[[#This Row],[Monthly_Income 1_5500 2_8000 3_11000 4_15000 5_20000 6_27000 7_35000 8_5000 9_51000 98_0]]=6,1,0)</f>
        <v>1</v>
      </c>
      <c r="BV84">
        <f>IF(Table13[[#This Row],[Monthly_Income 1_5500 2_8000 3_11000 4_15000 5_20000 6_27000 7_35000 8_5000 9_51000 98_0]]=7,1,0)</f>
        <v>0</v>
      </c>
      <c r="BW84">
        <f>IF(Table13[[#This Row],[Monthly_Income 1_5500 2_8000 3_11000 4_15000 5_20000 6_27000 7_35000 8_5000 9_51000 98_0]]=8,1,0)</f>
        <v>0</v>
      </c>
      <c r="BX84">
        <f>IF(Table13[[#This Row],[Monthly_Income 1_5500 2_8000 3_11000 4_15000 5_20000 6_27000 7_35000 8_5000 9_51000 98_0]]=9,1,0)</f>
        <v>0</v>
      </c>
      <c r="BY84">
        <f>IF(Table13[[#This Row],[Monthly_Income 1_5500 2_8000 3_11000 4_15000 5_20000 6_27000 7_35000 8_5000 9_51000 98_0]]=98,1,0)</f>
        <v>0</v>
      </c>
      <c r="BZ84">
        <v>8</v>
      </c>
      <c r="CA84">
        <f>IF(Table13[[#This Row],[Monthly_Household_Income]]=1,1,0)</f>
        <v>0</v>
      </c>
      <c r="CB84">
        <f>IF(Table13[[#This Row],[Monthly_Household_Income]]=2,1,0)</f>
        <v>0</v>
      </c>
      <c r="CC84">
        <f>IF(Table13[[#This Row],[Monthly_Household_Income]]=3,1,0)</f>
        <v>0</v>
      </c>
      <c r="CD84">
        <f>IF(Table13[[#This Row],[Monthly_Household_Income]]=4,1,0)</f>
        <v>0</v>
      </c>
      <c r="CE84">
        <f>IF(Table13[[#This Row],[Monthly_Household_Income]]=5,1,0)</f>
        <v>0</v>
      </c>
      <c r="CF84">
        <f>IF(Table13[[#This Row],[Monthly_Household_Income]]=6,1,0)</f>
        <v>0</v>
      </c>
      <c r="CG84">
        <f>IF(Table13[[#This Row],[Monthly_Household_Income]]=7,1,0)</f>
        <v>0</v>
      </c>
      <c r="CH84">
        <f>IF(Table13[[#This Row],[Monthly_Household_Income]]=8,1,0)</f>
        <v>1</v>
      </c>
      <c r="CI84">
        <f>IF(Table13[[#This Row],[Monthly_Household_Income]]=9,1,0)</f>
        <v>0</v>
      </c>
      <c r="CJ84">
        <f>IF(Table13[[#This Row],[Monthly_Household_Income]]=98,1,0)</f>
        <v>0</v>
      </c>
    </row>
    <row r="85" spans="1:88">
      <c r="A85">
        <v>335</v>
      </c>
      <c r="B85" s="1">
        <v>43131</v>
      </c>
      <c r="C85" t="s">
        <v>29</v>
      </c>
      <c r="D85">
        <v>7</v>
      </c>
      <c r="E85">
        <v>7</v>
      </c>
      <c r="F85">
        <v>8</v>
      </c>
      <c r="G85">
        <v>8</v>
      </c>
      <c r="H85">
        <v>8</v>
      </c>
      <c r="I85">
        <v>7</v>
      </c>
      <c r="J85" t="s">
        <v>15</v>
      </c>
      <c r="K85">
        <v>8</v>
      </c>
      <c r="L85">
        <v>9</v>
      </c>
      <c r="M85">
        <v>9</v>
      </c>
      <c r="N85">
        <v>9</v>
      </c>
      <c r="O85">
        <v>7</v>
      </c>
      <c r="P85">
        <v>6</v>
      </c>
      <c r="Q85">
        <v>7</v>
      </c>
      <c r="R85">
        <v>8</v>
      </c>
      <c r="S85">
        <v>7</v>
      </c>
      <c r="T85">
        <v>9</v>
      </c>
      <c r="U85">
        <v>9</v>
      </c>
      <c r="V85">
        <v>8</v>
      </c>
      <c r="W85">
        <v>7</v>
      </c>
      <c r="X85">
        <v>8</v>
      </c>
      <c r="Y85">
        <v>6</v>
      </c>
      <c r="Z85">
        <v>7</v>
      </c>
      <c r="AA85">
        <v>7</v>
      </c>
      <c r="AB85">
        <v>8</v>
      </c>
      <c r="AC85">
        <v>1</v>
      </c>
      <c r="AD85">
        <f>IF(Table13[[#This Row],[payment]]=1,1,0)</f>
        <v>1</v>
      </c>
      <c r="AE85">
        <f>IF(Table13[[#This Row],[payment]]=2,1,0)</f>
        <v>0</v>
      </c>
      <c r="AF85">
        <f>IF(Table13[[#This Row],[payment]]=3,1,0)</f>
        <v>0</v>
      </c>
      <c r="AG85">
        <v>1</v>
      </c>
      <c r="AH85">
        <f>IF(Table13[[#This Row],[method_payment]]=1,1,0)</f>
        <v>1</v>
      </c>
      <c r="AI85">
        <f>IF(Table13[[#This Row],[method_payment]]=2,1,0)</f>
        <v>0</v>
      </c>
      <c r="AJ85">
        <f>IF(Table13[[#This Row],[method_payment]]=3,1,0)</f>
        <v>0</v>
      </c>
      <c r="AK85">
        <f>IF(Table13[[#This Row],[method_payment]]=5,1,0)</f>
        <v>0</v>
      </c>
      <c r="AL85">
        <f>IF(Table13[[#This Row],[method_payment]]=6,1,0)</f>
        <v>0</v>
      </c>
      <c r="AM85" t="s">
        <v>16</v>
      </c>
      <c r="AN85" t="s">
        <v>15</v>
      </c>
      <c r="AO85">
        <v>1</v>
      </c>
      <c r="AP85" s="2">
        <v>88.06</v>
      </c>
      <c r="AQ85" s="3">
        <f>IF(AND(Table13[[#This Row],[Average_amount_spent_per_visit_last_3_months]]&gt;=1,Table13[[#This Row],[Average_amount_spent_per_visit_last_3_months]]&lt;=999),1,0)</f>
        <v>1</v>
      </c>
      <c r="AR85" s="3">
        <f>IF(AND(Table13[[#This Row],[Average_amount_spent_per_visit_last_3_months]]&gt;=1000,Table13[[#This Row],[Average_amount_spent_per_visit_last_3_months]]&lt;=6700),1,0)</f>
        <v>0</v>
      </c>
      <c r="AS85">
        <v>3</v>
      </c>
      <c r="AT85">
        <v>32</v>
      </c>
      <c r="AU85">
        <f>IF(AND(Table13[[#This Row],[Age]]&gt;=18,Table13[[#This Row],[Age]]&lt;=25),1,0)</f>
        <v>0</v>
      </c>
      <c r="AV85">
        <f>IF(AND(Table13[[#This Row],[Age]]&gt;=26,Table13[[#This Row],[Age]]&lt;=35),1,0)</f>
        <v>1</v>
      </c>
      <c r="AW85">
        <f>IF(AND(Table13[[#This Row],[Age]]&gt;=36,Table13[[#This Row],[Age]]&lt;=45),1,0)</f>
        <v>0</v>
      </c>
      <c r="AX85">
        <f>IF(AND(Table13[[#This Row],[Age]]&gt;=46,Table13[[#This Row],[Age]]&lt;=55),1,0)</f>
        <v>0</v>
      </c>
      <c r="AY85">
        <f>IF(AND(Table13[[#This Row],[Age]]&gt;=56,Table13[[#This Row],[Age]]&lt;=67),1,0)</f>
        <v>0</v>
      </c>
      <c r="AZ85" t="s">
        <v>25</v>
      </c>
      <c r="BA85">
        <f>IF(Table13[[#This Row],[Marital Status]]="Married",1,0)</f>
        <v>1</v>
      </c>
      <c r="BB85">
        <f>IF(Table13[[#This Row],[Marital Status]]="Single",1,0)</f>
        <v>0</v>
      </c>
      <c r="BC85" t="s">
        <v>27</v>
      </c>
      <c r="BD85">
        <f>IF(Table13[[#This Row],[gender]]="Male",1,0)</f>
        <v>1</v>
      </c>
      <c r="BE85">
        <f>IF(Table13[[#This Row],[gender]]="Female",1,0)</f>
        <v>0</v>
      </c>
      <c r="BF85" t="s">
        <v>18</v>
      </c>
      <c r="BG85">
        <f>IF(Table13[[#This Row],[Highest level of Education]]="Did not attend school",1,0)</f>
        <v>0</v>
      </c>
      <c r="BH85">
        <f>IF(Table13[[#This Row],[Highest level of Education]]="K12 completed",1,0)</f>
        <v>0</v>
      </c>
      <c r="BI85">
        <f>IF(Table13[[#This Row],[Highest level of Education]]="High School Completed",1,0)</f>
        <v>0</v>
      </c>
      <c r="BJ85">
        <f>IF(Table13[[#This Row],[Highest level of Education]]="Technical Diploma/Partially completed College",1,0)</f>
        <v>0</v>
      </c>
      <c r="BK85">
        <f>IF(Table13[[#This Row],[Highest level of Education]]="University/College Degree",1,0)</f>
        <v>0</v>
      </c>
      <c r="BL85">
        <f>IF(Table13[[#This Row],[Highest level of Education]]="Post-graduate education",1,0)</f>
        <v>1</v>
      </c>
      <c r="BM85">
        <v>1</v>
      </c>
      <c r="BN85">
        <v>1</v>
      </c>
      <c r="BO85">
        <v>4</v>
      </c>
      <c r="BP85">
        <f>IF(Table13[[#This Row],[Monthly_Income 1_5500 2_8000 3_11000 4_15000 5_20000 6_27000 7_35000 8_5000 9_51000 98_0]]=1,1,0)</f>
        <v>0</v>
      </c>
      <c r="BQ85">
        <f>IF(Table13[[#This Row],[Monthly_Income 1_5500 2_8000 3_11000 4_15000 5_20000 6_27000 7_35000 8_5000 9_51000 98_0]]=2,1,0)</f>
        <v>0</v>
      </c>
      <c r="BR85">
        <f>IF(Table13[[#This Row],[Monthly_Income 1_5500 2_8000 3_11000 4_15000 5_20000 6_27000 7_35000 8_5000 9_51000 98_0]]=3,1,0)</f>
        <v>0</v>
      </c>
      <c r="BS85">
        <f>IF(Table13[[#This Row],[Monthly_Income 1_5500 2_8000 3_11000 4_15000 5_20000 6_27000 7_35000 8_5000 9_51000 98_0]]=4,1,0)</f>
        <v>1</v>
      </c>
      <c r="BT85">
        <f>IF(Table13[[#This Row],[Monthly_Income 1_5500 2_8000 3_11000 4_15000 5_20000 6_27000 7_35000 8_5000 9_51000 98_0]]=5,1,0)</f>
        <v>0</v>
      </c>
      <c r="BU85">
        <f>IF(Table13[[#This Row],[Monthly_Income 1_5500 2_8000 3_11000 4_15000 5_20000 6_27000 7_35000 8_5000 9_51000 98_0]]=6,1,0)</f>
        <v>0</v>
      </c>
      <c r="BV85">
        <f>IF(Table13[[#This Row],[Monthly_Income 1_5500 2_8000 3_11000 4_15000 5_20000 6_27000 7_35000 8_5000 9_51000 98_0]]=7,1,0)</f>
        <v>0</v>
      </c>
      <c r="BW85">
        <f>IF(Table13[[#This Row],[Monthly_Income 1_5500 2_8000 3_11000 4_15000 5_20000 6_27000 7_35000 8_5000 9_51000 98_0]]=8,1,0)</f>
        <v>0</v>
      </c>
      <c r="BX85">
        <f>IF(Table13[[#This Row],[Monthly_Income 1_5500 2_8000 3_11000 4_15000 5_20000 6_27000 7_35000 8_5000 9_51000 98_0]]=9,1,0)</f>
        <v>0</v>
      </c>
      <c r="BY85">
        <f>IF(Table13[[#This Row],[Monthly_Income 1_5500 2_8000 3_11000 4_15000 5_20000 6_27000 7_35000 8_5000 9_51000 98_0]]=98,1,0)</f>
        <v>0</v>
      </c>
      <c r="BZ85">
        <v>4</v>
      </c>
      <c r="CA85">
        <f>IF(Table13[[#This Row],[Monthly_Household_Income]]=1,1,0)</f>
        <v>0</v>
      </c>
      <c r="CB85">
        <f>IF(Table13[[#This Row],[Monthly_Household_Income]]=2,1,0)</f>
        <v>0</v>
      </c>
      <c r="CC85">
        <f>IF(Table13[[#This Row],[Monthly_Household_Income]]=3,1,0)</f>
        <v>0</v>
      </c>
      <c r="CD85">
        <f>IF(Table13[[#This Row],[Monthly_Household_Income]]=4,1,0)</f>
        <v>1</v>
      </c>
      <c r="CE85">
        <f>IF(Table13[[#This Row],[Monthly_Household_Income]]=5,1,0)</f>
        <v>0</v>
      </c>
      <c r="CF85">
        <f>IF(Table13[[#This Row],[Monthly_Household_Income]]=6,1,0)</f>
        <v>0</v>
      </c>
      <c r="CG85">
        <f>IF(Table13[[#This Row],[Monthly_Household_Income]]=7,1,0)</f>
        <v>0</v>
      </c>
      <c r="CH85">
        <f>IF(Table13[[#This Row],[Monthly_Household_Income]]=8,1,0)</f>
        <v>0</v>
      </c>
      <c r="CI85">
        <f>IF(Table13[[#This Row],[Monthly_Household_Income]]=9,1,0)</f>
        <v>0</v>
      </c>
      <c r="CJ85">
        <f>IF(Table13[[#This Row],[Monthly_Household_Income]]=98,1,0)</f>
        <v>0</v>
      </c>
    </row>
    <row r="86" spans="1:88">
      <c r="A86">
        <v>344</v>
      </c>
      <c r="B86" s="1">
        <v>43192</v>
      </c>
      <c r="C86" t="s">
        <v>31</v>
      </c>
      <c r="D86">
        <v>7</v>
      </c>
      <c r="E86">
        <v>9</v>
      </c>
      <c r="F86">
        <v>8</v>
      </c>
      <c r="G86">
        <v>8</v>
      </c>
      <c r="H86">
        <v>7</v>
      </c>
      <c r="I86">
        <v>8</v>
      </c>
      <c r="J86" t="s">
        <v>16</v>
      </c>
      <c r="K86">
        <v>8</v>
      </c>
      <c r="L86">
        <v>6</v>
      </c>
      <c r="M86">
        <v>7</v>
      </c>
      <c r="N86">
        <v>8</v>
      </c>
      <c r="O86">
        <v>8</v>
      </c>
      <c r="P86">
        <v>10</v>
      </c>
      <c r="Q86">
        <v>7</v>
      </c>
      <c r="R86">
        <v>10</v>
      </c>
      <c r="S86">
        <v>8</v>
      </c>
      <c r="T86">
        <v>9</v>
      </c>
      <c r="U86">
        <v>10</v>
      </c>
      <c r="V86">
        <v>8</v>
      </c>
      <c r="W86">
        <v>9</v>
      </c>
      <c r="X86">
        <v>6</v>
      </c>
      <c r="Y86">
        <v>8</v>
      </c>
      <c r="Z86">
        <v>9</v>
      </c>
      <c r="AA86">
        <v>6</v>
      </c>
      <c r="AB86">
        <v>8</v>
      </c>
      <c r="AC86">
        <v>1</v>
      </c>
      <c r="AD86">
        <f>IF(Table13[[#This Row],[payment]]=1,1,0)</f>
        <v>1</v>
      </c>
      <c r="AE86">
        <f>IF(Table13[[#This Row],[payment]]=2,1,0)</f>
        <v>0</v>
      </c>
      <c r="AF86">
        <f>IF(Table13[[#This Row],[payment]]=3,1,0)</f>
        <v>0</v>
      </c>
      <c r="AG86">
        <v>5</v>
      </c>
      <c r="AH86">
        <f>IF(Table13[[#This Row],[method_payment]]=1,1,0)</f>
        <v>0</v>
      </c>
      <c r="AI86">
        <f>IF(Table13[[#This Row],[method_payment]]=2,1,0)</f>
        <v>0</v>
      </c>
      <c r="AJ86">
        <f>IF(Table13[[#This Row],[method_payment]]=3,1,0)</f>
        <v>0</v>
      </c>
      <c r="AK86">
        <f>IF(Table13[[#This Row],[method_payment]]=5,1,0)</f>
        <v>1</v>
      </c>
      <c r="AL86">
        <f>IF(Table13[[#This Row],[method_payment]]=6,1,0)</f>
        <v>0</v>
      </c>
      <c r="AM86" t="s">
        <v>16</v>
      </c>
      <c r="AN86" t="s">
        <v>16</v>
      </c>
      <c r="AO86">
        <v>1</v>
      </c>
      <c r="AP86" s="2">
        <v>849.59</v>
      </c>
      <c r="AQ86" s="3">
        <f>IF(AND(Table13[[#This Row],[Average_amount_spent_per_visit_last_3_months]]&gt;=1,Table13[[#This Row],[Average_amount_spent_per_visit_last_3_months]]&lt;=999),1,0)</f>
        <v>1</v>
      </c>
      <c r="AR86" s="3">
        <f>IF(AND(Table13[[#This Row],[Average_amount_spent_per_visit_last_3_months]]&gt;=1000,Table13[[#This Row],[Average_amount_spent_per_visit_last_3_months]]&lt;=6700),1,0)</f>
        <v>0</v>
      </c>
      <c r="AS86">
        <v>1</v>
      </c>
      <c r="AT86">
        <v>27</v>
      </c>
      <c r="AU86">
        <f>IF(AND(Table13[[#This Row],[Age]]&gt;=18,Table13[[#This Row],[Age]]&lt;=25),1,0)</f>
        <v>0</v>
      </c>
      <c r="AV86">
        <f>IF(AND(Table13[[#This Row],[Age]]&gt;=26,Table13[[#This Row],[Age]]&lt;=35),1,0)</f>
        <v>1</v>
      </c>
      <c r="AW86">
        <f>IF(AND(Table13[[#This Row],[Age]]&gt;=36,Table13[[#This Row],[Age]]&lt;=45),1,0)</f>
        <v>0</v>
      </c>
      <c r="AX86">
        <f>IF(AND(Table13[[#This Row],[Age]]&gt;=46,Table13[[#This Row],[Age]]&lt;=55),1,0)</f>
        <v>0</v>
      </c>
      <c r="AY86">
        <f>IF(AND(Table13[[#This Row],[Age]]&gt;=56,Table13[[#This Row],[Age]]&lt;=67),1,0)</f>
        <v>0</v>
      </c>
      <c r="AZ86" t="s">
        <v>24</v>
      </c>
      <c r="BA86">
        <f>IF(Table13[[#This Row],[Marital Status]]="Married",1,0)</f>
        <v>0</v>
      </c>
      <c r="BB86">
        <f>IF(Table13[[#This Row],[Marital Status]]="Single",1,0)</f>
        <v>1</v>
      </c>
      <c r="BC86" t="s">
        <v>28</v>
      </c>
      <c r="BD86">
        <f>IF(Table13[[#This Row],[gender]]="Male",1,0)</f>
        <v>0</v>
      </c>
      <c r="BE86">
        <f>IF(Table13[[#This Row],[gender]]="Female",1,0)</f>
        <v>1</v>
      </c>
      <c r="BF86" t="s">
        <v>19</v>
      </c>
      <c r="BG86">
        <f>IF(Table13[[#This Row],[Highest level of Education]]="Did not attend school",1,0)</f>
        <v>0</v>
      </c>
      <c r="BH86">
        <f>IF(Table13[[#This Row],[Highest level of Education]]="K12 completed",1,0)</f>
        <v>0</v>
      </c>
      <c r="BI86">
        <f>IF(Table13[[#This Row],[Highest level of Education]]="High School Completed",1,0)</f>
        <v>0</v>
      </c>
      <c r="BJ86">
        <f>IF(Table13[[#This Row],[Highest level of Education]]="Technical Diploma/Partially completed College",1,0)</f>
        <v>0</v>
      </c>
      <c r="BK86">
        <f>IF(Table13[[#This Row],[Highest level of Education]]="University/College Degree",1,0)</f>
        <v>1</v>
      </c>
      <c r="BL86">
        <f>IF(Table13[[#This Row],[Highest level of Education]]="Post-graduate education",1,0)</f>
        <v>0</v>
      </c>
      <c r="BM86">
        <v>0</v>
      </c>
      <c r="BN86">
        <v>1</v>
      </c>
      <c r="BO86">
        <v>2</v>
      </c>
      <c r="BP86">
        <f>IF(Table13[[#This Row],[Monthly_Income 1_5500 2_8000 3_11000 4_15000 5_20000 6_27000 7_35000 8_5000 9_51000 98_0]]=1,1,0)</f>
        <v>0</v>
      </c>
      <c r="BQ86">
        <f>IF(Table13[[#This Row],[Monthly_Income 1_5500 2_8000 3_11000 4_15000 5_20000 6_27000 7_35000 8_5000 9_51000 98_0]]=2,1,0)</f>
        <v>1</v>
      </c>
      <c r="BR86">
        <f>IF(Table13[[#This Row],[Monthly_Income 1_5500 2_8000 3_11000 4_15000 5_20000 6_27000 7_35000 8_5000 9_51000 98_0]]=3,1,0)</f>
        <v>0</v>
      </c>
      <c r="BS86">
        <f>IF(Table13[[#This Row],[Monthly_Income 1_5500 2_8000 3_11000 4_15000 5_20000 6_27000 7_35000 8_5000 9_51000 98_0]]=4,1,0)</f>
        <v>0</v>
      </c>
      <c r="BT86">
        <f>IF(Table13[[#This Row],[Monthly_Income 1_5500 2_8000 3_11000 4_15000 5_20000 6_27000 7_35000 8_5000 9_51000 98_0]]=5,1,0)</f>
        <v>0</v>
      </c>
      <c r="BU86">
        <f>IF(Table13[[#This Row],[Monthly_Income 1_5500 2_8000 3_11000 4_15000 5_20000 6_27000 7_35000 8_5000 9_51000 98_0]]=6,1,0)</f>
        <v>0</v>
      </c>
      <c r="BV86">
        <f>IF(Table13[[#This Row],[Monthly_Income 1_5500 2_8000 3_11000 4_15000 5_20000 6_27000 7_35000 8_5000 9_51000 98_0]]=7,1,0)</f>
        <v>0</v>
      </c>
      <c r="BW86">
        <f>IF(Table13[[#This Row],[Monthly_Income 1_5500 2_8000 3_11000 4_15000 5_20000 6_27000 7_35000 8_5000 9_51000 98_0]]=8,1,0)</f>
        <v>0</v>
      </c>
      <c r="BX86">
        <f>IF(Table13[[#This Row],[Monthly_Income 1_5500 2_8000 3_11000 4_15000 5_20000 6_27000 7_35000 8_5000 9_51000 98_0]]=9,1,0)</f>
        <v>0</v>
      </c>
      <c r="BY86">
        <f>IF(Table13[[#This Row],[Monthly_Income 1_5500 2_8000 3_11000 4_15000 5_20000 6_27000 7_35000 8_5000 9_51000 98_0]]=98,1,0)</f>
        <v>0</v>
      </c>
      <c r="BZ86">
        <v>6</v>
      </c>
      <c r="CA86">
        <f>IF(Table13[[#This Row],[Monthly_Household_Income]]=1,1,0)</f>
        <v>0</v>
      </c>
      <c r="CB86">
        <f>IF(Table13[[#This Row],[Monthly_Household_Income]]=2,1,0)</f>
        <v>0</v>
      </c>
      <c r="CC86">
        <f>IF(Table13[[#This Row],[Monthly_Household_Income]]=3,1,0)</f>
        <v>0</v>
      </c>
      <c r="CD86">
        <f>IF(Table13[[#This Row],[Monthly_Household_Income]]=4,1,0)</f>
        <v>0</v>
      </c>
      <c r="CE86">
        <f>IF(Table13[[#This Row],[Monthly_Household_Income]]=5,1,0)</f>
        <v>0</v>
      </c>
      <c r="CF86">
        <f>IF(Table13[[#This Row],[Monthly_Household_Income]]=6,1,0)</f>
        <v>1</v>
      </c>
      <c r="CG86">
        <f>IF(Table13[[#This Row],[Monthly_Household_Income]]=7,1,0)</f>
        <v>0</v>
      </c>
      <c r="CH86">
        <f>IF(Table13[[#This Row],[Monthly_Household_Income]]=8,1,0)</f>
        <v>0</v>
      </c>
      <c r="CI86">
        <f>IF(Table13[[#This Row],[Monthly_Household_Income]]=9,1,0)</f>
        <v>0</v>
      </c>
      <c r="CJ86">
        <f>IF(Table13[[#This Row],[Monthly_Household_Income]]=98,1,0)</f>
        <v>0</v>
      </c>
    </row>
    <row r="87" spans="1:88">
      <c r="A87">
        <v>346</v>
      </c>
      <c r="B87" s="1">
        <v>42970</v>
      </c>
      <c r="C87" t="s">
        <v>30</v>
      </c>
      <c r="D87">
        <v>9</v>
      </c>
      <c r="E87">
        <v>7</v>
      </c>
      <c r="F87">
        <v>8</v>
      </c>
      <c r="G87">
        <v>8</v>
      </c>
      <c r="H87">
        <v>7</v>
      </c>
      <c r="I87">
        <v>6</v>
      </c>
      <c r="J87" t="s">
        <v>15</v>
      </c>
      <c r="K87">
        <v>8</v>
      </c>
      <c r="L87">
        <v>9</v>
      </c>
      <c r="M87">
        <v>10</v>
      </c>
      <c r="N87">
        <v>10</v>
      </c>
      <c r="O87">
        <v>8</v>
      </c>
      <c r="P87">
        <v>10</v>
      </c>
      <c r="Q87">
        <v>9</v>
      </c>
      <c r="R87">
        <v>9</v>
      </c>
      <c r="S87">
        <v>8</v>
      </c>
      <c r="T87">
        <v>8</v>
      </c>
      <c r="U87">
        <v>7</v>
      </c>
      <c r="V87">
        <v>9</v>
      </c>
      <c r="W87">
        <v>10</v>
      </c>
      <c r="X87">
        <v>0</v>
      </c>
      <c r="Y87">
        <v>6</v>
      </c>
      <c r="Z87">
        <v>8</v>
      </c>
      <c r="AA87">
        <v>9</v>
      </c>
      <c r="AB87">
        <v>7</v>
      </c>
      <c r="AC87">
        <v>2</v>
      </c>
      <c r="AD87">
        <f>IF(Table13[[#This Row],[payment]]=1,1,0)</f>
        <v>0</v>
      </c>
      <c r="AE87">
        <f>IF(Table13[[#This Row],[payment]]=2,1,0)</f>
        <v>1</v>
      </c>
      <c r="AF87">
        <f>IF(Table13[[#This Row],[payment]]=3,1,0)</f>
        <v>0</v>
      </c>
      <c r="AG87">
        <v>6</v>
      </c>
      <c r="AH87">
        <f>IF(Table13[[#This Row],[method_payment]]=1,1,0)</f>
        <v>0</v>
      </c>
      <c r="AI87">
        <f>IF(Table13[[#This Row],[method_payment]]=2,1,0)</f>
        <v>0</v>
      </c>
      <c r="AJ87">
        <f>IF(Table13[[#This Row],[method_payment]]=3,1,0)</f>
        <v>0</v>
      </c>
      <c r="AK87">
        <f>IF(Table13[[#This Row],[method_payment]]=5,1,0)</f>
        <v>0</v>
      </c>
      <c r="AL87">
        <f>IF(Table13[[#This Row],[method_payment]]=6,1,0)</f>
        <v>1</v>
      </c>
      <c r="AM87" t="s">
        <v>16</v>
      </c>
      <c r="AN87" t="s">
        <v>15</v>
      </c>
      <c r="AO87">
        <v>1</v>
      </c>
      <c r="AP87" s="2">
        <v>571.07000000000005</v>
      </c>
      <c r="AQ87" s="3">
        <f>IF(AND(Table13[[#This Row],[Average_amount_spent_per_visit_last_3_months]]&gt;=1,Table13[[#This Row],[Average_amount_spent_per_visit_last_3_months]]&lt;=999),1,0)</f>
        <v>1</v>
      </c>
      <c r="AR87" s="3">
        <f>IF(AND(Table13[[#This Row],[Average_amount_spent_per_visit_last_3_months]]&gt;=1000,Table13[[#This Row],[Average_amount_spent_per_visit_last_3_months]]&lt;=6700),1,0)</f>
        <v>0</v>
      </c>
      <c r="AS87">
        <v>3</v>
      </c>
      <c r="AT87">
        <v>26</v>
      </c>
      <c r="AU87">
        <f>IF(AND(Table13[[#This Row],[Age]]&gt;=18,Table13[[#This Row],[Age]]&lt;=25),1,0)</f>
        <v>0</v>
      </c>
      <c r="AV87">
        <f>IF(AND(Table13[[#This Row],[Age]]&gt;=26,Table13[[#This Row],[Age]]&lt;=35),1,0)</f>
        <v>1</v>
      </c>
      <c r="AW87">
        <f>IF(AND(Table13[[#This Row],[Age]]&gt;=36,Table13[[#This Row],[Age]]&lt;=45),1,0)</f>
        <v>0</v>
      </c>
      <c r="AX87">
        <f>IF(AND(Table13[[#This Row],[Age]]&gt;=46,Table13[[#This Row],[Age]]&lt;=55),1,0)</f>
        <v>0</v>
      </c>
      <c r="AY87">
        <f>IF(AND(Table13[[#This Row],[Age]]&gt;=56,Table13[[#This Row],[Age]]&lt;=67),1,0)</f>
        <v>0</v>
      </c>
      <c r="AZ87" t="s">
        <v>24</v>
      </c>
      <c r="BA87">
        <f>IF(Table13[[#This Row],[Marital Status]]="Married",1,0)</f>
        <v>0</v>
      </c>
      <c r="BB87">
        <f>IF(Table13[[#This Row],[Marital Status]]="Single",1,0)</f>
        <v>1</v>
      </c>
      <c r="BC87" t="s">
        <v>28</v>
      </c>
      <c r="BD87">
        <f>IF(Table13[[#This Row],[gender]]="Male",1,0)</f>
        <v>0</v>
      </c>
      <c r="BE87">
        <f>IF(Table13[[#This Row],[gender]]="Female",1,0)</f>
        <v>1</v>
      </c>
      <c r="BF87" t="s">
        <v>19</v>
      </c>
      <c r="BG87">
        <f>IF(Table13[[#This Row],[Highest level of Education]]="Did not attend school",1,0)</f>
        <v>0</v>
      </c>
      <c r="BH87">
        <f>IF(Table13[[#This Row],[Highest level of Education]]="K12 completed",1,0)</f>
        <v>0</v>
      </c>
      <c r="BI87">
        <f>IF(Table13[[#This Row],[Highest level of Education]]="High School Completed",1,0)</f>
        <v>0</v>
      </c>
      <c r="BJ87">
        <f>IF(Table13[[#This Row],[Highest level of Education]]="Technical Diploma/Partially completed College",1,0)</f>
        <v>0</v>
      </c>
      <c r="BK87">
        <f>IF(Table13[[#This Row],[Highest level of Education]]="University/College Degree",1,0)</f>
        <v>1</v>
      </c>
      <c r="BL87">
        <f>IF(Table13[[#This Row],[Highest level of Education]]="Post-graduate education",1,0)</f>
        <v>0</v>
      </c>
      <c r="BM87">
        <v>0</v>
      </c>
      <c r="BN87">
        <v>1</v>
      </c>
      <c r="BO87">
        <v>2</v>
      </c>
      <c r="BP87">
        <f>IF(Table13[[#This Row],[Monthly_Income 1_5500 2_8000 3_11000 4_15000 5_20000 6_27000 7_35000 8_5000 9_51000 98_0]]=1,1,0)</f>
        <v>0</v>
      </c>
      <c r="BQ87">
        <f>IF(Table13[[#This Row],[Monthly_Income 1_5500 2_8000 3_11000 4_15000 5_20000 6_27000 7_35000 8_5000 9_51000 98_0]]=2,1,0)</f>
        <v>1</v>
      </c>
      <c r="BR87">
        <f>IF(Table13[[#This Row],[Monthly_Income 1_5500 2_8000 3_11000 4_15000 5_20000 6_27000 7_35000 8_5000 9_51000 98_0]]=3,1,0)</f>
        <v>0</v>
      </c>
      <c r="BS87">
        <f>IF(Table13[[#This Row],[Monthly_Income 1_5500 2_8000 3_11000 4_15000 5_20000 6_27000 7_35000 8_5000 9_51000 98_0]]=4,1,0)</f>
        <v>0</v>
      </c>
      <c r="BT87">
        <f>IF(Table13[[#This Row],[Monthly_Income 1_5500 2_8000 3_11000 4_15000 5_20000 6_27000 7_35000 8_5000 9_51000 98_0]]=5,1,0)</f>
        <v>0</v>
      </c>
      <c r="BU87">
        <f>IF(Table13[[#This Row],[Monthly_Income 1_5500 2_8000 3_11000 4_15000 5_20000 6_27000 7_35000 8_5000 9_51000 98_0]]=6,1,0)</f>
        <v>0</v>
      </c>
      <c r="BV87">
        <f>IF(Table13[[#This Row],[Monthly_Income 1_5500 2_8000 3_11000 4_15000 5_20000 6_27000 7_35000 8_5000 9_51000 98_0]]=7,1,0)</f>
        <v>0</v>
      </c>
      <c r="BW87">
        <f>IF(Table13[[#This Row],[Monthly_Income 1_5500 2_8000 3_11000 4_15000 5_20000 6_27000 7_35000 8_5000 9_51000 98_0]]=8,1,0)</f>
        <v>0</v>
      </c>
      <c r="BX87">
        <f>IF(Table13[[#This Row],[Monthly_Income 1_5500 2_8000 3_11000 4_15000 5_20000 6_27000 7_35000 8_5000 9_51000 98_0]]=9,1,0)</f>
        <v>0</v>
      </c>
      <c r="BY87">
        <f>IF(Table13[[#This Row],[Monthly_Income 1_5500 2_8000 3_11000 4_15000 5_20000 6_27000 7_35000 8_5000 9_51000 98_0]]=98,1,0)</f>
        <v>0</v>
      </c>
      <c r="BZ87">
        <v>5</v>
      </c>
      <c r="CA87">
        <f>IF(Table13[[#This Row],[Monthly_Household_Income]]=1,1,0)</f>
        <v>0</v>
      </c>
      <c r="CB87">
        <f>IF(Table13[[#This Row],[Monthly_Household_Income]]=2,1,0)</f>
        <v>0</v>
      </c>
      <c r="CC87">
        <f>IF(Table13[[#This Row],[Monthly_Household_Income]]=3,1,0)</f>
        <v>0</v>
      </c>
      <c r="CD87">
        <f>IF(Table13[[#This Row],[Monthly_Household_Income]]=4,1,0)</f>
        <v>0</v>
      </c>
      <c r="CE87">
        <f>IF(Table13[[#This Row],[Monthly_Household_Income]]=5,1,0)</f>
        <v>1</v>
      </c>
      <c r="CF87">
        <f>IF(Table13[[#This Row],[Monthly_Household_Income]]=6,1,0)</f>
        <v>0</v>
      </c>
      <c r="CG87">
        <f>IF(Table13[[#This Row],[Monthly_Household_Income]]=7,1,0)</f>
        <v>0</v>
      </c>
      <c r="CH87">
        <f>IF(Table13[[#This Row],[Monthly_Household_Income]]=8,1,0)</f>
        <v>0</v>
      </c>
      <c r="CI87">
        <f>IF(Table13[[#This Row],[Monthly_Household_Income]]=9,1,0)</f>
        <v>0</v>
      </c>
      <c r="CJ87">
        <f>IF(Table13[[#This Row],[Monthly_Household_Income]]=98,1,0)</f>
        <v>0</v>
      </c>
    </row>
    <row r="88" spans="1:88">
      <c r="A88">
        <v>351</v>
      </c>
      <c r="B88" s="1">
        <v>42993</v>
      </c>
      <c r="C88" t="s">
        <v>31</v>
      </c>
      <c r="D88">
        <v>6</v>
      </c>
      <c r="E88">
        <v>8</v>
      </c>
      <c r="F88">
        <v>8</v>
      </c>
      <c r="G88">
        <v>8</v>
      </c>
      <c r="H88">
        <v>8</v>
      </c>
      <c r="I88">
        <v>8</v>
      </c>
      <c r="J88" t="s">
        <v>16</v>
      </c>
      <c r="K88">
        <v>8</v>
      </c>
      <c r="L88">
        <v>7</v>
      </c>
      <c r="M88">
        <v>7</v>
      </c>
      <c r="N88">
        <v>6</v>
      </c>
      <c r="O88">
        <v>7</v>
      </c>
      <c r="P88">
        <v>8</v>
      </c>
      <c r="Q88">
        <v>8</v>
      </c>
      <c r="R88">
        <v>6</v>
      </c>
      <c r="S88">
        <v>7</v>
      </c>
      <c r="T88">
        <v>8</v>
      </c>
      <c r="U88">
        <v>9</v>
      </c>
      <c r="V88">
        <v>6</v>
      </c>
      <c r="W88">
        <v>7</v>
      </c>
      <c r="X88">
        <v>0</v>
      </c>
      <c r="Y88">
        <v>8</v>
      </c>
      <c r="Z88">
        <v>8</v>
      </c>
      <c r="AA88">
        <v>7</v>
      </c>
      <c r="AB88">
        <v>8</v>
      </c>
      <c r="AC88">
        <v>3</v>
      </c>
      <c r="AD88">
        <f>IF(Table13[[#This Row],[payment]]=1,1,0)</f>
        <v>0</v>
      </c>
      <c r="AE88">
        <f>IF(Table13[[#This Row],[payment]]=2,1,0)</f>
        <v>0</v>
      </c>
      <c r="AF88">
        <f>IF(Table13[[#This Row],[payment]]=3,1,0)</f>
        <v>1</v>
      </c>
      <c r="AG88">
        <v>5</v>
      </c>
      <c r="AH88">
        <f>IF(Table13[[#This Row],[method_payment]]=1,1,0)</f>
        <v>0</v>
      </c>
      <c r="AI88">
        <f>IF(Table13[[#This Row],[method_payment]]=2,1,0)</f>
        <v>0</v>
      </c>
      <c r="AJ88">
        <f>IF(Table13[[#This Row],[method_payment]]=3,1,0)</f>
        <v>0</v>
      </c>
      <c r="AK88">
        <f>IF(Table13[[#This Row],[method_payment]]=5,1,0)</f>
        <v>1</v>
      </c>
      <c r="AL88">
        <f>IF(Table13[[#This Row],[method_payment]]=6,1,0)</f>
        <v>0</v>
      </c>
      <c r="AM88" t="s">
        <v>16</v>
      </c>
      <c r="AN88" t="s">
        <v>16</v>
      </c>
      <c r="AO88">
        <v>3</v>
      </c>
      <c r="AP88" s="2">
        <v>142.11000000000001</v>
      </c>
      <c r="AQ88" s="3">
        <f>IF(AND(Table13[[#This Row],[Average_amount_spent_per_visit_last_3_months]]&gt;=1,Table13[[#This Row],[Average_amount_spent_per_visit_last_3_months]]&lt;=999),1,0)</f>
        <v>1</v>
      </c>
      <c r="AR88" s="3">
        <f>IF(AND(Table13[[#This Row],[Average_amount_spent_per_visit_last_3_months]]&gt;=1000,Table13[[#This Row],[Average_amount_spent_per_visit_last_3_months]]&lt;=6700),1,0)</f>
        <v>0</v>
      </c>
      <c r="AS88">
        <v>2</v>
      </c>
      <c r="AT88">
        <v>49</v>
      </c>
      <c r="AU88">
        <f>IF(AND(Table13[[#This Row],[Age]]&gt;=18,Table13[[#This Row],[Age]]&lt;=25),1,0)</f>
        <v>0</v>
      </c>
      <c r="AV88">
        <f>IF(AND(Table13[[#This Row],[Age]]&gt;=26,Table13[[#This Row],[Age]]&lt;=35),1,0)</f>
        <v>0</v>
      </c>
      <c r="AW88">
        <f>IF(AND(Table13[[#This Row],[Age]]&gt;=36,Table13[[#This Row],[Age]]&lt;=45),1,0)</f>
        <v>0</v>
      </c>
      <c r="AX88">
        <f>IF(AND(Table13[[#This Row],[Age]]&gt;=46,Table13[[#This Row],[Age]]&lt;=55),1,0)</f>
        <v>1</v>
      </c>
      <c r="AY88">
        <f>IF(AND(Table13[[#This Row],[Age]]&gt;=56,Table13[[#This Row],[Age]]&lt;=67),1,0)</f>
        <v>0</v>
      </c>
      <c r="AZ88" t="s">
        <v>25</v>
      </c>
      <c r="BA88">
        <f>IF(Table13[[#This Row],[Marital Status]]="Married",1,0)</f>
        <v>1</v>
      </c>
      <c r="BB88">
        <f>IF(Table13[[#This Row],[Marital Status]]="Single",1,0)</f>
        <v>0</v>
      </c>
      <c r="BC88" t="s">
        <v>27</v>
      </c>
      <c r="BD88">
        <f>IF(Table13[[#This Row],[gender]]="Male",1,0)</f>
        <v>1</v>
      </c>
      <c r="BE88">
        <f>IF(Table13[[#This Row],[gender]]="Female",1,0)</f>
        <v>0</v>
      </c>
      <c r="BF88" t="s">
        <v>19</v>
      </c>
      <c r="BG88">
        <f>IF(Table13[[#This Row],[Highest level of Education]]="Did not attend school",1,0)</f>
        <v>0</v>
      </c>
      <c r="BH88">
        <f>IF(Table13[[#This Row],[Highest level of Education]]="K12 completed",1,0)</f>
        <v>0</v>
      </c>
      <c r="BI88">
        <f>IF(Table13[[#This Row],[Highest level of Education]]="High School Completed",1,0)</f>
        <v>0</v>
      </c>
      <c r="BJ88">
        <f>IF(Table13[[#This Row],[Highest level of Education]]="Technical Diploma/Partially completed College",1,0)</f>
        <v>0</v>
      </c>
      <c r="BK88">
        <f>IF(Table13[[#This Row],[Highest level of Education]]="University/College Degree",1,0)</f>
        <v>1</v>
      </c>
      <c r="BL88">
        <f>IF(Table13[[#This Row],[Highest level of Education]]="Post-graduate education",1,0)</f>
        <v>0</v>
      </c>
      <c r="BM88">
        <v>3</v>
      </c>
      <c r="BN88">
        <v>1</v>
      </c>
      <c r="BO88">
        <v>7</v>
      </c>
      <c r="BP88">
        <f>IF(Table13[[#This Row],[Monthly_Income 1_5500 2_8000 3_11000 4_15000 5_20000 6_27000 7_35000 8_5000 9_51000 98_0]]=1,1,0)</f>
        <v>0</v>
      </c>
      <c r="BQ88">
        <f>IF(Table13[[#This Row],[Monthly_Income 1_5500 2_8000 3_11000 4_15000 5_20000 6_27000 7_35000 8_5000 9_51000 98_0]]=2,1,0)</f>
        <v>0</v>
      </c>
      <c r="BR88">
        <f>IF(Table13[[#This Row],[Monthly_Income 1_5500 2_8000 3_11000 4_15000 5_20000 6_27000 7_35000 8_5000 9_51000 98_0]]=3,1,0)</f>
        <v>0</v>
      </c>
      <c r="BS88">
        <f>IF(Table13[[#This Row],[Monthly_Income 1_5500 2_8000 3_11000 4_15000 5_20000 6_27000 7_35000 8_5000 9_51000 98_0]]=4,1,0)</f>
        <v>0</v>
      </c>
      <c r="BT88">
        <f>IF(Table13[[#This Row],[Monthly_Income 1_5500 2_8000 3_11000 4_15000 5_20000 6_27000 7_35000 8_5000 9_51000 98_0]]=5,1,0)</f>
        <v>0</v>
      </c>
      <c r="BU88">
        <f>IF(Table13[[#This Row],[Monthly_Income 1_5500 2_8000 3_11000 4_15000 5_20000 6_27000 7_35000 8_5000 9_51000 98_0]]=6,1,0)</f>
        <v>0</v>
      </c>
      <c r="BV88">
        <f>IF(Table13[[#This Row],[Monthly_Income 1_5500 2_8000 3_11000 4_15000 5_20000 6_27000 7_35000 8_5000 9_51000 98_0]]=7,1,0)</f>
        <v>1</v>
      </c>
      <c r="BW88">
        <f>IF(Table13[[#This Row],[Monthly_Income 1_5500 2_8000 3_11000 4_15000 5_20000 6_27000 7_35000 8_5000 9_51000 98_0]]=8,1,0)</f>
        <v>0</v>
      </c>
      <c r="BX88">
        <f>IF(Table13[[#This Row],[Monthly_Income 1_5500 2_8000 3_11000 4_15000 5_20000 6_27000 7_35000 8_5000 9_51000 98_0]]=9,1,0)</f>
        <v>0</v>
      </c>
      <c r="BY88">
        <f>IF(Table13[[#This Row],[Monthly_Income 1_5500 2_8000 3_11000 4_15000 5_20000 6_27000 7_35000 8_5000 9_51000 98_0]]=98,1,0)</f>
        <v>0</v>
      </c>
      <c r="BZ88">
        <v>9</v>
      </c>
      <c r="CA88">
        <f>IF(Table13[[#This Row],[Monthly_Household_Income]]=1,1,0)</f>
        <v>0</v>
      </c>
      <c r="CB88">
        <f>IF(Table13[[#This Row],[Monthly_Household_Income]]=2,1,0)</f>
        <v>0</v>
      </c>
      <c r="CC88">
        <f>IF(Table13[[#This Row],[Monthly_Household_Income]]=3,1,0)</f>
        <v>0</v>
      </c>
      <c r="CD88">
        <f>IF(Table13[[#This Row],[Monthly_Household_Income]]=4,1,0)</f>
        <v>0</v>
      </c>
      <c r="CE88">
        <f>IF(Table13[[#This Row],[Monthly_Household_Income]]=5,1,0)</f>
        <v>0</v>
      </c>
      <c r="CF88">
        <f>IF(Table13[[#This Row],[Monthly_Household_Income]]=6,1,0)</f>
        <v>0</v>
      </c>
      <c r="CG88">
        <f>IF(Table13[[#This Row],[Monthly_Household_Income]]=7,1,0)</f>
        <v>0</v>
      </c>
      <c r="CH88">
        <f>IF(Table13[[#This Row],[Monthly_Household_Income]]=8,1,0)</f>
        <v>0</v>
      </c>
      <c r="CI88">
        <f>IF(Table13[[#This Row],[Monthly_Household_Income]]=9,1,0)</f>
        <v>1</v>
      </c>
      <c r="CJ88">
        <f>IF(Table13[[#This Row],[Monthly_Household_Income]]=98,1,0)</f>
        <v>0</v>
      </c>
    </row>
    <row r="89" spans="1:88">
      <c r="A89">
        <v>359</v>
      </c>
      <c r="B89" s="1">
        <v>42973</v>
      </c>
      <c r="C89" t="s">
        <v>29</v>
      </c>
      <c r="D89">
        <v>7</v>
      </c>
      <c r="E89">
        <v>8</v>
      </c>
      <c r="F89">
        <v>8</v>
      </c>
      <c r="G89">
        <v>7</v>
      </c>
      <c r="H89">
        <v>6</v>
      </c>
      <c r="I89">
        <v>6</v>
      </c>
      <c r="J89" t="s">
        <v>15</v>
      </c>
      <c r="K89">
        <v>8</v>
      </c>
      <c r="L89">
        <v>6</v>
      </c>
      <c r="M89">
        <v>7</v>
      </c>
      <c r="N89">
        <v>8</v>
      </c>
      <c r="O89">
        <v>8</v>
      </c>
      <c r="P89">
        <v>6</v>
      </c>
      <c r="Q89">
        <v>9</v>
      </c>
      <c r="R89">
        <v>7</v>
      </c>
      <c r="S89">
        <v>7</v>
      </c>
      <c r="T89">
        <v>7</v>
      </c>
      <c r="U89">
        <v>9</v>
      </c>
      <c r="V89">
        <v>8</v>
      </c>
      <c r="W89">
        <v>7</v>
      </c>
      <c r="X89">
        <v>0</v>
      </c>
      <c r="Y89">
        <v>7</v>
      </c>
      <c r="Z89">
        <v>9</v>
      </c>
      <c r="AA89">
        <v>7</v>
      </c>
      <c r="AB89">
        <v>0</v>
      </c>
      <c r="AC89">
        <v>2</v>
      </c>
      <c r="AD89">
        <f>IF(Table13[[#This Row],[payment]]=1,1,0)</f>
        <v>0</v>
      </c>
      <c r="AE89">
        <f>IF(Table13[[#This Row],[payment]]=2,1,0)</f>
        <v>1</v>
      </c>
      <c r="AF89">
        <f>IF(Table13[[#This Row],[payment]]=3,1,0)</f>
        <v>0</v>
      </c>
      <c r="AG89">
        <v>1</v>
      </c>
      <c r="AH89">
        <f>IF(Table13[[#This Row],[method_payment]]=1,1,0)</f>
        <v>1</v>
      </c>
      <c r="AI89">
        <f>IF(Table13[[#This Row],[method_payment]]=2,1,0)</f>
        <v>0</v>
      </c>
      <c r="AJ89">
        <f>IF(Table13[[#This Row],[method_payment]]=3,1,0)</f>
        <v>0</v>
      </c>
      <c r="AK89">
        <f>IF(Table13[[#This Row],[method_payment]]=5,1,0)</f>
        <v>0</v>
      </c>
      <c r="AL89">
        <f>IF(Table13[[#This Row],[method_payment]]=6,1,0)</f>
        <v>0</v>
      </c>
      <c r="AM89" t="s">
        <v>16</v>
      </c>
      <c r="AN89" t="s">
        <v>15</v>
      </c>
      <c r="AO89">
        <v>1</v>
      </c>
      <c r="AP89" s="2">
        <v>844.69</v>
      </c>
      <c r="AQ89" s="3">
        <f>IF(AND(Table13[[#This Row],[Average_amount_spent_per_visit_last_3_months]]&gt;=1,Table13[[#This Row],[Average_amount_spent_per_visit_last_3_months]]&lt;=999),1,0)</f>
        <v>1</v>
      </c>
      <c r="AR89" s="3">
        <f>IF(AND(Table13[[#This Row],[Average_amount_spent_per_visit_last_3_months]]&gt;=1000,Table13[[#This Row],[Average_amount_spent_per_visit_last_3_months]]&lt;=6700),1,0)</f>
        <v>0</v>
      </c>
      <c r="AS89">
        <v>2</v>
      </c>
      <c r="AT89">
        <v>41</v>
      </c>
      <c r="AU89">
        <f>IF(AND(Table13[[#This Row],[Age]]&gt;=18,Table13[[#This Row],[Age]]&lt;=25),1,0)</f>
        <v>0</v>
      </c>
      <c r="AV89">
        <f>IF(AND(Table13[[#This Row],[Age]]&gt;=26,Table13[[#This Row],[Age]]&lt;=35),1,0)</f>
        <v>0</v>
      </c>
      <c r="AW89">
        <f>IF(AND(Table13[[#This Row],[Age]]&gt;=36,Table13[[#This Row],[Age]]&lt;=45),1,0)</f>
        <v>1</v>
      </c>
      <c r="AX89">
        <f>IF(AND(Table13[[#This Row],[Age]]&gt;=46,Table13[[#This Row],[Age]]&lt;=55),1,0)</f>
        <v>0</v>
      </c>
      <c r="AY89">
        <f>IF(AND(Table13[[#This Row],[Age]]&gt;=56,Table13[[#This Row],[Age]]&lt;=67),1,0)</f>
        <v>0</v>
      </c>
      <c r="AZ89" t="s">
        <v>25</v>
      </c>
      <c r="BA89">
        <f>IF(Table13[[#This Row],[Marital Status]]="Married",1,0)</f>
        <v>1</v>
      </c>
      <c r="BB89">
        <f>IF(Table13[[#This Row],[Marital Status]]="Single",1,0)</f>
        <v>0</v>
      </c>
      <c r="BC89" t="s">
        <v>28</v>
      </c>
      <c r="BD89">
        <f>IF(Table13[[#This Row],[gender]]="Male",1,0)</f>
        <v>0</v>
      </c>
      <c r="BE89">
        <f>IF(Table13[[#This Row],[gender]]="Female",1,0)</f>
        <v>1</v>
      </c>
      <c r="BF89" t="s">
        <v>20</v>
      </c>
      <c r="BG89">
        <f>IF(Table13[[#This Row],[Highest level of Education]]="Did not attend school",1,0)</f>
        <v>0</v>
      </c>
      <c r="BH89">
        <f>IF(Table13[[#This Row],[Highest level of Education]]="K12 completed",1,0)</f>
        <v>0</v>
      </c>
      <c r="BI89">
        <f>IF(Table13[[#This Row],[Highest level of Education]]="High School Completed",1,0)</f>
        <v>1</v>
      </c>
      <c r="BJ89">
        <f>IF(Table13[[#This Row],[Highest level of Education]]="Technical Diploma/Partially completed College",1,0)</f>
        <v>0</v>
      </c>
      <c r="BK89">
        <f>IF(Table13[[#This Row],[Highest level of Education]]="University/College Degree",1,0)</f>
        <v>0</v>
      </c>
      <c r="BL89">
        <f>IF(Table13[[#This Row],[Highest level of Education]]="Post-graduate education",1,0)</f>
        <v>0</v>
      </c>
      <c r="BM89">
        <v>3</v>
      </c>
      <c r="BN89">
        <v>3</v>
      </c>
      <c r="BO89" t="s">
        <v>1</v>
      </c>
      <c r="BP89">
        <f>IF(Table13[[#This Row],[Monthly_Income 1_5500 2_8000 3_11000 4_15000 5_20000 6_27000 7_35000 8_5000 9_51000 98_0]]=1,1,0)</f>
        <v>0</v>
      </c>
      <c r="BQ89">
        <f>IF(Table13[[#This Row],[Monthly_Income 1_5500 2_8000 3_11000 4_15000 5_20000 6_27000 7_35000 8_5000 9_51000 98_0]]=2,1,0)</f>
        <v>0</v>
      </c>
      <c r="BR89">
        <f>IF(Table13[[#This Row],[Monthly_Income 1_5500 2_8000 3_11000 4_15000 5_20000 6_27000 7_35000 8_5000 9_51000 98_0]]=3,1,0)</f>
        <v>0</v>
      </c>
      <c r="BS89">
        <f>IF(Table13[[#This Row],[Monthly_Income 1_5500 2_8000 3_11000 4_15000 5_20000 6_27000 7_35000 8_5000 9_51000 98_0]]=4,1,0)</f>
        <v>0</v>
      </c>
      <c r="BT89">
        <f>IF(Table13[[#This Row],[Monthly_Income 1_5500 2_8000 3_11000 4_15000 5_20000 6_27000 7_35000 8_5000 9_51000 98_0]]=5,1,0)</f>
        <v>0</v>
      </c>
      <c r="BU89">
        <f>IF(Table13[[#This Row],[Monthly_Income 1_5500 2_8000 3_11000 4_15000 5_20000 6_27000 7_35000 8_5000 9_51000 98_0]]=6,1,0)</f>
        <v>0</v>
      </c>
      <c r="BV89">
        <f>IF(Table13[[#This Row],[Monthly_Income 1_5500 2_8000 3_11000 4_15000 5_20000 6_27000 7_35000 8_5000 9_51000 98_0]]=7,1,0)</f>
        <v>0</v>
      </c>
      <c r="BW89">
        <f>IF(Table13[[#This Row],[Monthly_Income 1_5500 2_8000 3_11000 4_15000 5_20000 6_27000 7_35000 8_5000 9_51000 98_0]]=8,1,0)</f>
        <v>0</v>
      </c>
      <c r="BX89">
        <f>IF(Table13[[#This Row],[Monthly_Income 1_5500 2_8000 3_11000 4_15000 5_20000 6_27000 7_35000 8_5000 9_51000 98_0]]=9,1,0)</f>
        <v>0</v>
      </c>
      <c r="BY89">
        <f>IF(Table13[[#This Row],[Monthly_Income 1_5500 2_8000 3_11000 4_15000 5_20000 6_27000 7_35000 8_5000 9_51000 98_0]]=98,1,0)</f>
        <v>0</v>
      </c>
      <c r="BZ89">
        <v>97</v>
      </c>
      <c r="CA89">
        <f>IF(Table13[[#This Row],[Monthly_Household_Income]]=1,1,0)</f>
        <v>0</v>
      </c>
      <c r="CB89">
        <f>IF(Table13[[#This Row],[Monthly_Household_Income]]=2,1,0)</f>
        <v>0</v>
      </c>
      <c r="CC89">
        <f>IF(Table13[[#This Row],[Monthly_Household_Income]]=3,1,0)</f>
        <v>0</v>
      </c>
      <c r="CD89">
        <f>IF(Table13[[#This Row],[Monthly_Household_Income]]=4,1,0)</f>
        <v>0</v>
      </c>
      <c r="CE89">
        <f>IF(Table13[[#This Row],[Monthly_Household_Income]]=5,1,0)</f>
        <v>0</v>
      </c>
      <c r="CF89">
        <f>IF(Table13[[#This Row],[Monthly_Household_Income]]=6,1,0)</f>
        <v>0</v>
      </c>
      <c r="CG89">
        <f>IF(Table13[[#This Row],[Monthly_Household_Income]]=7,1,0)</f>
        <v>0</v>
      </c>
      <c r="CH89">
        <f>IF(Table13[[#This Row],[Monthly_Household_Income]]=8,1,0)</f>
        <v>0</v>
      </c>
      <c r="CI89">
        <f>IF(Table13[[#This Row],[Monthly_Household_Income]]=9,1,0)</f>
        <v>0</v>
      </c>
      <c r="CJ89">
        <f>IF(Table13[[#This Row],[Monthly_Household_Income]]=98,1,0)</f>
        <v>0</v>
      </c>
    </row>
    <row r="90" spans="1:88">
      <c r="A90">
        <v>360</v>
      </c>
      <c r="B90" s="1">
        <v>42974</v>
      </c>
      <c r="C90" t="s">
        <v>2</v>
      </c>
      <c r="D90">
        <v>6</v>
      </c>
      <c r="E90">
        <v>7</v>
      </c>
      <c r="F90">
        <v>7</v>
      </c>
      <c r="G90">
        <v>6</v>
      </c>
      <c r="H90">
        <v>6</v>
      </c>
      <c r="I90">
        <v>7</v>
      </c>
      <c r="J90" t="s">
        <v>15</v>
      </c>
      <c r="K90">
        <v>7</v>
      </c>
      <c r="L90">
        <v>6</v>
      </c>
      <c r="M90">
        <v>7</v>
      </c>
      <c r="N90">
        <v>7</v>
      </c>
      <c r="O90">
        <v>6</v>
      </c>
      <c r="P90">
        <v>7</v>
      </c>
      <c r="Q90">
        <v>6</v>
      </c>
      <c r="R90">
        <v>7</v>
      </c>
      <c r="S90">
        <v>6</v>
      </c>
      <c r="T90">
        <v>7</v>
      </c>
      <c r="U90">
        <v>7</v>
      </c>
      <c r="V90">
        <v>6</v>
      </c>
      <c r="W90">
        <v>7</v>
      </c>
      <c r="X90">
        <v>6</v>
      </c>
      <c r="Y90">
        <v>7</v>
      </c>
      <c r="Z90">
        <v>7</v>
      </c>
      <c r="AA90">
        <v>6</v>
      </c>
      <c r="AB90">
        <v>6</v>
      </c>
      <c r="AC90">
        <v>1</v>
      </c>
      <c r="AD90">
        <f>IF(Table13[[#This Row],[payment]]=1,1,0)</f>
        <v>1</v>
      </c>
      <c r="AE90">
        <f>IF(Table13[[#This Row],[payment]]=2,1,0)</f>
        <v>0</v>
      </c>
      <c r="AF90">
        <f>IF(Table13[[#This Row],[payment]]=3,1,0)</f>
        <v>0</v>
      </c>
      <c r="AG90">
        <v>1</v>
      </c>
      <c r="AH90">
        <f>IF(Table13[[#This Row],[method_payment]]=1,1,0)</f>
        <v>1</v>
      </c>
      <c r="AI90">
        <f>IF(Table13[[#This Row],[method_payment]]=2,1,0)</f>
        <v>0</v>
      </c>
      <c r="AJ90">
        <f>IF(Table13[[#This Row],[method_payment]]=3,1,0)</f>
        <v>0</v>
      </c>
      <c r="AK90">
        <f>IF(Table13[[#This Row],[method_payment]]=5,1,0)</f>
        <v>0</v>
      </c>
      <c r="AL90">
        <f>IF(Table13[[#This Row],[method_payment]]=6,1,0)</f>
        <v>0</v>
      </c>
      <c r="AM90" t="s">
        <v>16</v>
      </c>
      <c r="AN90" t="s">
        <v>15</v>
      </c>
      <c r="AO90">
        <v>1</v>
      </c>
      <c r="AP90" s="2">
        <v>506.29</v>
      </c>
      <c r="AQ90" s="3">
        <f>IF(AND(Table13[[#This Row],[Average_amount_spent_per_visit_last_3_months]]&gt;=1,Table13[[#This Row],[Average_amount_spent_per_visit_last_3_months]]&lt;=999),1,0)</f>
        <v>1</v>
      </c>
      <c r="AR90" s="3">
        <f>IF(AND(Table13[[#This Row],[Average_amount_spent_per_visit_last_3_months]]&gt;=1000,Table13[[#This Row],[Average_amount_spent_per_visit_last_3_months]]&lt;=6700),1,0)</f>
        <v>0</v>
      </c>
      <c r="AS90">
        <v>3</v>
      </c>
      <c r="AT90">
        <v>36</v>
      </c>
      <c r="AU90">
        <f>IF(AND(Table13[[#This Row],[Age]]&gt;=18,Table13[[#This Row],[Age]]&lt;=25),1,0)</f>
        <v>0</v>
      </c>
      <c r="AV90">
        <f>IF(AND(Table13[[#This Row],[Age]]&gt;=26,Table13[[#This Row],[Age]]&lt;=35),1,0)</f>
        <v>0</v>
      </c>
      <c r="AW90">
        <f>IF(AND(Table13[[#This Row],[Age]]&gt;=36,Table13[[#This Row],[Age]]&lt;=45),1,0)</f>
        <v>1</v>
      </c>
      <c r="AX90">
        <f>IF(AND(Table13[[#This Row],[Age]]&gt;=46,Table13[[#This Row],[Age]]&lt;=55),1,0)</f>
        <v>0</v>
      </c>
      <c r="AY90">
        <f>IF(AND(Table13[[#This Row],[Age]]&gt;=56,Table13[[#This Row],[Age]]&lt;=67),1,0)</f>
        <v>0</v>
      </c>
      <c r="AZ90" t="s">
        <v>25</v>
      </c>
      <c r="BA90">
        <f>IF(Table13[[#This Row],[Marital Status]]="Married",1,0)</f>
        <v>1</v>
      </c>
      <c r="BB90">
        <f>IF(Table13[[#This Row],[Marital Status]]="Single",1,0)</f>
        <v>0</v>
      </c>
      <c r="BC90" t="s">
        <v>27</v>
      </c>
      <c r="BD90">
        <f>IF(Table13[[#This Row],[gender]]="Male",1,0)</f>
        <v>1</v>
      </c>
      <c r="BE90">
        <f>IF(Table13[[#This Row],[gender]]="Female",1,0)</f>
        <v>0</v>
      </c>
      <c r="BF90" t="s">
        <v>20</v>
      </c>
      <c r="BG90">
        <f>IF(Table13[[#This Row],[Highest level of Education]]="Did not attend school",1,0)</f>
        <v>0</v>
      </c>
      <c r="BH90">
        <f>IF(Table13[[#This Row],[Highest level of Education]]="K12 completed",1,0)</f>
        <v>0</v>
      </c>
      <c r="BI90">
        <f>IF(Table13[[#This Row],[Highest level of Education]]="High School Completed",1,0)</f>
        <v>1</v>
      </c>
      <c r="BJ90">
        <f>IF(Table13[[#This Row],[Highest level of Education]]="Technical Diploma/Partially completed College",1,0)</f>
        <v>0</v>
      </c>
      <c r="BK90">
        <f>IF(Table13[[#This Row],[Highest level of Education]]="University/College Degree",1,0)</f>
        <v>0</v>
      </c>
      <c r="BL90">
        <f>IF(Table13[[#This Row],[Highest level of Education]]="Post-graduate education",1,0)</f>
        <v>0</v>
      </c>
      <c r="BM90">
        <v>2</v>
      </c>
      <c r="BN90">
        <v>1</v>
      </c>
      <c r="BO90">
        <v>4</v>
      </c>
      <c r="BP90">
        <f>IF(Table13[[#This Row],[Monthly_Income 1_5500 2_8000 3_11000 4_15000 5_20000 6_27000 7_35000 8_5000 9_51000 98_0]]=1,1,0)</f>
        <v>0</v>
      </c>
      <c r="BQ90">
        <f>IF(Table13[[#This Row],[Monthly_Income 1_5500 2_8000 3_11000 4_15000 5_20000 6_27000 7_35000 8_5000 9_51000 98_0]]=2,1,0)</f>
        <v>0</v>
      </c>
      <c r="BR90">
        <f>IF(Table13[[#This Row],[Monthly_Income 1_5500 2_8000 3_11000 4_15000 5_20000 6_27000 7_35000 8_5000 9_51000 98_0]]=3,1,0)</f>
        <v>0</v>
      </c>
      <c r="BS90">
        <f>IF(Table13[[#This Row],[Monthly_Income 1_5500 2_8000 3_11000 4_15000 5_20000 6_27000 7_35000 8_5000 9_51000 98_0]]=4,1,0)</f>
        <v>1</v>
      </c>
      <c r="BT90">
        <f>IF(Table13[[#This Row],[Monthly_Income 1_5500 2_8000 3_11000 4_15000 5_20000 6_27000 7_35000 8_5000 9_51000 98_0]]=5,1,0)</f>
        <v>0</v>
      </c>
      <c r="BU90">
        <f>IF(Table13[[#This Row],[Monthly_Income 1_5500 2_8000 3_11000 4_15000 5_20000 6_27000 7_35000 8_5000 9_51000 98_0]]=6,1,0)</f>
        <v>0</v>
      </c>
      <c r="BV90">
        <f>IF(Table13[[#This Row],[Monthly_Income 1_5500 2_8000 3_11000 4_15000 5_20000 6_27000 7_35000 8_5000 9_51000 98_0]]=7,1,0)</f>
        <v>0</v>
      </c>
      <c r="BW90">
        <f>IF(Table13[[#This Row],[Monthly_Income 1_5500 2_8000 3_11000 4_15000 5_20000 6_27000 7_35000 8_5000 9_51000 98_0]]=8,1,0)</f>
        <v>0</v>
      </c>
      <c r="BX90">
        <f>IF(Table13[[#This Row],[Monthly_Income 1_5500 2_8000 3_11000 4_15000 5_20000 6_27000 7_35000 8_5000 9_51000 98_0]]=9,1,0)</f>
        <v>0</v>
      </c>
      <c r="BY90">
        <f>IF(Table13[[#This Row],[Monthly_Income 1_5500 2_8000 3_11000 4_15000 5_20000 6_27000 7_35000 8_5000 9_51000 98_0]]=98,1,0)</f>
        <v>0</v>
      </c>
      <c r="BZ90">
        <v>5</v>
      </c>
      <c r="CA90">
        <f>IF(Table13[[#This Row],[Monthly_Household_Income]]=1,1,0)</f>
        <v>0</v>
      </c>
      <c r="CB90">
        <f>IF(Table13[[#This Row],[Monthly_Household_Income]]=2,1,0)</f>
        <v>0</v>
      </c>
      <c r="CC90">
        <f>IF(Table13[[#This Row],[Monthly_Household_Income]]=3,1,0)</f>
        <v>0</v>
      </c>
      <c r="CD90">
        <f>IF(Table13[[#This Row],[Monthly_Household_Income]]=4,1,0)</f>
        <v>0</v>
      </c>
      <c r="CE90">
        <f>IF(Table13[[#This Row],[Monthly_Household_Income]]=5,1,0)</f>
        <v>1</v>
      </c>
      <c r="CF90">
        <f>IF(Table13[[#This Row],[Monthly_Household_Income]]=6,1,0)</f>
        <v>0</v>
      </c>
      <c r="CG90">
        <f>IF(Table13[[#This Row],[Monthly_Household_Income]]=7,1,0)</f>
        <v>0</v>
      </c>
      <c r="CH90">
        <f>IF(Table13[[#This Row],[Monthly_Household_Income]]=8,1,0)</f>
        <v>0</v>
      </c>
      <c r="CI90">
        <f>IF(Table13[[#This Row],[Monthly_Household_Income]]=9,1,0)</f>
        <v>0</v>
      </c>
      <c r="CJ90">
        <f>IF(Table13[[#This Row],[Monthly_Household_Income]]=98,1,0)</f>
        <v>0</v>
      </c>
    </row>
    <row r="91" spans="1:88">
      <c r="A91">
        <v>365</v>
      </c>
      <c r="B91" s="1">
        <v>42998</v>
      </c>
      <c r="C91" t="s">
        <v>31</v>
      </c>
      <c r="D91">
        <v>7</v>
      </c>
      <c r="E91">
        <v>6</v>
      </c>
      <c r="F91">
        <v>8</v>
      </c>
      <c r="G91">
        <v>8</v>
      </c>
      <c r="H91">
        <v>8</v>
      </c>
      <c r="I91">
        <v>9</v>
      </c>
      <c r="J91" t="s">
        <v>15</v>
      </c>
      <c r="K91">
        <v>8</v>
      </c>
      <c r="L91">
        <v>9</v>
      </c>
      <c r="M91">
        <v>9</v>
      </c>
      <c r="N91">
        <v>8</v>
      </c>
      <c r="O91">
        <v>8</v>
      </c>
      <c r="P91">
        <v>10</v>
      </c>
      <c r="Q91">
        <v>7</v>
      </c>
      <c r="R91">
        <v>9</v>
      </c>
      <c r="S91">
        <v>7</v>
      </c>
      <c r="T91">
        <v>8</v>
      </c>
      <c r="U91">
        <v>8</v>
      </c>
      <c r="V91">
        <v>6</v>
      </c>
      <c r="W91">
        <v>9</v>
      </c>
      <c r="X91">
        <v>0</v>
      </c>
      <c r="Y91">
        <v>8</v>
      </c>
      <c r="Z91">
        <v>8</v>
      </c>
      <c r="AA91">
        <v>7</v>
      </c>
      <c r="AB91">
        <v>0</v>
      </c>
      <c r="AC91">
        <v>2</v>
      </c>
      <c r="AD91">
        <f>IF(Table13[[#This Row],[payment]]=1,1,0)</f>
        <v>0</v>
      </c>
      <c r="AE91">
        <f>IF(Table13[[#This Row],[payment]]=2,1,0)</f>
        <v>1</v>
      </c>
      <c r="AF91">
        <f>IF(Table13[[#This Row],[payment]]=3,1,0)</f>
        <v>0</v>
      </c>
      <c r="AG91">
        <v>2</v>
      </c>
      <c r="AH91">
        <f>IF(Table13[[#This Row],[method_payment]]=1,1,0)</f>
        <v>0</v>
      </c>
      <c r="AI91">
        <f>IF(Table13[[#This Row],[method_payment]]=2,1,0)</f>
        <v>1</v>
      </c>
      <c r="AJ91">
        <f>IF(Table13[[#This Row],[method_payment]]=3,1,0)</f>
        <v>0</v>
      </c>
      <c r="AK91">
        <f>IF(Table13[[#This Row],[method_payment]]=5,1,0)</f>
        <v>0</v>
      </c>
      <c r="AL91">
        <f>IF(Table13[[#This Row],[method_payment]]=6,1,0)</f>
        <v>0</v>
      </c>
      <c r="AM91" t="s">
        <v>16</v>
      </c>
      <c r="AN91" t="s">
        <v>16</v>
      </c>
      <c r="AO91">
        <v>3</v>
      </c>
      <c r="AP91" s="2">
        <v>296.72000000000003</v>
      </c>
      <c r="AQ91" s="3">
        <f>IF(AND(Table13[[#This Row],[Average_amount_spent_per_visit_last_3_months]]&gt;=1,Table13[[#This Row],[Average_amount_spent_per_visit_last_3_months]]&lt;=999),1,0)</f>
        <v>1</v>
      </c>
      <c r="AR91" s="3">
        <f>IF(AND(Table13[[#This Row],[Average_amount_spent_per_visit_last_3_months]]&gt;=1000,Table13[[#This Row],[Average_amount_spent_per_visit_last_3_months]]&lt;=6700),1,0)</f>
        <v>0</v>
      </c>
      <c r="AS91">
        <v>3</v>
      </c>
      <c r="AT91">
        <v>28</v>
      </c>
      <c r="AU91">
        <f>IF(AND(Table13[[#This Row],[Age]]&gt;=18,Table13[[#This Row],[Age]]&lt;=25),1,0)</f>
        <v>0</v>
      </c>
      <c r="AV91">
        <f>IF(AND(Table13[[#This Row],[Age]]&gt;=26,Table13[[#This Row],[Age]]&lt;=35),1,0)</f>
        <v>1</v>
      </c>
      <c r="AW91">
        <f>IF(AND(Table13[[#This Row],[Age]]&gt;=36,Table13[[#This Row],[Age]]&lt;=45),1,0)</f>
        <v>0</v>
      </c>
      <c r="AX91">
        <f>IF(AND(Table13[[#This Row],[Age]]&gt;=46,Table13[[#This Row],[Age]]&lt;=55),1,0)</f>
        <v>0</v>
      </c>
      <c r="AY91">
        <f>IF(AND(Table13[[#This Row],[Age]]&gt;=56,Table13[[#This Row],[Age]]&lt;=67),1,0)</f>
        <v>0</v>
      </c>
      <c r="AZ91" t="s">
        <v>24</v>
      </c>
      <c r="BA91">
        <f>IF(Table13[[#This Row],[Marital Status]]="Married",1,0)</f>
        <v>0</v>
      </c>
      <c r="BB91">
        <f>IF(Table13[[#This Row],[Marital Status]]="Single",1,0)</f>
        <v>1</v>
      </c>
      <c r="BC91" t="s">
        <v>28</v>
      </c>
      <c r="BD91">
        <f>IF(Table13[[#This Row],[gender]]="Male",1,0)</f>
        <v>0</v>
      </c>
      <c r="BE91">
        <f>IF(Table13[[#This Row],[gender]]="Female",1,0)</f>
        <v>1</v>
      </c>
      <c r="BF91" t="s">
        <v>19</v>
      </c>
      <c r="BG91">
        <f>IF(Table13[[#This Row],[Highest level of Education]]="Did not attend school",1,0)</f>
        <v>0</v>
      </c>
      <c r="BH91">
        <f>IF(Table13[[#This Row],[Highest level of Education]]="K12 completed",1,0)</f>
        <v>0</v>
      </c>
      <c r="BI91">
        <f>IF(Table13[[#This Row],[Highest level of Education]]="High School Completed",1,0)</f>
        <v>0</v>
      </c>
      <c r="BJ91">
        <f>IF(Table13[[#This Row],[Highest level of Education]]="Technical Diploma/Partially completed College",1,0)</f>
        <v>0</v>
      </c>
      <c r="BK91">
        <f>IF(Table13[[#This Row],[Highest level of Education]]="University/College Degree",1,0)</f>
        <v>1</v>
      </c>
      <c r="BL91">
        <f>IF(Table13[[#This Row],[Highest level of Education]]="Post-graduate education",1,0)</f>
        <v>0</v>
      </c>
      <c r="BM91">
        <v>0</v>
      </c>
      <c r="BN91">
        <v>1</v>
      </c>
      <c r="BO91">
        <v>4</v>
      </c>
      <c r="BP91">
        <f>IF(Table13[[#This Row],[Monthly_Income 1_5500 2_8000 3_11000 4_15000 5_20000 6_27000 7_35000 8_5000 9_51000 98_0]]=1,1,0)</f>
        <v>0</v>
      </c>
      <c r="BQ91">
        <f>IF(Table13[[#This Row],[Monthly_Income 1_5500 2_8000 3_11000 4_15000 5_20000 6_27000 7_35000 8_5000 9_51000 98_0]]=2,1,0)</f>
        <v>0</v>
      </c>
      <c r="BR91">
        <f>IF(Table13[[#This Row],[Monthly_Income 1_5500 2_8000 3_11000 4_15000 5_20000 6_27000 7_35000 8_5000 9_51000 98_0]]=3,1,0)</f>
        <v>0</v>
      </c>
      <c r="BS91">
        <f>IF(Table13[[#This Row],[Monthly_Income 1_5500 2_8000 3_11000 4_15000 5_20000 6_27000 7_35000 8_5000 9_51000 98_0]]=4,1,0)</f>
        <v>1</v>
      </c>
      <c r="BT91">
        <f>IF(Table13[[#This Row],[Monthly_Income 1_5500 2_8000 3_11000 4_15000 5_20000 6_27000 7_35000 8_5000 9_51000 98_0]]=5,1,0)</f>
        <v>0</v>
      </c>
      <c r="BU91">
        <f>IF(Table13[[#This Row],[Monthly_Income 1_5500 2_8000 3_11000 4_15000 5_20000 6_27000 7_35000 8_5000 9_51000 98_0]]=6,1,0)</f>
        <v>0</v>
      </c>
      <c r="BV91">
        <f>IF(Table13[[#This Row],[Monthly_Income 1_5500 2_8000 3_11000 4_15000 5_20000 6_27000 7_35000 8_5000 9_51000 98_0]]=7,1,0)</f>
        <v>0</v>
      </c>
      <c r="BW91">
        <f>IF(Table13[[#This Row],[Monthly_Income 1_5500 2_8000 3_11000 4_15000 5_20000 6_27000 7_35000 8_5000 9_51000 98_0]]=8,1,0)</f>
        <v>0</v>
      </c>
      <c r="BX91">
        <f>IF(Table13[[#This Row],[Monthly_Income 1_5500 2_8000 3_11000 4_15000 5_20000 6_27000 7_35000 8_5000 9_51000 98_0]]=9,1,0)</f>
        <v>0</v>
      </c>
      <c r="BY91">
        <f>IF(Table13[[#This Row],[Monthly_Income 1_5500 2_8000 3_11000 4_15000 5_20000 6_27000 7_35000 8_5000 9_51000 98_0]]=98,1,0)</f>
        <v>0</v>
      </c>
      <c r="BZ91">
        <v>6</v>
      </c>
      <c r="CA91">
        <f>IF(Table13[[#This Row],[Monthly_Household_Income]]=1,1,0)</f>
        <v>0</v>
      </c>
      <c r="CB91">
        <f>IF(Table13[[#This Row],[Monthly_Household_Income]]=2,1,0)</f>
        <v>0</v>
      </c>
      <c r="CC91">
        <f>IF(Table13[[#This Row],[Monthly_Household_Income]]=3,1,0)</f>
        <v>0</v>
      </c>
      <c r="CD91">
        <f>IF(Table13[[#This Row],[Monthly_Household_Income]]=4,1,0)</f>
        <v>0</v>
      </c>
      <c r="CE91">
        <f>IF(Table13[[#This Row],[Monthly_Household_Income]]=5,1,0)</f>
        <v>0</v>
      </c>
      <c r="CF91">
        <f>IF(Table13[[#This Row],[Monthly_Household_Income]]=6,1,0)</f>
        <v>1</v>
      </c>
      <c r="CG91">
        <f>IF(Table13[[#This Row],[Monthly_Household_Income]]=7,1,0)</f>
        <v>0</v>
      </c>
      <c r="CH91">
        <f>IF(Table13[[#This Row],[Monthly_Household_Income]]=8,1,0)</f>
        <v>0</v>
      </c>
      <c r="CI91">
        <f>IF(Table13[[#This Row],[Monthly_Household_Income]]=9,1,0)</f>
        <v>0</v>
      </c>
      <c r="CJ91">
        <f>IF(Table13[[#This Row],[Monthly_Household_Income]]=98,1,0)</f>
        <v>0</v>
      </c>
    </row>
    <row r="92" spans="1:88">
      <c r="A92">
        <v>371</v>
      </c>
      <c r="B92" s="1">
        <v>43251</v>
      </c>
      <c r="C92" t="s">
        <v>34</v>
      </c>
      <c r="D92">
        <v>7</v>
      </c>
      <c r="E92">
        <v>7</v>
      </c>
      <c r="F92">
        <v>7</v>
      </c>
      <c r="G92">
        <v>7</v>
      </c>
      <c r="H92">
        <v>7</v>
      </c>
      <c r="I92">
        <v>7</v>
      </c>
      <c r="J92" t="s">
        <v>15</v>
      </c>
      <c r="K92">
        <v>8</v>
      </c>
      <c r="L92">
        <v>6</v>
      </c>
      <c r="M92">
        <v>7</v>
      </c>
      <c r="N92">
        <v>7</v>
      </c>
      <c r="O92">
        <v>6</v>
      </c>
      <c r="P92">
        <v>8</v>
      </c>
      <c r="Q92">
        <v>6</v>
      </c>
      <c r="R92">
        <v>7</v>
      </c>
      <c r="S92">
        <v>6</v>
      </c>
      <c r="T92">
        <v>8</v>
      </c>
      <c r="U92">
        <v>6</v>
      </c>
      <c r="V92">
        <v>7</v>
      </c>
      <c r="W92">
        <v>7</v>
      </c>
      <c r="X92">
        <v>6</v>
      </c>
      <c r="Y92">
        <v>8</v>
      </c>
      <c r="Z92">
        <v>6</v>
      </c>
      <c r="AA92">
        <v>7</v>
      </c>
      <c r="AB92">
        <v>7</v>
      </c>
      <c r="AC92">
        <v>2</v>
      </c>
      <c r="AD92">
        <f>IF(Table13[[#This Row],[payment]]=1,1,0)</f>
        <v>0</v>
      </c>
      <c r="AE92">
        <f>IF(Table13[[#This Row],[payment]]=2,1,0)</f>
        <v>1</v>
      </c>
      <c r="AF92">
        <f>IF(Table13[[#This Row],[payment]]=3,1,0)</f>
        <v>0</v>
      </c>
      <c r="AG92">
        <v>2</v>
      </c>
      <c r="AH92">
        <f>IF(Table13[[#This Row],[method_payment]]=1,1,0)</f>
        <v>0</v>
      </c>
      <c r="AI92">
        <f>IF(Table13[[#This Row],[method_payment]]=2,1,0)</f>
        <v>1</v>
      </c>
      <c r="AJ92">
        <f>IF(Table13[[#This Row],[method_payment]]=3,1,0)</f>
        <v>0</v>
      </c>
      <c r="AK92">
        <f>IF(Table13[[#This Row],[method_payment]]=5,1,0)</f>
        <v>0</v>
      </c>
      <c r="AL92">
        <f>IF(Table13[[#This Row],[method_payment]]=6,1,0)</f>
        <v>0</v>
      </c>
      <c r="AM92" t="s">
        <v>16</v>
      </c>
      <c r="AN92" t="s">
        <v>15</v>
      </c>
      <c r="AO92">
        <v>4</v>
      </c>
      <c r="AP92" s="2">
        <v>169.62</v>
      </c>
      <c r="AQ92" s="3">
        <f>IF(AND(Table13[[#This Row],[Average_amount_spent_per_visit_last_3_months]]&gt;=1,Table13[[#This Row],[Average_amount_spent_per_visit_last_3_months]]&lt;=999),1,0)</f>
        <v>1</v>
      </c>
      <c r="AR92" s="3">
        <f>IF(AND(Table13[[#This Row],[Average_amount_spent_per_visit_last_3_months]]&gt;=1000,Table13[[#This Row],[Average_amount_spent_per_visit_last_3_months]]&lt;=6700),1,0)</f>
        <v>0</v>
      </c>
      <c r="AS92">
        <v>3</v>
      </c>
      <c r="AT92">
        <v>34</v>
      </c>
      <c r="AU92">
        <f>IF(AND(Table13[[#This Row],[Age]]&gt;=18,Table13[[#This Row],[Age]]&lt;=25),1,0)</f>
        <v>0</v>
      </c>
      <c r="AV92">
        <f>IF(AND(Table13[[#This Row],[Age]]&gt;=26,Table13[[#This Row],[Age]]&lt;=35),1,0)</f>
        <v>1</v>
      </c>
      <c r="AW92">
        <f>IF(AND(Table13[[#This Row],[Age]]&gt;=36,Table13[[#This Row],[Age]]&lt;=45),1,0)</f>
        <v>0</v>
      </c>
      <c r="AX92">
        <f>IF(AND(Table13[[#This Row],[Age]]&gt;=46,Table13[[#This Row],[Age]]&lt;=55),1,0)</f>
        <v>0</v>
      </c>
      <c r="AY92">
        <f>IF(AND(Table13[[#This Row],[Age]]&gt;=56,Table13[[#This Row],[Age]]&lt;=67),1,0)</f>
        <v>0</v>
      </c>
      <c r="AZ92" t="s">
        <v>25</v>
      </c>
      <c r="BA92">
        <f>IF(Table13[[#This Row],[Marital Status]]="Married",1,0)</f>
        <v>1</v>
      </c>
      <c r="BB92">
        <f>IF(Table13[[#This Row],[Marital Status]]="Single",1,0)</f>
        <v>0</v>
      </c>
      <c r="BC92" t="s">
        <v>28</v>
      </c>
      <c r="BD92">
        <f>IF(Table13[[#This Row],[gender]]="Male",1,0)</f>
        <v>0</v>
      </c>
      <c r="BE92">
        <f>IF(Table13[[#This Row],[gender]]="Female",1,0)</f>
        <v>1</v>
      </c>
      <c r="BF92" t="s">
        <v>22</v>
      </c>
      <c r="BG92">
        <f>IF(Table13[[#This Row],[Highest level of Education]]="Did not attend school",1,0)</f>
        <v>0</v>
      </c>
      <c r="BH92">
        <f>IF(Table13[[#This Row],[Highest level of Education]]="K12 completed",1,0)</f>
        <v>1</v>
      </c>
      <c r="BI92">
        <f>IF(Table13[[#This Row],[Highest level of Education]]="High School Completed",1,0)</f>
        <v>0</v>
      </c>
      <c r="BJ92">
        <f>IF(Table13[[#This Row],[Highest level of Education]]="Technical Diploma/Partially completed College",1,0)</f>
        <v>0</v>
      </c>
      <c r="BK92">
        <f>IF(Table13[[#This Row],[Highest level of Education]]="University/College Degree",1,0)</f>
        <v>0</v>
      </c>
      <c r="BL92">
        <f>IF(Table13[[#This Row],[Highest level of Education]]="Post-graduate education",1,0)</f>
        <v>0</v>
      </c>
      <c r="BM92">
        <v>4</v>
      </c>
      <c r="BN92">
        <v>1</v>
      </c>
      <c r="BO92">
        <v>3</v>
      </c>
      <c r="BP92">
        <f>IF(Table13[[#This Row],[Monthly_Income 1_5500 2_8000 3_11000 4_15000 5_20000 6_27000 7_35000 8_5000 9_51000 98_0]]=1,1,0)</f>
        <v>0</v>
      </c>
      <c r="BQ92">
        <f>IF(Table13[[#This Row],[Monthly_Income 1_5500 2_8000 3_11000 4_15000 5_20000 6_27000 7_35000 8_5000 9_51000 98_0]]=2,1,0)</f>
        <v>0</v>
      </c>
      <c r="BR92">
        <f>IF(Table13[[#This Row],[Monthly_Income 1_5500 2_8000 3_11000 4_15000 5_20000 6_27000 7_35000 8_5000 9_51000 98_0]]=3,1,0)</f>
        <v>1</v>
      </c>
      <c r="BS92">
        <f>IF(Table13[[#This Row],[Monthly_Income 1_5500 2_8000 3_11000 4_15000 5_20000 6_27000 7_35000 8_5000 9_51000 98_0]]=4,1,0)</f>
        <v>0</v>
      </c>
      <c r="BT92">
        <f>IF(Table13[[#This Row],[Monthly_Income 1_5500 2_8000 3_11000 4_15000 5_20000 6_27000 7_35000 8_5000 9_51000 98_0]]=5,1,0)</f>
        <v>0</v>
      </c>
      <c r="BU92">
        <f>IF(Table13[[#This Row],[Monthly_Income 1_5500 2_8000 3_11000 4_15000 5_20000 6_27000 7_35000 8_5000 9_51000 98_0]]=6,1,0)</f>
        <v>0</v>
      </c>
      <c r="BV92">
        <f>IF(Table13[[#This Row],[Monthly_Income 1_5500 2_8000 3_11000 4_15000 5_20000 6_27000 7_35000 8_5000 9_51000 98_0]]=7,1,0)</f>
        <v>0</v>
      </c>
      <c r="BW92">
        <f>IF(Table13[[#This Row],[Monthly_Income 1_5500 2_8000 3_11000 4_15000 5_20000 6_27000 7_35000 8_5000 9_51000 98_0]]=8,1,0)</f>
        <v>0</v>
      </c>
      <c r="BX92">
        <f>IF(Table13[[#This Row],[Monthly_Income 1_5500 2_8000 3_11000 4_15000 5_20000 6_27000 7_35000 8_5000 9_51000 98_0]]=9,1,0)</f>
        <v>0</v>
      </c>
      <c r="BY92">
        <f>IF(Table13[[#This Row],[Monthly_Income 1_5500 2_8000 3_11000 4_15000 5_20000 6_27000 7_35000 8_5000 9_51000 98_0]]=98,1,0)</f>
        <v>0</v>
      </c>
      <c r="BZ92">
        <v>4</v>
      </c>
      <c r="CA92">
        <f>IF(Table13[[#This Row],[Monthly_Household_Income]]=1,1,0)</f>
        <v>0</v>
      </c>
      <c r="CB92">
        <f>IF(Table13[[#This Row],[Monthly_Household_Income]]=2,1,0)</f>
        <v>0</v>
      </c>
      <c r="CC92">
        <f>IF(Table13[[#This Row],[Monthly_Household_Income]]=3,1,0)</f>
        <v>0</v>
      </c>
      <c r="CD92">
        <f>IF(Table13[[#This Row],[Monthly_Household_Income]]=4,1,0)</f>
        <v>1</v>
      </c>
      <c r="CE92">
        <f>IF(Table13[[#This Row],[Monthly_Household_Income]]=5,1,0)</f>
        <v>0</v>
      </c>
      <c r="CF92">
        <f>IF(Table13[[#This Row],[Monthly_Household_Income]]=6,1,0)</f>
        <v>0</v>
      </c>
      <c r="CG92">
        <f>IF(Table13[[#This Row],[Monthly_Household_Income]]=7,1,0)</f>
        <v>0</v>
      </c>
      <c r="CH92">
        <f>IF(Table13[[#This Row],[Monthly_Household_Income]]=8,1,0)</f>
        <v>0</v>
      </c>
      <c r="CI92">
        <f>IF(Table13[[#This Row],[Monthly_Household_Income]]=9,1,0)</f>
        <v>0</v>
      </c>
      <c r="CJ92">
        <f>IF(Table13[[#This Row],[Monthly_Household_Income]]=98,1,0)</f>
        <v>0</v>
      </c>
    </row>
    <row r="93" spans="1:88">
      <c r="A93">
        <v>372</v>
      </c>
      <c r="B93" s="1">
        <v>42966</v>
      </c>
      <c r="C93" t="s">
        <v>2</v>
      </c>
      <c r="D93">
        <v>3</v>
      </c>
      <c r="E93">
        <v>4</v>
      </c>
      <c r="F93">
        <v>3</v>
      </c>
      <c r="G93">
        <v>4</v>
      </c>
      <c r="H93">
        <v>4</v>
      </c>
      <c r="I93">
        <v>3</v>
      </c>
      <c r="J93" t="s">
        <v>15</v>
      </c>
      <c r="K93">
        <v>8</v>
      </c>
      <c r="L93">
        <v>7</v>
      </c>
      <c r="M93">
        <v>7</v>
      </c>
      <c r="N93">
        <v>6</v>
      </c>
      <c r="O93">
        <v>5</v>
      </c>
      <c r="P93">
        <v>4</v>
      </c>
      <c r="Q93">
        <v>4</v>
      </c>
      <c r="R93">
        <v>3</v>
      </c>
      <c r="S93">
        <v>7</v>
      </c>
      <c r="T93">
        <v>8</v>
      </c>
      <c r="U93">
        <v>7</v>
      </c>
      <c r="V93">
        <v>8</v>
      </c>
      <c r="W93">
        <v>4</v>
      </c>
      <c r="X93">
        <v>5</v>
      </c>
      <c r="Y93">
        <v>3</v>
      </c>
      <c r="Z93">
        <v>3</v>
      </c>
      <c r="AA93">
        <v>3</v>
      </c>
      <c r="AB93">
        <v>5</v>
      </c>
      <c r="AC93">
        <v>1</v>
      </c>
      <c r="AD93">
        <f>IF(Table13[[#This Row],[payment]]=1,1,0)</f>
        <v>1</v>
      </c>
      <c r="AE93">
        <f>IF(Table13[[#This Row],[payment]]=2,1,0)</f>
        <v>0</v>
      </c>
      <c r="AF93">
        <f>IF(Table13[[#This Row],[payment]]=3,1,0)</f>
        <v>0</v>
      </c>
      <c r="AG93">
        <v>3</v>
      </c>
      <c r="AH93">
        <f>IF(Table13[[#This Row],[method_payment]]=1,1,0)</f>
        <v>0</v>
      </c>
      <c r="AI93">
        <f>IF(Table13[[#This Row],[method_payment]]=2,1,0)</f>
        <v>0</v>
      </c>
      <c r="AJ93">
        <f>IF(Table13[[#This Row],[method_payment]]=3,1,0)</f>
        <v>1</v>
      </c>
      <c r="AK93">
        <f>IF(Table13[[#This Row],[method_payment]]=5,1,0)</f>
        <v>0</v>
      </c>
      <c r="AL93">
        <f>IF(Table13[[#This Row],[method_payment]]=6,1,0)</f>
        <v>0</v>
      </c>
      <c r="AM93" t="s">
        <v>16</v>
      </c>
      <c r="AN93" t="s">
        <v>16</v>
      </c>
      <c r="AO93">
        <v>1</v>
      </c>
      <c r="AP93" s="2">
        <v>112.04</v>
      </c>
      <c r="AQ93" s="3">
        <f>IF(AND(Table13[[#This Row],[Average_amount_spent_per_visit_last_3_months]]&gt;=1,Table13[[#This Row],[Average_amount_spent_per_visit_last_3_months]]&lt;=999),1,0)</f>
        <v>1</v>
      </c>
      <c r="AR93" s="3">
        <f>IF(AND(Table13[[#This Row],[Average_amount_spent_per_visit_last_3_months]]&gt;=1000,Table13[[#This Row],[Average_amount_spent_per_visit_last_3_months]]&lt;=6700),1,0)</f>
        <v>0</v>
      </c>
      <c r="AS93">
        <v>1</v>
      </c>
      <c r="AT93">
        <v>34</v>
      </c>
      <c r="AU93">
        <f>IF(AND(Table13[[#This Row],[Age]]&gt;=18,Table13[[#This Row],[Age]]&lt;=25),1,0)</f>
        <v>0</v>
      </c>
      <c r="AV93">
        <f>IF(AND(Table13[[#This Row],[Age]]&gt;=26,Table13[[#This Row],[Age]]&lt;=35),1,0)</f>
        <v>1</v>
      </c>
      <c r="AW93">
        <f>IF(AND(Table13[[#This Row],[Age]]&gt;=36,Table13[[#This Row],[Age]]&lt;=45),1,0)</f>
        <v>0</v>
      </c>
      <c r="AX93">
        <f>IF(AND(Table13[[#This Row],[Age]]&gt;=46,Table13[[#This Row],[Age]]&lt;=55),1,0)</f>
        <v>0</v>
      </c>
      <c r="AY93">
        <f>IF(AND(Table13[[#This Row],[Age]]&gt;=56,Table13[[#This Row],[Age]]&lt;=67),1,0)</f>
        <v>0</v>
      </c>
      <c r="AZ93" t="s">
        <v>25</v>
      </c>
      <c r="BA93">
        <f>IF(Table13[[#This Row],[Marital Status]]="Married",1,0)</f>
        <v>1</v>
      </c>
      <c r="BB93">
        <f>IF(Table13[[#This Row],[Marital Status]]="Single",1,0)</f>
        <v>0</v>
      </c>
      <c r="BC93" t="s">
        <v>27</v>
      </c>
      <c r="BD93">
        <f>IF(Table13[[#This Row],[gender]]="Male",1,0)</f>
        <v>1</v>
      </c>
      <c r="BE93">
        <f>IF(Table13[[#This Row],[gender]]="Female",1,0)</f>
        <v>0</v>
      </c>
      <c r="BF93" t="s">
        <v>22</v>
      </c>
      <c r="BG93">
        <f>IF(Table13[[#This Row],[Highest level of Education]]="Did not attend school",1,0)</f>
        <v>0</v>
      </c>
      <c r="BH93">
        <f>IF(Table13[[#This Row],[Highest level of Education]]="K12 completed",1,0)</f>
        <v>1</v>
      </c>
      <c r="BI93">
        <f>IF(Table13[[#This Row],[Highest level of Education]]="High School Completed",1,0)</f>
        <v>0</v>
      </c>
      <c r="BJ93">
        <f>IF(Table13[[#This Row],[Highest level of Education]]="Technical Diploma/Partially completed College",1,0)</f>
        <v>0</v>
      </c>
      <c r="BK93">
        <f>IF(Table13[[#This Row],[Highest level of Education]]="University/College Degree",1,0)</f>
        <v>0</v>
      </c>
      <c r="BL93">
        <f>IF(Table13[[#This Row],[Highest level of Education]]="Post-graduate education",1,0)</f>
        <v>0</v>
      </c>
      <c r="BM93">
        <v>3</v>
      </c>
      <c r="BN93">
        <v>1</v>
      </c>
      <c r="BO93">
        <v>2</v>
      </c>
      <c r="BP93">
        <f>IF(Table13[[#This Row],[Monthly_Income 1_5500 2_8000 3_11000 4_15000 5_20000 6_27000 7_35000 8_5000 9_51000 98_0]]=1,1,0)</f>
        <v>0</v>
      </c>
      <c r="BQ93">
        <f>IF(Table13[[#This Row],[Monthly_Income 1_5500 2_8000 3_11000 4_15000 5_20000 6_27000 7_35000 8_5000 9_51000 98_0]]=2,1,0)</f>
        <v>1</v>
      </c>
      <c r="BR93">
        <f>IF(Table13[[#This Row],[Monthly_Income 1_5500 2_8000 3_11000 4_15000 5_20000 6_27000 7_35000 8_5000 9_51000 98_0]]=3,1,0)</f>
        <v>0</v>
      </c>
      <c r="BS93">
        <f>IF(Table13[[#This Row],[Monthly_Income 1_5500 2_8000 3_11000 4_15000 5_20000 6_27000 7_35000 8_5000 9_51000 98_0]]=4,1,0)</f>
        <v>0</v>
      </c>
      <c r="BT93">
        <f>IF(Table13[[#This Row],[Monthly_Income 1_5500 2_8000 3_11000 4_15000 5_20000 6_27000 7_35000 8_5000 9_51000 98_0]]=5,1,0)</f>
        <v>0</v>
      </c>
      <c r="BU93">
        <f>IF(Table13[[#This Row],[Monthly_Income 1_5500 2_8000 3_11000 4_15000 5_20000 6_27000 7_35000 8_5000 9_51000 98_0]]=6,1,0)</f>
        <v>0</v>
      </c>
      <c r="BV93">
        <f>IF(Table13[[#This Row],[Monthly_Income 1_5500 2_8000 3_11000 4_15000 5_20000 6_27000 7_35000 8_5000 9_51000 98_0]]=7,1,0)</f>
        <v>0</v>
      </c>
      <c r="BW93">
        <f>IF(Table13[[#This Row],[Monthly_Income 1_5500 2_8000 3_11000 4_15000 5_20000 6_27000 7_35000 8_5000 9_51000 98_0]]=8,1,0)</f>
        <v>0</v>
      </c>
      <c r="BX93">
        <f>IF(Table13[[#This Row],[Monthly_Income 1_5500 2_8000 3_11000 4_15000 5_20000 6_27000 7_35000 8_5000 9_51000 98_0]]=9,1,0)</f>
        <v>0</v>
      </c>
      <c r="BY93">
        <f>IF(Table13[[#This Row],[Monthly_Income 1_5500 2_8000 3_11000 4_15000 5_20000 6_27000 7_35000 8_5000 9_51000 98_0]]=98,1,0)</f>
        <v>0</v>
      </c>
      <c r="BZ93">
        <v>2</v>
      </c>
      <c r="CA93">
        <f>IF(Table13[[#This Row],[Monthly_Household_Income]]=1,1,0)</f>
        <v>0</v>
      </c>
      <c r="CB93">
        <f>IF(Table13[[#This Row],[Monthly_Household_Income]]=2,1,0)</f>
        <v>1</v>
      </c>
      <c r="CC93">
        <f>IF(Table13[[#This Row],[Monthly_Household_Income]]=3,1,0)</f>
        <v>0</v>
      </c>
      <c r="CD93">
        <f>IF(Table13[[#This Row],[Monthly_Household_Income]]=4,1,0)</f>
        <v>0</v>
      </c>
      <c r="CE93">
        <f>IF(Table13[[#This Row],[Monthly_Household_Income]]=5,1,0)</f>
        <v>0</v>
      </c>
      <c r="CF93">
        <f>IF(Table13[[#This Row],[Monthly_Household_Income]]=6,1,0)</f>
        <v>0</v>
      </c>
      <c r="CG93">
        <f>IF(Table13[[#This Row],[Monthly_Household_Income]]=7,1,0)</f>
        <v>0</v>
      </c>
      <c r="CH93">
        <f>IF(Table13[[#This Row],[Monthly_Household_Income]]=8,1,0)</f>
        <v>0</v>
      </c>
      <c r="CI93">
        <f>IF(Table13[[#This Row],[Monthly_Household_Income]]=9,1,0)</f>
        <v>0</v>
      </c>
      <c r="CJ93">
        <f>IF(Table13[[#This Row],[Monthly_Household_Income]]=98,1,0)</f>
        <v>0</v>
      </c>
    </row>
    <row r="94" spans="1:88">
      <c r="A94">
        <v>376</v>
      </c>
      <c r="B94" s="1">
        <v>42968</v>
      </c>
      <c r="C94" t="s">
        <v>9</v>
      </c>
      <c r="D94">
        <v>9</v>
      </c>
      <c r="E94">
        <v>7</v>
      </c>
      <c r="F94">
        <v>9</v>
      </c>
      <c r="G94">
        <v>8</v>
      </c>
      <c r="H94">
        <v>8</v>
      </c>
      <c r="I94">
        <v>8</v>
      </c>
      <c r="J94" t="s">
        <v>15</v>
      </c>
      <c r="K94">
        <v>8</v>
      </c>
      <c r="L94">
        <v>10</v>
      </c>
      <c r="M94">
        <v>8</v>
      </c>
      <c r="N94">
        <v>8</v>
      </c>
      <c r="O94">
        <v>8</v>
      </c>
      <c r="P94">
        <v>8</v>
      </c>
      <c r="Q94">
        <v>9</v>
      </c>
      <c r="R94">
        <v>9</v>
      </c>
      <c r="S94">
        <v>8</v>
      </c>
      <c r="T94">
        <v>8</v>
      </c>
      <c r="U94">
        <v>9</v>
      </c>
      <c r="V94">
        <v>7</v>
      </c>
      <c r="W94">
        <v>7</v>
      </c>
      <c r="X94">
        <v>6</v>
      </c>
      <c r="Y94">
        <v>6</v>
      </c>
      <c r="Z94">
        <v>8</v>
      </c>
      <c r="AA94">
        <v>8</v>
      </c>
      <c r="AB94">
        <v>7</v>
      </c>
      <c r="AC94">
        <v>1</v>
      </c>
      <c r="AD94">
        <f>IF(Table13[[#This Row],[payment]]=1,1,0)</f>
        <v>1</v>
      </c>
      <c r="AE94">
        <f>IF(Table13[[#This Row],[payment]]=2,1,0)</f>
        <v>0</v>
      </c>
      <c r="AF94">
        <f>IF(Table13[[#This Row],[payment]]=3,1,0)</f>
        <v>0</v>
      </c>
      <c r="AG94">
        <v>6</v>
      </c>
      <c r="AH94">
        <f>IF(Table13[[#This Row],[method_payment]]=1,1,0)</f>
        <v>0</v>
      </c>
      <c r="AI94">
        <f>IF(Table13[[#This Row],[method_payment]]=2,1,0)</f>
        <v>0</v>
      </c>
      <c r="AJ94">
        <f>IF(Table13[[#This Row],[method_payment]]=3,1,0)</f>
        <v>0</v>
      </c>
      <c r="AK94">
        <f>IF(Table13[[#This Row],[method_payment]]=5,1,0)</f>
        <v>0</v>
      </c>
      <c r="AL94">
        <f>IF(Table13[[#This Row],[method_payment]]=6,1,0)</f>
        <v>1</v>
      </c>
      <c r="AM94" t="s">
        <v>16</v>
      </c>
      <c r="AN94" t="s">
        <v>16</v>
      </c>
      <c r="AO94">
        <v>1</v>
      </c>
      <c r="AP94" s="2">
        <v>594.38</v>
      </c>
      <c r="AQ94" s="3">
        <f>IF(AND(Table13[[#This Row],[Average_amount_spent_per_visit_last_3_months]]&gt;=1,Table13[[#This Row],[Average_amount_spent_per_visit_last_3_months]]&lt;=999),1,0)</f>
        <v>1</v>
      </c>
      <c r="AR94" s="3">
        <f>IF(AND(Table13[[#This Row],[Average_amount_spent_per_visit_last_3_months]]&gt;=1000,Table13[[#This Row],[Average_amount_spent_per_visit_last_3_months]]&lt;=6700),1,0)</f>
        <v>0</v>
      </c>
      <c r="AS94">
        <v>2</v>
      </c>
      <c r="AT94">
        <v>36</v>
      </c>
      <c r="AU94">
        <f>IF(AND(Table13[[#This Row],[Age]]&gt;=18,Table13[[#This Row],[Age]]&lt;=25),1,0)</f>
        <v>0</v>
      </c>
      <c r="AV94">
        <f>IF(AND(Table13[[#This Row],[Age]]&gt;=26,Table13[[#This Row],[Age]]&lt;=35),1,0)</f>
        <v>0</v>
      </c>
      <c r="AW94">
        <f>IF(AND(Table13[[#This Row],[Age]]&gt;=36,Table13[[#This Row],[Age]]&lt;=45),1,0)</f>
        <v>1</v>
      </c>
      <c r="AX94">
        <f>IF(AND(Table13[[#This Row],[Age]]&gt;=46,Table13[[#This Row],[Age]]&lt;=55),1,0)</f>
        <v>0</v>
      </c>
      <c r="AY94">
        <f>IF(AND(Table13[[#This Row],[Age]]&gt;=56,Table13[[#This Row],[Age]]&lt;=67),1,0)</f>
        <v>0</v>
      </c>
      <c r="AZ94" t="s">
        <v>24</v>
      </c>
      <c r="BA94">
        <f>IF(Table13[[#This Row],[Marital Status]]="Married",1,0)</f>
        <v>0</v>
      </c>
      <c r="BB94">
        <f>IF(Table13[[#This Row],[Marital Status]]="Single",1,0)</f>
        <v>1</v>
      </c>
      <c r="BC94" t="s">
        <v>27</v>
      </c>
      <c r="BD94">
        <f>IF(Table13[[#This Row],[gender]]="Male",1,0)</f>
        <v>1</v>
      </c>
      <c r="BE94">
        <f>IF(Table13[[#This Row],[gender]]="Female",1,0)</f>
        <v>0</v>
      </c>
      <c r="BF94" t="s">
        <v>20</v>
      </c>
      <c r="BG94">
        <f>IF(Table13[[#This Row],[Highest level of Education]]="Did not attend school",1,0)</f>
        <v>0</v>
      </c>
      <c r="BH94">
        <f>IF(Table13[[#This Row],[Highest level of Education]]="K12 completed",1,0)</f>
        <v>0</v>
      </c>
      <c r="BI94">
        <f>IF(Table13[[#This Row],[Highest level of Education]]="High School Completed",1,0)</f>
        <v>1</v>
      </c>
      <c r="BJ94">
        <f>IF(Table13[[#This Row],[Highest level of Education]]="Technical Diploma/Partially completed College",1,0)</f>
        <v>0</v>
      </c>
      <c r="BK94">
        <f>IF(Table13[[#This Row],[Highest level of Education]]="University/College Degree",1,0)</f>
        <v>0</v>
      </c>
      <c r="BL94">
        <f>IF(Table13[[#This Row],[Highest level of Education]]="Post-graduate education",1,0)</f>
        <v>0</v>
      </c>
      <c r="BM94">
        <v>0</v>
      </c>
      <c r="BN94">
        <v>1</v>
      </c>
      <c r="BO94">
        <v>4</v>
      </c>
      <c r="BP94">
        <f>IF(Table13[[#This Row],[Monthly_Income 1_5500 2_8000 3_11000 4_15000 5_20000 6_27000 7_35000 8_5000 9_51000 98_0]]=1,1,0)</f>
        <v>0</v>
      </c>
      <c r="BQ94">
        <f>IF(Table13[[#This Row],[Monthly_Income 1_5500 2_8000 3_11000 4_15000 5_20000 6_27000 7_35000 8_5000 9_51000 98_0]]=2,1,0)</f>
        <v>0</v>
      </c>
      <c r="BR94">
        <f>IF(Table13[[#This Row],[Monthly_Income 1_5500 2_8000 3_11000 4_15000 5_20000 6_27000 7_35000 8_5000 9_51000 98_0]]=3,1,0)</f>
        <v>0</v>
      </c>
      <c r="BS94">
        <f>IF(Table13[[#This Row],[Monthly_Income 1_5500 2_8000 3_11000 4_15000 5_20000 6_27000 7_35000 8_5000 9_51000 98_0]]=4,1,0)</f>
        <v>1</v>
      </c>
      <c r="BT94">
        <f>IF(Table13[[#This Row],[Monthly_Income 1_5500 2_8000 3_11000 4_15000 5_20000 6_27000 7_35000 8_5000 9_51000 98_0]]=5,1,0)</f>
        <v>0</v>
      </c>
      <c r="BU94">
        <f>IF(Table13[[#This Row],[Monthly_Income 1_5500 2_8000 3_11000 4_15000 5_20000 6_27000 7_35000 8_5000 9_51000 98_0]]=6,1,0)</f>
        <v>0</v>
      </c>
      <c r="BV94">
        <f>IF(Table13[[#This Row],[Monthly_Income 1_5500 2_8000 3_11000 4_15000 5_20000 6_27000 7_35000 8_5000 9_51000 98_0]]=7,1,0)</f>
        <v>0</v>
      </c>
      <c r="BW94">
        <f>IF(Table13[[#This Row],[Monthly_Income 1_5500 2_8000 3_11000 4_15000 5_20000 6_27000 7_35000 8_5000 9_51000 98_0]]=8,1,0)</f>
        <v>0</v>
      </c>
      <c r="BX94">
        <f>IF(Table13[[#This Row],[Monthly_Income 1_5500 2_8000 3_11000 4_15000 5_20000 6_27000 7_35000 8_5000 9_51000 98_0]]=9,1,0)</f>
        <v>0</v>
      </c>
      <c r="BY94">
        <f>IF(Table13[[#This Row],[Monthly_Income 1_5500 2_8000 3_11000 4_15000 5_20000 6_27000 7_35000 8_5000 9_51000 98_0]]=98,1,0)</f>
        <v>0</v>
      </c>
      <c r="BZ94">
        <v>4</v>
      </c>
      <c r="CA94">
        <f>IF(Table13[[#This Row],[Monthly_Household_Income]]=1,1,0)</f>
        <v>0</v>
      </c>
      <c r="CB94">
        <f>IF(Table13[[#This Row],[Monthly_Household_Income]]=2,1,0)</f>
        <v>0</v>
      </c>
      <c r="CC94">
        <f>IF(Table13[[#This Row],[Monthly_Household_Income]]=3,1,0)</f>
        <v>0</v>
      </c>
      <c r="CD94">
        <f>IF(Table13[[#This Row],[Monthly_Household_Income]]=4,1,0)</f>
        <v>1</v>
      </c>
      <c r="CE94">
        <f>IF(Table13[[#This Row],[Monthly_Household_Income]]=5,1,0)</f>
        <v>0</v>
      </c>
      <c r="CF94">
        <f>IF(Table13[[#This Row],[Monthly_Household_Income]]=6,1,0)</f>
        <v>0</v>
      </c>
      <c r="CG94">
        <f>IF(Table13[[#This Row],[Monthly_Household_Income]]=7,1,0)</f>
        <v>0</v>
      </c>
      <c r="CH94">
        <f>IF(Table13[[#This Row],[Monthly_Household_Income]]=8,1,0)</f>
        <v>0</v>
      </c>
      <c r="CI94">
        <f>IF(Table13[[#This Row],[Monthly_Household_Income]]=9,1,0)</f>
        <v>0</v>
      </c>
      <c r="CJ94">
        <f>IF(Table13[[#This Row],[Monthly_Household_Income]]=98,1,0)</f>
        <v>0</v>
      </c>
    </row>
    <row r="95" spans="1:88">
      <c r="A95">
        <v>379</v>
      </c>
      <c r="B95" s="1">
        <v>43253</v>
      </c>
      <c r="C95" t="s">
        <v>2</v>
      </c>
      <c r="D95">
        <v>10</v>
      </c>
      <c r="E95">
        <v>9</v>
      </c>
      <c r="F95">
        <v>8</v>
      </c>
      <c r="G95">
        <v>8</v>
      </c>
      <c r="H95">
        <v>8</v>
      </c>
      <c r="I95">
        <v>8</v>
      </c>
      <c r="J95" t="s">
        <v>15</v>
      </c>
      <c r="K95">
        <v>10</v>
      </c>
      <c r="L95">
        <v>10</v>
      </c>
      <c r="M95">
        <v>9</v>
      </c>
      <c r="N95">
        <v>8</v>
      </c>
      <c r="O95">
        <v>7</v>
      </c>
      <c r="P95">
        <v>9</v>
      </c>
      <c r="Q95">
        <v>10</v>
      </c>
      <c r="R95">
        <v>9</v>
      </c>
      <c r="S95">
        <v>8</v>
      </c>
      <c r="T95">
        <v>7</v>
      </c>
      <c r="U95">
        <v>7</v>
      </c>
      <c r="V95">
        <v>8</v>
      </c>
      <c r="W95">
        <v>9</v>
      </c>
      <c r="X95">
        <v>8</v>
      </c>
      <c r="Y95">
        <v>8</v>
      </c>
      <c r="Z95">
        <v>9</v>
      </c>
      <c r="AA95">
        <v>7</v>
      </c>
      <c r="AB95">
        <v>0</v>
      </c>
      <c r="AC95">
        <v>3</v>
      </c>
      <c r="AD95">
        <f>IF(Table13[[#This Row],[payment]]=1,1,0)</f>
        <v>0</v>
      </c>
      <c r="AE95">
        <f>IF(Table13[[#This Row],[payment]]=2,1,0)</f>
        <v>0</v>
      </c>
      <c r="AF95">
        <f>IF(Table13[[#This Row],[payment]]=3,1,0)</f>
        <v>1</v>
      </c>
      <c r="AG95">
        <v>1</v>
      </c>
      <c r="AH95">
        <f>IF(Table13[[#This Row],[method_payment]]=1,1,0)</f>
        <v>1</v>
      </c>
      <c r="AI95">
        <f>IF(Table13[[#This Row],[method_payment]]=2,1,0)</f>
        <v>0</v>
      </c>
      <c r="AJ95">
        <f>IF(Table13[[#This Row],[method_payment]]=3,1,0)</f>
        <v>0</v>
      </c>
      <c r="AK95">
        <f>IF(Table13[[#This Row],[method_payment]]=5,1,0)</f>
        <v>0</v>
      </c>
      <c r="AL95">
        <f>IF(Table13[[#This Row],[method_payment]]=6,1,0)</f>
        <v>0</v>
      </c>
      <c r="AM95" t="s">
        <v>16</v>
      </c>
      <c r="AN95" t="s">
        <v>16</v>
      </c>
      <c r="AO95">
        <v>1</v>
      </c>
      <c r="AP95" s="2">
        <v>254.05</v>
      </c>
      <c r="AQ95" s="3">
        <f>IF(AND(Table13[[#This Row],[Average_amount_spent_per_visit_last_3_months]]&gt;=1,Table13[[#This Row],[Average_amount_spent_per_visit_last_3_months]]&lt;=999),1,0)</f>
        <v>1</v>
      </c>
      <c r="AR95" s="3">
        <f>IF(AND(Table13[[#This Row],[Average_amount_spent_per_visit_last_3_months]]&gt;=1000,Table13[[#This Row],[Average_amount_spent_per_visit_last_3_months]]&lt;=6700),1,0)</f>
        <v>0</v>
      </c>
      <c r="AS95">
        <v>2</v>
      </c>
      <c r="AT95">
        <v>34</v>
      </c>
      <c r="AU95">
        <f>IF(AND(Table13[[#This Row],[Age]]&gt;=18,Table13[[#This Row],[Age]]&lt;=25),1,0)</f>
        <v>0</v>
      </c>
      <c r="AV95">
        <f>IF(AND(Table13[[#This Row],[Age]]&gt;=26,Table13[[#This Row],[Age]]&lt;=35),1,0)</f>
        <v>1</v>
      </c>
      <c r="AW95">
        <f>IF(AND(Table13[[#This Row],[Age]]&gt;=36,Table13[[#This Row],[Age]]&lt;=45),1,0)</f>
        <v>0</v>
      </c>
      <c r="AX95">
        <f>IF(AND(Table13[[#This Row],[Age]]&gt;=46,Table13[[#This Row],[Age]]&lt;=55),1,0)</f>
        <v>0</v>
      </c>
      <c r="AY95">
        <f>IF(AND(Table13[[#This Row],[Age]]&gt;=56,Table13[[#This Row],[Age]]&lt;=67),1,0)</f>
        <v>0</v>
      </c>
      <c r="AZ95" t="s">
        <v>24</v>
      </c>
      <c r="BA95">
        <f>IF(Table13[[#This Row],[Marital Status]]="Married",1,0)</f>
        <v>0</v>
      </c>
      <c r="BB95">
        <f>IF(Table13[[#This Row],[Marital Status]]="Single",1,0)</f>
        <v>1</v>
      </c>
      <c r="BC95" t="s">
        <v>28</v>
      </c>
      <c r="BD95">
        <f>IF(Table13[[#This Row],[gender]]="Male",1,0)</f>
        <v>0</v>
      </c>
      <c r="BE95">
        <f>IF(Table13[[#This Row],[gender]]="Female",1,0)</f>
        <v>1</v>
      </c>
      <c r="BF95" t="s">
        <v>19</v>
      </c>
      <c r="BG95">
        <f>IF(Table13[[#This Row],[Highest level of Education]]="Did not attend school",1,0)</f>
        <v>0</v>
      </c>
      <c r="BH95">
        <f>IF(Table13[[#This Row],[Highest level of Education]]="K12 completed",1,0)</f>
        <v>0</v>
      </c>
      <c r="BI95">
        <f>IF(Table13[[#This Row],[Highest level of Education]]="High School Completed",1,0)</f>
        <v>0</v>
      </c>
      <c r="BJ95">
        <f>IF(Table13[[#This Row],[Highest level of Education]]="Technical Diploma/Partially completed College",1,0)</f>
        <v>0</v>
      </c>
      <c r="BK95">
        <f>IF(Table13[[#This Row],[Highest level of Education]]="University/College Degree",1,0)</f>
        <v>1</v>
      </c>
      <c r="BL95">
        <f>IF(Table13[[#This Row],[Highest level of Education]]="Post-graduate education",1,0)</f>
        <v>0</v>
      </c>
      <c r="BM95">
        <v>0</v>
      </c>
      <c r="BN95">
        <v>1</v>
      </c>
      <c r="BO95">
        <v>4</v>
      </c>
      <c r="BP95">
        <f>IF(Table13[[#This Row],[Monthly_Income 1_5500 2_8000 3_11000 4_15000 5_20000 6_27000 7_35000 8_5000 9_51000 98_0]]=1,1,0)</f>
        <v>0</v>
      </c>
      <c r="BQ95">
        <f>IF(Table13[[#This Row],[Monthly_Income 1_5500 2_8000 3_11000 4_15000 5_20000 6_27000 7_35000 8_5000 9_51000 98_0]]=2,1,0)</f>
        <v>0</v>
      </c>
      <c r="BR95">
        <f>IF(Table13[[#This Row],[Monthly_Income 1_5500 2_8000 3_11000 4_15000 5_20000 6_27000 7_35000 8_5000 9_51000 98_0]]=3,1,0)</f>
        <v>0</v>
      </c>
      <c r="BS95">
        <f>IF(Table13[[#This Row],[Monthly_Income 1_5500 2_8000 3_11000 4_15000 5_20000 6_27000 7_35000 8_5000 9_51000 98_0]]=4,1,0)</f>
        <v>1</v>
      </c>
      <c r="BT95">
        <f>IF(Table13[[#This Row],[Monthly_Income 1_5500 2_8000 3_11000 4_15000 5_20000 6_27000 7_35000 8_5000 9_51000 98_0]]=5,1,0)</f>
        <v>0</v>
      </c>
      <c r="BU95">
        <f>IF(Table13[[#This Row],[Monthly_Income 1_5500 2_8000 3_11000 4_15000 5_20000 6_27000 7_35000 8_5000 9_51000 98_0]]=6,1,0)</f>
        <v>0</v>
      </c>
      <c r="BV95">
        <f>IF(Table13[[#This Row],[Monthly_Income 1_5500 2_8000 3_11000 4_15000 5_20000 6_27000 7_35000 8_5000 9_51000 98_0]]=7,1,0)</f>
        <v>0</v>
      </c>
      <c r="BW95">
        <f>IF(Table13[[#This Row],[Monthly_Income 1_5500 2_8000 3_11000 4_15000 5_20000 6_27000 7_35000 8_5000 9_51000 98_0]]=8,1,0)</f>
        <v>0</v>
      </c>
      <c r="BX95">
        <f>IF(Table13[[#This Row],[Monthly_Income 1_5500 2_8000 3_11000 4_15000 5_20000 6_27000 7_35000 8_5000 9_51000 98_0]]=9,1,0)</f>
        <v>0</v>
      </c>
      <c r="BY95">
        <f>IF(Table13[[#This Row],[Monthly_Income 1_5500 2_8000 3_11000 4_15000 5_20000 6_27000 7_35000 8_5000 9_51000 98_0]]=98,1,0)</f>
        <v>0</v>
      </c>
      <c r="BZ95">
        <v>5</v>
      </c>
      <c r="CA95">
        <f>IF(Table13[[#This Row],[Monthly_Household_Income]]=1,1,0)</f>
        <v>0</v>
      </c>
      <c r="CB95">
        <f>IF(Table13[[#This Row],[Monthly_Household_Income]]=2,1,0)</f>
        <v>0</v>
      </c>
      <c r="CC95">
        <f>IF(Table13[[#This Row],[Monthly_Household_Income]]=3,1,0)</f>
        <v>0</v>
      </c>
      <c r="CD95">
        <f>IF(Table13[[#This Row],[Monthly_Household_Income]]=4,1,0)</f>
        <v>0</v>
      </c>
      <c r="CE95">
        <f>IF(Table13[[#This Row],[Monthly_Household_Income]]=5,1,0)</f>
        <v>1</v>
      </c>
      <c r="CF95">
        <f>IF(Table13[[#This Row],[Monthly_Household_Income]]=6,1,0)</f>
        <v>0</v>
      </c>
      <c r="CG95">
        <f>IF(Table13[[#This Row],[Monthly_Household_Income]]=7,1,0)</f>
        <v>0</v>
      </c>
      <c r="CH95">
        <f>IF(Table13[[#This Row],[Monthly_Household_Income]]=8,1,0)</f>
        <v>0</v>
      </c>
      <c r="CI95">
        <f>IF(Table13[[#This Row],[Monthly_Household_Income]]=9,1,0)</f>
        <v>0</v>
      </c>
      <c r="CJ95">
        <f>IF(Table13[[#This Row],[Monthly_Household_Income]]=98,1,0)</f>
        <v>0</v>
      </c>
    </row>
    <row r="96" spans="1:88">
      <c r="A96">
        <v>382</v>
      </c>
      <c r="B96" s="1">
        <v>42992</v>
      </c>
      <c r="C96" t="s">
        <v>35</v>
      </c>
      <c r="D96">
        <v>7</v>
      </c>
      <c r="E96">
        <v>7</v>
      </c>
      <c r="F96">
        <v>8</v>
      </c>
      <c r="G96">
        <v>8</v>
      </c>
      <c r="H96">
        <v>8</v>
      </c>
      <c r="I96">
        <v>8</v>
      </c>
      <c r="J96" t="s">
        <v>16</v>
      </c>
      <c r="K96">
        <v>10</v>
      </c>
      <c r="L96">
        <v>9</v>
      </c>
      <c r="M96">
        <v>10</v>
      </c>
      <c r="N96">
        <v>9</v>
      </c>
      <c r="O96">
        <v>8</v>
      </c>
      <c r="P96">
        <v>6</v>
      </c>
      <c r="Q96">
        <v>9</v>
      </c>
      <c r="R96">
        <v>6</v>
      </c>
      <c r="S96">
        <v>8</v>
      </c>
      <c r="T96">
        <v>9</v>
      </c>
      <c r="U96">
        <v>8</v>
      </c>
      <c r="V96">
        <v>9</v>
      </c>
      <c r="W96">
        <v>8</v>
      </c>
      <c r="X96">
        <v>0</v>
      </c>
      <c r="Y96">
        <v>9</v>
      </c>
      <c r="Z96">
        <v>10</v>
      </c>
      <c r="AA96">
        <v>7</v>
      </c>
      <c r="AB96">
        <v>8</v>
      </c>
      <c r="AC96">
        <v>2</v>
      </c>
      <c r="AD96">
        <f>IF(Table13[[#This Row],[payment]]=1,1,0)</f>
        <v>0</v>
      </c>
      <c r="AE96">
        <f>IF(Table13[[#This Row],[payment]]=2,1,0)</f>
        <v>1</v>
      </c>
      <c r="AF96">
        <f>IF(Table13[[#This Row],[payment]]=3,1,0)</f>
        <v>0</v>
      </c>
      <c r="AG96">
        <v>1</v>
      </c>
      <c r="AH96">
        <f>IF(Table13[[#This Row],[method_payment]]=1,1,0)</f>
        <v>1</v>
      </c>
      <c r="AI96">
        <f>IF(Table13[[#This Row],[method_payment]]=2,1,0)</f>
        <v>0</v>
      </c>
      <c r="AJ96">
        <f>IF(Table13[[#This Row],[method_payment]]=3,1,0)</f>
        <v>0</v>
      </c>
      <c r="AK96">
        <f>IF(Table13[[#This Row],[method_payment]]=5,1,0)</f>
        <v>0</v>
      </c>
      <c r="AL96">
        <f>IF(Table13[[#This Row],[method_payment]]=6,1,0)</f>
        <v>0</v>
      </c>
      <c r="AM96" t="s">
        <v>16</v>
      </c>
      <c r="AN96" t="s">
        <v>16</v>
      </c>
      <c r="AO96">
        <v>4</v>
      </c>
      <c r="AP96" s="2">
        <v>495.88</v>
      </c>
      <c r="AQ96" s="3">
        <f>IF(AND(Table13[[#This Row],[Average_amount_spent_per_visit_last_3_months]]&gt;=1,Table13[[#This Row],[Average_amount_spent_per_visit_last_3_months]]&lt;=999),1,0)</f>
        <v>1</v>
      </c>
      <c r="AR96" s="3">
        <f>IF(AND(Table13[[#This Row],[Average_amount_spent_per_visit_last_3_months]]&gt;=1000,Table13[[#This Row],[Average_amount_spent_per_visit_last_3_months]]&lt;=6700),1,0)</f>
        <v>0</v>
      </c>
      <c r="AS96">
        <v>2</v>
      </c>
      <c r="AT96">
        <v>58</v>
      </c>
      <c r="AU96">
        <f>IF(AND(Table13[[#This Row],[Age]]&gt;=18,Table13[[#This Row],[Age]]&lt;=25),1,0)</f>
        <v>0</v>
      </c>
      <c r="AV96">
        <f>IF(AND(Table13[[#This Row],[Age]]&gt;=26,Table13[[#This Row],[Age]]&lt;=35),1,0)</f>
        <v>0</v>
      </c>
      <c r="AW96">
        <f>IF(AND(Table13[[#This Row],[Age]]&gt;=36,Table13[[#This Row],[Age]]&lt;=45),1,0)</f>
        <v>0</v>
      </c>
      <c r="AX96">
        <f>IF(AND(Table13[[#This Row],[Age]]&gt;=46,Table13[[#This Row],[Age]]&lt;=55),1,0)</f>
        <v>0</v>
      </c>
      <c r="AY96">
        <f>IF(AND(Table13[[#This Row],[Age]]&gt;=56,Table13[[#This Row],[Age]]&lt;=67),1,0)</f>
        <v>1</v>
      </c>
      <c r="AZ96" t="s">
        <v>25</v>
      </c>
      <c r="BA96">
        <f>IF(Table13[[#This Row],[Marital Status]]="Married",1,0)</f>
        <v>1</v>
      </c>
      <c r="BB96">
        <f>IF(Table13[[#This Row],[Marital Status]]="Single",1,0)</f>
        <v>0</v>
      </c>
      <c r="BC96" t="s">
        <v>27</v>
      </c>
      <c r="BD96">
        <f>IF(Table13[[#This Row],[gender]]="Male",1,0)</f>
        <v>1</v>
      </c>
      <c r="BE96">
        <f>IF(Table13[[#This Row],[gender]]="Female",1,0)</f>
        <v>0</v>
      </c>
      <c r="BF96" t="s">
        <v>18</v>
      </c>
      <c r="BG96">
        <f>IF(Table13[[#This Row],[Highest level of Education]]="Did not attend school",1,0)</f>
        <v>0</v>
      </c>
      <c r="BH96">
        <f>IF(Table13[[#This Row],[Highest level of Education]]="K12 completed",1,0)</f>
        <v>0</v>
      </c>
      <c r="BI96">
        <f>IF(Table13[[#This Row],[Highest level of Education]]="High School Completed",1,0)</f>
        <v>0</v>
      </c>
      <c r="BJ96">
        <f>IF(Table13[[#This Row],[Highest level of Education]]="Technical Diploma/Partially completed College",1,0)</f>
        <v>0</v>
      </c>
      <c r="BK96">
        <f>IF(Table13[[#This Row],[Highest level of Education]]="University/College Degree",1,0)</f>
        <v>0</v>
      </c>
      <c r="BL96">
        <f>IF(Table13[[#This Row],[Highest level of Education]]="Post-graduate education",1,0)</f>
        <v>1</v>
      </c>
      <c r="BM96">
        <v>1</v>
      </c>
      <c r="BN96">
        <v>1</v>
      </c>
      <c r="BO96">
        <v>7</v>
      </c>
      <c r="BP96">
        <f>IF(Table13[[#This Row],[Monthly_Income 1_5500 2_8000 3_11000 4_15000 5_20000 6_27000 7_35000 8_5000 9_51000 98_0]]=1,1,0)</f>
        <v>0</v>
      </c>
      <c r="BQ96">
        <f>IF(Table13[[#This Row],[Monthly_Income 1_5500 2_8000 3_11000 4_15000 5_20000 6_27000 7_35000 8_5000 9_51000 98_0]]=2,1,0)</f>
        <v>0</v>
      </c>
      <c r="BR96">
        <f>IF(Table13[[#This Row],[Monthly_Income 1_5500 2_8000 3_11000 4_15000 5_20000 6_27000 7_35000 8_5000 9_51000 98_0]]=3,1,0)</f>
        <v>0</v>
      </c>
      <c r="BS96">
        <f>IF(Table13[[#This Row],[Monthly_Income 1_5500 2_8000 3_11000 4_15000 5_20000 6_27000 7_35000 8_5000 9_51000 98_0]]=4,1,0)</f>
        <v>0</v>
      </c>
      <c r="BT96">
        <f>IF(Table13[[#This Row],[Monthly_Income 1_5500 2_8000 3_11000 4_15000 5_20000 6_27000 7_35000 8_5000 9_51000 98_0]]=5,1,0)</f>
        <v>0</v>
      </c>
      <c r="BU96">
        <f>IF(Table13[[#This Row],[Monthly_Income 1_5500 2_8000 3_11000 4_15000 5_20000 6_27000 7_35000 8_5000 9_51000 98_0]]=6,1,0)</f>
        <v>0</v>
      </c>
      <c r="BV96">
        <f>IF(Table13[[#This Row],[Monthly_Income 1_5500 2_8000 3_11000 4_15000 5_20000 6_27000 7_35000 8_5000 9_51000 98_0]]=7,1,0)</f>
        <v>1</v>
      </c>
      <c r="BW96">
        <f>IF(Table13[[#This Row],[Monthly_Income 1_5500 2_8000 3_11000 4_15000 5_20000 6_27000 7_35000 8_5000 9_51000 98_0]]=8,1,0)</f>
        <v>0</v>
      </c>
      <c r="BX96">
        <f>IF(Table13[[#This Row],[Monthly_Income 1_5500 2_8000 3_11000 4_15000 5_20000 6_27000 7_35000 8_5000 9_51000 98_0]]=9,1,0)</f>
        <v>0</v>
      </c>
      <c r="BY96">
        <f>IF(Table13[[#This Row],[Monthly_Income 1_5500 2_8000 3_11000 4_15000 5_20000 6_27000 7_35000 8_5000 9_51000 98_0]]=98,1,0)</f>
        <v>0</v>
      </c>
      <c r="BZ96">
        <v>7</v>
      </c>
      <c r="CA96">
        <f>IF(Table13[[#This Row],[Monthly_Household_Income]]=1,1,0)</f>
        <v>0</v>
      </c>
      <c r="CB96">
        <f>IF(Table13[[#This Row],[Monthly_Household_Income]]=2,1,0)</f>
        <v>0</v>
      </c>
      <c r="CC96">
        <f>IF(Table13[[#This Row],[Monthly_Household_Income]]=3,1,0)</f>
        <v>0</v>
      </c>
      <c r="CD96">
        <f>IF(Table13[[#This Row],[Monthly_Household_Income]]=4,1,0)</f>
        <v>0</v>
      </c>
      <c r="CE96">
        <f>IF(Table13[[#This Row],[Monthly_Household_Income]]=5,1,0)</f>
        <v>0</v>
      </c>
      <c r="CF96">
        <f>IF(Table13[[#This Row],[Monthly_Household_Income]]=6,1,0)</f>
        <v>0</v>
      </c>
      <c r="CG96">
        <f>IF(Table13[[#This Row],[Monthly_Household_Income]]=7,1,0)</f>
        <v>1</v>
      </c>
      <c r="CH96">
        <f>IF(Table13[[#This Row],[Monthly_Household_Income]]=8,1,0)</f>
        <v>0</v>
      </c>
      <c r="CI96">
        <f>IF(Table13[[#This Row],[Monthly_Household_Income]]=9,1,0)</f>
        <v>0</v>
      </c>
      <c r="CJ96">
        <f>IF(Table13[[#This Row],[Monthly_Household_Income]]=98,1,0)</f>
        <v>0</v>
      </c>
    </row>
    <row r="97" spans="1:88">
      <c r="A97">
        <v>387</v>
      </c>
      <c r="B97" s="1">
        <v>42988</v>
      </c>
      <c r="C97" t="s">
        <v>9</v>
      </c>
      <c r="D97">
        <v>5</v>
      </c>
      <c r="E97">
        <v>4</v>
      </c>
      <c r="F97">
        <v>2</v>
      </c>
      <c r="G97">
        <v>3</v>
      </c>
      <c r="H97">
        <v>5</v>
      </c>
      <c r="I97">
        <v>5</v>
      </c>
      <c r="J97" t="s">
        <v>15</v>
      </c>
      <c r="K97">
        <v>6</v>
      </c>
      <c r="L97">
        <v>6</v>
      </c>
      <c r="M97">
        <v>2</v>
      </c>
      <c r="N97">
        <v>2</v>
      </c>
      <c r="O97">
        <v>6</v>
      </c>
      <c r="P97">
        <v>5</v>
      </c>
      <c r="Q97">
        <v>4</v>
      </c>
      <c r="R97">
        <v>7</v>
      </c>
      <c r="S97">
        <v>7</v>
      </c>
      <c r="T97">
        <v>5</v>
      </c>
      <c r="U97">
        <v>6</v>
      </c>
      <c r="V97">
        <v>7</v>
      </c>
      <c r="W97">
        <v>7</v>
      </c>
      <c r="X97">
        <v>6</v>
      </c>
      <c r="Y97">
        <v>7</v>
      </c>
      <c r="Z97">
        <v>6</v>
      </c>
      <c r="AA97">
        <v>5</v>
      </c>
      <c r="AB97">
        <v>3</v>
      </c>
      <c r="AC97">
        <v>1</v>
      </c>
      <c r="AD97">
        <f>IF(Table13[[#This Row],[payment]]=1,1,0)</f>
        <v>1</v>
      </c>
      <c r="AE97">
        <f>IF(Table13[[#This Row],[payment]]=2,1,0)</f>
        <v>0</v>
      </c>
      <c r="AF97">
        <f>IF(Table13[[#This Row],[payment]]=3,1,0)</f>
        <v>0</v>
      </c>
      <c r="AG97">
        <v>1</v>
      </c>
      <c r="AH97">
        <f>IF(Table13[[#This Row],[method_payment]]=1,1,0)</f>
        <v>1</v>
      </c>
      <c r="AI97">
        <f>IF(Table13[[#This Row],[method_payment]]=2,1,0)</f>
        <v>0</v>
      </c>
      <c r="AJ97">
        <f>IF(Table13[[#This Row],[method_payment]]=3,1,0)</f>
        <v>0</v>
      </c>
      <c r="AK97">
        <f>IF(Table13[[#This Row],[method_payment]]=5,1,0)</f>
        <v>0</v>
      </c>
      <c r="AL97">
        <f>IF(Table13[[#This Row],[method_payment]]=6,1,0)</f>
        <v>0</v>
      </c>
      <c r="AM97" t="s">
        <v>15</v>
      </c>
      <c r="AN97" t="s">
        <v>15</v>
      </c>
      <c r="AO97">
        <v>1</v>
      </c>
      <c r="AP97" s="2">
        <v>539.92999999999995</v>
      </c>
      <c r="AQ97" s="3">
        <f>IF(AND(Table13[[#This Row],[Average_amount_spent_per_visit_last_3_months]]&gt;=1,Table13[[#This Row],[Average_amount_spent_per_visit_last_3_months]]&lt;=999),1,0)</f>
        <v>1</v>
      </c>
      <c r="AR97" s="3">
        <f>IF(AND(Table13[[#This Row],[Average_amount_spent_per_visit_last_3_months]]&gt;=1000,Table13[[#This Row],[Average_amount_spent_per_visit_last_3_months]]&lt;=6700),1,0)</f>
        <v>0</v>
      </c>
      <c r="AS97">
        <v>2</v>
      </c>
      <c r="AT97">
        <v>23</v>
      </c>
      <c r="AU97">
        <f>IF(AND(Table13[[#This Row],[Age]]&gt;=18,Table13[[#This Row],[Age]]&lt;=25),1,0)</f>
        <v>1</v>
      </c>
      <c r="AV97">
        <f>IF(AND(Table13[[#This Row],[Age]]&gt;=26,Table13[[#This Row],[Age]]&lt;=35),1,0)</f>
        <v>0</v>
      </c>
      <c r="AW97">
        <f>IF(AND(Table13[[#This Row],[Age]]&gt;=36,Table13[[#This Row],[Age]]&lt;=45),1,0)</f>
        <v>0</v>
      </c>
      <c r="AX97">
        <f>IF(AND(Table13[[#This Row],[Age]]&gt;=46,Table13[[#This Row],[Age]]&lt;=55),1,0)</f>
        <v>0</v>
      </c>
      <c r="AY97">
        <f>IF(AND(Table13[[#This Row],[Age]]&gt;=56,Table13[[#This Row],[Age]]&lt;=67),1,0)</f>
        <v>0</v>
      </c>
      <c r="AZ97" t="s">
        <v>24</v>
      </c>
      <c r="BA97">
        <f>IF(Table13[[#This Row],[Marital Status]]="Married",1,0)</f>
        <v>0</v>
      </c>
      <c r="BB97">
        <f>IF(Table13[[#This Row],[Marital Status]]="Single",1,0)</f>
        <v>1</v>
      </c>
      <c r="BC97" t="s">
        <v>28</v>
      </c>
      <c r="BD97">
        <f>IF(Table13[[#This Row],[gender]]="Male",1,0)</f>
        <v>0</v>
      </c>
      <c r="BE97">
        <f>IF(Table13[[#This Row],[gender]]="Female",1,0)</f>
        <v>1</v>
      </c>
      <c r="BF97" t="s">
        <v>23</v>
      </c>
      <c r="BG97">
        <f>IF(Table13[[#This Row],[Highest level of Education]]="Did not attend school",1,0)</f>
        <v>0</v>
      </c>
      <c r="BH97">
        <f>IF(Table13[[#This Row],[Highest level of Education]]="K12 completed",1,0)</f>
        <v>0</v>
      </c>
      <c r="BI97">
        <f>IF(Table13[[#This Row],[Highest level of Education]]="High School Completed",1,0)</f>
        <v>0</v>
      </c>
      <c r="BJ97">
        <f>IF(Table13[[#This Row],[Highest level of Education]]="Technical Diploma/Partially completed College",1,0)</f>
        <v>1</v>
      </c>
      <c r="BK97">
        <f>IF(Table13[[#This Row],[Highest level of Education]]="University/College Degree",1,0)</f>
        <v>0</v>
      </c>
      <c r="BL97">
        <f>IF(Table13[[#This Row],[Highest level of Education]]="Post-graduate education",1,0)</f>
        <v>0</v>
      </c>
      <c r="BM97">
        <v>0</v>
      </c>
      <c r="BN97">
        <v>5</v>
      </c>
      <c r="BO97" t="s">
        <v>1</v>
      </c>
      <c r="BP97">
        <f>IF(Table13[[#This Row],[Monthly_Income 1_5500 2_8000 3_11000 4_15000 5_20000 6_27000 7_35000 8_5000 9_51000 98_0]]=1,1,0)</f>
        <v>0</v>
      </c>
      <c r="BQ97">
        <f>IF(Table13[[#This Row],[Monthly_Income 1_5500 2_8000 3_11000 4_15000 5_20000 6_27000 7_35000 8_5000 9_51000 98_0]]=2,1,0)</f>
        <v>0</v>
      </c>
      <c r="BR97">
        <f>IF(Table13[[#This Row],[Monthly_Income 1_5500 2_8000 3_11000 4_15000 5_20000 6_27000 7_35000 8_5000 9_51000 98_0]]=3,1,0)</f>
        <v>0</v>
      </c>
      <c r="BS97">
        <f>IF(Table13[[#This Row],[Monthly_Income 1_5500 2_8000 3_11000 4_15000 5_20000 6_27000 7_35000 8_5000 9_51000 98_0]]=4,1,0)</f>
        <v>0</v>
      </c>
      <c r="BT97">
        <f>IF(Table13[[#This Row],[Monthly_Income 1_5500 2_8000 3_11000 4_15000 5_20000 6_27000 7_35000 8_5000 9_51000 98_0]]=5,1,0)</f>
        <v>0</v>
      </c>
      <c r="BU97">
        <f>IF(Table13[[#This Row],[Monthly_Income 1_5500 2_8000 3_11000 4_15000 5_20000 6_27000 7_35000 8_5000 9_51000 98_0]]=6,1,0)</f>
        <v>0</v>
      </c>
      <c r="BV97">
        <f>IF(Table13[[#This Row],[Monthly_Income 1_5500 2_8000 3_11000 4_15000 5_20000 6_27000 7_35000 8_5000 9_51000 98_0]]=7,1,0)</f>
        <v>0</v>
      </c>
      <c r="BW97">
        <f>IF(Table13[[#This Row],[Monthly_Income 1_5500 2_8000 3_11000 4_15000 5_20000 6_27000 7_35000 8_5000 9_51000 98_0]]=8,1,0)</f>
        <v>0</v>
      </c>
      <c r="BX97">
        <f>IF(Table13[[#This Row],[Monthly_Income 1_5500 2_8000 3_11000 4_15000 5_20000 6_27000 7_35000 8_5000 9_51000 98_0]]=9,1,0)</f>
        <v>0</v>
      </c>
      <c r="BY97">
        <f>IF(Table13[[#This Row],[Monthly_Income 1_5500 2_8000 3_11000 4_15000 5_20000 6_27000 7_35000 8_5000 9_51000 98_0]]=98,1,0)</f>
        <v>0</v>
      </c>
      <c r="BZ97">
        <v>4</v>
      </c>
      <c r="CA97">
        <f>IF(Table13[[#This Row],[Monthly_Household_Income]]=1,1,0)</f>
        <v>0</v>
      </c>
      <c r="CB97">
        <f>IF(Table13[[#This Row],[Monthly_Household_Income]]=2,1,0)</f>
        <v>0</v>
      </c>
      <c r="CC97">
        <f>IF(Table13[[#This Row],[Monthly_Household_Income]]=3,1,0)</f>
        <v>0</v>
      </c>
      <c r="CD97">
        <f>IF(Table13[[#This Row],[Monthly_Household_Income]]=4,1,0)</f>
        <v>1</v>
      </c>
      <c r="CE97">
        <f>IF(Table13[[#This Row],[Monthly_Household_Income]]=5,1,0)</f>
        <v>0</v>
      </c>
      <c r="CF97">
        <f>IF(Table13[[#This Row],[Monthly_Household_Income]]=6,1,0)</f>
        <v>0</v>
      </c>
      <c r="CG97">
        <f>IF(Table13[[#This Row],[Monthly_Household_Income]]=7,1,0)</f>
        <v>0</v>
      </c>
      <c r="CH97">
        <f>IF(Table13[[#This Row],[Monthly_Household_Income]]=8,1,0)</f>
        <v>0</v>
      </c>
      <c r="CI97">
        <f>IF(Table13[[#This Row],[Monthly_Household_Income]]=9,1,0)</f>
        <v>0</v>
      </c>
      <c r="CJ97">
        <f>IF(Table13[[#This Row],[Monthly_Household_Income]]=98,1,0)</f>
        <v>0</v>
      </c>
    </row>
    <row r="98" spans="1:88">
      <c r="A98">
        <v>389</v>
      </c>
      <c r="B98" s="1">
        <v>43130</v>
      </c>
      <c r="C98" t="s">
        <v>33</v>
      </c>
      <c r="D98">
        <v>7</v>
      </c>
      <c r="E98">
        <v>8</v>
      </c>
      <c r="F98">
        <v>7</v>
      </c>
      <c r="G98">
        <v>8</v>
      </c>
      <c r="H98">
        <v>8</v>
      </c>
      <c r="I98">
        <v>8</v>
      </c>
      <c r="J98" t="s">
        <v>16</v>
      </c>
      <c r="K98">
        <v>8</v>
      </c>
      <c r="L98">
        <v>9</v>
      </c>
      <c r="M98">
        <v>8</v>
      </c>
      <c r="N98">
        <v>7</v>
      </c>
      <c r="O98">
        <v>7</v>
      </c>
      <c r="P98">
        <v>9</v>
      </c>
      <c r="Q98">
        <v>7</v>
      </c>
      <c r="R98">
        <v>8</v>
      </c>
      <c r="S98">
        <v>7</v>
      </c>
      <c r="T98">
        <v>9</v>
      </c>
      <c r="U98">
        <v>8</v>
      </c>
      <c r="V98">
        <v>8</v>
      </c>
      <c r="W98">
        <v>7</v>
      </c>
      <c r="X98">
        <v>0</v>
      </c>
      <c r="Y98">
        <v>9</v>
      </c>
      <c r="Z98">
        <v>9</v>
      </c>
      <c r="AA98">
        <v>7</v>
      </c>
      <c r="AB98">
        <v>6</v>
      </c>
      <c r="AC98">
        <v>2</v>
      </c>
      <c r="AD98">
        <f>IF(Table13[[#This Row],[payment]]=1,1,0)</f>
        <v>0</v>
      </c>
      <c r="AE98">
        <f>IF(Table13[[#This Row],[payment]]=2,1,0)</f>
        <v>1</v>
      </c>
      <c r="AF98">
        <f>IF(Table13[[#This Row],[payment]]=3,1,0)</f>
        <v>0</v>
      </c>
      <c r="AG98">
        <v>1</v>
      </c>
      <c r="AH98">
        <f>IF(Table13[[#This Row],[method_payment]]=1,1,0)</f>
        <v>1</v>
      </c>
      <c r="AI98">
        <f>IF(Table13[[#This Row],[method_payment]]=2,1,0)</f>
        <v>0</v>
      </c>
      <c r="AJ98">
        <f>IF(Table13[[#This Row],[method_payment]]=3,1,0)</f>
        <v>0</v>
      </c>
      <c r="AK98">
        <f>IF(Table13[[#This Row],[method_payment]]=5,1,0)</f>
        <v>0</v>
      </c>
      <c r="AL98">
        <f>IF(Table13[[#This Row],[method_payment]]=6,1,0)</f>
        <v>0</v>
      </c>
      <c r="AM98" t="s">
        <v>16</v>
      </c>
      <c r="AN98" t="s">
        <v>15</v>
      </c>
      <c r="AO98">
        <v>2</v>
      </c>
      <c r="AP98" s="2">
        <v>176.15</v>
      </c>
      <c r="AQ98" s="3">
        <f>IF(AND(Table13[[#This Row],[Average_amount_spent_per_visit_last_3_months]]&gt;=1,Table13[[#This Row],[Average_amount_spent_per_visit_last_3_months]]&lt;=999),1,0)</f>
        <v>1</v>
      </c>
      <c r="AR98" s="3">
        <f>IF(AND(Table13[[#This Row],[Average_amount_spent_per_visit_last_3_months]]&gt;=1000,Table13[[#This Row],[Average_amount_spent_per_visit_last_3_months]]&lt;=6700),1,0)</f>
        <v>0</v>
      </c>
      <c r="AS98">
        <v>2</v>
      </c>
      <c r="AT98">
        <v>25</v>
      </c>
      <c r="AU98">
        <f>IF(AND(Table13[[#This Row],[Age]]&gt;=18,Table13[[#This Row],[Age]]&lt;=25),1,0)</f>
        <v>1</v>
      </c>
      <c r="AV98">
        <f>IF(AND(Table13[[#This Row],[Age]]&gt;=26,Table13[[#This Row],[Age]]&lt;=35),1,0)</f>
        <v>0</v>
      </c>
      <c r="AW98">
        <f>IF(AND(Table13[[#This Row],[Age]]&gt;=36,Table13[[#This Row],[Age]]&lt;=45),1,0)</f>
        <v>0</v>
      </c>
      <c r="AX98">
        <f>IF(AND(Table13[[#This Row],[Age]]&gt;=46,Table13[[#This Row],[Age]]&lt;=55),1,0)</f>
        <v>0</v>
      </c>
      <c r="AY98">
        <f>IF(AND(Table13[[#This Row],[Age]]&gt;=56,Table13[[#This Row],[Age]]&lt;=67),1,0)</f>
        <v>0</v>
      </c>
      <c r="AZ98" t="s">
        <v>24</v>
      </c>
      <c r="BA98">
        <f>IF(Table13[[#This Row],[Marital Status]]="Married",1,0)</f>
        <v>0</v>
      </c>
      <c r="BB98">
        <f>IF(Table13[[#This Row],[Marital Status]]="Single",1,0)</f>
        <v>1</v>
      </c>
      <c r="BC98" t="s">
        <v>28</v>
      </c>
      <c r="BD98">
        <f>IF(Table13[[#This Row],[gender]]="Male",1,0)</f>
        <v>0</v>
      </c>
      <c r="BE98">
        <f>IF(Table13[[#This Row],[gender]]="Female",1,0)</f>
        <v>1</v>
      </c>
      <c r="BF98" t="s">
        <v>23</v>
      </c>
      <c r="BG98">
        <f>IF(Table13[[#This Row],[Highest level of Education]]="Did not attend school",1,0)</f>
        <v>0</v>
      </c>
      <c r="BH98">
        <f>IF(Table13[[#This Row],[Highest level of Education]]="K12 completed",1,0)</f>
        <v>0</v>
      </c>
      <c r="BI98">
        <f>IF(Table13[[#This Row],[Highest level of Education]]="High School Completed",1,0)</f>
        <v>0</v>
      </c>
      <c r="BJ98">
        <f>IF(Table13[[#This Row],[Highest level of Education]]="Technical Diploma/Partially completed College",1,0)</f>
        <v>1</v>
      </c>
      <c r="BK98">
        <f>IF(Table13[[#This Row],[Highest level of Education]]="University/College Degree",1,0)</f>
        <v>0</v>
      </c>
      <c r="BL98">
        <f>IF(Table13[[#This Row],[Highest level of Education]]="Post-graduate education",1,0)</f>
        <v>0</v>
      </c>
      <c r="BM98">
        <v>0</v>
      </c>
      <c r="BN98">
        <v>1</v>
      </c>
      <c r="BO98">
        <v>2</v>
      </c>
      <c r="BP98">
        <f>IF(Table13[[#This Row],[Monthly_Income 1_5500 2_8000 3_11000 4_15000 5_20000 6_27000 7_35000 8_5000 9_51000 98_0]]=1,1,0)</f>
        <v>0</v>
      </c>
      <c r="BQ98">
        <f>IF(Table13[[#This Row],[Monthly_Income 1_5500 2_8000 3_11000 4_15000 5_20000 6_27000 7_35000 8_5000 9_51000 98_0]]=2,1,0)</f>
        <v>1</v>
      </c>
      <c r="BR98">
        <f>IF(Table13[[#This Row],[Monthly_Income 1_5500 2_8000 3_11000 4_15000 5_20000 6_27000 7_35000 8_5000 9_51000 98_0]]=3,1,0)</f>
        <v>0</v>
      </c>
      <c r="BS98">
        <f>IF(Table13[[#This Row],[Monthly_Income 1_5500 2_8000 3_11000 4_15000 5_20000 6_27000 7_35000 8_5000 9_51000 98_0]]=4,1,0)</f>
        <v>0</v>
      </c>
      <c r="BT98">
        <f>IF(Table13[[#This Row],[Monthly_Income 1_5500 2_8000 3_11000 4_15000 5_20000 6_27000 7_35000 8_5000 9_51000 98_0]]=5,1,0)</f>
        <v>0</v>
      </c>
      <c r="BU98">
        <f>IF(Table13[[#This Row],[Monthly_Income 1_5500 2_8000 3_11000 4_15000 5_20000 6_27000 7_35000 8_5000 9_51000 98_0]]=6,1,0)</f>
        <v>0</v>
      </c>
      <c r="BV98">
        <f>IF(Table13[[#This Row],[Monthly_Income 1_5500 2_8000 3_11000 4_15000 5_20000 6_27000 7_35000 8_5000 9_51000 98_0]]=7,1,0)</f>
        <v>0</v>
      </c>
      <c r="BW98">
        <f>IF(Table13[[#This Row],[Monthly_Income 1_5500 2_8000 3_11000 4_15000 5_20000 6_27000 7_35000 8_5000 9_51000 98_0]]=8,1,0)</f>
        <v>0</v>
      </c>
      <c r="BX98">
        <f>IF(Table13[[#This Row],[Monthly_Income 1_5500 2_8000 3_11000 4_15000 5_20000 6_27000 7_35000 8_5000 9_51000 98_0]]=9,1,0)</f>
        <v>0</v>
      </c>
      <c r="BY98">
        <f>IF(Table13[[#This Row],[Monthly_Income 1_5500 2_8000 3_11000 4_15000 5_20000 6_27000 7_35000 8_5000 9_51000 98_0]]=98,1,0)</f>
        <v>0</v>
      </c>
      <c r="BZ98">
        <v>97</v>
      </c>
      <c r="CA98">
        <f>IF(Table13[[#This Row],[Monthly_Household_Income]]=1,1,0)</f>
        <v>0</v>
      </c>
      <c r="CB98">
        <f>IF(Table13[[#This Row],[Monthly_Household_Income]]=2,1,0)</f>
        <v>0</v>
      </c>
      <c r="CC98">
        <f>IF(Table13[[#This Row],[Monthly_Household_Income]]=3,1,0)</f>
        <v>0</v>
      </c>
      <c r="CD98">
        <f>IF(Table13[[#This Row],[Monthly_Household_Income]]=4,1,0)</f>
        <v>0</v>
      </c>
      <c r="CE98">
        <f>IF(Table13[[#This Row],[Monthly_Household_Income]]=5,1,0)</f>
        <v>0</v>
      </c>
      <c r="CF98">
        <f>IF(Table13[[#This Row],[Monthly_Household_Income]]=6,1,0)</f>
        <v>0</v>
      </c>
      <c r="CG98">
        <f>IF(Table13[[#This Row],[Monthly_Household_Income]]=7,1,0)</f>
        <v>0</v>
      </c>
      <c r="CH98">
        <f>IF(Table13[[#This Row],[Monthly_Household_Income]]=8,1,0)</f>
        <v>0</v>
      </c>
      <c r="CI98">
        <f>IF(Table13[[#This Row],[Monthly_Household_Income]]=9,1,0)</f>
        <v>0</v>
      </c>
      <c r="CJ98">
        <f>IF(Table13[[#This Row],[Monthly_Household_Income]]=98,1,0)</f>
        <v>0</v>
      </c>
    </row>
    <row r="99" spans="1:88">
      <c r="A99">
        <v>396</v>
      </c>
      <c r="B99" s="1">
        <v>43018</v>
      </c>
      <c r="C99" t="s">
        <v>39</v>
      </c>
      <c r="D99">
        <v>8</v>
      </c>
      <c r="E99">
        <v>9</v>
      </c>
      <c r="F99">
        <v>7</v>
      </c>
      <c r="G99">
        <v>9</v>
      </c>
      <c r="H99">
        <v>7</v>
      </c>
      <c r="I99">
        <v>7</v>
      </c>
      <c r="J99" t="s">
        <v>15</v>
      </c>
      <c r="K99">
        <v>10</v>
      </c>
      <c r="L99">
        <v>8</v>
      </c>
      <c r="M99">
        <v>10</v>
      </c>
      <c r="N99">
        <v>9</v>
      </c>
      <c r="O99">
        <v>9</v>
      </c>
      <c r="P99">
        <v>9</v>
      </c>
      <c r="Q99">
        <v>10</v>
      </c>
      <c r="R99">
        <v>10</v>
      </c>
      <c r="S99">
        <v>10</v>
      </c>
      <c r="T99">
        <v>8</v>
      </c>
      <c r="U99">
        <v>10</v>
      </c>
      <c r="V99">
        <v>9</v>
      </c>
      <c r="W99">
        <v>9</v>
      </c>
      <c r="X99">
        <v>9</v>
      </c>
      <c r="Y99">
        <v>9</v>
      </c>
      <c r="Z99">
        <v>8</v>
      </c>
      <c r="AA99">
        <v>9</v>
      </c>
      <c r="AB99">
        <v>9</v>
      </c>
      <c r="AC99">
        <v>2</v>
      </c>
      <c r="AD99">
        <f>IF(Table13[[#This Row],[payment]]=1,1,0)</f>
        <v>0</v>
      </c>
      <c r="AE99">
        <f>IF(Table13[[#This Row],[payment]]=2,1,0)</f>
        <v>1</v>
      </c>
      <c r="AF99">
        <f>IF(Table13[[#This Row],[payment]]=3,1,0)</f>
        <v>0</v>
      </c>
      <c r="AG99">
        <v>1</v>
      </c>
      <c r="AH99">
        <f>IF(Table13[[#This Row],[method_payment]]=1,1,0)</f>
        <v>1</v>
      </c>
      <c r="AI99">
        <f>IF(Table13[[#This Row],[method_payment]]=2,1,0)</f>
        <v>0</v>
      </c>
      <c r="AJ99">
        <f>IF(Table13[[#This Row],[method_payment]]=3,1,0)</f>
        <v>0</v>
      </c>
      <c r="AK99">
        <f>IF(Table13[[#This Row],[method_payment]]=5,1,0)</f>
        <v>0</v>
      </c>
      <c r="AL99">
        <f>IF(Table13[[#This Row],[method_payment]]=6,1,0)</f>
        <v>0</v>
      </c>
      <c r="AM99" t="s">
        <v>16</v>
      </c>
      <c r="AN99" t="s">
        <v>15</v>
      </c>
      <c r="AO99">
        <v>1</v>
      </c>
      <c r="AP99" s="2">
        <v>1320.95</v>
      </c>
      <c r="AQ99" s="3">
        <f>IF(AND(Table13[[#This Row],[Average_amount_spent_per_visit_last_3_months]]&gt;=1,Table13[[#This Row],[Average_amount_spent_per_visit_last_3_months]]&lt;=999),1,0)</f>
        <v>0</v>
      </c>
      <c r="AR99" s="3">
        <f>IF(AND(Table13[[#This Row],[Average_amount_spent_per_visit_last_3_months]]&gt;=1000,Table13[[#This Row],[Average_amount_spent_per_visit_last_3_months]]&lt;=6700),1,0)</f>
        <v>1</v>
      </c>
      <c r="AS99">
        <v>2</v>
      </c>
      <c r="AT99">
        <v>34</v>
      </c>
      <c r="AU99">
        <f>IF(AND(Table13[[#This Row],[Age]]&gt;=18,Table13[[#This Row],[Age]]&lt;=25),1,0)</f>
        <v>0</v>
      </c>
      <c r="AV99">
        <f>IF(AND(Table13[[#This Row],[Age]]&gt;=26,Table13[[#This Row],[Age]]&lt;=35),1,0)</f>
        <v>1</v>
      </c>
      <c r="AW99">
        <f>IF(AND(Table13[[#This Row],[Age]]&gt;=36,Table13[[#This Row],[Age]]&lt;=45),1,0)</f>
        <v>0</v>
      </c>
      <c r="AX99">
        <f>IF(AND(Table13[[#This Row],[Age]]&gt;=46,Table13[[#This Row],[Age]]&lt;=55),1,0)</f>
        <v>0</v>
      </c>
      <c r="AY99">
        <f>IF(AND(Table13[[#This Row],[Age]]&gt;=56,Table13[[#This Row],[Age]]&lt;=67),1,0)</f>
        <v>0</v>
      </c>
      <c r="AZ99" t="s">
        <v>25</v>
      </c>
      <c r="BA99">
        <f>IF(Table13[[#This Row],[Marital Status]]="Married",1,0)</f>
        <v>1</v>
      </c>
      <c r="BB99">
        <f>IF(Table13[[#This Row],[Marital Status]]="Single",1,0)</f>
        <v>0</v>
      </c>
      <c r="BC99" t="s">
        <v>28</v>
      </c>
      <c r="BD99">
        <f>IF(Table13[[#This Row],[gender]]="Male",1,0)</f>
        <v>0</v>
      </c>
      <c r="BE99">
        <f>IF(Table13[[#This Row],[gender]]="Female",1,0)</f>
        <v>1</v>
      </c>
      <c r="BF99" t="s">
        <v>20</v>
      </c>
      <c r="BG99">
        <f>IF(Table13[[#This Row],[Highest level of Education]]="Did not attend school",1,0)</f>
        <v>0</v>
      </c>
      <c r="BH99">
        <f>IF(Table13[[#This Row],[Highest level of Education]]="K12 completed",1,0)</f>
        <v>0</v>
      </c>
      <c r="BI99">
        <f>IF(Table13[[#This Row],[Highest level of Education]]="High School Completed",1,0)</f>
        <v>1</v>
      </c>
      <c r="BJ99">
        <f>IF(Table13[[#This Row],[Highest level of Education]]="Technical Diploma/Partially completed College",1,0)</f>
        <v>0</v>
      </c>
      <c r="BK99">
        <f>IF(Table13[[#This Row],[Highest level of Education]]="University/College Degree",1,0)</f>
        <v>0</v>
      </c>
      <c r="BL99">
        <f>IF(Table13[[#This Row],[Highest level of Education]]="Post-graduate education",1,0)</f>
        <v>0</v>
      </c>
      <c r="BM99">
        <v>2</v>
      </c>
      <c r="BN99">
        <v>1</v>
      </c>
      <c r="BO99">
        <v>3</v>
      </c>
      <c r="BP99">
        <f>IF(Table13[[#This Row],[Monthly_Income 1_5500 2_8000 3_11000 4_15000 5_20000 6_27000 7_35000 8_5000 9_51000 98_0]]=1,1,0)</f>
        <v>0</v>
      </c>
      <c r="BQ99">
        <f>IF(Table13[[#This Row],[Monthly_Income 1_5500 2_8000 3_11000 4_15000 5_20000 6_27000 7_35000 8_5000 9_51000 98_0]]=2,1,0)</f>
        <v>0</v>
      </c>
      <c r="BR99">
        <f>IF(Table13[[#This Row],[Monthly_Income 1_5500 2_8000 3_11000 4_15000 5_20000 6_27000 7_35000 8_5000 9_51000 98_0]]=3,1,0)</f>
        <v>1</v>
      </c>
      <c r="BS99">
        <f>IF(Table13[[#This Row],[Monthly_Income 1_5500 2_8000 3_11000 4_15000 5_20000 6_27000 7_35000 8_5000 9_51000 98_0]]=4,1,0)</f>
        <v>0</v>
      </c>
      <c r="BT99">
        <f>IF(Table13[[#This Row],[Monthly_Income 1_5500 2_8000 3_11000 4_15000 5_20000 6_27000 7_35000 8_5000 9_51000 98_0]]=5,1,0)</f>
        <v>0</v>
      </c>
      <c r="BU99">
        <f>IF(Table13[[#This Row],[Monthly_Income 1_5500 2_8000 3_11000 4_15000 5_20000 6_27000 7_35000 8_5000 9_51000 98_0]]=6,1,0)</f>
        <v>0</v>
      </c>
      <c r="BV99">
        <f>IF(Table13[[#This Row],[Monthly_Income 1_5500 2_8000 3_11000 4_15000 5_20000 6_27000 7_35000 8_5000 9_51000 98_0]]=7,1,0)</f>
        <v>0</v>
      </c>
      <c r="BW99">
        <f>IF(Table13[[#This Row],[Monthly_Income 1_5500 2_8000 3_11000 4_15000 5_20000 6_27000 7_35000 8_5000 9_51000 98_0]]=8,1,0)</f>
        <v>0</v>
      </c>
      <c r="BX99">
        <f>IF(Table13[[#This Row],[Monthly_Income 1_5500 2_8000 3_11000 4_15000 5_20000 6_27000 7_35000 8_5000 9_51000 98_0]]=9,1,0)</f>
        <v>0</v>
      </c>
      <c r="BY99">
        <f>IF(Table13[[#This Row],[Monthly_Income 1_5500 2_8000 3_11000 4_15000 5_20000 6_27000 7_35000 8_5000 9_51000 98_0]]=98,1,0)</f>
        <v>0</v>
      </c>
      <c r="BZ99">
        <v>5</v>
      </c>
      <c r="CA99">
        <f>IF(Table13[[#This Row],[Monthly_Household_Income]]=1,1,0)</f>
        <v>0</v>
      </c>
      <c r="CB99">
        <f>IF(Table13[[#This Row],[Monthly_Household_Income]]=2,1,0)</f>
        <v>0</v>
      </c>
      <c r="CC99">
        <f>IF(Table13[[#This Row],[Monthly_Household_Income]]=3,1,0)</f>
        <v>0</v>
      </c>
      <c r="CD99">
        <f>IF(Table13[[#This Row],[Monthly_Household_Income]]=4,1,0)</f>
        <v>0</v>
      </c>
      <c r="CE99">
        <f>IF(Table13[[#This Row],[Monthly_Household_Income]]=5,1,0)</f>
        <v>1</v>
      </c>
      <c r="CF99">
        <f>IF(Table13[[#This Row],[Monthly_Household_Income]]=6,1,0)</f>
        <v>0</v>
      </c>
      <c r="CG99">
        <f>IF(Table13[[#This Row],[Monthly_Household_Income]]=7,1,0)</f>
        <v>0</v>
      </c>
      <c r="CH99">
        <f>IF(Table13[[#This Row],[Monthly_Household_Income]]=8,1,0)</f>
        <v>0</v>
      </c>
      <c r="CI99">
        <f>IF(Table13[[#This Row],[Monthly_Household_Income]]=9,1,0)</f>
        <v>0</v>
      </c>
      <c r="CJ99">
        <f>IF(Table13[[#This Row],[Monthly_Household_Income]]=98,1,0)</f>
        <v>0</v>
      </c>
    </row>
    <row r="100" spans="1:88">
      <c r="A100">
        <v>398</v>
      </c>
      <c r="B100" s="1">
        <v>42918</v>
      </c>
      <c r="C100" t="s">
        <v>31</v>
      </c>
      <c r="D100">
        <v>9</v>
      </c>
      <c r="E100">
        <v>9</v>
      </c>
      <c r="F100">
        <v>8</v>
      </c>
      <c r="G100">
        <v>8</v>
      </c>
      <c r="H100">
        <v>8</v>
      </c>
      <c r="I100">
        <v>9</v>
      </c>
      <c r="J100" t="s">
        <v>16</v>
      </c>
      <c r="K100">
        <v>8</v>
      </c>
      <c r="L100">
        <v>7</v>
      </c>
      <c r="M100">
        <v>9</v>
      </c>
      <c r="N100">
        <v>9</v>
      </c>
      <c r="O100">
        <v>8</v>
      </c>
      <c r="P100">
        <v>8</v>
      </c>
      <c r="Q100">
        <v>7</v>
      </c>
      <c r="R100">
        <v>9</v>
      </c>
      <c r="S100">
        <v>8</v>
      </c>
      <c r="T100">
        <v>9</v>
      </c>
      <c r="U100">
        <v>7</v>
      </c>
      <c r="V100">
        <v>9</v>
      </c>
      <c r="W100">
        <v>8</v>
      </c>
      <c r="X100">
        <v>8</v>
      </c>
      <c r="Y100">
        <v>7</v>
      </c>
      <c r="Z100">
        <v>7</v>
      </c>
      <c r="AA100">
        <v>9</v>
      </c>
      <c r="AB100">
        <v>9</v>
      </c>
      <c r="AC100">
        <v>1</v>
      </c>
      <c r="AD100">
        <f>IF(Table13[[#This Row],[payment]]=1,1,0)</f>
        <v>1</v>
      </c>
      <c r="AE100">
        <f>IF(Table13[[#This Row],[payment]]=2,1,0)</f>
        <v>0</v>
      </c>
      <c r="AF100">
        <f>IF(Table13[[#This Row],[payment]]=3,1,0)</f>
        <v>0</v>
      </c>
      <c r="AG100">
        <v>5</v>
      </c>
      <c r="AH100">
        <f>IF(Table13[[#This Row],[method_payment]]=1,1,0)</f>
        <v>0</v>
      </c>
      <c r="AI100">
        <f>IF(Table13[[#This Row],[method_payment]]=2,1,0)</f>
        <v>0</v>
      </c>
      <c r="AJ100">
        <f>IF(Table13[[#This Row],[method_payment]]=3,1,0)</f>
        <v>0</v>
      </c>
      <c r="AK100">
        <f>IF(Table13[[#This Row],[method_payment]]=5,1,0)</f>
        <v>1</v>
      </c>
      <c r="AL100">
        <f>IF(Table13[[#This Row],[method_payment]]=6,1,0)</f>
        <v>0</v>
      </c>
      <c r="AM100" t="s">
        <v>16</v>
      </c>
      <c r="AN100" t="s">
        <v>16</v>
      </c>
      <c r="AO100">
        <v>1</v>
      </c>
      <c r="AP100" s="2">
        <v>743.46</v>
      </c>
      <c r="AQ100" s="3">
        <f>IF(AND(Table13[[#This Row],[Average_amount_spent_per_visit_last_3_months]]&gt;=1,Table13[[#This Row],[Average_amount_spent_per_visit_last_3_months]]&lt;=999),1,0)</f>
        <v>1</v>
      </c>
      <c r="AR100" s="3">
        <f>IF(AND(Table13[[#This Row],[Average_amount_spent_per_visit_last_3_months]]&gt;=1000,Table13[[#This Row],[Average_amount_spent_per_visit_last_3_months]]&lt;=6700),1,0)</f>
        <v>0</v>
      </c>
      <c r="AS100">
        <v>1</v>
      </c>
      <c r="AT100">
        <v>38</v>
      </c>
      <c r="AU100">
        <f>IF(AND(Table13[[#This Row],[Age]]&gt;=18,Table13[[#This Row],[Age]]&lt;=25),1,0)</f>
        <v>0</v>
      </c>
      <c r="AV100">
        <f>IF(AND(Table13[[#This Row],[Age]]&gt;=26,Table13[[#This Row],[Age]]&lt;=35),1,0)</f>
        <v>0</v>
      </c>
      <c r="AW100">
        <f>IF(AND(Table13[[#This Row],[Age]]&gt;=36,Table13[[#This Row],[Age]]&lt;=45),1,0)</f>
        <v>1</v>
      </c>
      <c r="AX100">
        <f>IF(AND(Table13[[#This Row],[Age]]&gt;=46,Table13[[#This Row],[Age]]&lt;=55),1,0)</f>
        <v>0</v>
      </c>
      <c r="AY100">
        <f>IF(AND(Table13[[#This Row],[Age]]&gt;=56,Table13[[#This Row],[Age]]&lt;=67),1,0)</f>
        <v>0</v>
      </c>
      <c r="AZ100" t="s">
        <v>25</v>
      </c>
      <c r="BA100">
        <f>IF(Table13[[#This Row],[Marital Status]]="Married",1,0)</f>
        <v>1</v>
      </c>
      <c r="BB100">
        <f>IF(Table13[[#This Row],[Marital Status]]="Single",1,0)</f>
        <v>0</v>
      </c>
      <c r="BC100" t="s">
        <v>27</v>
      </c>
      <c r="BD100">
        <f>IF(Table13[[#This Row],[gender]]="Male",1,0)</f>
        <v>1</v>
      </c>
      <c r="BE100">
        <f>IF(Table13[[#This Row],[gender]]="Female",1,0)</f>
        <v>0</v>
      </c>
      <c r="BF100" t="s">
        <v>23</v>
      </c>
      <c r="BG100">
        <f>IF(Table13[[#This Row],[Highest level of Education]]="Did not attend school",1,0)</f>
        <v>0</v>
      </c>
      <c r="BH100">
        <f>IF(Table13[[#This Row],[Highest level of Education]]="K12 completed",1,0)</f>
        <v>0</v>
      </c>
      <c r="BI100">
        <f>IF(Table13[[#This Row],[Highest level of Education]]="High School Completed",1,0)</f>
        <v>0</v>
      </c>
      <c r="BJ100">
        <f>IF(Table13[[#This Row],[Highest level of Education]]="Technical Diploma/Partially completed College",1,0)</f>
        <v>1</v>
      </c>
      <c r="BK100">
        <f>IF(Table13[[#This Row],[Highest level of Education]]="University/College Degree",1,0)</f>
        <v>0</v>
      </c>
      <c r="BL100">
        <f>IF(Table13[[#This Row],[Highest level of Education]]="Post-graduate education",1,0)</f>
        <v>0</v>
      </c>
      <c r="BM100">
        <v>3</v>
      </c>
      <c r="BN100">
        <v>1</v>
      </c>
      <c r="BO100">
        <v>3</v>
      </c>
      <c r="BP100">
        <f>IF(Table13[[#This Row],[Monthly_Income 1_5500 2_8000 3_11000 4_15000 5_20000 6_27000 7_35000 8_5000 9_51000 98_0]]=1,1,0)</f>
        <v>0</v>
      </c>
      <c r="BQ100">
        <f>IF(Table13[[#This Row],[Monthly_Income 1_5500 2_8000 3_11000 4_15000 5_20000 6_27000 7_35000 8_5000 9_51000 98_0]]=2,1,0)</f>
        <v>0</v>
      </c>
      <c r="BR100">
        <f>IF(Table13[[#This Row],[Monthly_Income 1_5500 2_8000 3_11000 4_15000 5_20000 6_27000 7_35000 8_5000 9_51000 98_0]]=3,1,0)</f>
        <v>1</v>
      </c>
      <c r="BS100">
        <f>IF(Table13[[#This Row],[Monthly_Income 1_5500 2_8000 3_11000 4_15000 5_20000 6_27000 7_35000 8_5000 9_51000 98_0]]=4,1,0)</f>
        <v>0</v>
      </c>
      <c r="BT100">
        <f>IF(Table13[[#This Row],[Monthly_Income 1_5500 2_8000 3_11000 4_15000 5_20000 6_27000 7_35000 8_5000 9_51000 98_0]]=5,1,0)</f>
        <v>0</v>
      </c>
      <c r="BU100">
        <f>IF(Table13[[#This Row],[Monthly_Income 1_5500 2_8000 3_11000 4_15000 5_20000 6_27000 7_35000 8_5000 9_51000 98_0]]=6,1,0)</f>
        <v>0</v>
      </c>
      <c r="BV100">
        <f>IF(Table13[[#This Row],[Monthly_Income 1_5500 2_8000 3_11000 4_15000 5_20000 6_27000 7_35000 8_5000 9_51000 98_0]]=7,1,0)</f>
        <v>0</v>
      </c>
      <c r="BW100">
        <f>IF(Table13[[#This Row],[Monthly_Income 1_5500 2_8000 3_11000 4_15000 5_20000 6_27000 7_35000 8_5000 9_51000 98_0]]=8,1,0)</f>
        <v>0</v>
      </c>
      <c r="BX100">
        <f>IF(Table13[[#This Row],[Monthly_Income 1_5500 2_8000 3_11000 4_15000 5_20000 6_27000 7_35000 8_5000 9_51000 98_0]]=9,1,0)</f>
        <v>0</v>
      </c>
      <c r="BY100">
        <f>IF(Table13[[#This Row],[Monthly_Income 1_5500 2_8000 3_11000 4_15000 5_20000 6_27000 7_35000 8_5000 9_51000 98_0]]=98,1,0)</f>
        <v>0</v>
      </c>
      <c r="BZ100">
        <v>4</v>
      </c>
      <c r="CA100">
        <f>IF(Table13[[#This Row],[Monthly_Household_Income]]=1,1,0)</f>
        <v>0</v>
      </c>
      <c r="CB100">
        <f>IF(Table13[[#This Row],[Monthly_Household_Income]]=2,1,0)</f>
        <v>0</v>
      </c>
      <c r="CC100">
        <f>IF(Table13[[#This Row],[Monthly_Household_Income]]=3,1,0)</f>
        <v>0</v>
      </c>
      <c r="CD100">
        <f>IF(Table13[[#This Row],[Monthly_Household_Income]]=4,1,0)</f>
        <v>1</v>
      </c>
      <c r="CE100">
        <f>IF(Table13[[#This Row],[Monthly_Household_Income]]=5,1,0)</f>
        <v>0</v>
      </c>
      <c r="CF100">
        <f>IF(Table13[[#This Row],[Monthly_Household_Income]]=6,1,0)</f>
        <v>0</v>
      </c>
      <c r="CG100">
        <f>IF(Table13[[#This Row],[Monthly_Household_Income]]=7,1,0)</f>
        <v>0</v>
      </c>
      <c r="CH100">
        <f>IF(Table13[[#This Row],[Monthly_Household_Income]]=8,1,0)</f>
        <v>0</v>
      </c>
      <c r="CI100">
        <f>IF(Table13[[#This Row],[Monthly_Household_Income]]=9,1,0)</f>
        <v>0</v>
      </c>
      <c r="CJ100">
        <f>IF(Table13[[#This Row],[Monthly_Household_Income]]=98,1,0)</f>
        <v>0</v>
      </c>
    </row>
    <row r="101" spans="1:88">
      <c r="A101">
        <v>403</v>
      </c>
      <c r="B101" s="1">
        <v>43192</v>
      </c>
      <c r="C101" t="s">
        <v>31</v>
      </c>
      <c r="D101">
        <v>9</v>
      </c>
      <c r="E101">
        <v>7</v>
      </c>
      <c r="F101">
        <v>8</v>
      </c>
      <c r="G101">
        <v>8</v>
      </c>
      <c r="H101">
        <v>8</v>
      </c>
      <c r="I101">
        <v>8</v>
      </c>
      <c r="J101" t="s">
        <v>16</v>
      </c>
      <c r="K101">
        <v>8</v>
      </c>
      <c r="L101">
        <v>7</v>
      </c>
      <c r="M101">
        <v>7</v>
      </c>
      <c r="N101">
        <v>8</v>
      </c>
      <c r="O101">
        <v>9</v>
      </c>
      <c r="P101">
        <v>10</v>
      </c>
      <c r="Q101">
        <v>10</v>
      </c>
      <c r="R101">
        <v>10</v>
      </c>
      <c r="S101">
        <v>7</v>
      </c>
      <c r="T101">
        <v>8</v>
      </c>
      <c r="U101">
        <v>7</v>
      </c>
      <c r="V101">
        <v>10</v>
      </c>
      <c r="W101">
        <v>6</v>
      </c>
      <c r="X101">
        <v>8</v>
      </c>
      <c r="Y101">
        <v>8</v>
      </c>
      <c r="Z101">
        <v>6</v>
      </c>
      <c r="AA101">
        <v>7</v>
      </c>
      <c r="AB101">
        <v>6</v>
      </c>
      <c r="AC101">
        <v>2</v>
      </c>
      <c r="AD101">
        <f>IF(Table13[[#This Row],[payment]]=1,1,0)</f>
        <v>0</v>
      </c>
      <c r="AE101">
        <f>IF(Table13[[#This Row],[payment]]=2,1,0)</f>
        <v>1</v>
      </c>
      <c r="AF101">
        <f>IF(Table13[[#This Row],[payment]]=3,1,0)</f>
        <v>0</v>
      </c>
      <c r="AG101">
        <v>2</v>
      </c>
      <c r="AH101">
        <f>IF(Table13[[#This Row],[method_payment]]=1,1,0)</f>
        <v>0</v>
      </c>
      <c r="AI101">
        <f>IF(Table13[[#This Row],[method_payment]]=2,1,0)</f>
        <v>1</v>
      </c>
      <c r="AJ101">
        <f>IF(Table13[[#This Row],[method_payment]]=3,1,0)</f>
        <v>0</v>
      </c>
      <c r="AK101">
        <f>IF(Table13[[#This Row],[method_payment]]=5,1,0)</f>
        <v>0</v>
      </c>
      <c r="AL101">
        <f>IF(Table13[[#This Row],[method_payment]]=6,1,0)</f>
        <v>0</v>
      </c>
      <c r="AM101" t="s">
        <v>16</v>
      </c>
      <c r="AN101" t="s">
        <v>16</v>
      </c>
      <c r="AO101">
        <v>6</v>
      </c>
      <c r="AP101" s="2">
        <v>40.17</v>
      </c>
      <c r="AQ101" s="3">
        <f>IF(AND(Table13[[#This Row],[Average_amount_spent_per_visit_last_3_months]]&gt;=1,Table13[[#This Row],[Average_amount_spent_per_visit_last_3_months]]&lt;=999),1,0)</f>
        <v>1</v>
      </c>
      <c r="AR101" s="3">
        <f>IF(AND(Table13[[#This Row],[Average_amount_spent_per_visit_last_3_months]]&gt;=1000,Table13[[#This Row],[Average_amount_spent_per_visit_last_3_months]]&lt;=6700),1,0)</f>
        <v>0</v>
      </c>
      <c r="AS101">
        <v>3</v>
      </c>
      <c r="AT101">
        <v>25</v>
      </c>
      <c r="AU101">
        <f>IF(AND(Table13[[#This Row],[Age]]&gt;=18,Table13[[#This Row],[Age]]&lt;=25),1,0)</f>
        <v>1</v>
      </c>
      <c r="AV101">
        <f>IF(AND(Table13[[#This Row],[Age]]&gt;=26,Table13[[#This Row],[Age]]&lt;=35),1,0)</f>
        <v>0</v>
      </c>
      <c r="AW101">
        <f>IF(AND(Table13[[#This Row],[Age]]&gt;=36,Table13[[#This Row],[Age]]&lt;=45),1,0)</f>
        <v>0</v>
      </c>
      <c r="AX101">
        <f>IF(AND(Table13[[#This Row],[Age]]&gt;=46,Table13[[#This Row],[Age]]&lt;=55),1,0)</f>
        <v>0</v>
      </c>
      <c r="AY101">
        <f>IF(AND(Table13[[#This Row],[Age]]&gt;=56,Table13[[#This Row],[Age]]&lt;=67),1,0)</f>
        <v>0</v>
      </c>
      <c r="AZ101" t="s">
        <v>24</v>
      </c>
      <c r="BA101">
        <f>IF(Table13[[#This Row],[Marital Status]]="Married",1,0)</f>
        <v>0</v>
      </c>
      <c r="BB101">
        <f>IF(Table13[[#This Row],[Marital Status]]="Single",1,0)</f>
        <v>1</v>
      </c>
      <c r="BC101" t="s">
        <v>28</v>
      </c>
      <c r="BD101">
        <f>IF(Table13[[#This Row],[gender]]="Male",1,0)</f>
        <v>0</v>
      </c>
      <c r="BE101">
        <f>IF(Table13[[#This Row],[gender]]="Female",1,0)</f>
        <v>1</v>
      </c>
      <c r="BF101" t="s">
        <v>23</v>
      </c>
      <c r="BG101">
        <f>IF(Table13[[#This Row],[Highest level of Education]]="Did not attend school",1,0)</f>
        <v>0</v>
      </c>
      <c r="BH101">
        <f>IF(Table13[[#This Row],[Highest level of Education]]="K12 completed",1,0)</f>
        <v>0</v>
      </c>
      <c r="BI101">
        <f>IF(Table13[[#This Row],[Highest level of Education]]="High School Completed",1,0)</f>
        <v>0</v>
      </c>
      <c r="BJ101">
        <f>IF(Table13[[#This Row],[Highest level of Education]]="Technical Diploma/Partially completed College",1,0)</f>
        <v>1</v>
      </c>
      <c r="BK101">
        <f>IF(Table13[[#This Row],[Highest level of Education]]="University/College Degree",1,0)</f>
        <v>0</v>
      </c>
      <c r="BL101">
        <f>IF(Table13[[#This Row],[Highest level of Education]]="Post-graduate education",1,0)</f>
        <v>0</v>
      </c>
      <c r="BM101">
        <v>0</v>
      </c>
      <c r="BN101">
        <v>1</v>
      </c>
      <c r="BO101">
        <v>1</v>
      </c>
      <c r="BP101">
        <f>IF(Table13[[#This Row],[Monthly_Income 1_5500 2_8000 3_11000 4_15000 5_20000 6_27000 7_35000 8_5000 9_51000 98_0]]=1,1,0)</f>
        <v>1</v>
      </c>
      <c r="BQ101">
        <f>IF(Table13[[#This Row],[Monthly_Income 1_5500 2_8000 3_11000 4_15000 5_20000 6_27000 7_35000 8_5000 9_51000 98_0]]=2,1,0)</f>
        <v>0</v>
      </c>
      <c r="BR101">
        <f>IF(Table13[[#This Row],[Monthly_Income 1_5500 2_8000 3_11000 4_15000 5_20000 6_27000 7_35000 8_5000 9_51000 98_0]]=3,1,0)</f>
        <v>0</v>
      </c>
      <c r="BS101">
        <f>IF(Table13[[#This Row],[Monthly_Income 1_5500 2_8000 3_11000 4_15000 5_20000 6_27000 7_35000 8_5000 9_51000 98_0]]=4,1,0)</f>
        <v>0</v>
      </c>
      <c r="BT101">
        <f>IF(Table13[[#This Row],[Monthly_Income 1_5500 2_8000 3_11000 4_15000 5_20000 6_27000 7_35000 8_5000 9_51000 98_0]]=5,1,0)</f>
        <v>0</v>
      </c>
      <c r="BU101">
        <f>IF(Table13[[#This Row],[Monthly_Income 1_5500 2_8000 3_11000 4_15000 5_20000 6_27000 7_35000 8_5000 9_51000 98_0]]=6,1,0)</f>
        <v>0</v>
      </c>
      <c r="BV101">
        <f>IF(Table13[[#This Row],[Monthly_Income 1_5500 2_8000 3_11000 4_15000 5_20000 6_27000 7_35000 8_5000 9_51000 98_0]]=7,1,0)</f>
        <v>0</v>
      </c>
      <c r="BW101">
        <f>IF(Table13[[#This Row],[Monthly_Income 1_5500 2_8000 3_11000 4_15000 5_20000 6_27000 7_35000 8_5000 9_51000 98_0]]=8,1,0)</f>
        <v>0</v>
      </c>
      <c r="BX101">
        <f>IF(Table13[[#This Row],[Monthly_Income 1_5500 2_8000 3_11000 4_15000 5_20000 6_27000 7_35000 8_5000 9_51000 98_0]]=9,1,0)</f>
        <v>0</v>
      </c>
      <c r="BY101">
        <f>IF(Table13[[#This Row],[Monthly_Income 1_5500 2_8000 3_11000 4_15000 5_20000 6_27000 7_35000 8_5000 9_51000 98_0]]=98,1,0)</f>
        <v>0</v>
      </c>
      <c r="BZ101">
        <v>97</v>
      </c>
      <c r="CA101">
        <f>IF(Table13[[#This Row],[Monthly_Household_Income]]=1,1,0)</f>
        <v>0</v>
      </c>
      <c r="CB101">
        <f>IF(Table13[[#This Row],[Monthly_Household_Income]]=2,1,0)</f>
        <v>0</v>
      </c>
      <c r="CC101">
        <f>IF(Table13[[#This Row],[Monthly_Household_Income]]=3,1,0)</f>
        <v>0</v>
      </c>
      <c r="CD101">
        <f>IF(Table13[[#This Row],[Monthly_Household_Income]]=4,1,0)</f>
        <v>0</v>
      </c>
      <c r="CE101">
        <f>IF(Table13[[#This Row],[Monthly_Household_Income]]=5,1,0)</f>
        <v>0</v>
      </c>
      <c r="CF101">
        <f>IF(Table13[[#This Row],[Monthly_Household_Income]]=6,1,0)</f>
        <v>0</v>
      </c>
      <c r="CG101">
        <f>IF(Table13[[#This Row],[Monthly_Household_Income]]=7,1,0)</f>
        <v>0</v>
      </c>
      <c r="CH101">
        <f>IF(Table13[[#This Row],[Monthly_Household_Income]]=8,1,0)</f>
        <v>0</v>
      </c>
      <c r="CI101">
        <f>IF(Table13[[#This Row],[Monthly_Household_Income]]=9,1,0)</f>
        <v>0</v>
      </c>
      <c r="CJ101">
        <f>IF(Table13[[#This Row],[Monthly_Household_Income]]=98,1,0)</f>
        <v>0</v>
      </c>
    </row>
    <row r="102" spans="1:88">
      <c r="A102">
        <v>406</v>
      </c>
      <c r="B102" s="1">
        <v>43020</v>
      </c>
      <c r="C102" t="s">
        <v>39</v>
      </c>
      <c r="D102">
        <v>8</v>
      </c>
      <c r="E102">
        <v>9</v>
      </c>
      <c r="F102">
        <v>7</v>
      </c>
      <c r="G102">
        <v>9</v>
      </c>
      <c r="H102">
        <v>9</v>
      </c>
      <c r="I102">
        <v>8</v>
      </c>
      <c r="J102" t="s">
        <v>16</v>
      </c>
      <c r="K102">
        <v>8</v>
      </c>
      <c r="L102">
        <v>7</v>
      </c>
      <c r="M102">
        <v>10</v>
      </c>
      <c r="N102">
        <v>10</v>
      </c>
      <c r="O102">
        <v>8</v>
      </c>
      <c r="P102">
        <v>10</v>
      </c>
      <c r="Q102">
        <v>10</v>
      </c>
      <c r="R102">
        <v>7</v>
      </c>
      <c r="S102">
        <v>7</v>
      </c>
      <c r="T102">
        <v>9</v>
      </c>
      <c r="U102">
        <v>9</v>
      </c>
      <c r="V102">
        <v>8</v>
      </c>
      <c r="W102">
        <v>9</v>
      </c>
      <c r="X102">
        <v>9</v>
      </c>
      <c r="Y102">
        <v>8</v>
      </c>
      <c r="Z102">
        <v>9</v>
      </c>
      <c r="AA102">
        <v>9</v>
      </c>
      <c r="AB102">
        <v>8</v>
      </c>
      <c r="AC102">
        <v>3</v>
      </c>
      <c r="AD102">
        <f>IF(Table13[[#This Row],[payment]]=1,1,0)</f>
        <v>0</v>
      </c>
      <c r="AE102">
        <f>IF(Table13[[#This Row],[payment]]=2,1,0)</f>
        <v>0</v>
      </c>
      <c r="AF102">
        <f>IF(Table13[[#This Row],[payment]]=3,1,0)</f>
        <v>1</v>
      </c>
      <c r="AG102">
        <v>1</v>
      </c>
      <c r="AH102">
        <f>IF(Table13[[#This Row],[method_payment]]=1,1,0)</f>
        <v>1</v>
      </c>
      <c r="AI102">
        <f>IF(Table13[[#This Row],[method_payment]]=2,1,0)</f>
        <v>0</v>
      </c>
      <c r="AJ102">
        <f>IF(Table13[[#This Row],[method_payment]]=3,1,0)</f>
        <v>0</v>
      </c>
      <c r="AK102">
        <f>IF(Table13[[#This Row],[method_payment]]=5,1,0)</f>
        <v>0</v>
      </c>
      <c r="AL102">
        <f>IF(Table13[[#This Row],[method_payment]]=6,1,0)</f>
        <v>0</v>
      </c>
      <c r="AM102" t="s">
        <v>16</v>
      </c>
      <c r="AN102" t="s">
        <v>16</v>
      </c>
      <c r="AO102">
        <v>1</v>
      </c>
      <c r="AP102" s="2">
        <v>209.19</v>
      </c>
      <c r="AQ102" s="3">
        <f>IF(AND(Table13[[#This Row],[Average_amount_spent_per_visit_last_3_months]]&gt;=1,Table13[[#This Row],[Average_amount_spent_per_visit_last_3_months]]&lt;=999),1,0)</f>
        <v>1</v>
      </c>
      <c r="AR102" s="3">
        <f>IF(AND(Table13[[#This Row],[Average_amount_spent_per_visit_last_3_months]]&gt;=1000,Table13[[#This Row],[Average_amount_spent_per_visit_last_3_months]]&lt;=6700),1,0)</f>
        <v>0</v>
      </c>
      <c r="AS102">
        <v>2</v>
      </c>
      <c r="AT102">
        <v>29</v>
      </c>
      <c r="AU102">
        <f>IF(AND(Table13[[#This Row],[Age]]&gt;=18,Table13[[#This Row],[Age]]&lt;=25),1,0)</f>
        <v>0</v>
      </c>
      <c r="AV102">
        <f>IF(AND(Table13[[#This Row],[Age]]&gt;=26,Table13[[#This Row],[Age]]&lt;=35),1,0)</f>
        <v>1</v>
      </c>
      <c r="AW102">
        <f>IF(AND(Table13[[#This Row],[Age]]&gt;=36,Table13[[#This Row],[Age]]&lt;=45),1,0)</f>
        <v>0</v>
      </c>
      <c r="AX102">
        <f>IF(AND(Table13[[#This Row],[Age]]&gt;=46,Table13[[#This Row],[Age]]&lt;=55),1,0)</f>
        <v>0</v>
      </c>
      <c r="AY102">
        <f>IF(AND(Table13[[#This Row],[Age]]&gt;=56,Table13[[#This Row],[Age]]&lt;=67),1,0)</f>
        <v>0</v>
      </c>
      <c r="AZ102" t="s">
        <v>24</v>
      </c>
      <c r="BA102">
        <f>IF(Table13[[#This Row],[Marital Status]]="Married",1,0)</f>
        <v>0</v>
      </c>
      <c r="BB102">
        <f>IF(Table13[[#This Row],[Marital Status]]="Single",1,0)</f>
        <v>1</v>
      </c>
      <c r="BC102" t="s">
        <v>27</v>
      </c>
      <c r="BD102">
        <f>IF(Table13[[#This Row],[gender]]="Male",1,0)</f>
        <v>1</v>
      </c>
      <c r="BE102">
        <f>IF(Table13[[#This Row],[gender]]="Female",1,0)</f>
        <v>0</v>
      </c>
      <c r="BF102" t="s">
        <v>19</v>
      </c>
      <c r="BG102">
        <f>IF(Table13[[#This Row],[Highest level of Education]]="Did not attend school",1,0)</f>
        <v>0</v>
      </c>
      <c r="BH102">
        <f>IF(Table13[[#This Row],[Highest level of Education]]="K12 completed",1,0)</f>
        <v>0</v>
      </c>
      <c r="BI102">
        <f>IF(Table13[[#This Row],[Highest level of Education]]="High School Completed",1,0)</f>
        <v>0</v>
      </c>
      <c r="BJ102">
        <f>IF(Table13[[#This Row],[Highest level of Education]]="Technical Diploma/Partially completed College",1,0)</f>
        <v>0</v>
      </c>
      <c r="BK102">
        <f>IF(Table13[[#This Row],[Highest level of Education]]="University/College Degree",1,0)</f>
        <v>1</v>
      </c>
      <c r="BL102">
        <f>IF(Table13[[#This Row],[Highest level of Education]]="Post-graduate education",1,0)</f>
        <v>0</v>
      </c>
      <c r="BM102">
        <v>0</v>
      </c>
      <c r="BN102">
        <v>1</v>
      </c>
      <c r="BO102">
        <v>3</v>
      </c>
      <c r="BP102">
        <f>IF(Table13[[#This Row],[Monthly_Income 1_5500 2_8000 3_11000 4_15000 5_20000 6_27000 7_35000 8_5000 9_51000 98_0]]=1,1,0)</f>
        <v>0</v>
      </c>
      <c r="BQ102">
        <f>IF(Table13[[#This Row],[Monthly_Income 1_5500 2_8000 3_11000 4_15000 5_20000 6_27000 7_35000 8_5000 9_51000 98_0]]=2,1,0)</f>
        <v>0</v>
      </c>
      <c r="BR102">
        <f>IF(Table13[[#This Row],[Monthly_Income 1_5500 2_8000 3_11000 4_15000 5_20000 6_27000 7_35000 8_5000 9_51000 98_0]]=3,1,0)</f>
        <v>1</v>
      </c>
      <c r="BS102">
        <f>IF(Table13[[#This Row],[Monthly_Income 1_5500 2_8000 3_11000 4_15000 5_20000 6_27000 7_35000 8_5000 9_51000 98_0]]=4,1,0)</f>
        <v>0</v>
      </c>
      <c r="BT102">
        <f>IF(Table13[[#This Row],[Monthly_Income 1_5500 2_8000 3_11000 4_15000 5_20000 6_27000 7_35000 8_5000 9_51000 98_0]]=5,1,0)</f>
        <v>0</v>
      </c>
      <c r="BU102">
        <f>IF(Table13[[#This Row],[Monthly_Income 1_5500 2_8000 3_11000 4_15000 5_20000 6_27000 7_35000 8_5000 9_51000 98_0]]=6,1,0)</f>
        <v>0</v>
      </c>
      <c r="BV102">
        <f>IF(Table13[[#This Row],[Monthly_Income 1_5500 2_8000 3_11000 4_15000 5_20000 6_27000 7_35000 8_5000 9_51000 98_0]]=7,1,0)</f>
        <v>0</v>
      </c>
      <c r="BW102">
        <f>IF(Table13[[#This Row],[Monthly_Income 1_5500 2_8000 3_11000 4_15000 5_20000 6_27000 7_35000 8_5000 9_51000 98_0]]=8,1,0)</f>
        <v>0</v>
      </c>
      <c r="BX102">
        <f>IF(Table13[[#This Row],[Monthly_Income 1_5500 2_8000 3_11000 4_15000 5_20000 6_27000 7_35000 8_5000 9_51000 98_0]]=9,1,0)</f>
        <v>0</v>
      </c>
      <c r="BY102">
        <f>IF(Table13[[#This Row],[Monthly_Income 1_5500 2_8000 3_11000 4_15000 5_20000 6_27000 7_35000 8_5000 9_51000 98_0]]=98,1,0)</f>
        <v>0</v>
      </c>
      <c r="BZ102">
        <v>6</v>
      </c>
      <c r="CA102">
        <f>IF(Table13[[#This Row],[Monthly_Household_Income]]=1,1,0)</f>
        <v>0</v>
      </c>
      <c r="CB102">
        <f>IF(Table13[[#This Row],[Monthly_Household_Income]]=2,1,0)</f>
        <v>0</v>
      </c>
      <c r="CC102">
        <f>IF(Table13[[#This Row],[Monthly_Household_Income]]=3,1,0)</f>
        <v>0</v>
      </c>
      <c r="CD102">
        <f>IF(Table13[[#This Row],[Monthly_Household_Income]]=4,1,0)</f>
        <v>0</v>
      </c>
      <c r="CE102">
        <f>IF(Table13[[#This Row],[Monthly_Household_Income]]=5,1,0)</f>
        <v>0</v>
      </c>
      <c r="CF102">
        <f>IF(Table13[[#This Row],[Monthly_Household_Income]]=6,1,0)</f>
        <v>1</v>
      </c>
      <c r="CG102">
        <f>IF(Table13[[#This Row],[Monthly_Household_Income]]=7,1,0)</f>
        <v>0</v>
      </c>
      <c r="CH102">
        <f>IF(Table13[[#This Row],[Monthly_Household_Income]]=8,1,0)</f>
        <v>0</v>
      </c>
      <c r="CI102">
        <f>IF(Table13[[#This Row],[Monthly_Household_Income]]=9,1,0)</f>
        <v>0</v>
      </c>
      <c r="CJ102">
        <f>IF(Table13[[#This Row],[Monthly_Household_Income]]=98,1,0)</f>
        <v>0</v>
      </c>
    </row>
    <row r="103" spans="1:88">
      <c r="A103">
        <v>407</v>
      </c>
      <c r="B103" s="1">
        <v>43037</v>
      </c>
      <c r="C103" t="s">
        <v>29</v>
      </c>
      <c r="D103">
        <v>7</v>
      </c>
      <c r="E103">
        <v>8</v>
      </c>
      <c r="F103">
        <v>7</v>
      </c>
      <c r="G103">
        <v>7</v>
      </c>
      <c r="H103">
        <v>8</v>
      </c>
      <c r="I103">
        <v>7</v>
      </c>
      <c r="J103" t="s">
        <v>16</v>
      </c>
      <c r="K103">
        <v>8</v>
      </c>
      <c r="L103">
        <v>9</v>
      </c>
      <c r="M103">
        <v>7</v>
      </c>
      <c r="N103">
        <v>8</v>
      </c>
      <c r="O103">
        <v>8</v>
      </c>
      <c r="P103">
        <v>6</v>
      </c>
      <c r="Q103">
        <v>8</v>
      </c>
      <c r="R103">
        <v>9</v>
      </c>
      <c r="S103">
        <v>7</v>
      </c>
      <c r="T103">
        <v>8</v>
      </c>
      <c r="U103">
        <v>7</v>
      </c>
      <c r="V103">
        <v>9</v>
      </c>
      <c r="W103">
        <v>8</v>
      </c>
      <c r="X103">
        <v>8</v>
      </c>
      <c r="Y103">
        <v>7</v>
      </c>
      <c r="Z103">
        <v>8</v>
      </c>
      <c r="AA103">
        <v>7</v>
      </c>
      <c r="AB103">
        <v>7</v>
      </c>
      <c r="AC103">
        <v>3</v>
      </c>
      <c r="AD103">
        <f>IF(Table13[[#This Row],[payment]]=1,1,0)</f>
        <v>0</v>
      </c>
      <c r="AE103">
        <f>IF(Table13[[#This Row],[payment]]=2,1,0)</f>
        <v>0</v>
      </c>
      <c r="AF103">
        <f>IF(Table13[[#This Row],[payment]]=3,1,0)</f>
        <v>1</v>
      </c>
      <c r="AG103">
        <v>1</v>
      </c>
      <c r="AH103">
        <f>IF(Table13[[#This Row],[method_payment]]=1,1,0)</f>
        <v>1</v>
      </c>
      <c r="AI103">
        <f>IF(Table13[[#This Row],[method_payment]]=2,1,0)</f>
        <v>0</v>
      </c>
      <c r="AJ103">
        <f>IF(Table13[[#This Row],[method_payment]]=3,1,0)</f>
        <v>0</v>
      </c>
      <c r="AK103">
        <f>IF(Table13[[#This Row],[method_payment]]=5,1,0)</f>
        <v>0</v>
      </c>
      <c r="AL103">
        <f>IF(Table13[[#This Row],[method_payment]]=6,1,0)</f>
        <v>0</v>
      </c>
      <c r="AM103" t="s">
        <v>16</v>
      </c>
      <c r="AN103" t="s">
        <v>15</v>
      </c>
      <c r="AO103">
        <v>1</v>
      </c>
      <c r="AP103" s="2">
        <v>400.22</v>
      </c>
      <c r="AQ103" s="3">
        <f>IF(AND(Table13[[#This Row],[Average_amount_spent_per_visit_last_3_months]]&gt;=1,Table13[[#This Row],[Average_amount_spent_per_visit_last_3_months]]&lt;=999),1,0)</f>
        <v>1</v>
      </c>
      <c r="AR103" s="3">
        <f>IF(AND(Table13[[#This Row],[Average_amount_spent_per_visit_last_3_months]]&gt;=1000,Table13[[#This Row],[Average_amount_spent_per_visit_last_3_months]]&lt;=6700),1,0)</f>
        <v>0</v>
      </c>
      <c r="AS103">
        <v>1</v>
      </c>
      <c r="AT103">
        <v>38</v>
      </c>
      <c r="AU103">
        <f>IF(AND(Table13[[#This Row],[Age]]&gt;=18,Table13[[#This Row],[Age]]&lt;=25),1,0)</f>
        <v>0</v>
      </c>
      <c r="AV103">
        <f>IF(AND(Table13[[#This Row],[Age]]&gt;=26,Table13[[#This Row],[Age]]&lt;=35),1,0)</f>
        <v>0</v>
      </c>
      <c r="AW103">
        <f>IF(AND(Table13[[#This Row],[Age]]&gt;=36,Table13[[#This Row],[Age]]&lt;=45),1,0)</f>
        <v>1</v>
      </c>
      <c r="AX103">
        <f>IF(AND(Table13[[#This Row],[Age]]&gt;=46,Table13[[#This Row],[Age]]&lt;=55),1,0)</f>
        <v>0</v>
      </c>
      <c r="AY103">
        <f>IF(AND(Table13[[#This Row],[Age]]&gt;=56,Table13[[#This Row],[Age]]&lt;=67),1,0)</f>
        <v>0</v>
      </c>
      <c r="AZ103" t="s">
        <v>25</v>
      </c>
      <c r="BA103">
        <f>IF(Table13[[#This Row],[Marital Status]]="Married",1,0)</f>
        <v>1</v>
      </c>
      <c r="BB103">
        <f>IF(Table13[[#This Row],[Marital Status]]="Single",1,0)</f>
        <v>0</v>
      </c>
      <c r="BC103" t="s">
        <v>28</v>
      </c>
      <c r="BD103">
        <f>IF(Table13[[#This Row],[gender]]="Male",1,0)</f>
        <v>0</v>
      </c>
      <c r="BE103">
        <f>IF(Table13[[#This Row],[gender]]="Female",1,0)</f>
        <v>1</v>
      </c>
      <c r="BF103" t="s">
        <v>23</v>
      </c>
      <c r="BG103">
        <f>IF(Table13[[#This Row],[Highest level of Education]]="Did not attend school",1,0)</f>
        <v>0</v>
      </c>
      <c r="BH103">
        <f>IF(Table13[[#This Row],[Highest level of Education]]="K12 completed",1,0)</f>
        <v>0</v>
      </c>
      <c r="BI103">
        <f>IF(Table13[[#This Row],[Highest level of Education]]="High School Completed",1,0)</f>
        <v>0</v>
      </c>
      <c r="BJ103">
        <f>IF(Table13[[#This Row],[Highest level of Education]]="Technical Diploma/Partially completed College",1,0)</f>
        <v>1</v>
      </c>
      <c r="BK103">
        <f>IF(Table13[[#This Row],[Highest level of Education]]="University/College Degree",1,0)</f>
        <v>0</v>
      </c>
      <c r="BL103">
        <f>IF(Table13[[#This Row],[Highest level of Education]]="Post-graduate education",1,0)</f>
        <v>0</v>
      </c>
      <c r="BM103">
        <v>3</v>
      </c>
      <c r="BN103">
        <v>1</v>
      </c>
      <c r="BO103">
        <v>1</v>
      </c>
      <c r="BP103">
        <f>IF(Table13[[#This Row],[Monthly_Income 1_5500 2_8000 3_11000 4_15000 5_20000 6_27000 7_35000 8_5000 9_51000 98_0]]=1,1,0)</f>
        <v>1</v>
      </c>
      <c r="BQ103">
        <f>IF(Table13[[#This Row],[Monthly_Income 1_5500 2_8000 3_11000 4_15000 5_20000 6_27000 7_35000 8_5000 9_51000 98_0]]=2,1,0)</f>
        <v>0</v>
      </c>
      <c r="BR103">
        <f>IF(Table13[[#This Row],[Monthly_Income 1_5500 2_8000 3_11000 4_15000 5_20000 6_27000 7_35000 8_5000 9_51000 98_0]]=3,1,0)</f>
        <v>0</v>
      </c>
      <c r="BS103">
        <f>IF(Table13[[#This Row],[Monthly_Income 1_5500 2_8000 3_11000 4_15000 5_20000 6_27000 7_35000 8_5000 9_51000 98_0]]=4,1,0)</f>
        <v>0</v>
      </c>
      <c r="BT103">
        <f>IF(Table13[[#This Row],[Monthly_Income 1_5500 2_8000 3_11000 4_15000 5_20000 6_27000 7_35000 8_5000 9_51000 98_0]]=5,1,0)</f>
        <v>0</v>
      </c>
      <c r="BU103">
        <f>IF(Table13[[#This Row],[Monthly_Income 1_5500 2_8000 3_11000 4_15000 5_20000 6_27000 7_35000 8_5000 9_51000 98_0]]=6,1,0)</f>
        <v>0</v>
      </c>
      <c r="BV103">
        <f>IF(Table13[[#This Row],[Monthly_Income 1_5500 2_8000 3_11000 4_15000 5_20000 6_27000 7_35000 8_5000 9_51000 98_0]]=7,1,0)</f>
        <v>0</v>
      </c>
      <c r="BW103">
        <f>IF(Table13[[#This Row],[Monthly_Income 1_5500 2_8000 3_11000 4_15000 5_20000 6_27000 7_35000 8_5000 9_51000 98_0]]=8,1,0)</f>
        <v>0</v>
      </c>
      <c r="BX103">
        <f>IF(Table13[[#This Row],[Monthly_Income 1_5500 2_8000 3_11000 4_15000 5_20000 6_27000 7_35000 8_5000 9_51000 98_0]]=9,1,0)</f>
        <v>0</v>
      </c>
      <c r="BY103">
        <f>IF(Table13[[#This Row],[Monthly_Income 1_5500 2_8000 3_11000 4_15000 5_20000 6_27000 7_35000 8_5000 9_51000 98_0]]=98,1,0)</f>
        <v>0</v>
      </c>
      <c r="BZ103">
        <v>4</v>
      </c>
      <c r="CA103">
        <f>IF(Table13[[#This Row],[Monthly_Household_Income]]=1,1,0)</f>
        <v>0</v>
      </c>
      <c r="CB103">
        <f>IF(Table13[[#This Row],[Monthly_Household_Income]]=2,1,0)</f>
        <v>0</v>
      </c>
      <c r="CC103">
        <f>IF(Table13[[#This Row],[Monthly_Household_Income]]=3,1,0)</f>
        <v>0</v>
      </c>
      <c r="CD103">
        <f>IF(Table13[[#This Row],[Monthly_Household_Income]]=4,1,0)</f>
        <v>1</v>
      </c>
      <c r="CE103">
        <f>IF(Table13[[#This Row],[Monthly_Household_Income]]=5,1,0)</f>
        <v>0</v>
      </c>
      <c r="CF103">
        <f>IF(Table13[[#This Row],[Monthly_Household_Income]]=6,1,0)</f>
        <v>0</v>
      </c>
      <c r="CG103">
        <f>IF(Table13[[#This Row],[Monthly_Household_Income]]=7,1,0)</f>
        <v>0</v>
      </c>
      <c r="CH103">
        <f>IF(Table13[[#This Row],[Monthly_Household_Income]]=8,1,0)</f>
        <v>0</v>
      </c>
      <c r="CI103">
        <f>IF(Table13[[#This Row],[Monthly_Household_Income]]=9,1,0)</f>
        <v>0</v>
      </c>
      <c r="CJ103">
        <f>IF(Table13[[#This Row],[Monthly_Household_Income]]=98,1,0)</f>
        <v>0</v>
      </c>
    </row>
    <row r="104" spans="1:88">
      <c r="A104">
        <v>409</v>
      </c>
      <c r="B104" s="1">
        <v>42968</v>
      </c>
      <c r="C104" t="s">
        <v>33</v>
      </c>
      <c r="D104">
        <v>9</v>
      </c>
      <c r="E104">
        <v>9</v>
      </c>
      <c r="F104">
        <v>9</v>
      </c>
      <c r="G104">
        <v>9</v>
      </c>
      <c r="H104">
        <v>9</v>
      </c>
      <c r="I104">
        <v>9</v>
      </c>
      <c r="J104" t="s">
        <v>16</v>
      </c>
      <c r="K104">
        <v>8</v>
      </c>
      <c r="L104">
        <v>10</v>
      </c>
      <c r="M104">
        <v>9</v>
      </c>
      <c r="N104">
        <v>9</v>
      </c>
      <c r="O104">
        <v>10</v>
      </c>
      <c r="P104">
        <v>8</v>
      </c>
      <c r="Q104">
        <v>10</v>
      </c>
      <c r="R104">
        <v>9</v>
      </c>
      <c r="S104">
        <v>10</v>
      </c>
      <c r="T104">
        <v>8</v>
      </c>
      <c r="U104">
        <v>10</v>
      </c>
      <c r="V104">
        <v>9</v>
      </c>
      <c r="W104">
        <v>9</v>
      </c>
      <c r="X104">
        <v>10</v>
      </c>
      <c r="Y104">
        <v>8</v>
      </c>
      <c r="Z104">
        <v>8</v>
      </c>
      <c r="AA104">
        <v>10</v>
      </c>
      <c r="AB104">
        <v>9</v>
      </c>
      <c r="AC104">
        <v>1</v>
      </c>
      <c r="AD104">
        <f>IF(Table13[[#This Row],[payment]]=1,1,0)</f>
        <v>1</v>
      </c>
      <c r="AE104">
        <f>IF(Table13[[#This Row],[payment]]=2,1,0)</f>
        <v>0</v>
      </c>
      <c r="AF104">
        <f>IF(Table13[[#This Row],[payment]]=3,1,0)</f>
        <v>0</v>
      </c>
      <c r="AG104">
        <v>1</v>
      </c>
      <c r="AH104">
        <f>IF(Table13[[#This Row],[method_payment]]=1,1,0)</f>
        <v>1</v>
      </c>
      <c r="AI104">
        <f>IF(Table13[[#This Row],[method_payment]]=2,1,0)</f>
        <v>0</v>
      </c>
      <c r="AJ104">
        <f>IF(Table13[[#This Row],[method_payment]]=3,1,0)</f>
        <v>0</v>
      </c>
      <c r="AK104">
        <f>IF(Table13[[#This Row],[method_payment]]=5,1,0)</f>
        <v>0</v>
      </c>
      <c r="AL104">
        <f>IF(Table13[[#This Row],[method_payment]]=6,1,0)</f>
        <v>0</v>
      </c>
      <c r="AM104" t="s">
        <v>15</v>
      </c>
      <c r="AN104" t="s">
        <v>16</v>
      </c>
      <c r="AO104">
        <v>3</v>
      </c>
      <c r="AP104" s="2">
        <v>293.74</v>
      </c>
      <c r="AQ104" s="3">
        <f>IF(AND(Table13[[#This Row],[Average_amount_spent_per_visit_last_3_months]]&gt;=1,Table13[[#This Row],[Average_amount_spent_per_visit_last_3_months]]&lt;=999),1,0)</f>
        <v>1</v>
      </c>
      <c r="AR104" s="3">
        <f>IF(AND(Table13[[#This Row],[Average_amount_spent_per_visit_last_3_months]]&gt;=1000,Table13[[#This Row],[Average_amount_spent_per_visit_last_3_months]]&lt;=6700),1,0)</f>
        <v>0</v>
      </c>
      <c r="AS104">
        <v>1</v>
      </c>
      <c r="AT104">
        <v>42</v>
      </c>
      <c r="AU104">
        <f>IF(AND(Table13[[#This Row],[Age]]&gt;=18,Table13[[#This Row],[Age]]&lt;=25),1,0)</f>
        <v>0</v>
      </c>
      <c r="AV104">
        <f>IF(AND(Table13[[#This Row],[Age]]&gt;=26,Table13[[#This Row],[Age]]&lt;=35),1,0)</f>
        <v>0</v>
      </c>
      <c r="AW104">
        <f>IF(AND(Table13[[#This Row],[Age]]&gt;=36,Table13[[#This Row],[Age]]&lt;=45),1,0)</f>
        <v>1</v>
      </c>
      <c r="AX104">
        <f>IF(AND(Table13[[#This Row],[Age]]&gt;=46,Table13[[#This Row],[Age]]&lt;=55),1,0)</f>
        <v>0</v>
      </c>
      <c r="AY104">
        <f>IF(AND(Table13[[#This Row],[Age]]&gt;=56,Table13[[#This Row],[Age]]&lt;=67),1,0)</f>
        <v>0</v>
      </c>
      <c r="AZ104" t="s">
        <v>25</v>
      </c>
      <c r="BA104">
        <f>IF(Table13[[#This Row],[Marital Status]]="Married",1,0)</f>
        <v>1</v>
      </c>
      <c r="BB104">
        <f>IF(Table13[[#This Row],[Marital Status]]="Single",1,0)</f>
        <v>0</v>
      </c>
      <c r="BC104" t="s">
        <v>27</v>
      </c>
      <c r="BD104">
        <f>IF(Table13[[#This Row],[gender]]="Male",1,0)</f>
        <v>1</v>
      </c>
      <c r="BE104">
        <f>IF(Table13[[#This Row],[gender]]="Female",1,0)</f>
        <v>0</v>
      </c>
      <c r="BF104" t="s">
        <v>19</v>
      </c>
      <c r="BG104">
        <f>IF(Table13[[#This Row],[Highest level of Education]]="Did not attend school",1,0)</f>
        <v>0</v>
      </c>
      <c r="BH104">
        <f>IF(Table13[[#This Row],[Highest level of Education]]="K12 completed",1,0)</f>
        <v>0</v>
      </c>
      <c r="BI104">
        <f>IF(Table13[[#This Row],[Highest level of Education]]="High School Completed",1,0)</f>
        <v>0</v>
      </c>
      <c r="BJ104">
        <f>IF(Table13[[#This Row],[Highest level of Education]]="Technical Diploma/Partially completed College",1,0)</f>
        <v>0</v>
      </c>
      <c r="BK104">
        <f>IF(Table13[[#This Row],[Highest level of Education]]="University/College Degree",1,0)</f>
        <v>1</v>
      </c>
      <c r="BL104">
        <f>IF(Table13[[#This Row],[Highest level of Education]]="Post-graduate education",1,0)</f>
        <v>0</v>
      </c>
      <c r="BM104">
        <v>4</v>
      </c>
      <c r="BN104">
        <v>1</v>
      </c>
      <c r="BO104">
        <v>5</v>
      </c>
      <c r="BP104">
        <f>IF(Table13[[#This Row],[Monthly_Income 1_5500 2_8000 3_11000 4_15000 5_20000 6_27000 7_35000 8_5000 9_51000 98_0]]=1,1,0)</f>
        <v>0</v>
      </c>
      <c r="BQ104">
        <f>IF(Table13[[#This Row],[Monthly_Income 1_5500 2_8000 3_11000 4_15000 5_20000 6_27000 7_35000 8_5000 9_51000 98_0]]=2,1,0)</f>
        <v>0</v>
      </c>
      <c r="BR104">
        <f>IF(Table13[[#This Row],[Monthly_Income 1_5500 2_8000 3_11000 4_15000 5_20000 6_27000 7_35000 8_5000 9_51000 98_0]]=3,1,0)</f>
        <v>0</v>
      </c>
      <c r="BS104">
        <f>IF(Table13[[#This Row],[Monthly_Income 1_5500 2_8000 3_11000 4_15000 5_20000 6_27000 7_35000 8_5000 9_51000 98_0]]=4,1,0)</f>
        <v>0</v>
      </c>
      <c r="BT104">
        <f>IF(Table13[[#This Row],[Monthly_Income 1_5500 2_8000 3_11000 4_15000 5_20000 6_27000 7_35000 8_5000 9_51000 98_0]]=5,1,0)</f>
        <v>1</v>
      </c>
      <c r="BU104">
        <f>IF(Table13[[#This Row],[Monthly_Income 1_5500 2_8000 3_11000 4_15000 5_20000 6_27000 7_35000 8_5000 9_51000 98_0]]=6,1,0)</f>
        <v>0</v>
      </c>
      <c r="BV104">
        <f>IF(Table13[[#This Row],[Monthly_Income 1_5500 2_8000 3_11000 4_15000 5_20000 6_27000 7_35000 8_5000 9_51000 98_0]]=7,1,0)</f>
        <v>0</v>
      </c>
      <c r="BW104">
        <f>IF(Table13[[#This Row],[Monthly_Income 1_5500 2_8000 3_11000 4_15000 5_20000 6_27000 7_35000 8_5000 9_51000 98_0]]=8,1,0)</f>
        <v>0</v>
      </c>
      <c r="BX104">
        <f>IF(Table13[[#This Row],[Monthly_Income 1_5500 2_8000 3_11000 4_15000 5_20000 6_27000 7_35000 8_5000 9_51000 98_0]]=9,1,0)</f>
        <v>0</v>
      </c>
      <c r="BY104">
        <f>IF(Table13[[#This Row],[Monthly_Income 1_5500 2_8000 3_11000 4_15000 5_20000 6_27000 7_35000 8_5000 9_51000 98_0]]=98,1,0)</f>
        <v>0</v>
      </c>
      <c r="BZ104">
        <v>6</v>
      </c>
      <c r="CA104">
        <f>IF(Table13[[#This Row],[Monthly_Household_Income]]=1,1,0)</f>
        <v>0</v>
      </c>
      <c r="CB104">
        <f>IF(Table13[[#This Row],[Monthly_Household_Income]]=2,1,0)</f>
        <v>0</v>
      </c>
      <c r="CC104">
        <f>IF(Table13[[#This Row],[Monthly_Household_Income]]=3,1,0)</f>
        <v>0</v>
      </c>
      <c r="CD104">
        <f>IF(Table13[[#This Row],[Monthly_Household_Income]]=4,1,0)</f>
        <v>0</v>
      </c>
      <c r="CE104">
        <f>IF(Table13[[#This Row],[Monthly_Household_Income]]=5,1,0)</f>
        <v>0</v>
      </c>
      <c r="CF104">
        <f>IF(Table13[[#This Row],[Monthly_Household_Income]]=6,1,0)</f>
        <v>1</v>
      </c>
      <c r="CG104">
        <f>IF(Table13[[#This Row],[Monthly_Household_Income]]=7,1,0)</f>
        <v>0</v>
      </c>
      <c r="CH104">
        <f>IF(Table13[[#This Row],[Monthly_Household_Income]]=8,1,0)</f>
        <v>0</v>
      </c>
      <c r="CI104">
        <f>IF(Table13[[#This Row],[Monthly_Household_Income]]=9,1,0)</f>
        <v>0</v>
      </c>
      <c r="CJ104">
        <f>IF(Table13[[#This Row],[Monthly_Household_Income]]=98,1,0)</f>
        <v>0</v>
      </c>
    </row>
    <row r="105" spans="1:88">
      <c r="A105">
        <v>410</v>
      </c>
      <c r="B105" s="1">
        <v>43068</v>
      </c>
      <c r="C105" t="s">
        <v>34</v>
      </c>
      <c r="D105">
        <v>7</v>
      </c>
      <c r="E105">
        <v>7</v>
      </c>
      <c r="F105">
        <v>6</v>
      </c>
      <c r="G105">
        <v>7</v>
      </c>
      <c r="H105">
        <v>8</v>
      </c>
      <c r="I105">
        <v>7</v>
      </c>
      <c r="J105" t="s">
        <v>15</v>
      </c>
      <c r="K105">
        <v>7</v>
      </c>
      <c r="L105">
        <v>7</v>
      </c>
      <c r="M105">
        <v>8</v>
      </c>
      <c r="N105">
        <v>6</v>
      </c>
      <c r="O105">
        <v>8</v>
      </c>
      <c r="P105">
        <v>7</v>
      </c>
      <c r="Q105">
        <v>6</v>
      </c>
      <c r="R105">
        <v>8</v>
      </c>
      <c r="S105">
        <v>7</v>
      </c>
      <c r="T105">
        <v>7</v>
      </c>
      <c r="U105">
        <v>8</v>
      </c>
      <c r="V105">
        <v>7</v>
      </c>
      <c r="W105">
        <v>8</v>
      </c>
      <c r="X105">
        <v>8</v>
      </c>
      <c r="Y105">
        <v>7</v>
      </c>
      <c r="Z105">
        <v>8</v>
      </c>
      <c r="AA105">
        <v>7</v>
      </c>
      <c r="AB105">
        <v>6</v>
      </c>
      <c r="AC105">
        <v>2</v>
      </c>
      <c r="AD105">
        <f>IF(Table13[[#This Row],[payment]]=1,1,0)</f>
        <v>0</v>
      </c>
      <c r="AE105">
        <f>IF(Table13[[#This Row],[payment]]=2,1,0)</f>
        <v>1</v>
      </c>
      <c r="AF105">
        <f>IF(Table13[[#This Row],[payment]]=3,1,0)</f>
        <v>0</v>
      </c>
      <c r="AG105">
        <v>1</v>
      </c>
      <c r="AH105">
        <f>IF(Table13[[#This Row],[method_payment]]=1,1,0)</f>
        <v>1</v>
      </c>
      <c r="AI105">
        <f>IF(Table13[[#This Row],[method_payment]]=2,1,0)</f>
        <v>0</v>
      </c>
      <c r="AJ105">
        <f>IF(Table13[[#This Row],[method_payment]]=3,1,0)</f>
        <v>0</v>
      </c>
      <c r="AK105">
        <f>IF(Table13[[#This Row],[method_payment]]=5,1,0)</f>
        <v>0</v>
      </c>
      <c r="AL105">
        <f>IF(Table13[[#This Row],[method_payment]]=6,1,0)</f>
        <v>0</v>
      </c>
      <c r="AM105" t="s">
        <v>16</v>
      </c>
      <c r="AN105" t="s">
        <v>15</v>
      </c>
      <c r="AO105">
        <v>3</v>
      </c>
      <c r="AP105" s="2">
        <v>421.91</v>
      </c>
      <c r="AQ105" s="3">
        <f>IF(AND(Table13[[#This Row],[Average_amount_spent_per_visit_last_3_months]]&gt;=1,Table13[[#This Row],[Average_amount_spent_per_visit_last_3_months]]&lt;=999),1,0)</f>
        <v>1</v>
      </c>
      <c r="AR105" s="3">
        <f>IF(AND(Table13[[#This Row],[Average_amount_spent_per_visit_last_3_months]]&gt;=1000,Table13[[#This Row],[Average_amount_spent_per_visit_last_3_months]]&lt;=6700),1,0)</f>
        <v>0</v>
      </c>
      <c r="AS105">
        <v>3</v>
      </c>
      <c r="AT105">
        <v>31</v>
      </c>
      <c r="AU105">
        <f>IF(AND(Table13[[#This Row],[Age]]&gt;=18,Table13[[#This Row],[Age]]&lt;=25),1,0)</f>
        <v>0</v>
      </c>
      <c r="AV105">
        <f>IF(AND(Table13[[#This Row],[Age]]&gt;=26,Table13[[#This Row],[Age]]&lt;=35),1,0)</f>
        <v>1</v>
      </c>
      <c r="AW105">
        <f>IF(AND(Table13[[#This Row],[Age]]&gt;=36,Table13[[#This Row],[Age]]&lt;=45),1,0)</f>
        <v>0</v>
      </c>
      <c r="AX105">
        <f>IF(AND(Table13[[#This Row],[Age]]&gt;=46,Table13[[#This Row],[Age]]&lt;=55),1,0)</f>
        <v>0</v>
      </c>
      <c r="AY105">
        <f>IF(AND(Table13[[#This Row],[Age]]&gt;=56,Table13[[#This Row],[Age]]&lt;=67),1,0)</f>
        <v>0</v>
      </c>
      <c r="AZ105" t="s">
        <v>24</v>
      </c>
      <c r="BA105">
        <f>IF(Table13[[#This Row],[Marital Status]]="Married",1,0)</f>
        <v>0</v>
      </c>
      <c r="BB105">
        <f>IF(Table13[[#This Row],[Marital Status]]="Single",1,0)</f>
        <v>1</v>
      </c>
      <c r="BC105" t="s">
        <v>27</v>
      </c>
      <c r="BD105">
        <f>IF(Table13[[#This Row],[gender]]="Male",1,0)</f>
        <v>1</v>
      </c>
      <c r="BE105">
        <f>IF(Table13[[#This Row],[gender]]="Female",1,0)</f>
        <v>0</v>
      </c>
      <c r="BF105" t="s">
        <v>23</v>
      </c>
      <c r="BG105">
        <f>IF(Table13[[#This Row],[Highest level of Education]]="Did not attend school",1,0)</f>
        <v>0</v>
      </c>
      <c r="BH105">
        <f>IF(Table13[[#This Row],[Highest level of Education]]="K12 completed",1,0)</f>
        <v>0</v>
      </c>
      <c r="BI105">
        <f>IF(Table13[[#This Row],[Highest level of Education]]="High School Completed",1,0)</f>
        <v>0</v>
      </c>
      <c r="BJ105">
        <f>IF(Table13[[#This Row],[Highest level of Education]]="Technical Diploma/Partially completed College",1,0)</f>
        <v>1</v>
      </c>
      <c r="BK105">
        <f>IF(Table13[[#This Row],[Highest level of Education]]="University/College Degree",1,0)</f>
        <v>0</v>
      </c>
      <c r="BL105">
        <f>IF(Table13[[#This Row],[Highest level of Education]]="Post-graduate education",1,0)</f>
        <v>0</v>
      </c>
      <c r="BM105">
        <v>0</v>
      </c>
      <c r="BN105">
        <v>1</v>
      </c>
      <c r="BO105">
        <v>2</v>
      </c>
      <c r="BP105">
        <f>IF(Table13[[#This Row],[Monthly_Income 1_5500 2_8000 3_11000 4_15000 5_20000 6_27000 7_35000 8_5000 9_51000 98_0]]=1,1,0)</f>
        <v>0</v>
      </c>
      <c r="BQ105">
        <f>IF(Table13[[#This Row],[Monthly_Income 1_5500 2_8000 3_11000 4_15000 5_20000 6_27000 7_35000 8_5000 9_51000 98_0]]=2,1,0)</f>
        <v>1</v>
      </c>
      <c r="BR105">
        <f>IF(Table13[[#This Row],[Monthly_Income 1_5500 2_8000 3_11000 4_15000 5_20000 6_27000 7_35000 8_5000 9_51000 98_0]]=3,1,0)</f>
        <v>0</v>
      </c>
      <c r="BS105">
        <f>IF(Table13[[#This Row],[Monthly_Income 1_5500 2_8000 3_11000 4_15000 5_20000 6_27000 7_35000 8_5000 9_51000 98_0]]=4,1,0)</f>
        <v>0</v>
      </c>
      <c r="BT105">
        <f>IF(Table13[[#This Row],[Monthly_Income 1_5500 2_8000 3_11000 4_15000 5_20000 6_27000 7_35000 8_5000 9_51000 98_0]]=5,1,0)</f>
        <v>0</v>
      </c>
      <c r="BU105">
        <f>IF(Table13[[#This Row],[Monthly_Income 1_5500 2_8000 3_11000 4_15000 5_20000 6_27000 7_35000 8_5000 9_51000 98_0]]=6,1,0)</f>
        <v>0</v>
      </c>
      <c r="BV105">
        <f>IF(Table13[[#This Row],[Monthly_Income 1_5500 2_8000 3_11000 4_15000 5_20000 6_27000 7_35000 8_5000 9_51000 98_0]]=7,1,0)</f>
        <v>0</v>
      </c>
      <c r="BW105">
        <f>IF(Table13[[#This Row],[Monthly_Income 1_5500 2_8000 3_11000 4_15000 5_20000 6_27000 7_35000 8_5000 9_51000 98_0]]=8,1,0)</f>
        <v>0</v>
      </c>
      <c r="BX105">
        <f>IF(Table13[[#This Row],[Monthly_Income 1_5500 2_8000 3_11000 4_15000 5_20000 6_27000 7_35000 8_5000 9_51000 98_0]]=9,1,0)</f>
        <v>0</v>
      </c>
      <c r="BY105">
        <f>IF(Table13[[#This Row],[Monthly_Income 1_5500 2_8000 3_11000 4_15000 5_20000 6_27000 7_35000 8_5000 9_51000 98_0]]=98,1,0)</f>
        <v>0</v>
      </c>
      <c r="BZ105">
        <v>6</v>
      </c>
      <c r="CA105">
        <f>IF(Table13[[#This Row],[Monthly_Household_Income]]=1,1,0)</f>
        <v>0</v>
      </c>
      <c r="CB105">
        <f>IF(Table13[[#This Row],[Monthly_Household_Income]]=2,1,0)</f>
        <v>0</v>
      </c>
      <c r="CC105">
        <f>IF(Table13[[#This Row],[Monthly_Household_Income]]=3,1,0)</f>
        <v>0</v>
      </c>
      <c r="CD105">
        <f>IF(Table13[[#This Row],[Monthly_Household_Income]]=4,1,0)</f>
        <v>0</v>
      </c>
      <c r="CE105">
        <f>IF(Table13[[#This Row],[Monthly_Household_Income]]=5,1,0)</f>
        <v>0</v>
      </c>
      <c r="CF105">
        <f>IF(Table13[[#This Row],[Monthly_Household_Income]]=6,1,0)</f>
        <v>1</v>
      </c>
      <c r="CG105">
        <f>IF(Table13[[#This Row],[Monthly_Household_Income]]=7,1,0)</f>
        <v>0</v>
      </c>
      <c r="CH105">
        <f>IF(Table13[[#This Row],[Monthly_Household_Income]]=8,1,0)</f>
        <v>0</v>
      </c>
      <c r="CI105">
        <f>IF(Table13[[#This Row],[Monthly_Household_Income]]=9,1,0)</f>
        <v>0</v>
      </c>
      <c r="CJ105">
        <f>IF(Table13[[#This Row],[Monthly_Household_Income]]=98,1,0)</f>
        <v>0</v>
      </c>
    </row>
    <row r="106" spans="1:88">
      <c r="A106">
        <v>417</v>
      </c>
      <c r="B106" s="1">
        <v>43223</v>
      </c>
      <c r="C106" t="s">
        <v>2</v>
      </c>
      <c r="D106">
        <v>7</v>
      </c>
      <c r="E106">
        <v>9</v>
      </c>
      <c r="F106">
        <v>8</v>
      </c>
      <c r="G106">
        <v>8</v>
      </c>
      <c r="H106">
        <v>8</v>
      </c>
      <c r="I106">
        <v>7</v>
      </c>
      <c r="J106" t="s">
        <v>15</v>
      </c>
      <c r="K106">
        <v>8</v>
      </c>
      <c r="L106">
        <v>9</v>
      </c>
      <c r="M106">
        <v>7</v>
      </c>
      <c r="N106">
        <v>7</v>
      </c>
      <c r="O106">
        <v>9</v>
      </c>
      <c r="P106">
        <v>8</v>
      </c>
      <c r="Q106">
        <v>7</v>
      </c>
      <c r="R106">
        <v>9</v>
      </c>
      <c r="S106">
        <v>7</v>
      </c>
      <c r="T106">
        <v>8</v>
      </c>
      <c r="U106">
        <v>7</v>
      </c>
      <c r="V106">
        <v>6</v>
      </c>
      <c r="W106">
        <v>8</v>
      </c>
      <c r="X106">
        <v>9</v>
      </c>
      <c r="Y106">
        <v>7</v>
      </c>
      <c r="Z106">
        <v>7</v>
      </c>
      <c r="AA106">
        <v>7</v>
      </c>
      <c r="AB106">
        <v>8</v>
      </c>
      <c r="AC106">
        <v>1</v>
      </c>
      <c r="AD106">
        <f>IF(Table13[[#This Row],[payment]]=1,1,0)</f>
        <v>1</v>
      </c>
      <c r="AE106">
        <f>IF(Table13[[#This Row],[payment]]=2,1,0)</f>
        <v>0</v>
      </c>
      <c r="AF106">
        <f>IF(Table13[[#This Row],[payment]]=3,1,0)</f>
        <v>0</v>
      </c>
      <c r="AG106">
        <v>1</v>
      </c>
      <c r="AH106">
        <f>IF(Table13[[#This Row],[method_payment]]=1,1,0)</f>
        <v>1</v>
      </c>
      <c r="AI106">
        <f>IF(Table13[[#This Row],[method_payment]]=2,1,0)</f>
        <v>0</v>
      </c>
      <c r="AJ106">
        <f>IF(Table13[[#This Row],[method_payment]]=3,1,0)</f>
        <v>0</v>
      </c>
      <c r="AK106">
        <f>IF(Table13[[#This Row],[method_payment]]=5,1,0)</f>
        <v>0</v>
      </c>
      <c r="AL106">
        <f>IF(Table13[[#This Row],[method_payment]]=6,1,0)</f>
        <v>0</v>
      </c>
      <c r="AM106" t="s">
        <v>15</v>
      </c>
      <c r="AN106" t="s">
        <v>16</v>
      </c>
      <c r="AO106">
        <v>1</v>
      </c>
      <c r="AP106" s="2">
        <v>293.91000000000003</v>
      </c>
      <c r="AQ106" s="3">
        <f>IF(AND(Table13[[#This Row],[Average_amount_spent_per_visit_last_3_months]]&gt;=1,Table13[[#This Row],[Average_amount_spent_per_visit_last_3_months]]&lt;=999),1,0)</f>
        <v>1</v>
      </c>
      <c r="AR106" s="3">
        <f>IF(AND(Table13[[#This Row],[Average_amount_spent_per_visit_last_3_months]]&gt;=1000,Table13[[#This Row],[Average_amount_spent_per_visit_last_3_months]]&lt;=6700),1,0)</f>
        <v>0</v>
      </c>
      <c r="AS106">
        <v>2</v>
      </c>
      <c r="AT106">
        <v>46</v>
      </c>
      <c r="AU106">
        <f>IF(AND(Table13[[#This Row],[Age]]&gt;=18,Table13[[#This Row],[Age]]&lt;=25),1,0)</f>
        <v>0</v>
      </c>
      <c r="AV106">
        <f>IF(AND(Table13[[#This Row],[Age]]&gt;=26,Table13[[#This Row],[Age]]&lt;=35),1,0)</f>
        <v>0</v>
      </c>
      <c r="AW106">
        <f>IF(AND(Table13[[#This Row],[Age]]&gt;=36,Table13[[#This Row],[Age]]&lt;=45),1,0)</f>
        <v>0</v>
      </c>
      <c r="AX106">
        <f>IF(AND(Table13[[#This Row],[Age]]&gt;=46,Table13[[#This Row],[Age]]&lt;=55),1,0)</f>
        <v>1</v>
      </c>
      <c r="AY106">
        <f>IF(AND(Table13[[#This Row],[Age]]&gt;=56,Table13[[#This Row],[Age]]&lt;=67),1,0)</f>
        <v>0</v>
      </c>
      <c r="AZ106" t="s">
        <v>25</v>
      </c>
      <c r="BA106">
        <f>IF(Table13[[#This Row],[Marital Status]]="Married",1,0)</f>
        <v>1</v>
      </c>
      <c r="BB106">
        <f>IF(Table13[[#This Row],[Marital Status]]="Single",1,0)</f>
        <v>0</v>
      </c>
      <c r="BC106" t="s">
        <v>28</v>
      </c>
      <c r="BD106">
        <f>IF(Table13[[#This Row],[gender]]="Male",1,0)</f>
        <v>0</v>
      </c>
      <c r="BE106">
        <f>IF(Table13[[#This Row],[gender]]="Female",1,0)</f>
        <v>1</v>
      </c>
      <c r="BF106" t="s">
        <v>22</v>
      </c>
      <c r="BG106">
        <f>IF(Table13[[#This Row],[Highest level of Education]]="Did not attend school",1,0)</f>
        <v>0</v>
      </c>
      <c r="BH106">
        <f>IF(Table13[[#This Row],[Highest level of Education]]="K12 completed",1,0)</f>
        <v>1</v>
      </c>
      <c r="BI106">
        <f>IF(Table13[[#This Row],[Highest level of Education]]="High School Completed",1,0)</f>
        <v>0</v>
      </c>
      <c r="BJ106">
        <f>IF(Table13[[#This Row],[Highest level of Education]]="Technical Diploma/Partially completed College",1,0)</f>
        <v>0</v>
      </c>
      <c r="BK106">
        <f>IF(Table13[[#This Row],[Highest level of Education]]="University/College Degree",1,0)</f>
        <v>0</v>
      </c>
      <c r="BL106">
        <f>IF(Table13[[#This Row],[Highest level of Education]]="Post-graduate education",1,0)</f>
        <v>0</v>
      </c>
      <c r="BM106">
        <v>4</v>
      </c>
      <c r="BN106">
        <v>1</v>
      </c>
      <c r="BO106">
        <v>1</v>
      </c>
      <c r="BP106">
        <f>IF(Table13[[#This Row],[Monthly_Income 1_5500 2_8000 3_11000 4_15000 5_20000 6_27000 7_35000 8_5000 9_51000 98_0]]=1,1,0)</f>
        <v>1</v>
      </c>
      <c r="BQ106">
        <f>IF(Table13[[#This Row],[Monthly_Income 1_5500 2_8000 3_11000 4_15000 5_20000 6_27000 7_35000 8_5000 9_51000 98_0]]=2,1,0)</f>
        <v>0</v>
      </c>
      <c r="BR106">
        <f>IF(Table13[[#This Row],[Monthly_Income 1_5500 2_8000 3_11000 4_15000 5_20000 6_27000 7_35000 8_5000 9_51000 98_0]]=3,1,0)</f>
        <v>0</v>
      </c>
      <c r="BS106">
        <f>IF(Table13[[#This Row],[Monthly_Income 1_5500 2_8000 3_11000 4_15000 5_20000 6_27000 7_35000 8_5000 9_51000 98_0]]=4,1,0)</f>
        <v>0</v>
      </c>
      <c r="BT106">
        <f>IF(Table13[[#This Row],[Monthly_Income 1_5500 2_8000 3_11000 4_15000 5_20000 6_27000 7_35000 8_5000 9_51000 98_0]]=5,1,0)</f>
        <v>0</v>
      </c>
      <c r="BU106">
        <f>IF(Table13[[#This Row],[Monthly_Income 1_5500 2_8000 3_11000 4_15000 5_20000 6_27000 7_35000 8_5000 9_51000 98_0]]=6,1,0)</f>
        <v>0</v>
      </c>
      <c r="BV106">
        <f>IF(Table13[[#This Row],[Monthly_Income 1_5500 2_8000 3_11000 4_15000 5_20000 6_27000 7_35000 8_5000 9_51000 98_0]]=7,1,0)</f>
        <v>0</v>
      </c>
      <c r="BW106">
        <f>IF(Table13[[#This Row],[Monthly_Income 1_5500 2_8000 3_11000 4_15000 5_20000 6_27000 7_35000 8_5000 9_51000 98_0]]=8,1,0)</f>
        <v>0</v>
      </c>
      <c r="BX106">
        <f>IF(Table13[[#This Row],[Monthly_Income 1_5500 2_8000 3_11000 4_15000 5_20000 6_27000 7_35000 8_5000 9_51000 98_0]]=9,1,0)</f>
        <v>0</v>
      </c>
      <c r="BY106">
        <f>IF(Table13[[#This Row],[Monthly_Income 1_5500 2_8000 3_11000 4_15000 5_20000 6_27000 7_35000 8_5000 9_51000 98_0]]=98,1,0)</f>
        <v>0</v>
      </c>
      <c r="BZ106">
        <v>3</v>
      </c>
      <c r="CA106">
        <f>IF(Table13[[#This Row],[Monthly_Household_Income]]=1,1,0)</f>
        <v>0</v>
      </c>
      <c r="CB106">
        <f>IF(Table13[[#This Row],[Monthly_Household_Income]]=2,1,0)</f>
        <v>0</v>
      </c>
      <c r="CC106">
        <f>IF(Table13[[#This Row],[Monthly_Household_Income]]=3,1,0)</f>
        <v>1</v>
      </c>
      <c r="CD106">
        <f>IF(Table13[[#This Row],[Monthly_Household_Income]]=4,1,0)</f>
        <v>0</v>
      </c>
      <c r="CE106">
        <f>IF(Table13[[#This Row],[Monthly_Household_Income]]=5,1,0)</f>
        <v>0</v>
      </c>
      <c r="CF106">
        <f>IF(Table13[[#This Row],[Monthly_Household_Income]]=6,1,0)</f>
        <v>0</v>
      </c>
      <c r="CG106">
        <f>IF(Table13[[#This Row],[Monthly_Household_Income]]=7,1,0)</f>
        <v>0</v>
      </c>
      <c r="CH106">
        <f>IF(Table13[[#This Row],[Monthly_Household_Income]]=8,1,0)</f>
        <v>0</v>
      </c>
      <c r="CI106">
        <f>IF(Table13[[#This Row],[Monthly_Household_Income]]=9,1,0)</f>
        <v>0</v>
      </c>
      <c r="CJ106">
        <f>IF(Table13[[#This Row],[Monthly_Household_Income]]=98,1,0)</f>
        <v>0</v>
      </c>
    </row>
    <row r="107" spans="1:88">
      <c r="A107">
        <v>422</v>
      </c>
      <c r="B107" s="1">
        <v>43253</v>
      </c>
      <c r="C107" t="s">
        <v>29</v>
      </c>
      <c r="D107">
        <v>8</v>
      </c>
      <c r="E107">
        <v>9</v>
      </c>
      <c r="F107">
        <v>9</v>
      </c>
      <c r="G107">
        <v>8</v>
      </c>
      <c r="H107">
        <v>7</v>
      </c>
      <c r="I107">
        <v>7</v>
      </c>
      <c r="J107" t="s">
        <v>15</v>
      </c>
      <c r="K107">
        <v>8</v>
      </c>
      <c r="L107">
        <v>7</v>
      </c>
      <c r="M107">
        <v>8</v>
      </c>
      <c r="N107">
        <v>9</v>
      </c>
      <c r="O107">
        <v>8</v>
      </c>
      <c r="P107">
        <v>10</v>
      </c>
      <c r="Q107">
        <v>7</v>
      </c>
      <c r="R107">
        <v>7</v>
      </c>
      <c r="S107">
        <v>9</v>
      </c>
      <c r="T107">
        <v>7</v>
      </c>
      <c r="U107">
        <v>9</v>
      </c>
      <c r="V107">
        <v>8</v>
      </c>
      <c r="W107">
        <v>7</v>
      </c>
      <c r="X107">
        <v>7</v>
      </c>
      <c r="Y107">
        <v>7</v>
      </c>
      <c r="Z107">
        <v>8</v>
      </c>
      <c r="AA107">
        <v>7</v>
      </c>
      <c r="AB107">
        <v>7</v>
      </c>
      <c r="AC107">
        <v>2</v>
      </c>
      <c r="AD107">
        <f>IF(Table13[[#This Row],[payment]]=1,1,0)</f>
        <v>0</v>
      </c>
      <c r="AE107">
        <f>IF(Table13[[#This Row],[payment]]=2,1,0)</f>
        <v>1</v>
      </c>
      <c r="AF107">
        <f>IF(Table13[[#This Row],[payment]]=3,1,0)</f>
        <v>0</v>
      </c>
      <c r="AG107">
        <v>6</v>
      </c>
      <c r="AH107">
        <f>IF(Table13[[#This Row],[method_payment]]=1,1,0)</f>
        <v>0</v>
      </c>
      <c r="AI107">
        <f>IF(Table13[[#This Row],[method_payment]]=2,1,0)</f>
        <v>0</v>
      </c>
      <c r="AJ107">
        <f>IF(Table13[[#This Row],[method_payment]]=3,1,0)</f>
        <v>0</v>
      </c>
      <c r="AK107">
        <f>IF(Table13[[#This Row],[method_payment]]=5,1,0)</f>
        <v>0</v>
      </c>
      <c r="AL107">
        <f>IF(Table13[[#This Row],[method_payment]]=6,1,0)</f>
        <v>1</v>
      </c>
      <c r="AM107" t="s">
        <v>16</v>
      </c>
      <c r="AN107" t="s">
        <v>15</v>
      </c>
      <c r="AO107">
        <v>1</v>
      </c>
      <c r="AP107" s="2">
        <v>266.52</v>
      </c>
      <c r="AQ107" s="3">
        <f>IF(AND(Table13[[#This Row],[Average_amount_spent_per_visit_last_3_months]]&gt;=1,Table13[[#This Row],[Average_amount_spent_per_visit_last_3_months]]&lt;=999),1,0)</f>
        <v>1</v>
      </c>
      <c r="AR107" s="3">
        <f>IF(AND(Table13[[#This Row],[Average_amount_spent_per_visit_last_3_months]]&gt;=1000,Table13[[#This Row],[Average_amount_spent_per_visit_last_3_months]]&lt;=6700),1,0)</f>
        <v>0</v>
      </c>
      <c r="AS107">
        <v>1</v>
      </c>
      <c r="AT107">
        <v>33</v>
      </c>
      <c r="AU107">
        <f>IF(AND(Table13[[#This Row],[Age]]&gt;=18,Table13[[#This Row],[Age]]&lt;=25),1,0)</f>
        <v>0</v>
      </c>
      <c r="AV107">
        <f>IF(AND(Table13[[#This Row],[Age]]&gt;=26,Table13[[#This Row],[Age]]&lt;=35),1,0)</f>
        <v>1</v>
      </c>
      <c r="AW107">
        <f>IF(AND(Table13[[#This Row],[Age]]&gt;=36,Table13[[#This Row],[Age]]&lt;=45),1,0)</f>
        <v>0</v>
      </c>
      <c r="AX107">
        <f>IF(AND(Table13[[#This Row],[Age]]&gt;=46,Table13[[#This Row],[Age]]&lt;=55),1,0)</f>
        <v>0</v>
      </c>
      <c r="AY107">
        <f>IF(AND(Table13[[#This Row],[Age]]&gt;=56,Table13[[#This Row],[Age]]&lt;=67),1,0)</f>
        <v>0</v>
      </c>
      <c r="AZ107" t="s">
        <v>25</v>
      </c>
      <c r="BA107">
        <f>IF(Table13[[#This Row],[Marital Status]]="Married",1,0)</f>
        <v>1</v>
      </c>
      <c r="BB107">
        <f>IF(Table13[[#This Row],[Marital Status]]="Single",1,0)</f>
        <v>0</v>
      </c>
      <c r="BC107" t="s">
        <v>28</v>
      </c>
      <c r="BD107">
        <f>IF(Table13[[#This Row],[gender]]="Male",1,0)</f>
        <v>0</v>
      </c>
      <c r="BE107">
        <f>IF(Table13[[#This Row],[gender]]="Female",1,0)</f>
        <v>1</v>
      </c>
      <c r="BF107" t="s">
        <v>19</v>
      </c>
      <c r="BG107">
        <f>IF(Table13[[#This Row],[Highest level of Education]]="Did not attend school",1,0)</f>
        <v>0</v>
      </c>
      <c r="BH107">
        <f>IF(Table13[[#This Row],[Highest level of Education]]="K12 completed",1,0)</f>
        <v>0</v>
      </c>
      <c r="BI107">
        <f>IF(Table13[[#This Row],[Highest level of Education]]="High School Completed",1,0)</f>
        <v>0</v>
      </c>
      <c r="BJ107">
        <f>IF(Table13[[#This Row],[Highest level of Education]]="Technical Diploma/Partially completed College",1,0)</f>
        <v>0</v>
      </c>
      <c r="BK107">
        <f>IF(Table13[[#This Row],[Highest level of Education]]="University/College Degree",1,0)</f>
        <v>1</v>
      </c>
      <c r="BL107">
        <f>IF(Table13[[#This Row],[Highest level of Education]]="Post-graduate education",1,0)</f>
        <v>0</v>
      </c>
      <c r="BM107">
        <v>1</v>
      </c>
      <c r="BN107">
        <v>1</v>
      </c>
      <c r="BO107">
        <v>4</v>
      </c>
      <c r="BP107">
        <f>IF(Table13[[#This Row],[Monthly_Income 1_5500 2_8000 3_11000 4_15000 5_20000 6_27000 7_35000 8_5000 9_51000 98_0]]=1,1,0)</f>
        <v>0</v>
      </c>
      <c r="BQ107">
        <f>IF(Table13[[#This Row],[Monthly_Income 1_5500 2_8000 3_11000 4_15000 5_20000 6_27000 7_35000 8_5000 9_51000 98_0]]=2,1,0)</f>
        <v>0</v>
      </c>
      <c r="BR107">
        <f>IF(Table13[[#This Row],[Monthly_Income 1_5500 2_8000 3_11000 4_15000 5_20000 6_27000 7_35000 8_5000 9_51000 98_0]]=3,1,0)</f>
        <v>0</v>
      </c>
      <c r="BS107">
        <f>IF(Table13[[#This Row],[Monthly_Income 1_5500 2_8000 3_11000 4_15000 5_20000 6_27000 7_35000 8_5000 9_51000 98_0]]=4,1,0)</f>
        <v>1</v>
      </c>
      <c r="BT107">
        <f>IF(Table13[[#This Row],[Monthly_Income 1_5500 2_8000 3_11000 4_15000 5_20000 6_27000 7_35000 8_5000 9_51000 98_0]]=5,1,0)</f>
        <v>0</v>
      </c>
      <c r="BU107">
        <f>IF(Table13[[#This Row],[Monthly_Income 1_5500 2_8000 3_11000 4_15000 5_20000 6_27000 7_35000 8_5000 9_51000 98_0]]=6,1,0)</f>
        <v>0</v>
      </c>
      <c r="BV107">
        <f>IF(Table13[[#This Row],[Monthly_Income 1_5500 2_8000 3_11000 4_15000 5_20000 6_27000 7_35000 8_5000 9_51000 98_0]]=7,1,0)</f>
        <v>0</v>
      </c>
      <c r="BW107">
        <f>IF(Table13[[#This Row],[Monthly_Income 1_5500 2_8000 3_11000 4_15000 5_20000 6_27000 7_35000 8_5000 9_51000 98_0]]=8,1,0)</f>
        <v>0</v>
      </c>
      <c r="BX107">
        <f>IF(Table13[[#This Row],[Monthly_Income 1_5500 2_8000 3_11000 4_15000 5_20000 6_27000 7_35000 8_5000 9_51000 98_0]]=9,1,0)</f>
        <v>0</v>
      </c>
      <c r="BY107">
        <f>IF(Table13[[#This Row],[Monthly_Income 1_5500 2_8000 3_11000 4_15000 5_20000 6_27000 7_35000 8_5000 9_51000 98_0]]=98,1,0)</f>
        <v>0</v>
      </c>
      <c r="BZ107">
        <v>5</v>
      </c>
      <c r="CA107">
        <f>IF(Table13[[#This Row],[Monthly_Household_Income]]=1,1,0)</f>
        <v>0</v>
      </c>
      <c r="CB107">
        <f>IF(Table13[[#This Row],[Monthly_Household_Income]]=2,1,0)</f>
        <v>0</v>
      </c>
      <c r="CC107">
        <f>IF(Table13[[#This Row],[Monthly_Household_Income]]=3,1,0)</f>
        <v>0</v>
      </c>
      <c r="CD107">
        <f>IF(Table13[[#This Row],[Monthly_Household_Income]]=4,1,0)</f>
        <v>0</v>
      </c>
      <c r="CE107">
        <f>IF(Table13[[#This Row],[Monthly_Household_Income]]=5,1,0)</f>
        <v>1</v>
      </c>
      <c r="CF107">
        <f>IF(Table13[[#This Row],[Monthly_Household_Income]]=6,1,0)</f>
        <v>0</v>
      </c>
      <c r="CG107">
        <f>IF(Table13[[#This Row],[Monthly_Household_Income]]=7,1,0)</f>
        <v>0</v>
      </c>
      <c r="CH107">
        <f>IF(Table13[[#This Row],[Monthly_Household_Income]]=8,1,0)</f>
        <v>0</v>
      </c>
      <c r="CI107">
        <f>IF(Table13[[#This Row],[Monthly_Household_Income]]=9,1,0)</f>
        <v>0</v>
      </c>
      <c r="CJ107">
        <f>IF(Table13[[#This Row],[Monthly_Household_Income]]=98,1,0)</f>
        <v>0</v>
      </c>
    </row>
    <row r="108" spans="1:88">
      <c r="A108">
        <v>427</v>
      </c>
      <c r="B108" s="1">
        <v>42966</v>
      </c>
      <c r="C108" t="s">
        <v>35</v>
      </c>
      <c r="D108">
        <v>8</v>
      </c>
      <c r="E108">
        <v>8</v>
      </c>
      <c r="F108">
        <v>8</v>
      </c>
      <c r="G108">
        <v>7</v>
      </c>
      <c r="H108">
        <v>8</v>
      </c>
      <c r="I108">
        <v>5</v>
      </c>
      <c r="J108" t="s">
        <v>15</v>
      </c>
      <c r="K108">
        <v>9</v>
      </c>
      <c r="L108">
        <v>7</v>
      </c>
      <c r="M108">
        <v>7</v>
      </c>
      <c r="N108">
        <v>6</v>
      </c>
      <c r="O108">
        <v>8</v>
      </c>
      <c r="P108">
        <v>9</v>
      </c>
      <c r="Q108">
        <v>7</v>
      </c>
      <c r="R108">
        <v>6</v>
      </c>
      <c r="S108">
        <v>8</v>
      </c>
      <c r="T108">
        <v>8</v>
      </c>
      <c r="U108">
        <v>9</v>
      </c>
      <c r="V108">
        <v>7</v>
      </c>
      <c r="W108">
        <v>8</v>
      </c>
      <c r="X108">
        <v>6</v>
      </c>
      <c r="Y108">
        <v>8</v>
      </c>
      <c r="Z108">
        <v>9</v>
      </c>
      <c r="AA108">
        <v>7</v>
      </c>
      <c r="AB108">
        <v>6</v>
      </c>
      <c r="AC108">
        <v>1</v>
      </c>
      <c r="AD108">
        <f>IF(Table13[[#This Row],[payment]]=1,1,0)</f>
        <v>1</v>
      </c>
      <c r="AE108">
        <f>IF(Table13[[#This Row],[payment]]=2,1,0)</f>
        <v>0</v>
      </c>
      <c r="AF108">
        <f>IF(Table13[[#This Row],[payment]]=3,1,0)</f>
        <v>0</v>
      </c>
      <c r="AG108">
        <v>6</v>
      </c>
      <c r="AH108">
        <f>IF(Table13[[#This Row],[method_payment]]=1,1,0)</f>
        <v>0</v>
      </c>
      <c r="AI108">
        <f>IF(Table13[[#This Row],[method_payment]]=2,1,0)</f>
        <v>0</v>
      </c>
      <c r="AJ108">
        <f>IF(Table13[[#This Row],[method_payment]]=3,1,0)</f>
        <v>0</v>
      </c>
      <c r="AK108">
        <f>IF(Table13[[#This Row],[method_payment]]=5,1,0)</f>
        <v>0</v>
      </c>
      <c r="AL108">
        <f>IF(Table13[[#This Row],[method_payment]]=6,1,0)</f>
        <v>1</v>
      </c>
      <c r="AM108" t="s">
        <v>16</v>
      </c>
      <c r="AN108" t="s">
        <v>15</v>
      </c>
      <c r="AO108">
        <v>2</v>
      </c>
      <c r="AP108" s="2">
        <v>219.79</v>
      </c>
      <c r="AQ108" s="3">
        <f>IF(AND(Table13[[#This Row],[Average_amount_spent_per_visit_last_3_months]]&gt;=1,Table13[[#This Row],[Average_amount_spent_per_visit_last_3_months]]&lt;=999),1,0)</f>
        <v>1</v>
      </c>
      <c r="AR108" s="3">
        <f>IF(AND(Table13[[#This Row],[Average_amount_spent_per_visit_last_3_months]]&gt;=1000,Table13[[#This Row],[Average_amount_spent_per_visit_last_3_months]]&lt;=6700),1,0)</f>
        <v>0</v>
      </c>
      <c r="AS108">
        <v>1</v>
      </c>
      <c r="AT108">
        <v>36</v>
      </c>
      <c r="AU108">
        <f>IF(AND(Table13[[#This Row],[Age]]&gt;=18,Table13[[#This Row],[Age]]&lt;=25),1,0)</f>
        <v>0</v>
      </c>
      <c r="AV108">
        <f>IF(AND(Table13[[#This Row],[Age]]&gt;=26,Table13[[#This Row],[Age]]&lt;=35),1,0)</f>
        <v>0</v>
      </c>
      <c r="AW108">
        <f>IF(AND(Table13[[#This Row],[Age]]&gt;=36,Table13[[#This Row],[Age]]&lt;=45),1,0)</f>
        <v>1</v>
      </c>
      <c r="AX108">
        <f>IF(AND(Table13[[#This Row],[Age]]&gt;=46,Table13[[#This Row],[Age]]&lt;=55),1,0)</f>
        <v>0</v>
      </c>
      <c r="AY108">
        <f>IF(AND(Table13[[#This Row],[Age]]&gt;=56,Table13[[#This Row],[Age]]&lt;=67),1,0)</f>
        <v>0</v>
      </c>
      <c r="AZ108" t="s">
        <v>25</v>
      </c>
      <c r="BA108">
        <f>IF(Table13[[#This Row],[Marital Status]]="Married",1,0)</f>
        <v>1</v>
      </c>
      <c r="BB108">
        <f>IF(Table13[[#This Row],[Marital Status]]="Single",1,0)</f>
        <v>0</v>
      </c>
      <c r="BC108" t="s">
        <v>28</v>
      </c>
      <c r="BD108">
        <f>IF(Table13[[#This Row],[gender]]="Male",1,0)</f>
        <v>0</v>
      </c>
      <c r="BE108">
        <f>IF(Table13[[#This Row],[gender]]="Female",1,0)</f>
        <v>1</v>
      </c>
      <c r="BF108" t="s">
        <v>23</v>
      </c>
      <c r="BG108">
        <f>IF(Table13[[#This Row],[Highest level of Education]]="Did not attend school",1,0)</f>
        <v>0</v>
      </c>
      <c r="BH108">
        <f>IF(Table13[[#This Row],[Highest level of Education]]="K12 completed",1,0)</f>
        <v>0</v>
      </c>
      <c r="BI108">
        <f>IF(Table13[[#This Row],[Highest level of Education]]="High School Completed",1,0)</f>
        <v>0</v>
      </c>
      <c r="BJ108">
        <f>IF(Table13[[#This Row],[Highest level of Education]]="Technical Diploma/Partially completed College",1,0)</f>
        <v>1</v>
      </c>
      <c r="BK108">
        <f>IF(Table13[[#This Row],[Highest level of Education]]="University/College Degree",1,0)</f>
        <v>0</v>
      </c>
      <c r="BL108">
        <f>IF(Table13[[#This Row],[Highest level of Education]]="Post-graduate education",1,0)</f>
        <v>0</v>
      </c>
      <c r="BM108">
        <v>2</v>
      </c>
      <c r="BN108">
        <v>1</v>
      </c>
      <c r="BO108">
        <v>1</v>
      </c>
      <c r="BP108">
        <f>IF(Table13[[#This Row],[Monthly_Income 1_5500 2_8000 3_11000 4_15000 5_20000 6_27000 7_35000 8_5000 9_51000 98_0]]=1,1,0)</f>
        <v>1</v>
      </c>
      <c r="BQ108">
        <f>IF(Table13[[#This Row],[Monthly_Income 1_5500 2_8000 3_11000 4_15000 5_20000 6_27000 7_35000 8_5000 9_51000 98_0]]=2,1,0)</f>
        <v>0</v>
      </c>
      <c r="BR108">
        <f>IF(Table13[[#This Row],[Monthly_Income 1_5500 2_8000 3_11000 4_15000 5_20000 6_27000 7_35000 8_5000 9_51000 98_0]]=3,1,0)</f>
        <v>0</v>
      </c>
      <c r="BS108">
        <f>IF(Table13[[#This Row],[Monthly_Income 1_5500 2_8000 3_11000 4_15000 5_20000 6_27000 7_35000 8_5000 9_51000 98_0]]=4,1,0)</f>
        <v>0</v>
      </c>
      <c r="BT108">
        <f>IF(Table13[[#This Row],[Monthly_Income 1_5500 2_8000 3_11000 4_15000 5_20000 6_27000 7_35000 8_5000 9_51000 98_0]]=5,1,0)</f>
        <v>0</v>
      </c>
      <c r="BU108">
        <f>IF(Table13[[#This Row],[Monthly_Income 1_5500 2_8000 3_11000 4_15000 5_20000 6_27000 7_35000 8_5000 9_51000 98_0]]=6,1,0)</f>
        <v>0</v>
      </c>
      <c r="BV108">
        <f>IF(Table13[[#This Row],[Monthly_Income 1_5500 2_8000 3_11000 4_15000 5_20000 6_27000 7_35000 8_5000 9_51000 98_0]]=7,1,0)</f>
        <v>0</v>
      </c>
      <c r="BW108">
        <f>IF(Table13[[#This Row],[Monthly_Income 1_5500 2_8000 3_11000 4_15000 5_20000 6_27000 7_35000 8_5000 9_51000 98_0]]=8,1,0)</f>
        <v>0</v>
      </c>
      <c r="BX108">
        <f>IF(Table13[[#This Row],[Monthly_Income 1_5500 2_8000 3_11000 4_15000 5_20000 6_27000 7_35000 8_5000 9_51000 98_0]]=9,1,0)</f>
        <v>0</v>
      </c>
      <c r="BY108">
        <f>IF(Table13[[#This Row],[Monthly_Income 1_5500 2_8000 3_11000 4_15000 5_20000 6_27000 7_35000 8_5000 9_51000 98_0]]=98,1,0)</f>
        <v>0</v>
      </c>
      <c r="BZ108">
        <v>3</v>
      </c>
      <c r="CA108">
        <f>IF(Table13[[#This Row],[Monthly_Household_Income]]=1,1,0)</f>
        <v>0</v>
      </c>
      <c r="CB108">
        <f>IF(Table13[[#This Row],[Monthly_Household_Income]]=2,1,0)</f>
        <v>0</v>
      </c>
      <c r="CC108">
        <f>IF(Table13[[#This Row],[Monthly_Household_Income]]=3,1,0)</f>
        <v>1</v>
      </c>
      <c r="CD108">
        <f>IF(Table13[[#This Row],[Monthly_Household_Income]]=4,1,0)</f>
        <v>0</v>
      </c>
      <c r="CE108">
        <f>IF(Table13[[#This Row],[Monthly_Household_Income]]=5,1,0)</f>
        <v>0</v>
      </c>
      <c r="CF108">
        <f>IF(Table13[[#This Row],[Monthly_Household_Income]]=6,1,0)</f>
        <v>0</v>
      </c>
      <c r="CG108">
        <f>IF(Table13[[#This Row],[Monthly_Household_Income]]=7,1,0)</f>
        <v>0</v>
      </c>
      <c r="CH108">
        <f>IF(Table13[[#This Row],[Monthly_Household_Income]]=8,1,0)</f>
        <v>0</v>
      </c>
      <c r="CI108">
        <f>IF(Table13[[#This Row],[Monthly_Household_Income]]=9,1,0)</f>
        <v>0</v>
      </c>
      <c r="CJ108">
        <f>IF(Table13[[#This Row],[Monthly_Household_Income]]=98,1,0)</f>
        <v>0</v>
      </c>
    </row>
    <row r="109" spans="1:88">
      <c r="A109">
        <v>430</v>
      </c>
      <c r="B109" s="1">
        <v>43100</v>
      </c>
      <c r="C109" t="s">
        <v>31</v>
      </c>
      <c r="D109">
        <v>6</v>
      </c>
      <c r="E109">
        <v>7</v>
      </c>
      <c r="F109">
        <v>6</v>
      </c>
      <c r="G109">
        <v>6</v>
      </c>
      <c r="H109">
        <v>7</v>
      </c>
      <c r="I109">
        <v>6</v>
      </c>
      <c r="J109" t="s">
        <v>15</v>
      </c>
      <c r="K109">
        <v>7</v>
      </c>
      <c r="L109">
        <v>6</v>
      </c>
      <c r="M109">
        <v>6</v>
      </c>
      <c r="N109">
        <v>6</v>
      </c>
      <c r="O109">
        <v>7</v>
      </c>
      <c r="P109">
        <v>6</v>
      </c>
      <c r="Q109">
        <v>6</v>
      </c>
      <c r="R109">
        <v>7</v>
      </c>
      <c r="S109">
        <v>7</v>
      </c>
      <c r="T109">
        <v>7</v>
      </c>
      <c r="U109">
        <v>7</v>
      </c>
      <c r="V109">
        <v>8</v>
      </c>
      <c r="W109">
        <v>7</v>
      </c>
      <c r="X109">
        <v>0</v>
      </c>
      <c r="Y109">
        <v>6</v>
      </c>
      <c r="Z109">
        <v>6</v>
      </c>
      <c r="AA109">
        <v>6</v>
      </c>
      <c r="AB109">
        <v>7</v>
      </c>
      <c r="AC109">
        <v>2</v>
      </c>
      <c r="AD109">
        <f>IF(Table13[[#This Row],[payment]]=1,1,0)</f>
        <v>0</v>
      </c>
      <c r="AE109">
        <f>IF(Table13[[#This Row],[payment]]=2,1,0)</f>
        <v>1</v>
      </c>
      <c r="AF109">
        <f>IF(Table13[[#This Row],[payment]]=3,1,0)</f>
        <v>0</v>
      </c>
      <c r="AG109">
        <v>5</v>
      </c>
      <c r="AH109">
        <f>IF(Table13[[#This Row],[method_payment]]=1,1,0)</f>
        <v>0</v>
      </c>
      <c r="AI109">
        <f>IF(Table13[[#This Row],[method_payment]]=2,1,0)</f>
        <v>0</v>
      </c>
      <c r="AJ109">
        <f>IF(Table13[[#This Row],[method_payment]]=3,1,0)</f>
        <v>0</v>
      </c>
      <c r="AK109">
        <f>IF(Table13[[#This Row],[method_payment]]=5,1,0)</f>
        <v>1</v>
      </c>
      <c r="AL109">
        <f>IF(Table13[[#This Row],[method_payment]]=6,1,0)</f>
        <v>0</v>
      </c>
      <c r="AM109" t="s">
        <v>16</v>
      </c>
      <c r="AN109" t="s">
        <v>16</v>
      </c>
      <c r="AO109">
        <v>2</v>
      </c>
      <c r="AP109" s="2">
        <v>249.67</v>
      </c>
      <c r="AQ109" s="3">
        <f>IF(AND(Table13[[#This Row],[Average_amount_spent_per_visit_last_3_months]]&gt;=1,Table13[[#This Row],[Average_amount_spent_per_visit_last_3_months]]&lt;=999),1,0)</f>
        <v>1</v>
      </c>
      <c r="AR109" s="3">
        <f>IF(AND(Table13[[#This Row],[Average_amount_spent_per_visit_last_3_months]]&gt;=1000,Table13[[#This Row],[Average_amount_spent_per_visit_last_3_months]]&lt;=6700),1,0)</f>
        <v>0</v>
      </c>
      <c r="AS109">
        <v>3</v>
      </c>
      <c r="AT109">
        <v>48</v>
      </c>
      <c r="AU109">
        <f>IF(AND(Table13[[#This Row],[Age]]&gt;=18,Table13[[#This Row],[Age]]&lt;=25),1,0)</f>
        <v>0</v>
      </c>
      <c r="AV109">
        <f>IF(AND(Table13[[#This Row],[Age]]&gt;=26,Table13[[#This Row],[Age]]&lt;=35),1,0)</f>
        <v>0</v>
      </c>
      <c r="AW109">
        <f>IF(AND(Table13[[#This Row],[Age]]&gt;=36,Table13[[#This Row],[Age]]&lt;=45),1,0)</f>
        <v>0</v>
      </c>
      <c r="AX109">
        <f>IF(AND(Table13[[#This Row],[Age]]&gt;=46,Table13[[#This Row],[Age]]&lt;=55),1,0)</f>
        <v>1</v>
      </c>
      <c r="AY109">
        <f>IF(AND(Table13[[#This Row],[Age]]&gt;=56,Table13[[#This Row],[Age]]&lt;=67),1,0)</f>
        <v>0</v>
      </c>
      <c r="AZ109" t="s">
        <v>25</v>
      </c>
      <c r="BA109">
        <f>IF(Table13[[#This Row],[Marital Status]]="Married",1,0)</f>
        <v>1</v>
      </c>
      <c r="BB109">
        <f>IF(Table13[[#This Row],[Marital Status]]="Single",1,0)</f>
        <v>0</v>
      </c>
      <c r="BC109" t="s">
        <v>27</v>
      </c>
      <c r="BD109">
        <f>IF(Table13[[#This Row],[gender]]="Male",1,0)</f>
        <v>1</v>
      </c>
      <c r="BE109">
        <f>IF(Table13[[#This Row],[gender]]="Female",1,0)</f>
        <v>0</v>
      </c>
      <c r="BF109" t="s">
        <v>20</v>
      </c>
      <c r="BG109">
        <f>IF(Table13[[#This Row],[Highest level of Education]]="Did not attend school",1,0)</f>
        <v>0</v>
      </c>
      <c r="BH109">
        <f>IF(Table13[[#This Row],[Highest level of Education]]="K12 completed",1,0)</f>
        <v>0</v>
      </c>
      <c r="BI109">
        <f>IF(Table13[[#This Row],[Highest level of Education]]="High School Completed",1,0)</f>
        <v>1</v>
      </c>
      <c r="BJ109">
        <f>IF(Table13[[#This Row],[Highest level of Education]]="Technical Diploma/Partially completed College",1,0)</f>
        <v>0</v>
      </c>
      <c r="BK109">
        <f>IF(Table13[[#This Row],[Highest level of Education]]="University/College Degree",1,0)</f>
        <v>0</v>
      </c>
      <c r="BL109">
        <f>IF(Table13[[#This Row],[Highest level of Education]]="Post-graduate education",1,0)</f>
        <v>0</v>
      </c>
      <c r="BM109">
        <v>4</v>
      </c>
      <c r="BN109">
        <v>1</v>
      </c>
      <c r="BO109">
        <v>4</v>
      </c>
      <c r="BP109">
        <f>IF(Table13[[#This Row],[Monthly_Income 1_5500 2_8000 3_11000 4_15000 5_20000 6_27000 7_35000 8_5000 9_51000 98_0]]=1,1,0)</f>
        <v>0</v>
      </c>
      <c r="BQ109">
        <f>IF(Table13[[#This Row],[Monthly_Income 1_5500 2_8000 3_11000 4_15000 5_20000 6_27000 7_35000 8_5000 9_51000 98_0]]=2,1,0)</f>
        <v>0</v>
      </c>
      <c r="BR109">
        <f>IF(Table13[[#This Row],[Monthly_Income 1_5500 2_8000 3_11000 4_15000 5_20000 6_27000 7_35000 8_5000 9_51000 98_0]]=3,1,0)</f>
        <v>0</v>
      </c>
      <c r="BS109">
        <f>IF(Table13[[#This Row],[Monthly_Income 1_5500 2_8000 3_11000 4_15000 5_20000 6_27000 7_35000 8_5000 9_51000 98_0]]=4,1,0)</f>
        <v>1</v>
      </c>
      <c r="BT109">
        <f>IF(Table13[[#This Row],[Monthly_Income 1_5500 2_8000 3_11000 4_15000 5_20000 6_27000 7_35000 8_5000 9_51000 98_0]]=5,1,0)</f>
        <v>0</v>
      </c>
      <c r="BU109">
        <f>IF(Table13[[#This Row],[Monthly_Income 1_5500 2_8000 3_11000 4_15000 5_20000 6_27000 7_35000 8_5000 9_51000 98_0]]=6,1,0)</f>
        <v>0</v>
      </c>
      <c r="BV109">
        <f>IF(Table13[[#This Row],[Monthly_Income 1_5500 2_8000 3_11000 4_15000 5_20000 6_27000 7_35000 8_5000 9_51000 98_0]]=7,1,0)</f>
        <v>0</v>
      </c>
      <c r="BW109">
        <f>IF(Table13[[#This Row],[Monthly_Income 1_5500 2_8000 3_11000 4_15000 5_20000 6_27000 7_35000 8_5000 9_51000 98_0]]=8,1,0)</f>
        <v>0</v>
      </c>
      <c r="BX109">
        <f>IF(Table13[[#This Row],[Monthly_Income 1_5500 2_8000 3_11000 4_15000 5_20000 6_27000 7_35000 8_5000 9_51000 98_0]]=9,1,0)</f>
        <v>0</v>
      </c>
      <c r="BY109">
        <f>IF(Table13[[#This Row],[Monthly_Income 1_5500 2_8000 3_11000 4_15000 5_20000 6_27000 7_35000 8_5000 9_51000 98_0]]=98,1,0)</f>
        <v>0</v>
      </c>
      <c r="BZ109">
        <v>7</v>
      </c>
      <c r="CA109">
        <f>IF(Table13[[#This Row],[Monthly_Household_Income]]=1,1,0)</f>
        <v>0</v>
      </c>
      <c r="CB109">
        <f>IF(Table13[[#This Row],[Monthly_Household_Income]]=2,1,0)</f>
        <v>0</v>
      </c>
      <c r="CC109">
        <f>IF(Table13[[#This Row],[Monthly_Household_Income]]=3,1,0)</f>
        <v>0</v>
      </c>
      <c r="CD109">
        <f>IF(Table13[[#This Row],[Monthly_Household_Income]]=4,1,0)</f>
        <v>0</v>
      </c>
      <c r="CE109">
        <f>IF(Table13[[#This Row],[Monthly_Household_Income]]=5,1,0)</f>
        <v>0</v>
      </c>
      <c r="CF109">
        <f>IF(Table13[[#This Row],[Monthly_Household_Income]]=6,1,0)</f>
        <v>0</v>
      </c>
      <c r="CG109">
        <f>IF(Table13[[#This Row],[Monthly_Household_Income]]=7,1,0)</f>
        <v>1</v>
      </c>
      <c r="CH109">
        <f>IF(Table13[[#This Row],[Monthly_Household_Income]]=8,1,0)</f>
        <v>0</v>
      </c>
      <c r="CI109">
        <f>IF(Table13[[#This Row],[Monthly_Household_Income]]=9,1,0)</f>
        <v>0</v>
      </c>
      <c r="CJ109">
        <f>IF(Table13[[#This Row],[Monthly_Household_Income]]=98,1,0)</f>
        <v>0</v>
      </c>
    </row>
    <row r="110" spans="1:88">
      <c r="A110">
        <v>433</v>
      </c>
      <c r="B110" s="1">
        <v>43003</v>
      </c>
      <c r="C110" t="s">
        <v>36</v>
      </c>
      <c r="D110">
        <v>8</v>
      </c>
      <c r="E110">
        <v>9</v>
      </c>
      <c r="F110">
        <v>9</v>
      </c>
      <c r="G110">
        <v>9</v>
      </c>
      <c r="H110">
        <v>7</v>
      </c>
      <c r="I110">
        <v>7</v>
      </c>
      <c r="J110" t="s">
        <v>15</v>
      </c>
      <c r="K110">
        <v>10</v>
      </c>
      <c r="L110">
        <v>9</v>
      </c>
      <c r="M110">
        <v>9</v>
      </c>
      <c r="N110">
        <v>9</v>
      </c>
      <c r="O110">
        <v>8</v>
      </c>
      <c r="P110">
        <v>10</v>
      </c>
      <c r="Q110">
        <v>10</v>
      </c>
      <c r="R110">
        <v>9</v>
      </c>
      <c r="S110">
        <v>10</v>
      </c>
      <c r="T110">
        <v>10</v>
      </c>
      <c r="U110">
        <v>8</v>
      </c>
      <c r="V110">
        <v>8</v>
      </c>
      <c r="W110">
        <v>10</v>
      </c>
      <c r="X110">
        <v>9</v>
      </c>
      <c r="Y110">
        <v>8</v>
      </c>
      <c r="Z110">
        <v>9</v>
      </c>
      <c r="AA110">
        <v>10</v>
      </c>
      <c r="AB110">
        <v>0</v>
      </c>
      <c r="AC110">
        <v>2</v>
      </c>
      <c r="AD110">
        <f>IF(Table13[[#This Row],[payment]]=1,1,0)</f>
        <v>0</v>
      </c>
      <c r="AE110">
        <f>IF(Table13[[#This Row],[payment]]=2,1,0)</f>
        <v>1</v>
      </c>
      <c r="AF110">
        <f>IF(Table13[[#This Row],[payment]]=3,1,0)</f>
        <v>0</v>
      </c>
      <c r="AG110">
        <v>1</v>
      </c>
      <c r="AH110">
        <f>IF(Table13[[#This Row],[method_payment]]=1,1,0)</f>
        <v>1</v>
      </c>
      <c r="AI110">
        <f>IF(Table13[[#This Row],[method_payment]]=2,1,0)</f>
        <v>0</v>
      </c>
      <c r="AJ110">
        <f>IF(Table13[[#This Row],[method_payment]]=3,1,0)</f>
        <v>0</v>
      </c>
      <c r="AK110">
        <f>IF(Table13[[#This Row],[method_payment]]=5,1,0)</f>
        <v>0</v>
      </c>
      <c r="AL110">
        <f>IF(Table13[[#This Row],[method_payment]]=6,1,0)</f>
        <v>0</v>
      </c>
      <c r="AM110" t="s">
        <v>16</v>
      </c>
      <c r="AN110" t="s">
        <v>16</v>
      </c>
      <c r="AO110">
        <v>6</v>
      </c>
      <c r="AP110" s="2">
        <v>890.32</v>
      </c>
      <c r="AQ110" s="3">
        <f>IF(AND(Table13[[#This Row],[Average_amount_spent_per_visit_last_3_months]]&gt;=1,Table13[[#This Row],[Average_amount_spent_per_visit_last_3_months]]&lt;=999),1,0)</f>
        <v>1</v>
      </c>
      <c r="AR110" s="3">
        <f>IF(AND(Table13[[#This Row],[Average_amount_spent_per_visit_last_3_months]]&gt;=1000,Table13[[#This Row],[Average_amount_spent_per_visit_last_3_months]]&lt;=6700),1,0)</f>
        <v>0</v>
      </c>
      <c r="AS110">
        <v>2</v>
      </c>
      <c r="AT110">
        <v>49</v>
      </c>
      <c r="AU110">
        <f>IF(AND(Table13[[#This Row],[Age]]&gt;=18,Table13[[#This Row],[Age]]&lt;=25),1,0)</f>
        <v>0</v>
      </c>
      <c r="AV110">
        <f>IF(AND(Table13[[#This Row],[Age]]&gt;=26,Table13[[#This Row],[Age]]&lt;=35),1,0)</f>
        <v>0</v>
      </c>
      <c r="AW110">
        <f>IF(AND(Table13[[#This Row],[Age]]&gt;=36,Table13[[#This Row],[Age]]&lt;=45),1,0)</f>
        <v>0</v>
      </c>
      <c r="AX110">
        <f>IF(AND(Table13[[#This Row],[Age]]&gt;=46,Table13[[#This Row],[Age]]&lt;=55),1,0)</f>
        <v>1</v>
      </c>
      <c r="AY110">
        <f>IF(AND(Table13[[#This Row],[Age]]&gt;=56,Table13[[#This Row],[Age]]&lt;=67),1,0)</f>
        <v>0</v>
      </c>
      <c r="AZ110" t="s">
        <v>25</v>
      </c>
      <c r="BA110">
        <f>IF(Table13[[#This Row],[Marital Status]]="Married",1,0)</f>
        <v>1</v>
      </c>
      <c r="BB110">
        <f>IF(Table13[[#This Row],[Marital Status]]="Single",1,0)</f>
        <v>0</v>
      </c>
      <c r="BC110" t="s">
        <v>27</v>
      </c>
      <c r="BD110">
        <f>IF(Table13[[#This Row],[gender]]="Male",1,0)</f>
        <v>1</v>
      </c>
      <c r="BE110">
        <f>IF(Table13[[#This Row],[gender]]="Female",1,0)</f>
        <v>0</v>
      </c>
      <c r="BF110" t="s">
        <v>19</v>
      </c>
      <c r="BG110">
        <f>IF(Table13[[#This Row],[Highest level of Education]]="Did not attend school",1,0)</f>
        <v>0</v>
      </c>
      <c r="BH110">
        <f>IF(Table13[[#This Row],[Highest level of Education]]="K12 completed",1,0)</f>
        <v>0</v>
      </c>
      <c r="BI110">
        <f>IF(Table13[[#This Row],[Highest level of Education]]="High School Completed",1,0)</f>
        <v>0</v>
      </c>
      <c r="BJ110">
        <f>IF(Table13[[#This Row],[Highest level of Education]]="Technical Diploma/Partially completed College",1,0)</f>
        <v>0</v>
      </c>
      <c r="BK110">
        <f>IF(Table13[[#This Row],[Highest level of Education]]="University/College Degree",1,0)</f>
        <v>1</v>
      </c>
      <c r="BL110">
        <f>IF(Table13[[#This Row],[Highest level of Education]]="Post-graduate education",1,0)</f>
        <v>0</v>
      </c>
      <c r="BM110">
        <v>1</v>
      </c>
      <c r="BN110">
        <v>1</v>
      </c>
      <c r="BO110">
        <v>7</v>
      </c>
      <c r="BP110">
        <f>IF(Table13[[#This Row],[Monthly_Income 1_5500 2_8000 3_11000 4_15000 5_20000 6_27000 7_35000 8_5000 9_51000 98_0]]=1,1,0)</f>
        <v>0</v>
      </c>
      <c r="BQ110">
        <f>IF(Table13[[#This Row],[Monthly_Income 1_5500 2_8000 3_11000 4_15000 5_20000 6_27000 7_35000 8_5000 9_51000 98_0]]=2,1,0)</f>
        <v>0</v>
      </c>
      <c r="BR110">
        <f>IF(Table13[[#This Row],[Monthly_Income 1_5500 2_8000 3_11000 4_15000 5_20000 6_27000 7_35000 8_5000 9_51000 98_0]]=3,1,0)</f>
        <v>0</v>
      </c>
      <c r="BS110">
        <f>IF(Table13[[#This Row],[Monthly_Income 1_5500 2_8000 3_11000 4_15000 5_20000 6_27000 7_35000 8_5000 9_51000 98_0]]=4,1,0)</f>
        <v>0</v>
      </c>
      <c r="BT110">
        <f>IF(Table13[[#This Row],[Monthly_Income 1_5500 2_8000 3_11000 4_15000 5_20000 6_27000 7_35000 8_5000 9_51000 98_0]]=5,1,0)</f>
        <v>0</v>
      </c>
      <c r="BU110">
        <f>IF(Table13[[#This Row],[Monthly_Income 1_5500 2_8000 3_11000 4_15000 5_20000 6_27000 7_35000 8_5000 9_51000 98_0]]=6,1,0)</f>
        <v>0</v>
      </c>
      <c r="BV110">
        <f>IF(Table13[[#This Row],[Monthly_Income 1_5500 2_8000 3_11000 4_15000 5_20000 6_27000 7_35000 8_5000 9_51000 98_0]]=7,1,0)</f>
        <v>1</v>
      </c>
      <c r="BW110">
        <f>IF(Table13[[#This Row],[Monthly_Income 1_5500 2_8000 3_11000 4_15000 5_20000 6_27000 7_35000 8_5000 9_51000 98_0]]=8,1,0)</f>
        <v>0</v>
      </c>
      <c r="BX110">
        <f>IF(Table13[[#This Row],[Monthly_Income 1_5500 2_8000 3_11000 4_15000 5_20000 6_27000 7_35000 8_5000 9_51000 98_0]]=9,1,0)</f>
        <v>0</v>
      </c>
      <c r="BY110">
        <f>IF(Table13[[#This Row],[Monthly_Income 1_5500 2_8000 3_11000 4_15000 5_20000 6_27000 7_35000 8_5000 9_51000 98_0]]=98,1,0)</f>
        <v>0</v>
      </c>
      <c r="BZ110">
        <v>8</v>
      </c>
      <c r="CA110">
        <f>IF(Table13[[#This Row],[Monthly_Household_Income]]=1,1,0)</f>
        <v>0</v>
      </c>
      <c r="CB110">
        <f>IF(Table13[[#This Row],[Monthly_Household_Income]]=2,1,0)</f>
        <v>0</v>
      </c>
      <c r="CC110">
        <f>IF(Table13[[#This Row],[Monthly_Household_Income]]=3,1,0)</f>
        <v>0</v>
      </c>
      <c r="CD110">
        <f>IF(Table13[[#This Row],[Monthly_Household_Income]]=4,1,0)</f>
        <v>0</v>
      </c>
      <c r="CE110">
        <f>IF(Table13[[#This Row],[Monthly_Household_Income]]=5,1,0)</f>
        <v>0</v>
      </c>
      <c r="CF110">
        <f>IF(Table13[[#This Row],[Monthly_Household_Income]]=6,1,0)</f>
        <v>0</v>
      </c>
      <c r="CG110">
        <f>IF(Table13[[#This Row],[Monthly_Household_Income]]=7,1,0)</f>
        <v>0</v>
      </c>
      <c r="CH110">
        <f>IF(Table13[[#This Row],[Monthly_Household_Income]]=8,1,0)</f>
        <v>1</v>
      </c>
      <c r="CI110">
        <f>IF(Table13[[#This Row],[Monthly_Household_Income]]=9,1,0)</f>
        <v>0</v>
      </c>
      <c r="CJ110">
        <f>IF(Table13[[#This Row],[Monthly_Household_Income]]=98,1,0)</f>
        <v>0</v>
      </c>
    </row>
    <row r="111" spans="1:88">
      <c r="A111">
        <v>436</v>
      </c>
      <c r="B111" s="1">
        <v>43018</v>
      </c>
      <c r="C111" t="s">
        <v>2</v>
      </c>
      <c r="D111">
        <v>8</v>
      </c>
      <c r="E111">
        <v>8</v>
      </c>
      <c r="F111">
        <v>8</v>
      </c>
      <c r="G111">
        <v>8</v>
      </c>
      <c r="H111">
        <v>8</v>
      </c>
      <c r="I111">
        <v>7</v>
      </c>
      <c r="J111" t="s">
        <v>15</v>
      </c>
      <c r="K111">
        <v>7</v>
      </c>
      <c r="L111">
        <v>6</v>
      </c>
      <c r="M111">
        <v>8</v>
      </c>
      <c r="N111">
        <v>8</v>
      </c>
      <c r="O111">
        <v>7</v>
      </c>
      <c r="P111">
        <v>8</v>
      </c>
      <c r="Q111">
        <v>9</v>
      </c>
      <c r="R111">
        <v>9</v>
      </c>
      <c r="S111">
        <v>6</v>
      </c>
      <c r="T111">
        <v>6</v>
      </c>
      <c r="U111">
        <v>7</v>
      </c>
      <c r="V111">
        <v>8</v>
      </c>
      <c r="W111">
        <v>10</v>
      </c>
      <c r="X111">
        <v>7</v>
      </c>
      <c r="Y111">
        <v>9</v>
      </c>
      <c r="Z111">
        <v>9</v>
      </c>
      <c r="AA111">
        <v>9</v>
      </c>
      <c r="AB111">
        <v>7</v>
      </c>
      <c r="AC111">
        <v>2</v>
      </c>
      <c r="AD111">
        <f>IF(Table13[[#This Row],[payment]]=1,1,0)</f>
        <v>0</v>
      </c>
      <c r="AE111">
        <f>IF(Table13[[#This Row],[payment]]=2,1,0)</f>
        <v>1</v>
      </c>
      <c r="AF111">
        <f>IF(Table13[[#This Row],[payment]]=3,1,0)</f>
        <v>0</v>
      </c>
      <c r="AG111">
        <v>3</v>
      </c>
      <c r="AH111">
        <f>IF(Table13[[#This Row],[method_payment]]=1,1,0)</f>
        <v>0</v>
      </c>
      <c r="AI111">
        <f>IF(Table13[[#This Row],[method_payment]]=2,1,0)</f>
        <v>0</v>
      </c>
      <c r="AJ111">
        <f>IF(Table13[[#This Row],[method_payment]]=3,1,0)</f>
        <v>1</v>
      </c>
      <c r="AK111">
        <f>IF(Table13[[#This Row],[method_payment]]=5,1,0)</f>
        <v>0</v>
      </c>
      <c r="AL111">
        <f>IF(Table13[[#This Row],[method_payment]]=6,1,0)</f>
        <v>0</v>
      </c>
      <c r="AM111" t="s">
        <v>16</v>
      </c>
      <c r="AN111" t="s">
        <v>15</v>
      </c>
      <c r="AO111">
        <v>1</v>
      </c>
      <c r="AP111" s="2">
        <v>262.20999999999998</v>
      </c>
      <c r="AQ111" s="3">
        <f>IF(AND(Table13[[#This Row],[Average_amount_spent_per_visit_last_3_months]]&gt;=1,Table13[[#This Row],[Average_amount_spent_per_visit_last_3_months]]&lt;=999),1,0)</f>
        <v>1</v>
      </c>
      <c r="AR111" s="3">
        <f>IF(AND(Table13[[#This Row],[Average_amount_spent_per_visit_last_3_months]]&gt;=1000,Table13[[#This Row],[Average_amount_spent_per_visit_last_3_months]]&lt;=6700),1,0)</f>
        <v>0</v>
      </c>
      <c r="AS111">
        <v>3</v>
      </c>
      <c r="AT111">
        <v>36</v>
      </c>
      <c r="AU111">
        <f>IF(AND(Table13[[#This Row],[Age]]&gt;=18,Table13[[#This Row],[Age]]&lt;=25),1,0)</f>
        <v>0</v>
      </c>
      <c r="AV111">
        <f>IF(AND(Table13[[#This Row],[Age]]&gt;=26,Table13[[#This Row],[Age]]&lt;=35),1,0)</f>
        <v>0</v>
      </c>
      <c r="AW111">
        <f>IF(AND(Table13[[#This Row],[Age]]&gt;=36,Table13[[#This Row],[Age]]&lt;=45),1,0)</f>
        <v>1</v>
      </c>
      <c r="AX111">
        <f>IF(AND(Table13[[#This Row],[Age]]&gt;=46,Table13[[#This Row],[Age]]&lt;=55),1,0)</f>
        <v>0</v>
      </c>
      <c r="AY111">
        <f>IF(AND(Table13[[#This Row],[Age]]&gt;=56,Table13[[#This Row],[Age]]&lt;=67),1,0)</f>
        <v>0</v>
      </c>
      <c r="AZ111" t="s">
        <v>25</v>
      </c>
      <c r="BA111">
        <f>IF(Table13[[#This Row],[Marital Status]]="Married",1,0)</f>
        <v>1</v>
      </c>
      <c r="BB111">
        <f>IF(Table13[[#This Row],[Marital Status]]="Single",1,0)</f>
        <v>0</v>
      </c>
      <c r="BC111" t="s">
        <v>28</v>
      </c>
      <c r="BD111">
        <f>IF(Table13[[#This Row],[gender]]="Male",1,0)</f>
        <v>0</v>
      </c>
      <c r="BE111">
        <f>IF(Table13[[#This Row],[gender]]="Female",1,0)</f>
        <v>1</v>
      </c>
      <c r="BF111" t="s">
        <v>20</v>
      </c>
      <c r="BG111">
        <f>IF(Table13[[#This Row],[Highest level of Education]]="Did not attend school",1,0)</f>
        <v>0</v>
      </c>
      <c r="BH111">
        <f>IF(Table13[[#This Row],[Highest level of Education]]="K12 completed",1,0)</f>
        <v>0</v>
      </c>
      <c r="BI111">
        <f>IF(Table13[[#This Row],[Highest level of Education]]="High School Completed",1,0)</f>
        <v>1</v>
      </c>
      <c r="BJ111">
        <f>IF(Table13[[#This Row],[Highest level of Education]]="Technical Diploma/Partially completed College",1,0)</f>
        <v>0</v>
      </c>
      <c r="BK111">
        <f>IF(Table13[[#This Row],[Highest level of Education]]="University/College Degree",1,0)</f>
        <v>0</v>
      </c>
      <c r="BL111">
        <f>IF(Table13[[#This Row],[Highest level of Education]]="Post-graduate education",1,0)</f>
        <v>0</v>
      </c>
      <c r="BM111">
        <v>3</v>
      </c>
      <c r="BN111">
        <v>3</v>
      </c>
      <c r="BO111" t="s">
        <v>1</v>
      </c>
      <c r="BP111">
        <f>IF(Table13[[#This Row],[Monthly_Income 1_5500 2_8000 3_11000 4_15000 5_20000 6_27000 7_35000 8_5000 9_51000 98_0]]=1,1,0)</f>
        <v>0</v>
      </c>
      <c r="BQ111">
        <f>IF(Table13[[#This Row],[Monthly_Income 1_5500 2_8000 3_11000 4_15000 5_20000 6_27000 7_35000 8_5000 9_51000 98_0]]=2,1,0)</f>
        <v>0</v>
      </c>
      <c r="BR111">
        <f>IF(Table13[[#This Row],[Monthly_Income 1_5500 2_8000 3_11000 4_15000 5_20000 6_27000 7_35000 8_5000 9_51000 98_0]]=3,1,0)</f>
        <v>0</v>
      </c>
      <c r="BS111">
        <f>IF(Table13[[#This Row],[Monthly_Income 1_5500 2_8000 3_11000 4_15000 5_20000 6_27000 7_35000 8_5000 9_51000 98_0]]=4,1,0)</f>
        <v>0</v>
      </c>
      <c r="BT111">
        <f>IF(Table13[[#This Row],[Monthly_Income 1_5500 2_8000 3_11000 4_15000 5_20000 6_27000 7_35000 8_5000 9_51000 98_0]]=5,1,0)</f>
        <v>0</v>
      </c>
      <c r="BU111">
        <f>IF(Table13[[#This Row],[Monthly_Income 1_5500 2_8000 3_11000 4_15000 5_20000 6_27000 7_35000 8_5000 9_51000 98_0]]=6,1,0)</f>
        <v>0</v>
      </c>
      <c r="BV111">
        <f>IF(Table13[[#This Row],[Monthly_Income 1_5500 2_8000 3_11000 4_15000 5_20000 6_27000 7_35000 8_5000 9_51000 98_0]]=7,1,0)</f>
        <v>0</v>
      </c>
      <c r="BW111">
        <f>IF(Table13[[#This Row],[Monthly_Income 1_5500 2_8000 3_11000 4_15000 5_20000 6_27000 7_35000 8_5000 9_51000 98_0]]=8,1,0)</f>
        <v>0</v>
      </c>
      <c r="BX111">
        <f>IF(Table13[[#This Row],[Monthly_Income 1_5500 2_8000 3_11000 4_15000 5_20000 6_27000 7_35000 8_5000 9_51000 98_0]]=9,1,0)</f>
        <v>0</v>
      </c>
      <c r="BY111">
        <f>IF(Table13[[#This Row],[Monthly_Income 1_5500 2_8000 3_11000 4_15000 5_20000 6_27000 7_35000 8_5000 9_51000 98_0]]=98,1,0)</f>
        <v>0</v>
      </c>
      <c r="BZ111">
        <v>3</v>
      </c>
      <c r="CA111">
        <f>IF(Table13[[#This Row],[Monthly_Household_Income]]=1,1,0)</f>
        <v>0</v>
      </c>
      <c r="CB111">
        <f>IF(Table13[[#This Row],[Monthly_Household_Income]]=2,1,0)</f>
        <v>0</v>
      </c>
      <c r="CC111">
        <f>IF(Table13[[#This Row],[Monthly_Household_Income]]=3,1,0)</f>
        <v>1</v>
      </c>
      <c r="CD111">
        <f>IF(Table13[[#This Row],[Monthly_Household_Income]]=4,1,0)</f>
        <v>0</v>
      </c>
      <c r="CE111">
        <f>IF(Table13[[#This Row],[Monthly_Household_Income]]=5,1,0)</f>
        <v>0</v>
      </c>
      <c r="CF111">
        <f>IF(Table13[[#This Row],[Monthly_Household_Income]]=6,1,0)</f>
        <v>0</v>
      </c>
      <c r="CG111">
        <f>IF(Table13[[#This Row],[Monthly_Household_Income]]=7,1,0)</f>
        <v>0</v>
      </c>
      <c r="CH111">
        <f>IF(Table13[[#This Row],[Monthly_Household_Income]]=8,1,0)</f>
        <v>0</v>
      </c>
      <c r="CI111">
        <f>IF(Table13[[#This Row],[Monthly_Household_Income]]=9,1,0)</f>
        <v>0</v>
      </c>
      <c r="CJ111">
        <f>IF(Table13[[#This Row],[Monthly_Household_Income]]=98,1,0)</f>
        <v>0</v>
      </c>
    </row>
    <row r="112" spans="1:88">
      <c r="A112">
        <v>438</v>
      </c>
      <c r="B112" s="1">
        <v>43162</v>
      </c>
      <c r="C112" t="s">
        <v>2</v>
      </c>
      <c r="D112">
        <v>7</v>
      </c>
      <c r="E112">
        <v>7</v>
      </c>
      <c r="F112">
        <v>7</v>
      </c>
      <c r="G112">
        <v>8</v>
      </c>
      <c r="H112">
        <v>7</v>
      </c>
      <c r="I112">
        <v>7</v>
      </c>
      <c r="J112" t="s">
        <v>15</v>
      </c>
      <c r="K112">
        <v>8</v>
      </c>
      <c r="L112">
        <v>9</v>
      </c>
      <c r="M112">
        <v>9</v>
      </c>
      <c r="N112">
        <v>7</v>
      </c>
      <c r="O112">
        <v>9</v>
      </c>
      <c r="P112">
        <v>10</v>
      </c>
      <c r="Q112">
        <v>8</v>
      </c>
      <c r="R112">
        <v>8</v>
      </c>
      <c r="S112">
        <v>8</v>
      </c>
      <c r="T112">
        <v>8</v>
      </c>
      <c r="U112">
        <v>8</v>
      </c>
      <c r="V112">
        <v>9</v>
      </c>
      <c r="W112">
        <v>8</v>
      </c>
      <c r="X112">
        <v>7</v>
      </c>
      <c r="Y112">
        <v>8</v>
      </c>
      <c r="Z112">
        <v>8</v>
      </c>
      <c r="AA112">
        <v>8</v>
      </c>
      <c r="AB112">
        <v>6</v>
      </c>
      <c r="AC112">
        <v>2</v>
      </c>
      <c r="AD112">
        <f>IF(Table13[[#This Row],[payment]]=1,1,0)</f>
        <v>0</v>
      </c>
      <c r="AE112">
        <f>IF(Table13[[#This Row],[payment]]=2,1,0)</f>
        <v>1</v>
      </c>
      <c r="AF112">
        <f>IF(Table13[[#This Row],[payment]]=3,1,0)</f>
        <v>0</v>
      </c>
      <c r="AG112">
        <v>3</v>
      </c>
      <c r="AH112">
        <f>IF(Table13[[#This Row],[method_payment]]=1,1,0)</f>
        <v>0</v>
      </c>
      <c r="AI112">
        <f>IF(Table13[[#This Row],[method_payment]]=2,1,0)</f>
        <v>0</v>
      </c>
      <c r="AJ112">
        <f>IF(Table13[[#This Row],[method_payment]]=3,1,0)</f>
        <v>1</v>
      </c>
      <c r="AK112">
        <f>IF(Table13[[#This Row],[method_payment]]=5,1,0)</f>
        <v>0</v>
      </c>
      <c r="AL112">
        <f>IF(Table13[[#This Row],[method_payment]]=6,1,0)</f>
        <v>0</v>
      </c>
      <c r="AM112" t="s">
        <v>16</v>
      </c>
      <c r="AN112" t="s">
        <v>15</v>
      </c>
      <c r="AO112">
        <v>8</v>
      </c>
      <c r="AP112" s="2">
        <v>249.26</v>
      </c>
      <c r="AQ112" s="3">
        <f>IF(AND(Table13[[#This Row],[Average_amount_spent_per_visit_last_3_months]]&gt;=1,Table13[[#This Row],[Average_amount_spent_per_visit_last_3_months]]&lt;=999),1,0)</f>
        <v>1</v>
      </c>
      <c r="AR112" s="3">
        <f>IF(AND(Table13[[#This Row],[Average_amount_spent_per_visit_last_3_months]]&gt;=1000,Table13[[#This Row],[Average_amount_spent_per_visit_last_3_months]]&lt;=6700),1,0)</f>
        <v>0</v>
      </c>
      <c r="AS112">
        <v>3</v>
      </c>
      <c r="AT112">
        <v>31</v>
      </c>
      <c r="AU112">
        <f>IF(AND(Table13[[#This Row],[Age]]&gt;=18,Table13[[#This Row],[Age]]&lt;=25),1,0)</f>
        <v>0</v>
      </c>
      <c r="AV112">
        <f>IF(AND(Table13[[#This Row],[Age]]&gt;=26,Table13[[#This Row],[Age]]&lt;=35),1,0)</f>
        <v>1</v>
      </c>
      <c r="AW112">
        <f>IF(AND(Table13[[#This Row],[Age]]&gt;=36,Table13[[#This Row],[Age]]&lt;=45),1,0)</f>
        <v>0</v>
      </c>
      <c r="AX112">
        <f>IF(AND(Table13[[#This Row],[Age]]&gt;=46,Table13[[#This Row],[Age]]&lt;=55),1,0)</f>
        <v>0</v>
      </c>
      <c r="AY112">
        <f>IF(AND(Table13[[#This Row],[Age]]&gt;=56,Table13[[#This Row],[Age]]&lt;=67),1,0)</f>
        <v>0</v>
      </c>
      <c r="AZ112" t="s">
        <v>25</v>
      </c>
      <c r="BA112">
        <f>IF(Table13[[#This Row],[Marital Status]]="Married",1,0)</f>
        <v>1</v>
      </c>
      <c r="BB112">
        <f>IF(Table13[[#This Row],[Marital Status]]="Single",1,0)</f>
        <v>0</v>
      </c>
      <c r="BC112" t="s">
        <v>28</v>
      </c>
      <c r="BD112">
        <f>IF(Table13[[#This Row],[gender]]="Male",1,0)</f>
        <v>0</v>
      </c>
      <c r="BE112">
        <f>IF(Table13[[#This Row],[gender]]="Female",1,0)</f>
        <v>1</v>
      </c>
      <c r="BF112" t="s">
        <v>20</v>
      </c>
      <c r="BG112">
        <f>IF(Table13[[#This Row],[Highest level of Education]]="Did not attend school",1,0)</f>
        <v>0</v>
      </c>
      <c r="BH112">
        <f>IF(Table13[[#This Row],[Highest level of Education]]="K12 completed",1,0)</f>
        <v>0</v>
      </c>
      <c r="BI112">
        <f>IF(Table13[[#This Row],[Highest level of Education]]="High School Completed",1,0)</f>
        <v>1</v>
      </c>
      <c r="BJ112">
        <f>IF(Table13[[#This Row],[Highest level of Education]]="Technical Diploma/Partially completed College",1,0)</f>
        <v>0</v>
      </c>
      <c r="BK112">
        <f>IF(Table13[[#This Row],[Highest level of Education]]="University/College Degree",1,0)</f>
        <v>0</v>
      </c>
      <c r="BL112">
        <f>IF(Table13[[#This Row],[Highest level of Education]]="Post-graduate education",1,0)</f>
        <v>0</v>
      </c>
      <c r="BM112">
        <v>4</v>
      </c>
      <c r="BN112">
        <v>1</v>
      </c>
      <c r="BO112">
        <v>3</v>
      </c>
      <c r="BP112">
        <f>IF(Table13[[#This Row],[Monthly_Income 1_5500 2_8000 3_11000 4_15000 5_20000 6_27000 7_35000 8_5000 9_51000 98_0]]=1,1,0)</f>
        <v>0</v>
      </c>
      <c r="BQ112">
        <f>IF(Table13[[#This Row],[Monthly_Income 1_5500 2_8000 3_11000 4_15000 5_20000 6_27000 7_35000 8_5000 9_51000 98_0]]=2,1,0)</f>
        <v>0</v>
      </c>
      <c r="BR112">
        <f>IF(Table13[[#This Row],[Monthly_Income 1_5500 2_8000 3_11000 4_15000 5_20000 6_27000 7_35000 8_5000 9_51000 98_0]]=3,1,0)</f>
        <v>1</v>
      </c>
      <c r="BS112">
        <f>IF(Table13[[#This Row],[Monthly_Income 1_5500 2_8000 3_11000 4_15000 5_20000 6_27000 7_35000 8_5000 9_51000 98_0]]=4,1,0)</f>
        <v>0</v>
      </c>
      <c r="BT112">
        <f>IF(Table13[[#This Row],[Monthly_Income 1_5500 2_8000 3_11000 4_15000 5_20000 6_27000 7_35000 8_5000 9_51000 98_0]]=5,1,0)</f>
        <v>0</v>
      </c>
      <c r="BU112">
        <f>IF(Table13[[#This Row],[Monthly_Income 1_5500 2_8000 3_11000 4_15000 5_20000 6_27000 7_35000 8_5000 9_51000 98_0]]=6,1,0)</f>
        <v>0</v>
      </c>
      <c r="BV112">
        <f>IF(Table13[[#This Row],[Monthly_Income 1_5500 2_8000 3_11000 4_15000 5_20000 6_27000 7_35000 8_5000 9_51000 98_0]]=7,1,0)</f>
        <v>0</v>
      </c>
      <c r="BW112">
        <f>IF(Table13[[#This Row],[Monthly_Income 1_5500 2_8000 3_11000 4_15000 5_20000 6_27000 7_35000 8_5000 9_51000 98_0]]=8,1,0)</f>
        <v>0</v>
      </c>
      <c r="BX112">
        <f>IF(Table13[[#This Row],[Monthly_Income 1_5500 2_8000 3_11000 4_15000 5_20000 6_27000 7_35000 8_5000 9_51000 98_0]]=9,1,0)</f>
        <v>0</v>
      </c>
      <c r="BY112">
        <f>IF(Table13[[#This Row],[Monthly_Income 1_5500 2_8000 3_11000 4_15000 5_20000 6_27000 7_35000 8_5000 9_51000 98_0]]=98,1,0)</f>
        <v>0</v>
      </c>
      <c r="BZ112">
        <v>5</v>
      </c>
      <c r="CA112">
        <f>IF(Table13[[#This Row],[Monthly_Household_Income]]=1,1,0)</f>
        <v>0</v>
      </c>
      <c r="CB112">
        <f>IF(Table13[[#This Row],[Monthly_Household_Income]]=2,1,0)</f>
        <v>0</v>
      </c>
      <c r="CC112">
        <f>IF(Table13[[#This Row],[Monthly_Household_Income]]=3,1,0)</f>
        <v>0</v>
      </c>
      <c r="CD112">
        <f>IF(Table13[[#This Row],[Monthly_Household_Income]]=4,1,0)</f>
        <v>0</v>
      </c>
      <c r="CE112">
        <f>IF(Table13[[#This Row],[Monthly_Household_Income]]=5,1,0)</f>
        <v>1</v>
      </c>
      <c r="CF112">
        <f>IF(Table13[[#This Row],[Monthly_Household_Income]]=6,1,0)</f>
        <v>0</v>
      </c>
      <c r="CG112">
        <f>IF(Table13[[#This Row],[Monthly_Household_Income]]=7,1,0)</f>
        <v>0</v>
      </c>
      <c r="CH112">
        <f>IF(Table13[[#This Row],[Monthly_Household_Income]]=8,1,0)</f>
        <v>0</v>
      </c>
      <c r="CI112">
        <f>IF(Table13[[#This Row],[Monthly_Household_Income]]=9,1,0)</f>
        <v>0</v>
      </c>
      <c r="CJ112">
        <f>IF(Table13[[#This Row],[Monthly_Household_Income]]=98,1,0)</f>
        <v>0</v>
      </c>
    </row>
    <row r="113" spans="1:88">
      <c r="A113">
        <v>441</v>
      </c>
      <c r="B113" s="1">
        <v>43069</v>
      </c>
      <c r="C113" t="s">
        <v>32</v>
      </c>
      <c r="D113">
        <v>7</v>
      </c>
      <c r="E113">
        <v>8</v>
      </c>
      <c r="F113">
        <v>8</v>
      </c>
      <c r="G113">
        <v>8</v>
      </c>
      <c r="H113">
        <v>7</v>
      </c>
      <c r="I113">
        <v>8</v>
      </c>
      <c r="J113" t="s">
        <v>16</v>
      </c>
      <c r="K113">
        <v>8</v>
      </c>
      <c r="L113">
        <v>9</v>
      </c>
      <c r="M113">
        <v>7</v>
      </c>
      <c r="N113">
        <v>7</v>
      </c>
      <c r="O113">
        <v>8</v>
      </c>
      <c r="P113">
        <v>7</v>
      </c>
      <c r="Q113">
        <v>7</v>
      </c>
      <c r="R113">
        <v>9</v>
      </c>
      <c r="S113">
        <v>7</v>
      </c>
      <c r="T113">
        <v>8</v>
      </c>
      <c r="U113">
        <v>7</v>
      </c>
      <c r="V113">
        <v>8</v>
      </c>
      <c r="W113">
        <v>6</v>
      </c>
      <c r="X113">
        <v>8</v>
      </c>
      <c r="Y113">
        <v>8</v>
      </c>
      <c r="Z113">
        <v>7</v>
      </c>
      <c r="AA113">
        <v>10</v>
      </c>
      <c r="AB113">
        <v>9</v>
      </c>
      <c r="AC113">
        <v>3</v>
      </c>
      <c r="AD113">
        <f>IF(Table13[[#This Row],[payment]]=1,1,0)</f>
        <v>0</v>
      </c>
      <c r="AE113">
        <f>IF(Table13[[#This Row],[payment]]=2,1,0)</f>
        <v>0</v>
      </c>
      <c r="AF113">
        <f>IF(Table13[[#This Row],[payment]]=3,1,0)</f>
        <v>1</v>
      </c>
      <c r="AG113">
        <v>1</v>
      </c>
      <c r="AH113">
        <f>IF(Table13[[#This Row],[method_payment]]=1,1,0)</f>
        <v>1</v>
      </c>
      <c r="AI113">
        <f>IF(Table13[[#This Row],[method_payment]]=2,1,0)</f>
        <v>0</v>
      </c>
      <c r="AJ113">
        <f>IF(Table13[[#This Row],[method_payment]]=3,1,0)</f>
        <v>0</v>
      </c>
      <c r="AK113">
        <f>IF(Table13[[#This Row],[method_payment]]=5,1,0)</f>
        <v>0</v>
      </c>
      <c r="AL113">
        <f>IF(Table13[[#This Row],[method_payment]]=6,1,0)</f>
        <v>0</v>
      </c>
      <c r="AM113" t="s">
        <v>16</v>
      </c>
      <c r="AN113" t="s">
        <v>15</v>
      </c>
      <c r="AO113">
        <v>1</v>
      </c>
      <c r="AP113" s="2">
        <v>368.38</v>
      </c>
      <c r="AQ113" s="3">
        <f>IF(AND(Table13[[#This Row],[Average_amount_spent_per_visit_last_3_months]]&gt;=1,Table13[[#This Row],[Average_amount_spent_per_visit_last_3_months]]&lt;=999),1,0)</f>
        <v>1</v>
      </c>
      <c r="AR113" s="3">
        <f>IF(AND(Table13[[#This Row],[Average_amount_spent_per_visit_last_3_months]]&gt;=1000,Table13[[#This Row],[Average_amount_spent_per_visit_last_3_months]]&lt;=6700),1,0)</f>
        <v>0</v>
      </c>
      <c r="AS113">
        <v>3</v>
      </c>
      <c r="AT113">
        <v>48</v>
      </c>
      <c r="AU113">
        <f>IF(AND(Table13[[#This Row],[Age]]&gt;=18,Table13[[#This Row],[Age]]&lt;=25),1,0)</f>
        <v>0</v>
      </c>
      <c r="AV113">
        <f>IF(AND(Table13[[#This Row],[Age]]&gt;=26,Table13[[#This Row],[Age]]&lt;=35),1,0)</f>
        <v>0</v>
      </c>
      <c r="AW113">
        <f>IF(AND(Table13[[#This Row],[Age]]&gt;=36,Table13[[#This Row],[Age]]&lt;=45),1,0)</f>
        <v>0</v>
      </c>
      <c r="AX113">
        <f>IF(AND(Table13[[#This Row],[Age]]&gt;=46,Table13[[#This Row],[Age]]&lt;=55),1,0)</f>
        <v>1</v>
      </c>
      <c r="AY113">
        <f>IF(AND(Table13[[#This Row],[Age]]&gt;=56,Table13[[#This Row],[Age]]&lt;=67),1,0)</f>
        <v>0</v>
      </c>
      <c r="AZ113" t="s">
        <v>25</v>
      </c>
      <c r="BA113">
        <f>IF(Table13[[#This Row],[Marital Status]]="Married",1,0)</f>
        <v>1</v>
      </c>
      <c r="BB113">
        <f>IF(Table13[[#This Row],[Marital Status]]="Single",1,0)</f>
        <v>0</v>
      </c>
      <c r="BC113" t="s">
        <v>27</v>
      </c>
      <c r="BD113">
        <f>IF(Table13[[#This Row],[gender]]="Male",1,0)</f>
        <v>1</v>
      </c>
      <c r="BE113">
        <f>IF(Table13[[#This Row],[gender]]="Female",1,0)</f>
        <v>0</v>
      </c>
      <c r="BF113" t="s">
        <v>19</v>
      </c>
      <c r="BG113">
        <f>IF(Table13[[#This Row],[Highest level of Education]]="Did not attend school",1,0)</f>
        <v>0</v>
      </c>
      <c r="BH113">
        <f>IF(Table13[[#This Row],[Highest level of Education]]="K12 completed",1,0)</f>
        <v>0</v>
      </c>
      <c r="BI113">
        <f>IF(Table13[[#This Row],[Highest level of Education]]="High School Completed",1,0)</f>
        <v>0</v>
      </c>
      <c r="BJ113">
        <f>IF(Table13[[#This Row],[Highest level of Education]]="Technical Diploma/Partially completed College",1,0)</f>
        <v>0</v>
      </c>
      <c r="BK113">
        <f>IF(Table13[[#This Row],[Highest level of Education]]="University/College Degree",1,0)</f>
        <v>1</v>
      </c>
      <c r="BL113">
        <f>IF(Table13[[#This Row],[Highest level of Education]]="Post-graduate education",1,0)</f>
        <v>0</v>
      </c>
      <c r="BM113">
        <v>1</v>
      </c>
      <c r="BN113">
        <v>1</v>
      </c>
      <c r="BO113">
        <v>5</v>
      </c>
      <c r="BP113">
        <f>IF(Table13[[#This Row],[Monthly_Income 1_5500 2_8000 3_11000 4_15000 5_20000 6_27000 7_35000 8_5000 9_51000 98_0]]=1,1,0)</f>
        <v>0</v>
      </c>
      <c r="BQ113">
        <f>IF(Table13[[#This Row],[Monthly_Income 1_5500 2_8000 3_11000 4_15000 5_20000 6_27000 7_35000 8_5000 9_51000 98_0]]=2,1,0)</f>
        <v>0</v>
      </c>
      <c r="BR113">
        <f>IF(Table13[[#This Row],[Monthly_Income 1_5500 2_8000 3_11000 4_15000 5_20000 6_27000 7_35000 8_5000 9_51000 98_0]]=3,1,0)</f>
        <v>0</v>
      </c>
      <c r="BS113">
        <f>IF(Table13[[#This Row],[Monthly_Income 1_5500 2_8000 3_11000 4_15000 5_20000 6_27000 7_35000 8_5000 9_51000 98_0]]=4,1,0)</f>
        <v>0</v>
      </c>
      <c r="BT113">
        <f>IF(Table13[[#This Row],[Monthly_Income 1_5500 2_8000 3_11000 4_15000 5_20000 6_27000 7_35000 8_5000 9_51000 98_0]]=5,1,0)</f>
        <v>1</v>
      </c>
      <c r="BU113">
        <f>IF(Table13[[#This Row],[Monthly_Income 1_5500 2_8000 3_11000 4_15000 5_20000 6_27000 7_35000 8_5000 9_51000 98_0]]=6,1,0)</f>
        <v>0</v>
      </c>
      <c r="BV113">
        <f>IF(Table13[[#This Row],[Monthly_Income 1_5500 2_8000 3_11000 4_15000 5_20000 6_27000 7_35000 8_5000 9_51000 98_0]]=7,1,0)</f>
        <v>0</v>
      </c>
      <c r="BW113">
        <f>IF(Table13[[#This Row],[Monthly_Income 1_5500 2_8000 3_11000 4_15000 5_20000 6_27000 7_35000 8_5000 9_51000 98_0]]=8,1,0)</f>
        <v>0</v>
      </c>
      <c r="BX113">
        <f>IF(Table13[[#This Row],[Monthly_Income 1_5500 2_8000 3_11000 4_15000 5_20000 6_27000 7_35000 8_5000 9_51000 98_0]]=9,1,0)</f>
        <v>0</v>
      </c>
      <c r="BY113">
        <f>IF(Table13[[#This Row],[Monthly_Income 1_5500 2_8000 3_11000 4_15000 5_20000 6_27000 7_35000 8_5000 9_51000 98_0]]=98,1,0)</f>
        <v>0</v>
      </c>
      <c r="BZ113">
        <v>6</v>
      </c>
      <c r="CA113">
        <f>IF(Table13[[#This Row],[Monthly_Household_Income]]=1,1,0)</f>
        <v>0</v>
      </c>
      <c r="CB113">
        <f>IF(Table13[[#This Row],[Monthly_Household_Income]]=2,1,0)</f>
        <v>0</v>
      </c>
      <c r="CC113">
        <f>IF(Table13[[#This Row],[Monthly_Household_Income]]=3,1,0)</f>
        <v>0</v>
      </c>
      <c r="CD113">
        <f>IF(Table13[[#This Row],[Monthly_Household_Income]]=4,1,0)</f>
        <v>0</v>
      </c>
      <c r="CE113">
        <f>IF(Table13[[#This Row],[Monthly_Household_Income]]=5,1,0)</f>
        <v>0</v>
      </c>
      <c r="CF113">
        <f>IF(Table13[[#This Row],[Monthly_Household_Income]]=6,1,0)</f>
        <v>1</v>
      </c>
      <c r="CG113">
        <f>IF(Table13[[#This Row],[Monthly_Household_Income]]=7,1,0)</f>
        <v>0</v>
      </c>
      <c r="CH113">
        <f>IF(Table13[[#This Row],[Monthly_Household_Income]]=8,1,0)</f>
        <v>0</v>
      </c>
      <c r="CI113">
        <f>IF(Table13[[#This Row],[Monthly_Household_Income]]=9,1,0)</f>
        <v>0</v>
      </c>
      <c r="CJ113">
        <f>IF(Table13[[#This Row],[Monthly_Household_Income]]=98,1,0)</f>
        <v>0</v>
      </c>
    </row>
    <row r="114" spans="1:88">
      <c r="A114">
        <v>446</v>
      </c>
      <c r="B114" s="1">
        <v>42970</v>
      </c>
      <c r="C114" t="s">
        <v>31</v>
      </c>
      <c r="D114">
        <v>9</v>
      </c>
      <c r="E114">
        <v>8</v>
      </c>
      <c r="F114">
        <v>8</v>
      </c>
      <c r="G114">
        <v>9</v>
      </c>
      <c r="H114">
        <v>7</v>
      </c>
      <c r="I114">
        <v>9</v>
      </c>
      <c r="J114" t="s">
        <v>15</v>
      </c>
      <c r="K114">
        <v>10</v>
      </c>
      <c r="L114">
        <v>9</v>
      </c>
      <c r="M114">
        <v>9</v>
      </c>
      <c r="N114">
        <v>9</v>
      </c>
      <c r="O114">
        <v>8</v>
      </c>
      <c r="P114">
        <v>10</v>
      </c>
      <c r="Q114">
        <v>7</v>
      </c>
      <c r="R114">
        <v>7</v>
      </c>
      <c r="S114">
        <v>9</v>
      </c>
      <c r="T114">
        <v>10</v>
      </c>
      <c r="U114">
        <v>9</v>
      </c>
      <c r="V114">
        <v>9</v>
      </c>
      <c r="W114">
        <v>9</v>
      </c>
      <c r="X114">
        <v>0</v>
      </c>
      <c r="Y114">
        <v>8</v>
      </c>
      <c r="Z114">
        <v>9</v>
      </c>
      <c r="AA114">
        <v>8</v>
      </c>
      <c r="AB114">
        <v>9</v>
      </c>
      <c r="AC114">
        <v>2</v>
      </c>
      <c r="AD114">
        <f>IF(Table13[[#This Row],[payment]]=1,1,0)</f>
        <v>0</v>
      </c>
      <c r="AE114">
        <f>IF(Table13[[#This Row],[payment]]=2,1,0)</f>
        <v>1</v>
      </c>
      <c r="AF114">
        <f>IF(Table13[[#This Row],[payment]]=3,1,0)</f>
        <v>0</v>
      </c>
      <c r="AG114">
        <v>6</v>
      </c>
      <c r="AH114">
        <f>IF(Table13[[#This Row],[method_payment]]=1,1,0)</f>
        <v>0</v>
      </c>
      <c r="AI114">
        <f>IF(Table13[[#This Row],[method_payment]]=2,1,0)</f>
        <v>0</v>
      </c>
      <c r="AJ114">
        <f>IF(Table13[[#This Row],[method_payment]]=3,1,0)</f>
        <v>0</v>
      </c>
      <c r="AK114">
        <f>IF(Table13[[#This Row],[method_payment]]=5,1,0)</f>
        <v>0</v>
      </c>
      <c r="AL114">
        <f>IF(Table13[[#This Row],[method_payment]]=6,1,0)</f>
        <v>1</v>
      </c>
      <c r="AM114" t="s">
        <v>16</v>
      </c>
      <c r="AN114" t="s">
        <v>16</v>
      </c>
      <c r="AO114">
        <v>3</v>
      </c>
      <c r="AP114" s="2">
        <v>284.87</v>
      </c>
      <c r="AQ114" s="3">
        <f>IF(AND(Table13[[#This Row],[Average_amount_spent_per_visit_last_3_months]]&gt;=1,Table13[[#This Row],[Average_amount_spent_per_visit_last_3_months]]&lt;=999),1,0)</f>
        <v>1</v>
      </c>
      <c r="AR114" s="3">
        <f>IF(AND(Table13[[#This Row],[Average_amount_spent_per_visit_last_3_months]]&gt;=1000,Table13[[#This Row],[Average_amount_spent_per_visit_last_3_months]]&lt;=6700),1,0)</f>
        <v>0</v>
      </c>
      <c r="AS114">
        <v>1</v>
      </c>
      <c r="AT114">
        <v>49</v>
      </c>
      <c r="AU114">
        <f>IF(AND(Table13[[#This Row],[Age]]&gt;=18,Table13[[#This Row],[Age]]&lt;=25),1,0)</f>
        <v>0</v>
      </c>
      <c r="AV114">
        <f>IF(AND(Table13[[#This Row],[Age]]&gt;=26,Table13[[#This Row],[Age]]&lt;=35),1,0)</f>
        <v>0</v>
      </c>
      <c r="AW114">
        <f>IF(AND(Table13[[#This Row],[Age]]&gt;=36,Table13[[#This Row],[Age]]&lt;=45),1,0)</f>
        <v>0</v>
      </c>
      <c r="AX114">
        <f>IF(AND(Table13[[#This Row],[Age]]&gt;=46,Table13[[#This Row],[Age]]&lt;=55),1,0)</f>
        <v>1</v>
      </c>
      <c r="AY114">
        <f>IF(AND(Table13[[#This Row],[Age]]&gt;=56,Table13[[#This Row],[Age]]&lt;=67),1,0)</f>
        <v>0</v>
      </c>
      <c r="AZ114" t="s">
        <v>25</v>
      </c>
      <c r="BA114">
        <f>IF(Table13[[#This Row],[Marital Status]]="Married",1,0)</f>
        <v>1</v>
      </c>
      <c r="BB114">
        <f>IF(Table13[[#This Row],[Marital Status]]="Single",1,0)</f>
        <v>0</v>
      </c>
      <c r="BC114" t="s">
        <v>27</v>
      </c>
      <c r="BD114">
        <f>IF(Table13[[#This Row],[gender]]="Male",1,0)</f>
        <v>1</v>
      </c>
      <c r="BE114">
        <f>IF(Table13[[#This Row],[gender]]="Female",1,0)</f>
        <v>0</v>
      </c>
      <c r="BF114" t="s">
        <v>20</v>
      </c>
      <c r="BG114">
        <f>IF(Table13[[#This Row],[Highest level of Education]]="Did not attend school",1,0)</f>
        <v>0</v>
      </c>
      <c r="BH114">
        <f>IF(Table13[[#This Row],[Highest level of Education]]="K12 completed",1,0)</f>
        <v>0</v>
      </c>
      <c r="BI114">
        <f>IF(Table13[[#This Row],[Highest level of Education]]="High School Completed",1,0)</f>
        <v>1</v>
      </c>
      <c r="BJ114">
        <f>IF(Table13[[#This Row],[Highest level of Education]]="Technical Diploma/Partially completed College",1,0)</f>
        <v>0</v>
      </c>
      <c r="BK114">
        <f>IF(Table13[[#This Row],[Highest level of Education]]="University/College Degree",1,0)</f>
        <v>0</v>
      </c>
      <c r="BL114">
        <f>IF(Table13[[#This Row],[Highest level of Education]]="Post-graduate education",1,0)</f>
        <v>0</v>
      </c>
      <c r="BM114">
        <v>4</v>
      </c>
      <c r="BN114">
        <v>1</v>
      </c>
      <c r="BO114">
        <v>5</v>
      </c>
      <c r="BP114">
        <f>IF(Table13[[#This Row],[Monthly_Income 1_5500 2_8000 3_11000 4_15000 5_20000 6_27000 7_35000 8_5000 9_51000 98_0]]=1,1,0)</f>
        <v>0</v>
      </c>
      <c r="BQ114">
        <f>IF(Table13[[#This Row],[Monthly_Income 1_5500 2_8000 3_11000 4_15000 5_20000 6_27000 7_35000 8_5000 9_51000 98_0]]=2,1,0)</f>
        <v>0</v>
      </c>
      <c r="BR114">
        <f>IF(Table13[[#This Row],[Monthly_Income 1_5500 2_8000 3_11000 4_15000 5_20000 6_27000 7_35000 8_5000 9_51000 98_0]]=3,1,0)</f>
        <v>0</v>
      </c>
      <c r="BS114">
        <f>IF(Table13[[#This Row],[Monthly_Income 1_5500 2_8000 3_11000 4_15000 5_20000 6_27000 7_35000 8_5000 9_51000 98_0]]=4,1,0)</f>
        <v>0</v>
      </c>
      <c r="BT114">
        <f>IF(Table13[[#This Row],[Monthly_Income 1_5500 2_8000 3_11000 4_15000 5_20000 6_27000 7_35000 8_5000 9_51000 98_0]]=5,1,0)</f>
        <v>1</v>
      </c>
      <c r="BU114">
        <f>IF(Table13[[#This Row],[Monthly_Income 1_5500 2_8000 3_11000 4_15000 5_20000 6_27000 7_35000 8_5000 9_51000 98_0]]=6,1,0)</f>
        <v>0</v>
      </c>
      <c r="BV114">
        <f>IF(Table13[[#This Row],[Monthly_Income 1_5500 2_8000 3_11000 4_15000 5_20000 6_27000 7_35000 8_5000 9_51000 98_0]]=7,1,0)</f>
        <v>0</v>
      </c>
      <c r="BW114">
        <f>IF(Table13[[#This Row],[Monthly_Income 1_5500 2_8000 3_11000 4_15000 5_20000 6_27000 7_35000 8_5000 9_51000 98_0]]=8,1,0)</f>
        <v>0</v>
      </c>
      <c r="BX114">
        <f>IF(Table13[[#This Row],[Monthly_Income 1_5500 2_8000 3_11000 4_15000 5_20000 6_27000 7_35000 8_5000 9_51000 98_0]]=9,1,0)</f>
        <v>0</v>
      </c>
      <c r="BY114">
        <f>IF(Table13[[#This Row],[Monthly_Income 1_5500 2_8000 3_11000 4_15000 5_20000 6_27000 7_35000 8_5000 9_51000 98_0]]=98,1,0)</f>
        <v>0</v>
      </c>
      <c r="BZ114">
        <v>6</v>
      </c>
      <c r="CA114">
        <f>IF(Table13[[#This Row],[Monthly_Household_Income]]=1,1,0)</f>
        <v>0</v>
      </c>
      <c r="CB114">
        <f>IF(Table13[[#This Row],[Monthly_Household_Income]]=2,1,0)</f>
        <v>0</v>
      </c>
      <c r="CC114">
        <f>IF(Table13[[#This Row],[Monthly_Household_Income]]=3,1,0)</f>
        <v>0</v>
      </c>
      <c r="CD114">
        <f>IF(Table13[[#This Row],[Monthly_Household_Income]]=4,1,0)</f>
        <v>0</v>
      </c>
      <c r="CE114">
        <f>IF(Table13[[#This Row],[Monthly_Household_Income]]=5,1,0)</f>
        <v>0</v>
      </c>
      <c r="CF114">
        <f>IF(Table13[[#This Row],[Monthly_Household_Income]]=6,1,0)</f>
        <v>1</v>
      </c>
      <c r="CG114">
        <f>IF(Table13[[#This Row],[Monthly_Household_Income]]=7,1,0)</f>
        <v>0</v>
      </c>
      <c r="CH114">
        <f>IF(Table13[[#This Row],[Monthly_Household_Income]]=8,1,0)</f>
        <v>0</v>
      </c>
      <c r="CI114">
        <f>IF(Table13[[#This Row],[Monthly_Household_Income]]=9,1,0)</f>
        <v>0</v>
      </c>
      <c r="CJ114">
        <f>IF(Table13[[#This Row],[Monthly_Household_Income]]=98,1,0)</f>
        <v>0</v>
      </c>
    </row>
    <row r="115" spans="1:88">
      <c r="A115">
        <v>453</v>
      </c>
      <c r="B115" s="1">
        <v>43008</v>
      </c>
      <c r="C115" t="s">
        <v>33</v>
      </c>
      <c r="D115">
        <v>9</v>
      </c>
      <c r="E115">
        <v>8</v>
      </c>
      <c r="F115">
        <v>8</v>
      </c>
      <c r="G115">
        <v>9</v>
      </c>
      <c r="H115">
        <v>9</v>
      </c>
      <c r="I115">
        <v>8</v>
      </c>
      <c r="J115" t="s">
        <v>16</v>
      </c>
      <c r="K115">
        <v>9</v>
      </c>
      <c r="L115">
        <v>9</v>
      </c>
      <c r="M115">
        <v>9</v>
      </c>
      <c r="N115">
        <v>8</v>
      </c>
      <c r="O115">
        <v>10</v>
      </c>
      <c r="P115">
        <v>8</v>
      </c>
      <c r="Q115">
        <v>10</v>
      </c>
      <c r="R115">
        <v>10</v>
      </c>
      <c r="S115">
        <v>10</v>
      </c>
      <c r="T115">
        <v>9</v>
      </c>
      <c r="U115">
        <v>8</v>
      </c>
      <c r="V115">
        <v>9</v>
      </c>
      <c r="W115">
        <v>0</v>
      </c>
      <c r="X115">
        <v>0</v>
      </c>
      <c r="Y115">
        <v>8</v>
      </c>
      <c r="Z115">
        <v>9</v>
      </c>
      <c r="AA115">
        <v>10</v>
      </c>
      <c r="AB115">
        <v>0</v>
      </c>
      <c r="AC115">
        <v>2</v>
      </c>
      <c r="AD115">
        <f>IF(Table13[[#This Row],[payment]]=1,1,0)</f>
        <v>0</v>
      </c>
      <c r="AE115">
        <f>IF(Table13[[#This Row],[payment]]=2,1,0)</f>
        <v>1</v>
      </c>
      <c r="AF115">
        <f>IF(Table13[[#This Row],[payment]]=3,1,0)</f>
        <v>0</v>
      </c>
      <c r="AG115">
        <v>2</v>
      </c>
      <c r="AH115">
        <f>IF(Table13[[#This Row],[method_payment]]=1,1,0)</f>
        <v>0</v>
      </c>
      <c r="AI115">
        <f>IF(Table13[[#This Row],[method_payment]]=2,1,0)</f>
        <v>1</v>
      </c>
      <c r="AJ115">
        <f>IF(Table13[[#This Row],[method_payment]]=3,1,0)</f>
        <v>0</v>
      </c>
      <c r="AK115">
        <f>IF(Table13[[#This Row],[method_payment]]=5,1,0)</f>
        <v>0</v>
      </c>
      <c r="AL115">
        <f>IF(Table13[[#This Row],[method_payment]]=6,1,0)</f>
        <v>0</v>
      </c>
      <c r="AM115" t="s">
        <v>16</v>
      </c>
      <c r="AN115" t="s">
        <v>16</v>
      </c>
      <c r="AO115">
        <v>2</v>
      </c>
      <c r="AP115" s="2">
        <v>848.81</v>
      </c>
      <c r="AQ115" s="3">
        <f>IF(AND(Table13[[#This Row],[Average_amount_spent_per_visit_last_3_months]]&gt;=1,Table13[[#This Row],[Average_amount_spent_per_visit_last_3_months]]&lt;=999),1,0)</f>
        <v>1</v>
      </c>
      <c r="AR115" s="3">
        <f>IF(AND(Table13[[#This Row],[Average_amount_spent_per_visit_last_3_months]]&gt;=1000,Table13[[#This Row],[Average_amount_spent_per_visit_last_3_months]]&lt;=6700),1,0)</f>
        <v>0</v>
      </c>
      <c r="AS115">
        <v>1</v>
      </c>
      <c r="AT115">
        <v>29</v>
      </c>
      <c r="AU115">
        <f>IF(AND(Table13[[#This Row],[Age]]&gt;=18,Table13[[#This Row],[Age]]&lt;=25),1,0)</f>
        <v>0</v>
      </c>
      <c r="AV115">
        <f>IF(AND(Table13[[#This Row],[Age]]&gt;=26,Table13[[#This Row],[Age]]&lt;=35),1,0)</f>
        <v>1</v>
      </c>
      <c r="AW115">
        <f>IF(AND(Table13[[#This Row],[Age]]&gt;=36,Table13[[#This Row],[Age]]&lt;=45),1,0)</f>
        <v>0</v>
      </c>
      <c r="AX115">
        <f>IF(AND(Table13[[#This Row],[Age]]&gt;=46,Table13[[#This Row],[Age]]&lt;=55),1,0)</f>
        <v>0</v>
      </c>
      <c r="AY115">
        <f>IF(AND(Table13[[#This Row],[Age]]&gt;=56,Table13[[#This Row],[Age]]&lt;=67),1,0)</f>
        <v>0</v>
      </c>
      <c r="AZ115" t="s">
        <v>24</v>
      </c>
      <c r="BA115">
        <f>IF(Table13[[#This Row],[Marital Status]]="Married",1,0)</f>
        <v>0</v>
      </c>
      <c r="BB115">
        <f>IF(Table13[[#This Row],[Marital Status]]="Single",1,0)</f>
        <v>1</v>
      </c>
      <c r="BC115" t="s">
        <v>27</v>
      </c>
      <c r="BD115">
        <f>IF(Table13[[#This Row],[gender]]="Male",1,0)</f>
        <v>1</v>
      </c>
      <c r="BE115">
        <f>IF(Table13[[#This Row],[gender]]="Female",1,0)</f>
        <v>0</v>
      </c>
      <c r="BF115" t="s">
        <v>19</v>
      </c>
      <c r="BG115">
        <f>IF(Table13[[#This Row],[Highest level of Education]]="Did not attend school",1,0)</f>
        <v>0</v>
      </c>
      <c r="BH115">
        <f>IF(Table13[[#This Row],[Highest level of Education]]="K12 completed",1,0)</f>
        <v>0</v>
      </c>
      <c r="BI115">
        <f>IF(Table13[[#This Row],[Highest level of Education]]="High School Completed",1,0)</f>
        <v>0</v>
      </c>
      <c r="BJ115">
        <f>IF(Table13[[#This Row],[Highest level of Education]]="Technical Diploma/Partially completed College",1,0)</f>
        <v>0</v>
      </c>
      <c r="BK115">
        <f>IF(Table13[[#This Row],[Highest level of Education]]="University/College Degree",1,0)</f>
        <v>1</v>
      </c>
      <c r="BL115">
        <f>IF(Table13[[#This Row],[Highest level of Education]]="Post-graduate education",1,0)</f>
        <v>0</v>
      </c>
      <c r="BM115">
        <v>0</v>
      </c>
      <c r="BN115">
        <v>1</v>
      </c>
      <c r="BO115">
        <v>2</v>
      </c>
      <c r="BP115">
        <f>IF(Table13[[#This Row],[Monthly_Income 1_5500 2_8000 3_11000 4_15000 5_20000 6_27000 7_35000 8_5000 9_51000 98_0]]=1,1,0)</f>
        <v>0</v>
      </c>
      <c r="BQ115">
        <f>IF(Table13[[#This Row],[Monthly_Income 1_5500 2_8000 3_11000 4_15000 5_20000 6_27000 7_35000 8_5000 9_51000 98_0]]=2,1,0)</f>
        <v>1</v>
      </c>
      <c r="BR115">
        <f>IF(Table13[[#This Row],[Monthly_Income 1_5500 2_8000 3_11000 4_15000 5_20000 6_27000 7_35000 8_5000 9_51000 98_0]]=3,1,0)</f>
        <v>0</v>
      </c>
      <c r="BS115">
        <f>IF(Table13[[#This Row],[Monthly_Income 1_5500 2_8000 3_11000 4_15000 5_20000 6_27000 7_35000 8_5000 9_51000 98_0]]=4,1,0)</f>
        <v>0</v>
      </c>
      <c r="BT115">
        <f>IF(Table13[[#This Row],[Monthly_Income 1_5500 2_8000 3_11000 4_15000 5_20000 6_27000 7_35000 8_5000 9_51000 98_0]]=5,1,0)</f>
        <v>0</v>
      </c>
      <c r="BU115">
        <f>IF(Table13[[#This Row],[Monthly_Income 1_5500 2_8000 3_11000 4_15000 5_20000 6_27000 7_35000 8_5000 9_51000 98_0]]=6,1,0)</f>
        <v>0</v>
      </c>
      <c r="BV115">
        <f>IF(Table13[[#This Row],[Monthly_Income 1_5500 2_8000 3_11000 4_15000 5_20000 6_27000 7_35000 8_5000 9_51000 98_0]]=7,1,0)</f>
        <v>0</v>
      </c>
      <c r="BW115">
        <f>IF(Table13[[#This Row],[Monthly_Income 1_5500 2_8000 3_11000 4_15000 5_20000 6_27000 7_35000 8_5000 9_51000 98_0]]=8,1,0)</f>
        <v>0</v>
      </c>
      <c r="BX115">
        <f>IF(Table13[[#This Row],[Monthly_Income 1_5500 2_8000 3_11000 4_15000 5_20000 6_27000 7_35000 8_5000 9_51000 98_0]]=9,1,0)</f>
        <v>0</v>
      </c>
      <c r="BY115">
        <f>IF(Table13[[#This Row],[Monthly_Income 1_5500 2_8000 3_11000 4_15000 5_20000 6_27000 7_35000 8_5000 9_51000 98_0]]=98,1,0)</f>
        <v>0</v>
      </c>
      <c r="BZ115">
        <v>5</v>
      </c>
      <c r="CA115">
        <f>IF(Table13[[#This Row],[Monthly_Household_Income]]=1,1,0)</f>
        <v>0</v>
      </c>
      <c r="CB115">
        <f>IF(Table13[[#This Row],[Monthly_Household_Income]]=2,1,0)</f>
        <v>0</v>
      </c>
      <c r="CC115">
        <f>IF(Table13[[#This Row],[Monthly_Household_Income]]=3,1,0)</f>
        <v>0</v>
      </c>
      <c r="CD115">
        <f>IF(Table13[[#This Row],[Monthly_Household_Income]]=4,1,0)</f>
        <v>0</v>
      </c>
      <c r="CE115">
        <f>IF(Table13[[#This Row],[Monthly_Household_Income]]=5,1,0)</f>
        <v>1</v>
      </c>
      <c r="CF115">
        <f>IF(Table13[[#This Row],[Monthly_Household_Income]]=6,1,0)</f>
        <v>0</v>
      </c>
      <c r="CG115">
        <f>IF(Table13[[#This Row],[Monthly_Household_Income]]=7,1,0)</f>
        <v>0</v>
      </c>
      <c r="CH115">
        <f>IF(Table13[[#This Row],[Monthly_Household_Income]]=8,1,0)</f>
        <v>0</v>
      </c>
      <c r="CI115">
        <f>IF(Table13[[#This Row],[Monthly_Household_Income]]=9,1,0)</f>
        <v>0</v>
      </c>
      <c r="CJ115">
        <f>IF(Table13[[#This Row],[Monthly_Household_Income]]=98,1,0)</f>
        <v>0</v>
      </c>
    </row>
    <row r="116" spans="1:88">
      <c r="A116">
        <v>454</v>
      </c>
      <c r="B116" s="1">
        <v>43099</v>
      </c>
      <c r="C116" t="s">
        <v>29</v>
      </c>
      <c r="D116">
        <v>8</v>
      </c>
      <c r="E116">
        <v>9</v>
      </c>
      <c r="F116">
        <v>7</v>
      </c>
      <c r="G116">
        <v>8</v>
      </c>
      <c r="H116">
        <v>8</v>
      </c>
      <c r="I116">
        <v>7</v>
      </c>
      <c r="J116" t="s">
        <v>16</v>
      </c>
      <c r="K116">
        <v>9</v>
      </c>
      <c r="L116">
        <v>7</v>
      </c>
      <c r="M116">
        <v>8</v>
      </c>
      <c r="N116">
        <v>8</v>
      </c>
      <c r="O116">
        <v>7</v>
      </c>
      <c r="P116">
        <v>9</v>
      </c>
      <c r="Q116">
        <v>7</v>
      </c>
      <c r="R116">
        <v>8</v>
      </c>
      <c r="S116">
        <v>7</v>
      </c>
      <c r="T116">
        <v>9</v>
      </c>
      <c r="U116">
        <v>7</v>
      </c>
      <c r="V116">
        <v>8</v>
      </c>
      <c r="W116">
        <v>8</v>
      </c>
      <c r="X116">
        <v>7</v>
      </c>
      <c r="Y116">
        <v>9</v>
      </c>
      <c r="Z116">
        <v>9</v>
      </c>
      <c r="AA116">
        <v>7</v>
      </c>
      <c r="AB116">
        <v>8</v>
      </c>
      <c r="AC116">
        <v>1</v>
      </c>
      <c r="AD116">
        <f>IF(Table13[[#This Row],[payment]]=1,1,0)</f>
        <v>1</v>
      </c>
      <c r="AE116">
        <f>IF(Table13[[#This Row],[payment]]=2,1,0)</f>
        <v>0</v>
      </c>
      <c r="AF116">
        <f>IF(Table13[[#This Row],[payment]]=3,1,0)</f>
        <v>0</v>
      </c>
      <c r="AG116">
        <v>1</v>
      </c>
      <c r="AH116">
        <f>IF(Table13[[#This Row],[method_payment]]=1,1,0)</f>
        <v>1</v>
      </c>
      <c r="AI116">
        <f>IF(Table13[[#This Row],[method_payment]]=2,1,0)</f>
        <v>0</v>
      </c>
      <c r="AJ116">
        <f>IF(Table13[[#This Row],[method_payment]]=3,1,0)</f>
        <v>0</v>
      </c>
      <c r="AK116">
        <f>IF(Table13[[#This Row],[method_payment]]=5,1,0)</f>
        <v>0</v>
      </c>
      <c r="AL116">
        <f>IF(Table13[[#This Row],[method_payment]]=6,1,0)</f>
        <v>0</v>
      </c>
      <c r="AM116" t="s">
        <v>16</v>
      </c>
      <c r="AN116" t="s">
        <v>16</v>
      </c>
      <c r="AO116">
        <v>1</v>
      </c>
      <c r="AP116" s="2">
        <v>712.72</v>
      </c>
      <c r="AQ116" s="3">
        <f>IF(AND(Table13[[#This Row],[Average_amount_spent_per_visit_last_3_months]]&gt;=1,Table13[[#This Row],[Average_amount_spent_per_visit_last_3_months]]&lt;=999),1,0)</f>
        <v>1</v>
      </c>
      <c r="AR116" s="3">
        <f>IF(AND(Table13[[#This Row],[Average_amount_spent_per_visit_last_3_months]]&gt;=1000,Table13[[#This Row],[Average_amount_spent_per_visit_last_3_months]]&lt;=6700),1,0)</f>
        <v>0</v>
      </c>
      <c r="AS116">
        <v>1</v>
      </c>
      <c r="AT116">
        <v>45</v>
      </c>
      <c r="AU116">
        <f>IF(AND(Table13[[#This Row],[Age]]&gt;=18,Table13[[#This Row],[Age]]&lt;=25),1,0)</f>
        <v>0</v>
      </c>
      <c r="AV116">
        <f>IF(AND(Table13[[#This Row],[Age]]&gt;=26,Table13[[#This Row],[Age]]&lt;=35),1,0)</f>
        <v>0</v>
      </c>
      <c r="AW116">
        <f>IF(AND(Table13[[#This Row],[Age]]&gt;=36,Table13[[#This Row],[Age]]&lt;=45),1,0)</f>
        <v>1</v>
      </c>
      <c r="AX116">
        <f>IF(AND(Table13[[#This Row],[Age]]&gt;=46,Table13[[#This Row],[Age]]&lt;=55),1,0)</f>
        <v>0</v>
      </c>
      <c r="AY116">
        <f>IF(AND(Table13[[#This Row],[Age]]&gt;=56,Table13[[#This Row],[Age]]&lt;=67),1,0)</f>
        <v>0</v>
      </c>
      <c r="AZ116" t="s">
        <v>25</v>
      </c>
      <c r="BA116">
        <f>IF(Table13[[#This Row],[Marital Status]]="Married",1,0)</f>
        <v>1</v>
      </c>
      <c r="BB116">
        <f>IF(Table13[[#This Row],[Marital Status]]="Single",1,0)</f>
        <v>0</v>
      </c>
      <c r="BC116" t="s">
        <v>28</v>
      </c>
      <c r="BD116">
        <f>IF(Table13[[#This Row],[gender]]="Male",1,0)</f>
        <v>0</v>
      </c>
      <c r="BE116">
        <f>IF(Table13[[#This Row],[gender]]="Female",1,0)</f>
        <v>1</v>
      </c>
      <c r="BF116" t="s">
        <v>23</v>
      </c>
      <c r="BG116">
        <f>IF(Table13[[#This Row],[Highest level of Education]]="Did not attend school",1,0)</f>
        <v>0</v>
      </c>
      <c r="BH116">
        <f>IF(Table13[[#This Row],[Highest level of Education]]="K12 completed",1,0)</f>
        <v>0</v>
      </c>
      <c r="BI116">
        <f>IF(Table13[[#This Row],[Highest level of Education]]="High School Completed",1,0)</f>
        <v>0</v>
      </c>
      <c r="BJ116">
        <f>IF(Table13[[#This Row],[Highest level of Education]]="Technical Diploma/Partially completed College",1,0)</f>
        <v>1</v>
      </c>
      <c r="BK116">
        <f>IF(Table13[[#This Row],[Highest level of Education]]="University/College Degree",1,0)</f>
        <v>0</v>
      </c>
      <c r="BL116">
        <f>IF(Table13[[#This Row],[Highest level of Education]]="Post-graduate education",1,0)</f>
        <v>0</v>
      </c>
      <c r="BM116">
        <v>2</v>
      </c>
      <c r="BN116">
        <v>1</v>
      </c>
      <c r="BO116">
        <v>4</v>
      </c>
      <c r="BP116">
        <f>IF(Table13[[#This Row],[Monthly_Income 1_5500 2_8000 3_11000 4_15000 5_20000 6_27000 7_35000 8_5000 9_51000 98_0]]=1,1,0)</f>
        <v>0</v>
      </c>
      <c r="BQ116">
        <f>IF(Table13[[#This Row],[Monthly_Income 1_5500 2_8000 3_11000 4_15000 5_20000 6_27000 7_35000 8_5000 9_51000 98_0]]=2,1,0)</f>
        <v>0</v>
      </c>
      <c r="BR116">
        <f>IF(Table13[[#This Row],[Monthly_Income 1_5500 2_8000 3_11000 4_15000 5_20000 6_27000 7_35000 8_5000 9_51000 98_0]]=3,1,0)</f>
        <v>0</v>
      </c>
      <c r="BS116">
        <f>IF(Table13[[#This Row],[Monthly_Income 1_5500 2_8000 3_11000 4_15000 5_20000 6_27000 7_35000 8_5000 9_51000 98_0]]=4,1,0)</f>
        <v>1</v>
      </c>
      <c r="BT116">
        <f>IF(Table13[[#This Row],[Monthly_Income 1_5500 2_8000 3_11000 4_15000 5_20000 6_27000 7_35000 8_5000 9_51000 98_0]]=5,1,0)</f>
        <v>0</v>
      </c>
      <c r="BU116">
        <f>IF(Table13[[#This Row],[Monthly_Income 1_5500 2_8000 3_11000 4_15000 5_20000 6_27000 7_35000 8_5000 9_51000 98_0]]=6,1,0)</f>
        <v>0</v>
      </c>
      <c r="BV116">
        <f>IF(Table13[[#This Row],[Monthly_Income 1_5500 2_8000 3_11000 4_15000 5_20000 6_27000 7_35000 8_5000 9_51000 98_0]]=7,1,0)</f>
        <v>0</v>
      </c>
      <c r="BW116">
        <f>IF(Table13[[#This Row],[Monthly_Income 1_5500 2_8000 3_11000 4_15000 5_20000 6_27000 7_35000 8_5000 9_51000 98_0]]=8,1,0)</f>
        <v>0</v>
      </c>
      <c r="BX116">
        <f>IF(Table13[[#This Row],[Monthly_Income 1_5500 2_8000 3_11000 4_15000 5_20000 6_27000 7_35000 8_5000 9_51000 98_0]]=9,1,0)</f>
        <v>0</v>
      </c>
      <c r="BY116">
        <f>IF(Table13[[#This Row],[Monthly_Income 1_5500 2_8000 3_11000 4_15000 5_20000 6_27000 7_35000 8_5000 9_51000 98_0]]=98,1,0)</f>
        <v>0</v>
      </c>
      <c r="BZ116">
        <v>5</v>
      </c>
      <c r="CA116">
        <f>IF(Table13[[#This Row],[Monthly_Household_Income]]=1,1,0)</f>
        <v>0</v>
      </c>
      <c r="CB116">
        <f>IF(Table13[[#This Row],[Monthly_Household_Income]]=2,1,0)</f>
        <v>0</v>
      </c>
      <c r="CC116">
        <f>IF(Table13[[#This Row],[Monthly_Household_Income]]=3,1,0)</f>
        <v>0</v>
      </c>
      <c r="CD116">
        <f>IF(Table13[[#This Row],[Monthly_Household_Income]]=4,1,0)</f>
        <v>0</v>
      </c>
      <c r="CE116">
        <f>IF(Table13[[#This Row],[Monthly_Household_Income]]=5,1,0)</f>
        <v>1</v>
      </c>
      <c r="CF116">
        <f>IF(Table13[[#This Row],[Monthly_Household_Income]]=6,1,0)</f>
        <v>0</v>
      </c>
      <c r="CG116">
        <f>IF(Table13[[#This Row],[Monthly_Household_Income]]=7,1,0)</f>
        <v>0</v>
      </c>
      <c r="CH116">
        <f>IF(Table13[[#This Row],[Monthly_Household_Income]]=8,1,0)</f>
        <v>0</v>
      </c>
      <c r="CI116">
        <f>IF(Table13[[#This Row],[Monthly_Household_Income]]=9,1,0)</f>
        <v>0</v>
      </c>
      <c r="CJ116">
        <f>IF(Table13[[#This Row],[Monthly_Household_Income]]=98,1,0)</f>
        <v>0</v>
      </c>
    </row>
    <row r="117" spans="1:88">
      <c r="A117">
        <v>466</v>
      </c>
      <c r="B117" s="1">
        <v>42992</v>
      </c>
      <c r="C117" t="s">
        <v>32</v>
      </c>
      <c r="D117">
        <v>10</v>
      </c>
      <c r="E117">
        <v>9</v>
      </c>
      <c r="F117">
        <v>8</v>
      </c>
      <c r="G117">
        <v>9</v>
      </c>
      <c r="H117">
        <v>9</v>
      </c>
      <c r="I117">
        <v>7</v>
      </c>
      <c r="J117" t="s">
        <v>15</v>
      </c>
      <c r="K117">
        <v>9</v>
      </c>
      <c r="L117">
        <v>7</v>
      </c>
      <c r="M117">
        <v>9</v>
      </c>
      <c r="N117">
        <v>9</v>
      </c>
      <c r="O117">
        <v>9</v>
      </c>
      <c r="P117">
        <v>7</v>
      </c>
      <c r="Q117">
        <v>10</v>
      </c>
      <c r="R117">
        <v>7</v>
      </c>
      <c r="S117">
        <v>10</v>
      </c>
      <c r="T117">
        <v>7</v>
      </c>
      <c r="U117">
        <v>7</v>
      </c>
      <c r="V117">
        <v>10</v>
      </c>
      <c r="W117">
        <v>9</v>
      </c>
      <c r="X117">
        <v>0</v>
      </c>
      <c r="Y117">
        <v>9</v>
      </c>
      <c r="Z117">
        <v>7</v>
      </c>
      <c r="AA117">
        <v>9</v>
      </c>
      <c r="AB117">
        <v>8</v>
      </c>
      <c r="AC117">
        <v>2</v>
      </c>
      <c r="AD117">
        <f>IF(Table13[[#This Row],[payment]]=1,1,0)</f>
        <v>0</v>
      </c>
      <c r="AE117">
        <f>IF(Table13[[#This Row],[payment]]=2,1,0)</f>
        <v>1</v>
      </c>
      <c r="AF117">
        <f>IF(Table13[[#This Row],[payment]]=3,1,0)</f>
        <v>0</v>
      </c>
      <c r="AG117">
        <v>1</v>
      </c>
      <c r="AH117">
        <f>IF(Table13[[#This Row],[method_payment]]=1,1,0)</f>
        <v>1</v>
      </c>
      <c r="AI117">
        <f>IF(Table13[[#This Row],[method_payment]]=2,1,0)</f>
        <v>0</v>
      </c>
      <c r="AJ117">
        <f>IF(Table13[[#This Row],[method_payment]]=3,1,0)</f>
        <v>0</v>
      </c>
      <c r="AK117">
        <f>IF(Table13[[#This Row],[method_payment]]=5,1,0)</f>
        <v>0</v>
      </c>
      <c r="AL117">
        <f>IF(Table13[[#This Row],[method_payment]]=6,1,0)</f>
        <v>0</v>
      </c>
      <c r="AM117" t="s">
        <v>16</v>
      </c>
      <c r="AN117" t="s">
        <v>16</v>
      </c>
      <c r="AO117">
        <v>4</v>
      </c>
      <c r="AP117" s="2">
        <v>323.22000000000003</v>
      </c>
      <c r="AQ117" s="3">
        <f>IF(AND(Table13[[#This Row],[Average_amount_spent_per_visit_last_3_months]]&gt;=1,Table13[[#This Row],[Average_amount_spent_per_visit_last_3_months]]&lt;=999),1,0)</f>
        <v>1</v>
      </c>
      <c r="AR117" s="3">
        <f>IF(AND(Table13[[#This Row],[Average_amount_spent_per_visit_last_3_months]]&gt;=1000,Table13[[#This Row],[Average_amount_spent_per_visit_last_3_months]]&lt;=6700),1,0)</f>
        <v>0</v>
      </c>
      <c r="AS117">
        <v>2</v>
      </c>
      <c r="AT117">
        <v>49</v>
      </c>
      <c r="AU117">
        <f>IF(AND(Table13[[#This Row],[Age]]&gt;=18,Table13[[#This Row],[Age]]&lt;=25),1,0)</f>
        <v>0</v>
      </c>
      <c r="AV117">
        <f>IF(AND(Table13[[#This Row],[Age]]&gt;=26,Table13[[#This Row],[Age]]&lt;=35),1,0)</f>
        <v>0</v>
      </c>
      <c r="AW117">
        <f>IF(AND(Table13[[#This Row],[Age]]&gt;=36,Table13[[#This Row],[Age]]&lt;=45),1,0)</f>
        <v>0</v>
      </c>
      <c r="AX117">
        <f>IF(AND(Table13[[#This Row],[Age]]&gt;=46,Table13[[#This Row],[Age]]&lt;=55),1,0)</f>
        <v>1</v>
      </c>
      <c r="AY117">
        <f>IF(AND(Table13[[#This Row],[Age]]&gt;=56,Table13[[#This Row],[Age]]&lt;=67),1,0)</f>
        <v>0</v>
      </c>
      <c r="AZ117" t="s">
        <v>25</v>
      </c>
      <c r="BA117">
        <f>IF(Table13[[#This Row],[Marital Status]]="Married",1,0)</f>
        <v>1</v>
      </c>
      <c r="BB117">
        <f>IF(Table13[[#This Row],[Marital Status]]="Single",1,0)</f>
        <v>0</v>
      </c>
      <c r="BC117" t="s">
        <v>27</v>
      </c>
      <c r="BD117">
        <f>IF(Table13[[#This Row],[gender]]="Male",1,0)</f>
        <v>1</v>
      </c>
      <c r="BE117">
        <f>IF(Table13[[#This Row],[gender]]="Female",1,0)</f>
        <v>0</v>
      </c>
      <c r="BF117" t="s">
        <v>18</v>
      </c>
      <c r="BG117">
        <f>IF(Table13[[#This Row],[Highest level of Education]]="Did not attend school",1,0)</f>
        <v>0</v>
      </c>
      <c r="BH117">
        <f>IF(Table13[[#This Row],[Highest level of Education]]="K12 completed",1,0)</f>
        <v>0</v>
      </c>
      <c r="BI117">
        <f>IF(Table13[[#This Row],[Highest level of Education]]="High School Completed",1,0)</f>
        <v>0</v>
      </c>
      <c r="BJ117">
        <f>IF(Table13[[#This Row],[Highest level of Education]]="Technical Diploma/Partially completed College",1,0)</f>
        <v>0</v>
      </c>
      <c r="BK117">
        <f>IF(Table13[[#This Row],[Highest level of Education]]="University/College Degree",1,0)</f>
        <v>0</v>
      </c>
      <c r="BL117">
        <f>IF(Table13[[#This Row],[Highest level of Education]]="Post-graduate education",1,0)</f>
        <v>1</v>
      </c>
      <c r="BM117">
        <v>3</v>
      </c>
      <c r="BN117">
        <v>1</v>
      </c>
      <c r="BO117">
        <v>8</v>
      </c>
      <c r="BP117">
        <f>IF(Table13[[#This Row],[Monthly_Income 1_5500 2_8000 3_11000 4_15000 5_20000 6_27000 7_35000 8_5000 9_51000 98_0]]=1,1,0)</f>
        <v>0</v>
      </c>
      <c r="BQ117">
        <f>IF(Table13[[#This Row],[Monthly_Income 1_5500 2_8000 3_11000 4_15000 5_20000 6_27000 7_35000 8_5000 9_51000 98_0]]=2,1,0)</f>
        <v>0</v>
      </c>
      <c r="BR117">
        <f>IF(Table13[[#This Row],[Monthly_Income 1_5500 2_8000 3_11000 4_15000 5_20000 6_27000 7_35000 8_5000 9_51000 98_0]]=3,1,0)</f>
        <v>0</v>
      </c>
      <c r="BS117">
        <f>IF(Table13[[#This Row],[Monthly_Income 1_5500 2_8000 3_11000 4_15000 5_20000 6_27000 7_35000 8_5000 9_51000 98_0]]=4,1,0)</f>
        <v>0</v>
      </c>
      <c r="BT117">
        <f>IF(Table13[[#This Row],[Monthly_Income 1_5500 2_8000 3_11000 4_15000 5_20000 6_27000 7_35000 8_5000 9_51000 98_0]]=5,1,0)</f>
        <v>0</v>
      </c>
      <c r="BU117">
        <f>IF(Table13[[#This Row],[Monthly_Income 1_5500 2_8000 3_11000 4_15000 5_20000 6_27000 7_35000 8_5000 9_51000 98_0]]=6,1,0)</f>
        <v>0</v>
      </c>
      <c r="BV117">
        <f>IF(Table13[[#This Row],[Monthly_Income 1_5500 2_8000 3_11000 4_15000 5_20000 6_27000 7_35000 8_5000 9_51000 98_0]]=7,1,0)</f>
        <v>0</v>
      </c>
      <c r="BW117">
        <f>IF(Table13[[#This Row],[Monthly_Income 1_5500 2_8000 3_11000 4_15000 5_20000 6_27000 7_35000 8_5000 9_51000 98_0]]=8,1,0)</f>
        <v>1</v>
      </c>
      <c r="BX117">
        <f>IF(Table13[[#This Row],[Monthly_Income 1_5500 2_8000 3_11000 4_15000 5_20000 6_27000 7_35000 8_5000 9_51000 98_0]]=9,1,0)</f>
        <v>0</v>
      </c>
      <c r="BY117">
        <f>IF(Table13[[#This Row],[Monthly_Income 1_5500 2_8000 3_11000 4_15000 5_20000 6_27000 7_35000 8_5000 9_51000 98_0]]=98,1,0)</f>
        <v>0</v>
      </c>
      <c r="BZ117">
        <v>8</v>
      </c>
      <c r="CA117">
        <f>IF(Table13[[#This Row],[Monthly_Household_Income]]=1,1,0)</f>
        <v>0</v>
      </c>
      <c r="CB117">
        <f>IF(Table13[[#This Row],[Monthly_Household_Income]]=2,1,0)</f>
        <v>0</v>
      </c>
      <c r="CC117">
        <f>IF(Table13[[#This Row],[Monthly_Household_Income]]=3,1,0)</f>
        <v>0</v>
      </c>
      <c r="CD117">
        <f>IF(Table13[[#This Row],[Monthly_Household_Income]]=4,1,0)</f>
        <v>0</v>
      </c>
      <c r="CE117">
        <f>IF(Table13[[#This Row],[Monthly_Household_Income]]=5,1,0)</f>
        <v>0</v>
      </c>
      <c r="CF117">
        <f>IF(Table13[[#This Row],[Monthly_Household_Income]]=6,1,0)</f>
        <v>0</v>
      </c>
      <c r="CG117">
        <f>IF(Table13[[#This Row],[Monthly_Household_Income]]=7,1,0)</f>
        <v>0</v>
      </c>
      <c r="CH117">
        <f>IF(Table13[[#This Row],[Monthly_Household_Income]]=8,1,0)</f>
        <v>1</v>
      </c>
      <c r="CI117">
        <f>IF(Table13[[#This Row],[Monthly_Household_Income]]=9,1,0)</f>
        <v>0</v>
      </c>
      <c r="CJ117">
        <f>IF(Table13[[#This Row],[Monthly_Household_Income]]=98,1,0)</f>
        <v>0</v>
      </c>
    </row>
    <row r="118" spans="1:88">
      <c r="A118">
        <v>467</v>
      </c>
      <c r="B118" s="1">
        <v>43018</v>
      </c>
      <c r="C118" t="s">
        <v>29</v>
      </c>
      <c r="D118">
        <v>9</v>
      </c>
      <c r="E118">
        <v>8</v>
      </c>
      <c r="F118">
        <v>8</v>
      </c>
      <c r="G118">
        <v>8</v>
      </c>
      <c r="H118">
        <v>8</v>
      </c>
      <c r="I118">
        <v>8</v>
      </c>
      <c r="J118" t="s">
        <v>16</v>
      </c>
      <c r="K118">
        <v>8</v>
      </c>
      <c r="L118">
        <v>6</v>
      </c>
      <c r="M118">
        <v>8</v>
      </c>
      <c r="N118">
        <v>7</v>
      </c>
      <c r="O118">
        <v>9</v>
      </c>
      <c r="P118">
        <v>7</v>
      </c>
      <c r="Q118">
        <v>9</v>
      </c>
      <c r="R118">
        <v>8</v>
      </c>
      <c r="S118">
        <v>8</v>
      </c>
      <c r="T118">
        <v>6</v>
      </c>
      <c r="U118">
        <v>6</v>
      </c>
      <c r="V118">
        <v>9</v>
      </c>
      <c r="W118">
        <v>8</v>
      </c>
      <c r="X118">
        <v>7</v>
      </c>
      <c r="Y118">
        <v>8</v>
      </c>
      <c r="Z118">
        <v>7</v>
      </c>
      <c r="AA118">
        <v>8</v>
      </c>
      <c r="AB118">
        <v>8</v>
      </c>
      <c r="AC118">
        <v>1</v>
      </c>
      <c r="AD118">
        <f>IF(Table13[[#This Row],[payment]]=1,1,0)</f>
        <v>1</v>
      </c>
      <c r="AE118">
        <f>IF(Table13[[#This Row],[payment]]=2,1,0)</f>
        <v>0</v>
      </c>
      <c r="AF118">
        <f>IF(Table13[[#This Row],[payment]]=3,1,0)</f>
        <v>0</v>
      </c>
      <c r="AG118">
        <v>1</v>
      </c>
      <c r="AH118">
        <f>IF(Table13[[#This Row],[method_payment]]=1,1,0)</f>
        <v>1</v>
      </c>
      <c r="AI118">
        <f>IF(Table13[[#This Row],[method_payment]]=2,1,0)</f>
        <v>0</v>
      </c>
      <c r="AJ118">
        <f>IF(Table13[[#This Row],[method_payment]]=3,1,0)</f>
        <v>0</v>
      </c>
      <c r="AK118">
        <f>IF(Table13[[#This Row],[method_payment]]=5,1,0)</f>
        <v>0</v>
      </c>
      <c r="AL118">
        <f>IF(Table13[[#This Row],[method_payment]]=6,1,0)</f>
        <v>0</v>
      </c>
      <c r="AM118" t="s">
        <v>15</v>
      </c>
      <c r="AN118" t="s">
        <v>15</v>
      </c>
      <c r="AO118">
        <v>1</v>
      </c>
      <c r="AP118" s="2">
        <v>509.15</v>
      </c>
      <c r="AQ118" s="3">
        <f>IF(AND(Table13[[#This Row],[Average_amount_spent_per_visit_last_3_months]]&gt;=1,Table13[[#This Row],[Average_amount_spent_per_visit_last_3_months]]&lt;=999),1,0)</f>
        <v>1</v>
      </c>
      <c r="AR118" s="3">
        <f>IF(AND(Table13[[#This Row],[Average_amount_spent_per_visit_last_3_months]]&gt;=1000,Table13[[#This Row],[Average_amount_spent_per_visit_last_3_months]]&lt;=6700),1,0)</f>
        <v>0</v>
      </c>
      <c r="AS118">
        <v>2</v>
      </c>
      <c r="AT118">
        <v>31</v>
      </c>
      <c r="AU118">
        <f>IF(AND(Table13[[#This Row],[Age]]&gt;=18,Table13[[#This Row],[Age]]&lt;=25),1,0)</f>
        <v>0</v>
      </c>
      <c r="AV118">
        <f>IF(AND(Table13[[#This Row],[Age]]&gt;=26,Table13[[#This Row],[Age]]&lt;=35),1,0)</f>
        <v>1</v>
      </c>
      <c r="AW118">
        <f>IF(AND(Table13[[#This Row],[Age]]&gt;=36,Table13[[#This Row],[Age]]&lt;=45),1,0)</f>
        <v>0</v>
      </c>
      <c r="AX118">
        <f>IF(AND(Table13[[#This Row],[Age]]&gt;=46,Table13[[#This Row],[Age]]&lt;=55),1,0)</f>
        <v>0</v>
      </c>
      <c r="AY118">
        <f>IF(AND(Table13[[#This Row],[Age]]&gt;=56,Table13[[#This Row],[Age]]&lt;=67),1,0)</f>
        <v>0</v>
      </c>
      <c r="AZ118" t="s">
        <v>24</v>
      </c>
      <c r="BA118">
        <f>IF(Table13[[#This Row],[Marital Status]]="Married",1,0)</f>
        <v>0</v>
      </c>
      <c r="BB118">
        <f>IF(Table13[[#This Row],[Marital Status]]="Single",1,0)</f>
        <v>1</v>
      </c>
      <c r="BC118" t="s">
        <v>28</v>
      </c>
      <c r="BD118">
        <f>IF(Table13[[#This Row],[gender]]="Male",1,0)</f>
        <v>0</v>
      </c>
      <c r="BE118">
        <f>IF(Table13[[#This Row],[gender]]="Female",1,0)</f>
        <v>1</v>
      </c>
      <c r="BF118" t="s">
        <v>23</v>
      </c>
      <c r="BG118">
        <f>IF(Table13[[#This Row],[Highest level of Education]]="Did not attend school",1,0)</f>
        <v>0</v>
      </c>
      <c r="BH118">
        <f>IF(Table13[[#This Row],[Highest level of Education]]="K12 completed",1,0)</f>
        <v>0</v>
      </c>
      <c r="BI118">
        <f>IF(Table13[[#This Row],[Highest level of Education]]="High School Completed",1,0)</f>
        <v>0</v>
      </c>
      <c r="BJ118">
        <f>IF(Table13[[#This Row],[Highest level of Education]]="Technical Diploma/Partially completed College",1,0)</f>
        <v>1</v>
      </c>
      <c r="BK118">
        <f>IF(Table13[[#This Row],[Highest level of Education]]="University/College Degree",1,0)</f>
        <v>0</v>
      </c>
      <c r="BL118">
        <f>IF(Table13[[#This Row],[Highest level of Education]]="Post-graduate education",1,0)</f>
        <v>0</v>
      </c>
      <c r="BM118">
        <v>0</v>
      </c>
      <c r="BN118">
        <v>1</v>
      </c>
      <c r="BO118">
        <v>4</v>
      </c>
      <c r="BP118">
        <f>IF(Table13[[#This Row],[Monthly_Income 1_5500 2_8000 3_11000 4_15000 5_20000 6_27000 7_35000 8_5000 9_51000 98_0]]=1,1,0)</f>
        <v>0</v>
      </c>
      <c r="BQ118">
        <f>IF(Table13[[#This Row],[Monthly_Income 1_5500 2_8000 3_11000 4_15000 5_20000 6_27000 7_35000 8_5000 9_51000 98_0]]=2,1,0)</f>
        <v>0</v>
      </c>
      <c r="BR118">
        <f>IF(Table13[[#This Row],[Monthly_Income 1_5500 2_8000 3_11000 4_15000 5_20000 6_27000 7_35000 8_5000 9_51000 98_0]]=3,1,0)</f>
        <v>0</v>
      </c>
      <c r="BS118">
        <f>IF(Table13[[#This Row],[Monthly_Income 1_5500 2_8000 3_11000 4_15000 5_20000 6_27000 7_35000 8_5000 9_51000 98_0]]=4,1,0)</f>
        <v>1</v>
      </c>
      <c r="BT118">
        <f>IF(Table13[[#This Row],[Monthly_Income 1_5500 2_8000 3_11000 4_15000 5_20000 6_27000 7_35000 8_5000 9_51000 98_0]]=5,1,0)</f>
        <v>0</v>
      </c>
      <c r="BU118">
        <f>IF(Table13[[#This Row],[Monthly_Income 1_5500 2_8000 3_11000 4_15000 5_20000 6_27000 7_35000 8_5000 9_51000 98_0]]=6,1,0)</f>
        <v>0</v>
      </c>
      <c r="BV118">
        <f>IF(Table13[[#This Row],[Monthly_Income 1_5500 2_8000 3_11000 4_15000 5_20000 6_27000 7_35000 8_5000 9_51000 98_0]]=7,1,0)</f>
        <v>0</v>
      </c>
      <c r="BW118">
        <f>IF(Table13[[#This Row],[Monthly_Income 1_5500 2_8000 3_11000 4_15000 5_20000 6_27000 7_35000 8_5000 9_51000 98_0]]=8,1,0)</f>
        <v>0</v>
      </c>
      <c r="BX118">
        <f>IF(Table13[[#This Row],[Monthly_Income 1_5500 2_8000 3_11000 4_15000 5_20000 6_27000 7_35000 8_5000 9_51000 98_0]]=9,1,0)</f>
        <v>0</v>
      </c>
      <c r="BY118">
        <f>IF(Table13[[#This Row],[Monthly_Income 1_5500 2_8000 3_11000 4_15000 5_20000 6_27000 7_35000 8_5000 9_51000 98_0]]=98,1,0)</f>
        <v>0</v>
      </c>
      <c r="BZ118">
        <v>5</v>
      </c>
      <c r="CA118">
        <f>IF(Table13[[#This Row],[Monthly_Household_Income]]=1,1,0)</f>
        <v>0</v>
      </c>
      <c r="CB118">
        <f>IF(Table13[[#This Row],[Monthly_Household_Income]]=2,1,0)</f>
        <v>0</v>
      </c>
      <c r="CC118">
        <f>IF(Table13[[#This Row],[Monthly_Household_Income]]=3,1,0)</f>
        <v>0</v>
      </c>
      <c r="CD118">
        <f>IF(Table13[[#This Row],[Monthly_Household_Income]]=4,1,0)</f>
        <v>0</v>
      </c>
      <c r="CE118">
        <f>IF(Table13[[#This Row],[Monthly_Household_Income]]=5,1,0)</f>
        <v>1</v>
      </c>
      <c r="CF118">
        <f>IF(Table13[[#This Row],[Monthly_Household_Income]]=6,1,0)</f>
        <v>0</v>
      </c>
      <c r="CG118">
        <f>IF(Table13[[#This Row],[Monthly_Household_Income]]=7,1,0)</f>
        <v>0</v>
      </c>
      <c r="CH118">
        <f>IF(Table13[[#This Row],[Monthly_Household_Income]]=8,1,0)</f>
        <v>0</v>
      </c>
      <c r="CI118">
        <f>IF(Table13[[#This Row],[Monthly_Household_Income]]=9,1,0)</f>
        <v>0</v>
      </c>
      <c r="CJ118">
        <f>IF(Table13[[#This Row],[Monthly_Household_Income]]=98,1,0)</f>
        <v>0</v>
      </c>
    </row>
    <row r="119" spans="1:88">
      <c r="A119">
        <v>468</v>
      </c>
      <c r="B119" s="1">
        <v>42970</v>
      </c>
      <c r="C119" t="s">
        <v>31</v>
      </c>
      <c r="D119">
        <v>7</v>
      </c>
      <c r="E119">
        <v>8</v>
      </c>
      <c r="F119">
        <v>7</v>
      </c>
      <c r="G119">
        <v>7</v>
      </c>
      <c r="H119">
        <v>7</v>
      </c>
      <c r="I119">
        <v>7</v>
      </c>
      <c r="J119" t="s">
        <v>15</v>
      </c>
      <c r="K119">
        <v>8</v>
      </c>
      <c r="L119">
        <v>6</v>
      </c>
      <c r="M119">
        <v>7</v>
      </c>
      <c r="N119">
        <v>7</v>
      </c>
      <c r="O119">
        <v>8</v>
      </c>
      <c r="P119">
        <v>6</v>
      </c>
      <c r="Q119">
        <v>8</v>
      </c>
      <c r="R119">
        <v>7</v>
      </c>
      <c r="S119">
        <v>8</v>
      </c>
      <c r="T119">
        <v>6</v>
      </c>
      <c r="U119">
        <v>8</v>
      </c>
      <c r="V119">
        <v>7</v>
      </c>
      <c r="W119">
        <v>7</v>
      </c>
      <c r="X119">
        <v>8</v>
      </c>
      <c r="Y119">
        <v>8</v>
      </c>
      <c r="Z119">
        <v>6</v>
      </c>
      <c r="AA119">
        <v>8</v>
      </c>
      <c r="AB119">
        <v>7</v>
      </c>
      <c r="AC119">
        <v>1</v>
      </c>
      <c r="AD119">
        <f>IF(Table13[[#This Row],[payment]]=1,1,0)</f>
        <v>1</v>
      </c>
      <c r="AE119">
        <f>IF(Table13[[#This Row],[payment]]=2,1,0)</f>
        <v>0</v>
      </c>
      <c r="AF119">
        <f>IF(Table13[[#This Row],[payment]]=3,1,0)</f>
        <v>0</v>
      </c>
      <c r="AG119">
        <v>5</v>
      </c>
      <c r="AH119">
        <f>IF(Table13[[#This Row],[method_payment]]=1,1,0)</f>
        <v>0</v>
      </c>
      <c r="AI119">
        <f>IF(Table13[[#This Row],[method_payment]]=2,1,0)</f>
        <v>0</v>
      </c>
      <c r="AJ119">
        <f>IF(Table13[[#This Row],[method_payment]]=3,1,0)</f>
        <v>0</v>
      </c>
      <c r="AK119">
        <f>IF(Table13[[#This Row],[method_payment]]=5,1,0)</f>
        <v>1</v>
      </c>
      <c r="AL119">
        <f>IF(Table13[[#This Row],[method_payment]]=6,1,0)</f>
        <v>0</v>
      </c>
      <c r="AM119" t="s">
        <v>16</v>
      </c>
      <c r="AN119" t="s">
        <v>16</v>
      </c>
      <c r="AO119">
        <v>3</v>
      </c>
      <c r="AP119" s="2">
        <v>448.92</v>
      </c>
      <c r="AQ119" s="3">
        <f>IF(AND(Table13[[#This Row],[Average_amount_spent_per_visit_last_3_months]]&gt;=1,Table13[[#This Row],[Average_amount_spent_per_visit_last_3_months]]&lt;=999),1,0)</f>
        <v>1</v>
      </c>
      <c r="AR119" s="3">
        <f>IF(AND(Table13[[#This Row],[Average_amount_spent_per_visit_last_3_months]]&gt;=1000,Table13[[#This Row],[Average_amount_spent_per_visit_last_3_months]]&lt;=6700),1,0)</f>
        <v>0</v>
      </c>
      <c r="AS119">
        <v>3</v>
      </c>
      <c r="AT119">
        <v>39</v>
      </c>
      <c r="AU119">
        <f>IF(AND(Table13[[#This Row],[Age]]&gt;=18,Table13[[#This Row],[Age]]&lt;=25),1,0)</f>
        <v>0</v>
      </c>
      <c r="AV119">
        <f>IF(AND(Table13[[#This Row],[Age]]&gt;=26,Table13[[#This Row],[Age]]&lt;=35),1,0)</f>
        <v>0</v>
      </c>
      <c r="AW119">
        <f>IF(AND(Table13[[#This Row],[Age]]&gt;=36,Table13[[#This Row],[Age]]&lt;=45),1,0)</f>
        <v>1</v>
      </c>
      <c r="AX119">
        <f>IF(AND(Table13[[#This Row],[Age]]&gt;=46,Table13[[#This Row],[Age]]&lt;=55),1,0)</f>
        <v>0</v>
      </c>
      <c r="AY119">
        <f>IF(AND(Table13[[#This Row],[Age]]&gt;=56,Table13[[#This Row],[Age]]&lt;=67),1,0)</f>
        <v>0</v>
      </c>
      <c r="AZ119" t="s">
        <v>24</v>
      </c>
      <c r="BA119">
        <f>IF(Table13[[#This Row],[Marital Status]]="Married",1,0)</f>
        <v>0</v>
      </c>
      <c r="BB119">
        <f>IF(Table13[[#This Row],[Marital Status]]="Single",1,0)</f>
        <v>1</v>
      </c>
      <c r="BC119" t="s">
        <v>27</v>
      </c>
      <c r="BD119">
        <f>IF(Table13[[#This Row],[gender]]="Male",1,0)</f>
        <v>1</v>
      </c>
      <c r="BE119">
        <f>IF(Table13[[#This Row],[gender]]="Female",1,0)</f>
        <v>0</v>
      </c>
      <c r="BF119" t="s">
        <v>23</v>
      </c>
      <c r="BG119">
        <f>IF(Table13[[#This Row],[Highest level of Education]]="Did not attend school",1,0)</f>
        <v>0</v>
      </c>
      <c r="BH119">
        <f>IF(Table13[[#This Row],[Highest level of Education]]="K12 completed",1,0)</f>
        <v>0</v>
      </c>
      <c r="BI119">
        <f>IF(Table13[[#This Row],[Highest level of Education]]="High School Completed",1,0)</f>
        <v>0</v>
      </c>
      <c r="BJ119">
        <f>IF(Table13[[#This Row],[Highest level of Education]]="Technical Diploma/Partially completed College",1,0)</f>
        <v>1</v>
      </c>
      <c r="BK119">
        <f>IF(Table13[[#This Row],[Highest level of Education]]="University/College Degree",1,0)</f>
        <v>0</v>
      </c>
      <c r="BL119">
        <f>IF(Table13[[#This Row],[Highest level of Education]]="Post-graduate education",1,0)</f>
        <v>0</v>
      </c>
      <c r="BM119">
        <v>0</v>
      </c>
      <c r="BN119">
        <v>1</v>
      </c>
      <c r="BO119">
        <v>3</v>
      </c>
      <c r="BP119">
        <f>IF(Table13[[#This Row],[Monthly_Income 1_5500 2_8000 3_11000 4_15000 5_20000 6_27000 7_35000 8_5000 9_51000 98_0]]=1,1,0)</f>
        <v>0</v>
      </c>
      <c r="BQ119">
        <f>IF(Table13[[#This Row],[Monthly_Income 1_5500 2_8000 3_11000 4_15000 5_20000 6_27000 7_35000 8_5000 9_51000 98_0]]=2,1,0)</f>
        <v>0</v>
      </c>
      <c r="BR119">
        <f>IF(Table13[[#This Row],[Monthly_Income 1_5500 2_8000 3_11000 4_15000 5_20000 6_27000 7_35000 8_5000 9_51000 98_0]]=3,1,0)</f>
        <v>1</v>
      </c>
      <c r="BS119">
        <f>IF(Table13[[#This Row],[Monthly_Income 1_5500 2_8000 3_11000 4_15000 5_20000 6_27000 7_35000 8_5000 9_51000 98_0]]=4,1,0)</f>
        <v>0</v>
      </c>
      <c r="BT119">
        <f>IF(Table13[[#This Row],[Monthly_Income 1_5500 2_8000 3_11000 4_15000 5_20000 6_27000 7_35000 8_5000 9_51000 98_0]]=5,1,0)</f>
        <v>0</v>
      </c>
      <c r="BU119">
        <f>IF(Table13[[#This Row],[Monthly_Income 1_5500 2_8000 3_11000 4_15000 5_20000 6_27000 7_35000 8_5000 9_51000 98_0]]=6,1,0)</f>
        <v>0</v>
      </c>
      <c r="BV119">
        <f>IF(Table13[[#This Row],[Monthly_Income 1_5500 2_8000 3_11000 4_15000 5_20000 6_27000 7_35000 8_5000 9_51000 98_0]]=7,1,0)</f>
        <v>0</v>
      </c>
      <c r="BW119">
        <f>IF(Table13[[#This Row],[Monthly_Income 1_5500 2_8000 3_11000 4_15000 5_20000 6_27000 7_35000 8_5000 9_51000 98_0]]=8,1,0)</f>
        <v>0</v>
      </c>
      <c r="BX119">
        <f>IF(Table13[[#This Row],[Monthly_Income 1_5500 2_8000 3_11000 4_15000 5_20000 6_27000 7_35000 8_5000 9_51000 98_0]]=9,1,0)</f>
        <v>0</v>
      </c>
      <c r="BY119">
        <f>IF(Table13[[#This Row],[Monthly_Income 1_5500 2_8000 3_11000 4_15000 5_20000 6_27000 7_35000 8_5000 9_51000 98_0]]=98,1,0)</f>
        <v>0</v>
      </c>
      <c r="BZ119">
        <v>7</v>
      </c>
      <c r="CA119">
        <f>IF(Table13[[#This Row],[Monthly_Household_Income]]=1,1,0)</f>
        <v>0</v>
      </c>
      <c r="CB119">
        <f>IF(Table13[[#This Row],[Monthly_Household_Income]]=2,1,0)</f>
        <v>0</v>
      </c>
      <c r="CC119">
        <f>IF(Table13[[#This Row],[Monthly_Household_Income]]=3,1,0)</f>
        <v>0</v>
      </c>
      <c r="CD119">
        <f>IF(Table13[[#This Row],[Monthly_Household_Income]]=4,1,0)</f>
        <v>0</v>
      </c>
      <c r="CE119">
        <f>IF(Table13[[#This Row],[Monthly_Household_Income]]=5,1,0)</f>
        <v>0</v>
      </c>
      <c r="CF119">
        <f>IF(Table13[[#This Row],[Monthly_Household_Income]]=6,1,0)</f>
        <v>0</v>
      </c>
      <c r="CG119">
        <f>IF(Table13[[#This Row],[Monthly_Household_Income]]=7,1,0)</f>
        <v>1</v>
      </c>
      <c r="CH119">
        <f>IF(Table13[[#This Row],[Monthly_Household_Income]]=8,1,0)</f>
        <v>0</v>
      </c>
      <c r="CI119">
        <f>IF(Table13[[#This Row],[Monthly_Household_Income]]=9,1,0)</f>
        <v>0</v>
      </c>
      <c r="CJ119">
        <f>IF(Table13[[#This Row],[Monthly_Household_Income]]=98,1,0)</f>
        <v>0</v>
      </c>
    </row>
    <row r="120" spans="1:88">
      <c r="A120">
        <v>471</v>
      </c>
      <c r="B120" s="1">
        <v>42959</v>
      </c>
      <c r="C120" t="s">
        <v>31</v>
      </c>
      <c r="D120">
        <v>7</v>
      </c>
      <c r="E120">
        <v>7</v>
      </c>
      <c r="F120">
        <v>7</v>
      </c>
      <c r="G120">
        <v>7</v>
      </c>
      <c r="H120">
        <v>7</v>
      </c>
      <c r="I120">
        <v>7</v>
      </c>
      <c r="J120" t="s">
        <v>15</v>
      </c>
      <c r="K120">
        <v>8</v>
      </c>
      <c r="L120">
        <v>6</v>
      </c>
      <c r="M120">
        <v>7</v>
      </c>
      <c r="N120">
        <v>7</v>
      </c>
      <c r="O120">
        <v>6</v>
      </c>
      <c r="P120">
        <v>8</v>
      </c>
      <c r="Q120">
        <v>6</v>
      </c>
      <c r="R120">
        <v>7</v>
      </c>
      <c r="S120">
        <v>8</v>
      </c>
      <c r="T120">
        <v>6</v>
      </c>
      <c r="U120">
        <v>6</v>
      </c>
      <c r="V120">
        <v>8</v>
      </c>
      <c r="W120">
        <v>6</v>
      </c>
      <c r="X120">
        <v>7</v>
      </c>
      <c r="Y120">
        <v>7</v>
      </c>
      <c r="Z120">
        <v>8</v>
      </c>
      <c r="AA120">
        <v>8</v>
      </c>
      <c r="AB120">
        <v>6</v>
      </c>
      <c r="AC120">
        <v>1</v>
      </c>
      <c r="AD120">
        <f>IF(Table13[[#This Row],[payment]]=1,1,0)</f>
        <v>1</v>
      </c>
      <c r="AE120">
        <f>IF(Table13[[#This Row],[payment]]=2,1,0)</f>
        <v>0</v>
      </c>
      <c r="AF120">
        <f>IF(Table13[[#This Row],[payment]]=3,1,0)</f>
        <v>0</v>
      </c>
      <c r="AG120">
        <v>5</v>
      </c>
      <c r="AH120">
        <f>IF(Table13[[#This Row],[method_payment]]=1,1,0)</f>
        <v>0</v>
      </c>
      <c r="AI120">
        <f>IF(Table13[[#This Row],[method_payment]]=2,1,0)</f>
        <v>0</v>
      </c>
      <c r="AJ120">
        <f>IF(Table13[[#This Row],[method_payment]]=3,1,0)</f>
        <v>0</v>
      </c>
      <c r="AK120">
        <f>IF(Table13[[#This Row],[method_payment]]=5,1,0)</f>
        <v>1</v>
      </c>
      <c r="AL120">
        <f>IF(Table13[[#This Row],[method_payment]]=6,1,0)</f>
        <v>0</v>
      </c>
      <c r="AM120" t="s">
        <v>16</v>
      </c>
      <c r="AN120" t="s">
        <v>16</v>
      </c>
      <c r="AO120">
        <v>1</v>
      </c>
      <c r="AP120" s="2">
        <v>1497.76</v>
      </c>
      <c r="AQ120" s="3">
        <f>IF(AND(Table13[[#This Row],[Average_amount_spent_per_visit_last_3_months]]&gt;=1,Table13[[#This Row],[Average_amount_spent_per_visit_last_3_months]]&lt;=999),1,0)</f>
        <v>0</v>
      </c>
      <c r="AR120" s="3">
        <f>IF(AND(Table13[[#This Row],[Average_amount_spent_per_visit_last_3_months]]&gt;=1000,Table13[[#This Row],[Average_amount_spent_per_visit_last_3_months]]&lt;=6700),1,0)</f>
        <v>1</v>
      </c>
      <c r="AS120">
        <v>1</v>
      </c>
      <c r="AT120">
        <v>35</v>
      </c>
      <c r="AU120">
        <f>IF(AND(Table13[[#This Row],[Age]]&gt;=18,Table13[[#This Row],[Age]]&lt;=25),1,0)</f>
        <v>0</v>
      </c>
      <c r="AV120">
        <f>IF(AND(Table13[[#This Row],[Age]]&gt;=26,Table13[[#This Row],[Age]]&lt;=35),1,0)</f>
        <v>1</v>
      </c>
      <c r="AW120">
        <f>IF(AND(Table13[[#This Row],[Age]]&gt;=36,Table13[[#This Row],[Age]]&lt;=45),1,0)</f>
        <v>0</v>
      </c>
      <c r="AX120">
        <f>IF(AND(Table13[[#This Row],[Age]]&gt;=46,Table13[[#This Row],[Age]]&lt;=55),1,0)</f>
        <v>0</v>
      </c>
      <c r="AY120">
        <f>IF(AND(Table13[[#This Row],[Age]]&gt;=56,Table13[[#This Row],[Age]]&lt;=67),1,0)</f>
        <v>0</v>
      </c>
      <c r="AZ120" t="s">
        <v>25</v>
      </c>
      <c r="BA120">
        <f>IF(Table13[[#This Row],[Marital Status]]="Married",1,0)</f>
        <v>1</v>
      </c>
      <c r="BB120">
        <f>IF(Table13[[#This Row],[Marital Status]]="Single",1,0)</f>
        <v>0</v>
      </c>
      <c r="BC120" t="s">
        <v>27</v>
      </c>
      <c r="BD120">
        <f>IF(Table13[[#This Row],[gender]]="Male",1,0)</f>
        <v>1</v>
      </c>
      <c r="BE120">
        <f>IF(Table13[[#This Row],[gender]]="Female",1,0)</f>
        <v>0</v>
      </c>
      <c r="BF120" t="s">
        <v>19</v>
      </c>
      <c r="BG120">
        <f>IF(Table13[[#This Row],[Highest level of Education]]="Did not attend school",1,0)</f>
        <v>0</v>
      </c>
      <c r="BH120">
        <f>IF(Table13[[#This Row],[Highest level of Education]]="K12 completed",1,0)</f>
        <v>0</v>
      </c>
      <c r="BI120">
        <f>IF(Table13[[#This Row],[Highest level of Education]]="High School Completed",1,0)</f>
        <v>0</v>
      </c>
      <c r="BJ120">
        <f>IF(Table13[[#This Row],[Highest level of Education]]="Technical Diploma/Partially completed College",1,0)</f>
        <v>0</v>
      </c>
      <c r="BK120">
        <f>IF(Table13[[#This Row],[Highest level of Education]]="University/College Degree",1,0)</f>
        <v>1</v>
      </c>
      <c r="BL120">
        <f>IF(Table13[[#This Row],[Highest level of Education]]="Post-graduate education",1,0)</f>
        <v>0</v>
      </c>
      <c r="BM120">
        <v>2</v>
      </c>
      <c r="BN120">
        <v>1</v>
      </c>
      <c r="BO120">
        <v>4</v>
      </c>
      <c r="BP120">
        <f>IF(Table13[[#This Row],[Monthly_Income 1_5500 2_8000 3_11000 4_15000 5_20000 6_27000 7_35000 8_5000 9_51000 98_0]]=1,1,0)</f>
        <v>0</v>
      </c>
      <c r="BQ120">
        <f>IF(Table13[[#This Row],[Monthly_Income 1_5500 2_8000 3_11000 4_15000 5_20000 6_27000 7_35000 8_5000 9_51000 98_0]]=2,1,0)</f>
        <v>0</v>
      </c>
      <c r="BR120">
        <f>IF(Table13[[#This Row],[Monthly_Income 1_5500 2_8000 3_11000 4_15000 5_20000 6_27000 7_35000 8_5000 9_51000 98_0]]=3,1,0)</f>
        <v>0</v>
      </c>
      <c r="BS120">
        <f>IF(Table13[[#This Row],[Monthly_Income 1_5500 2_8000 3_11000 4_15000 5_20000 6_27000 7_35000 8_5000 9_51000 98_0]]=4,1,0)</f>
        <v>1</v>
      </c>
      <c r="BT120">
        <f>IF(Table13[[#This Row],[Monthly_Income 1_5500 2_8000 3_11000 4_15000 5_20000 6_27000 7_35000 8_5000 9_51000 98_0]]=5,1,0)</f>
        <v>0</v>
      </c>
      <c r="BU120">
        <f>IF(Table13[[#This Row],[Monthly_Income 1_5500 2_8000 3_11000 4_15000 5_20000 6_27000 7_35000 8_5000 9_51000 98_0]]=6,1,0)</f>
        <v>0</v>
      </c>
      <c r="BV120">
        <f>IF(Table13[[#This Row],[Monthly_Income 1_5500 2_8000 3_11000 4_15000 5_20000 6_27000 7_35000 8_5000 9_51000 98_0]]=7,1,0)</f>
        <v>0</v>
      </c>
      <c r="BW120">
        <f>IF(Table13[[#This Row],[Monthly_Income 1_5500 2_8000 3_11000 4_15000 5_20000 6_27000 7_35000 8_5000 9_51000 98_0]]=8,1,0)</f>
        <v>0</v>
      </c>
      <c r="BX120">
        <f>IF(Table13[[#This Row],[Monthly_Income 1_5500 2_8000 3_11000 4_15000 5_20000 6_27000 7_35000 8_5000 9_51000 98_0]]=9,1,0)</f>
        <v>0</v>
      </c>
      <c r="BY120">
        <f>IF(Table13[[#This Row],[Monthly_Income 1_5500 2_8000 3_11000 4_15000 5_20000 6_27000 7_35000 8_5000 9_51000 98_0]]=98,1,0)</f>
        <v>0</v>
      </c>
      <c r="BZ120">
        <v>4</v>
      </c>
      <c r="CA120">
        <f>IF(Table13[[#This Row],[Monthly_Household_Income]]=1,1,0)</f>
        <v>0</v>
      </c>
      <c r="CB120">
        <f>IF(Table13[[#This Row],[Monthly_Household_Income]]=2,1,0)</f>
        <v>0</v>
      </c>
      <c r="CC120">
        <f>IF(Table13[[#This Row],[Monthly_Household_Income]]=3,1,0)</f>
        <v>0</v>
      </c>
      <c r="CD120">
        <f>IF(Table13[[#This Row],[Monthly_Household_Income]]=4,1,0)</f>
        <v>1</v>
      </c>
      <c r="CE120">
        <f>IF(Table13[[#This Row],[Monthly_Household_Income]]=5,1,0)</f>
        <v>0</v>
      </c>
      <c r="CF120">
        <f>IF(Table13[[#This Row],[Monthly_Household_Income]]=6,1,0)</f>
        <v>0</v>
      </c>
      <c r="CG120">
        <f>IF(Table13[[#This Row],[Monthly_Household_Income]]=7,1,0)</f>
        <v>0</v>
      </c>
      <c r="CH120">
        <f>IF(Table13[[#This Row],[Monthly_Household_Income]]=8,1,0)</f>
        <v>0</v>
      </c>
      <c r="CI120">
        <f>IF(Table13[[#This Row],[Monthly_Household_Income]]=9,1,0)</f>
        <v>0</v>
      </c>
      <c r="CJ120">
        <f>IF(Table13[[#This Row],[Monthly_Household_Income]]=98,1,0)</f>
        <v>0</v>
      </c>
    </row>
    <row r="121" spans="1:88">
      <c r="A121">
        <v>473</v>
      </c>
      <c r="B121" s="1">
        <v>43099</v>
      </c>
      <c r="C121" t="s">
        <v>33</v>
      </c>
      <c r="D121">
        <v>10</v>
      </c>
      <c r="E121">
        <v>9</v>
      </c>
      <c r="F121">
        <v>10</v>
      </c>
      <c r="G121">
        <v>10</v>
      </c>
      <c r="H121">
        <v>10</v>
      </c>
      <c r="I121">
        <v>7</v>
      </c>
      <c r="J121" t="s">
        <v>15</v>
      </c>
      <c r="K121">
        <v>10</v>
      </c>
      <c r="L121">
        <v>10</v>
      </c>
      <c r="M121">
        <v>10</v>
      </c>
      <c r="N121">
        <v>10</v>
      </c>
      <c r="O121">
        <v>8</v>
      </c>
      <c r="P121">
        <v>10</v>
      </c>
      <c r="Q121">
        <v>9</v>
      </c>
      <c r="R121">
        <v>9</v>
      </c>
      <c r="S121">
        <v>10</v>
      </c>
      <c r="T121">
        <v>10</v>
      </c>
      <c r="U121">
        <v>8</v>
      </c>
      <c r="V121">
        <v>9</v>
      </c>
      <c r="W121">
        <v>9</v>
      </c>
      <c r="X121">
        <v>0</v>
      </c>
      <c r="Y121">
        <v>10</v>
      </c>
      <c r="Z121">
        <v>8</v>
      </c>
      <c r="AA121">
        <v>9</v>
      </c>
      <c r="AB121">
        <v>9</v>
      </c>
      <c r="AC121">
        <v>2</v>
      </c>
      <c r="AD121">
        <f>IF(Table13[[#This Row],[payment]]=1,1,0)</f>
        <v>0</v>
      </c>
      <c r="AE121">
        <f>IF(Table13[[#This Row],[payment]]=2,1,0)</f>
        <v>1</v>
      </c>
      <c r="AF121">
        <f>IF(Table13[[#This Row],[payment]]=3,1,0)</f>
        <v>0</v>
      </c>
      <c r="AG121">
        <v>2</v>
      </c>
      <c r="AH121">
        <f>IF(Table13[[#This Row],[method_payment]]=1,1,0)</f>
        <v>0</v>
      </c>
      <c r="AI121">
        <f>IF(Table13[[#This Row],[method_payment]]=2,1,0)</f>
        <v>1</v>
      </c>
      <c r="AJ121">
        <f>IF(Table13[[#This Row],[method_payment]]=3,1,0)</f>
        <v>0</v>
      </c>
      <c r="AK121">
        <f>IF(Table13[[#This Row],[method_payment]]=5,1,0)</f>
        <v>0</v>
      </c>
      <c r="AL121">
        <f>IF(Table13[[#This Row],[method_payment]]=6,1,0)</f>
        <v>0</v>
      </c>
      <c r="AM121" t="s">
        <v>16</v>
      </c>
      <c r="AN121" t="s">
        <v>16</v>
      </c>
      <c r="AO121">
        <v>7</v>
      </c>
      <c r="AP121" s="2">
        <v>38.409999999999997</v>
      </c>
      <c r="AQ121" s="3">
        <f>IF(AND(Table13[[#This Row],[Average_amount_spent_per_visit_last_3_months]]&gt;=1,Table13[[#This Row],[Average_amount_spent_per_visit_last_3_months]]&lt;=999),1,0)</f>
        <v>1</v>
      </c>
      <c r="AR121" s="3">
        <f>IF(AND(Table13[[#This Row],[Average_amount_spent_per_visit_last_3_months]]&gt;=1000,Table13[[#This Row],[Average_amount_spent_per_visit_last_3_months]]&lt;=6700),1,0)</f>
        <v>0</v>
      </c>
      <c r="AS121">
        <v>3</v>
      </c>
      <c r="AT121">
        <v>42</v>
      </c>
      <c r="AU121">
        <f>IF(AND(Table13[[#This Row],[Age]]&gt;=18,Table13[[#This Row],[Age]]&lt;=25),1,0)</f>
        <v>0</v>
      </c>
      <c r="AV121">
        <f>IF(AND(Table13[[#This Row],[Age]]&gt;=26,Table13[[#This Row],[Age]]&lt;=35),1,0)</f>
        <v>0</v>
      </c>
      <c r="AW121">
        <f>IF(AND(Table13[[#This Row],[Age]]&gt;=36,Table13[[#This Row],[Age]]&lt;=45),1,0)</f>
        <v>1</v>
      </c>
      <c r="AX121">
        <f>IF(AND(Table13[[#This Row],[Age]]&gt;=46,Table13[[#This Row],[Age]]&lt;=55),1,0)</f>
        <v>0</v>
      </c>
      <c r="AY121">
        <f>IF(AND(Table13[[#This Row],[Age]]&gt;=56,Table13[[#This Row],[Age]]&lt;=67),1,0)</f>
        <v>0</v>
      </c>
      <c r="AZ121" t="s">
        <v>25</v>
      </c>
      <c r="BA121">
        <f>IF(Table13[[#This Row],[Marital Status]]="Married",1,0)</f>
        <v>1</v>
      </c>
      <c r="BB121">
        <f>IF(Table13[[#This Row],[Marital Status]]="Single",1,0)</f>
        <v>0</v>
      </c>
      <c r="BC121" t="s">
        <v>28</v>
      </c>
      <c r="BD121">
        <f>IF(Table13[[#This Row],[gender]]="Male",1,0)</f>
        <v>0</v>
      </c>
      <c r="BE121">
        <f>IF(Table13[[#This Row],[gender]]="Female",1,0)</f>
        <v>1</v>
      </c>
      <c r="BF121" t="s">
        <v>18</v>
      </c>
      <c r="BG121">
        <f>IF(Table13[[#This Row],[Highest level of Education]]="Did not attend school",1,0)</f>
        <v>0</v>
      </c>
      <c r="BH121">
        <f>IF(Table13[[#This Row],[Highest level of Education]]="K12 completed",1,0)</f>
        <v>0</v>
      </c>
      <c r="BI121">
        <f>IF(Table13[[#This Row],[Highest level of Education]]="High School Completed",1,0)</f>
        <v>0</v>
      </c>
      <c r="BJ121">
        <f>IF(Table13[[#This Row],[Highest level of Education]]="Technical Diploma/Partially completed College",1,0)</f>
        <v>0</v>
      </c>
      <c r="BK121">
        <f>IF(Table13[[#This Row],[Highest level of Education]]="University/College Degree",1,0)</f>
        <v>0</v>
      </c>
      <c r="BL121">
        <f>IF(Table13[[#This Row],[Highest level of Education]]="Post-graduate education",1,0)</f>
        <v>1</v>
      </c>
      <c r="BM121">
        <v>3</v>
      </c>
      <c r="BN121">
        <v>1</v>
      </c>
      <c r="BO121">
        <v>6</v>
      </c>
      <c r="BP121">
        <f>IF(Table13[[#This Row],[Monthly_Income 1_5500 2_8000 3_11000 4_15000 5_20000 6_27000 7_35000 8_5000 9_51000 98_0]]=1,1,0)</f>
        <v>0</v>
      </c>
      <c r="BQ121">
        <f>IF(Table13[[#This Row],[Monthly_Income 1_5500 2_8000 3_11000 4_15000 5_20000 6_27000 7_35000 8_5000 9_51000 98_0]]=2,1,0)</f>
        <v>0</v>
      </c>
      <c r="BR121">
        <f>IF(Table13[[#This Row],[Monthly_Income 1_5500 2_8000 3_11000 4_15000 5_20000 6_27000 7_35000 8_5000 9_51000 98_0]]=3,1,0)</f>
        <v>0</v>
      </c>
      <c r="BS121">
        <f>IF(Table13[[#This Row],[Monthly_Income 1_5500 2_8000 3_11000 4_15000 5_20000 6_27000 7_35000 8_5000 9_51000 98_0]]=4,1,0)</f>
        <v>0</v>
      </c>
      <c r="BT121">
        <f>IF(Table13[[#This Row],[Monthly_Income 1_5500 2_8000 3_11000 4_15000 5_20000 6_27000 7_35000 8_5000 9_51000 98_0]]=5,1,0)</f>
        <v>0</v>
      </c>
      <c r="BU121">
        <f>IF(Table13[[#This Row],[Monthly_Income 1_5500 2_8000 3_11000 4_15000 5_20000 6_27000 7_35000 8_5000 9_51000 98_0]]=6,1,0)</f>
        <v>1</v>
      </c>
      <c r="BV121">
        <f>IF(Table13[[#This Row],[Monthly_Income 1_5500 2_8000 3_11000 4_15000 5_20000 6_27000 7_35000 8_5000 9_51000 98_0]]=7,1,0)</f>
        <v>0</v>
      </c>
      <c r="BW121">
        <f>IF(Table13[[#This Row],[Monthly_Income 1_5500 2_8000 3_11000 4_15000 5_20000 6_27000 7_35000 8_5000 9_51000 98_0]]=8,1,0)</f>
        <v>0</v>
      </c>
      <c r="BX121">
        <f>IF(Table13[[#This Row],[Monthly_Income 1_5500 2_8000 3_11000 4_15000 5_20000 6_27000 7_35000 8_5000 9_51000 98_0]]=9,1,0)</f>
        <v>0</v>
      </c>
      <c r="BY121">
        <f>IF(Table13[[#This Row],[Monthly_Income 1_5500 2_8000 3_11000 4_15000 5_20000 6_27000 7_35000 8_5000 9_51000 98_0]]=98,1,0)</f>
        <v>0</v>
      </c>
      <c r="BZ121">
        <v>9</v>
      </c>
      <c r="CA121">
        <f>IF(Table13[[#This Row],[Monthly_Household_Income]]=1,1,0)</f>
        <v>0</v>
      </c>
      <c r="CB121">
        <f>IF(Table13[[#This Row],[Monthly_Household_Income]]=2,1,0)</f>
        <v>0</v>
      </c>
      <c r="CC121">
        <f>IF(Table13[[#This Row],[Monthly_Household_Income]]=3,1,0)</f>
        <v>0</v>
      </c>
      <c r="CD121">
        <f>IF(Table13[[#This Row],[Monthly_Household_Income]]=4,1,0)</f>
        <v>0</v>
      </c>
      <c r="CE121">
        <f>IF(Table13[[#This Row],[Monthly_Household_Income]]=5,1,0)</f>
        <v>0</v>
      </c>
      <c r="CF121">
        <f>IF(Table13[[#This Row],[Monthly_Household_Income]]=6,1,0)</f>
        <v>0</v>
      </c>
      <c r="CG121">
        <f>IF(Table13[[#This Row],[Monthly_Household_Income]]=7,1,0)</f>
        <v>0</v>
      </c>
      <c r="CH121">
        <f>IF(Table13[[#This Row],[Monthly_Household_Income]]=8,1,0)</f>
        <v>0</v>
      </c>
      <c r="CI121">
        <f>IF(Table13[[#This Row],[Monthly_Household_Income]]=9,1,0)</f>
        <v>1</v>
      </c>
      <c r="CJ121">
        <f>IF(Table13[[#This Row],[Monthly_Household_Income]]=98,1,0)</f>
        <v>0</v>
      </c>
    </row>
    <row r="122" spans="1:88">
      <c r="A122">
        <v>478</v>
      </c>
      <c r="B122" s="1">
        <v>42969</v>
      </c>
      <c r="C122" t="s">
        <v>33</v>
      </c>
      <c r="D122">
        <v>10</v>
      </c>
      <c r="E122">
        <v>7</v>
      </c>
      <c r="F122">
        <v>7</v>
      </c>
      <c r="G122">
        <v>9</v>
      </c>
      <c r="H122">
        <v>9</v>
      </c>
      <c r="I122">
        <v>8</v>
      </c>
      <c r="J122" t="s">
        <v>15</v>
      </c>
      <c r="K122">
        <v>8</v>
      </c>
      <c r="L122">
        <v>7</v>
      </c>
      <c r="M122">
        <v>8</v>
      </c>
      <c r="N122">
        <v>10</v>
      </c>
      <c r="O122">
        <v>7</v>
      </c>
      <c r="P122">
        <v>10</v>
      </c>
      <c r="Q122">
        <v>8</v>
      </c>
      <c r="R122">
        <v>8</v>
      </c>
      <c r="S122">
        <v>7</v>
      </c>
      <c r="T122">
        <v>8</v>
      </c>
      <c r="U122">
        <v>8</v>
      </c>
      <c r="V122">
        <v>7</v>
      </c>
      <c r="W122">
        <v>9</v>
      </c>
      <c r="X122">
        <v>9</v>
      </c>
      <c r="Y122">
        <v>9</v>
      </c>
      <c r="Z122">
        <v>8</v>
      </c>
      <c r="AA122">
        <v>9</v>
      </c>
      <c r="AB122">
        <v>9</v>
      </c>
      <c r="AC122">
        <v>3</v>
      </c>
      <c r="AD122">
        <f>IF(Table13[[#This Row],[payment]]=1,1,0)</f>
        <v>0</v>
      </c>
      <c r="AE122">
        <f>IF(Table13[[#This Row],[payment]]=2,1,0)</f>
        <v>0</v>
      </c>
      <c r="AF122">
        <f>IF(Table13[[#This Row],[payment]]=3,1,0)</f>
        <v>1</v>
      </c>
      <c r="AG122">
        <v>1</v>
      </c>
      <c r="AH122">
        <f>IF(Table13[[#This Row],[method_payment]]=1,1,0)</f>
        <v>1</v>
      </c>
      <c r="AI122">
        <f>IF(Table13[[#This Row],[method_payment]]=2,1,0)</f>
        <v>0</v>
      </c>
      <c r="AJ122">
        <f>IF(Table13[[#This Row],[method_payment]]=3,1,0)</f>
        <v>0</v>
      </c>
      <c r="AK122">
        <f>IF(Table13[[#This Row],[method_payment]]=5,1,0)</f>
        <v>0</v>
      </c>
      <c r="AL122">
        <f>IF(Table13[[#This Row],[method_payment]]=6,1,0)</f>
        <v>0</v>
      </c>
      <c r="AM122" t="s">
        <v>16</v>
      </c>
      <c r="AN122" t="s">
        <v>15</v>
      </c>
      <c r="AO122">
        <v>1</v>
      </c>
      <c r="AP122" s="2">
        <v>1100.19</v>
      </c>
      <c r="AQ122" s="3">
        <f>IF(AND(Table13[[#This Row],[Average_amount_spent_per_visit_last_3_months]]&gt;=1,Table13[[#This Row],[Average_amount_spent_per_visit_last_3_months]]&lt;=999),1,0)</f>
        <v>0</v>
      </c>
      <c r="AR122" s="3">
        <f>IF(AND(Table13[[#This Row],[Average_amount_spent_per_visit_last_3_months]]&gt;=1000,Table13[[#This Row],[Average_amount_spent_per_visit_last_3_months]]&lt;=6700),1,0)</f>
        <v>1</v>
      </c>
      <c r="AS122">
        <v>1</v>
      </c>
      <c r="AT122">
        <v>46</v>
      </c>
      <c r="AU122">
        <f>IF(AND(Table13[[#This Row],[Age]]&gt;=18,Table13[[#This Row],[Age]]&lt;=25),1,0)</f>
        <v>0</v>
      </c>
      <c r="AV122">
        <f>IF(AND(Table13[[#This Row],[Age]]&gt;=26,Table13[[#This Row],[Age]]&lt;=35),1,0)</f>
        <v>0</v>
      </c>
      <c r="AW122">
        <f>IF(AND(Table13[[#This Row],[Age]]&gt;=36,Table13[[#This Row],[Age]]&lt;=45),1,0)</f>
        <v>0</v>
      </c>
      <c r="AX122">
        <f>IF(AND(Table13[[#This Row],[Age]]&gt;=46,Table13[[#This Row],[Age]]&lt;=55),1,0)</f>
        <v>1</v>
      </c>
      <c r="AY122">
        <f>IF(AND(Table13[[#This Row],[Age]]&gt;=56,Table13[[#This Row],[Age]]&lt;=67),1,0)</f>
        <v>0</v>
      </c>
      <c r="AZ122" t="s">
        <v>25</v>
      </c>
      <c r="BA122">
        <f>IF(Table13[[#This Row],[Marital Status]]="Married",1,0)</f>
        <v>1</v>
      </c>
      <c r="BB122">
        <f>IF(Table13[[#This Row],[Marital Status]]="Single",1,0)</f>
        <v>0</v>
      </c>
      <c r="BC122" t="s">
        <v>27</v>
      </c>
      <c r="BD122">
        <f>IF(Table13[[#This Row],[gender]]="Male",1,0)</f>
        <v>1</v>
      </c>
      <c r="BE122">
        <f>IF(Table13[[#This Row],[gender]]="Female",1,0)</f>
        <v>0</v>
      </c>
      <c r="BF122" t="s">
        <v>19</v>
      </c>
      <c r="BG122">
        <f>IF(Table13[[#This Row],[Highest level of Education]]="Did not attend school",1,0)</f>
        <v>0</v>
      </c>
      <c r="BH122">
        <f>IF(Table13[[#This Row],[Highest level of Education]]="K12 completed",1,0)</f>
        <v>0</v>
      </c>
      <c r="BI122">
        <f>IF(Table13[[#This Row],[Highest level of Education]]="High School Completed",1,0)</f>
        <v>0</v>
      </c>
      <c r="BJ122">
        <f>IF(Table13[[#This Row],[Highest level of Education]]="Technical Diploma/Partially completed College",1,0)</f>
        <v>0</v>
      </c>
      <c r="BK122">
        <f>IF(Table13[[#This Row],[Highest level of Education]]="University/College Degree",1,0)</f>
        <v>1</v>
      </c>
      <c r="BL122">
        <f>IF(Table13[[#This Row],[Highest level of Education]]="Post-graduate education",1,0)</f>
        <v>0</v>
      </c>
      <c r="BM122">
        <v>3</v>
      </c>
      <c r="BN122">
        <v>1</v>
      </c>
      <c r="BO122">
        <v>4</v>
      </c>
      <c r="BP122">
        <f>IF(Table13[[#This Row],[Monthly_Income 1_5500 2_8000 3_11000 4_15000 5_20000 6_27000 7_35000 8_5000 9_51000 98_0]]=1,1,0)</f>
        <v>0</v>
      </c>
      <c r="BQ122">
        <f>IF(Table13[[#This Row],[Monthly_Income 1_5500 2_8000 3_11000 4_15000 5_20000 6_27000 7_35000 8_5000 9_51000 98_0]]=2,1,0)</f>
        <v>0</v>
      </c>
      <c r="BR122">
        <f>IF(Table13[[#This Row],[Monthly_Income 1_5500 2_8000 3_11000 4_15000 5_20000 6_27000 7_35000 8_5000 9_51000 98_0]]=3,1,0)</f>
        <v>0</v>
      </c>
      <c r="BS122">
        <f>IF(Table13[[#This Row],[Monthly_Income 1_5500 2_8000 3_11000 4_15000 5_20000 6_27000 7_35000 8_5000 9_51000 98_0]]=4,1,0)</f>
        <v>1</v>
      </c>
      <c r="BT122">
        <f>IF(Table13[[#This Row],[Monthly_Income 1_5500 2_8000 3_11000 4_15000 5_20000 6_27000 7_35000 8_5000 9_51000 98_0]]=5,1,0)</f>
        <v>0</v>
      </c>
      <c r="BU122">
        <f>IF(Table13[[#This Row],[Monthly_Income 1_5500 2_8000 3_11000 4_15000 5_20000 6_27000 7_35000 8_5000 9_51000 98_0]]=6,1,0)</f>
        <v>0</v>
      </c>
      <c r="BV122">
        <f>IF(Table13[[#This Row],[Monthly_Income 1_5500 2_8000 3_11000 4_15000 5_20000 6_27000 7_35000 8_5000 9_51000 98_0]]=7,1,0)</f>
        <v>0</v>
      </c>
      <c r="BW122">
        <f>IF(Table13[[#This Row],[Monthly_Income 1_5500 2_8000 3_11000 4_15000 5_20000 6_27000 7_35000 8_5000 9_51000 98_0]]=8,1,0)</f>
        <v>0</v>
      </c>
      <c r="BX122">
        <f>IF(Table13[[#This Row],[Monthly_Income 1_5500 2_8000 3_11000 4_15000 5_20000 6_27000 7_35000 8_5000 9_51000 98_0]]=9,1,0)</f>
        <v>0</v>
      </c>
      <c r="BY122">
        <f>IF(Table13[[#This Row],[Monthly_Income 1_5500 2_8000 3_11000 4_15000 5_20000 6_27000 7_35000 8_5000 9_51000 98_0]]=98,1,0)</f>
        <v>0</v>
      </c>
      <c r="BZ122">
        <v>6</v>
      </c>
      <c r="CA122">
        <f>IF(Table13[[#This Row],[Monthly_Household_Income]]=1,1,0)</f>
        <v>0</v>
      </c>
      <c r="CB122">
        <f>IF(Table13[[#This Row],[Monthly_Household_Income]]=2,1,0)</f>
        <v>0</v>
      </c>
      <c r="CC122">
        <f>IF(Table13[[#This Row],[Monthly_Household_Income]]=3,1,0)</f>
        <v>0</v>
      </c>
      <c r="CD122">
        <f>IF(Table13[[#This Row],[Monthly_Household_Income]]=4,1,0)</f>
        <v>0</v>
      </c>
      <c r="CE122">
        <f>IF(Table13[[#This Row],[Monthly_Household_Income]]=5,1,0)</f>
        <v>0</v>
      </c>
      <c r="CF122">
        <f>IF(Table13[[#This Row],[Monthly_Household_Income]]=6,1,0)</f>
        <v>1</v>
      </c>
      <c r="CG122">
        <f>IF(Table13[[#This Row],[Monthly_Household_Income]]=7,1,0)</f>
        <v>0</v>
      </c>
      <c r="CH122">
        <f>IF(Table13[[#This Row],[Monthly_Household_Income]]=8,1,0)</f>
        <v>0</v>
      </c>
      <c r="CI122">
        <f>IF(Table13[[#This Row],[Monthly_Household_Income]]=9,1,0)</f>
        <v>0</v>
      </c>
      <c r="CJ122">
        <f>IF(Table13[[#This Row],[Monthly_Household_Income]]=98,1,0)</f>
        <v>0</v>
      </c>
    </row>
    <row r="123" spans="1:88">
      <c r="A123">
        <v>481</v>
      </c>
      <c r="B123" s="1">
        <v>42966</v>
      </c>
      <c r="C123" t="s">
        <v>12</v>
      </c>
      <c r="D123">
        <v>9</v>
      </c>
      <c r="E123">
        <v>10</v>
      </c>
      <c r="F123">
        <v>9</v>
      </c>
      <c r="G123">
        <v>10</v>
      </c>
      <c r="H123">
        <v>10</v>
      </c>
      <c r="I123">
        <v>10</v>
      </c>
      <c r="J123" t="s">
        <v>16</v>
      </c>
      <c r="K123">
        <v>9</v>
      </c>
      <c r="L123">
        <v>10</v>
      </c>
      <c r="M123">
        <v>10</v>
      </c>
      <c r="N123">
        <v>9</v>
      </c>
      <c r="O123">
        <v>9</v>
      </c>
      <c r="P123">
        <v>10</v>
      </c>
      <c r="Q123">
        <v>8</v>
      </c>
      <c r="R123">
        <v>10</v>
      </c>
      <c r="S123">
        <v>10</v>
      </c>
      <c r="T123">
        <v>10</v>
      </c>
      <c r="U123">
        <v>9</v>
      </c>
      <c r="V123">
        <v>9</v>
      </c>
      <c r="W123">
        <v>10</v>
      </c>
      <c r="X123">
        <v>10</v>
      </c>
      <c r="Y123">
        <v>9</v>
      </c>
      <c r="Z123">
        <v>10</v>
      </c>
      <c r="AA123">
        <v>8</v>
      </c>
      <c r="AB123">
        <v>9</v>
      </c>
      <c r="AC123">
        <v>2</v>
      </c>
      <c r="AD123">
        <f>IF(Table13[[#This Row],[payment]]=1,1,0)</f>
        <v>0</v>
      </c>
      <c r="AE123">
        <f>IF(Table13[[#This Row],[payment]]=2,1,0)</f>
        <v>1</v>
      </c>
      <c r="AF123">
        <f>IF(Table13[[#This Row],[payment]]=3,1,0)</f>
        <v>0</v>
      </c>
      <c r="AG123">
        <v>2</v>
      </c>
      <c r="AH123">
        <f>IF(Table13[[#This Row],[method_payment]]=1,1,0)</f>
        <v>0</v>
      </c>
      <c r="AI123">
        <f>IF(Table13[[#This Row],[method_payment]]=2,1,0)</f>
        <v>1</v>
      </c>
      <c r="AJ123">
        <f>IF(Table13[[#This Row],[method_payment]]=3,1,0)</f>
        <v>0</v>
      </c>
      <c r="AK123">
        <f>IF(Table13[[#This Row],[method_payment]]=5,1,0)</f>
        <v>0</v>
      </c>
      <c r="AL123">
        <f>IF(Table13[[#This Row],[method_payment]]=6,1,0)</f>
        <v>0</v>
      </c>
      <c r="AM123" t="s">
        <v>16</v>
      </c>
      <c r="AN123" t="s">
        <v>15</v>
      </c>
      <c r="AO123">
        <v>1</v>
      </c>
      <c r="AP123" s="2">
        <v>258.01</v>
      </c>
      <c r="AQ123" s="3">
        <f>IF(AND(Table13[[#This Row],[Average_amount_spent_per_visit_last_3_months]]&gt;=1,Table13[[#This Row],[Average_amount_spent_per_visit_last_3_months]]&lt;=999),1,0)</f>
        <v>1</v>
      </c>
      <c r="AR123" s="3">
        <f>IF(AND(Table13[[#This Row],[Average_amount_spent_per_visit_last_3_months]]&gt;=1000,Table13[[#This Row],[Average_amount_spent_per_visit_last_3_months]]&lt;=6700),1,0)</f>
        <v>0</v>
      </c>
      <c r="AS123">
        <v>3</v>
      </c>
      <c r="AT123">
        <v>35</v>
      </c>
      <c r="AU123">
        <f>IF(AND(Table13[[#This Row],[Age]]&gt;=18,Table13[[#This Row],[Age]]&lt;=25),1,0)</f>
        <v>0</v>
      </c>
      <c r="AV123">
        <f>IF(AND(Table13[[#This Row],[Age]]&gt;=26,Table13[[#This Row],[Age]]&lt;=35),1,0)</f>
        <v>1</v>
      </c>
      <c r="AW123">
        <f>IF(AND(Table13[[#This Row],[Age]]&gt;=36,Table13[[#This Row],[Age]]&lt;=45),1,0)</f>
        <v>0</v>
      </c>
      <c r="AX123">
        <f>IF(AND(Table13[[#This Row],[Age]]&gt;=46,Table13[[#This Row],[Age]]&lt;=55),1,0)</f>
        <v>0</v>
      </c>
      <c r="AY123">
        <f>IF(AND(Table13[[#This Row],[Age]]&gt;=56,Table13[[#This Row],[Age]]&lt;=67),1,0)</f>
        <v>0</v>
      </c>
      <c r="AZ123" t="s">
        <v>25</v>
      </c>
      <c r="BA123">
        <f>IF(Table13[[#This Row],[Marital Status]]="Married",1,0)</f>
        <v>1</v>
      </c>
      <c r="BB123">
        <f>IF(Table13[[#This Row],[Marital Status]]="Single",1,0)</f>
        <v>0</v>
      </c>
      <c r="BC123" t="s">
        <v>27</v>
      </c>
      <c r="BD123">
        <f>IF(Table13[[#This Row],[gender]]="Male",1,0)</f>
        <v>1</v>
      </c>
      <c r="BE123">
        <f>IF(Table13[[#This Row],[gender]]="Female",1,0)</f>
        <v>0</v>
      </c>
      <c r="BF123" t="s">
        <v>19</v>
      </c>
      <c r="BG123">
        <f>IF(Table13[[#This Row],[Highest level of Education]]="Did not attend school",1,0)</f>
        <v>0</v>
      </c>
      <c r="BH123">
        <f>IF(Table13[[#This Row],[Highest level of Education]]="K12 completed",1,0)</f>
        <v>0</v>
      </c>
      <c r="BI123">
        <f>IF(Table13[[#This Row],[Highest level of Education]]="High School Completed",1,0)</f>
        <v>0</v>
      </c>
      <c r="BJ123">
        <f>IF(Table13[[#This Row],[Highest level of Education]]="Technical Diploma/Partially completed College",1,0)</f>
        <v>0</v>
      </c>
      <c r="BK123">
        <f>IF(Table13[[#This Row],[Highest level of Education]]="University/College Degree",1,0)</f>
        <v>1</v>
      </c>
      <c r="BL123">
        <f>IF(Table13[[#This Row],[Highest level of Education]]="Post-graduate education",1,0)</f>
        <v>0</v>
      </c>
      <c r="BM123">
        <v>4</v>
      </c>
      <c r="BN123">
        <v>1</v>
      </c>
      <c r="BO123">
        <v>4</v>
      </c>
      <c r="BP123">
        <f>IF(Table13[[#This Row],[Monthly_Income 1_5500 2_8000 3_11000 4_15000 5_20000 6_27000 7_35000 8_5000 9_51000 98_0]]=1,1,0)</f>
        <v>0</v>
      </c>
      <c r="BQ123">
        <f>IF(Table13[[#This Row],[Monthly_Income 1_5500 2_8000 3_11000 4_15000 5_20000 6_27000 7_35000 8_5000 9_51000 98_0]]=2,1,0)</f>
        <v>0</v>
      </c>
      <c r="BR123">
        <f>IF(Table13[[#This Row],[Monthly_Income 1_5500 2_8000 3_11000 4_15000 5_20000 6_27000 7_35000 8_5000 9_51000 98_0]]=3,1,0)</f>
        <v>0</v>
      </c>
      <c r="BS123">
        <f>IF(Table13[[#This Row],[Monthly_Income 1_5500 2_8000 3_11000 4_15000 5_20000 6_27000 7_35000 8_5000 9_51000 98_0]]=4,1,0)</f>
        <v>1</v>
      </c>
      <c r="BT123">
        <f>IF(Table13[[#This Row],[Monthly_Income 1_5500 2_8000 3_11000 4_15000 5_20000 6_27000 7_35000 8_5000 9_51000 98_0]]=5,1,0)</f>
        <v>0</v>
      </c>
      <c r="BU123">
        <f>IF(Table13[[#This Row],[Monthly_Income 1_5500 2_8000 3_11000 4_15000 5_20000 6_27000 7_35000 8_5000 9_51000 98_0]]=6,1,0)</f>
        <v>0</v>
      </c>
      <c r="BV123">
        <f>IF(Table13[[#This Row],[Monthly_Income 1_5500 2_8000 3_11000 4_15000 5_20000 6_27000 7_35000 8_5000 9_51000 98_0]]=7,1,0)</f>
        <v>0</v>
      </c>
      <c r="BW123">
        <f>IF(Table13[[#This Row],[Monthly_Income 1_5500 2_8000 3_11000 4_15000 5_20000 6_27000 7_35000 8_5000 9_51000 98_0]]=8,1,0)</f>
        <v>0</v>
      </c>
      <c r="BX123">
        <f>IF(Table13[[#This Row],[Monthly_Income 1_5500 2_8000 3_11000 4_15000 5_20000 6_27000 7_35000 8_5000 9_51000 98_0]]=9,1,0)</f>
        <v>0</v>
      </c>
      <c r="BY123">
        <f>IF(Table13[[#This Row],[Monthly_Income 1_5500 2_8000 3_11000 4_15000 5_20000 6_27000 7_35000 8_5000 9_51000 98_0]]=98,1,0)</f>
        <v>0</v>
      </c>
      <c r="BZ123">
        <v>7</v>
      </c>
      <c r="CA123">
        <f>IF(Table13[[#This Row],[Monthly_Household_Income]]=1,1,0)</f>
        <v>0</v>
      </c>
      <c r="CB123">
        <f>IF(Table13[[#This Row],[Monthly_Household_Income]]=2,1,0)</f>
        <v>0</v>
      </c>
      <c r="CC123">
        <f>IF(Table13[[#This Row],[Monthly_Household_Income]]=3,1,0)</f>
        <v>0</v>
      </c>
      <c r="CD123">
        <f>IF(Table13[[#This Row],[Monthly_Household_Income]]=4,1,0)</f>
        <v>0</v>
      </c>
      <c r="CE123">
        <f>IF(Table13[[#This Row],[Monthly_Household_Income]]=5,1,0)</f>
        <v>0</v>
      </c>
      <c r="CF123">
        <f>IF(Table13[[#This Row],[Monthly_Household_Income]]=6,1,0)</f>
        <v>0</v>
      </c>
      <c r="CG123">
        <f>IF(Table13[[#This Row],[Monthly_Household_Income]]=7,1,0)</f>
        <v>1</v>
      </c>
      <c r="CH123">
        <f>IF(Table13[[#This Row],[Monthly_Household_Income]]=8,1,0)</f>
        <v>0</v>
      </c>
      <c r="CI123">
        <f>IF(Table13[[#This Row],[Monthly_Household_Income]]=9,1,0)</f>
        <v>0</v>
      </c>
      <c r="CJ123">
        <f>IF(Table13[[#This Row],[Monthly_Household_Income]]=98,1,0)</f>
        <v>0</v>
      </c>
    </row>
    <row r="124" spans="1:88">
      <c r="A124">
        <v>482</v>
      </c>
      <c r="B124" s="1">
        <v>42918</v>
      </c>
      <c r="C124" t="s">
        <v>2</v>
      </c>
      <c r="D124">
        <v>8</v>
      </c>
      <c r="E124">
        <v>9</v>
      </c>
      <c r="F124">
        <v>8</v>
      </c>
      <c r="G124">
        <v>9</v>
      </c>
      <c r="H124">
        <v>9</v>
      </c>
      <c r="I124">
        <v>8</v>
      </c>
      <c r="J124" t="s">
        <v>16</v>
      </c>
      <c r="K124">
        <v>8</v>
      </c>
      <c r="L124">
        <v>10</v>
      </c>
      <c r="M124">
        <v>8</v>
      </c>
      <c r="N124">
        <v>9</v>
      </c>
      <c r="O124">
        <v>9</v>
      </c>
      <c r="P124">
        <v>8</v>
      </c>
      <c r="Q124">
        <v>10</v>
      </c>
      <c r="R124">
        <v>8</v>
      </c>
      <c r="S124">
        <v>10</v>
      </c>
      <c r="T124">
        <v>9</v>
      </c>
      <c r="U124">
        <v>9</v>
      </c>
      <c r="V124">
        <v>8</v>
      </c>
      <c r="W124">
        <v>8</v>
      </c>
      <c r="X124">
        <v>10</v>
      </c>
      <c r="Y124">
        <v>10</v>
      </c>
      <c r="Z124">
        <v>9</v>
      </c>
      <c r="AA124">
        <v>9</v>
      </c>
      <c r="AB124">
        <v>10</v>
      </c>
      <c r="AC124">
        <v>1</v>
      </c>
      <c r="AD124">
        <f>IF(Table13[[#This Row],[payment]]=1,1,0)</f>
        <v>1</v>
      </c>
      <c r="AE124">
        <f>IF(Table13[[#This Row],[payment]]=2,1,0)</f>
        <v>0</v>
      </c>
      <c r="AF124">
        <f>IF(Table13[[#This Row],[payment]]=3,1,0)</f>
        <v>0</v>
      </c>
      <c r="AG124">
        <v>1</v>
      </c>
      <c r="AH124">
        <f>IF(Table13[[#This Row],[method_payment]]=1,1,0)</f>
        <v>1</v>
      </c>
      <c r="AI124">
        <f>IF(Table13[[#This Row],[method_payment]]=2,1,0)</f>
        <v>0</v>
      </c>
      <c r="AJ124">
        <f>IF(Table13[[#This Row],[method_payment]]=3,1,0)</f>
        <v>0</v>
      </c>
      <c r="AK124">
        <f>IF(Table13[[#This Row],[method_payment]]=5,1,0)</f>
        <v>0</v>
      </c>
      <c r="AL124">
        <f>IF(Table13[[#This Row],[method_payment]]=6,1,0)</f>
        <v>0</v>
      </c>
      <c r="AM124" t="s">
        <v>16</v>
      </c>
      <c r="AN124" t="s">
        <v>16</v>
      </c>
      <c r="AO124">
        <v>3</v>
      </c>
      <c r="AP124" s="2">
        <v>202.62</v>
      </c>
      <c r="AQ124" s="3">
        <f>IF(AND(Table13[[#This Row],[Average_amount_spent_per_visit_last_3_months]]&gt;=1,Table13[[#This Row],[Average_amount_spent_per_visit_last_3_months]]&lt;=999),1,0)</f>
        <v>1</v>
      </c>
      <c r="AR124" s="3">
        <f>IF(AND(Table13[[#This Row],[Average_amount_spent_per_visit_last_3_months]]&gt;=1000,Table13[[#This Row],[Average_amount_spent_per_visit_last_3_months]]&lt;=6700),1,0)</f>
        <v>0</v>
      </c>
      <c r="AS124">
        <v>3</v>
      </c>
      <c r="AT124">
        <v>35</v>
      </c>
      <c r="AU124">
        <f>IF(AND(Table13[[#This Row],[Age]]&gt;=18,Table13[[#This Row],[Age]]&lt;=25),1,0)</f>
        <v>0</v>
      </c>
      <c r="AV124">
        <f>IF(AND(Table13[[#This Row],[Age]]&gt;=26,Table13[[#This Row],[Age]]&lt;=35),1,0)</f>
        <v>1</v>
      </c>
      <c r="AW124">
        <f>IF(AND(Table13[[#This Row],[Age]]&gt;=36,Table13[[#This Row],[Age]]&lt;=45),1,0)</f>
        <v>0</v>
      </c>
      <c r="AX124">
        <f>IF(AND(Table13[[#This Row],[Age]]&gt;=46,Table13[[#This Row],[Age]]&lt;=55),1,0)</f>
        <v>0</v>
      </c>
      <c r="AY124">
        <f>IF(AND(Table13[[#This Row],[Age]]&gt;=56,Table13[[#This Row],[Age]]&lt;=67),1,0)</f>
        <v>0</v>
      </c>
      <c r="AZ124" t="s">
        <v>25</v>
      </c>
      <c r="BA124">
        <f>IF(Table13[[#This Row],[Marital Status]]="Married",1,0)</f>
        <v>1</v>
      </c>
      <c r="BB124">
        <f>IF(Table13[[#This Row],[Marital Status]]="Single",1,0)</f>
        <v>0</v>
      </c>
      <c r="BC124" t="s">
        <v>27</v>
      </c>
      <c r="BD124">
        <f>IF(Table13[[#This Row],[gender]]="Male",1,0)</f>
        <v>1</v>
      </c>
      <c r="BE124">
        <f>IF(Table13[[#This Row],[gender]]="Female",1,0)</f>
        <v>0</v>
      </c>
      <c r="BF124" t="s">
        <v>19</v>
      </c>
      <c r="BG124">
        <f>IF(Table13[[#This Row],[Highest level of Education]]="Did not attend school",1,0)</f>
        <v>0</v>
      </c>
      <c r="BH124">
        <f>IF(Table13[[#This Row],[Highest level of Education]]="K12 completed",1,0)</f>
        <v>0</v>
      </c>
      <c r="BI124">
        <f>IF(Table13[[#This Row],[Highest level of Education]]="High School Completed",1,0)</f>
        <v>0</v>
      </c>
      <c r="BJ124">
        <f>IF(Table13[[#This Row],[Highest level of Education]]="Technical Diploma/Partially completed College",1,0)</f>
        <v>0</v>
      </c>
      <c r="BK124">
        <f>IF(Table13[[#This Row],[Highest level of Education]]="University/College Degree",1,0)</f>
        <v>1</v>
      </c>
      <c r="BL124">
        <f>IF(Table13[[#This Row],[Highest level of Education]]="Post-graduate education",1,0)</f>
        <v>0</v>
      </c>
      <c r="BM124">
        <v>3</v>
      </c>
      <c r="BN124">
        <v>1</v>
      </c>
      <c r="BO124">
        <v>98</v>
      </c>
      <c r="BP124">
        <f>IF(Table13[[#This Row],[Monthly_Income 1_5500 2_8000 3_11000 4_15000 5_20000 6_27000 7_35000 8_5000 9_51000 98_0]]=1,1,0)</f>
        <v>0</v>
      </c>
      <c r="BQ124">
        <f>IF(Table13[[#This Row],[Monthly_Income 1_5500 2_8000 3_11000 4_15000 5_20000 6_27000 7_35000 8_5000 9_51000 98_0]]=2,1,0)</f>
        <v>0</v>
      </c>
      <c r="BR124">
        <f>IF(Table13[[#This Row],[Monthly_Income 1_5500 2_8000 3_11000 4_15000 5_20000 6_27000 7_35000 8_5000 9_51000 98_0]]=3,1,0)</f>
        <v>0</v>
      </c>
      <c r="BS124">
        <f>IF(Table13[[#This Row],[Monthly_Income 1_5500 2_8000 3_11000 4_15000 5_20000 6_27000 7_35000 8_5000 9_51000 98_0]]=4,1,0)</f>
        <v>0</v>
      </c>
      <c r="BT124">
        <f>IF(Table13[[#This Row],[Monthly_Income 1_5500 2_8000 3_11000 4_15000 5_20000 6_27000 7_35000 8_5000 9_51000 98_0]]=5,1,0)</f>
        <v>0</v>
      </c>
      <c r="BU124">
        <f>IF(Table13[[#This Row],[Monthly_Income 1_5500 2_8000 3_11000 4_15000 5_20000 6_27000 7_35000 8_5000 9_51000 98_0]]=6,1,0)</f>
        <v>0</v>
      </c>
      <c r="BV124">
        <f>IF(Table13[[#This Row],[Monthly_Income 1_5500 2_8000 3_11000 4_15000 5_20000 6_27000 7_35000 8_5000 9_51000 98_0]]=7,1,0)</f>
        <v>0</v>
      </c>
      <c r="BW124">
        <f>IF(Table13[[#This Row],[Monthly_Income 1_5500 2_8000 3_11000 4_15000 5_20000 6_27000 7_35000 8_5000 9_51000 98_0]]=8,1,0)</f>
        <v>0</v>
      </c>
      <c r="BX124">
        <f>IF(Table13[[#This Row],[Monthly_Income 1_5500 2_8000 3_11000 4_15000 5_20000 6_27000 7_35000 8_5000 9_51000 98_0]]=9,1,0)</f>
        <v>0</v>
      </c>
      <c r="BY124">
        <f>IF(Table13[[#This Row],[Monthly_Income 1_5500 2_8000 3_11000 4_15000 5_20000 6_27000 7_35000 8_5000 9_51000 98_0]]=98,1,0)</f>
        <v>1</v>
      </c>
      <c r="BZ124">
        <v>98</v>
      </c>
      <c r="CA124">
        <f>IF(Table13[[#This Row],[Monthly_Household_Income]]=1,1,0)</f>
        <v>0</v>
      </c>
      <c r="CB124">
        <f>IF(Table13[[#This Row],[Monthly_Household_Income]]=2,1,0)</f>
        <v>0</v>
      </c>
      <c r="CC124">
        <f>IF(Table13[[#This Row],[Monthly_Household_Income]]=3,1,0)</f>
        <v>0</v>
      </c>
      <c r="CD124">
        <f>IF(Table13[[#This Row],[Monthly_Household_Income]]=4,1,0)</f>
        <v>0</v>
      </c>
      <c r="CE124">
        <f>IF(Table13[[#This Row],[Monthly_Household_Income]]=5,1,0)</f>
        <v>0</v>
      </c>
      <c r="CF124">
        <f>IF(Table13[[#This Row],[Monthly_Household_Income]]=6,1,0)</f>
        <v>0</v>
      </c>
      <c r="CG124">
        <f>IF(Table13[[#This Row],[Monthly_Household_Income]]=7,1,0)</f>
        <v>0</v>
      </c>
      <c r="CH124">
        <f>IF(Table13[[#This Row],[Monthly_Household_Income]]=8,1,0)</f>
        <v>0</v>
      </c>
      <c r="CI124">
        <f>IF(Table13[[#This Row],[Monthly_Household_Income]]=9,1,0)</f>
        <v>0</v>
      </c>
      <c r="CJ124">
        <f>IF(Table13[[#This Row],[Monthly_Household_Income]]=98,1,0)</f>
        <v>1</v>
      </c>
    </row>
    <row r="125" spans="1:88">
      <c r="A125">
        <v>489</v>
      </c>
      <c r="B125" s="1">
        <v>42989</v>
      </c>
      <c r="C125" t="s">
        <v>29</v>
      </c>
      <c r="D125">
        <v>8</v>
      </c>
      <c r="E125">
        <v>7</v>
      </c>
      <c r="F125">
        <v>8</v>
      </c>
      <c r="G125">
        <v>8</v>
      </c>
      <c r="H125">
        <v>7</v>
      </c>
      <c r="I125">
        <v>6</v>
      </c>
      <c r="J125" t="s">
        <v>15</v>
      </c>
      <c r="K125">
        <v>7</v>
      </c>
      <c r="L125">
        <v>8</v>
      </c>
      <c r="M125">
        <v>9</v>
      </c>
      <c r="N125">
        <v>9</v>
      </c>
      <c r="O125">
        <v>9</v>
      </c>
      <c r="P125">
        <v>8</v>
      </c>
      <c r="Q125">
        <v>8</v>
      </c>
      <c r="R125">
        <v>7</v>
      </c>
      <c r="S125">
        <v>10</v>
      </c>
      <c r="T125">
        <v>10</v>
      </c>
      <c r="U125">
        <v>8</v>
      </c>
      <c r="V125">
        <v>7</v>
      </c>
      <c r="W125">
        <v>8</v>
      </c>
      <c r="X125">
        <v>0</v>
      </c>
      <c r="Y125">
        <v>9</v>
      </c>
      <c r="Z125">
        <v>9</v>
      </c>
      <c r="AA125">
        <v>6</v>
      </c>
      <c r="AB125">
        <v>0</v>
      </c>
      <c r="AC125">
        <v>2</v>
      </c>
      <c r="AD125">
        <f>IF(Table13[[#This Row],[payment]]=1,1,0)</f>
        <v>0</v>
      </c>
      <c r="AE125">
        <f>IF(Table13[[#This Row],[payment]]=2,1,0)</f>
        <v>1</v>
      </c>
      <c r="AF125">
        <f>IF(Table13[[#This Row],[payment]]=3,1,0)</f>
        <v>0</v>
      </c>
      <c r="AG125">
        <v>1</v>
      </c>
      <c r="AH125">
        <f>IF(Table13[[#This Row],[method_payment]]=1,1,0)</f>
        <v>1</v>
      </c>
      <c r="AI125">
        <f>IF(Table13[[#This Row],[method_payment]]=2,1,0)</f>
        <v>0</v>
      </c>
      <c r="AJ125">
        <f>IF(Table13[[#This Row],[method_payment]]=3,1,0)</f>
        <v>0</v>
      </c>
      <c r="AK125">
        <f>IF(Table13[[#This Row],[method_payment]]=5,1,0)</f>
        <v>0</v>
      </c>
      <c r="AL125">
        <f>IF(Table13[[#This Row],[method_payment]]=6,1,0)</f>
        <v>0</v>
      </c>
      <c r="AM125" t="s">
        <v>16</v>
      </c>
      <c r="AN125" t="s">
        <v>15</v>
      </c>
      <c r="AO125">
        <v>8</v>
      </c>
      <c r="AP125" s="2">
        <v>342.51</v>
      </c>
      <c r="AQ125" s="3">
        <f>IF(AND(Table13[[#This Row],[Average_amount_spent_per_visit_last_3_months]]&gt;=1,Table13[[#This Row],[Average_amount_spent_per_visit_last_3_months]]&lt;=999),1,0)</f>
        <v>1</v>
      </c>
      <c r="AR125" s="3">
        <f>IF(AND(Table13[[#This Row],[Average_amount_spent_per_visit_last_3_months]]&gt;=1000,Table13[[#This Row],[Average_amount_spent_per_visit_last_3_months]]&lt;=6700),1,0)</f>
        <v>0</v>
      </c>
      <c r="AS125">
        <v>3</v>
      </c>
      <c r="AT125">
        <v>31</v>
      </c>
      <c r="AU125">
        <f>IF(AND(Table13[[#This Row],[Age]]&gt;=18,Table13[[#This Row],[Age]]&lt;=25),1,0)</f>
        <v>0</v>
      </c>
      <c r="AV125">
        <f>IF(AND(Table13[[#This Row],[Age]]&gt;=26,Table13[[#This Row],[Age]]&lt;=35),1,0)</f>
        <v>1</v>
      </c>
      <c r="AW125">
        <f>IF(AND(Table13[[#This Row],[Age]]&gt;=36,Table13[[#This Row],[Age]]&lt;=45),1,0)</f>
        <v>0</v>
      </c>
      <c r="AX125">
        <f>IF(AND(Table13[[#This Row],[Age]]&gt;=46,Table13[[#This Row],[Age]]&lt;=55),1,0)</f>
        <v>0</v>
      </c>
      <c r="AY125">
        <f>IF(AND(Table13[[#This Row],[Age]]&gt;=56,Table13[[#This Row],[Age]]&lt;=67),1,0)</f>
        <v>0</v>
      </c>
      <c r="AZ125" t="s">
        <v>24</v>
      </c>
      <c r="BA125">
        <f>IF(Table13[[#This Row],[Marital Status]]="Married",1,0)</f>
        <v>0</v>
      </c>
      <c r="BB125">
        <f>IF(Table13[[#This Row],[Marital Status]]="Single",1,0)</f>
        <v>1</v>
      </c>
      <c r="BC125" t="s">
        <v>27</v>
      </c>
      <c r="BD125">
        <f>IF(Table13[[#This Row],[gender]]="Male",1,0)</f>
        <v>1</v>
      </c>
      <c r="BE125">
        <f>IF(Table13[[#This Row],[gender]]="Female",1,0)</f>
        <v>0</v>
      </c>
      <c r="BF125" t="s">
        <v>19</v>
      </c>
      <c r="BG125">
        <f>IF(Table13[[#This Row],[Highest level of Education]]="Did not attend school",1,0)</f>
        <v>0</v>
      </c>
      <c r="BH125">
        <f>IF(Table13[[#This Row],[Highest level of Education]]="K12 completed",1,0)</f>
        <v>0</v>
      </c>
      <c r="BI125">
        <f>IF(Table13[[#This Row],[Highest level of Education]]="High School Completed",1,0)</f>
        <v>0</v>
      </c>
      <c r="BJ125">
        <f>IF(Table13[[#This Row],[Highest level of Education]]="Technical Diploma/Partially completed College",1,0)</f>
        <v>0</v>
      </c>
      <c r="BK125">
        <f>IF(Table13[[#This Row],[Highest level of Education]]="University/College Degree",1,0)</f>
        <v>1</v>
      </c>
      <c r="BL125">
        <f>IF(Table13[[#This Row],[Highest level of Education]]="Post-graduate education",1,0)</f>
        <v>0</v>
      </c>
      <c r="BM125">
        <v>0</v>
      </c>
      <c r="BN125">
        <v>1</v>
      </c>
      <c r="BO125">
        <v>2</v>
      </c>
      <c r="BP125">
        <f>IF(Table13[[#This Row],[Monthly_Income 1_5500 2_8000 3_11000 4_15000 5_20000 6_27000 7_35000 8_5000 9_51000 98_0]]=1,1,0)</f>
        <v>0</v>
      </c>
      <c r="BQ125">
        <f>IF(Table13[[#This Row],[Monthly_Income 1_5500 2_8000 3_11000 4_15000 5_20000 6_27000 7_35000 8_5000 9_51000 98_0]]=2,1,0)</f>
        <v>1</v>
      </c>
      <c r="BR125">
        <f>IF(Table13[[#This Row],[Monthly_Income 1_5500 2_8000 3_11000 4_15000 5_20000 6_27000 7_35000 8_5000 9_51000 98_0]]=3,1,0)</f>
        <v>0</v>
      </c>
      <c r="BS125">
        <f>IF(Table13[[#This Row],[Monthly_Income 1_5500 2_8000 3_11000 4_15000 5_20000 6_27000 7_35000 8_5000 9_51000 98_0]]=4,1,0)</f>
        <v>0</v>
      </c>
      <c r="BT125">
        <f>IF(Table13[[#This Row],[Monthly_Income 1_5500 2_8000 3_11000 4_15000 5_20000 6_27000 7_35000 8_5000 9_51000 98_0]]=5,1,0)</f>
        <v>0</v>
      </c>
      <c r="BU125">
        <f>IF(Table13[[#This Row],[Monthly_Income 1_5500 2_8000 3_11000 4_15000 5_20000 6_27000 7_35000 8_5000 9_51000 98_0]]=6,1,0)</f>
        <v>0</v>
      </c>
      <c r="BV125">
        <f>IF(Table13[[#This Row],[Monthly_Income 1_5500 2_8000 3_11000 4_15000 5_20000 6_27000 7_35000 8_5000 9_51000 98_0]]=7,1,0)</f>
        <v>0</v>
      </c>
      <c r="BW125">
        <f>IF(Table13[[#This Row],[Monthly_Income 1_5500 2_8000 3_11000 4_15000 5_20000 6_27000 7_35000 8_5000 9_51000 98_0]]=8,1,0)</f>
        <v>0</v>
      </c>
      <c r="BX125">
        <f>IF(Table13[[#This Row],[Monthly_Income 1_5500 2_8000 3_11000 4_15000 5_20000 6_27000 7_35000 8_5000 9_51000 98_0]]=9,1,0)</f>
        <v>0</v>
      </c>
      <c r="BY125">
        <f>IF(Table13[[#This Row],[Monthly_Income 1_5500 2_8000 3_11000 4_15000 5_20000 6_27000 7_35000 8_5000 9_51000 98_0]]=98,1,0)</f>
        <v>0</v>
      </c>
      <c r="BZ125">
        <v>7</v>
      </c>
      <c r="CA125">
        <f>IF(Table13[[#This Row],[Monthly_Household_Income]]=1,1,0)</f>
        <v>0</v>
      </c>
      <c r="CB125">
        <f>IF(Table13[[#This Row],[Monthly_Household_Income]]=2,1,0)</f>
        <v>0</v>
      </c>
      <c r="CC125">
        <f>IF(Table13[[#This Row],[Monthly_Household_Income]]=3,1,0)</f>
        <v>0</v>
      </c>
      <c r="CD125">
        <f>IF(Table13[[#This Row],[Monthly_Household_Income]]=4,1,0)</f>
        <v>0</v>
      </c>
      <c r="CE125">
        <f>IF(Table13[[#This Row],[Monthly_Household_Income]]=5,1,0)</f>
        <v>0</v>
      </c>
      <c r="CF125">
        <f>IF(Table13[[#This Row],[Monthly_Household_Income]]=6,1,0)</f>
        <v>0</v>
      </c>
      <c r="CG125">
        <f>IF(Table13[[#This Row],[Monthly_Household_Income]]=7,1,0)</f>
        <v>1</v>
      </c>
      <c r="CH125">
        <f>IF(Table13[[#This Row],[Monthly_Household_Income]]=8,1,0)</f>
        <v>0</v>
      </c>
      <c r="CI125">
        <f>IF(Table13[[#This Row],[Monthly_Household_Income]]=9,1,0)</f>
        <v>0</v>
      </c>
      <c r="CJ125">
        <f>IF(Table13[[#This Row],[Monthly_Household_Income]]=98,1,0)</f>
        <v>0</v>
      </c>
    </row>
    <row r="126" spans="1:88">
      <c r="A126">
        <v>491</v>
      </c>
      <c r="B126" s="1">
        <v>43005</v>
      </c>
      <c r="C126" t="s">
        <v>29</v>
      </c>
      <c r="D126">
        <v>6</v>
      </c>
      <c r="E126">
        <v>8</v>
      </c>
      <c r="F126">
        <v>7</v>
      </c>
      <c r="G126">
        <v>8</v>
      </c>
      <c r="H126">
        <v>9</v>
      </c>
      <c r="I126">
        <v>8</v>
      </c>
      <c r="J126" t="s">
        <v>15</v>
      </c>
      <c r="K126">
        <v>9</v>
      </c>
      <c r="L126">
        <v>8</v>
      </c>
      <c r="M126">
        <v>9</v>
      </c>
      <c r="N126">
        <v>7</v>
      </c>
      <c r="O126">
        <v>9</v>
      </c>
      <c r="P126">
        <v>9</v>
      </c>
      <c r="Q126">
        <v>7</v>
      </c>
      <c r="R126">
        <v>6</v>
      </c>
      <c r="S126">
        <v>9</v>
      </c>
      <c r="T126">
        <v>9</v>
      </c>
      <c r="U126">
        <v>8</v>
      </c>
      <c r="V126">
        <v>7</v>
      </c>
      <c r="W126">
        <v>7</v>
      </c>
      <c r="X126">
        <v>7</v>
      </c>
      <c r="Y126">
        <v>7</v>
      </c>
      <c r="Z126">
        <v>8</v>
      </c>
      <c r="AA126">
        <v>9</v>
      </c>
      <c r="AB126">
        <v>8</v>
      </c>
      <c r="AC126">
        <v>1</v>
      </c>
      <c r="AD126">
        <f>IF(Table13[[#This Row],[payment]]=1,1,0)</f>
        <v>1</v>
      </c>
      <c r="AE126">
        <f>IF(Table13[[#This Row],[payment]]=2,1,0)</f>
        <v>0</v>
      </c>
      <c r="AF126">
        <f>IF(Table13[[#This Row],[payment]]=3,1,0)</f>
        <v>0</v>
      </c>
      <c r="AG126">
        <v>1</v>
      </c>
      <c r="AH126">
        <f>IF(Table13[[#This Row],[method_payment]]=1,1,0)</f>
        <v>1</v>
      </c>
      <c r="AI126">
        <f>IF(Table13[[#This Row],[method_payment]]=2,1,0)</f>
        <v>0</v>
      </c>
      <c r="AJ126">
        <f>IF(Table13[[#This Row],[method_payment]]=3,1,0)</f>
        <v>0</v>
      </c>
      <c r="AK126">
        <f>IF(Table13[[#This Row],[method_payment]]=5,1,0)</f>
        <v>0</v>
      </c>
      <c r="AL126">
        <f>IF(Table13[[#This Row],[method_payment]]=6,1,0)</f>
        <v>0</v>
      </c>
      <c r="AM126" t="s">
        <v>16</v>
      </c>
      <c r="AN126" t="s">
        <v>16</v>
      </c>
      <c r="AO126">
        <v>7</v>
      </c>
      <c r="AP126" s="2">
        <v>88.15</v>
      </c>
      <c r="AQ126" s="3">
        <f>IF(AND(Table13[[#This Row],[Average_amount_spent_per_visit_last_3_months]]&gt;=1,Table13[[#This Row],[Average_amount_spent_per_visit_last_3_months]]&lt;=999),1,0)</f>
        <v>1</v>
      </c>
      <c r="AR126" s="3">
        <f>IF(AND(Table13[[#This Row],[Average_amount_spent_per_visit_last_3_months]]&gt;=1000,Table13[[#This Row],[Average_amount_spent_per_visit_last_3_months]]&lt;=6700),1,0)</f>
        <v>0</v>
      </c>
      <c r="AS126">
        <v>2</v>
      </c>
      <c r="AT126">
        <v>31</v>
      </c>
      <c r="AU126">
        <f>IF(AND(Table13[[#This Row],[Age]]&gt;=18,Table13[[#This Row],[Age]]&lt;=25),1,0)</f>
        <v>0</v>
      </c>
      <c r="AV126">
        <f>IF(AND(Table13[[#This Row],[Age]]&gt;=26,Table13[[#This Row],[Age]]&lt;=35),1,0)</f>
        <v>1</v>
      </c>
      <c r="AW126">
        <f>IF(AND(Table13[[#This Row],[Age]]&gt;=36,Table13[[#This Row],[Age]]&lt;=45),1,0)</f>
        <v>0</v>
      </c>
      <c r="AX126">
        <f>IF(AND(Table13[[#This Row],[Age]]&gt;=46,Table13[[#This Row],[Age]]&lt;=55),1,0)</f>
        <v>0</v>
      </c>
      <c r="AY126">
        <f>IF(AND(Table13[[#This Row],[Age]]&gt;=56,Table13[[#This Row],[Age]]&lt;=67),1,0)</f>
        <v>0</v>
      </c>
      <c r="AZ126" t="s">
        <v>24</v>
      </c>
      <c r="BA126">
        <f>IF(Table13[[#This Row],[Marital Status]]="Married",1,0)</f>
        <v>0</v>
      </c>
      <c r="BB126">
        <f>IF(Table13[[#This Row],[Marital Status]]="Single",1,0)</f>
        <v>1</v>
      </c>
      <c r="BC126" t="s">
        <v>28</v>
      </c>
      <c r="BD126">
        <f>IF(Table13[[#This Row],[gender]]="Male",1,0)</f>
        <v>0</v>
      </c>
      <c r="BE126">
        <f>IF(Table13[[#This Row],[gender]]="Female",1,0)</f>
        <v>1</v>
      </c>
      <c r="BF126" t="s">
        <v>19</v>
      </c>
      <c r="BG126">
        <f>IF(Table13[[#This Row],[Highest level of Education]]="Did not attend school",1,0)</f>
        <v>0</v>
      </c>
      <c r="BH126">
        <f>IF(Table13[[#This Row],[Highest level of Education]]="K12 completed",1,0)</f>
        <v>0</v>
      </c>
      <c r="BI126">
        <f>IF(Table13[[#This Row],[Highest level of Education]]="High School Completed",1,0)</f>
        <v>0</v>
      </c>
      <c r="BJ126">
        <f>IF(Table13[[#This Row],[Highest level of Education]]="Technical Diploma/Partially completed College",1,0)</f>
        <v>0</v>
      </c>
      <c r="BK126">
        <f>IF(Table13[[#This Row],[Highest level of Education]]="University/College Degree",1,0)</f>
        <v>1</v>
      </c>
      <c r="BL126">
        <f>IF(Table13[[#This Row],[Highest level of Education]]="Post-graduate education",1,0)</f>
        <v>0</v>
      </c>
      <c r="BM126">
        <v>0</v>
      </c>
      <c r="BN126">
        <v>1</v>
      </c>
      <c r="BO126">
        <v>3</v>
      </c>
      <c r="BP126">
        <f>IF(Table13[[#This Row],[Monthly_Income 1_5500 2_8000 3_11000 4_15000 5_20000 6_27000 7_35000 8_5000 9_51000 98_0]]=1,1,0)</f>
        <v>0</v>
      </c>
      <c r="BQ126">
        <f>IF(Table13[[#This Row],[Monthly_Income 1_5500 2_8000 3_11000 4_15000 5_20000 6_27000 7_35000 8_5000 9_51000 98_0]]=2,1,0)</f>
        <v>0</v>
      </c>
      <c r="BR126">
        <f>IF(Table13[[#This Row],[Monthly_Income 1_5500 2_8000 3_11000 4_15000 5_20000 6_27000 7_35000 8_5000 9_51000 98_0]]=3,1,0)</f>
        <v>1</v>
      </c>
      <c r="BS126">
        <f>IF(Table13[[#This Row],[Monthly_Income 1_5500 2_8000 3_11000 4_15000 5_20000 6_27000 7_35000 8_5000 9_51000 98_0]]=4,1,0)</f>
        <v>0</v>
      </c>
      <c r="BT126">
        <f>IF(Table13[[#This Row],[Monthly_Income 1_5500 2_8000 3_11000 4_15000 5_20000 6_27000 7_35000 8_5000 9_51000 98_0]]=5,1,0)</f>
        <v>0</v>
      </c>
      <c r="BU126">
        <f>IF(Table13[[#This Row],[Monthly_Income 1_5500 2_8000 3_11000 4_15000 5_20000 6_27000 7_35000 8_5000 9_51000 98_0]]=6,1,0)</f>
        <v>0</v>
      </c>
      <c r="BV126">
        <f>IF(Table13[[#This Row],[Monthly_Income 1_5500 2_8000 3_11000 4_15000 5_20000 6_27000 7_35000 8_5000 9_51000 98_0]]=7,1,0)</f>
        <v>0</v>
      </c>
      <c r="BW126">
        <f>IF(Table13[[#This Row],[Monthly_Income 1_5500 2_8000 3_11000 4_15000 5_20000 6_27000 7_35000 8_5000 9_51000 98_0]]=8,1,0)</f>
        <v>0</v>
      </c>
      <c r="BX126">
        <f>IF(Table13[[#This Row],[Monthly_Income 1_5500 2_8000 3_11000 4_15000 5_20000 6_27000 7_35000 8_5000 9_51000 98_0]]=9,1,0)</f>
        <v>0</v>
      </c>
      <c r="BY126">
        <f>IF(Table13[[#This Row],[Monthly_Income 1_5500 2_8000 3_11000 4_15000 5_20000 6_27000 7_35000 8_5000 9_51000 98_0]]=98,1,0)</f>
        <v>0</v>
      </c>
      <c r="BZ126">
        <v>6</v>
      </c>
      <c r="CA126">
        <f>IF(Table13[[#This Row],[Monthly_Household_Income]]=1,1,0)</f>
        <v>0</v>
      </c>
      <c r="CB126">
        <f>IF(Table13[[#This Row],[Monthly_Household_Income]]=2,1,0)</f>
        <v>0</v>
      </c>
      <c r="CC126">
        <f>IF(Table13[[#This Row],[Monthly_Household_Income]]=3,1,0)</f>
        <v>0</v>
      </c>
      <c r="CD126">
        <f>IF(Table13[[#This Row],[Monthly_Household_Income]]=4,1,0)</f>
        <v>0</v>
      </c>
      <c r="CE126">
        <f>IF(Table13[[#This Row],[Monthly_Household_Income]]=5,1,0)</f>
        <v>0</v>
      </c>
      <c r="CF126">
        <f>IF(Table13[[#This Row],[Monthly_Household_Income]]=6,1,0)</f>
        <v>1</v>
      </c>
      <c r="CG126">
        <f>IF(Table13[[#This Row],[Monthly_Household_Income]]=7,1,0)</f>
        <v>0</v>
      </c>
      <c r="CH126">
        <f>IF(Table13[[#This Row],[Monthly_Household_Income]]=8,1,0)</f>
        <v>0</v>
      </c>
      <c r="CI126">
        <f>IF(Table13[[#This Row],[Monthly_Household_Income]]=9,1,0)</f>
        <v>0</v>
      </c>
      <c r="CJ126">
        <f>IF(Table13[[#This Row],[Monthly_Household_Income]]=98,1,0)</f>
        <v>0</v>
      </c>
    </row>
    <row r="127" spans="1:88">
      <c r="A127">
        <v>495</v>
      </c>
      <c r="B127" s="1">
        <v>43008</v>
      </c>
      <c r="C127" t="s">
        <v>35</v>
      </c>
      <c r="D127">
        <v>9</v>
      </c>
      <c r="E127">
        <v>8</v>
      </c>
      <c r="F127">
        <v>8</v>
      </c>
      <c r="G127">
        <v>8</v>
      </c>
      <c r="H127">
        <v>8</v>
      </c>
      <c r="I127">
        <v>7</v>
      </c>
      <c r="J127" t="s">
        <v>15</v>
      </c>
      <c r="K127">
        <v>9</v>
      </c>
      <c r="L127">
        <v>8</v>
      </c>
      <c r="M127">
        <v>9</v>
      </c>
      <c r="N127">
        <v>10</v>
      </c>
      <c r="O127">
        <v>10</v>
      </c>
      <c r="P127">
        <v>8</v>
      </c>
      <c r="Q127">
        <v>10</v>
      </c>
      <c r="R127">
        <v>9</v>
      </c>
      <c r="S127">
        <v>6</v>
      </c>
      <c r="T127">
        <v>7</v>
      </c>
      <c r="U127">
        <v>8</v>
      </c>
      <c r="V127">
        <v>6</v>
      </c>
      <c r="W127">
        <v>9</v>
      </c>
      <c r="X127">
        <v>0</v>
      </c>
      <c r="Y127">
        <v>8</v>
      </c>
      <c r="Z127">
        <v>9</v>
      </c>
      <c r="AA127">
        <v>7</v>
      </c>
      <c r="AB127">
        <v>0</v>
      </c>
      <c r="AC127">
        <v>1</v>
      </c>
      <c r="AD127">
        <f>IF(Table13[[#This Row],[payment]]=1,1,0)</f>
        <v>1</v>
      </c>
      <c r="AE127">
        <f>IF(Table13[[#This Row],[payment]]=2,1,0)</f>
        <v>0</v>
      </c>
      <c r="AF127">
        <f>IF(Table13[[#This Row],[payment]]=3,1,0)</f>
        <v>0</v>
      </c>
      <c r="AG127">
        <v>1</v>
      </c>
      <c r="AH127">
        <f>IF(Table13[[#This Row],[method_payment]]=1,1,0)</f>
        <v>1</v>
      </c>
      <c r="AI127">
        <f>IF(Table13[[#This Row],[method_payment]]=2,1,0)</f>
        <v>0</v>
      </c>
      <c r="AJ127">
        <f>IF(Table13[[#This Row],[method_payment]]=3,1,0)</f>
        <v>0</v>
      </c>
      <c r="AK127">
        <f>IF(Table13[[#This Row],[method_payment]]=5,1,0)</f>
        <v>0</v>
      </c>
      <c r="AL127">
        <f>IF(Table13[[#This Row],[method_payment]]=6,1,0)</f>
        <v>0</v>
      </c>
      <c r="AM127" t="s">
        <v>16</v>
      </c>
      <c r="AN127" t="s">
        <v>16</v>
      </c>
      <c r="AO127">
        <v>1</v>
      </c>
      <c r="AP127" s="2">
        <v>527.36</v>
      </c>
      <c r="AQ127" s="3">
        <f>IF(AND(Table13[[#This Row],[Average_amount_spent_per_visit_last_3_months]]&gt;=1,Table13[[#This Row],[Average_amount_spent_per_visit_last_3_months]]&lt;=999),1,0)</f>
        <v>1</v>
      </c>
      <c r="AR127" s="3">
        <f>IF(AND(Table13[[#This Row],[Average_amount_spent_per_visit_last_3_months]]&gt;=1000,Table13[[#This Row],[Average_amount_spent_per_visit_last_3_months]]&lt;=6700),1,0)</f>
        <v>0</v>
      </c>
      <c r="AS127">
        <v>2</v>
      </c>
      <c r="AT127">
        <v>35</v>
      </c>
      <c r="AU127">
        <f>IF(AND(Table13[[#This Row],[Age]]&gt;=18,Table13[[#This Row],[Age]]&lt;=25),1,0)</f>
        <v>0</v>
      </c>
      <c r="AV127">
        <f>IF(AND(Table13[[#This Row],[Age]]&gt;=26,Table13[[#This Row],[Age]]&lt;=35),1,0)</f>
        <v>1</v>
      </c>
      <c r="AW127">
        <f>IF(AND(Table13[[#This Row],[Age]]&gt;=36,Table13[[#This Row],[Age]]&lt;=45),1,0)</f>
        <v>0</v>
      </c>
      <c r="AX127">
        <f>IF(AND(Table13[[#This Row],[Age]]&gt;=46,Table13[[#This Row],[Age]]&lt;=55),1,0)</f>
        <v>0</v>
      </c>
      <c r="AY127">
        <f>IF(AND(Table13[[#This Row],[Age]]&gt;=56,Table13[[#This Row],[Age]]&lt;=67),1,0)</f>
        <v>0</v>
      </c>
      <c r="AZ127" t="s">
        <v>25</v>
      </c>
      <c r="BA127">
        <f>IF(Table13[[#This Row],[Marital Status]]="Married",1,0)</f>
        <v>1</v>
      </c>
      <c r="BB127">
        <f>IF(Table13[[#This Row],[Marital Status]]="Single",1,0)</f>
        <v>0</v>
      </c>
      <c r="BC127" t="s">
        <v>28</v>
      </c>
      <c r="BD127">
        <f>IF(Table13[[#This Row],[gender]]="Male",1,0)</f>
        <v>0</v>
      </c>
      <c r="BE127">
        <f>IF(Table13[[#This Row],[gender]]="Female",1,0)</f>
        <v>1</v>
      </c>
      <c r="BF127" t="s">
        <v>23</v>
      </c>
      <c r="BG127">
        <f>IF(Table13[[#This Row],[Highest level of Education]]="Did not attend school",1,0)</f>
        <v>0</v>
      </c>
      <c r="BH127">
        <f>IF(Table13[[#This Row],[Highest level of Education]]="K12 completed",1,0)</f>
        <v>0</v>
      </c>
      <c r="BI127">
        <f>IF(Table13[[#This Row],[Highest level of Education]]="High School Completed",1,0)</f>
        <v>0</v>
      </c>
      <c r="BJ127">
        <f>IF(Table13[[#This Row],[Highest level of Education]]="Technical Diploma/Partially completed College",1,0)</f>
        <v>1</v>
      </c>
      <c r="BK127">
        <f>IF(Table13[[#This Row],[Highest level of Education]]="University/College Degree",1,0)</f>
        <v>0</v>
      </c>
      <c r="BL127">
        <f>IF(Table13[[#This Row],[Highest level of Education]]="Post-graduate education",1,0)</f>
        <v>0</v>
      </c>
      <c r="BM127">
        <v>2</v>
      </c>
      <c r="BN127">
        <v>1</v>
      </c>
      <c r="BO127">
        <v>3</v>
      </c>
      <c r="BP127">
        <f>IF(Table13[[#This Row],[Monthly_Income 1_5500 2_8000 3_11000 4_15000 5_20000 6_27000 7_35000 8_5000 9_51000 98_0]]=1,1,0)</f>
        <v>0</v>
      </c>
      <c r="BQ127">
        <f>IF(Table13[[#This Row],[Monthly_Income 1_5500 2_8000 3_11000 4_15000 5_20000 6_27000 7_35000 8_5000 9_51000 98_0]]=2,1,0)</f>
        <v>0</v>
      </c>
      <c r="BR127">
        <f>IF(Table13[[#This Row],[Monthly_Income 1_5500 2_8000 3_11000 4_15000 5_20000 6_27000 7_35000 8_5000 9_51000 98_0]]=3,1,0)</f>
        <v>1</v>
      </c>
      <c r="BS127">
        <f>IF(Table13[[#This Row],[Monthly_Income 1_5500 2_8000 3_11000 4_15000 5_20000 6_27000 7_35000 8_5000 9_51000 98_0]]=4,1,0)</f>
        <v>0</v>
      </c>
      <c r="BT127">
        <f>IF(Table13[[#This Row],[Monthly_Income 1_5500 2_8000 3_11000 4_15000 5_20000 6_27000 7_35000 8_5000 9_51000 98_0]]=5,1,0)</f>
        <v>0</v>
      </c>
      <c r="BU127">
        <f>IF(Table13[[#This Row],[Monthly_Income 1_5500 2_8000 3_11000 4_15000 5_20000 6_27000 7_35000 8_5000 9_51000 98_0]]=6,1,0)</f>
        <v>0</v>
      </c>
      <c r="BV127">
        <f>IF(Table13[[#This Row],[Monthly_Income 1_5500 2_8000 3_11000 4_15000 5_20000 6_27000 7_35000 8_5000 9_51000 98_0]]=7,1,0)</f>
        <v>0</v>
      </c>
      <c r="BW127">
        <f>IF(Table13[[#This Row],[Monthly_Income 1_5500 2_8000 3_11000 4_15000 5_20000 6_27000 7_35000 8_5000 9_51000 98_0]]=8,1,0)</f>
        <v>0</v>
      </c>
      <c r="BX127">
        <f>IF(Table13[[#This Row],[Monthly_Income 1_5500 2_8000 3_11000 4_15000 5_20000 6_27000 7_35000 8_5000 9_51000 98_0]]=9,1,0)</f>
        <v>0</v>
      </c>
      <c r="BY127">
        <f>IF(Table13[[#This Row],[Monthly_Income 1_5500 2_8000 3_11000 4_15000 5_20000 6_27000 7_35000 8_5000 9_51000 98_0]]=98,1,0)</f>
        <v>0</v>
      </c>
      <c r="BZ127">
        <v>6</v>
      </c>
      <c r="CA127">
        <f>IF(Table13[[#This Row],[Monthly_Household_Income]]=1,1,0)</f>
        <v>0</v>
      </c>
      <c r="CB127">
        <f>IF(Table13[[#This Row],[Monthly_Household_Income]]=2,1,0)</f>
        <v>0</v>
      </c>
      <c r="CC127">
        <f>IF(Table13[[#This Row],[Monthly_Household_Income]]=3,1,0)</f>
        <v>0</v>
      </c>
      <c r="CD127">
        <f>IF(Table13[[#This Row],[Monthly_Household_Income]]=4,1,0)</f>
        <v>0</v>
      </c>
      <c r="CE127">
        <f>IF(Table13[[#This Row],[Monthly_Household_Income]]=5,1,0)</f>
        <v>0</v>
      </c>
      <c r="CF127">
        <f>IF(Table13[[#This Row],[Monthly_Household_Income]]=6,1,0)</f>
        <v>1</v>
      </c>
      <c r="CG127">
        <f>IF(Table13[[#This Row],[Monthly_Household_Income]]=7,1,0)</f>
        <v>0</v>
      </c>
      <c r="CH127">
        <f>IF(Table13[[#This Row],[Monthly_Household_Income]]=8,1,0)</f>
        <v>0</v>
      </c>
      <c r="CI127">
        <f>IF(Table13[[#This Row],[Monthly_Household_Income]]=9,1,0)</f>
        <v>0</v>
      </c>
      <c r="CJ127">
        <f>IF(Table13[[#This Row],[Monthly_Household_Income]]=98,1,0)</f>
        <v>0</v>
      </c>
    </row>
    <row r="128" spans="1:88">
      <c r="A128">
        <v>498</v>
      </c>
      <c r="B128" s="1">
        <v>42995</v>
      </c>
      <c r="C128" t="s">
        <v>39</v>
      </c>
      <c r="D128">
        <v>8</v>
      </c>
      <c r="E128">
        <v>7</v>
      </c>
      <c r="F128">
        <v>8</v>
      </c>
      <c r="G128">
        <v>7</v>
      </c>
      <c r="H128">
        <v>7</v>
      </c>
      <c r="I128">
        <v>5</v>
      </c>
      <c r="J128" t="s">
        <v>15</v>
      </c>
      <c r="K128">
        <v>8</v>
      </c>
      <c r="L128">
        <v>9</v>
      </c>
      <c r="M128">
        <v>7</v>
      </c>
      <c r="N128">
        <v>9</v>
      </c>
      <c r="O128">
        <v>6</v>
      </c>
      <c r="P128">
        <v>6</v>
      </c>
      <c r="Q128">
        <v>8</v>
      </c>
      <c r="R128">
        <v>7</v>
      </c>
      <c r="S128">
        <v>6</v>
      </c>
      <c r="T128">
        <v>8</v>
      </c>
      <c r="U128">
        <v>7</v>
      </c>
      <c r="V128">
        <v>8</v>
      </c>
      <c r="W128">
        <v>8</v>
      </c>
      <c r="X128">
        <v>7</v>
      </c>
      <c r="Y128">
        <v>8</v>
      </c>
      <c r="Z128">
        <v>8</v>
      </c>
      <c r="AA128">
        <v>8</v>
      </c>
      <c r="AB128">
        <v>0</v>
      </c>
      <c r="AC128">
        <v>2</v>
      </c>
      <c r="AD128">
        <f>IF(Table13[[#This Row],[payment]]=1,1,0)</f>
        <v>0</v>
      </c>
      <c r="AE128">
        <f>IF(Table13[[#This Row],[payment]]=2,1,0)</f>
        <v>1</v>
      </c>
      <c r="AF128">
        <f>IF(Table13[[#This Row],[payment]]=3,1,0)</f>
        <v>0</v>
      </c>
      <c r="AG128">
        <v>1</v>
      </c>
      <c r="AH128">
        <f>IF(Table13[[#This Row],[method_payment]]=1,1,0)</f>
        <v>1</v>
      </c>
      <c r="AI128">
        <f>IF(Table13[[#This Row],[method_payment]]=2,1,0)</f>
        <v>0</v>
      </c>
      <c r="AJ128">
        <f>IF(Table13[[#This Row],[method_payment]]=3,1,0)</f>
        <v>0</v>
      </c>
      <c r="AK128">
        <f>IF(Table13[[#This Row],[method_payment]]=5,1,0)</f>
        <v>0</v>
      </c>
      <c r="AL128">
        <f>IF(Table13[[#This Row],[method_payment]]=6,1,0)</f>
        <v>0</v>
      </c>
      <c r="AM128" t="s">
        <v>16</v>
      </c>
      <c r="AN128" t="s">
        <v>15</v>
      </c>
      <c r="AO128">
        <v>2</v>
      </c>
      <c r="AP128" s="2">
        <v>252.92</v>
      </c>
      <c r="AQ128" s="3">
        <f>IF(AND(Table13[[#This Row],[Average_amount_spent_per_visit_last_3_months]]&gt;=1,Table13[[#This Row],[Average_amount_spent_per_visit_last_3_months]]&lt;=999),1,0)</f>
        <v>1</v>
      </c>
      <c r="AR128" s="3">
        <f>IF(AND(Table13[[#This Row],[Average_amount_spent_per_visit_last_3_months]]&gt;=1000,Table13[[#This Row],[Average_amount_spent_per_visit_last_3_months]]&lt;=6700),1,0)</f>
        <v>0</v>
      </c>
      <c r="AS128">
        <v>2</v>
      </c>
      <c r="AT128">
        <v>26</v>
      </c>
      <c r="AU128">
        <f>IF(AND(Table13[[#This Row],[Age]]&gt;=18,Table13[[#This Row],[Age]]&lt;=25),1,0)</f>
        <v>0</v>
      </c>
      <c r="AV128">
        <f>IF(AND(Table13[[#This Row],[Age]]&gt;=26,Table13[[#This Row],[Age]]&lt;=35),1,0)</f>
        <v>1</v>
      </c>
      <c r="AW128">
        <f>IF(AND(Table13[[#This Row],[Age]]&gt;=36,Table13[[#This Row],[Age]]&lt;=45),1,0)</f>
        <v>0</v>
      </c>
      <c r="AX128">
        <f>IF(AND(Table13[[#This Row],[Age]]&gt;=46,Table13[[#This Row],[Age]]&lt;=55),1,0)</f>
        <v>0</v>
      </c>
      <c r="AY128">
        <f>IF(AND(Table13[[#This Row],[Age]]&gt;=56,Table13[[#This Row],[Age]]&lt;=67),1,0)</f>
        <v>0</v>
      </c>
      <c r="AZ128" t="s">
        <v>24</v>
      </c>
      <c r="BA128">
        <f>IF(Table13[[#This Row],[Marital Status]]="Married",1,0)</f>
        <v>0</v>
      </c>
      <c r="BB128">
        <f>IF(Table13[[#This Row],[Marital Status]]="Single",1,0)</f>
        <v>1</v>
      </c>
      <c r="BC128" t="s">
        <v>28</v>
      </c>
      <c r="BD128">
        <f>IF(Table13[[#This Row],[gender]]="Male",1,0)</f>
        <v>0</v>
      </c>
      <c r="BE128">
        <f>IF(Table13[[#This Row],[gender]]="Female",1,0)</f>
        <v>1</v>
      </c>
      <c r="BF128" t="s">
        <v>19</v>
      </c>
      <c r="BG128">
        <f>IF(Table13[[#This Row],[Highest level of Education]]="Did not attend school",1,0)</f>
        <v>0</v>
      </c>
      <c r="BH128">
        <f>IF(Table13[[#This Row],[Highest level of Education]]="K12 completed",1,0)</f>
        <v>0</v>
      </c>
      <c r="BI128">
        <f>IF(Table13[[#This Row],[Highest level of Education]]="High School Completed",1,0)</f>
        <v>0</v>
      </c>
      <c r="BJ128">
        <f>IF(Table13[[#This Row],[Highest level of Education]]="Technical Diploma/Partially completed College",1,0)</f>
        <v>0</v>
      </c>
      <c r="BK128">
        <f>IF(Table13[[#This Row],[Highest level of Education]]="University/College Degree",1,0)</f>
        <v>1</v>
      </c>
      <c r="BL128">
        <f>IF(Table13[[#This Row],[Highest level of Education]]="Post-graduate education",1,0)</f>
        <v>0</v>
      </c>
      <c r="BM128">
        <v>0</v>
      </c>
      <c r="BN128">
        <v>1</v>
      </c>
      <c r="BO128">
        <v>3</v>
      </c>
      <c r="BP128">
        <f>IF(Table13[[#This Row],[Monthly_Income 1_5500 2_8000 3_11000 4_15000 5_20000 6_27000 7_35000 8_5000 9_51000 98_0]]=1,1,0)</f>
        <v>0</v>
      </c>
      <c r="BQ128">
        <f>IF(Table13[[#This Row],[Monthly_Income 1_5500 2_8000 3_11000 4_15000 5_20000 6_27000 7_35000 8_5000 9_51000 98_0]]=2,1,0)</f>
        <v>0</v>
      </c>
      <c r="BR128">
        <f>IF(Table13[[#This Row],[Monthly_Income 1_5500 2_8000 3_11000 4_15000 5_20000 6_27000 7_35000 8_5000 9_51000 98_0]]=3,1,0)</f>
        <v>1</v>
      </c>
      <c r="BS128">
        <f>IF(Table13[[#This Row],[Monthly_Income 1_5500 2_8000 3_11000 4_15000 5_20000 6_27000 7_35000 8_5000 9_51000 98_0]]=4,1,0)</f>
        <v>0</v>
      </c>
      <c r="BT128">
        <f>IF(Table13[[#This Row],[Monthly_Income 1_5500 2_8000 3_11000 4_15000 5_20000 6_27000 7_35000 8_5000 9_51000 98_0]]=5,1,0)</f>
        <v>0</v>
      </c>
      <c r="BU128">
        <f>IF(Table13[[#This Row],[Monthly_Income 1_5500 2_8000 3_11000 4_15000 5_20000 6_27000 7_35000 8_5000 9_51000 98_0]]=6,1,0)</f>
        <v>0</v>
      </c>
      <c r="BV128">
        <f>IF(Table13[[#This Row],[Monthly_Income 1_5500 2_8000 3_11000 4_15000 5_20000 6_27000 7_35000 8_5000 9_51000 98_0]]=7,1,0)</f>
        <v>0</v>
      </c>
      <c r="BW128">
        <f>IF(Table13[[#This Row],[Monthly_Income 1_5500 2_8000 3_11000 4_15000 5_20000 6_27000 7_35000 8_5000 9_51000 98_0]]=8,1,0)</f>
        <v>0</v>
      </c>
      <c r="BX128">
        <f>IF(Table13[[#This Row],[Monthly_Income 1_5500 2_8000 3_11000 4_15000 5_20000 6_27000 7_35000 8_5000 9_51000 98_0]]=9,1,0)</f>
        <v>0</v>
      </c>
      <c r="BY128">
        <f>IF(Table13[[#This Row],[Monthly_Income 1_5500 2_8000 3_11000 4_15000 5_20000 6_27000 7_35000 8_5000 9_51000 98_0]]=98,1,0)</f>
        <v>0</v>
      </c>
      <c r="BZ128">
        <v>9</v>
      </c>
      <c r="CA128">
        <f>IF(Table13[[#This Row],[Monthly_Household_Income]]=1,1,0)</f>
        <v>0</v>
      </c>
      <c r="CB128">
        <f>IF(Table13[[#This Row],[Monthly_Household_Income]]=2,1,0)</f>
        <v>0</v>
      </c>
      <c r="CC128">
        <f>IF(Table13[[#This Row],[Monthly_Household_Income]]=3,1,0)</f>
        <v>0</v>
      </c>
      <c r="CD128">
        <f>IF(Table13[[#This Row],[Monthly_Household_Income]]=4,1,0)</f>
        <v>0</v>
      </c>
      <c r="CE128">
        <f>IF(Table13[[#This Row],[Monthly_Household_Income]]=5,1,0)</f>
        <v>0</v>
      </c>
      <c r="CF128">
        <f>IF(Table13[[#This Row],[Monthly_Household_Income]]=6,1,0)</f>
        <v>0</v>
      </c>
      <c r="CG128">
        <f>IF(Table13[[#This Row],[Monthly_Household_Income]]=7,1,0)</f>
        <v>0</v>
      </c>
      <c r="CH128">
        <f>IF(Table13[[#This Row],[Monthly_Household_Income]]=8,1,0)</f>
        <v>0</v>
      </c>
      <c r="CI128">
        <f>IF(Table13[[#This Row],[Monthly_Household_Income]]=9,1,0)</f>
        <v>1</v>
      </c>
      <c r="CJ128">
        <f>IF(Table13[[#This Row],[Monthly_Household_Income]]=98,1,0)</f>
        <v>0</v>
      </c>
    </row>
    <row r="129" spans="1:88">
      <c r="A129">
        <v>510</v>
      </c>
      <c r="B129" s="1">
        <v>42971</v>
      </c>
      <c r="C129" t="s">
        <v>35</v>
      </c>
      <c r="D129">
        <v>8</v>
      </c>
      <c r="E129">
        <v>9</v>
      </c>
      <c r="F129">
        <v>8</v>
      </c>
      <c r="G129">
        <v>7</v>
      </c>
      <c r="H129">
        <v>8</v>
      </c>
      <c r="I129">
        <v>7</v>
      </c>
      <c r="J129" t="s">
        <v>15</v>
      </c>
      <c r="K129">
        <v>8</v>
      </c>
      <c r="L129">
        <v>6</v>
      </c>
      <c r="M129">
        <v>7</v>
      </c>
      <c r="N129">
        <v>8</v>
      </c>
      <c r="O129">
        <v>6</v>
      </c>
      <c r="P129">
        <v>8</v>
      </c>
      <c r="Q129">
        <v>7</v>
      </c>
      <c r="R129">
        <v>7</v>
      </c>
      <c r="S129">
        <v>6</v>
      </c>
      <c r="T129">
        <v>8</v>
      </c>
      <c r="U129">
        <v>6</v>
      </c>
      <c r="V129">
        <v>8</v>
      </c>
      <c r="W129">
        <v>9</v>
      </c>
      <c r="X129">
        <v>6</v>
      </c>
      <c r="Y129">
        <v>10</v>
      </c>
      <c r="Z129">
        <v>10</v>
      </c>
      <c r="AA129">
        <v>7</v>
      </c>
      <c r="AB129">
        <v>0</v>
      </c>
      <c r="AC129">
        <v>2</v>
      </c>
      <c r="AD129">
        <f>IF(Table13[[#This Row],[payment]]=1,1,0)</f>
        <v>0</v>
      </c>
      <c r="AE129">
        <f>IF(Table13[[#This Row],[payment]]=2,1,0)</f>
        <v>1</v>
      </c>
      <c r="AF129">
        <f>IF(Table13[[#This Row],[payment]]=3,1,0)</f>
        <v>0</v>
      </c>
      <c r="AG129">
        <v>2</v>
      </c>
      <c r="AH129">
        <f>IF(Table13[[#This Row],[method_payment]]=1,1,0)</f>
        <v>0</v>
      </c>
      <c r="AI129">
        <f>IF(Table13[[#This Row],[method_payment]]=2,1,0)</f>
        <v>1</v>
      </c>
      <c r="AJ129">
        <f>IF(Table13[[#This Row],[method_payment]]=3,1,0)</f>
        <v>0</v>
      </c>
      <c r="AK129">
        <f>IF(Table13[[#This Row],[method_payment]]=5,1,0)</f>
        <v>0</v>
      </c>
      <c r="AL129">
        <f>IF(Table13[[#This Row],[method_payment]]=6,1,0)</f>
        <v>0</v>
      </c>
      <c r="AM129" t="s">
        <v>16</v>
      </c>
      <c r="AN129" t="s">
        <v>16</v>
      </c>
      <c r="AO129">
        <v>2</v>
      </c>
      <c r="AP129" s="2">
        <v>226.24</v>
      </c>
      <c r="AQ129" s="3">
        <f>IF(AND(Table13[[#This Row],[Average_amount_spent_per_visit_last_3_months]]&gt;=1,Table13[[#This Row],[Average_amount_spent_per_visit_last_3_months]]&lt;=999),1,0)</f>
        <v>1</v>
      </c>
      <c r="AR129" s="3">
        <f>IF(AND(Table13[[#This Row],[Average_amount_spent_per_visit_last_3_months]]&gt;=1000,Table13[[#This Row],[Average_amount_spent_per_visit_last_3_months]]&lt;=6700),1,0)</f>
        <v>0</v>
      </c>
      <c r="AS129">
        <v>2</v>
      </c>
      <c r="AT129">
        <v>38</v>
      </c>
      <c r="AU129">
        <f>IF(AND(Table13[[#This Row],[Age]]&gt;=18,Table13[[#This Row],[Age]]&lt;=25),1,0)</f>
        <v>0</v>
      </c>
      <c r="AV129">
        <f>IF(AND(Table13[[#This Row],[Age]]&gt;=26,Table13[[#This Row],[Age]]&lt;=35),1,0)</f>
        <v>0</v>
      </c>
      <c r="AW129">
        <f>IF(AND(Table13[[#This Row],[Age]]&gt;=36,Table13[[#This Row],[Age]]&lt;=45),1,0)</f>
        <v>1</v>
      </c>
      <c r="AX129">
        <f>IF(AND(Table13[[#This Row],[Age]]&gt;=46,Table13[[#This Row],[Age]]&lt;=55),1,0)</f>
        <v>0</v>
      </c>
      <c r="AY129">
        <f>IF(AND(Table13[[#This Row],[Age]]&gt;=56,Table13[[#This Row],[Age]]&lt;=67),1,0)</f>
        <v>0</v>
      </c>
      <c r="AZ129" t="s">
        <v>25</v>
      </c>
      <c r="BA129">
        <f>IF(Table13[[#This Row],[Marital Status]]="Married",1,0)</f>
        <v>1</v>
      </c>
      <c r="BB129">
        <f>IF(Table13[[#This Row],[Marital Status]]="Single",1,0)</f>
        <v>0</v>
      </c>
      <c r="BC129" t="s">
        <v>28</v>
      </c>
      <c r="BD129">
        <f>IF(Table13[[#This Row],[gender]]="Male",1,0)</f>
        <v>0</v>
      </c>
      <c r="BE129">
        <f>IF(Table13[[#This Row],[gender]]="Female",1,0)</f>
        <v>1</v>
      </c>
      <c r="BF129" t="s">
        <v>19</v>
      </c>
      <c r="BG129">
        <f>IF(Table13[[#This Row],[Highest level of Education]]="Did not attend school",1,0)</f>
        <v>0</v>
      </c>
      <c r="BH129">
        <f>IF(Table13[[#This Row],[Highest level of Education]]="K12 completed",1,0)</f>
        <v>0</v>
      </c>
      <c r="BI129">
        <f>IF(Table13[[#This Row],[Highest level of Education]]="High School Completed",1,0)</f>
        <v>0</v>
      </c>
      <c r="BJ129">
        <f>IF(Table13[[#This Row],[Highest level of Education]]="Technical Diploma/Partially completed College",1,0)</f>
        <v>0</v>
      </c>
      <c r="BK129">
        <f>IF(Table13[[#This Row],[Highest level of Education]]="University/College Degree",1,0)</f>
        <v>1</v>
      </c>
      <c r="BL129">
        <f>IF(Table13[[#This Row],[Highest level of Education]]="Post-graduate education",1,0)</f>
        <v>0</v>
      </c>
      <c r="BM129">
        <v>4</v>
      </c>
      <c r="BN129">
        <v>3</v>
      </c>
      <c r="BO129" t="s">
        <v>1</v>
      </c>
      <c r="BP129">
        <f>IF(Table13[[#This Row],[Monthly_Income 1_5500 2_8000 3_11000 4_15000 5_20000 6_27000 7_35000 8_5000 9_51000 98_0]]=1,1,0)</f>
        <v>0</v>
      </c>
      <c r="BQ129">
        <f>IF(Table13[[#This Row],[Monthly_Income 1_5500 2_8000 3_11000 4_15000 5_20000 6_27000 7_35000 8_5000 9_51000 98_0]]=2,1,0)</f>
        <v>0</v>
      </c>
      <c r="BR129">
        <f>IF(Table13[[#This Row],[Monthly_Income 1_5500 2_8000 3_11000 4_15000 5_20000 6_27000 7_35000 8_5000 9_51000 98_0]]=3,1,0)</f>
        <v>0</v>
      </c>
      <c r="BS129">
        <f>IF(Table13[[#This Row],[Monthly_Income 1_5500 2_8000 3_11000 4_15000 5_20000 6_27000 7_35000 8_5000 9_51000 98_0]]=4,1,0)</f>
        <v>0</v>
      </c>
      <c r="BT129">
        <f>IF(Table13[[#This Row],[Monthly_Income 1_5500 2_8000 3_11000 4_15000 5_20000 6_27000 7_35000 8_5000 9_51000 98_0]]=5,1,0)</f>
        <v>0</v>
      </c>
      <c r="BU129">
        <f>IF(Table13[[#This Row],[Monthly_Income 1_5500 2_8000 3_11000 4_15000 5_20000 6_27000 7_35000 8_5000 9_51000 98_0]]=6,1,0)</f>
        <v>0</v>
      </c>
      <c r="BV129">
        <f>IF(Table13[[#This Row],[Monthly_Income 1_5500 2_8000 3_11000 4_15000 5_20000 6_27000 7_35000 8_5000 9_51000 98_0]]=7,1,0)</f>
        <v>0</v>
      </c>
      <c r="BW129">
        <f>IF(Table13[[#This Row],[Monthly_Income 1_5500 2_8000 3_11000 4_15000 5_20000 6_27000 7_35000 8_5000 9_51000 98_0]]=8,1,0)</f>
        <v>0</v>
      </c>
      <c r="BX129">
        <f>IF(Table13[[#This Row],[Monthly_Income 1_5500 2_8000 3_11000 4_15000 5_20000 6_27000 7_35000 8_5000 9_51000 98_0]]=9,1,0)</f>
        <v>0</v>
      </c>
      <c r="BY129">
        <f>IF(Table13[[#This Row],[Monthly_Income 1_5500 2_8000 3_11000 4_15000 5_20000 6_27000 7_35000 8_5000 9_51000 98_0]]=98,1,0)</f>
        <v>0</v>
      </c>
      <c r="BZ129">
        <v>8</v>
      </c>
      <c r="CA129">
        <f>IF(Table13[[#This Row],[Monthly_Household_Income]]=1,1,0)</f>
        <v>0</v>
      </c>
      <c r="CB129">
        <f>IF(Table13[[#This Row],[Monthly_Household_Income]]=2,1,0)</f>
        <v>0</v>
      </c>
      <c r="CC129">
        <f>IF(Table13[[#This Row],[Monthly_Household_Income]]=3,1,0)</f>
        <v>0</v>
      </c>
      <c r="CD129">
        <f>IF(Table13[[#This Row],[Monthly_Household_Income]]=4,1,0)</f>
        <v>0</v>
      </c>
      <c r="CE129">
        <f>IF(Table13[[#This Row],[Monthly_Household_Income]]=5,1,0)</f>
        <v>0</v>
      </c>
      <c r="CF129">
        <f>IF(Table13[[#This Row],[Monthly_Household_Income]]=6,1,0)</f>
        <v>0</v>
      </c>
      <c r="CG129">
        <f>IF(Table13[[#This Row],[Monthly_Household_Income]]=7,1,0)</f>
        <v>0</v>
      </c>
      <c r="CH129">
        <f>IF(Table13[[#This Row],[Monthly_Household_Income]]=8,1,0)</f>
        <v>1</v>
      </c>
      <c r="CI129">
        <f>IF(Table13[[#This Row],[Monthly_Household_Income]]=9,1,0)</f>
        <v>0</v>
      </c>
      <c r="CJ129">
        <f>IF(Table13[[#This Row],[Monthly_Household_Income]]=98,1,0)</f>
        <v>0</v>
      </c>
    </row>
    <row r="130" spans="1:88">
      <c r="A130">
        <v>511</v>
      </c>
      <c r="B130" s="1">
        <v>43019</v>
      </c>
      <c r="C130" t="s">
        <v>2</v>
      </c>
      <c r="D130">
        <v>6</v>
      </c>
      <c r="E130">
        <v>8</v>
      </c>
      <c r="F130">
        <v>8</v>
      </c>
      <c r="G130">
        <v>8</v>
      </c>
      <c r="H130">
        <v>9</v>
      </c>
      <c r="I130">
        <v>8</v>
      </c>
      <c r="J130" t="s">
        <v>16</v>
      </c>
      <c r="K130">
        <v>8</v>
      </c>
      <c r="L130">
        <v>9</v>
      </c>
      <c r="M130">
        <v>9</v>
      </c>
      <c r="N130">
        <v>9</v>
      </c>
      <c r="O130">
        <v>6</v>
      </c>
      <c r="P130">
        <v>8</v>
      </c>
      <c r="Q130">
        <v>8</v>
      </c>
      <c r="R130">
        <v>7</v>
      </c>
      <c r="S130">
        <v>6</v>
      </c>
      <c r="T130">
        <v>7</v>
      </c>
      <c r="U130">
        <v>7</v>
      </c>
      <c r="V130">
        <v>6</v>
      </c>
      <c r="W130">
        <v>9</v>
      </c>
      <c r="X130">
        <v>9</v>
      </c>
      <c r="Y130">
        <v>7</v>
      </c>
      <c r="Z130">
        <v>8</v>
      </c>
      <c r="AA130">
        <v>10</v>
      </c>
      <c r="AB130">
        <v>9</v>
      </c>
      <c r="AC130">
        <v>1</v>
      </c>
      <c r="AD130">
        <f>IF(Table13[[#This Row],[payment]]=1,1,0)</f>
        <v>1</v>
      </c>
      <c r="AE130">
        <f>IF(Table13[[#This Row],[payment]]=2,1,0)</f>
        <v>0</v>
      </c>
      <c r="AF130">
        <f>IF(Table13[[#This Row],[payment]]=3,1,0)</f>
        <v>0</v>
      </c>
      <c r="AG130">
        <v>1</v>
      </c>
      <c r="AH130">
        <f>IF(Table13[[#This Row],[method_payment]]=1,1,0)</f>
        <v>1</v>
      </c>
      <c r="AI130">
        <f>IF(Table13[[#This Row],[method_payment]]=2,1,0)</f>
        <v>0</v>
      </c>
      <c r="AJ130">
        <f>IF(Table13[[#This Row],[method_payment]]=3,1,0)</f>
        <v>0</v>
      </c>
      <c r="AK130">
        <f>IF(Table13[[#This Row],[method_payment]]=5,1,0)</f>
        <v>0</v>
      </c>
      <c r="AL130">
        <f>IF(Table13[[#This Row],[method_payment]]=6,1,0)</f>
        <v>0</v>
      </c>
      <c r="AM130" t="s">
        <v>16</v>
      </c>
      <c r="AN130" t="s">
        <v>16</v>
      </c>
      <c r="AO130">
        <v>1</v>
      </c>
      <c r="AP130" s="2">
        <v>135.63999999999999</v>
      </c>
      <c r="AQ130" s="3">
        <f>IF(AND(Table13[[#This Row],[Average_amount_spent_per_visit_last_3_months]]&gt;=1,Table13[[#This Row],[Average_amount_spent_per_visit_last_3_months]]&lt;=999),1,0)</f>
        <v>1</v>
      </c>
      <c r="AR130" s="3">
        <f>IF(AND(Table13[[#This Row],[Average_amount_spent_per_visit_last_3_months]]&gt;=1000,Table13[[#This Row],[Average_amount_spent_per_visit_last_3_months]]&lt;=6700),1,0)</f>
        <v>0</v>
      </c>
      <c r="AS130">
        <v>2</v>
      </c>
      <c r="AT130">
        <v>27</v>
      </c>
      <c r="AU130">
        <f>IF(AND(Table13[[#This Row],[Age]]&gt;=18,Table13[[#This Row],[Age]]&lt;=25),1,0)</f>
        <v>0</v>
      </c>
      <c r="AV130">
        <f>IF(AND(Table13[[#This Row],[Age]]&gt;=26,Table13[[#This Row],[Age]]&lt;=35),1,0)</f>
        <v>1</v>
      </c>
      <c r="AW130">
        <f>IF(AND(Table13[[#This Row],[Age]]&gt;=36,Table13[[#This Row],[Age]]&lt;=45),1,0)</f>
        <v>0</v>
      </c>
      <c r="AX130">
        <f>IF(AND(Table13[[#This Row],[Age]]&gt;=46,Table13[[#This Row],[Age]]&lt;=55),1,0)</f>
        <v>0</v>
      </c>
      <c r="AY130">
        <f>IF(AND(Table13[[#This Row],[Age]]&gt;=56,Table13[[#This Row],[Age]]&lt;=67),1,0)</f>
        <v>0</v>
      </c>
      <c r="AZ130" t="s">
        <v>24</v>
      </c>
      <c r="BA130">
        <f>IF(Table13[[#This Row],[Marital Status]]="Married",1,0)</f>
        <v>0</v>
      </c>
      <c r="BB130">
        <f>IF(Table13[[#This Row],[Marital Status]]="Single",1,0)</f>
        <v>1</v>
      </c>
      <c r="BC130" t="s">
        <v>28</v>
      </c>
      <c r="BD130">
        <f>IF(Table13[[#This Row],[gender]]="Male",1,0)</f>
        <v>0</v>
      </c>
      <c r="BE130">
        <f>IF(Table13[[#This Row],[gender]]="Female",1,0)</f>
        <v>1</v>
      </c>
      <c r="BF130" t="s">
        <v>19</v>
      </c>
      <c r="BG130">
        <f>IF(Table13[[#This Row],[Highest level of Education]]="Did not attend school",1,0)</f>
        <v>0</v>
      </c>
      <c r="BH130">
        <f>IF(Table13[[#This Row],[Highest level of Education]]="K12 completed",1,0)</f>
        <v>0</v>
      </c>
      <c r="BI130">
        <f>IF(Table13[[#This Row],[Highest level of Education]]="High School Completed",1,0)</f>
        <v>0</v>
      </c>
      <c r="BJ130">
        <f>IF(Table13[[#This Row],[Highest level of Education]]="Technical Diploma/Partially completed College",1,0)</f>
        <v>0</v>
      </c>
      <c r="BK130">
        <f>IF(Table13[[#This Row],[Highest level of Education]]="University/College Degree",1,0)</f>
        <v>1</v>
      </c>
      <c r="BL130">
        <f>IF(Table13[[#This Row],[Highest level of Education]]="Post-graduate education",1,0)</f>
        <v>0</v>
      </c>
      <c r="BM130">
        <v>0</v>
      </c>
      <c r="BN130">
        <v>1</v>
      </c>
      <c r="BO130">
        <v>2</v>
      </c>
      <c r="BP130">
        <f>IF(Table13[[#This Row],[Monthly_Income 1_5500 2_8000 3_11000 4_15000 5_20000 6_27000 7_35000 8_5000 9_51000 98_0]]=1,1,0)</f>
        <v>0</v>
      </c>
      <c r="BQ130">
        <f>IF(Table13[[#This Row],[Monthly_Income 1_5500 2_8000 3_11000 4_15000 5_20000 6_27000 7_35000 8_5000 9_51000 98_0]]=2,1,0)</f>
        <v>1</v>
      </c>
      <c r="BR130">
        <f>IF(Table13[[#This Row],[Monthly_Income 1_5500 2_8000 3_11000 4_15000 5_20000 6_27000 7_35000 8_5000 9_51000 98_0]]=3,1,0)</f>
        <v>0</v>
      </c>
      <c r="BS130">
        <f>IF(Table13[[#This Row],[Monthly_Income 1_5500 2_8000 3_11000 4_15000 5_20000 6_27000 7_35000 8_5000 9_51000 98_0]]=4,1,0)</f>
        <v>0</v>
      </c>
      <c r="BT130">
        <f>IF(Table13[[#This Row],[Monthly_Income 1_5500 2_8000 3_11000 4_15000 5_20000 6_27000 7_35000 8_5000 9_51000 98_0]]=5,1,0)</f>
        <v>0</v>
      </c>
      <c r="BU130">
        <f>IF(Table13[[#This Row],[Monthly_Income 1_5500 2_8000 3_11000 4_15000 5_20000 6_27000 7_35000 8_5000 9_51000 98_0]]=6,1,0)</f>
        <v>0</v>
      </c>
      <c r="BV130">
        <f>IF(Table13[[#This Row],[Monthly_Income 1_5500 2_8000 3_11000 4_15000 5_20000 6_27000 7_35000 8_5000 9_51000 98_0]]=7,1,0)</f>
        <v>0</v>
      </c>
      <c r="BW130">
        <f>IF(Table13[[#This Row],[Monthly_Income 1_5500 2_8000 3_11000 4_15000 5_20000 6_27000 7_35000 8_5000 9_51000 98_0]]=8,1,0)</f>
        <v>0</v>
      </c>
      <c r="BX130">
        <f>IF(Table13[[#This Row],[Monthly_Income 1_5500 2_8000 3_11000 4_15000 5_20000 6_27000 7_35000 8_5000 9_51000 98_0]]=9,1,0)</f>
        <v>0</v>
      </c>
      <c r="BY130">
        <f>IF(Table13[[#This Row],[Monthly_Income 1_5500 2_8000 3_11000 4_15000 5_20000 6_27000 7_35000 8_5000 9_51000 98_0]]=98,1,0)</f>
        <v>0</v>
      </c>
      <c r="BZ130">
        <v>5</v>
      </c>
      <c r="CA130">
        <f>IF(Table13[[#This Row],[Monthly_Household_Income]]=1,1,0)</f>
        <v>0</v>
      </c>
      <c r="CB130">
        <f>IF(Table13[[#This Row],[Monthly_Household_Income]]=2,1,0)</f>
        <v>0</v>
      </c>
      <c r="CC130">
        <f>IF(Table13[[#This Row],[Monthly_Household_Income]]=3,1,0)</f>
        <v>0</v>
      </c>
      <c r="CD130">
        <f>IF(Table13[[#This Row],[Monthly_Household_Income]]=4,1,0)</f>
        <v>0</v>
      </c>
      <c r="CE130">
        <f>IF(Table13[[#This Row],[Monthly_Household_Income]]=5,1,0)</f>
        <v>1</v>
      </c>
      <c r="CF130">
        <f>IF(Table13[[#This Row],[Monthly_Household_Income]]=6,1,0)</f>
        <v>0</v>
      </c>
      <c r="CG130">
        <f>IF(Table13[[#This Row],[Monthly_Household_Income]]=7,1,0)</f>
        <v>0</v>
      </c>
      <c r="CH130">
        <f>IF(Table13[[#This Row],[Monthly_Household_Income]]=8,1,0)</f>
        <v>0</v>
      </c>
      <c r="CI130">
        <f>IF(Table13[[#This Row],[Monthly_Household_Income]]=9,1,0)</f>
        <v>0</v>
      </c>
      <c r="CJ130">
        <f>IF(Table13[[#This Row],[Monthly_Household_Income]]=98,1,0)</f>
        <v>0</v>
      </c>
    </row>
    <row r="131" spans="1:88">
      <c r="A131">
        <v>513</v>
      </c>
      <c r="B131" s="1">
        <v>43253</v>
      </c>
      <c r="C131" t="s">
        <v>2</v>
      </c>
      <c r="D131">
        <v>7</v>
      </c>
      <c r="E131">
        <v>6</v>
      </c>
      <c r="F131">
        <v>9</v>
      </c>
      <c r="G131">
        <v>8</v>
      </c>
      <c r="H131">
        <v>8</v>
      </c>
      <c r="I131">
        <v>8</v>
      </c>
      <c r="J131" t="s">
        <v>16</v>
      </c>
      <c r="K131">
        <v>8</v>
      </c>
      <c r="L131">
        <v>6</v>
      </c>
      <c r="M131">
        <v>6</v>
      </c>
      <c r="N131">
        <v>7</v>
      </c>
      <c r="O131">
        <v>7</v>
      </c>
      <c r="P131">
        <v>6</v>
      </c>
      <c r="Q131">
        <v>7</v>
      </c>
      <c r="R131">
        <v>8</v>
      </c>
      <c r="S131">
        <v>7</v>
      </c>
      <c r="T131">
        <v>7</v>
      </c>
      <c r="U131">
        <v>6</v>
      </c>
      <c r="V131">
        <v>7</v>
      </c>
      <c r="W131">
        <v>7</v>
      </c>
      <c r="X131">
        <v>8</v>
      </c>
      <c r="Y131">
        <v>7</v>
      </c>
      <c r="Z131">
        <v>7</v>
      </c>
      <c r="AA131">
        <v>7</v>
      </c>
      <c r="AB131">
        <v>8</v>
      </c>
      <c r="AC131">
        <v>1</v>
      </c>
      <c r="AD131">
        <f>IF(Table13[[#This Row],[payment]]=1,1,0)</f>
        <v>1</v>
      </c>
      <c r="AE131">
        <f>IF(Table13[[#This Row],[payment]]=2,1,0)</f>
        <v>0</v>
      </c>
      <c r="AF131">
        <f>IF(Table13[[#This Row],[payment]]=3,1,0)</f>
        <v>0</v>
      </c>
      <c r="AG131">
        <v>3</v>
      </c>
      <c r="AH131">
        <f>IF(Table13[[#This Row],[method_payment]]=1,1,0)</f>
        <v>0</v>
      </c>
      <c r="AI131">
        <f>IF(Table13[[#This Row],[method_payment]]=2,1,0)</f>
        <v>0</v>
      </c>
      <c r="AJ131">
        <f>IF(Table13[[#This Row],[method_payment]]=3,1,0)</f>
        <v>1</v>
      </c>
      <c r="AK131">
        <f>IF(Table13[[#This Row],[method_payment]]=5,1,0)</f>
        <v>0</v>
      </c>
      <c r="AL131">
        <f>IF(Table13[[#This Row],[method_payment]]=6,1,0)</f>
        <v>0</v>
      </c>
      <c r="AM131" t="s">
        <v>16</v>
      </c>
      <c r="AN131" t="s">
        <v>16</v>
      </c>
      <c r="AO131">
        <v>1</v>
      </c>
      <c r="AP131" s="2">
        <v>517.72</v>
      </c>
      <c r="AQ131" s="3">
        <f>IF(AND(Table13[[#This Row],[Average_amount_spent_per_visit_last_3_months]]&gt;=1,Table13[[#This Row],[Average_amount_spent_per_visit_last_3_months]]&lt;=999),1,0)</f>
        <v>1</v>
      </c>
      <c r="AR131" s="3">
        <f>IF(AND(Table13[[#This Row],[Average_amount_spent_per_visit_last_3_months]]&gt;=1000,Table13[[#This Row],[Average_amount_spent_per_visit_last_3_months]]&lt;=6700),1,0)</f>
        <v>0</v>
      </c>
      <c r="AS131">
        <v>2</v>
      </c>
      <c r="AT131">
        <v>48</v>
      </c>
      <c r="AU131">
        <f>IF(AND(Table13[[#This Row],[Age]]&gt;=18,Table13[[#This Row],[Age]]&lt;=25),1,0)</f>
        <v>0</v>
      </c>
      <c r="AV131">
        <f>IF(AND(Table13[[#This Row],[Age]]&gt;=26,Table13[[#This Row],[Age]]&lt;=35),1,0)</f>
        <v>0</v>
      </c>
      <c r="AW131">
        <f>IF(AND(Table13[[#This Row],[Age]]&gt;=36,Table13[[#This Row],[Age]]&lt;=45),1,0)</f>
        <v>0</v>
      </c>
      <c r="AX131">
        <f>IF(AND(Table13[[#This Row],[Age]]&gt;=46,Table13[[#This Row],[Age]]&lt;=55),1,0)</f>
        <v>1</v>
      </c>
      <c r="AY131">
        <f>IF(AND(Table13[[#This Row],[Age]]&gt;=56,Table13[[#This Row],[Age]]&lt;=67),1,0)</f>
        <v>0</v>
      </c>
      <c r="AZ131" t="s">
        <v>24</v>
      </c>
      <c r="BA131">
        <f>IF(Table13[[#This Row],[Marital Status]]="Married",1,0)</f>
        <v>0</v>
      </c>
      <c r="BB131">
        <f>IF(Table13[[#This Row],[Marital Status]]="Single",1,0)</f>
        <v>1</v>
      </c>
      <c r="BC131" t="s">
        <v>28</v>
      </c>
      <c r="BD131">
        <f>IF(Table13[[#This Row],[gender]]="Male",1,0)</f>
        <v>0</v>
      </c>
      <c r="BE131">
        <f>IF(Table13[[#This Row],[gender]]="Female",1,0)</f>
        <v>1</v>
      </c>
      <c r="BF131" t="s">
        <v>18</v>
      </c>
      <c r="BG131">
        <f>IF(Table13[[#This Row],[Highest level of Education]]="Did not attend school",1,0)</f>
        <v>0</v>
      </c>
      <c r="BH131">
        <f>IF(Table13[[#This Row],[Highest level of Education]]="K12 completed",1,0)</f>
        <v>0</v>
      </c>
      <c r="BI131">
        <f>IF(Table13[[#This Row],[Highest level of Education]]="High School Completed",1,0)</f>
        <v>0</v>
      </c>
      <c r="BJ131">
        <f>IF(Table13[[#This Row],[Highest level of Education]]="Technical Diploma/Partially completed College",1,0)</f>
        <v>0</v>
      </c>
      <c r="BK131">
        <f>IF(Table13[[#This Row],[Highest level of Education]]="University/College Degree",1,0)</f>
        <v>0</v>
      </c>
      <c r="BL131">
        <f>IF(Table13[[#This Row],[Highest level of Education]]="Post-graduate education",1,0)</f>
        <v>1</v>
      </c>
      <c r="BM131">
        <v>0</v>
      </c>
      <c r="BN131">
        <v>1</v>
      </c>
      <c r="BO131">
        <v>4</v>
      </c>
      <c r="BP131">
        <f>IF(Table13[[#This Row],[Monthly_Income 1_5500 2_8000 3_11000 4_15000 5_20000 6_27000 7_35000 8_5000 9_51000 98_0]]=1,1,0)</f>
        <v>0</v>
      </c>
      <c r="BQ131">
        <f>IF(Table13[[#This Row],[Monthly_Income 1_5500 2_8000 3_11000 4_15000 5_20000 6_27000 7_35000 8_5000 9_51000 98_0]]=2,1,0)</f>
        <v>0</v>
      </c>
      <c r="BR131">
        <f>IF(Table13[[#This Row],[Monthly_Income 1_5500 2_8000 3_11000 4_15000 5_20000 6_27000 7_35000 8_5000 9_51000 98_0]]=3,1,0)</f>
        <v>0</v>
      </c>
      <c r="BS131">
        <f>IF(Table13[[#This Row],[Monthly_Income 1_5500 2_8000 3_11000 4_15000 5_20000 6_27000 7_35000 8_5000 9_51000 98_0]]=4,1,0)</f>
        <v>1</v>
      </c>
      <c r="BT131">
        <f>IF(Table13[[#This Row],[Monthly_Income 1_5500 2_8000 3_11000 4_15000 5_20000 6_27000 7_35000 8_5000 9_51000 98_0]]=5,1,0)</f>
        <v>0</v>
      </c>
      <c r="BU131">
        <f>IF(Table13[[#This Row],[Monthly_Income 1_5500 2_8000 3_11000 4_15000 5_20000 6_27000 7_35000 8_5000 9_51000 98_0]]=6,1,0)</f>
        <v>0</v>
      </c>
      <c r="BV131">
        <f>IF(Table13[[#This Row],[Monthly_Income 1_5500 2_8000 3_11000 4_15000 5_20000 6_27000 7_35000 8_5000 9_51000 98_0]]=7,1,0)</f>
        <v>0</v>
      </c>
      <c r="BW131">
        <f>IF(Table13[[#This Row],[Monthly_Income 1_5500 2_8000 3_11000 4_15000 5_20000 6_27000 7_35000 8_5000 9_51000 98_0]]=8,1,0)</f>
        <v>0</v>
      </c>
      <c r="BX131">
        <f>IF(Table13[[#This Row],[Monthly_Income 1_5500 2_8000 3_11000 4_15000 5_20000 6_27000 7_35000 8_5000 9_51000 98_0]]=9,1,0)</f>
        <v>0</v>
      </c>
      <c r="BY131">
        <f>IF(Table13[[#This Row],[Monthly_Income 1_5500 2_8000 3_11000 4_15000 5_20000 6_27000 7_35000 8_5000 9_51000 98_0]]=98,1,0)</f>
        <v>0</v>
      </c>
      <c r="BZ131">
        <v>5</v>
      </c>
      <c r="CA131">
        <f>IF(Table13[[#This Row],[Monthly_Household_Income]]=1,1,0)</f>
        <v>0</v>
      </c>
      <c r="CB131">
        <f>IF(Table13[[#This Row],[Monthly_Household_Income]]=2,1,0)</f>
        <v>0</v>
      </c>
      <c r="CC131">
        <f>IF(Table13[[#This Row],[Monthly_Household_Income]]=3,1,0)</f>
        <v>0</v>
      </c>
      <c r="CD131">
        <f>IF(Table13[[#This Row],[Monthly_Household_Income]]=4,1,0)</f>
        <v>0</v>
      </c>
      <c r="CE131">
        <f>IF(Table13[[#This Row],[Monthly_Household_Income]]=5,1,0)</f>
        <v>1</v>
      </c>
      <c r="CF131">
        <f>IF(Table13[[#This Row],[Monthly_Household_Income]]=6,1,0)</f>
        <v>0</v>
      </c>
      <c r="CG131">
        <f>IF(Table13[[#This Row],[Monthly_Household_Income]]=7,1,0)</f>
        <v>0</v>
      </c>
      <c r="CH131">
        <f>IF(Table13[[#This Row],[Monthly_Household_Income]]=8,1,0)</f>
        <v>0</v>
      </c>
      <c r="CI131">
        <f>IF(Table13[[#This Row],[Monthly_Household_Income]]=9,1,0)</f>
        <v>0</v>
      </c>
      <c r="CJ131">
        <f>IF(Table13[[#This Row],[Monthly_Household_Income]]=98,1,0)</f>
        <v>0</v>
      </c>
    </row>
    <row r="132" spans="1:88">
      <c r="A132">
        <v>517</v>
      </c>
      <c r="B132" s="1">
        <v>43019</v>
      </c>
      <c r="C132" t="s">
        <v>35</v>
      </c>
      <c r="D132">
        <v>7</v>
      </c>
      <c r="E132">
        <v>8</v>
      </c>
      <c r="F132">
        <v>8</v>
      </c>
      <c r="G132">
        <v>8</v>
      </c>
      <c r="H132">
        <v>7</v>
      </c>
      <c r="I132">
        <v>7</v>
      </c>
      <c r="J132" t="s">
        <v>15</v>
      </c>
      <c r="K132">
        <v>9</v>
      </c>
      <c r="L132">
        <v>8</v>
      </c>
      <c r="M132">
        <v>7</v>
      </c>
      <c r="N132">
        <v>8</v>
      </c>
      <c r="O132">
        <v>9</v>
      </c>
      <c r="P132">
        <v>8</v>
      </c>
      <c r="Q132">
        <v>7</v>
      </c>
      <c r="R132">
        <v>9</v>
      </c>
      <c r="S132">
        <v>6</v>
      </c>
      <c r="T132">
        <v>7</v>
      </c>
      <c r="U132">
        <v>6</v>
      </c>
      <c r="V132">
        <v>8</v>
      </c>
      <c r="W132">
        <v>8</v>
      </c>
      <c r="X132">
        <v>7</v>
      </c>
      <c r="Y132">
        <v>8</v>
      </c>
      <c r="Z132">
        <v>9</v>
      </c>
      <c r="AA132">
        <v>7</v>
      </c>
      <c r="AB132">
        <v>7</v>
      </c>
      <c r="AC132">
        <v>2</v>
      </c>
      <c r="AD132">
        <f>IF(Table13[[#This Row],[payment]]=1,1,0)</f>
        <v>0</v>
      </c>
      <c r="AE132">
        <f>IF(Table13[[#This Row],[payment]]=2,1,0)</f>
        <v>1</v>
      </c>
      <c r="AF132">
        <f>IF(Table13[[#This Row],[payment]]=3,1,0)</f>
        <v>0</v>
      </c>
      <c r="AG132">
        <v>2</v>
      </c>
      <c r="AH132">
        <f>IF(Table13[[#This Row],[method_payment]]=1,1,0)</f>
        <v>0</v>
      </c>
      <c r="AI132">
        <f>IF(Table13[[#This Row],[method_payment]]=2,1,0)</f>
        <v>1</v>
      </c>
      <c r="AJ132">
        <f>IF(Table13[[#This Row],[method_payment]]=3,1,0)</f>
        <v>0</v>
      </c>
      <c r="AK132">
        <f>IF(Table13[[#This Row],[method_payment]]=5,1,0)</f>
        <v>0</v>
      </c>
      <c r="AL132">
        <f>IF(Table13[[#This Row],[method_payment]]=6,1,0)</f>
        <v>0</v>
      </c>
      <c r="AM132" t="s">
        <v>16</v>
      </c>
      <c r="AN132" t="s">
        <v>16</v>
      </c>
      <c r="AO132">
        <v>1</v>
      </c>
      <c r="AP132" s="2">
        <v>54.44</v>
      </c>
      <c r="AQ132" s="3">
        <f>IF(AND(Table13[[#This Row],[Average_amount_spent_per_visit_last_3_months]]&gt;=1,Table13[[#This Row],[Average_amount_spent_per_visit_last_3_months]]&lt;=999),1,0)</f>
        <v>1</v>
      </c>
      <c r="AR132" s="3">
        <f>IF(AND(Table13[[#This Row],[Average_amount_spent_per_visit_last_3_months]]&gt;=1000,Table13[[#This Row],[Average_amount_spent_per_visit_last_3_months]]&lt;=6700),1,0)</f>
        <v>0</v>
      </c>
      <c r="AS132">
        <v>2</v>
      </c>
      <c r="AT132">
        <v>44</v>
      </c>
      <c r="AU132">
        <f>IF(AND(Table13[[#This Row],[Age]]&gt;=18,Table13[[#This Row],[Age]]&lt;=25),1,0)</f>
        <v>0</v>
      </c>
      <c r="AV132">
        <f>IF(AND(Table13[[#This Row],[Age]]&gt;=26,Table13[[#This Row],[Age]]&lt;=35),1,0)</f>
        <v>0</v>
      </c>
      <c r="AW132">
        <f>IF(AND(Table13[[#This Row],[Age]]&gt;=36,Table13[[#This Row],[Age]]&lt;=45),1,0)</f>
        <v>1</v>
      </c>
      <c r="AX132">
        <f>IF(AND(Table13[[#This Row],[Age]]&gt;=46,Table13[[#This Row],[Age]]&lt;=55),1,0)</f>
        <v>0</v>
      </c>
      <c r="AY132">
        <f>IF(AND(Table13[[#This Row],[Age]]&gt;=56,Table13[[#This Row],[Age]]&lt;=67),1,0)</f>
        <v>0</v>
      </c>
      <c r="AZ132" t="s">
        <v>25</v>
      </c>
      <c r="BA132">
        <f>IF(Table13[[#This Row],[Marital Status]]="Married",1,0)</f>
        <v>1</v>
      </c>
      <c r="BB132">
        <f>IF(Table13[[#This Row],[Marital Status]]="Single",1,0)</f>
        <v>0</v>
      </c>
      <c r="BC132" t="s">
        <v>27</v>
      </c>
      <c r="BD132">
        <f>IF(Table13[[#This Row],[gender]]="Male",1,0)</f>
        <v>1</v>
      </c>
      <c r="BE132">
        <f>IF(Table13[[#This Row],[gender]]="Female",1,0)</f>
        <v>0</v>
      </c>
      <c r="BF132" t="s">
        <v>19</v>
      </c>
      <c r="BG132">
        <f>IF(Table13[[#This Row],[Highest level of Education]]="Did not attend school",1,0)</f>
        <v>0</v>
      </c>
      <c r="BH132">
        <f>IF(Table13[[#This Row],[Highest level of Education]]="K12 completed",1,0)</f>
        <v>0</v>
      </c>
      <c r="BI132">
        <f>IF(Table13[[#This Row],[Highest level of Education]]="High School Completed",1,0)</f>
        <v>0</v>
      </c>
      <c r="BJ132">
        <f>IF(Table13[[#This Row],[Highest level of Education]]="Technical Diploma/Partially completed College",1,0)</f>
        <v>0</v>
      </c>
      <c r="BK132">
        <f>IF(Table13[[#This Row],[Highest level of Education]]="University/College Degree",1,0)</f>
        <v>1</v>
      </c>
      <c r="BL132">
        <f>IF(Table13[[#This Row],[Highest level of Education]]="Post-graduate education",1,0)</f>
        <v>0</v>
      </c>
      <c r="BM132">
        <v>3</v>
      </c>
      <c r="BN132">
        <v>1</v>
      </c>
      <c r="BO132">
        <v>5</v>
      </c>
      <c r="BP132">
        <f>IF(Table13[[#This Row],[Monthly_Income 1_5500 2_8000 3_11000 4_15000 5_20000 6_27000 7_35000 8_5000 9_51000 98_0]]=1,1,0)</f>
        <v>0</v>
      </c>
      <c r="BQ132">
        <f>IF(Table13[[#This Row],[Monthly_Income 1_5500 2_8000 3_11000 4_15000 5_20000 6_27000 7_35000 8_5000 9_51000 98_0]]=2,1,0)</f>
        <v>0</v>
      </c>
      <c r="BR132">
        <f>IF(Table13[[#This Row],[Monthly_Income 1_5500 2_8000 3_11000 4_15000 5_20000 6_27000 7_35000 8_5000 9_51000 98_0]]=3,1,0)</f>
        <v>0</v>
      </c>
      <c r="BS132">
        <f>IF(Table13[[#This Row],[Monthly_Income 1_5500 2_8000 3_11000 4_15000 5_20000 6_27000 7_35000 8_5000 9_51000 98_0]]=4,1,0)</f>
        <v>0</v>
      </c>
      <c r="BT132">
        <f>IF(Table13[[#This Row],[Monthly_Income 1_5500 2_8000 3_11000 4_15000 5_20000 6_27000 7_35000 8_5000 9_51000 98_0]]=5,1,0)</f>
        <v>1</v>
      </c>
      <c r="BU132">
        <f>IF(Table13[[#This Row],[Monthly_Income 1_5500 2_8000 3_11000 4_15000 5_20000 6_27000 7_35000 8_5000 9_51000 98_0]]=6,1,0)</f>
        <v>0</v>
      </c>
      <c r="BV132">
        <f>IF(Table13[[#This Row],[Monthly_Income 1_5500 2_8000 3_11000 4_15000 5_20000 6_27000 7_35000 8_5000 9_51000 98_0]]=7,1,0)</f>
        <v>0</v>
      </c>
      <c r="BW132">
        <f>IF(Table13[[#This Row],[Monthly_Income 1_5500 2_8000 3_11000 4_15000 5_20000 6_27000 7_35000 8_5000 9_51000 98_0]]=8,1,0)</f>
        <v>0</v>
      </c>
      <c r="BX132">
        <f>IF(Table13[[#This Row],[Monthly_Income 1_5500 2_8000 3_11000 4_15000 5_20000 6_27000 7_35000 8_5000 9_51000 98_0]]=9,1,0)</f>
        <v>0</v>
      </c>
      <c r="BY132">
        <f>IF(Table13[[#This Row],[Monthly_Income 1_5500 2_8000 3_11000 4_15000 5_20000 6_27000 7_35000 8_5000 9_51000 98_0]]=98,1,0)</f>
        <v>0</v>
      </c>
      <c r="BZ132">
        <v>8</v>
      </c>
      <c r="CA132">
        <f>IF(Table13[[#This Row],[Monthly_Household_Income]]=1,1,0)</f>
        <v>0</v>
      </c>
      <c r="CB132">
        <f>IF(Table13[[#This Row],[Monthly_Household_Income]]=2,1,0)</f>
        <v>0</v>
      </c>
      <c r="CC132">
        <f>IF(Table13[[#This Row],[Monthly_Household_Income]]=3,1,0)</f>
        <v>0</v>
      </c>
      <c r="CD132">
        <f>IF(Table13[[#This Row],[Monthly_Household_Income]]=4,1,0)</f>
        <v>0</v>
      </c>
      <c r="CE132">
        <f>IF(Table13[[#This Row],[Monthly_Household_Income]]=5,1,0)</f>
        <v>0</v>
      </c>
      <c r="CF132">
        <f>IF(Table13[[#This Row],[Monthly_Household_Income]]=6,1,0)</f>
        <v>0</v>
      </c>
      <c r="CG132">
        <f>IF(Table13[[#This Row],[Monthly_Household_Income]]=7,1,0)</f>
        <v>0</v>
      </c>
      <c r="CH132">
        <f>IF(Table13[[#This Row],[Monthly_Household_Income]]=8,1,0)</f>
        <v>1</v>
      </c>
      <c r="CI132">
        <f>IF(Table13[[#This Row],[Monthly_Household_Income]]=9,1,0)</f>
        <v>0</v>
      </c>
      <c r="CJ132">
        <f>IF(Table13[[#This Row],[Monthly_Household_Income]]=98,1,0)</f>
        <v>0</v>
      </c>
    </row>
    <row r="133" spans="1:88">
      <c r="A133">
        <v>520</v>
      </c>
      <c r="B133" s="1">
        <v>42966</v>
      </c>
      <c r="C133" t="s">
        <v>2</v>
      </c>
      <c r="D133">
        <v>7</v>
      </c>
      <c r="E133">
        <v>7</v>
      </c>
      <c r="F133">
        <v>7</v>
      </c>
      <c r="G133">
        <v>7</v>
      </c>
      <c r="H133">
        <v>7</v>
      </c>
      <c r="I133">
        <v>7</v>
      </c>
      <c r="J133" t="s">
        <v>15</v>
      </c>
      <c r="K133">
        <v>8</v>
      </c>
      <c r="L133">
        <v>6</v>
      </c>
      <c r="M133">
        <v>7</v>
      </c>
      <c r="N133">
        <v>7</v>
      </c>
      <c r="O133">
        <v>6</v>
      </c>
      <c r="P133">
        <v>8</v>
      </c>
      <c r="Q133">
        <v>7</v>
      </c>
      <c r="R133">
        <v>7</v>
      </c>
      <c r="S133">
        <v>6</v>
      </c>
      <c r="T133">
        <v>8</v>
      </c>
      <c r="U133">
        <v>7</v>
      </c>
      <c r="V133">
        <v>7</v>
      </c>
      <c r="W133">
        <v>8</v>
      </c>
      <c r="X133">
        <v>8</v>
      </c>
      <c r="Y133">
        <v>6</v>
      </c>
      <c r="Z133">
        <v>8</v>
      </c>
      <c r="AA133">
        <v>7</v>
      </c>
      <c r="AB133">
        <v>7</v>
      </c>
      <c r="AC133">
        <v>1</v>
      </c>
      <c r="AD133">
        <f>IF(Table13[[#This Row],[payment]]=1,1,0)</f>
        <v>1</v>
      </c>
      <c r="AE133">
        <f>IF(Table13[[#This Row],[payment]]=2,1,0)</f>
        <v>0</v>
      </c>
      <c r="AF133">
        <f>IF(Table13[[#This Row],[payment]]=3,1,0)</f>
        <v>0</v>
      </c>
      <c r="AG133">
        <v>1</v>
      </c>
      <c r="AH133">
        <f>IF(Table13[[#This Row],[method_payment]]=1,1,0)</f>
        <v>1</v>
      </c>
      <c r="AI133">
        <f>IF(Table13[[#This Row],[method_payment]]=2,1,0)</f>
        <v>0</v>
      </c>
      <c r="AJ133">
        <f>IF(Table13[[#This Row],[method_payment]]=3,1,0)</f>
        <v>0</v>
      </c>
      <c r="AK133">
        <f>IF(Table13[[#This Row],[method_payment]]=5,1,0)</f>
        <v>0</v>
      </c>
      <c r="AL133">
        <f>IF(Table13[[#This Row],[method_payment]]=6,1,0)</f>
        <v>0</v>
      </c>
      <c r="AM133" t="s">
        <v>16</v>
      </c>
      <c r="AN133" t="s">
        <v>16</v>
      </c>
      <c r="AO133">
        <v>2</v>
      </c>
      <c r="AP133" s="2">
        <v>186.07</v>
      </c>
      <c r="AQ133" s="3">
        <f>IF(AND(Table13[[#This Row],[Average_amount_spent_per_visit_last_3_months]]&gt;=1,Table13[[#This Row],[Average_amount_spent_per_visit_last_3_months]]&lt;=999),1,0)</f>
        <v>1</v>
      </c>
      <c r="AR133" s="3">
        <f>IF(AND(Table13[[#This Row],[Average_amount_spent_per_visit_last_3_months]]&gt;=1000,Table13[[#This Row],[Average_amount_spent_per_visit_last_3_months]]&lt;=6700),1,0)</f>
        <v>0</v>
      </c>
      <c r="AS133">
        <v>3</v>
      </c>
      <c r="AT133">
        <v>40</v>
      </c>
      <c r="AU133">
        <f>IF(AND(Table13[[#This Row],[Age]]&gt;=18,Table13[[#This Row],[Age]]&lt;=25),1,0)</f>
        <v>0</v>
      </c>
      <c r="AV133">
        <f>IF(AND(Table13[[#This Row],[Age]]&gt;=26,Table13[[#This Row],[Age]]&lt;=35),1,0)</f>
        <v>0</v>
      </c>
      <c r="AW133">
        <f>IF(AND(Table13[[#This Row],[Age]]&gt;=36,Table13[[#This Row],[Age]]&lt;=45),1,0)</f>
        <v>1</v>
      </c>
      <c r="AX133">
        <f>IF(AND(Table13[[#This Row],[Age]]&gt;=46,Table13[[#This Row],[Age]]&lt;=55),1,0)</f>
        <v>0</v>
      </c>
      <c r="AY133">
        <f>IF(AND(Table13[[#This Row],[Age]]&gt;=56,Table13[[#This Row],[Age]]&lt;=67),1,0)</f>
        <v>0</v>
      </c>
      <c r="AZ133" t="s">
        <v>25</v>
      </c>
      <c r="BA133">
        <f>IF(Table13[[#This Row],[Marital Status]]="Married",1,0)</f>
        <v>1</v>
      </c>
      <c r="BB133">
        <f>IF(Table13[[#This Row],[Marital Status]]="Single",1,0)</f>
        <v>0</v>
      </c>
      <c r="BC133" t="s">
        <v>27</v>
      </c>
      <c r="BD133">
        <f>IF(Table13[[#This Row],[gender]]="Male",1,0)</f>
        <v>1</v>
      </c>
      <c r="BE133">
        <f>IF(Table13[[#This Row],[gender]]="Female",1,0)</f>
        <v>0</v>
      </c>
      <c r="BF133" t="s">
        <v>19</v>
      </c>
      <c r="BG133">
        <f>IF(Table13[[#This Row],[Highest level of Education]]="Did not attend school",1,0)</f>
        <v>0</v>
      </c>
      <c r="BH133">
        <f>IF(Table13[[#This Row],[Highest level of Education]]="K12 completed",1,0)</f>
        <v>0</v>
      </c>
      <c r="BI133">
        <f>IF(Table13[[#This Row],[Highest level of Education]]="High School Completed",1,0)</f>
        <v>0</v>
      </c>
      <c r="BJ133">
        <f>IF(Table13[[#This Row],[Highest level of Education]]="Technical Diploma/Partially completed College",1,0)</f>
        <v>0</v>
      </c>
      <c r="BK133">
        <f>IF(Table13[[#This Row],[Highest level of Education]]="University/College Degree",1,0)</f>
        <v>1</v>
      </c>
      <c r="BL133">
        <f>IF(Table13[[#This Row],[Highest level of Education]]="Post-graduate education",1,0)</f>
        <v>0</v>
      </c>
      <c r="BM133">
        <v>3</v>
      </c>
      <c r="BN133">
        <v>1</v>
      </c>
      <c r="BO133">
        <v>5</v>
      </c>
      <c r="BP133">
        <f>IF(Table13[[#This Row],[Monthly_Income 1_5500 2_8000 3_11000 4_15000 5_20000 6_27000 7_35000 8_5000 9_51000 98_0]]=1,1,0)</f>
        <v>0</v>
      </c>
      <c r="BQ133">
        <f>IF(Table13[[#This Row],[Monthly_Income 1_5500 2_8000 3_11000 4_15000 5_20000 6_27000 7_35000 8_5000 9_51000 98_0]]=2,1,0)</f>
        <v>0</v>
      </c>
      <c r="BR133">
        <f>IF(Table13[[#This Row],[Monthly_Income 1_5500 2_8000 3_11000 4_15000 5_20000 6_27000 7_35000 8_5000 9_51000 98_0]]=3,1,0)</f>
        <v>0</v>
      </c>
      <c r="BS133">
        <f>IF(Table13[[#This Row],[Monthly_Income 1_5500 2_8000 3_11000 4_15000 5_20000 6_27000 7_35000 8_5000 9_51000 98_0]]=4,1,0)</f>
        <v>0</v>
      </c>
      <c r="BT133">
        <f>IF(Table13[[#This Row],[Monthly_Income 1_5500 2_8000 3_11000 4_15000 5_20000 6_27000 7_35000 8_5000 9_51000 98_0]]=5,1,0)</f>
        <v>1</v>
      </c>
      <c r="BU133">
        <f>IF(Table13[[#This Row],[Monthly_Income 1_5500 2_8000 3_11000 4_15000 5_20000 6_27000 7_35000 8_5000 9_51000 98_0]]=6,1,0)</f>
        <v>0</v>
      </c>
      <c r="BV133">
        <f>IF(Table13[[#This Row],[Monthly_Income 1_5500 2_8000 3_11000 4_15000 5_20000 6_27000 7_35000 8_5000 9_51000 98_0]]=7,1,0)</f>
        <v>0</v>
      </c>
      <c r="BW133">
        <f>IF(Table13[[#This Row],[Monthly_Income 1_5500 2_8000 3_11000 4_15000 5_20000 6_27000 7_35000 8_5000 9_51000 98_0]]=8,1,0)</f>
        <v>0</v>
      </c>
      <c r="BX133">
        <f>IF(Table13[[#This Row],[Monthly_Income 1_5500 2_8000 3_11000 4_15000 5_20000 6_27000 7_35000 8_5000 9_51000 98_0]]=9,1,0)</f>
        <v>0</v>
      </c>
      <c r="BY133">
        <f>IF(Table13[[#This Row],[Monthly_Income 1_5500 2_8000 3_11000 4_15000 5_20000 6_27000 7_35000 8_5000 9_51000 98_0]]=98,1,0)</f>
        <v>0</v>
      </c>
      <c r="BZ133">
        <v>6</v>
      </c>
      <c r="CA133">
        <f>IF(Table13[[#This Row],[Monthly_Household_Income]]=1,1,0)</f>
        <v>0</v>
      </c>
      <c r="CB133">
        <f>IF(Table13[[#This Row],[Monthly_Household_Income]]=2,1,0)</f>
        <v>0</v>
      </c>
      <c r="CC133">
        <f>IF(Table13[[#This Row],[Monthly_Household_Income]]=3,1,0)</f>
        <v>0</v>
      </c>
      <c r="CD133">
        <f>IF(Table13[[#This Row],[Monthly_Household_Income]]=4,1,0)</f>
        <v>0</v>
      </c>
      <c r="CE133">
        <f>IF(Table13[[#This Row],[Monthly_Household_Income]]=5,1,0)</f>
        <v>0</v>
      </c>
      <c r="CF133">
        <f>IF(Table13[[#This Row],[Monthly_Household_Income]]=6,1,0)</f>
        <v>1</v>
      </c>
      <c r="CG133">
        <f>IF(Table13[[#This Row],[Monthly_Household_Income]]=7,1,0)</f>
        <v>0</v>
      </c>
      <c r="CH133">
        <f>IF(Table13[[#This Row],[Monthly_Household_Income]]=8,1,0)</f>
        <v>0</v>
      </c>
      <c r="CI133">
        <f>IF(Table13[[#This Row],[Monthly_Household_Income]]=9,1,0)</f>
        <v>0</v>
      </c>
      <c r="CJ133">
        <f>IF(Table13[[#This Row],[Monthly_Household_Income]]=98,1,0)</f>
        <v>0</v>
      </c>
    </row>
    <row r="134" spans="1:88">
      <c r="A134">
        <v>524</v>
      </c>
      <c r="B134" s="1">
        <v>43160</v>
      </c>
      <c r="C134" t="s">
        <v>34</v>
      </c>
      <c r="D134">
        <v>7</v>
      </c>
      <c r="E134">
        <v>6</v>
      </c>
      <c r="F134">
        <v>7</v>
      </c>
      <c r="G134">
        <v>7</v>
      </c>
      <c r="H134">
        <v>9</v>
      </c>
      <c r="I134">
        <v>7</v>
      </c>
      <c r="J134" t="s">
        <v>15</v>
      </c>
      <c r="K134">
        <v>9</v>
      </c>
      <c r="L134">
        <v>7</v>
      </c>
      <c r="M134">
        <v>8</v>
      </c>
      <c r="N134">
        <v>8</v>
      </c>
      <c r="O134">
        <v>9</v>
      </c>
      <c r="P134">
        <v>7</v>
      </c>
      <c r="Q134">
        <v>8</v>
      </c>
      <c r="R134">
        <v>8</v>
      </c>
      <c r="S134">
        <v>7</v>
      </c>
      <c r="T134">
        <v>8</v>
      </c>
      <c r="U134">
        <v>8</v>
      </c>
      <c r="V134">
        <v>7</v>
      </c>
      <c r="W134">
        <v>9</v>
      </c>
      <c r="X134">
        <v>7</v>
      </c>
      <c r="Y134">
        <v>8</v>
      </c>
      <c r="Z134">
        <v>8</v>
      </c>
      <c r="AA134">
        <v>7</v>
      </c>
      <c r="AB134">
        <v>8</v>
      </c>
      <c r="AC134">
        <v>1</v>
      </c>
      <c r="AD134">
        <f>IF(Table13[[#This Row],[payment]]=1,1,0)</f>
        <v>1</v>
      </c>
      <c r="AE134">
        <f>IF(Table13[[#This Row],[payment]]=2,1,0)</f>
        <v>0</v>
      </c>
      <c r="AF134">
        <f>IF(Table13[[#This Row],[payment]]=3,1,0)</f>
        <v>0</v>
      </c>
      <c r="AG134">
        <v>1</v>
      </c>
      <c r="AH134">
        <f>IF(Table13[[#This Row],[method_payment]]=1,1,0)</f>
        <v>1</v>
      </c>
      <c r="AI134">
        <f>IF(Table13[[#This Row],[method_payment]]=2,1,0)</f>
        <v>0</v>
      </c>
      <c r="AJ134">
        <f>IF(Table13[[#This Row],[method_payment]]=3,1,0)</f>
        <v>0</v>
      </c>
      <c r="AK134">
        <f>IF(Table13[[#This Row],[method_payment]]=5,1,0)</f>
        <v>0</v>
      </c>
      <c r="AL134">
        <f>IF(Table13[[#This Row],[method_payment]]=6,1,0)</f>
        <v>0</v>
      </c>
      <c r="AM134" t="s">
        <v>16</v>
      </c>
      <c r="AN134" t="s">
        <v>15</v>
      </c>
      <c r="AO134">
        <v>1</v>
      </c>
      <c r="AP134" s="2">
        <v>111.53</v>
      </c>
      <c r="AQ134" s="3">
        <f>IF(AND(Table13[[#This Row],[Average_amount_spent_per_visit_last_3_months]]&gt;=1,Table13[[#This Row],[Average_amount_spent_per_visit_last_3_months]]&lt;=999),1,0)</f>
        <v>1</v>
      </c>
      <c r="AR134" s="3">
        <f>IF(AND(Table13[[#This Row],[Average_amount_spent_per_visit_last_3_months]]&gt;=1000,Table13[[#This Row],[Average_amount_spent_per_visit_last_3_months]]&lt;=6700),1,0)</f>
        <v>0</v>
      </c>
      <c r="AS134">
        <v>1</v>
      </c>
      <c r="AT134">
        <v>35</v>
      </c>
      <c r="AU134">
        <f>IF(AND(Table13[[#This Row],[Age]]&gt;=18,Table13[[#This Row],[Age]]&lt;=25),1,0)</f>
        <v>0</v>
      </c>
      <c r="AV134">
        <f>IF(AND(Table13[[#This Row],[Age]]&gt;=26,Table13[[#This Row],[Age]]&lt;=35),1,0)</f>
        <v>1</v>
      </c>
      <c r="AW134">
        <f>IF(AND(Table13[[#This Row],[Age]]&gt;=36,Table13[[#This Row],[Age]]&lt;=45),1,0)</f>
        <v>0</v>
      </c>
      <c r="AX134">
        <f>IF(AND(Table13[[#This Row],[Age]]&gt;=46,Table13[[#This Row],[Age]]&lt;=55),1,0)</f>
        <v>0</v>
      </c>
      <c r="AY134">
        <f>IF(AND(Table13[[#This Row],[Age]]&gt;=56,Table13[[#This Row],[Age]]&lt;=67),1,0)</f>
        <v>0</v>
      </c>
      <c r="AZ134" t="s">
        <v>25</v>
      </c>
      <c r="BA134">
        <f>IF(Table13[[#This Row],[Marital Status]]="Married",1,0)</f>
        <v>1</v>
      </c>
      <c r="BB134">
        <f>IF(Table13[[#This Row],[Marital Status]]="Single",1,0)</f>
        <v>0</v>
      </c>
      <c r="BC134" t="s">
        <v>28</v>
      </c>
      <c r="BD134">
        <f>IF(Table13[[#This Row],[gender]]="Male",1,0)</f>
        <v>0</v>
      </c>
      <c r="BE134">
        <f>IF(Table13[[#This Row],[gender]]="Female",1,0)</f>
        <v>1</v>
      </c>
      <c r="BF134" t="s">
        <v>19</v>
      </c>
      <c r="BG134">
        <f>IF(Table13[[#This Row],[Highest level of Education]]="Did not attend school",1,0)</f>
        <v>0</v>
      </c>
      <c r="BH134">
        <f>IF(Table13[[#This Row],[Highest level of Education]]="K12 completed",1,0)</f>
        <v>0</v>
      </c>
      <c r="BI134">
        <f>IF(Table13[[#This Row],[Highest level of Education]]="High School Completed",1,0)</f>
        <v>0</v>
      </c>
      <c r="BJ134">
        <f>IF(Table13[[#This Row],[Highest level of Education]]="Technical Diploma/Partially completed College",1,0)</f>
        <v>0</v>
      </c>
      <c r="BK134">
        <f>IF(Table13[[#This Row],[Highest level of Education]]="University/College Degree",1,0)</f>
        <v>1</v>
      </c>
      <c r="BL134">
        <f>IF(Table13[[#This Row],[Highest level of Education]]="Post-graduate education",1,0)</f>
        <v>0</v>
      </c>
      <c r="BM134">
        <v>3</v>
      </c>
      <c r="BN134">
        <v>1</v>
      </c>
      <c r="BO134">
        <v>5</v>
      </c>
      <c r="BP134">
        <f>IF(Table13[[#This Row],[Monthly_Income 1_5500 2_8000 3_11000 4_15000 5_20000 6_27000 7_35000 8_5000 9_51000 98_0]]=1,1,0)</f>
        <v>0</v>
      </c>
      <c r="BQ134">
        <f>IF(Table13[[#This Row],[Monthly_Income 1_5500 2_8000 3_11000 4_15000 5_20000 6_27000 7_35000 8_5000 9_51000 98_0]]=2,1,0)</f>
        <v>0</v>
      </c>
      <c r="BR134">
        <f>IF(Table13[[#This Row],[Monthly_Income 1_5500 2_8000 3_11000 4_15000 5_20000 6_27000 7_35000 8_5000 9_51000 98_0]]=3,1,0)</f>
        <v>0</v>
      </c>
      <c r="BS134">
        <f>IF(Table13[[#This Row],[Monthly_Income 1_5500 2_8000 3_11000 4_15000 5_20000 6_27000 7_35000 8_5000 9_51000 98_0]]=4,1,0)</f>
        <v>0</v>
      </c>
      <c r="BT134">
        <f>IF(Table13[[#This Row],[Monthly_Income 1_5500 2_8000 3_11000 4_15000 5_20000 6_27000 7_35000 8_5000 9_51000 98_0]]=5,1,0)</f>
        <v>1</v>
      </c>
      <c r="BU134">
        <f>IF(Table13[[#This Row],[Monthly_Income 1_5500 2_8000 3_11000 4_15000 5_20000 6_27000 7_35000 8_5000 9_51000 98_0]]=6,1,0)</f>
        <v>0</v>
      </c>
      <c r="BV134">
        <f>IF(Table13[[#This Row],[Monthly_Income 1_5500 2_8000 3_11000 4_15000 5_20000 6_27000 7_35000 8_5000 9_51000 98_0]]=7,1,0)</f>
        <v>0</v>
      </c>
      <c r="BW134">
        <f>IF(Table13[[#This Row],[Monthly_Income 1_5500 2_8000 3_11000 4_15000 5_20000 6_27000 7_35000 8_5000 9_51000 98_0]]=8,1,0)</f>
        <v>0</v>
      </c>
      <c r="BX134">
        <f>IF(Table13[[#This Row],[Monthly_Income 1_5500 2_8000 3_11000 4_15000 5_20000 6_27000 7_35000 8_5000 9_51000 98_0]]=9,1,0)</f>
        <v>0</v>
      </c>
      <c r="BY134">
        <f>IF(Table13[[#This Row],[Monthly_Income 1_5500 2_8000 3_11000 4_15000 5_20000 6_27000 7_35000 8_5000 9_51000 98_0]]=98,1,0)</f>
        <v>0</v>
      </c>
      <c r="BZ134">
        <v>7</v>
      </c>
      <c r="CA134">
        <f>IF(Table13[[#This Row],[Monthly_Household_Income]]=1,1,0)</f>
        <v>0</v>
      </c>
      <c r="CB134">
        <f>IF(Table13[[#This Row],[Monthly_Household_Income]]=2,1,0)</f>
        <v>0</v>
      </c>
      <c r="CC134">
        <f>IF(Table13[[#This Row],[Monthly_Household_Income]]=3,1,0)</f>
        <v>0</v>
      </c>
      <c r="CD134">
        <f>IF(Table13[[#This Row],[Monthly_Household_Income]]=4,1,0)</f>
        <v>0</v>
      </c>
      <c r="CE134">
        <f>IF(Table13[[#This Row],[Monthly_Household_Income]]=5,1,0)</f>
        <v>0</v>
      </c>
      <c r="CF134">
        <f>IF(Table13[[#This Row],[Monthly_Household_Income]]=6,1,0)</f>
        <v>0</v>
      </c>
      <c r="CG134">
        <f>IF(Table13[[#This Row],[Monthly_Household_Income]]=7,1,0)</f>
        <v>1</v>
      </c>
      <c r="CH134">
        <f>IF(Table13[[#This Row],[Monthly_Household_Income]]=8,1,0)</f>
        <v>0</v>
      </c>
      <c r="CI134">
        <f>IF(Table13[[#This Row],[Monthly_Household_Income]]=9,1,0)</f>
        <v>0</v>
      </c>
      <c r="CJ134">
        <f>IF(Table13[[#This Row],[Monthly_Household_Income]]=98,1,0)</f>
        <v>0</v>
      </c>
    </row>
    <row r="135" spans="1:88">
      <c r="A135">
        <v>528</v>
      </c>
      <c r="B135" s="1">
        <v>43001</v>
      </c>
      <c r="C135" t="s">
        <v>2</v>
      </c>
      <c r="D135">
        <v>7</v>
      </c>
      <c r="E135">
        <v>8</v>
      </c>
      <c r="F135">
        <v>7</v>
      </c>
      <c r="G135">
        <v>8</v>
      </c>
      <c r="H135">
        <v>8</v>
      </c>
      <c r="I135">
        <v>8</v>
      </c>
      <c r="J135" t="s">
        <v>15</v>
      </c>
      <c r="K135">
        <v>9</v>
      </c>
      <c r="L135">
        <v>7</v>
      </c>
      <c r="M135">
        <v>8</v>
      </c>
      <c r="N135">
        <v>10</v>
      </c>
      <c r="O135">
        <v>8</v>
      </c>
      <c r="P135">
        <v>7</v>
      </c>
      <c r="Q135">
        <v>10</v>
      </c>
      <c r="R135">
        <v>7</v>
      </c>
      <c r="S135">
        <v>7</v>
      </c>
      <c r="T135">
        <v>8</v>
      </c>
      <c r="U135">
        <v>8</v>
      </c>
      <c r="V135">
        <v>9</v>
      </c>
      <c r="W135">
        <v>9</v>
      </c>
      <c r="X135">
        <v>7</v>
      </c>
      <c r="Y135">
        <v>8</v>
      </c>
      <c r="Z135">
        <v>10</v>
      </c>
      <c r="AA135">
        <v>9</v>
      </c>
      <c r="AB135">
        <v>8</v>
      </c>
      <c r="AC135">
        <v>2</v>
      </c>
      <c r="AD135">
        <f>IF(Table13[[#This Row],[payment]]=1,1,0)</f>
        <v>0</v>
      </c>
      <c r="AE135">
        <f>IF(Table13[[#This Row],[payment]]=2,1,0)</f>
        <v>1</v>
      </c>
      <c r="AF135">
        <f>IF(Table13[[#This Row],[payment]]=3,1,0)</f>
        <v>0</v>
      </c>
      <c r="AG135">
        <v>1</v>
      </c>
      <c r="AH135">
        <f>IF(Table13[[#This Row],[method_payment]]=1,1,0)</f>
        <v>1</v>
      </c>
      <c r="AI135">
        <f>IF(Table13[[#This Row],[method_payment]]=2,1,0)</f>
        <v>0</v>
      </c>
      <c r="AJ135">
        <f>IF(Table13[[#This Row],[method_payment]]=3,1,0)</f>
        <v>0</v>
      </c>
      <c r="AK135">
        <f>IF(Table13[[#This Row],[method_payment]]=5,1,0)</f>
        <v>0</v>
      </c>
      <c r="AL135">
        <f>IF(Table13[[#This Row],[method_payment]]=6,1,0)</f>
        <v>0</v>
      </c>
      <c r="AM135" t="s">
        <v>16</v>
      </c>
      <c r="AN135" t="s">
        <v>16</v>
      </c>
      <c r="AO135">
        <v>5</v>
      </c>
      <c r="AP135" s="2">
        <v>247.74</v>
      </c>
      <c r="AQ135" s="3">
        <f>IF(AND(Table13[[#This Row],[Average_amount_spent_per_visit_last_3_months]]&gt;=1,Table13[[#This Row],[Average_amount_spent_per_visit_last_3_months]]&lt;=999),1,0)</f>
        <v>1</v>
      </c>
      <c r="AR135" s="3">
        <f>IF(AND(Table13[[#This Row],[Average_amount_spent_per_visit_last_3_months]]&gt;=1000,Table13[[#This Row],[Average_amount_spent_per_visit_last_3_months]]&lt;=6700),1,0)</f>
        <v>0</v>
      </c>
      <c r="AS135">
        <v>2</v>
      </c>
      <c r="AT135">
        <v>48</v>
      </c>
      <c r="AU135">
        <f>IF(AND(Table13[[#This Row],[Age]]&gt;=18,Table13[[#This Row],[Age]]&lt;=25),1,0)</f>
        <v>0</v>
      </c>
      <c r="AV135">
        <f>IF(AND(Table13[[#This Row],[Age]]&gt;=26,Table13[[#This Row],[Age]]&lt;=35),1,0)</f>
        <v>0</v>
      </c>
      <c r="AW135">
        <f>IF(AND(Table13[[#This Row],[Age]]&gt;=36,Table13[[#This Row],[Age]]&lt;=45),1,0)</f>
        <v>0</v>
      </c>
      <c r="AX135">
        <f>IF(AND(Table13[[#This Row],[Age]]&gt;=46,Table13[[#This Row],[Age]]&lt;=55),1,0)</f>
        <v>1</v>
      </c>
      <c r="AY135">
        <f>IF(AND(Table13[[#This Row],[Age]]&gt;=56,Table13[[#This Row],[Age]]&lt;=67),1,0)</f>
        <v>0</v>
      </c>
      <c r="AZ135" t="s">
        <v>25</v>
      </c>
      <c r="BA135">
        <f>IF(Table13[[#This Row],[Marital Status]]="Married",1,0)</f>
        <v>1</v>
      </c>
      <c r="BB135">
        <f>IF(Table13[[#This Row],[Marital Status]]="Single",1,0)</f>
        <v>0</v>
      </c>
      <c r="BC135" t="s">
        <v>27</v>
      </c>
      <c r="BD135">
        <f>IF(Table13[[#This Row],[gender]]="Male",1,0)</f>
        <v>1</v>
      </c>
      <c r="BE135">
        <f>IF(Table13[[#This Row],[gender]]="Female",1,0)</f>
        <v>0</v>
      </c>
      <c r="BF135" t="s">
        <v>23</v>
      </c>
      <c r="BG135">
        <f>IF(Table13[[#This Row],[Highest level of Education]]="Did not attend school",1,0)</f>
        <v>0</v>
      </c>
      <c r="BH135">
        <f>IF(Table13[[#This Row],[Highest level of Education]]="K12 completed",1,0)</f>
        <v>0</v>
      </c>
      <c r="BI135">
        <f>IF(Table13[[#This Row],[Highest level of Education]]="High School Completed",1,0)</f>
        <v>0</v>
      </c>
      <c r="BJ135">
        <f>IF(Table13[[#This Row],[Highest level of Education]]="Technical Diploma/Partially completed College",1,0)</f>
        <v>1</v>
      </c>
      <c r="BK135">
        <f>IF(Table13[[#This Row],[Highest level of Education]]="University/College Degree",1,0)</f>
        <v>0</v>
      </c>
      <c r="BL135">
        <f>IF(Table13[[#This Row],[Highest level of Education]]="Post-graduate education",1,0)</f>
        <v>0</v>
      </c>
      <c r="BM135">
        <v>3</v>
      </c>
      <c r="BN135">
        <v>1</v>
      </c>
      <c r="BO135">
        <v>4</v>
      </c>
      <c r="BP135">
        <f>IF(Table13[[#This Row],[Monthly_Income 1_5500 2_8000 3_11000 4_15000 5_20000 6_27000 7_35000 8_5000 9_51000 98_0]]=1,1,0)</f>
        <v>0</v>
      </c>
      <c r="BQ135">
        <f>IF(Table13[[#This Row],[Monthly_Income 1_5500 2_8000 3_11000 4_15000 5_20000 6_27000 7_35000 8_5000 9_51000 98_0]]=2,1,0)</f>
        <v>0</v>
      </c>
      <c r="BR135">
        <f>IF(Table13[[#This Row],[Monthly_Income 1_5500 2_8000 3_11000 4_15000 5_20000 6_27000 7_35000 8_5000 9_51000 98_0]]=3,1,0)</f>
        <v>0</v>
      </c>
      <c r="BS135">
        <f>IF(Table13[[#This Row],[Monthly_Income 1_5500 2_8000 3_11000 4_15000 5_20000 6_27000 7_35000 8_5000 9_51000 98_0]]=4,1,0)</f>
        <v>1</v>
      </c>
      <c r="BT135">
        <f>IF(Table13[[#This Row],[Monthly_Income 1_5500 2_8000 3_11000 4_15000 5_20000 6_27000 7_35000 8_5000 9_51000 98_0]]=5,1,0)</f>
        <v>0</v>
      </c>
      <c r="BU135">
        <f>IF(Table13[[#This Row],[Monthly_Income 1_5500 2_8000 3_11000 4_15000 5_20000 6_27000 7_35000 8_5000 9_51000 98_0]]=6,1,0)</f>
        <v>0</v>
      </c>
      <c r="BV135">
        <f>IF(Table13[[#This Row],[Monthly_Income 1_5500 2_8000 3_11000 4_15000 5_20000 6_27000 7_35000 8_5000 9_51000 98_0]]=7,1,0)</f>
        <v>0</v>
      </c>
      <c r="BW135">
        <f>IF(Table13[[#This Row],[Monthly_Income 1_5500 2_8000 3_11000 4_15000 5_20000 6_27000 7_35000 8_5000 9_51000 98_0]]=8,1,0)</f>
        <v>0</v>
      </c>
      <c r="BX135">
        <f>IF(Table13[[#This Row],[Monthly_Income 1_5500 2_8000 3_11000 4_15000 5_20000 6_27000 7_35000 8_5000 9_51000 98_0]]=9,1,0)</f>
        <v>0</v>
      </c>
      <c r="BY135">
        <f>IF(Table13[[#This Row],[Monthly_Income 1_5500 2_8000 3_11000 4_15000 5_20000 6_27000 7_35000 8_5000 9_51000 98_0]]=98,1,0)</f>
        <v>0</v>
      </c>
      <c r="BZ135">
        <v>5</v>
      </c>
      <c r="CA135">
        <f>IF(Table13[[#This Row],[Monthly_Household_Income]]=1,1,0)</f>
        <v>0</v>
      </c>
      <c r="CB135">
        <f>IF(Table13[[#This Row],[Monthly_Household_Income]]=2,1,0)</f>
        <v>0</v>
      </c>
      <c r="CC135">
        <f>IF(Table13[[#This Row],[Monthly_Household_Income]]=3,1,0)</f>
        <v>0</v>
      </c>
      <c r="CD135">
        <f>IF(Table13[[#This Row],[Monthly_Household_Income]]=4,1,0)</f>
        <v>0</v>
      </c>
      <c r="CE135">
        <f>IF(Table13[[#This Row],[Monthly_Household_Income]]=5,1,0)</f>
        <v>1</v>
      </c>
      <c r="CF135">
        <f>IF(Table13[[#This Row],[Monthly_Household_Income]]=6,1,0)</f>
        <v>0</v>
      </c>
      <c r="CG135">
        <f>IF(Table13[[#This Row],[Monthly_Household_Income]]=7,1,0)</f>
        <v>0</v>
      </c>
      <c r="CH135">
        <f>IF(Table13[[#This Row],[Monthly_Household_Income]]=8,1,0)</f>
        <v>0</v>
      </c>
      <c r="CI135">
        <f>IF(Table13[[#This Row],[Monthly_Household_Income]]=9,1,0)</f>
        <v>0</v>
      </c>
      <c r="CJ135">
        <f>IF(Table13[[#This Row],[Monthly_Household_Income]]=98,1,0)</f>
        <v>0</v>
      </c>
    </row>
    <row r="136" spans="1:88">
      <c r="A136">
        <v>532</v>
      </c>
      <c r="B136" s="1">
        <v>43000</v>
      </c>
      <c r="C136" t="s">
        <v>2</v>
      </c>
      <c r="D136">
        <v>7</v>
      </c>
      <c r="E136">
        <v>8</v>
      </c>
      <c r="F136">
        <v>8</v>
      </c>
      <c r="G136">
        <v>8</v>
      </c>
      <c r="H136">
        <v>9</v>
      </c>
      <c r="I136">
        <v>8</v>
      </c>
      <c r="J136" t="s">
        <v>16</v>
      </c>
      <c r="K136">
        <v>9</v>
      </c>
      <c r="L136">
        <v>9</v>
      </c>
      <c r="M136">
        <v>8</v>
      </c>
      <c r="N136">
        <v>7</v>
      </c>
      <c r="O136">
        <v>8</v>
      </c>
      <c r="P136">
        <v>8</v>
      </c>
      <c r="Q136">
        <v>7</v>
      </c>
      <c r="R136">
        <v>7</v>
      </c>
      <c r="S136">
        <v>7</v>
      </c>
      <c r="T136">
        <v>7</v>
      </c>
      <c r="U136">
        <v>8</v>
      </c>
      <c r="V136">
        <v>7</v>
      </c>
      <c r="W136">
        <v>9</v>
      </c>
      <c r="X136">
        <v>7</v>
      </c>
      <c r="Y136">
        <v>9</v>
      </c>
      <c r="Z136">
        <v>9</v>
      </c>
      <c r="AA136">
        <v>9</v>
      </c>
      <c r="AB136">
        <v>8</v>
      </c>
      <c r="AC136">
        <v>2</v>
      </c>
      <c r="AD136">
        <f>IF(Table13[[#This Row],[payment]]=1,1,0)</f>
        <v>0</v>
      </c>
      <c r="AE136">
        <f>IF(Table13[[#This Row],[payment]]=2,1,0)</f>
        <v>1</v>
      </c>
      <c r="AF136">
        <f>IF(Table13[[#This Row],[payment]]=3,1,0)</f>
        <v>0</v>
      </c>
      <c r="AG136">
        <v>3</v>
      </c>
      <c r="AH136">
        <f>IF(Table13[[#This Row],[method_payment]]=1,1,0)</f>
        <v>0</v>
      </c>
      <c r="AI136">
        <f>IF(Table13[[#This Row],[method_payment]]=2,1,0)</f>
        <v>0</v>
      </c>
      <c r="AJ136">
        <f>IF(Table13[[#This Row],[method_payment]]=3,1,0)</f>
        <v>1</v>
      </c>
      <c r="AK136">
        <f>IF(Table13[[#This Row],[method_payment]]=5,1,0)</f>
        <v>0</v>
      </c>
      <c r="AL136">
        <f>IF(Table13[[#This Row],[method_payment]]=6,1,0)</f>
        <v>0</v>
      </c>
      <c r="AM136" t="s">
        <v>16</v>
      </c>
      <c r="AN136" t="s">
        <v>16</v>
      </c>
      <c r="AO136">
        <v>3</v>
      </c>
      <c r="AP136" s="2">
        <v>302.32</v>
      </c>
      <c r="AQ136" s="3">
        <f>IF(AND(Table13[[#This Row],[Average_amount_spent_per_visit_last_3_months]]&gt;=1,Table13[[#This Row],[Average_amount_spent_per_visit_last_3_months]]&lt;=999),1,0)</f>
        <v>1</v>
      </c>
      <c r="AR136" s="3">
        <f>IF(AND(Table13[[#This Row],[Average_amount_spent_per_visit_last_3_months]]&gt;=1000,Table13[[#This Row],[Average_amount_spent_per_visit_last_3_months]]&lt;=6700),1,0)</f>
        <v>0</v>
      </c>
      <c r="AS136">
        <v>2</v>
      </c>
      <c r="AT136">
        <v>31</v>
      </c>
      <c r="AU136">
        <f>IF(AND(Table13[[#This Row],[Age]]&gt;=18,Table13[[#This Row],[Age]]&lt;=25),1,0)</f>
        <v>0</v>
      </c>
      <c r="AV136">
        <f>IF(AND(Table13[[#This Row],[Age]]&gt;=26,Table13[[#This Row],[Age]]&lt;=35),1,0)</f>
        <v>1</v>
      </c>
      <c r="AW136">
        <f>IF(AND(Table13[[#This Row],[Age]]&gt;=36,Table13[[#This Row],[Age]]&lt;=45),1,0)</f>
        <v>0</v>
      </c>
      <c r="AX136">
        <f>IF(AND(Table13[[#This Row],[Age]]&gt;=46,Table13[[#This Row],[Age]]&lt;=55),1,0)</f>
        <v>0</v>
      </c>
      <c r="AY136">
        <f>IF(AND(Table13[[#This Row],[Age]]&gt;=56,Table13[[#This Row],[Age]]&lt;=67),1,0)</f>
        <v>0</v>
      </c>
      <c r="AZ136" t="s">
        <v>24</v>
      </c>
      <c r="BA136">
        <f>IF(Table13[[#This Row],[Marital Status]]="Married",1,0)</f>
        <v>0</v>
      </c>
      <c r="BB136">
        <f>IF(Table13[[#This Row],[Marital Status]]="Single",1,0)</f>
        <v>1</v>
      </c>
      <c r="BC136" t="s">
        <v>28</v>
      </c>
      <c r="BD136">
        <f>IF(Table13[[#This Row],[gender]]="Male",1,0)</f>
        <v>0</v>
      </c>
      <c r="BE136">
        <f>IF(Table13[[#This Row],[gender]]="Female",1,0)</f>
        <v>1</v>
      </c>
      <c r="BF136" t="s">
        <v>19</v>
      </c>
      <c r="BG136">
        <f>IF(Table13[[#This Row],[Highest level of Education]]="Did not attend school",1,0)</f>
        <v>0</v>
      </c>
      <c r="BH136">
        <f>IF(Table13[[#This Row],[Highest level of Education]]="K12 completed",1,0)</f>
        <v>0</v>
      </c>
      <c r="BI136">
        <f>IF(Table13[[#This Row],[Highest level of Education]]="High School Completed",1,0)</f>
        <v>0</v>
      </c>
      <c r="BJ136">
        <f>IF(Table13[[#This Row],[Highest level of Education]]="Technical Diploma/Partially completed College",1,0)</f>
        <v>0</v>
      </c>
      <c r="BK136">
        <f>IF(Table13[[#This Row],[Highest level of Education]]="University/College Degree",1,0)</f>
        <v>1</v>
      </c>
      <c r="BL136">
        <f>IF(Table13[[#This Row],[Highest level of Education]]="Post-graduate education",1,0)</f>
        <v>0</v>
      </c>
      <c r="BM136">
        <v>0</v>
      </c>
      <c r="BN136">
        <v>1</v>
      </c>
      <c r="BO136">
        <v>3</v>
      </c>
      <c r="BP136">
        <f>IF(Table13[[#This Row],[Monthly_Income 1_5500 2_8000 3_11000 4_15000 5_20000 6_27000 7_35000 8_5000 9_51000 98_0]]=1,1,0)</f>
        <v>0</v>
      </c>
      <c r="BQ136">
        <f>IF(Table13[[#This Row],[Monthly_Income 1_5500 2_8000 3_11000 4_15000 5_20000 6_27000 7_35000 8_5000 9_51000 98_0]]=2,1,0)</f>
        <v>0</v>
      </c>
      <c r="BR136">
        <f>IF(Table13[[#This Row],[Monthly_Income 1_5500 2_8000 3_11000 4_15000 5_20000 6_27000 7_35000 8_5000 9_51000 98_0]]=3,1,0)</f>
        <v>1</v>
      </c>
      <c r="BS136">
        <f>IF(Table13[[#This Row],[Monthly_Income 1_5500 2_8000 3_11000 4_15000 5_20000 6_27000 7_35000 8_5000 9_51000 98_0]]=4,1,0)</f>
        <v>0</v>
      </c>
      <c r="BT136">
        <f>IF(Table13[[#This Row],[Monthly_Income 1_5500 2_8000 3_11000 4_15000 5_20000 6_27000 7_35000 8_5000 9_51000 98_0]]=5,1,0)</f>
        <v>0</v>
      </c>
      <c r="BU136">
        <f>IF(Table13[[#This Row],[Monthly_Income 1_5500 2_8000 3_11000 4_15000 5_20000 6_27000 7_35000 8_5000 9_51000 98_0]]=6,1,0)</f>
        <v>0</v>
      </c>
      <c r="BV136">
        <f>IF(Table13[[#This Row],[Monthly_Income 1_5500 2_8000 3_11000 4_15000 5_20000 6_27000 7_35000 8_5000 9_51000 98_0]]=7,1,0)</f>
        <v>0</v>
      </c>
      <c r="BW136">
        <f>IF(Table13[[#This Row],[Monthly_Income 1_5500 2_8000 3_11000 4_15000 5_20000 6_27000 7_35000 8_5000 9_51000 98_0]]=8,1,0)</f>
        <v>0</v>
      </c>
      <c r="BX136">
        <f>IF(Table13[[#This Row],[Monthly_Income 1_5500 2_8000 3_11000 4_15000 5_20000 6_27000 7_35000 8_5000 9_51000 98_0]]=9,1,0)</f>
        <v>0</v>
      </c>
      <c r="BY136">
        <f>IF(Table13[[#This Row],[Monthly_Income 1_5500 2_8000 3_11000 4_15000 5_20000 6_27000 7_35000 8_5000 9_51000 98_0]]=98,1,0)</f>
        <v>0</v>
      </c>
      <c r="BZ136">
        <v>6</v>
      </c>
      <c r="CA136">
        <f>IF(Table13[[#This Row],[Monthly_Household_Income]]=1,1,0)</f>
        <v>0</v>
      </c>
      <c r="CB136">
        <f>IF(Table13[[#This Row],[Monthly_Household_Income]]=2,1,0)</f>
        <v>0</v>
      </c>
      <c r="CC136">
        <f>IF(Table13[[#This Row],[Monthly_Household_Income]]=3,1,0)</f>
        <v>0</v>
      </c>
      <c r="CD136">
        <f>IF(Table13[[#This Row],[Monthly_Household_Income]]=4,1,0)</f>
        <v>0</v>
      </c>
      <c r="CE136">
        <f>IF(Table13[[#This Row],[Monthly_Household_Income]]=5,1,0)</f>
        <v>0</v>
      </c>
      <c r="CF136">
        <f>IF(Table13[[#This Row],[Monthly_Household_Income]]=6,1,0)</f>
        <v>1</v>
      </c>
      <c r="CG136">
        <f>IF(Table13[[#This Row],[Monthly_Household_Income]]=7,1,0)</f>
        <v>0</v>
      </c>
      <c r="CH136">
        <f>IF(Table13[[#This Row],[Monthly_Household_Income]]=8,1,0)</f>
        <v>0</v>
      </c>
      <c r="CI136">
        <f>IF(Table13[[#This Row],[Monthly_Household_Income]]=9,1,0)</f>
        <v>0</v>
      </c>
      <c r="CJ136">
        <f>IF(Table13[[#This Row],[Monthly_Household_Income]]=98,1,0)</f>
        <v>0</v>
      </c>
    </row>
    <row r="137" spans="1:88">
      <c r="A137">
        <v>537</v>
      </c>
      <c r="B137" s="1">
        <v>43252</v>
      </c>
      <c r="C137" t="s">
        <v>2</v>
      </c>
      <c r="D137">
        <v>8</v>
      </c>
      <c r="E137">
        <v>8</v>
      </c>
      <c r="F137">
        <v>7</v>
      </c>
      <c r="G137">
        <v>8</v>
      </c>
      <c r="H137">
        <v>10</v>
      </c>
      <c r="I137">
        <v>9</v>
      </c>
      <c r="J137" t="s">
        <v>16</v>
      </c>
      <c r="K137">
        <v>9</v>
      </c>
      <c r="L137">
        <v>8</v>
      </c>
      <c r="M137">
        <v>8</v>
      </c>
      <c r="N137">
        <v>8</v>
      </c>
      <c r="O137">
        <v>8</v>
      </c>
      <c r="P137">
        <v>6</v>
      </c>
      <c r="Q137">
        <v>8</v>
      </c>
      <c r="R137">
        <v>7</v>
      </c>
      <c r="S137">
        <v>7</v>
      </c>
      <c r="T137">
        <v>7</v>
      </c>
      <c r="U137">
        <v>7</v>
      </c>
      <c r="V137">
        <v>9</v>
      </c>
      <c r="W137">
        <v>8</v>
      </c>
      <c r="X137">
        <v>8</v>
      </c>
      <c r="Y137">
        <v>7</v>
      </c>
      <c r="Z137">
        <v>8</v>
      </c>
      <c r="AA137">
        <v>10</v>
      </c>
      <c r="AB137">
        <v>9</v>
      </c>
      <c r="AC137">
        <v>1</v>
      </c>
      <c r="AD137">
        <f>IF(Table13[[#This Row],[payment]]=1,1,0)</f>
        <v>1</v>
      </c>
      <c r="AE137">
        <f>IF(Table13[[#This Row],[payment]]=2,1,0)</f>
        <v>0</v>
      </c>
      <c r="AF137">
        <f>IF(Table13[[#This Row],[payment]]=3,1,0)</f>
        <v>0</v>
      </c>
      <c r="AG137">
        <v>1</v>
      </c>
      <c r="AH137">
        <f>IF(Table13[[#This Row],[method_payment]]=1,1,0)</f>
        <v>1</v>
      </c>
      <c r="AI137">
        <f>IF(Table13[[#This Row],[method_payment]]=2,1,0)</f>
        <v>0</v>
      </c>
      <c r="AJ137">
        <f>IF(Table13[[#This Row],[method_payment]]=3,1,0)</f>
        <v>0</v>
      </c>
      <c r="AK137">
        <f>IF(Table13[[#This Row],[method_payment]]=5,1,0)</f>
        <v>0</v>
      </c>
      <c r="AL137">
        <f>IF(Table13[[#This Row],[method_payment]]=6,1,0)</f>
        <v>0</v>
      </c>
      <c r="AM137" t="s">
        <v>16</v>
      </c>
      <c r="AN137" t="s">
        <v>16</v>
      </c>
      <c r="AO137">
        <v>1</v>
      </c>
      <c r="AP137" s="2">
        <v>1056.02</v>
      </c>
      <c r="AQ137" s="3">
        <f>IF(AND(Table13[[#This Row],[Average_amount_spent_per_visit_last_3_months]]&gt;=1,Table13[[#This Row],[Average_amount_spent_per_visit_last_3_months]]&lt;=999),1,0)</f>
        <v>0</v>
      </c>
      <c r="AR137" s="3">
        <f>IF(AND(Table13[[#This Row],[Average_amount_spent_per_visit_last_3_months]]&gt;=1000,Table13[[#This Row],[Average_amount_spent_per_visit_last_3_months]]&lt;=6700),1,0)</f>
        <v>1</v>
      </c>
      <c r="AS137">
        <v>1</v>
      </c>
      <c r="AT137">
        <v>36</v>
      </c>
      <c r="AU137">
        <f>IF(AND(Table13[[#This Row],[Age]]&gt;=18,Table13[[#This Row],[Age]]&lt;=25),1,0)</f>
        <v>0</v>
      </c>
      <c r="AV137">
        <f>IF(AND(Table13[[#This Row],[Age]]&gt;=26,Table13[[#This Row],[Age]]&lt;=35),1,0)</f>
        <v>0</v>
      </c>
      <c r="AW137">
        <f>IF(AND(Table13[[#This Row],[Age]]&gt;=36,Table13[[#This Row],[Age]]&lt;=45),1,0)</f>
        <v>1</v>
      </c>
      <c r="AX137">
        <f>IF(AND(Table13[[#This Row],[Age]]&gt;=46,Table13[[#This Row],[Age]]&lt;=55),1,0)</f>
        <v>0</v>
      </c>
      <c r="AY137">
        <f>IF(AND(Table13[[#This Row],[Age]]&gt;=56,Table13[[#This Row],[Age]]&lt;=67),1,0)</f>
        <v>0</v>
      </c>
      <c r="AZ137" t="s">
        <v>25</v>
      </c>
      <c r="BA137">
        <f>IF(Table13[[#This Row],[Marital Status]]="Married",1,0)</f>
        <v>1</v>
      </c>
      <c r="BB137">
        <f>IF(Table13[[#This Row],[Marital Status]]="Single",1,0)</f>
        <v>0</v>
      </c>
      <c r="BC137" t="s">
        <v>27</v>
      </c>
      <c r="BD137">
        <f>IF(Table13[[#This Row],[gender]]="Male",1,0)</f>
        <v>1</v>
      </c>
      <c r="BE137">
        <f>IF(Table13[[#This Row],[gender]]="Female",1,0)</f>
        <v>0</v>
      </c>
      <c r="BF137" t="s">
        <v>19</v>
      </c>
      <c r="BG137">
        <f>IF(Table13[[#This Row],[Highest level of Education]]="Did not attend school",1,0)</f>
        <v>0</v>
      </c>
      <c r="BH137">
        <f>IF(Table13[[#This Row],[Highest level of Education]]="K12 completed",1,0)</f>
        <v>0</v>
      </c>
      <c r="BI137">
        <f>IF(Table13[[#This Row],[Highest level of Education]]="High School Completed",1,0)</f>
        <v>0</v>
      </c>
      <c r="BJ137">
        <f>IF(Table13[[#This Row],[Highest level of Education]]="Technical Diploma/Partially completed College",1,0)</f>
        <v>0</v>
      </c>
      <c r="BK137">
        <f>IF(Table13[[#This Row],[Highest level of Education]]="University/College Degree",1,0)</f>
        <v>1</v>
      </c>
      <c r="BL137">
        <f>IF(Table13[[#This Row],[Highest level of Education]]="Post-graduate education",1,0)</f>
        <v>0</v>
      </c>
      <c r="BM137">
        <v>1</v>
      </c>
      <c r="BN137">
        <v>1</v>
      </c>
      <c r="BO137">
        <v>4</v>
      </c>
      <c r="BP137">
        <f>IF(Table13[[#This Row],[Monthly_Income 1_5500 2_8000 3_11000 4_15000 5_20000 6_27000 7_35000 8_5000 9_51000 98_0]]=1,1,0)</f>
        <v>0</v>
      </c>
      <c r="BQ137">
        <f>IF(Table13[[#This Row],[Monthly_Income 1_5500 2_8000 3_11000 4_15000 5_20000 6_27000 7_35000 8_5000 9_51000 98_0]]=2,1,0)</f>
        <v>0</v>
      </c>
      <c r="BR137">
        <f>IF(Table13[[#This Row],[Monthly_Income 1_5500 2_8000 3_11000 4_15000 5_20000 6_27000 7_35000 8_5000 9_51000 98_0]]=3,1,0)</f>
        <v>0</v>
      </c>
      <c r="BS137">
        <f>IF(Table13[[#This Row],[Monthly_Income 1_5500 2_8000 3_11000 4_15000 5_20000 6_27000 7_35000 8_5000 9_51000 98_0]]=4,1,0)</f>
        <v>1</v>
      </c>
      <c r="BT137">
        <f>IF(Table13[[#This Row],[Monthly_Income 1_5500 2_8000 3_11000 4_15000 5_20000 6_27000 7_35000 8_5000 9_51000 98_0]]=5,1,0)</f>
        <v>0</v>
      </c>
      <c r="BU137">
        <f>IF(Table13[[#This Row],[Monthly_Income 1_5500 2_8000 3_11000 4_15000 5_20000 6_27000 7_35000 8_5000 9_51000 98_0]]=6,1,0)</f>
        <v>0</v>
      </c>
      <c r="BV137">
        <f>IF(Table13[[#This Row],[Monthly_Income 1_5500 2_8000 3_11000 4_15000 5_20000 6_27000 7_35000 8_5000 9_51000 98_0]]=7,1,0)</f>
        <v>0</v>
      </c>
      <c r="BW137">
        <f>IF(Table13[[#This Row],[Monthly_Income 1_5500 2_8000 3_11000 4_15000 5_20000 6_27000 7_35000 8_5000 9_51000 98_0]]=8,1,0)</f>
        <v>0</v>
      </c>
      <c r="BX137">
        <f>IF(Table13[[#This Row],[Monthly_Income 1_5500 2_8000 3_11000 4_15000 5_20000 6_27000 7_35000 8_5000 9_51000 98_0]]=9,1,0)</f>
        <v>0</v>
      </c>
      <c r="BY137">
        <f>IF(Table13[[#This Row],[Monthly_Income 1_5500 2_8000 3_11000 4_15000 5_20000 6_27000 7_35000 8_5000 9_51000 98_0]]=98,1,0)</f>
        <v>0</v>
      </c>
      <c r="BZ137">
        <v>6</v>
      </c>
      <c r="CA137">
        <f>IF(Table13[[#This Row],[Monthly_Household_Income]]=1,1,0)</f>
        <v>0</v>
      </c>
      <c r="CB137">
        <f>IF(Table13[[#This Row],[Monthly_Household_Income]]=2,1,0)</f>
        <v>0</v>
      </c>
      <c r="CC137">
        <f>IF(Table13[[#This Row],[Monthly_Household_Income]]=3,1,0)</f>
        <v>0</v>
      </c>
      <c r="CD137">
        <f>IF(Table13[[#This Row],[Monthly_Household_Income]]=4,1,0)</f>
        <v>0</v>
      </c>
      <c r="CE137">
        <f>IF(Table13[[#This Row],[Monthly_Household_Income]]=5,1,0)</f>
        <v>0</v>
      </c>
      <c r="CF137">
        <f>IF(Table13[[#This Row],[Monthly_Household_Income]]=6,1,0)</f>
        <v>1</v>
      </c>
      <c r="CG137">
        <f>IF(Table13[[#This Row],[Monthly_Household_Income]]=7,1,0)</f>
        <v>0</v>
      </c>
      <c r="CH137">
        <f>IF(Table13[[#This Row],[Monthly_Household_Income]]=8,1,0)</f>
        <v>0</v>
      </c>
      <c r="CI137">
        <f>IF(Table13[[#This Row],[Monthly_Household_Income]]=9,1,0)</f>
        <v>0</v>
      </c>
      <c r="CJ137">
        <f>IF(Table13[[#This Row],[Monthly_Household_Income]]=98,1,0)</f>
        <v>0</v>
      </c>
    </row>
    <row r="138" spans="1:88">
      <c r="A138">
        <v>545</v>
      </c>
      <c r="B138" s="1">
        <v>43038</v>
      </c>
      <c r="C138" t="s">
        <v>32</v>
      </c>
      <c r="D138">
        <v>8</v>
      </c>
      <c r="E138">
        <v>7</v>
      </c>
      <c r="F138">
        <v>8</v>
      </c>
      <c r="G138">
        <v>8</v>
      </c>
      <c r="H138">
        <v>8</v>
      </c>
      <c r="I138">
        <v>8</v>
      </c>
      <c r="J138" t="s">
        <v>16</v>
      </c>
      <c r="K138">
        <v>9</v>
      </c>
      <c r="L138">
        <v>7</v>
      </c>
      <c r="M138">
        <v>8</v>
      </c>
      <c r="N138">
        <v>8</v>
      </c>
      <c r="O138">
        <v>9</v>
      </c>
      <c r="P138">
        <v>7</v>
      </c>
      <c r="Q138">
        <v>8</v>
      </c>
      <c r="R138">
        <v>8</v>
      </c>
      <c r="S138">
        <v>9</v>
      </c>
      <c r="T138">
        <v>7</v>
      </c>
      <c r="U138">
        <v>8</v>
      </c>
      <c r="V138">
        <v>8</v>
      </c>
      <c r="W138">
        <v>9</v>
      </c>
      <c r="X138">
        <v>7</v>
      </c>
      <c r="Y138">
        <v>9</v>
      </c>
      <c r="Z138">
        <v>8</v>
      </c>
      <c r="AA138">
        <v>8</v>
      </c>
      <c r="AB138">
        <v>7</v>
      </c>
      <c r="AC138">
        <v>1</v>
      </c>
      <c r="AD138">
        <f>IF(Table13[[#This Row],[payment]]=1,1,0)</f>
        <v>1</v>
      </c>
      <c r="AE138">
        <f>IF(Table13[[#This Row],[payment]]=2,1,0)</f>
        <v>0</v>
      </c>
      <c r="AF138">
        <f>IF(Table13[[#This Row],[payment]]=3,1,0)</f>
        <v>0</v>
      </c>
      <c r="AG138">
        <v>1</v>
      </c>
      <c r="AH138">
        <f>IF(Table13[[#This Row],[method_payment]]=1,1,0)</f>
        <v>1</v>
      </c>
      <c r="AI138">
        <f>IF(Table13[[#This Row],[method_payment]]=2,1,0)</f>
        <v>0</v>
      </c>
      <c r="AJ138">
        <f>IF(Table13[[#This Row],[method_payment]]=3,1,0)</f>
        <v>0</v>
      </c>
      <c r="AK138">
        <f>IF(Table13[[#This Row],[method_payment]]=5,1,0)</f>
        <v>0</v>
      </c>
      <c r="AL138">
        <f>IF(Table13[[#This Row],[method_payment]]=6,1,0)</f>
        <v>0</v>
      </c>
      <c r="AM138" t="s">
        <v>16</v>
      </c>
      <c r="AN138" t="s">
        <v>16</v>
      </c>
      <c r="AO138">
        <v>1</v>
      </c>
      <c r="AP138" s="2">
        <v>542.85</v>
      </c>
      <c r="AQ138" s="3">
        <f>IF(AND(Table13[[#This Row],[Average_amount_spent_per_visit_last_3_months]]&gt;=1,Table13[[#This Row],[Average_amount_spent_per_visit_last_3_months]]&lt;=999),1,0)</f>
        <v>1</v>
      </c>
      <c r="AR138" s="3">
        <f>IF(AND(Table13[[#This Row],[Average_amount_spent_per_visit_last_3_months]]&gt;=1000,Table13[[#This Row],[Average_amount_spent_per_visit_last_3_months]]&lt;=6700),1,0)</f>
        <v>0</v>
      </c>
      <c r="AS138">
        <v>1</v>
      </c>
      <c r="AT138">
        <v>29</v>
      </c>
      <c r="AU138">
        <f>IF(AND(Table13[[#This Row],[Age]]&gt;=18,Table13[[#This Row],[Age]]&lt;=25),1,0)</f>
        <v>0</v>
      </c>
      <c r="AV138">
        <f>IF(AND(Table13[[#This Row],[Age]]&gt;=26,Table13[[#This Row],[Age]]&lt;=35),1,0)</f>
        <v>1</v>
      </c>
      <c r="AW138">
        <f>IF(AND(Table13[[#This Row],[Age]]&gt;=36,Table13[[#This Row],[Age]]&lt;=45),1,0)</f>
        <v>0</v>
      </c>
      <c r="AX138">
        <f>IF(AND(Table13[[#This Row],[Age]]&gt;=46,Table13[[#This Row],[Age]]&lt;=55),1,0)</f>
        <v>0</v>
      </c>
      <c r="AY138">
        <f>IF(AND(Table13[[#This Row],[Age]]&gt;=56,Table13[[#This Row],[Age]]&lt;=67),1,0)</f>
        <v>0</v>
      </c>
      <c r="AZ138" t="s">
        <v>25</v>
      </c>
      <c r="BA138">
        <f>IF(Table13[[#This Row],[Marital Status]]="Married",1,0)</f>
        <v>1</v>
      </c>
      <c r="BB138">
        <f>IF(Table13[[#This Row],[Marital Status]]="Single",1,0)</f>
        <v>0</v>
      </c>
      <c r="BC138" t="s">
        <v>28</v>
      </c>
      <c r="BD138">
        <f>IF(Table13[[#This Row],[gender]]="Male",1,0)</f>
        <v>0</v>
      </c>
      <c r="BE138">
        <f>IF(Table13[[#This Row],[gender]]="Female",1,0)</f>
        <v>1</v>
      </c>
      <c r="BF138" t="s">
        <v>19</v>
      </c>
      <c r="BG138">
        <f>IF(Table13[[#This Row],[Highest level of Education]]="Did not attend school",1,0)</f>
        <v>0</v>
      </c>
      <c r="BH138">
        <f>IF(Table13[[#This Row],[Highest level of Education]]="K12 completed",1,0)</f>
        <v>0</v>
      </c>
      <c r="BI138">
        <f>IF(Table13[[#This Row],[Highest level of Education]]="High School Completed",1,0)</f>
        <v>0</v>
      </c>
      <c r="BJ138">
        <f>IF(Table13[[#This Row],[Highest level of Education]]="Technical Diploma/Partially completed College",1,0)</f>
        <v>0</v>
      </c>
      <c r="BK138">
        <f>IF(Table13[[#This Row],[Highest level of Education]]="University/College Degree",1,0)</f>
        <v>1</v>
      </c>
      <c r="BL138">
        <f>IF(Table13[[#This Row],[Highest level of Education]]="Post-graduate education",1,0)</f>
        <v>0</v>
      </c>
      <c r="BM138">
        <v>3</v>
      </c>
      <c r="BN138">
        <v>1</v>
      </c>
      <c r="BO138">
        <v>4</v>
      </c>
      <c r="BP138">
        <f>IF(Table13[[#This Row],[Monthly_Income 1_5500 2_8000 3_11000 4_15000 5_20000 6_27000 7_35000 8_5000 9_51000 98_0]]=1,1,0)</f>
        <v>0</v>
      </c>
      <c r="BQ138">
        <f>IF(Table13[[#This Row],[Monthly_Income 1_5500 2_8000 3_11000 4_15000 5_20000 6_27000 7_35000 8_5000 9_51000 98_0]]=2,1,0)</f>
        <v>0</v>
      </c>
      <c r="BR138">
        <f>IF(Table13[[#This Row],[Monthly_Income 1_5500 2_8000 3_11000 4_15000 5_20000 6_27000 7_35000 8_5000 9_51000 98_0]]=3,1,0)</f>
        <v>0</v>
      </c>
      <c r="BS138">
        <f>IF(Table13[[#This Row],[Monthly_Income 1_5500 2_8000 3_11000 4_15000 5_20000 6_27000 7_35000 8_5000 9_51000 98_0]]=4,1,0)</f>
        <v>1</v>
      </c>
      <c r="BT138">
        <f>IF(Table13[[#This Row],[Monthly_Income 1_5500 2_8000 3_11000 4_15000 5_20000 6_27000 7_35000 8_5000 9_51000 98_0]]=5,1,0)</f>
        <v>0</v>
      </c>
      <c r="BU138">
        <f>IF(Table13[[#This Row],[Monthly_Income 1_5500 2_8000 3_11000 4_15000 5_20000 6_27000 7_35000 8_5000 9_51000 98_0]]=6,1,0)</f>
        <v>0</v>
      </c>
      <c r="BV138">
        <f>IF(Table13[[#This Row],[Monthly_Income 1_5500 2_8000 3_11000 4_15000 5_20000 6_27000 7_35000 8_5000 9_51000 98_0]]=7,1,0)</f>
        <v>0</v>
      </c>
      <c r="BW138">
        <f>IF(Table13[[#This Row],[Monthly_Income 1_5500 2_8000 3_11000 4_15000 5_20000 6_27000 7_35000 8_5000 9_51000 98_0]]=8,1,0)</f>
        <v>0</v>
      </c>
      <c r="BX138">
        <f>IF(Table13[[#This Row],[Monthly_Income 1_5500 2_8000 3_11000 4_15000 5_20000 6_27000 7_35000 8_5000 9_51000 98_0]]=9,1,0)</f>
        <v>0</v>
      </c>
      <c r="BY138">
        <f>IF(Table13[[#This Row],[Monthly_Income 1_5500 2_8000 3_11000 4_15000 5_20000 6_27000 7_35000 8_5000 9_51000 98_0]]=98,1,0)</f>
        <v>0</v>
      </c>
      <c r="BZ138">
        <v>5</v>
      </c>
      <c r="CA138">
        <f>IF(Table13[[#This Row],[Monthly_Household_Income]]=1,1,0)</f>
        <v>0</v>
      </c>
      <c r="CB138">
        <f>IF(Table13[[#This Row],[Monthly_Household_Income]]=2,1,0)</f>
        <v>0</v>
      </c>
      <c r="CC138">
        <f>IF(Table13[[#This Row],[Monthly_Household_Income]]=3,1,0)</f>
        <v>0</v>
      </c>
      <c r="CD138">
        <f>IF(Table13[[#This Row],[Monthly_Household_Income]]=4,1,0)</f>
        <v>0</v>
      </c>
      <c r="CE138">
        <f>IF(Table13[[#This Row],[Monthly_Household_Income]]=5,1,0)</f>
        <v>1</v>
      </c>
      <c r="CF138">
        <f>IF(Table13[[#This Row],[Monthly_Household_Income]]=6,1,0)</f>
        <v>0</v>
      </c>
      <c r="CG138">
        <f>IF(Table13[[#This Row],[Monthly_Household_Income]]=7,1,0)</f>
        <v>0</v>
      </c>
      <c r="CH138">
        <f>IF(Table13[[#This Row],[Monthly_Household_Income]]=8,1,0)</f>
        <v>0</v>
      </c>
      <c r="CI138">
        <f>IF(Table13[[#This Row],[Monthly_Household_Income]]=9,1,0)</f>
        <v>0</v>
      </c>
      <c r="CJ138">
        <f>IF(Table13[[#This Row],[Monthly_Household_Income]]=98,1,0)</f>
        <v>0</v>
      </c>
    </row>
    <row r="139" spans="1:88">
      <c r="A139">
        <v>546</v>
      </c>
      <c r="B139" s="1">
        <v>43192</v>
      </c>
      <c r="C139" t="s">
        <v>33</v>
      </c>
      <c r="D139">
        <v>9</v>
      </c>
      <c r="E139">
        <v>7</v>
      </c>
      <c r="F139">
        <v>7</v>
      </c>
      <c r="G139">
        <v>9</v>
      </c>
      <c r="H139">
        <v>8</v>
      </c>
      <c r="I139">
        <v>9</v>
      </c>
      <c r="J139" t="s">
        <v>16</v>
      </c>
      <c r="K139">
        <v>9</v>
      </c>
      <c r="L139">
        <v>8</v>
      </c>
      <c r="M139">
        <v>9</v>
      </c>
      <c r="N139">
        <v>8</v>
      </c>
      <c r="O139">
        <v>8</v>
      </c>
      <c r="P139">
        <v>9</v>
      </c>
      <c r="Q139">
        <v>7</v>
      </c>
      <c r="R139">
        <v>9</v>
      </c>
      <c r="S139">
        <v>7</v>
      </c>
      <c r="T139">
        <v>8</v>
      </c>
      <c r="U139">
        <v>10</v>
      </c>
      <c r="V139">
        <v>9</v>
      </c>
      <c r="W139">
        <v>9</v>
      </c>
      <c r="X139">
        <v>0</v>
      </c>
      <c r="Y139">
        <v>10</v>
      </c>
      <c r="Z139">
        <v>8</v>
      </c>
      <c r="AA139">
        <v>10</v>
      </c>
      <c r="AB139">
        <v>0</v>
      </c>
      <c r="AC139">
        <v>2</v>
      </c>
      <c r="AD139">
        <f>IF(Table13[[#This Row],[payment]]=1,1,0)</f>
        <v>0</v>
      </c>
      <c r="AE139">
        <f>IF(Table13[[#This Row],[payment]]=2,1,0)</f>
        <v>1</v>
      </c>
      <c r="AF139">
        <f>IF(Table13[[#This Row],[payment]]=3,1,0)</f>
        <v>0</v>
      </c>
      <c r="AG139">
        <v>2</v>
      </c>
      <c r="AH139">
        <f>IF(Table13[[#This Row],[method_payment]]=1,1,0)</f>
        <v>0</v>
      </c>
      <c r="AI139">
        <f>IF(Table13[[#This Row],[method_payment]]=2,1,0)</f>
        <v>1</v>
      </c>
      <c r="AJ139">
        <f>IF(Table13[[#This Row],[method_payment]]=3,1,0)</f>
        <v>0</v>
      </c>
      <c r="AK139">
        <f>IF(Table13[[#This Row],[method_payment]]=5,1,0)</f>
        <v>0</v>
      </c>
      <c r="AL139">
        <f>IF(Table13[[#This Row],[method_payment]]=6,1,0)</f>
        <v>0</v>
      </c>
      <c r="AM139" t="s">
        <v>16</v>
      </c>
      <c r="AN139" t="s">
        <v>15</v>
      </c>
      <c r="AO139">
        <v>1</v>
      </c>
      <c r="AP139" s="2">
        <v>217.83</v>
      </c>
      <c r="AQ139" s="3">
        <f>IF(AND(Table13[[#This Row],[Average_amount_spent_per_visit_last_3_months]]&gt;=1,Table13[[#This Row],[Average_amount_spent_per_visit_last_3_months]]&lt;=999),1,0)</f>
        <v>1</v>
      </c>
      <c r="AR139" s="3">
        <f>IF(AND(Table13[[#This Row],[Average_amount_spent_per_visit_last_3_months]]&gt;=1000,Table13[[#This Row],[Average_amount_spent_per_visit_last_3_months]]&lt;=6700),1,0)</f>
        <v>0</v>
      </c>
      <c r="AS139">
        <v>2</v>
      </c>
      <c r="AT139">
        <v>28</v>
      </c>
      <c r="AU139">
        <f>IF(AND(Table13[[#This Row],[Age]]&gt;=18,Table13[[#This Row],[Age]]&lt;=25),1,0)</f>
        <v>0</v>
      </c>
      <c r="AV139">
        <f>IF(AND(Table13[[#This Row],[Age]]&gt;=26,Table13[[#This Row],[Age]]&lt;=35),1,0)</f>
        <v>1</v>
      </c>
      <c r="AW139">
        <f>IF(AND(Table13[[#This Row],[Age]]&gt;=36,Table13[[#This Row],[Age]]&lt;=45),1,0)</f>
        <v>0</v>
      </c>
      <c r="AX139">
        <f>IF(AND(Table13[[#This Row],[Age]]&gt;=46,Table13[[#This Row],[Age]]&lt;=55),1,0)</f>
        <v>0</v>
      </c>
      <c r="AY139">
        <f>IF(AND(Table13[[#This Row],[Age]]&gt;=56,Table13[[#This Row],[Age]]&lt;=67),1,0)</f>
        <v>0</v>
      </c>
      <c r="AZ139" t="s">
        <v>24</v>
      </c>
      <c r="BA139">
        <f>IF(Table13[[#This Row],[Marital Status]]="Married",1,0)</f>
        <v>0</v>
      </c>
      <c r="BB139">
        <f>IF(Table13[[#This Row],[Marital Status]]="Single",1,0)</f>
        <v>1</v>
      </c>
      <c r="BC139" t="s">
        <v>27</v>
      </c>
      <c r="BD139">
        <f>IF(Table13[[#This Row],[gender]]="Male",1,0)</f>
        <v>1</v>
      </c>
      <c r="BE139">
        <f>IF(Table13[[#This Row],[gender]]="Female",1,0)</f>
        <v>0</v>
      </c>
      <c r="BF139" t="s">
        <v>19</v>
      </c>
      <c r="BG139">
        <f>IF(Table13[[#This Row],[Highest level of Education]]="Did not attend school",1,0)</f>
        <v>0</v>
      </c>
      <c r="BH139">
        <f>IF(Table13[[#This Row],[Highest level of Education]]="K12 completed",1,0)</f>
        <v>0</v>
      </c>
      <c r="BI139">
        <f>IF(Table13[[#This Row],[Highest level of Education]]="High School Completed",1,0)</f>
        <v>0</v>
      </c>
      <c r="BJ139">
        <f>IF(Table13[[#This Row],[Highest level of Education]]="Technical Diploma/Partially completed College",1,0)</f>
        <v>0</v>
      </c>
      <c r="BK139">
        <f>IF(Table13[[#This Row],[Highest level of Education]]="University/College Degree",1,0)</f>
        <v>1</v>
      </c>
      <c r="BL139">
        <f>IF(Table13[[#This Row],[Highest level of Education]]="Post-graduate education",1,0)</f>
        <v>0</v>
      </c>
      <c r="BM139">
        <v>0</v>
      </c>
      <c r="BN139">
        <v>1</v>
      </c>
      <c r="BO139">
        <v>4</v>
      </c>
      <c r="BP139">
        <f>IF(Table13[[#This Row],[Monthly_Income 1_5500 2_8000 3_11000 4_15000 5_20000 6_27000 7_35000 8_5000 9_51000 98_0]]=1,1,0)</f>
        <v>0</v>
      </c>
      <c r="BQ139">
        <f>IF(Table13[[#This Row],[Monthly_Income 1_5500 2_8000 3_11000 4_15000 5_20000 6_27000 7_35000 8_5000 9_51000 98_0]]=2,1,0)</f>
        <v>0</v>
      </c>
      <c r="BR139">
        <f>IF(Table13[[#This Row],[Monthly_Income 1_5500 2_8000 3_11000 4_15000 5_20000 6_27000 7_35000 8_5000 9_51000 98_0]]=3,1,0)</f>
        <v>0</v>
      </c>
      <c r="BS139">
        <f>IF(Table13[[#This Row],[Monthly_Income 1_5500 2_8000 3_11000 4_15000 5_20000 6_27000 7_35000 8_5000 9_51000 98_0]]=4,1,0)</f>
        <v>1</v>
      </c>
      <c r="BT139">
        <f>IF(Table13[[#This Row],[Monthly_Income 1_5500 2_8000 3_11000 4_15000 5_20000 6_27000 7_35000 8_5000 9_51000 98_0]]=5,1,0)</f>
        <v>0</v>
      </c>
      <c r="BU139">
        <f>IF(Table13[[#This Row],[Monthly_Income 1_5500 2_8000 3_11000 4_15000 5_20000 6_27000 7_35000 8_5000 9_51000 98_0]]=6,1,0)</f>
        <v>0</v>
      </c>
      <c r="BV139">
        <f>IF(Table13[[#This Row],[Monthly_Income 1_5500 2_8000 3_11000 4_15000 5_20000 6_27000 7_35000 8_5000 9_51000 98_0]]=7,1,0)</f>
        <v>0</v>
      </c>
      <c r="BW139">
        <f>IF(Table13[[#This Row],[Monthly_Income 1_5500 2_8000 3_11000 4_15000 5_20000 6_27000 7_35000 8_5000 9_51000 98_0]]=8,1,0)</f>
        <v>0</v>
      </c>
      <c r="BX139">
        <f>IF(Table13[[#This Row],[Monthly_Income 1_5500 2_8000 3_11000 4_15000 5_20000 6_27000 7_35000 8_5000 9_51000 98_0]]=9,1,0)</f>
        <v>0</v>
      </c>
      <c r="BY139">
        <f>IF(Table13[[#This Row],[Monthly_Income 1_5500 2_8000 3_11000 4_15000 5_20000 6_27000 7_35000 8_5000 9_51000 98_0]]=98,1,0)</f>
        <v>0</v>
      </c>
      <c r="BZ139">
        <v>8</v>
      </c>
      <c r="CA139">
        <f>IF(Table13[[#This Row],[Monthly_Household_Income]]=1,1,0)</f>
        <v>0</v>
      </c>
      <c r="CB139">
        <f>IF(Table13[[#This Row],[Monthly_Household_Income]]=2,1,0)</f>
        <v>0</v>
      </c>
      <c r="CC139">
        <f>IF(Table13[[#This Row],[Monthly_Household_Income]]=3,1,0)</f>
        <v>0</v>
      </c>
      <c r="CD139">
        <f>IF(Table13[[#This Row],[Monthly_Household_Income]]=4,1,0)</f>
        <v>0</v>
      </c>
      <c r="CE139">
        <f>IF(Table13[[#This Row],[Monthly_Household_Income]]=5,1,0)</f>
        <v>0</v>
      </c>
      <c r="CF139">
        <f>IF(Table13[[#This Row],[Monthly_Household_Income]]=6,1,0)</f>
        <v>0</v>
      </c>
      <c r="CG139">
        <f>IF(Table13[[#This Row],[Monthly_Household_Income]]=7,1,0)</f>
        <v>0</v>
      </c>
      <c r="CH139">
        <f>IF(Table13[[#This Row],[Monthly_Household_Income]]=8,1,0)</f>
        <v>1</v>
      </c>
      <c r="CI139">
        <f>IF(Table13[[#This Row],[Monthly_Household_Income]]=9,1,0)</f>
        <v>0</v>
      </c>
      <c r="CJ139">
        <f>IF(Table13[[#This Row],[Monthly_Household_Income]]=98,1,0)</f>
        <v>0</v>
      </c>
    </row>
    <row r="140" spans="1:88">
      <c r="A140">
        <v>550</v>
      </c>
      <c r="B140" s="1">
        <v>43160</v>
      </c>
      <c r="C140" t="s">
        <v>29</v>
      </c>
      <c r="D140">
        <v>8</v>
      </c>
      <c r="E140">
        <v>8</v>
      </c>
      <c r="F140">
        <v>7</v>
      </c>
      <c r="G140">
        <v>8</v>
      </c>
      <c r="H140">
        <v>8</v>
      </c>
      <c r="I140">
        <v>8</v>
      </c>
      <c r="J140" t="s">
        <v>15</v>
      </c>
      <c r="K140">
        <v>9</v>
      </c>
      <c r="L140">
        <v>7</v>
      </c>
      <c r="M140">
        <v>8</v>
      </c>
      <c r="N140">
        <v>8</v>
      </c>
      <c r="O140">
        <v>7</v>
      </c>
      <c r="P140">
        <v>7</v>
      </c>
      <c r="Q140">
        <v>9</v>
      </c>
      <c r="R140">
        <v>8</v>
      </c>
      <c r="S140">
        <v>9</v>
      </c>
      <c r="T140">
        <v>7</v>
      </c>
      <c r="U140">
        <v>9</v>
      </c>
      <c r="V140">
        <v>8</v>
      </c>
      <c r="W140">
        <v>8</v>
      </c>
      <c r="X140">
        <v>9</v>
      </c>
      <c r="Y140">
        <v>7</v>
      </c>
      <c r="Z140">
        <v>8</v>
      </c>
      <c r="AA140">
        <v>8</v>
      </c>
      <c r="AB140">
        <v>7</v>
      </c>
      <c r="AC140">
        <v>1</v>
      </c>
      <c r="AD140">
        <f>IF(Table13[[#This Row],[payment]]=1,1,0)</f>
        <v>1</v>
      </c>
      <c r="AE140">
        <f>IF(Table13[[#This Row],[payment]]=2,1,0)</f>
        <v>0</v>
      </c>
      <c r="AF140">
        <f>IF(Table13[[#This Row],[payment]]=3,1,0)</f>
        <v>0</v>
      </c>
      <c r="AG140">
        <v>1</v>
      </c>
      <c r="AH140">
        <f>IF(Table13[[#This Row],[method_payment]]=1,1,0)</f>
        <v>1</v>
      </c>
      <c r="AI140">
        <f>IF(Table13[[#This Row],[method_payment]]=2,1,0)</f>
        <v>0</v>
      </c>
      <c r="AJ140">
        <f>IF(Table13[[#This Row],[method_payment]]=3,1,0)</f>
        <v>0</v>
      </c>
      <c r="AK140">
        <f>IF(Table13[[#This Row],[method_payment]]=5,1,0)</f>
        <v>0</v>
      </c>
      <c r="AL140">
        <f>IF(Table13[[#This Row],[method_payment]]=6,1,0)</f>
        <v>0</v>
      </c>
      <c r="AM140" t="s">
        <v>16</v>
      </c>
      <c r="AN140" t="s">
        <v>15</v>
      </c>
      <c r="AO140">
        <v>2</v>
      </c>
      <c r="AP140" s="2">
        <v>424.13</v>
      </c>
      <c r="AQ140" s="3">
        <f>IF(AND(Table13[[#This Row],[Average_amount_spent_per_visit_last_3_months]]&gt;=1,Table13[[#This Row],[Average_amount_spent_per_visit_last_3_months]]&lt;=999),1,0)</f>
        <v>1</v>
      </c>
      <c r="AR140" s="3">
        <f>IF(AND(Table13[[#This Row],[Average_amount_spent_per_visit_last_3_months]]&gt;=1000,Table13[[#This Row],[Average_amount_spent_per_visit_last_3_months]]&lt;=6700),1,0)</f>
        <v>0</v>
      </c>
      <c r="AS140">
        <v>1</v>
      </c>
      <c r="AT140">
        <v>39</v>
      </c>
      <c r="AU140">
        <f>IF(AND(Table13[[#This Row],[Age]]&gt;=18,Table13[[#This Row],[Age]]&lt;=25),1,0)</f>
        <v>0</v>
      </c>
      <c r="AV140">
        <f>IF(AND(Table13[[#This Row],[Age]]&gt;=26,Table13[[#This Row],[Age]]&lt;=35),1,0)</f>
        <v>0</v>
      </c>
      <c r="AW140">
        <f>IF(AND(Table13[[#This Row],[Age]]&gt;=36,Table13[[#This Row],[Age]]&lt;=45),1,0)</f>
        <v>1</v>
      </c>
      <c r="AX140">
        <f>IF(AND(Table13[[#This Row],[Age]]&gt;=46,Table13[[#This Row],[Age]]&lt;=55),1,0)</f>
        <v>0</v>
      </c>
      <c r="AY140">
        <f>IF(AND(Table13[[#This Row],[Age]]&gt;=56,Table13[[#This Row],[Age]]&lt;=67),1,0)</f>
        <v>0</v>
      </c>
      <c r="AZ140" t="s">
        <v>25</v>
      </c>
      <c r="BA140">
        <f>IF(Table13[[#This Row],[Marital Status]]="Married",1,0)</f>
        <v>1</v>
      </c>
      <c r="BB140">
        <f>IF(Table13[[#This Row],[Marital Status]]="Single",1,0)</f>
        <v>0</v>
      </c>
      <c r="BC140" t="s">
        <v>27</v>
      </c>
      <c r="BD140">
        <f>IF(Table13[[#This Row],[gender]]="Male",1,0)</f>
        <v>1</v>
      </c>
      <c r="BE140">
        <f>IF(Table13[[#This Row],[gender]]="Female",1,0)</f>
        <v>0</v>
      </c>
      <c r="BF140" t="s">
        <v>19</v>
      </c>
      <c r="BG140">
        <f>IF(Table13[[#This Row],[Highest level of Education]]="Did not attend school",1,0)</f>
        <v>0</v>
      </c>
      <c r="BH140">
        <f>IF(Table13[[#This Row],[Highest level of Education]]="K12 completed",1,0)</f>
        <v>0</v>
      </c>
      <c r="BI140">
        <f>IF(Table13[[#This Row],[Highest level of Education]]="High School Completed",1,0)</f>
        <v>0</v>
      </c>
      <c r="BJ140">
        <f>IF(Table13[[#This Row],[Highest level of Education]]="Technical Diploma/Partially completed College",1,0)</f>
        <v>0</v>
      </c>
      <c r="BK140">
        <f>IF(Table13[[#This Row],[Highest level of Education]]="University/College Degree",1,0)</f>
        <v>1</v>
      </c>
      <c r="BL140">
        <f>IF(Table13[[#This Row],[Highest level of Education]]="Post-graduate education",1,0)</f>
        <v>0</v>
      </c>
      <c r="BM140">
        <v>3</v>
      </c>
      <c r="BN140">
        <v>1</v>
      </c>
      <c r="BO140">
        <v>4</v>
      </c>
      <c r="BP140">
        <f>IF(Table13[[#This Row],[Monthly_Income 1_5500 2_8000 3_11000 4_15000 5_20000 6_27000 7_35000 8_5000 9_51000 98_0]]=1,1,0)</f>
        <v>0</v>
      </c>
      <c r="BQ140">
        <f>IF(Table13[[#This Row],[Monthly_Income 1_5500 2_8000 3_11000 4_15000 5_20000 6_27000 7_35000 8_5000 9_51000 98_0]]=2,1,0)</f>
        <v>0</v>
      </c>
      <c r="BR140">
        <f>IF(Table13[[#This Row],[Monthly_Income 1_5500 2_8000 3_11000 4_15000 5_20000 6_27000 7_35000 8_5000 9_51000 98_0]]=3,1,0)</f>
        <v>0</v>
      </c>
      <c r="BS140">
        <f>IF(Table13[[#This Row],[Monthly_Income 1_5500 2_8000 3_11000 4_15000 5_20000 6_27000 7_35000 8_5000 9_51000 98_0]]=4,1,0)</f>
        <v>1</v>
      </c>
      <c r="BT140">
        <f>IF(Table13[[#This Row],[Monthly_Income 1_5500 2_8000 3_11000 4_15000 5_20000 6_27000 7_35000 8_5000 9_51000 98_0]]=5,1,0)</f>
        <v>0</v>
      </c>
      <c r="BU140">
        <f>IF(Table13[[#This Row],[Monthly_Income 1_5500 2_8000 3_11000 4_15000 5_20000 6_27000 7_35000 8_5000 9_51000 98_0]]=6,1,0)</f>
        <v>0</v>
      </c>
      <c r="BV140">
        <f>IF(Table13[[#This Row],[Monthly_Income 1_5500 2_8000 3_11000 4_15000 5_20000 6_27000 7_35000 8_5000 9_51000 98_0]]=7,1,0)</f>
        <v>0</v>
      </c>
      <c r="BW140">
        <f>IF(Table13[[#This Row],[Monthly_Income 1_5500 2_8000 3_11000 4_15000 5_20000 6_27000 7_35000 8_5000 9_51000 98_0]]=8,1,0)</f>
        <v>0</v>
      </c>
      <c r="BX140">
        <f>IF(Table13[[#This Row],[Monthly_Income 1_5500 2_8000 3_11000 4_15000 5_20000 6_27000 7_35000 8_5000 9_51000 98_0]]=9,1,0)</f>
        <v>0</v>
      </c>
      <c r="BY140">
        <f>IF(Table13[[#This Row],[Monthly_Income 1_5500 2_8000 3_11000 4_15000 5_20000 6_27000 7_35000 8_5000 9_51000 98_0]]=98,1,0)</f>
        <v>0</v>
      </c>
      <c r="BZ140">
        <v>5</v>
      </c>
      <c r="CA140">
        <f>IF(Table13[[#This Row],[Monthly_Household_Income]]=1,1,0)</f>
        <v>0</v>
      </c>
      <c r="CB140">
        <f>IF(Table13[[#This Row],[Monthly_Household_Income]]=2,1,0)</f>
        <v>0</v>
      </c>
      <c r="CC140">
        <f>IF(Table13[[#This Row],[Monthly_Household_Income]]=3,1,0)</f>
        <v>0</v>
      </c>
      <c r="CD140">
        <f>IF(Table13[[#This Row],[Monthly_Household_Income]]=4,1,0)</f>
        <v>0</v>
      </c>
      <c r="CE140">
        <f>IF(Table13[[#This Row],[Monthly_Household_Income]]=5,1,0)</f>
        <v>1</v>
      </c>
      <c r="CF140">
        <f>IF(Table13[[#This Row],[Monthly_Household_Income]]=6,1,0)</f>
        <v>0</v>
      </c>
      <c r="CG140">
        <f>IF(Table13[[#This Row],[Monthly_Household_Income]]=7,1,0)</f>
        <v>0</v>
      </c>
      <c r="CH140">
        <f>IF(Table13[[#This Row],[Monthly_Household_Income]]=8,1,0)</f>
        <v>0</v>
      </c>
      <c r="CI140">
        <f>IF(Table13[[#This Row],[Monthly_Household_Income]]=9,1,0)</f>
        <v>0</v>
      </c>
      <c r="CJ140">
        <f>IF(Table13[[#This Row],[Monthly_Household_Income]]=98,1,0)</f>
        <v>0</v>
      </c>
    </row>
    <row r="141" spans="1:88">
      <c r="A141">
        <v>551</v>
      </c>
      <c r="B141" s="1">
        <v>43069</v>
      </c>
      <c r="C141" t="s">
        <v>29</v>
      </c>
      <c r="D141">
        <v>7</v>
      </c>
      <c r="E141">
        <v>7</v>
      </c>
      <c r="F141">
        <v>7</v>
      </c>
      <c r="G141">
        <v>8</v>
      </c>
      <c r="H141">
        <v>6</v>
      </c>
      <c r="I141">
        <v>7</v>
      </c>
      <c r="J141" t="s">
        <v>15</v>
      </c>
      <c r="K141">
        <v>7</v>
      </c>
      <c r="L141">
        <v>8</v>
      </c>
      <c r="M141">
        <v>6</v>
      </c>
      <c r="N141">
        <v>6</v>
      </c>
      <c r="O141">
        <v>8</v>
      </c>
      <c r="P141">
        <v>6</v>
      </c>
      <c r="Q141">
        <v>7</v>
      </c>
      <c r="R141">
        <v>9</v>
      </c>
      <c r="S141">
        <v>7</v>
      </c>
      <c r="T141">
        <v>8</v>
      </c>
      <c r="U141">
        <v>9</v>
      </c>
      <c r="V141">
        <v>7</v>
      </c>
      <c r="W141">
        <v>6</v>
      </c>
      <c r="X141">
        <v>8</v>
      </c>
      <c r="Y141">
        <v>8</v>
      </c>
      <c r="Z141">
        <v>9</v>
      </c>
      <c r="AA141">
        <v>8</v>
      </c>
      <c r="AB141">
        <v>6</v>
      </c>
      <c r="AC141">
        <v>3</v>
      </c>
      <c r="AD141">
        <f>IF(Table13[[#This Row],[payment]]=1,1,0)</f>
        <v>0</v>
      </c>
      <c r="AE141">
        <f>IF(Table13[[#This Row],[payment]]=2,1,0)</f>
        <v>0</v>
      </c>
      <c r="AF141">
        <f>IF(Table13[[#This Row],[payment]]=3,1,0)</f>
        <v>1</v>
      </c>
      <c r="AG141">
        <v>1</v>
      </c>
      <c r="AH141">
        <f>IF(Table13[[#This Row],[method_payment]]=1,1,0)</f>
        <v>1</v>
      </c>
      <c r="AI141">
        <f>IF(Table13[[#This Row],[method_payment]]=2,1,0)</f>
        <v>0</v>
      </c>
      <c r="AJ141">
        <f>IF(Table13[[#This Row],[method_payment]]=3,1,0)</f>
        <v>0</v>
      </c>
      <c r="AK141">
        <f>IF(Table13[[#This Row],[method_payment]]=5,1,0)</f>
        <v>0</v>
      </c>
      <c r="AL141">
        <f>IF(Table13[[#This Row],[method_payment]]=6,1,0)</f>
        <v>0</v>
      </c>
      <c r="AM141" t="s">
        <v>16</v>
      </c>
      <c r="AN141" t="s">
        <v>16</v>
      </c>
      <c r="AO141">
        <v>1</v>
      </c>
      <c r="AP141" s="2">
        <v>533.54</v>
      </c>
      <c r="AQ141" s="3">
        <f>IF(AND(Table13[[#This Row],[Average_amount_spent_per_visit_last_3_months]]&gt;=1,Table13[[#This Row],[Average_amount_spent_per_visit_last_3_months]]&lt;=999),1,0)</f>
        <v>1</v>
      </c>
      <c r="AR141" s="3">
        <f>IF(AND(Table13[[#This Row],[Average_amount_spent_per_visit_last_3_months]]&gt;=1000,Table13[[#This Row],[Average_amount_spent_per_visit_last_3_months]]&lt;=6700),1,0)</f>
        <v>0</v>
      </c>
      <c r="AS141">
        <v>1</v>
      </c>
      <c r="AT141">
        <v>34</v>
      </c>
      <c r="AU141">
        <f>IF(AND(Table13[[#This Row],[Age]]&gt;=18,Table13[[#This Row],[Age]]&lt;=25),1,0)</f>
        <v>0</v>
      </c>
      <c r="AV141">
        <f>IF(AND(Table13[[#This Row],[Age]]&gt;=26,Table13[[#This Row],[Age]]&lt;=35),1,0)</f>
        <v>1</v>
      </c>
      <c r="AW141">
        <f>IF(AND(Table13[[#This Row],[Age]]&gt;=36,Table13[[#This Row],[Age]]&lt;=45),1,0)</f>
        <v>0</v>
      </c>
      <c r="AX141">
        <f>IF(AND(Table13[[#This Row],[Age]]&gt;=46,Table13[[#This Row],[Age]]&lt;=55),1,0)</f>
        <v>0</v>
      </c>
      <c r="AY141">
        <f>IF(AND(Table13[[#This Row],[Age]]&gt;=56,Table13[[#This Row],[Age]]&lt;=67),1,0)</f>
        <v>0</v>
      </c>
      <c r="AZ141" t="s">
        <v>25</v>
      </c>
      <c r="BA141">
        <f>IF(Table13[[#This Row],[Marital Status]]="Married",1,0)</f>
        <v>1</v>
      </c>
      <c r="BB141">
        <f>IF(Table13[[#This Row],[Marital Status]]="Single",1,0)</f>
        <v>0</v>
      </c>
      <c r="BC141" t="s">
        <v>28</v>
      </c>
      <c r="BD141">
        <f>IF(Table13[[#This Row],[gender]]="Male",1,0)</f>
        <v>0</v>
      </c>
      <c r="BE141">
        <f>IF(Table13[[#This Row],[gender]]="Female",1,0)</f>
        <v>1</v>
      </c>
      <c r="BF141" t="s">
        <v>23</v>
      </c>
      <c r="BG141">
        <f>IF(Table13[[#This Row],[Highest level of Education]]="Did not attend school",1,0)</f>
        <v>0</v>
      </c>
      <c r="BH141">
        <f>IF(Table13[[#This Row],[Highest level of Education]]="K12 completed",1,0)</f>
        <v>0</v>
      </c>
      <c r="BI141">
        <f>IF(Table13[[#This Row],[Highest level of Education]]="High School Completed",1,0)</f>
        <v>0</v>
      </c>
      <c r="BJ141">
        <f>IF(Table13[[#This Row],[Highest level of Education]]="Technical Diploma/Partially completed College",1,0)</f>
        <v>1</v>
      </c>
      <c r="BK141">
        <f>IF(Table13[[#This Row],[Highest level of Education]]="University/College Degree",1,0)</f>
        <v>0</v>
      </c>
      <c r="BL141">
        <f>IF(Table13[[#This Row],[Highest level of Education]]="Post-graduate education",1,0)</f>
        <v>0</v>
      </c>
      <c r="BM141">
        <v>2</v>
      </c>
      <c r="BN141">
        <v>1</v>
      </c>
      <c r="BO141">
        <v>4</v>
      </c>
      <c r="BP141">
        <f>IF(Table13[[#This Row],[Monthly_Income 1_5500 2_8000 3_11000 4_15000 5_20000 6_27000 7_35000 8_5000 9_51000 98_0]]=1,1,0)</f>
        <v>0</v>
      </c>
      <c r="BQ141">
        <f>IF(Table13[[#This Row],[Monthly_Income 1_5500 2_8000 3_11000 4_15000 5_20000 6_27000 7_35000 8_5000 9_51000 98_0]]=2,1,0)</f>
        <v>0</v>
      </c>
      <c r="BR141">
        <f>IF(Table13[[#This Row],[Monthly_Income 1_5500 2_8000 3_11000 4_15000 5_20000 6_27000 7_35000 8_5000 9_51000 98_0]]=3,1,0)</f>
        <v>0</v>
      </c>
      <c r="BS141">
        <f>IF(Table13[[#This Row],[Monthly_Income 1_5500 2_8000 3_11000 4_15000 5_20000 6_27000 7_35000 8_5000 9_51000 98_0]]=4,1,0)</f>
        <v>1</v>
      </c>
      <c r="BT141">
        <f>IF(Table13[[#This Row],[Monthly_Income 1_5500 2_8000 3_11000 4_15000 5_20000 6_27000 7_35000 8_5000 9_51000 98_0]]=5,1,0)</f>
        <v>0</v>
      </c>
      <c r="BU141">
        <f>IF(Table13[[#This Row],[Monthly_Income 1_5500 2_8000 3_11000 4_15000 5_20000 6_27000 7_35000 8_5000 9_51000 98_0]]=6,1,0)</f>
        <v>0</v>
      </c>
      <c r="BV141">
        <f>IF(Table13[[#This Row],[Monthly_Income 1_5500 2_8000 3_11000 4_15000 5_20000 6_27000 7_35000 8_5000 9_51000 98_0]]=7,1,0)</f>
        <v>0</v>
      </c>
      <c r="BW141">
        <f>IF(Table13[[#This Row],[Monthly_Income 1_5500 2_8000 3_11000 4_15000 5_20000 6_27000 7_35000 8_5000 9_51000 98_0]]=8,1,0)</f>
        <v>0</v>
      </c>
      <c r="BX141">
        <f>IF(Table13[[#This Row],[Monthly_Income 1_5500 2_8000 3_11000 4_15000 5_20000 6_27000 7_35000 8_5000 9_51000 98_0]]=9,1,0)</f>
        <v>0</v>
      </c>
      <c r="BY141">
        <f>IF(Table13[[#This Row],[Monthly_Income 1_5500 2_8000 3_11000 4_15000 5_20000 6_27000 7_35000 8_5000 9_51000 98_0]]=98,1,0)</f>
        <v>0</v>
      </c>
      <c r="BZ141">
        <v>5</v>
      </c>
      <c r="CA141">
        <f>IF(Table13[[#This Row],[Monthly_Household_Income]]=1,1,0)</f>
        <v>0</v>
      </c>
      <c r="CB141">
        <f>IF(Table13[[#This Row],[Monthly_Household_Income]]=2,1,0)</f>
        <v>0</v>
      </c>
      <c r="CC141">
        <f>IF(Table13[[#This Row],[Monthly_Household_Income]]=3,1,0)</f>
        <v>0</v>
      </c>
      <c r="CD141">
        <f>IF(Table13[[#This Row],[Monthly_Household_Income]]=4,1,0)</f>
        <v>0</v>
      </c>
      <c r="CE141">
        <f>IF(Table13[[#This Row],[Monthly_Household_Income]]=5,1,0)</f>
        <v>1</v>
      </c>
      <c r="CF141">
        <f>IF(Table13[[#This Row],[Monthly_Household_Income]]=6,1,0)</f>
        <v>0</v>
      </c>
      <c r="CG141">
        <f>IF(Table13[[#This Row],[Monthly_Household_Income]]=7,1,0)</f>
        <v>0</v>
      </c>
      <c r="CH141">
        <f>IF(Table13[[#This Row],[Monthly_Household_Income]]=8,1,0)</f>
        <v>0</v>
      </c>
      <c r="CI141">
        <f>IF(Table13[[#This Row],[Monthly_Household_Income]]=9,1,0)</f>
        <v>0</v>
      </c>
      <c r="CJ141">
        <f>IF(Table13[[#This Row],[Monthly_Household_Income]]=98,1,0)</f>
        <v>0</v>
      </c>
    </row>
    <row r="142" spans="1:88">
      <c r="A142">
        <v>557</v>
      </c>
      <c r="B142" s="1">
        <v>42997</v>
      </c>
      <c r="C142" t="s">
        <v>2</v>
      </c>
      <c r="D142">
        <v>8</v>
      </c>
      <c r="E142">
        <v>8</v>
      </c>
      <c r="F142">
        <v>9</v>
      </c>
      <c r="G142">
        <v>8</v>
      </c>
      <c r="H142">
        <v>9</v>
      </c>
      <c r="I142">
        <v>8</v>
      </c>
      <c r="J142" t="s">
        <v>16</v>
      </c>
      <c r="K142">
        <v>7</v>
      </c>
      <c r="L142">
        <v>7</v>
      </c>
      <c r="M142">
        <v>9</v>
      </c>
      <c r="N142">
        <v>9</v>
      </c>
      <c r="O142">
        <v>7</v>
      </c>
      <c r="P142">
        <v>7</v>
      </c>
      <c r="Q142">
        <v>6</v>
      </c>
      <c r="R142">
        <v>7</v>
      </c>
      <c r="S142">
        <v>8</v>
      </c>
      <c r="T142">
        <v>7</v>
      </c>
      <c r="U142">
        <v>8</v>
      </c>
      <c r="V142">
        <v>7</v>
      </c>
      <c r="W142">
        <v>8</v>
      </c>
      <c r="X142">
        <v>8</v>
      </c>
      <c r="Y142">
        <v>7</v>
      </c>
      <c r="Z142">
        <v>9</v>
      </c>
      <c r="AA142">
        <v>9</v>
      </c>
      <c r="AB142">
        <v>7</v>
      </c>
      <c r="AC142">
        <v>1</v>
      </c>
      <c r="AD142">
        <f>IF(Table13[[#This Row],[payment]]=1,1,0)</f>
        <v>1</v>
      </c>
      <c r="AE142">
        <f>IF(Table13[[#This Row],[payment]]=2,1,0)</f>
        <v>0</v>
      </c>
      <c r="AF142">
        <f>IF(Table13[[#This Row],[payment]]=3,1,0)</f>
        <v>0</v>
      </c>
      <c r="AG142">
        <v>1</v>
      </c>
      <c r="AH142">
        <f>IF(Table13[[#This Row],[method_payment]]=1,1,0)</f>
        <v>1</v>
      </c>
      <c r="AI142">
        <f>IF(Table13[[#This Row],[method_payment]]=2,1,0)</f>
        <v>0</v>
      </c>
      <c r="AJ142">
        <f>IF(Table13[[#This Row],[method_payment]]=3,1,0)</f>
        <v>0</v>
      </c>
      <c r="AK142">
        <f>IF(Table13[[#This Row],[method_payment]]=5,1,0)</f>
        <v>0</v>
      </c>
      <c r="AL142">
        <f>IF(Table13[[#This Row],[method_payment]]=6,1,0)</f>
        <v>0</v>
      </c>
      <c r="AM142" t="s">
        <v>16</v>
      </c>
      <c r="AN142" t="s">
        <v>15</v>
      </c>
      <c r="AO142">
        <v>3</v>
      </c>
      <c r="AP142" s="2">
        <v>257.19</v>
      </c>
      <c r="AQ142" s="3">
        <f>IF(AND(Table13[[#This Row],[Average_amount_spent_per_visit_last_3_months]]&gt;=1,Table13[[#This Row],[Average_amount_spent_per_visit_last_3_months]]&lt;=999),1,0)</f>
        <v>1</v>
      </c>
      <c r="AR142" s="3">
        <f>IF(AND(Table13[[#This Row],[Average_amount_spent_per_visit_last_3_months]]&gt;=1000,Table13[[#This Row],[Average_amount_spent_per_visit_last_3_months]]&lt;=6700),1,0)</f>
        <v>0</v>
      </c>
      <c r="AS142">
        <v>3</v>
      </c>
      <c r="AT142">
        <v>30</v>
      </c>
      <c r="AU142">
        <f>IF(AND(Table13[[#This Row],[Age]]&gt;=18,Table13[[#This Row],[Age]]&lt;=25),1,0)</f>
        <v>0</v>
      </c>
      <c r="AV142">
        <f>IF(AND(Table13[[#This Row],[Age]]&gt;=26,Table13[[#This Row],[Age]]&lt;=35),1,0)</f>
        <v>1</v>
      </c>
      <c r="AW142">
        <f>IF(AND(Table13[[#This Row],[Age]]&gt;=36,Table13[[#This Row],[Age]]&lt;=45),1,0)</f>
        <v>0</v>
      </c>
      <c r="AX142">
        <f>IF(AND(Table13[[#This Row],[Age]]&gt;=46,Table13[[#This Row],[Age]]&lt;=55),1,0)</f>
        <v>0</v>
      </c>
      <c r="AY142">
        <f>IF(AND(Table13[[#This Row],[Age]]&gt;=56,Table13[[#This Row],[Age]]&lt;=67),1,0)</f>
        <v>0</v>
      </c>
      <c r="AZ142" t="s">
        <v>24</v>
      </c>
      <c r="BA142">
        <f>IF(Table13[[#This Row],[Marital Status]]="Married",1,0)</f>
        <v>0</v>
      </c>
      <c r="BB142">
        <f>IF(Table13[[#This Row],[Marital Status]]="Single",1,0)</f>
        <v>1</v>
      </c>
      <c r="BC142" t="s">
        <v>28</v>
      </c>
      <c r="BD142">
        <f>IF(Table13[[#This Row],[gender]]="Male",1,0)</f>
        <v>0</v>
      </c>
      <c r="BE142">
        <f>IF(Table13[[#This Row],[gender]]="Female",1,0)</f>
        <v>1</v>
      </c>
      <c r="BF142" t="s">
        <v>23</v>
      </c>
      <c r="BG142">
        <f>IF(Table13[[#This Row],[Highest level of Education]]="Did not attend school",1,0)</f>
        <v>0</v>
      </c>
      <c r="BH142">
        <f>IF(Table13[[#This Row],[Highest level of Education]]="K12 completed",1,0)</f>
        <v>0</v>
      </c>
      <c r="BI142">
        <f>IF(Table13[[#This Row],[Highest level of Education]]="High School Completed",1,0)</f>
        <v>0</v>
      </c>
      <c r="BJ142">
        <f>IF(Table13[[#This Row],[Highest level of Education]]="Technical Diploma/Partially completed College",1,0)</f>
        <v>1</v>
      </c>
      <c r="BK142">
        <f>IF(Table13[[#This Row],[Highest level of Education]]="University/College Degree",1,0)</f>
        <v>0</v>
      </c>
      <c r="BL142">
        <f>IF(Table13[[#This Row],[Highest level of Education]]="Post-graduate education",1,0)</f>
        <v>0</v>
      </c>
      <c r="BM142">
        <v>0</v>
      </c>
      <c r="BN142">
        <v>1</v>
      </c>
      <c r="BO142">
        <v>3</v>
      </c>
      <c r="BP142">
        <f>IF(Table13[[#This Row],[Monthly_Income 1_5500 2_8000 3_11000 4_15000 5_20000 6_27000 7_35000 8_5000 9_51000 98_0]]=1,1,0)</f>
        <v>0</v>
      </c>
      <c r="BQ142">
        <f>IF(Table13[[#This Row],[Monthly_Income 1_5500 2_8000 3_11000 4_15000 5_20000 6_27000 7_35000 8_5000 9_51000 98_0]]=2,1,0)</f>
        <v>0</v>
      </c>
      <c r="BR142">
        <f>IF(Table13[[#This Row],[Monthly_Income 1_5500 2_8000 3_11000 4_15000 5_20000 6_27000 7_35000 8_5000 9_51000 98_0]]=3,1,0)</f>
        <v>1</v>
      </c>
      <c r="BS142">
        <f>IF(Table13[[#This Row],[Monthly_Income 1_5500 2_8000 3_11000 4_15000 5_20000 6_27000 7_35000 8_5000 9_51000 98_0]]=4,1,0)</f>
        <v>0</v>
      </c>
      <c r="BT142">
        <f>IF(Table13[[#This Row],[Monthly_Income 1_5500 2_8000 3_11000 4_15000 5_20000 6_27000 7_35000 8_5000 9_51000 98_0]]=5,1,0)</f>
        <v>0</v>
      </c>
      <c r="BU142">
        <f>IF(Table13[[#This Row],[Monthly_Income 1_5500 2_8000 3_11000 4_15000 5_20000 6_27000 7_35000 8_5000 9_51000 98_0]]=6,1,0)</f>
        <v>0</v>
      </c>
      <c r="BV142">
        <f>IF(Table13[[#This Row],[Monthly_Income 1_5500 2_8000 3_11000 4_15000 5_20000 6_27000 7_35000 8_5000 9_51000 98_0]]=7,1,0)</f>
        <v>0</v>
      </c>
      <c r="BW142">
        <f>IF(Table13[[#This Row],[Monthly_Income 1_5500 2_8000 3_11000 4_15000 5_20000 6_27000 7_35000 8_5000 9_51000 98_0]]=8,1,0)</f>
        <v>0</v>
      </c>
      <c r="BX142">
        <f>IF(Table13[[#This Row],[Monthly_Income 1_5500 2_8000 3_11000 4_15000 5_20000 6_27000 7_35000 8_5000 9_51000 98_0]]=9,1,0)</f>
        <v>0</v>
      </c>
      <c r="BY142">
        <f>IF(Table13[[#This Row],[Monthly_Income 1_5500 2_8000 3_11000 4_15000 5_20000 6_27000 7_35000 8_5000 9_51000 98_0]]=98,1,0)</f>
        <v>0</v>
      </c>
      <c r="BZ142">
        <v>5</v>
      </c>
      <c r="CA142">
        <f>IF(Table13[[#This Row],[Monthly_Household_Income]]=1,1,0)</f>
        <v>0</v>
      </c>
      <c r="CB142">
        <f>IF(Table13[[#This Row],[Monthly_Household_Income]]=2,1,0)</f>
        <v>0</v>
      </c>
      <c r="CC142">
        <f>IF(Table13[[#This Row],[Monthly_Household_Income]]=3,1,0)</f>
        <v>0</v>
      </c>
      <c r="CD142">
        <f>IF(Table13[[#This Row],[Monthly_Household_Income]]=4,1,0)</f>
        <v>0</v>
      </c>
      <c r="CE142">
        <f>IF(Table13[[#This Row],[Monthly_Household_Income]]=5,1,0)</f>
        <v>1</v>
      </c>
      <c r="CF142">
        <f>IF(Table13[[#This Row],[Monthly_Household_Income]]=6,1,0)</f>
        <v>0</v>
      </c>
      <c r="CG142">
        <f>IF(Table13[[#This Row],[Monthly_Household_Income]]=7,1,0)</f>
        <v>0</v>
      </c>
      <c r="CH142">
        <f>IF(Table13[[#This Row],[Monthly_Household_Income]]=8,1,0)</f>
        <v>0</v>
      </c>
      <c r="CI142">
        <f>IF(Table13[[#This Row],[Monthly_Household_Income]]=9,1,0)</f>
        <v>0</v>
      </c>
      <c r="CJ142">
        <f>IF(Table13[[#This Row],[Monthly_Household_Income]]=98,1,0)</f>
        <v>0</v>
      </c>
    </row>
    <row r="143" spans="1:88">
      <c r="A143">
        <v>561</v>
      </c>
      <c r="B143" s="1">
        <v>42973</v>
      </c>
      <c r="C143" t="s">
        <v>33</v>
      </c>
      <c r="D143">
        <v>8</v>
      </c>
      <c r="E143">
        <v>8</v>
      </c>
      <c r="F143">
        <v>6</v>
      </c>
      <c r="G143">
        <v>7</v>
      </c>
      <c r="H143">
        <v>7</v>
      </c>
      <c r="I143">
        <v>8</v>
      </c>
      <c r="J143" t="s">
        <v>15</v>
      </c>
      <c r="K143">
        <v>7</v>
      </c>
      <c r="L143">
        <v>6</v>
      </c>
      <c r="M143">
        <v>8</v>
      </c>
      <c r="N143">
        <v>8</v>
      </c>
      <c r="O143">
        <v>7</v>
      </c>
      <c r="P143">
        <v>8</v>
      </c>
      <c r="Q143">
        <v>6</v>
      </c>
      <c r="R143">
        <v>7</v>
      </c>
      <c r="S143">
        <v>6</v>
      </c>
      <c r="T143">
        <v>8</v>
      </c>
      <c r="U143">
        <v>7</v>
      </c>
      <c r="V143">
        <v>7</v>
      </c>
      <c r="W143">
        <v>8</v>
      </c>
      <c r="X143">
        <v>0</v>
      </c>
      <c r="Y143">
        <v>7</v>
      </c>
      <c r="Z143">
        <v>8</v>
      </c>
      <c r="AA143">
        <v>6</v>
      </c>
      <c r="AB143">
        <v>8</v>
      </c>
      <c r="AC143">
        <v>1</v>
      </c>
      <c r="AD143">
        <f>IF(Table13[[#This Row],[payment]]=1,1,0)</f>
        <v>1</v>
      </c>
      <c r="AE143">
        <f>IF(Table13[[#This Row],[payment]]=2,1,0)</f>
        <v>0</v>
      </c>
      <c r="AF143">
        <f>IF(Table13[[#This Row],[payment]]=3,1,0)</f>
        <v>0</v>
      </c>
      <c r="AG143">
        <v>1</v>
      </c>
      <c r="AH143">
        <f>IF(Table13[[#This Row],[method_payment]]=1,1,0)</f>
        <v>1</v>
      </c>
      <c r="AI143">
        <f>IF(Table13[[#This Row],[method_payment]]=2,1,0)</f>
        <v>0</v>
      </c>
      <c r="AJ143">
        <f>IF(Table13[[#This Row],[method_payment]]=3,1,0)</f>
        <v>0</v>
      </c>
      <c r="AK143">
        <f>IF(Table13[[#This Row],[method_payment]]=5,1,0)</f>
        <v>0</v>
      </c>
      <c r="AL143">
        <f>IF(Table13[[#This Row],[method_payment]]=6,1,0)</f>
        <v>0</v>
      </c>
      <c r="AM143" t="s">
        <v>16</v>
      </c>
      <c r="AN143" t="s">
        <v>16</v>
      </c>
      <c r="AO143">
        <v>1</v>
      </c>
      <c r="AP143" s="2">
        <v>329.41</v>
      </c>
      <c r="AQ143" s="3">
        <f>IF(AND(Table13[[#This Row],[Average_amount_spent_per_visit_last_3_months]]&gt;=1,Table13[[#This Row],[Average_amount_spent_per_visit_last_3_months]]&lt;=999),1,0)</f>
        <v>1</v>
      </c>
      <c r="AR143" s="3">
        <f>IF(AND(Table13[[#This Row],[Average_amount_spent_per_visit_last_3_months]]&gt;=1000,Table13[[#This Row],[Average_amount_spent_per_visit_last_3_months]]&lt;=6700),1,0)</f>
        <v>0</v>
      </c>
      <c r="AS143">
        <v>3</v>
      </c>
      <c r="AT143">
        <v>29</v>
      </c>
      <c r="AU143">
        <f>IF(AND(Table13[[#This Row],[Age]]&gt;=18,Table13[[#This Row],[Age]]&lt;=25),1,0)</f>
        <v>0</v>
      </c>
      <c r="AV143">
        <f>IF(AND(Table13[[#This Row],[Age]]&gt;=26,Table13[[#This Row],[Age]]&lt;=35),1,0)</f>
        <v>1</v>
      </c>
      <c r="AW143">
        <f>IF(AND(Table13[[#This Row],[Age]]&gt;=36,Table13[[#This Row],[Age]]&lt;=45),1,0)</f>
        <v>0</v>
      </c>
      <c r="AX143">
        <f>IF(AND(Table13[[#This Row],[Age]]&gt;=46,Table13[[#This Row],[Age]]&lt;=55),1,0)</f>
        <v>0</v>
      </c>
      <c r="AY143">
        <f>IF(AND(Table13[[#This Row],[Age]]&gt;=56,Table13[[#This Row],[Age]]&lt;=67),1,0)</f>
        <v>0</v>
      </c>
      <c r="AZ143" t="s">
        <v>25</v>
      </c>
      <c r="BA143">
        <f>IF(Table13[[#This Row],[Marital Status]]="Married",1,0)</f>
        <v>1</v>
      </c>
      <c r="BB143">
        <f>IF(Table13[[#This Row],[Marital Status]]="Single",1,0)</f>
        <v>0</v>
      </c>
      <c r="BC143" t="s">
        <v>28</v>
      </c>
      <c r="BD143">
        <f>IF(Table13[[#This Row],[gender]]="Male",1,0)</f>
        <v>0</v>
      </c>
      <c r="BE143">
        <f>IF(Table13[[#This Row],[gender]]="Female",1,0)</f>
        <v>1</v>
      </c>
      <c r="BF143" t="s">
        <v>23</v>
      </c>
      <c r="BG143">
        <f>IF(Table13[[#This Row],[Highest level of Education]]="Did not attend school",1,0)</f>
        <v>0</v>
      </c>
      <c r="BH143">
        <f>IF(Table13[[#This Row],[Highest level of Education]]="K12 completed",1,0)</f>
        <v>0</v>
      </c>
      <c r="BI143">
        <f>IF(Table13[[#This Row],[Highest level of Education]]="High School Completed",1,0)</f>
        <v>0</v>
      </c>
      <c r="BJ143">
        <f>IF(Table13[[#This Row],[Highest level of Education]]="Technical Diploma/Partially completed College",1,0)</f>
        <v>1</v>
      </c>
      <c r="BK143">
        <f>IF(Table13[[#This Row],[Highest level of Education]]="University/College Degree",1,0)</f>
        <v>0</v>
      </c>
      <c r="BL143">
        <f>IF(Table13[[#This Row],[Highest level of Education]]="Post-graduate education",1,0)</f>
        <v>0</v>
      </c>
      <c r="BM143">
        <v>2</v>
      </c>
      <c r="BN143">
        <v>1</v>
      </c>
      <c r="BO143">
        <v>4</v>
      </c>
      <c r="BP143">
        <f>IF(Table13[[#This Row],[Monthly_Income 1_5500 2_8000 3_11000 4_15000 5_20000 6_27000 7_35000 8_5000 9_51000 98_0]]=1,1,0)</f>
        <v>0</v>
      </c>
      <c r="BQ143">
        <f>IF(Table13[[#This Row],[Monthly_Income 1_5500 2_8000 3_11000 4_15000 5_20000 6_27000 7_35000 8_5000 9_51000 98_0]]=2,1,0)</f>
        <v>0</v>
      </c>
      <c r="BR143">
        <f>IF(Table13[[#This Row],[Monthly_Income 1_5500 2_8000 3_11000 4_15000 5_20000 6_27000 7_35000 8_5000 9_51000 98_0]]=3,1,0)</f>
        <v>0</v>
      </c>
      <c r="BS143">
        <f>IF(Table13[[#This Row],[Monthly_Income 1_5500 2_8000 3_11000 4_15000 5_20000 6_27000 7_35000 8_5000 9_51000 98_0]]=4,1,0)</f>
        <v>1</v>
      </c>
      <c r="BT143">
        <f>IF(Table13[[#This Row],[Monthly_Income 1_5500 2_8000 3_11000 4_15000 5_20000 6_27000 7_35000 8_5000 9_51000 98_0]]=5,1,0)</f>
        <v>0</v>
      </c>
      <c r="BU143">
        <f>IF(Table13[[#This Row],[Monthly_Income 1_5500 2_8000 3_11000 4_15000 5_20000 6_27000 7_35000 8_5000 9_51000 98_0]]=6,1,0)</f>
        <v>0</v>
      </c>
      <c r="BV143">
        <f>IF(Table13[[#This Row],[Monthly_Income 1_5500 2_8000 3_11000 4_15000 5_20000 6_27000 7_35000 8_5000 9_51000 98_0]]=7,1,0)</f>
        <v>0</v>
      </c>
      <c r="BW143">
        <f>IF(Table13[[#This Row],[Monthly_Income 1_5500 2_8000 3_11000 4_15000 5_20000 6_27000 7_35000 8_5000 9_51000 98_0]]=8,1,0)</f>
        <v>0</v>
      </c>
      <c r="BX143">
        <f>IF(Table13[[#This Row],[Monthly_Income 1_5500 2_8000 3_11000 4_15000 5_20000 6_27000 7_35000 8_5000 9_51000 98_0]]=9,1,0)</f>
        <v>0</v>
      </c>
      <c r="BY143">
        <f>IF(Table13[[#This Row],[Monthly_Income 1_5500 2_8000 3_11000 4_15000 5_20000 6_27000 7_35000 8_5000 9_51000 98_0]]=98,1,0)</f>
        <v>0</v>
      </c>
      <c r="BZ143">
        <v>6</v>
      </c>
      <c r="CA143">
        <f>IF(Table13[[#This Row],[Monthly_Household_Income]]=1,1,0)</f>
        <v>0</v>
      </c>
      <c r="CB143">
        <f>IF(Table13[[#This Row],[Monthly_Household_Income]]=2,1,0)</f>
        <v>0</v>
      </c>
      <c r="CC143">
        <f>IF(Table13[[#This Row],[Monthly_Household_Income]]=3,1,0)</f>
        <v>0</v>
      </c>
      <c r="CD143">
        <f>IF(Table13[[#This Row],[Monthly_Household_Income]]=4,1,0)</f>
        <v>0</v>
      </c>
      <c r="CE143">
        <f>IF(Table13[[#This Row],[Monthly_Household_Income]]=5,1,0)</f>
        <v>0</v>
      </c>
      <c r="CF143">
        <f>IF(Table13[[#This Row],[Monthly_Household_Income]]=6,1,0)</f>
        <v>1</v>
      </c>
      <c r="CG143">
        <f>IF(Table13[[#This Row],[Monthly_Household_Income]]=7,1,0)</f>
        <v>0</v>
      </c>
      <c r="CH143">
        <f>IF(Table13[[#This Row],[Monthly_Household_Income]]=8,1,0)</f>
        <v>0</v>
      </c>
      <c r="CI143">
        <f>IF(Table13[[#This Row],[Monthly_Household_Income]]=9,1,0)</f>
        <v>0</v>
      </c>
      <c r="CJ143">
        <f>IF(Table13[[#This Row],[Monthly_Household_Income]]=98,1,0)</f>
        <v>0</v>
      </c>
    </row>
    <row r="144" spans="1:88">
      <c r="A144">
        <v>564</v>
      </c>
      <c r="B144" s="1">
        <v>43018</v>
      </c>
      <c r="C144" t="s">
        <v>32</v>
      </c>
      <c r="D144">
        <v>9</v>
      </c>
      <c r="E144">
        <v>7</v>
      </c>
      <c r="F144">
        <v>9</v>
      </c>
      <c r="G144">
        <v>9</v>
      </c>
      <c r="H144">
        <v>7</v>
      </c>
      <c r="I144">
        <v>7</v>
      </c>
      <c r="J144" t="s">
        <v>15</v>
      </c>
      <c r="K144">
        <v>9</v>
      </c>
      <c r="L144">
        <v>8</v>
      </c>
      <c r="M144">
        <v>9</v>
      </c>
      <c r="N144">
        <v>10</v>
      </c>
      <c r="O144">
        <v>8</v>
      </c>
      <c r="P144">
        <v>10</v>
      </c>
      <c r="Q144">
        <v>7</v>
      </c>
      <c r="R144">
        <v>9</v>
      </c>
      <c r="S144">
        <v>8</v>
      </c>
      <c r="T144">
        <v>7</v>
      </c>
      <c r="U144">
        <v>7</v>
      </c>
      <c r="V144">
        <v>9</v>
      </c>
      <c r="W144">
        <v>8</v>
      </c>
      <c r="X144">
        <v>0</v>
      </c>
      <c r="Y144">
        <v>8</v>
      </c>
      <c r="Z144">
        <v>9</v>
      </c>
      <c r="AA144">
        <v>8</v>
      </c>
      <c r="AB144">
        <v>7</v>
      </c>
      <c r="AC144">
        <v>2</v>
      </c>
      <c r="AD144">
        <f>IF(Table13[[#This Row],[payment]]=1,1,0)</f>
        <v>0</v>
      </c>
      <c r="AE144">
        <f>IF(Table13[[#This Row],[payment]]=2,1,0)</f>
        <v>1</v>
      </c>
      <c r="AF144">
        <f>IF(Table13[[#This Row],[payment]]=3,1,0)</f>
        <v>0</v>
      </c>
      <c r="AG144">
        <v>1</v>
      </c>
      <c r="AH144">
        <f>IF(Table13[[#This Row],[method_payment]]=1,1,0)</f>
        <v>1</v>
      </c>
      <c r="AI144">
        <f>IF(Table13[[#This Row],[method_payment]]=2,1,0)</f>
        <v>0</v>
      </c>
      <c r="AJ144">
        <f>IF(Table13[[#This Row],[method_payment]]=3,1,0)</f>
        <v>0</v>
      </c>
      <c r="AK144">
        <f>IF(Table13[[#This Row],[method_payment]]=5,1,0)</f>
        <v>0</v>
      </c>
      <c r="AL144">
        <f>IF(Table13[[#This Row],[method_payment]]=6,1,0)</f>
        <v>0</v>
      </c>
      <c r="AM144" t="s">
        <v>16</v>
      </c>
      <c r="AN144" t="s">
        <v>16</v>
      </c>
      <c r="AO144">
        <v>2</v>
      </c>
      <c r="AP144" s="2">
        <v>576.55999999999995</v>
      </c>
      <c r="AQ144" s="3">
        <f>IF(AND(Table13[[#This Row],[Average_amount_spent_per_visit_last_3_months]]&gt;=1,Table13[[#This Row],[Average_amount_spent_per_visit_last_3_months]]&lt;=999),1,0)</f>
        <v>1</v>
      </c>
      <c r="AR144" s="3">
        <f>IF(AND(Table13[[#This Row],[Average_amount_spent_per_visit_last_3_months]]&gt;=1000,Table13[[#This Row],[Average_amount_spent_per_visit_last_3_months]]&lt;=6700),1,0)</f>
        <v>0</v>
      </c>
      <c r="AS144">
        <v>1</v>
      </c>
      <c r="AT144">
        <v>48</v>
      </c>
      <c r="AU144">
        <f>IF(AND(Table13[[#This Row],[Age]]&gt;=18,Table13[[#This Row],[Age]]&lt;=25),1,0)</f>
        <v>0</v>
      </c>
      <c r="AV144">
        <f>IF(AND(Table13[[#This Row],[Age]]&gt;=26,Table13[[#This Row],[Age]]&lt;=35),1,0)</f>
        <v>0</v>
      </c>
      <c r="AW144">
        <f>IF(AND(Table13[[#This Row],[Age]]&gt;=36,Table13[[#This Row],[Age]]&lt;=45),1,0)</f>
        <v>0</v>
      </c>
      <c r="AX144">
        <f>IF(AND(Table13[[#This Row],[Age]]&gt;=46,Table13[[#This Row],[Age]]&lt;=55),1,0)</f>
        <v>1</v>
      </c>
      <c r="AY144">
        <f>IF(AND(Table13[[#This Row],[Age]]&gt;=56,Table13[[#This Row],[Age]]&lt;=67),1,0)</f>
        <v>0</v>
      </c>
      <c r="AZ144" t="s">
        <v>25</v>
      </c>
      <c r="BA144">
        <f>IF(Table13[[#This Row],[Marital Status]]="Married",1,0)</f>
        <v>1</v>
      </c>
      <c r="BB144">
        <f>IF(Table13[[#This Row],[Marital Status]]="Single",1,0)</f>
        <v>0</v>
      </c>
      <c r="BC144" t="s">
        <v>28</v>
      </c>
      <c r="BD144">
        <f>IF(Table13[[#This Row],[gender]]="Male",1,0)</f>
        <v>0</v>
      </c>
      <c r="BE144">
        <f>IF(Table13[[#This Row],[gender]]="Female",1,0)</f>
        <v>1</v>
      </c>
      <c r="BF144" t="s">
        <v>23</v>
      </c>
      <c r="BG144">
        <f>IF(Table13[[#This Row],[Highest level of Education]]="Did not attend school",1,0)</f>
        <v>0</v>
      </c>
      <c r="BH144">
        <f>IF(Table13[[#This Row],[Highest level of Education]]="K12 completed",1,0)</f>
        <v>0</v>
      </c>
      <c r="BI144">
        <f>IF(Table13[[#This Row],[Highest level of Education]]="High School Completed",1,0)</f>
        <v>0</v>
      </c>
      <c r="BJ144">
        <f>IF(Table13[[#This Row],[Highest level of Education]]="Technical Diploma/Partially completed College",1,0)</f>
        <v>1</v>
      </c>
      <c r="BK144">
        <f>IF(Table13[[#This Row],[Highest level of Education]]="University/College Degree",1,0)</f>
        <v>0</v>
      </c>
      <c r="BL144">
        <f>IF(Table13[[#This Row],[Highest level of Education]]="Post-graduate education",1,0)</f>
        <v>0</v>
      </c>
      <c r="BM144">
        <v>3</v>
      </c>
      <c r="BN144">
        <v>1</v>
      </c>
      <c r="BO144">
        <v>5</v>
      </c>
      <c r="BP144">
        <f>IF(Table13[[#This Row],[Monthly_Income 1_5500 2_8000 3_11000 4_15000 5_20000 6_27000 7_35000 8_5000 9_51000 98_0]]=1,1,0)</f>
        <v>0</v>
      </c>
      <c r="BQ144">
        <f>IF(Table13[[#This Row],[Monthly_Income 1_5500 2_8000 3_11000 4_15000 5_20000 6_27000 7_35000 8_5000 9_51000 98_0]]=2,1,0)</f>
        <v>0</v>
      </c>
      <c r="BR144">
        <f>IF(Table13[[#This Row],[Monthly_Income 1_5500 2_8000 3_11000 4_15000 5_20000 6_27000 7_35000 8_5000 9_51000 98_0]]=3,1,0)</f>
        <v>0</v>
      </c>
      <c r="BS144">
        <f>IF(Table13[[#This Row],[Monthly_Income 1_5500 2_8000 3_11000 4_15000 5_20000 6_27000 7_35000 8_5000 9_51000 98_0]]=4,1,0)</f>
        <v>0</v>
      </c>
      <c r="BT144">
        <f>IF(Table13[[#This Row],[Monthly_Income 1_5500 2_8000 3_11000 4_15000 5_20000 6_27000 7_35000 8_5000 9_51000 98_0]]=5,1,0)</f>
        <v>1</v>
      </c>
      <c r="BU144">
        <f>IF(Table13[[#This Row],[Monthly_Income 1_5500 2_8000 3_11000 4_15000 5_20000 6_27000 7_35000 8_5000 9_51000 98_0]]=6,1,0)</f>
        <v>0</v>
      </c>
      <c r="BV144">
        <f>IF(Table13[[#This Row],[Monthly_Income 1_5500 2_8000 3_11000 4_15000 5_20000 6_27000 7_35000 8_5000 9_51000 98_0]]=7,1,0)</f>
        <v>0</v>
      </c>
      <c r="BW144">
        <f>IF(Table13[[#This Row],[Monthly_Income 1_5500 2_8000 3_11000 4_15000 5_20000 6_27000 7_35000 8_5000 9_51000 98_0]]=8,1,0)</f>
        <v>0</v>
      </c>
      <c r="BX144">
        <f>IF(Table13[[#This Row],[Monthly_Income 1_5500 2_8000 3_11000 4_15000 5_20000 6_27000 7_35000 8_5000 9_51000 98_0]]=9,1,0)</f>
        <v>0</v>
      </c>
      <c r="BY144">
        <f>IF(Table13[[#This Row],[Monthly_Income 1_5500 2_8000 3_11000 4_15000 5_20000 6_27000 7_35000 8_5000 9_51000 98_0]]=98,1,0)</f>
        <v>0</v>
      </c>
      <c r="BZ144">
        <v>6</v>
      </c>
      <c r="CA144">
        <f>IF(Table13[[#This Row],[Monthly_Household_Income]]=1,1,0)</f>
        <v>0</v>
      </c>
      <c r="CB144">
        <f>IF(Table13[[#This Row],[Monthly_Household_Income]]=2,1,0)</f>
        <v>0</v>
      </c>
      <c r="CC144">
        <f>IF(Table13[[#This Row],[Monthly_Household_Income]]=3,1,0)</f>
        <v>0</v>
      </c>
      <c r="CD144">
        <f>IF(Table13[[#This Row],[Monthly_Household_Income]]=4,1,0)</f>
        <v>0</v>
      </c>
      <c r="CE144">
        <f>IF(Table13[[#This Row],[Monthly_Household_Income]]=5,1,0)</f>
        <v>0</v>
      </c>
      <c r="CF144">
        <f>IF(Table13[[#This Row],[Monthly_Household_Income]]=6,1,0)</f>
        <v>1</v>
      </c>
      <c r="CG144">
        <f>IF(Table13[[#This Row],[Monthly_Household_Income]]=7,1,0)</f>
        <v>0</v>
      </c>
      <c r="CH144">
        <f>IF(Table13[[#This Row],[Monthly_Household_Income]]=8,1,0)</f>
        <v>0</v>
      </c>
      <c r="CI144">
        <f>IF(Table13[[#This Row],[Monthly_Household_Income]]=9,1,0)</f>
        <v>0</v>
      </c>
      <c r="CJ144">
        <f>IF(Table13[[#This Row],[Monthly_Household_Income]]=98,1,0)</f>
        <v>0</v>
      </c>
    </row>
    <row r="145" spans="1:88">
      <c r="A145">
        <v>567</v>
      </c>
      <c r="B145" s="1">
        <v>43070</v>
      </c>
      <c r="C145" t="s">
        <v>31</v>
      </c>
      <c r="D145">
        <v>7</v>
      </c>
      <c r="E145">
        <v>9</v>
      </c>
      <c r="F145">
        <v>7</v>
      </c>
      <c r="G145">
        <v>7</v>
      </c>
      <c r="H145">
        <v>7</v>
      </c>
      <c r="I145">
        <v>6</v>
      </c>
      <c r="J145" t="s">
        <v>15</v>
      </c>
      <c r="K145">
        <v>7</v>
      </c>
      <c r="L145">
        <v>9</v>
      </c>
      <c r="M145">
        <v>8</v>
      </c>
      <c r="N145">
        <v>8</v>
      </c>
      <c r="O145">
        <v>8</v>
      </c>
      <c r="P145">
        <v>10</v>
      </c>
      <c r="Q145">
        <v>7</v>
      </c>
      <c r="R145">
        <v>10</v>
      </c>
      <c r="S145">
        <v>6</v>
      </c>
      <c r="T145">
        <v>10</v>
      </c>
      <c r="U145">
        <v>9</v>
      </c>
      <c r="V145">
        <v>8</v>
      </c>
      <c r="W145">
        <v>9</v>
      </c>
      <c r="X145">
        <v>6</v>
      </c>
      <c r="Y145">
        <v>7</v>
      </c>
      <c r="Z145">
        <v>8</v>
      </c>
      <c r="AA145">
        <v>9</v>
      </c>
      <c r="AB145">
        <v>7</v>
      </c>
      <c r="AC145">
        <v>2</v>
      </c>
      <c r="AD145">
        <f>IF(Table13[[#This Row],[payment]]=1,1,0)</f>
        <v>0</v>
      </c>
      <c r="AE145">
        <f>IF(Table13[[#This Row],[payment]]=2,1,0)</f>
        <v>1</v>
      </c>
      <c r="AF145">
        <f>IF(Table13[[#This Row],[payment]]=3,1,0)</f>
        <v>0</v>
      </c>
      <c r="AG145">
        <v>5</v>
      </c>
      <c r="AH145">
        <f>IF(Table13[[#This Row],[method_payment]]=1,1,0)</f>
        <v>0</v>
      </c>
      <c r="AI145">
        <f>IF(Table13[[#This Row],[method_payment]]=2,1,0)</f>
        <v>0</v>
      </c>
      <c r="AJ145">
        <f>IF(Table13[[#This Row],[method_payment]]=3,1,0)</f>
        <v>0</v>
      </c>
      <c r="AK145">
        <f>IF(Table13[[#This Row],[method_payment]]=5,1,0)</f>
        <v>1</v>
      </c>
      <c r="AL145">
        <f>IF(Table13[[#This Row],[method_payment]]=6,1,0)</f>
        <v>0</v>
      </c>
      <c r="AM145" t="s">
        <v>15</v>
      </c>
      <c r="AN145" t="s">
        <v>16</v>
      </c>
      <c r="AO145">
        <v>3</v>
      </c>
      <c r="AP145" s="2">
        <v>49.38</v>
      </c>
      <c r="AQ145" s="3">
        <f>IF(AND(Table13[[#This Row],[Average_amount_spent_per_visit_last_3_months]]&gt;=1,Table13[[#This Row],[Average_amount_spent_per_visit_last_3_months]]&lt;=999),1,0)</f>
        <v>1</v>
      </c>
      <c r="AR145" s="3">
        <f>IF(AND(Table13[[#This Row],[Average_amount_spent_per_visit_last_3_months]]&gt;=1000,Table13[[#This Row],[Average_amount_spent_per_visit_last_3_months]]&lt;=6700),1,0)</f>
        <v>0</v>
      </c>
      <c r="AS145">
        <v>3</v>
      </c>
      <c r="AT145">
        <v>35</v>
      </c>
      <c r="AU145">
        <f>IF(AND(Table13[[#This Row],[Age]]&gt;=18,Table13[[#This Row],[Age]]&lt;=25),1,0)</f>
        <v>0</v>
      </c>
      <c r="AV145">
        <f>IF(AND(Table13[[#This Row],[Age]]&gt;=26,Table13[[#This Row],[Age]]&lt;=35),1,0)</f>
        <v>1</v>
      </c>
      <c r="AW145">
        <f>IF(AND(Table13[[#This Row],[Age]]&gt;=36,Table13[[#This Row],[Age]]&lt;=45),1,0)</f>
        <v>0</v>
      </c>
      <c r="AX145">
        <f>IF(AND(Table13[[#This Row],[Age]]&gt;=46,Table13[[#This Row],[Age]]&lt;=55),1,0)</f>
        <v>0</v>
      </c>
      <c r="AY145">
        <f>IF(AND(Table13[[#This Row],[Age]]&gt;=56,Table13[[#This Row],[Age]]&lt;=67),1,0)</f>
        <v>0</v>
      </c>
      <c r="AZ145" t="s">
        <v>24</v>
      </c>
      <c r="BA145">
        <f>IF(Table13[[#This Row],[Marital Status]]="Married",1,0)</f>
        <v>0</v>
      </c>
      <c r="BB145">
        <f>IF(Table13[[#This Row],[Marital Status]]="Single",1,0)</f>
        <v>1</v>
      </c>
      <c r="BC145" t="s">
        <v>27</v>
      </c>
      <c r="BD145">
        <f>IF(Table13[[#This Row],[gender]]="Male",1,0)</f>
        <v>1</v>
      </c>
      <c r="BE145">
        <f>IF(Table13[[#This Row],[gender]]="Female",1,0)</f>
        <v>0</v>
      </c>
      <c r="BF145" t="s">
        <v>19</v>
      </c>
      <c r="BG145">
        <f>IF(Table13[[#This Row],[Highest level of Education]]="Did not attend school",1,0)</f>
        <v>0</v>
      </c>
      <c r="BH145">
        <f>IF(Table13[[#This Row],[Highest level of Education]]="K12 completed",1,0)</f>
        <v>0</v>
      </c>
      <c r="BI145">
        <f>IF(Table13[[#This Row],[Highest level of Education]]="High School Completed",1,0)</f>
        <v>0</v>
      </c>
      <c r="BJ145">
        <f>IF(Table13[[#This Row],[Highest level of Education]]="Technical Diploma/Partially completed College",1,0)</f>
        <v>0</v>
      </c>
      <c r="BK145">
        <f>IF(Table13[[#This Row],[Highest level of Education]]="University/College Degree",1,0)</f>
        <v>1</v>
      </c>
      <c r="BL145">
        <f>IF(Table13[[#This Row],[Highest level of Education]]="Post-graduate education",1,0)</f>
        <v>0</v>
      </c>
      <c r="BM145">
        <v>0</v>
      </c>
      <c r="BN145">
        <v>1</v>
      </c>
      <c r="BO145">
        <v>4</v>
      </c>
      <c r="BP145">
        <f>IF(Table13[[#This Row],[Monthly_Income 1_5500 2_8000 3_11000 4_15000 5_20000 6_27000 7_35000 8_5000 9_51000 98_0]]=1,1,0)</f>
        <v>0</v>
      </c>
      <c r="BQ145">
        <f>IF(Table13[[#This Row],[Monthly_Income 1_5500 2_8000 3_11000 4_15000 5_20000 6_27000 7_35000 8_5000 9_51000 98_0]]=2,1,0)</f>
        <v>0</v>
      </c>
      <c r="BR145">
        <f>IF(Table13[[#This Row],[Monthly_Income 1_5500 2_8000 3_11000 4_15000 5_20000 6_27000 7_35000 8_5000 9_51000 98_0]]=3,1,0)</f>
        <v>0</v>
      </c>
      <c r="BS145">
        <f>IF(Table13[[#This Row],[Monthly_Income 1_5500 2_8000 3_11000 4_15000 5_20000 6_27000 7_35000 8_5000 9_51000 98_0]]=4,1,0)</f>
        <v>1</v>
      </c>
      <c r="BT145">
        <f>IF(Table13[[#This Row],[Monthly_Income 1_5500 2_8000 3_11000 4_15000 5_20000 6_27000 7_35000 8_5000 9_51000 98_0]]=5,1,0)</f>
        <v>0</v>
      </c>
      <c r="BU145">
        <f>IF(Table13[[#This Row],[Monthly_Income 1_5500 2_8000 3_11000 4_15000 5_20000 6_27000 7_35000 8_5000 9_51000 98_0]]=6,1,0)</f>
        <v>0</v>
      </c>
      <c r="BV145">
        <f>IF(Table13[[#This Row],[Monthly_Income 1_5500 2_8000 3_11000 4_15000 5_20000 6_27000 7_35000 8_5000 9_51000 98_0]]=7,1,0)</f>
        <v>0</v>
      </c>
      <c r="BW145">
        <f>IF(Table13[[#This Row],[Monthly_Income 1_5500 2_8000 3_11000 4_15000 5_20000 6_27000 7_35000 8_5000 9_51000 98_0]]=8,1,0)</f>
        <v>0</v>
      </c>
      <c r="BX145">
        <f>IF(Table13[[#This Row],[Monthly_Income 1_5500 2_8000 3_11000 4_15000 5_20000 6_27000 7_35000 8_5000 9_51000 98_0]]=9,1,0)</f>
        <v>0</v>
      </c>
      <c r="BY145">
        <f>IF(Table13[[#This Row],[Monthly_Income 1_5500 2_8000 3_11000 4_15000 5_20000 6_27000 7_35000 8_5000 9_51000 98_0]]=98,1,0)</f>
        <v>0</v>
      </c>
      <c r="BZ145">
        <v>6</v>
      </c>
      <c r="CA145">
        <f>IF(Table13[[#This Row],[Monthly_Household_Income]]=1,1,0)</f>
        <v>0</v>
      </c>
      <c r="CB145">
        <f>IF(Table13[[#This Row],[Monthly_Household_Income]]=2,1,0)</f>
        <v>0</v>
      </c>
      <c r="CC145">
        <f>IF(Table13[[#This Row],[Monthly_Household_Income]]=3,1,0)</f>
        <v>0</v>
      </c>
      <c r="CD145">
        <f>IF(Table13[[#This Row],[Monthly_Household_Income]]=4,1,0)</f>
        <v>0</v>
      </c>
      <c r="CE145">
        <f>IF(Table13[[#This Row],[Monthly_Household_Income]]=5,1,0)</f>
        <v>0</v>
      </c>
      <c r="CF145">
        <f>IF(Table13[[#This Row],[Monthly_Household_Income]]=6,1,0)</f>
        <v>1</v>
      </c>
      <c r="CG145">
        <f>IF(Table13[[#This Row],[Monthly_Household_Income]]=7,1,0)</f>
        <v>0</v>
      </c>
      <c r="CH145">
        <f>IF(Table13[[#This Row],[Monthly_Household_Income]]=8,1,0)</f>
        <v>0</v>
      </c>
      <c r="CI145">
        <f>IF(Table13[[#This Row],[Monthly_Household_Income]]=9,1,0)</f>
        <v>0</v>
      </c>
      <c r="CJ145">
        <f>IF(Table13[[#This Row],[Monthly_Household_Income]]=98,1,0)</f>
        <v>0</v>
      </c>
    </row>
    <row r="146" spans="1:88">
      <c r="A146">
        <v>571</v>
      </c>
      <c r="B146" s="1">
        <v>43019</v>
      </c>
      <c r="C146" t="s">
        <v>29</v>
      </c>
      <c r="D146">
        <v>9</v>
      </c>
      <c r="E146">
        <v>10</v>
      </c>
      <c r="F146">
        <v>9</v>
      </c>
      <c r="G146">
        <v>10</v>
      </c>
      <c r="H146">
        <v>9</v>
      </c>
      <c r="I146">
        <v>9</v>
      </c>
      <c r="J146" t="s">
        <v>16</v>
      </c>
      <c r="K146">
        <v>10</v>
      </c>
      <c r="L146">
        <v>10</v>
      </c>
      <c r="M146">
        <v>8</v>
      </c>
      <c r="N146">
        <v>8</v>
      </c>
      <c r="O146">
        <v>9</v>
      </c>
      <c r="P146">
        <v>10</v>
      </c>
      <c r="Q146">
        <v>10</v>
      </c>
      <c r="R146">
        <v>10</v>
      </c>
      <c r="S146">
        <v>7</v>
      </c>
      <c r="T146">
        <v>10</v>
      </c>
      <c r="U146">
        <v>10</v>
      </c>
      <c r="V146">
        <v>7</v>
      </c>
      <c r="W146">
        <v>7</v>
      </c>
      <c r="X146">
        <v>0</v>
      </c>
      <c r="Y146">
        <v>7</v>
      </c>
      <c r="Z146">
        <v>8</v>
      </c>
      <c r="AA146">
        <v>9</v>
      </c>
      <c r="AB146">
        <v>8</v>
      </c>
      <c r="AC146">
        <v>2</v>
      </c>
      <c r="AD146">
        <f>IF(Table13[[#This Row],[payment]]=1,1,0)</f>
        <v>0</v>
      </c>
      <c r="AE146">
        <f>IF(Table13[[#This Row],[payment]]=2,1,0)</f>
        <v>1</v>
      </c>
      <c r="AF146">
        <f>IF(Table13[[#This Row],[payment]]=3,1,0)</f>
        <v>0</v>
      </c>
      <c r="AG146">
        <v>6</v>
      </c>
      <c r="AH146">
        <f>IF(Table13[[#This Row],[method_payment]]=1,1,0)</f>
        <v>0</v>
      </c>
      <c r="AI146">
        <f>IF(Table13[[#This Row],[method_payment]]=2,1,0)</f>
        <v>0</v>
      </c>
      <c r="AJ146">
        <f>IF(Table13[[#This Row],[method_payment]]=3,1,0)</f>
        <v>0</v>
      </c>
      <c r="AK146">
        <f>IF(Table13[[#This Row],[method_payment]]=5,1,0)</f>
        <v>0</v>
      </c>
      <c r="AL146">
        <f>IF(Table13[[#This Row],[method_payment]]=6,1,0)</f>
        <v>1</v>
      </c>
      <c r="AM146" t="s">
        <v>16</v>
      </c>
      <c r="AN146" t="s">
        <v>16</v>
      </c>
      <c r="AO146">
        <v>1</v>
      </c>
      <c r="AP146" s="2">
        <v>1610.59</v>
      </c>
      <c r="AQ146" s="3">
        <f>IF(AND(Table13[[#This Row],[Average_amount_spent_per_visit_last_3_months]]&gt;=1,Table13[[#This Row],[Average_amount_spent_per_visit_last_3_months]]&lt;=999),1,0)</f>
        <v>0</v>
      </c>
      <c r="AR146" s="3">
        <f>IF(AND(Table13[[#This Row],[Average_amount_spent_per_visit_last_3_months]]&gt;=1000,Table13[[#This Row],[Average_amount_spent_per_visit_last_3_months]]&lt;=6700),1,0)</f>
        <v>1</v>
      </c>
      <c r="AS146">
        <v>3</v>
      </c>
      <c r="AT146">
        <v>47</v>
      </c>
      <c r="AU146">
        <f>IF(AND(Table13[[#This Row],[Age]]&gt;=18,Table13[[#This Row],[Age]]&lt;=25),1,0)</f>
        <v>0</v>
      </c>
      <c r="AV146">
        <f>IF(AND(Table13[[#This Row],[Age]]&gt;=26,Table13[[#This Row],[Age]]&lt;=35),1,0)</f>
        <v>0</v>
      </c>
      <c r="AW146">
        <f>IF(AND(Table13[[#This Row],[Age]]&gt;=36,Table13[[#This Row],[Age]]&lt;=45),1,0)</f>
        <v>0</v>
      </c>
      <c r="AX146">
        <f>IF(AND(Table13[[#This Row],[Age]]&gt;=46,Table13[[#This Row],[Age]]&lt;=55),1,0)</f>
        <v>1</v>
      </c>
      <c r="AY146">
        <f>IF(AND(Table13[[#This Row],[Age]]&gt;=56,Table13[[#This Row],[Age]]&lt;=67),1,0)</f>
        <v>0</v>
      </c>
      <c r="AZ146" t="s">
        <v>25</v>
      </c>
      <c r="BA146">
        <f>IF(Table13[[#This Row],[Marital Status]]="Married",1,0)</f>
        <v>1</v>
      </c>
      <c r="BB146">
        <f>IF(Table13[[#This Row],[Marital Status]]="Single",1,0)</f>
        <v>0</v>
      </c>
      <c r="BC146" t="s">
        <v>27</v>
      </c>
      <c r="BD146">
        <f>IF(Table13[[#This Row],[gender]]="Male",1,0)</f>
        <v>1</v>
      </c>
      <c r="BE146">
        <f>IF(Table13[[#This Row],[gender]]="Female",1,0)</f>
        <v>0</v>
      </c>
      <c r="BF146" t="s">
        <v>20</v>
      </c>
      <c r="BG146">
        <f>IF(Table13[[#This Row],[Highest level of Education]]="Did not attend school",1,0)</f>
        <v>0</v>
      </c>
      <c r="BH146">
        <f>IF(Table13[[#This Row],[Highest level of Education]]="K12 completed",1,0)</f>
        <v>0</v>
      </c>
      <c r="BI146">
        <f>IF(Table13[[#This Row],[Highest level of Education]]="High School Completed",1,0)</f>
        <v>1</v>
      </c>
      <c r="BJ146">
        <f>IF(Table13[[#This Row],[Highest level of Education]]="Technical Diploma/Partially completed College",1,0)</f>
        <v>0</v>
      </c>
      <c r="BK146">
        <f>IF(Table13[[#This Row],[Highest level of Education]]="University/College Degree",1,0)</f>
        <v>0</v>
      </c>
      <c r="BL146">
        <f>IF(Table13[[#This Row],[Highest level of Education]]="Post-graduate education",1,0)</f>
        <v>0</v>
      </c>
      <c r="BM146">
        <v>5</v>
      </c>
      <c r="BN146">
        <v>1</v>
      </c>
      <c r="BO146">
        <v>5</v>
      </c>
      <c r="BP146">
        <f>IF(Table13[[#This Row],[Monthly_Income 1_5500 2_8000 3_11000 4_15000 5_20000 6_27000 7_35000 8_5000 9_51000 98_0]]=1,1,0)</f>
        <v>0</v>
      </c>
      <c r="BQ146">
        <f>IF(Table13[[#This Row],[Monthly_Income 1_5500 2_8000 3_11000 4_15000 5_20000 6_27000 7_35000 8_5000 9_51000 98_0]]=2,1,0)</f>
        <v>0</v>
      </c>
      <c r="BR146">
        <f>IF(Table13[[#This Row],[Monthly_Income 1_5500 2_8000 3_11000 4_15000 5_20000 6_27000 7_35000 8_5000 9_51000 98_0]]=3,1,0)</f>
        <v>0</v>
      </c>
      <c r="BS146">
        <f>IF(Table13[[#This Row],[Monthly_Income 1_5500 2_8000 3_11000 4_15000 5_20000 6_27000 7_35000 8_5000 9_51000 98_0]]=4,1,0)</f>
        <v>0</v>
      </c>
      <c r="BT146">
        <f>IF(Table13[[#This Row],[Monthly_Income 1_5500 2_8000 3_11000 4_15000 5_20000 6_27000 7_35000 8_5000 9_51000 98_0]]=5,1,0)</f>
        <v>1</v>
      </c>
      <c r="BU146">
        <f>IF(Table13[[#This Row],[Monthly_Income 1_5500 2_8000 3_11000 4_15000 5_20000 6_27000 7_35000 8_5000 9_51000 98_0]]=6,1,0)</f>
        <v>0</v>
      </c>
      <c r="BV146">
        <f>IF(Table13[[#This Row],[Monthly_Income 1_5500 2_8000 3_11000 4_15000 5_20000 6_27000 7_35000 8_5000 9_51000 98_0]]=7,1,0)</f>
        <v>0</v>
      </c>
      <c r="BW146">
        <f>IF(Table13[[#This Row],[Monthly_Income 1_5500 2_8000 3_11000 4_15000 5_20000 6_27000 7_35000 8_5000 9_51000 98_0]]=8,1,0)</f>
        <v>0</v>
      </c>
      <c r="BX146">
        <f>IF(Table13[[#This Row],[Monthly_Income 1_5500 2_8000 3_11000 4_15000 5_20000 6_27000 7_35000 8_5000 9_51000 98_0]]=9,1,0)</f>
        <v>0</v>
      </c>
      <c r="BY146">
        <f>IF(Table13[[#This Row],[Monthly_Income 1_5500 2_8000 3_11000 4_15000 5_20000 6_27000 7_35000 8_5000 9_51000 98_0]]=98,1,0)</f>
        <v>0</v>
      </c>
      <c r="BZ146">
        <v>7</v>
      </c>
      <c r="CA146">
        <f>IF(Table13[[#This Row],[Monthly_Household_Income]]=1,1,0)</f>
        <v>0</v>
      </c>
      <c r="CB146">
        <f>IF(Table13[[#This Row],[Monthly_Household_Income]]=2,1,0)</f>
        <v>0</v>
      </c>
      <c r="CC146">
        <f>IF(Table13[[#This Row],[Monthly_Household_Income]]=3,1,0)</f>
        <v>0</v>
      </c>
      <c r="CD146">
        <f>IF(Table13[[#This Row],[Monthly_Household_Income]]=4,1,0)</f>
        <v>0</v>
      </c>
      <c r="CE146">
        <f>IF(Table13[[#This Row],[Monthly_Household_Income]]=5,1,0)</f>
        <v>0</v>
      </c>
      <c r="CF146">
        <f>IF(Table13[[#This Row],[Monthly_Household_Income]]=6,1,0)</f>
        <v>0</v>
      </c>
      <c r="CG146">
        <f>IF(Table13[[#This Row],[Monthly_Household_Income]]=7,1,0)</f>
        <v>1</v>
      </c>
      <c r="CH146">
        <f>IF(Table13[[#This Row],[Monthly_Household_Income]]=8,1,0)</f>
        <v>0</v>
      </c>
      <c r="CI146">
        <f>IF(Table13[[#This Row],[Monthly_Household_Income]]=9,1,0)</f>
        <v>0</v>
      </c>
      <c r="CJ146">
        <f>IF(Table13[[#This Row],[Monthly_Household_Income]]=98,1,0)</f>
        <v>0</v>
      </c>
    </row>
    <row r="147" spans="1:88">
      <c r="A147">
        <v>573</v>
      </c>
      <c r="B147" s="1">
        <v>42918</v>
      </c>
      <c r="C147" t="s">
        <v>2</v>
      </c>
      <c r="D147">
        <v>9</v>
      </c>
      <c r="E147">
        <v>7</v>
      </c>
      <c r="F147">
        <v>8</v>
      </c>
      <c r="G147">
        <v>7</v>
      </c>
      <c r="H147">
        <v>7</v>
      </c>
      <c r="I147">
        <v>7</v>
      </c>
      <c r="J147" t="s">
        <v>15</v>
      </c>
      <c r="K147">
        <v>8</v>
      </c>
      <c r="L147">
        <v>9</v>
      </c>
      <c r="M147">
        <v>7</v>
      </c>
      <c r="N147">
        <v>7</v>
      </c>
      <c r="O147">
        <v>8</v>
      </c>
      <c r="P147">
        <v>9</v>
      </c>
      <c r="Q147">
        <v>7</v>
      </c>
      <c r="R147">
        <v>8</v>
      </c>
      <c r="S147">
        <v>8</v>
      </c>
      <c r="T147">
        <v>7</v>
      </c>
      <c r="U147">
        <v>7</v>
      </c>
      <c r="V147">
        <v>7</v>
      </c>
      <c r="W147">
        <v>7</v>
      </c>
      <c r="X147">
        <v>0</v>
      </c>
      <c r="Y147">
        <v>8</v>
      </c>
      <c r="Z147">
        <v>7</v>
      </c>
      <c r="AA147">
        <v>8</v>
      </c>
      <c r="AB147">
        <v>6</v>
      </c>
      <c r="AC147">
        <v>1</v>
      </c>
      <c r="AD147">
        <f>IF(Table13[[#This Row],[payment]]=1,1,0)</f>
        <v>1</v>
      </c>
      <c r="AE147">
        <f>IF(Table13[[#This Row],[payment]]=2,1,0)</f>
        <v>0</v>
      </c>
      <c r="AF147">
        <f>IF(Table13[[#This Row],[payment]]=3,1,0)</f>
        <v>0</v>
      </c>
      <c r="AG147">
        <v>3</v>
      </c>
      <c r="AH147">
        <f>IF(Table13[[#This Row],[method_payment]]=1,1,0)</f>
        <v>0</v>
      </c>
      <c r="AI147">
        <f>IF(Table13[[#This Row],[method_payment]]=2,1,0)</f>
        <v>0</v>
      </c>
      <c r="AJ147">
        <f>IF(Table13[[#This Row],[method_payment]]=3,1,0)</f>
        <v>1</v>
      </c>
      <c r="AK147">
        <f>IF(Table13[[#This Row],[method_payment]]=5,1,0)</f>
        <v>0</v>
      </c>
      <c r="AL147">
        <f>IF(Table13[[#This Row],[method_payment]]=6,1,0)</f>
        <v>0</v>
      </c>
      <c r="AM147" t="s">
        <v>16</v>
      </c>
      <c r="AN147" t="s">
        <v>16</v>
      </c>
      <c r="AO147">
        <v>7</v>
      </c>
      <c r="AP147" s="2">
        <v>151.83000000000001</v>
      </c>
      <c r="AQ147" s="3">
        <f>IF(AND(Table13[[#This Row],[Average_amount_spent_per_visit_last_3_months]]&gt;=1,Table13[[#This Row],[Average_amount_spent_per_visit_last_3_months]]&lt;=999),1,0)</f>
        <v>1</v>
      </c>
      <c r="AR147" s="3">
        <f>IF(AND(Table13[[#This Row],[Average_amount_spent_per_visit_last_3_months]]&gt;=1000,Table13[[#This Row],[Average_amount_spent_per_visit_last_3_months]]&lt;=6700),1,0)</f>
        <v>0</v>
      </c>
      <c r="AS147">
        <v>3</v>
      </c>
      <c r="AT147">
        <v>36</v>
      </c>
      <c r="AU147">
        <f>IF(AND(Table13[[#This Row],[Age]]&gt;=18,Table13[[#This Row],[Age]]&lt;=25),1,0)</f>
        <v>0</v>
      </c>
      <c r="AV147">
        <f>IF(AND(Table13[[#This Row],[Age]]&gt;=26,Table13[[#This Row],[Age]]&lt;=35),1,0)</f>
        <v>0</v>
      </c>
      <c r="AW147">
        <f>IF(AND(Table13[[#This Row],[Age]]&gt;=36,Table13[[#This Row],[Age]]&lt;=45),1,0)</f>
        <v>1</v>
      </c>
      <c r="AX147">
        <f>IF(AND(Table13[[#This Row],[Age]]&gt;=46,Table13[[#This Row],[Age]]&lt;=55),1,0)</f>
        <v>0</v>
      </c>
      <c r="AY147">
        <f>IF(AND(Table13[[#This Row],[Age]]&gt;=56,Table13[[#This Row],[Age]]&lt;=67),1,0)</f>
        <v>0</v>
      </c>
      <c r="AZ147" t="s">
        <v>25</v>
      </c>
      <c r="BA147">
        <f>IF(Table13[[#This Row],[Marital Status]]="Married",1,0)</f>
        <v>1</v>
      </c>
      <c r="BB147">
        <f>IF(Table13[[#This Row],[Marital Status]]="Single",1,0)</f>
        <v>0</v>
      </c>
      <c r="BC147" t="s">
        <v>27</v>
      </c>
      <c r="BD147">
        <f>IF(Table13[[#This Row],[gender]]="Male",1,0)</f>
        <v>1</v>
      </c>
      <c r="BE147">
        <f>IF(Table13[[#This Row],[gender]]="Female",1,0)</f>
        <v>0</v>
      </c>
      <c r="BF147" t="s">
        <v>20</v>
      </c>
      <c r="BG147">
        <f>IF(Table13[[#This Row],[Highest level of Education]]="Did not attend school",1,0)</f>
        <v>0</v>
      </c>
      <c r="BH147">
        <f>IF(Table13[[#This Row],[Highest level of Education]]="K12 completed",1,0)</f>
        <v>0</v>
      </c>
      <c r="BI147">
        <f>IF(Table13[[#This Row],[Highest level of Education]]="High School Completed",1,0)</f>
        <v>1</v>
      </c>
      <c r="BJ147">
        <f>IF(Table13[[#This Row],[Highest level of Education]]="Technical Diploma/Partially completed College",1,0)</f>
        <v>0</v>
      </c>
      <c r="BK147">
        <f>IF(Table13[[#This Row],[Highest level of Education]]="University/College Degree",1,0)</f>
        <v>0</v>
      </c>
      <c r="BL147">
        <f>IF(Table13[[#This Row],[Highest level of Education]]="Post-graduate education",1,0)</f>
        <v>0</v>
      </c>
      <c r="BM147">
        <v>1</v>
      </c>
      <c r="BN147">
        <v>1</v>
      </c>
      <c r="BO147">
        <v>2</v>
      </c>
      <c r="BP147">
        <f>IF(Table13[[#This Row],[Monthly_Income 1_5500 2_8000 3_11000 4_15000 5_20000 6_27000 7_35000 8_5000 9_51000 98_0]]=1,1,0)</f>
        <v>0</v>
      </c>
      <c r="BQ147">
        <f>IF(Table13[[#This Row],[Monthly_Income 1_5500 2_8000 3_11000 4_15000 5_20000 6_27000 7_35000 8_5000 9_51000 98_0]]=2,1,0)</f>
        <v>1</v>
      </c>
      <c r="BR147">
        <f>IF(Table13[[#This Row],[Monthly_Income 1_5500 2_8000 3_11000 4_15000 5_20000 6_27000 7_35000 8_5000 9_51000 98_0]]=3,1,0)</f>
        <v>0</v>
      </c>
      <c r="BS147">
        <f>IF(Table13[[#This Row],[Monthly_Income 1_5500 2_8000 3_11000 4_15000 5_20000 6_27000 7_35000 8_5000 9_51000 98_0]]=4,1,0)</f>
        <v>0</v>
      </c>
      <c r="BT147">
        <f>IF(Table13[[#This Row],[Monthly_Income 1_5500 2_8000 3_11000 4_15000 5_20000 6_27000 7_35000 8_5000 9_51000 98_0]]=5,1,0)</f>
        <v>0</v>
      </c>
      <c r="BU147">
        <f>IF(Table13[[#This Row],[Monthly_Income 1_5500 2_8000 3_11000 4_15000 5_20000 6_27000 7_35000 8_5000 9_51000 98_0]]=6,1,0)</f>
        <v>0</v>
      </c>
      <c r="BV147">
        <f>IF(Table13[[#This Row],[Monthly_Income 1_5500 2_8000 3_11000 4_15000 5_20000 6_27000 7_35000 8_5000 9_51000 98_0]]=7,1,0)</f>
        <v>0</v>
      </c>
      <c r="BW147">
        <f>IF(Table13[[#This Row],[Monthly_Income 1_5500 2_8000 3_11000 4_15000 5_20000 6_27000 7_35000 8_5000 9_51000 98_0]]=8,1,0)</f>
        <v>0</v>
      </c>
      <c r="BX147">
        <f>IF(Table13[[#This Row],[Monthly_Income 1_5500 2_8000 3_11000 4_15000 5_20000 6_27000 7_35000 8_5000 9_51000 98_0]]=9,1,0)</f>
        <v>0</v>
      </c>
      <c r="BY147">
        <f>IF(Table13[[#This Row],[Monthly_Income 1_5500 2_8000 3_11000 4_15000 5_20000 6_27000 7_35000 8_5000 9_51000 98_0]]=98,1,0)</f>
        <v>0</v>
      </c>
      <c r="BZ147">
        <v>6</v>
      </c>
      <c r="CA147">
        <f>IF(Table13[[#This Row],[Monthly_Household_Income]]=1,1,0)</f>
        <v>0</v>
      </c>
      <c r="CB147">
        <f>IF(Table13[[#This Row],[Monthly_Household_Income]]=2,1,0)</f>
        <v>0</v>
      </c>
      <c r="CC147">
        <f>IF(Table13[[#This Row],[Monthly_Household_Income]]=3,1,0)</f>
        <v>0</v>
      </c>
      <c r="CD147">
        <f>IF(Table13[[#This Row],[Monthly_Household_Income]]=4,1,0)</f>
        <v>0</v>
      </c>
      <c r="CE147">
        <f>IF(Table13[[#This Row],[Monthly_Household_Income]]=5,1,0)</f>
        <v>0</v>
      </c>
      <c r="CF147">
        <f>IF(Table13[[#This Row],[Monthly_Household_Income]]=6,1,0)</f>
        <v>1</v>
      </c>
      <c r="CG147">
        <f>IF(Table13[[#This Row],[Monthly_Household_Income]]=7,1,0)</f>
        <v>0</v>
      </c>
      <c r="CH147">
        <f>IF(Table13[[#This Row],[Monthly_Household_Income]]=8,1,0)</f>
        <v>0</v>
      </c>
      <c r="CI147">
        <f>IF(Table13[[#This Row],[Monthly_Household_Income]]=9,1,0)</f>
        <v>0</v>
      </c>
      <c r="CJ147">
        <f>IF(Table13[[#This Row],[Monthly_Household_Income]]=98,1,0)</f>
        <v>0</v>
      </c>
    </row>
    <row r="148" spans="1:88">
      <c r="A148">
        <v>577</v>
      </c>
      <c r="B148" s="1">
        <v>42999</v>
      </c>
      <c r="C148" t="s">
        <v>32</v>
      </c>
      <c r="D148">
        <v>8</v>
      </c>
      <c r="E148">
        <v>9</v>
      </c>
      <c r="F148">
        <v>8</v>
      </c>
      <c r="G148">
        <v>7</v>
      </c>
      <c r="H148">
        <v>8</v>
      </c>
      <c r="I148">
        <v>7</v>
      </c>
      <c r="J148" t="s">
        <v>15</v>
      </c>
      <c r="K148">
        <v>8</v>
      </c>
      <c r="L148">
        <v>9</v>
      </c>
      <c r="M148">
        <v>7</v>
      </c>
      <c r="N148">
        <v>7</v>
      </c>
      <c r="O148">
        <v>7</v>
      </c>
      <c r="P148">
        <v>6</v>
      </c>
      <c r="Q148">
        <v>6</v>
      </c>
      <c r="R148">
        <v>8</v>
      </c>
      <c r="S148">
        <v>7</v>
      </c>
      <c r="T148">
        <v>7</v>
      </c>
      <c r="U148">
        <v>7</v>
      </c>
      <c r="V148">
        <v>6</v>
      </c>
      <c r="W148">
        <v>6</v>
      </c>
      <c r="X148">
        <v>8</v>
      </c>
      <c r="Y148">
        <v>8</v>
      </c>
      <c r="Z148">
        <v>8</v>
      </c>
      <c r="AA148">
        <v>7</v>
      </c>
      <c r="AB148">
        <v>6</v>
      </c>
      <c r="AC148">
        <v>3</v>
      </c>
      <c r="AD148">
        <f>IF(Table13[[#This Row],[payment]]=1,1,0)</f>
        <v>0</v>
      </c>
      <c r="AE148">
        <f>IF(Table13[[#This Row],[payment]]=2,1,0)</f>
        <v>0</v>
      </c>
      <c r="AF148">
        <f>IF(Table13[[#This Row],[payment]]=3,1,0)</f>
        <v>1</v>
      </c>
      <c r="AG148">
        <v>1</v>
      </c>
      <c r="AH148">
        <f>IF(Table13[[#This Row],[method_payment]]=1,1,0)</f>
        <v>1</v>
      </c>
      <c r="AI148">
        <f>IF(Table13[[#This Row],[method_payment]]=2,1,0)</f>
        <v>0</v>
      </c>
      <c r="AJ148">
        <f>IF(Table13[[#This Row],[method_payment]]=3,1,0)</f>
        <v>0</v>
      </c>
      <c r="AK148">
        <f>IF(Table13[[#This Row],[method_payment]]=5,1,0)</f>
        <v>0</v>
      </c>
      <c r="AL148">
        <f>IF(Table13[[#This Row],[method_payment]]=6,1,0)</f>
        <v>0</v>
      </c>
      <c r="AM148" t="s">
        <v>16</v>
      </c>
      <c r="AN148" t="s">
        <v>15</v>
      </c>
      <c r="AO148">
        <v>1</v>
      </c>
      <c r="AP148" s="2">
        <v>146.38</v>
      </c>
      <c r="AQ148" s="3">
        <f>IF(AND(Table13[[#This Row],[Average_amount_spent_per_visit_last_3_months]]&gt;=1,Table13[[#This Row],[Average_amount_spent_per_visit_last_3_months]]&lt;=999),1,0)</f>
        <v>1</v>
      </c>
      <c r="AR148" s="3">
        <f>IF(AND(Table13[[#This Row],[Average_amount_spent_per_visit_last_3_months]]&gt;=1000,Table13[[#This Row],[Average_amount_spent_per_visit_last_3_months]]&lt;=6700),1,0)</f>
        <v>0</v>
      </c>
      <c r="AS148">
        <v>2</v>
      </c>
      <c r="AT148">
        <v>39</v>
      </c>
      <c r="AU148">
        <f>IF(AND(Table13[[#This Row],[Age]]&gt;=18,Table13[[#This Row],[Age]]&lt;=25),1,0)</f>
        <v>0</v>
      </c>
      <c r="AV148">
        <f>IF(AND(Table13[[#This Row],[Age]]&gt;=26,Table13[[#This Row],[Age]]&lt;=35),1,0)</f>
        <v>0</v>
      </c>
      <c r="AW148">
        <f>IF(AND(Table13[[#This Row],[Age]]&gt;=36,Table13[[#This Row],[Age]]&lt;=45),1,0)</f>
        <v>1</v>
      </c>
      <c r="AX148">
        <f>IF(AND(Table13[[#This Row],[Age]]&gt;=46,Table13[[#This Row],[Age]]&lt;=55),1,0)</f>
        <v>0</v>
      </c>
      <c r="AY148">
        <f>IF(AND(Table13[[#This Row],[Age]]&gt;=56,Table13[[#This Row],[Age]]&lt;=67),1,0)</f>
        <v>0</v>
      </c>
      <c r="AZ148" t="s">
        <v>25</v>
      </c>
      <c r="BA148">
        <f>IF(Table13[[#This Row],[Marital Status]]="Married",1,0)</f>
        <v>1</v>
      </c>
      <c r="BB148">
        <f>IF(Table13[[#This Row],[Marital Status]]="Single",1,0)</f>
        <v>0</v>
      </c>
      <c r="BC148" t="s">
        <v>28</v>
      </c>
      <c r="BD148">
        <f>IF(Table13[[#This Row],[gender]]="Male",1,0)</f>
        <v>0</v>
      </c>
      <c r="BE148">
        <f>IF(Table13[[#This Row],[gender]]="Female",1,0)</f>
        <v>1</v>
      </c>
      <c r="BF148" t="s">
        <v>19</v>
      </c>
      <c r="BG148">
        <f>IF(Table13[[#This Row],[Highest level of Education]]="Did not attend school",1,0)</f>
        <v>0</v>
      </c>
      <c r="BH148">
        <f>IF(Table13[[#This Row],[Highest level of Education]]="K12 completed",1,0)</f>
        <v>0</v>
      </c>
      <c r="BI148">
        <f>IF(Table13[[#This Row],[Highest level of Education]]="High School Completed",1,0)</f>
        <v>0</v>
      </c>
      <c r="BJ148">
        <f>IF(Table13[[#This Row],[Highest level of Education]]="Technical Diploma/Partially completed College",1,0)</f>
        <v>0</v>
      </c>
      <c r="BK148">
        <f>IF(Table13[[#This Row],[Highest level of Education]]="University/College Degree",1,0)</f>
        <v>1</v>
      </c>
      <c r="BL148">
        <f>IF(Table13[[#This Row],[Highest level of Education]]="Post-graduate education",1,0)</f>
        <v>0</v>
      </c>
      <c r="BM148">
        <v>2</v>
      </c>
      <c r="BN148">
        <v>2</v>
      </c>
      <c r="BO148">
        <v>3</v>
      </c>
      <c r="BP148">
        <f>IF(Table13[[#This Row],[Monthly_Income 1_5500 2_8000 3_11000 4_15000 5_20000 6_27000 7_35000 8_5000 9_51000 98_0]]=1,1,0)</f>
        <v>0</v>
      </c>
      <c r="BQ148">
        <f>IF(Table13[[#This Row],[Monthly_Income 1_5500 2_8000 3_11000 4_15000 5_20000 6_27000 7_35000 8_5000 9_51000 98_0]]=2,1,0)</f>
        <v>0</v>
      </c>
      <c r="BR148">
        <f>IF(Table13[[#This Row],[Monthly_Income 1_5500 2_8000 3_11000 4_15000 5_20000 6_27000 7_35000 8_5000 9_51000 98_0]]=3,1,0)</f>
        <v>1</v>
      </c>
      <c r="BS148">
        <f>IF(Table13[[#This Row],[Monthly_Income 1_5500 2_8000 3_11000 4_15000 5_20000 6_27000 7_35000 8_5000 9_51000 98_0]]=4,1,0)</f>
        <v>0</v>
      </c>
      <c r="BT148">
        <f>IF(Table13[[#This Row],[Monthly_Income 1_5500 2_8000 3_11000 4_15000 5_20000 6_27000 7_35000 8_5000 9_51000 98_0]]=5,1,0)</f>
        <v>0</v>
      </c>
      <c r="BU148">
        <f>IF(Table13[[#This Row],[Monthly_Income 1_5500 2_8000 3_11000 4_15000 5_20000 6_27000 7_35000 8_5000 9_51000 98_0]]=6,1,0)</f>
        <v>0</v>
      </c>
      <c r="BV148">
        <f>IF(Table13[[#This Row],[Monthly_Income 1_5500 2_8000 3_11000 4_15000 5_20000 6_27000 7_35000 8_5000 9_51000 98_0]]=7,1,0)</f>
        <v>0</v>
      </c>
      <c r="BW148">
        <f>IF(Table13[[#This Row],[Monthly_Income 1_5500 2_8000 3_11000 4_15000 5_20000 6_27000 7_35000 8_5000 9_51000 98_0]]=8,1,0)</f>
        <v>0</v>
      </c>
      <c r="BX148">
        <f>IF(Table13[[#This Row],[Monthly_Income 1_5500 2_8000 3_11000 4_15000 5_20000 6_27000 7_35000 8_5000 9_51000 98_0]]=9,1,0)</f>
        <v>0</v>
      </c>
      <c r="BY148">
        <f>IF(Table13[[#This Row],[Monthly_Income 1_5500 2_8000 3_11000 4_15000 5_20000 6_27000 7_35000 8_5000 9_51000 98_0]]=98,1,0)</f>
        <v>0</v>
      </c>
      <c r="BZ148">
        <v>6</v>
      </c>
      <c r="CA148">
        <f>IF(Table13[[#This Row],[Monthly_Household_Income]]=1,1,0)</f>
        <v>0</v>
      </c>
      <c r="CB148">
        <f>IF(Table13[[#This Row],[Monthly_Household_Income]]=2,1,0)</f>
        <v>0</v>
      </c>
      <c r="CC148">
        <f>IF(Table13[[#This Row],[Monthly_Household_Income]]=3,1,0)</f>
        <v>0</v>
      </c>
      <c r="CD148">
        <f>IF(Table13[[#This Row],[Monthly_Household_Income]]=4,1,0)</f>
        <v>0</v>
      </c>
      <c r="CE148">
        <f>IF(Table13[[#This Row],[Monthly_Household_Income]]=5,1,0)</f>
        <v>0</v>
      </c>
      <c r="CF148">
        <f>IF(Table13[[#This Row],[Monthly_Household_Income]]=6,1,0)</f>
        <v>1</v>
      </c>
      <c r="CG148">
        <f>IF(Table13[[#This Row],[Monthly_Household_Income]]=7,1,0)</f>
        <v>0</v>
      </c>
      <c r="CH148">
        <f>IF(Table13[[#This Row],[Monthly_Household_Income]]=8,1,0)</f>
        <v>0</v>
      </c>
      <c r="CI148">
        <f>IF(Table13[[#This Row],[Monthly_Household_Income]]=9,1,0)</f>
        <v>0</v>
      </c>
      <c r="CJ148">
        <f>IF(Table13[[#This Row],[Monthly_Household_Income]]=98,1,0)</f>
        <v>0</v>
      </c>
    </row>
    <row r="149" spans="1:88">
      <c r="A149">
        <v>578</v>
      </c>
      <c r="B149" s="1">
        <v>43022</v>
      </c>
      <c r="C149" t="s">
        <v>29</v>
      </c>
      <c r="D149">
        <v>2</v>
      </c>
      <c r="E149">
        <v>3</v>
      </c>
      <c r="F149">
        <v>2</v>
      </c>
      <c r="G149">
        <v>4</v>
      </c>
      <c r="H149">
        <v>4</v>
      </c>
      <c r="I149">
        <v>3</v>
      </c>
      <c r="J149" t="s">
        <v>15</v>
      </c>
      <c r="K149">
        <v>6</v>
      </c>
      <c r="L149">
        <v>6</v>
      </c>
      <c r="M149">
        <v>5</v>
      </c>
      <c r="N149">
        <v>6</v>
      </c>
      <c r="O149">
        <v>7</v>
      </c>
      <c r="P149">
        <v>6</v>
      </c>
      <c r="Q149">
        <v>6</v>
      </c>
      <c r="R149">
        <v>5</v>
      </c>
      <c r="S149">
        <v>5</v>
      </c>
      <c r="T149">
        <v>5</v>
      </c>
      <c r="U149">
        <v>3</v>
      </c>
      <c r="V149">
        <v>7</v>
      </c>
      <c r="W149">
        <v>7</v>
      </c>
      <c r="X149">
        <v>5</v>
      </c>
      <c r="Y149">
        <v>6</v>
      </c>
      <c r="Z149">
        <v>6</v>
      </c>
      <c r="AA149">
        <v>5</v>
      </c>
      <c r="AB149">
        <v>0</v>
      </c>
      <c r="AC149">
        <v>2</v>
      </c>
      <c r="AD149">
        <f>IF(Table13[[#This Row],[payment]]=1,1,0)</f>
        <v>0</v>
      </c>
      <c r="AE149">
        <f>IF(Table13[[#This Row],[payment]]=2,1,0)</f>
        <v>1</v>
      </c>
      <c r="AF149">
        <f>IF(Table13[[#This Row],[payment]]=3,1,0)</f>
        <v>0</v>
      </c>
      <c r="AG149">
        <v>1</v>
      </c>
      <c r="AH149">
        <f>IF(Table13[[#This Row],[method_payment]]=1,1,0)</f>
        <v>1</v>
      </c>
      <c r="AI149">
        <f>IF(Table13[[#This Row],[method_payment]]=2,1,0)</f>
        <v>0</v>
      </c>
      <c r="AJ149">
        <f>IF(Table13[[#This Row],[method_payment]]=3,1,0)</f>
        <v>0</v>
      </c>
      <c r="AK149">
        <f>IF(Table13[[#This Row],[method_payment]]=5,1,0)</f>
        <v>0</v>
      </c>
      <c r="AL149">
        <f>IF(Table13[[#This Row],[method_payment]]=6,1,0)</f>
        <v>0</v>
      </c>
      <c r="AM149" t="s">
        <v>16</v>
      </c>
      <c r="AN149" t="s">
        <v>16</v>
      </c>
      <c r="AO149">
        <v>1</v>
      </c>
      <c r="AP149" s="2">
        <v>327.58</v>
      </c>
      <c r="AQ149" s="3">
        <f>IF(AND(Table13[[#This Row],[Average_amount_spent_per_visit_last_3_months]]&gt;=1,Table13[[#This Row],[Average_amount_spent_per_visit_last_3_months]]&lt;=999),1,0)</f>
        <v>1</v>
      </c>
      <c r="AR149" s="3">
        <f>IF(AND(Table13[[#This Row],[Average_amount_spent_per_visit_last_3_months]]&gt;=1000,Table13[[#This Row],[Average_amount_spent_per_visit_last_3_months]]&lt;=6700),1,0)</f>
        <v>0</v>
      </c>
      <c r="AS149">
        <v>2</v>
      </c>
      <c r="AT149">
        <v>47</v>
      </c>
      <c r="AU149">
        <f>IF(AND(Table13[[#This Row],[Age]]&gt;=18,Table13[[#This Row],[Age]]&lt;=25),1,0)</f>
        <v>0</v>
      </c>
      <c r="AV149">
        <f>IF(AND(Table13[[#This Row],[Age]]&gt;=26,Table13[[#This Row],[Age]]&lt;=35),1,0)</f>
        <v>0</v>
      </c>
      <c r="AW149">
        <f>IF(AND(Table13[[#This Row],[Age]]&gt;=36,Table13[[#This Row],[Age]]&lt;=45),1,0)</f>
        <v>0</v>
      </c>
      <c r="AX149">
        <f>IF(AND(Table13[[#This Row],[Age]]&gt;=46,Table13[[#This Row],[Age]]&lt;=55),1,0)</f>
        <v>1</v>
      </c>
      <c r="AY149">
        <f>IF(AND(Table13[[#This Row],[Age]]&gt;=56,Table13[[#This Row],[Age]]&lt;=67),1,0)</f>
        <v>0</v>
      </c>
      <c r="AZ149" t="s">
        <v>25</v>
      </c>
      <c r="BA149">
        <f>IF(Table13[[#This Row],[Marital Status]]="Married",1,0)</f>
        <v>1</v>
      </c>
      <c r="BB149">
        <f>IF(Table13[[#This Row],[Marital Status]]="Single",1,0)</f>
        <v>0</v>
      </c>
      <c r="BC149" t="s">
        <v>27</v>
      </c>
      <c r="BD149">
        <f>IF(Table13[[#This Row],[gender]]="Male",1,0)</f>
        <v>1</v>
      </c>
      <c r="BE149">
        <f>IF(Table13[[#This Row],[gender]]="Female",1,0)</f>
        <v>0</v>
      </c>
      <c r="BF149" t="s">
        <v>23</v>
      </c>
      <c r="BG149">
        <f>IF(Table13[[#This Row],[Highest level of Education]]="Did not attend school",1,0)</f>
        <v>0</v>
      </c>
      <c r="BH149">
        <f>IF(Table13[[#This Row],[Highest level of Education]]="K12 completed",1,0)</f>
        <v>0</v>
      </c>
      <c r="BI149">
        <f>IF(Table13[[#This Row],[Highest level of Education]]="High School Completed",1,0)</f>
        <v>0</v>
      </c>
      <c r="BJ149">
        <f>IF(Table13[[#This Row],[Highest level of Education]]="Technical Diploma/Partially completed College",1,0)</f>
        <v>1</v>
      </c>
      <c r="BK149">
        <f>IF(Table13[[#This Row],[Highest level of Education]]="University/College Degree",1,0)</f>
        <v>0</v>
      </c>
      <c r="BL149">
        <f>IF(Table13[[#This Row],[Highest level of Education]]="Post-graduate education",1,0)</f>
        <v>0</v>
      </c>
      <c r="BM149">
        <v>4</v>
      </c>
      <c r="BN149">
        <v>1</v>
      </c>
      <c r="BO149">
        <v>6</v>
      </c>
      <c r="BP149">
        <f>IF(Table13[[#This Row],[Monthly_Income 1_5500 2_8000 3_11000 4_15000 5_20000 6_27000 7_35000 8_5000 9_51000 98_0]]=1,1,0)</f>
        <v>0</v>
      </c>
      <c r="BQ149">
        <f>IF(Table13[[#This Row],[Monthly_Income 1_5500 2_8000 3_11000 4_15000 5_20000 6_27000 7_35000 8_5000 9_51000 98_0]]=2,1,0)</f>
        <v>0</v>
      </c>
      <c r="BR149">
        <f>IF(Table13[[#This Row],[Monthly_Income 1_5500 2_8000 3_11000 4_15000 5_20000 6_27000 7_35000 8_5000 9_51000 98_0]]=3,1,0)</f>
        <v>0</v>
      </c>
      <c r="BS149">
        <f>IF(Table13[[#This Row],[Monthly_Income 1_5500 2_8000 3_11000 4_15000 5_20000 6_27000 7_35000 8_5000 9_51000 98_0]]=4,1,0)</f>
        <v>0</v>
      </c>
      <c r="BT149">
        <f>IF(Table13[[#This Row],[Monthly_Income 1_5500 2_8000 3_11000 4_15000 5_20000 6_27000 7_35000 8_5000 9_51000 98_0]]=5,1,0)</f>
        <v>0</v>
      </c>
      <c r="BU149">
        <f>IF(Table13[[#This Row],[Monthly_Income 1_5500 2_8000 3_11000 4_15000 5_20000 6_27000 7_35000 8_5000 9_51000 98_0]]=6,1,0)</f>
        <v>1</v>
      </c>
      <c r="BV149">
        <f>IF(Table13[[#This Row],[Monthly_Income 1_5500 2_8000 3_11000 4_15000 5_20000 6_27000 7_35000 8_5000 9_51000 98_0]]=7,1,0)</f>
        <v>0</v>
      </c>
      <c r="BW149">
        <f>IF(Table13[[#This Row],[Monthly_Income 1_5500 2_8000 3_11000 4_15000 5_20000 6_27000 7_35000 8_5000 9_51000 98_0]]=8,1,0)</f>
        <v>0</v>
      </c>
      <c r="BX149">
        <f>IF(Table13[[#This Row],[Monthly_Income 1_5500 2_8000 3_11000 4_15000 5_20000 6_27000 7_35000 8_5000 9_51000 98_0]]=9,1,0)</f>
        <v>0</v>
      </c>
      <c r="BY149">
        <f>IF(Table13[[#This Row],[Monthly_Income 1_5500 2_8000 3_11000 4_15000 5_20000 6_27000 7_35000 8_5000 9_51000 98_0]]=98,1,0)</f>
        <v>0</v>
      </c>
      <c r="BZ149">
        <v>6</v>
      </c>
      <c r="CA149">
        <f>IF(Table13[[#This Row],[Monthly_Household_Income]]=1,1,0)</f>
        <v>0</v>
      </c>
      <c r="CB149">
        <f>IF(Table13[[#This Row],[Monthly_Household_Income]]=2,1,0)</f>
        <v>0</v>
      </c>
      <c r="CC149">
        <f>IF(Table13[[#This Row],[Monthly_Household_Income]]=3,1,0)</f>
        <v>0</v>
      </c>
      <c r="CD149">
        <f>IF(Table13[[#This Row],[Monthly_Household_Income]]=4,1,0)</f>
        <v>0</v>
      </c>
      <c r="CE149">
        <f>IF(Table13[[#This Row],[Monthly_Household_Income]]=5,1,0)</f>
        <v>0</v>
      </c>
      <c r="CF149">
        <f>IF(Table13[[#This Row],[Monthly_Household_Income]]=6,1,0)</f>
        <v>1</v>
      </c>
      <c r="CG149">
        <f>IF(Table13[[#This Row],[Monthly_Household_Income]]=7,1,0)</f>
        <v>0</v>
      </c>
      <c r="CH149">
        <f>IF(Table13[[#This Row],[Monthly_Household_Income]]=8,1,0)</f>
        <v>0</v>
      </c>
      <c r="CI149">
        <f>IF(Table13[[#This Row],[Monthly_Household_Income]]=9,1,0)</f>
        <v>0</v>
      </c>
      <c r="CJ149">
        <f>IF(Table13[[#This Row],[Monthly_Household_Income]]=98,1,0)</f>
        <v>0</v>
      </c>
    </row>
    <row r="150" spans="1:88">
      <c r="A150">
        <v>581</v>
      </c>
      <c r="B150" s="1">
        <v>42968</v>
      </c>
      <c r="C150" t="s">
        <v>31</v>
      </c>
      <c r="D150">
        <v>7</v>
      </c>
      <c r="E150">
        <v>8</v>
      </c>
      <c r="F150">
        <v>7</v>
      </c>
      <c r="G150">
        <v>8</v>
      </c>
      <c r="H150">
        <v>9</v>
      </c>
      <c r="I150">
        <v>8</v>
      </c>
      <c r="J150" t="s">
        <v>16</v>
      </c>
      <c r="K150">
        <v>8</v>
      </c>
      <c r="L150">
        <v>9</v>
      </c>
      <c r="M150">
        <v>7</v>
      </c>
      <c r="N150">
        <v>9</v>
      </c>
      <c r="O150">
        <v>9</v>
      </c>
      <c r="P150">
        <v>10</v>
      </c>
      <c r="Q150">
        <v>7</v>
      </c>
      <c r="R150">
        <v>7</v>
      </c>
      <c r="S150">
        <v>7</v>
      </c>
      <c r="T150">
        <v>9</v>
      </c>
      <c r="U150">
        <v>10</v>
      </c>
      <c r="V150">
        <v>8</v>
      </c>
      <c r="W150">
        <v>10</v>
      </c>
      <c r="X150">
        <v>8</v>
      </c>
      <c r="Y150">
        <v>8</v>
      </c>
      <c r="Z150">
        <v>7</v>
      </c>
      <c r="AA150">
        <v>10</v>
      </c>
      <c r="AB150">
        <v>9</v>
      </c>
      <c r="AC150">
        <v>1</v>
      </c>
      <c r="AD150">
        <f>IF(Table13[[#This Row],[payment]]=1,1,0)</f>
        <v>1</v>
      </c>
      <c r="AE150">
        <f>IF(Table13[[#This Row],[payment]]=2,1,0)</f>
        <v>0</v>
      </c>
      <c r="AF150">
        <f>IF(Table13[[#This Row],[payment]]=3,1,0)</f>
        <v>0</v>
      </c>
      <c r="AG150">
        <v>2</v>
      </c>
      <c r="AH150">
        <f>IF(Table13[[#This Row],[method_payment]]=1,1,0)</f>
        <v>0</v>
      </c>
      <c r="AI150">
        <f>IF(Table13[[#This Row],[method_payment]]=2,1,0)</f>
        <v>1</v>
      </c>
      <c r="AJ150">
        <f>IF(Table13[[#This Row],[method_payment]]=3,1,0)</f>
        <v>0</v>
      </c>
      <c r="AK150">
        <f>IF(Table13[[#This Row],[method_payment]]=5,1,0)</f>
        <v>0</v>
      </c>
      <c r="AL150">
        <f>IF(Table13[[#This Row],[method_payment]]=6,1,0)</f>
        <v>0</v>
      </c>
      <c r="AM150" t="s">
        <v>16</v>
      </c>
      <c r="AN150" t="s">
        <v>16</v>
      </c>
      <c r="AO150">
        <v>2</v>
      </c>
      <c r="AP150" s="2">
        <v>221.63</v>
      </c>
      <c r="AQ150" s="3">
        <f>IF(AND(Table13[[#This Row],[Average_amount_spent_per_visit_last_3_months]]&gt;=1,Table13[[#This Row],[Average_amount_spent_per_visit_last_3_months]]&lt;=999),1,0)</f>
        <v>1</v>
      </c>
      <c r="AR150" s="3">
        <f>IF(AND(Table13[[#This Row],[Average_amount_spent_per_visit_last_3_months]]&gt;=1000,Table13[[#This Row],[Average_amount_spent_per_visit_last_3_months]]&lt;=6700),1,0)</f>
        <v>0</v>
      </c>
      <c r="AS150">
        <v>3</v>
      </c>
      <c r="AT150">
        <v>26</v>
      </c>
      <c r="AU150">
        <f>IF(AND(Table13[[#This Row],[Age]]&gt;=18,Table13[[#This Row],[Age]]&lt;=25),1,0)</f>
        <v>0</v>
      </c>
      <c r="AV150">
        <f>IF(AND(Table13[[#This Row],[Age]]&gt;=26,Table13[[#This Row],[Age]]&lt;=35),1,0)</f>
        <v>1</v>
      </c>
      <c r="AW150">
        <f>IF(AND(Table13[[#This Row],[Age]]&gt;=36,Table13[[#This Row],[Age]]&lt;=45),1,0)</f>
        <v>0</v>
      </c>
      <c r="AX150">
        <f>IF(AND(Table13[[#This Row],[Age]]&gt;=46,Table13[[#This Row],[Age]]&lt;=55),1,0)</f>
        <v>0</v>
      </c>
      <c r="AY150">
        <f>IF(AND(Table13[[#This Row],[Age]]&gt;=56,Table13[[#This Row],[Age]]&lt;=67),1,0)</f>
        <v>0</v>
      </c>
      <c r="AZ150" t="s">
        <v>24</v>
      </c>
      <c r="BA150">
        <f>IF(Table13[[#This Row],[Marital Status]]="Married",1,0)</f>
        <v>0</v>
      </c>
      <c r="BB150">
        <f>IF(Table13[[#This Row],[Marital Status]]="Single",1,0)</f>
        <v>1</v>
      </c>
      <c r="BC150" t="s">
        <v>28</v>
      </c>
      <c r="BD150">
        <f>IF(Table13[[#This Row],[gender]]="Male",1,0)</f>
        <v>0</v>
      </c>
      <c r="BE150">
        <f>IF(Table13[[#This Row],[gender]]="Female",1,0)</f>
        <v>1</v>
      </c>
      <c r="BF150" t="s">
        <v>23</v>
      </c>
      <c r="BG150">
        <f>IF(Table13[[#This Row],[Highest level of Education]]="Did not attend school",1,0)</f>
        <v>0</v>
      </c>
      <c r="BH150">
        <f>IF(Table13[[#This Row],[Highest level of Education]]="K12 completed",1,0)</f>
        <v>0</v>
      </c>
      <c r="BI150">
        <f>IF(Table13[[#This Row],[Highest level of Education]]="High School Completed",1,0)</f>
        <v>0</v>
      </c>
      <c r="BJ150">
        <f>IF(Table13[[#This Row],[Highest level of Education]]="Technical Diploma/Partially completed College",1,0)</f>
        <v>1</v>
      </c>
      <c r="BK150">
        <f>IF(Table13[[#This Row],[Highest level of Education]]="University/College Degree",1,0)</f>
        <v>0</v>
      </c>
      <c r="BL150">
        <f>IF(Table13[[#This Row],[Highest level of Education]]="Post-graduate education",1,0)</f>
        <v>0</v>
      </c>
      <c r="BM150">
        <v>0</v>
      </c>
      <c r="BN150">
        <v>1</v>
      </c>
      <c r="BO150">
        <v>2</v>
      </c>
      <c r="BP150">
        <f>IF(Table13[[#This Row],[Monthly_Income 1_5500 2_8000 3_11000 4_15000 5_20000 6_27000 7_35000 8_5000 9_51000 98_0]]=1,1,0)</f>
        <v>0</v>
      </c>
      <c r="BQ150">
        <f>IF(Table13[[#This Row],[Monthly_Income 1_5500 2_8000 3_11000 4_15000 5_20000 6_27000 7_35000 8_5000 9_51000 98_0]]=2,1,0)</f>
        <v>1</v>
      </c>
      <c r="BR150">
        <f>IF(Table13[[#This Row],[Monthly_Income 1_5500 2_8000 3_11000 4_15000 5_20000 6_27000 7_35000 8_5000 9_51000 98_0]]=3,1,0)</f>
        <v>0</v>
      </c>
      <c r="BS150">
        <f>IF(Table13[[#This Row],[Monthly_Income 1_5500 2_8000 3_11000 4_15000 5_20000 6_27000 7_35000 8_5000 9_51000 98_0]]=4,1,0)</f>
        <v>0</v>
      </c>
      <c r="BT150">
        <f>IF(Table13[[#This Row],[Monthly_Income 1_5500 2_8000 3_11000 4_15000 5_20000 6_27000 7_35000 8_5000 9_51000 98_0]]=5,1,0)</f>
        <v>0</v>
      </c>
      <c r="BU150">
        <f>IF(Table13[[#This Row],[Monthly_Income 1_5500 2_8000 3_11000 4_15000 5_20000 6_27000 7_35000 8_5000 9_51000 98_0]]=6,1,0)</f>
        <v>0</v>
      </c>
      <c r="BV150">
        <f>IF(Table13[[#This Row],[Monthly_Income 1_5500 2_8000 3_11000 4_15000 5_20000 6_27000 7_35000 8_5000 9_51000 98_0]]=7,1,0)</f>
        <v>0</v>
      </c>
      <c r="BW150">
        <f>IF(Table13[[#This Row],[Monthly_Income 1_5500 2_8000 3_11000 4_15000 5_20000 6_27000 7_35000 8_5000 9_51000 98_0]]=8,1,0)</f>
        <v>0</v>
      </c>
      <c r="BX150">
        <f>IF(Table13[[#This Row],[Monthly_Income 1_5500 2_8000 3_11000 4_15000 5_20000 6_27000 7_35000 8_5000 9_51000 98_0]]=9,1,0)</f>
        <v>0</v>
      </c>
      <c r="BY150">
        <f>IF(Table13[[#This Row],[Monthly_Income 1_5500 2_8000 3_11000 4_15000 5_20000 6_27000 7_35000 8_5000 9_51000 98_0]]=98,1,0)</f>
        <v>0</v>
      </c>
      <c r="BZ150">
        <v>5</v>
      </c>
      <c r="CA150">
        <f>IF(Table13[[#This Row],[Monthly_Household_Income]]=1,1,0)</f>
        <v>0</v>
      </c>
      <c r="CB150">
        <f>IF(Table13[[#This Row],[Monthly_Household_Income]]=2,1,0)</f>
        <v>0</v>
      </c>
      <c r="CC150">
        <f>IF(Table13[[#This Row],[Monthly_Household_Income]]=3,1,0)</f>
        <v>0</v>
      </c>
      <c r="CD150">
        <f>IF(Table13[[#This Row],[Monthly_Household_Income]]=4,1,0)</f>
        <v>0</v>
      </c>
      <c r="CE150">
        <f>IF(Table13[[#This Row],[Monthly_Household_Income]]=5,1,0)</f>
        <v>1</v>
      </c>
      <c r="CF150">
        <f>IF(Table13[[#This Row],[Monthly_Household_Income]]=6,1,0)</f>
        <v>0</v>
      </c>
      <c r="CG150">
        <f>IF(Table13[[#This Row],[Monthly_Household_Income]]=7,1,0)</f>
        <v>0</v>
      </c>
      <c r="CH150">
        <f>IF(Table13[[#This Row],[Monthly_Household_Income]]=8,1,0)</f>
        <v>0</v>
      </c>
      <c r="CI150">
        <f>IF(Table13[[#This Row],[Monthly_Household_Income]]=9,1,0)</f>
        <v>0</v>
      </c>
      <c r="CJ150">
        <f>IF(Table13[[#This Row],[Monthly_Household_Income]]=98,1,0)</f>
        <v>0</v>
      </c>
    </row>
    <row r="151" spans="1:88">
      <c r="A151">
        <v>583</v>
      </c>
      <c r="B151" s="1">
        <v>43161</v>
      </c>
      <c r="C151" t="s">
        <v>35</v>
      </c>
      <c r="D151">
        <v>9</v>
      </c>
      <c r="E151">
        <v>7</v>
      </c>
      <c r="F151">
        <v>9</v>
      </c>
      <c r="G151">
        <v>9</v>
      </c>
      <c r="H151">
        <v>10</v>
      </c>
      <c r="I151">
        <v>9</v>
      </c>
      <c r="J151" t="s">
        <v>16</v>
      </c>
      <c r="K151">
        <v>9</v>
      </c>
      <c r="L151">
        <v>8</v>
      </c>
      <c r="M151">
        <v>9</v>
      </c>
      <c r="N151">
        <v>9</v>
      </c>
      <c r="O151">
        <v>8</v>
      </c>
      <c r="P151">
        <v>10</v>
      </c>
      <c r="Q151">
        <v>10</v>
      </c>
      <c r="R151">
        <v>8</v>
      </c>
      <c r="S151">
        <v>9</v>
      </c>
      <c r="T151">
        <v>9</v>
      </c>
      <c r="U151">
        <v>8</v>
      </c>
      <c r="V151">
        <v>10</v>
      </c>
      <c r="W151">
        <v>10</v>
      </c>
      <c r="X151">
        <v>10</v>
      </c>
      <c r="Y151">
        <v>9</v>
      </c>
      <c r="Z151">
        <v>10</v>
      </c>
      <c r="AA151">
        <v>9</v>
      </c>
      <c r="AB151">
        <v>9</v>
      </c>
      <c r="AC151">
        <v>1</v>
      </c>
      <c r="AD151">
        <f>IF(Table13[[#This Row],[payment]]=1,1,0)</f>
        <v>1</v>
      </c>
      <c r="AE151">
        <f>IF(Table13[[#This Row],[payment]]=2,1,0)</f>
        <v>0</v>
      </c>
      <c r="AF151">
        <f>IF(Table13[[#This Row],[payment]]=3,1,0)</f>
        <v>0</v>
      </c>
      <c r="AG151">
        <v>3</v>
      </c>
      <c r="AH151">
        <f>IF(Table13[[#This Row],[method_payment]]=1,1,0)</f>
        <v>0</v>
      </c>
      <c r="AI151">
        <f>IF(Table13[[#This Row],[method_payment]]=2,1,0)</f>
        <v>0</v>
      </c>
      <c r="AJ151">
        <f>IF(Table13[[#This Row],[method_payment]]=3,1,0)</f>
        <v>1</v>
      </c>
      <c r="AK151">
        <f>IF(Table13[[#This Row],[method_payment]]=5,1,0)</f>
        <v>0</v>
      </c>
      <c r="AL151">
        <f>IF(Table13[[#This Row],[method_payment]]=6,1,0)</f>
        <v>0</v>
      </c>
      <c r="AM151" t="s">
        <v>16</v>
      </c>
      <c r="AN151" t="s">
        <v>16</v>
      </c>
      <c r="AO151">
        <v>1</v>
      </c>
      <c r="AP151" s="2">
        <v>1666.97</v>
      </c>
      <c r="AQ151" s="3">
        <f>IF(AND(Table13[[#This Row],[Average_amount_spent_per_visit_last_3_months]]&gt;=1,Table13[[#This Row],[Average_amount_spent_per_visit_last_3_months]]&lt;=999),1,0)</f>
        <v>0</v>
      </c>
      <c r="AR151" s="3">
        <f>IF(AND(Table13[[#This Row],[Average_amount_spent_per_visit_last_3_months]]&gt;=1000,Table13[[#This Row],[Average_amount_spent_per_visit_last_3_months]]&lt;=6700),1,0)</f>
        <v>1</v>
      </c>
      <c r="AS151">
        <v>3</v>
      </c>
      <c r="AT151">
        <v>48</v>
      </c>
      <c r="AU151">
        <f>IF(AND(Table13[[#This Row],[Age]]&gt;=18,Table13[[#This Row],[Age]]&lt;=25),1,0)</f>
        <v>0</v>
      </c>
      <c r="AV151">
        <f>IF(AND(Table13[[#This Row],[Age]]&gt;=26,Table13[[#This Row],[Age]]&lt;=35),1,0)</f>
        <v>0</v>
      </c>
      <c r="AW151">
        <f>IF(AND(Table13[[#This Row],[Age]]&gt;=36,Table13[[#This Row],[Age]]&lt;=45),1,0)</f>
        <v>0</v>
      </c>
      <c r="AX151">
        <f>IF(AND(Table13[[#This Row],[Age]]&gt;=46,Table13[[#This Row],[Age]]&lt;=55),1,0)</f>
        <v>1</v>
      </c>
      <c r="AY151">
        <f>IF(AND(Table13[[#This Row],[Age]]&gt;=56,Table13[[#This Row],[Age]]&lt;=67),1,0)</f>
        <v>0</v>
      </c>
      <c r="AZ151" t="s">
        <v>25</v>
      </c>
      <c r="BA151">
        <f>IF(Table13[[#This Row],[Marital Status]]="Married",1,0)</f>
        <v>1</v>
      </c>
      <c r="BB151">
        <f>IF(Table13[[#This Row],[Marital Status]]="Single",1,0)</f>
        <v>0</v>
      </c>
      <c r="BC151" t="s">
        <v>28</v>
      </c>
      <c r="BD151">
        <f>IF(Table13[[#This Row],[gender]]="Male",1,0)</f>
        <v>0</v>
      </c>
      <c r="BE151">
        <f>IF(Table13[[#This Row],[gender]]="Female",1,0)</f>
        <v>1</v>
      </c>
      <c r="BF151" t="s">
        <v>23</v>
      </c>
      <c r="BG151">
        <f>IF(Table13[[#This Row],[Highest level of Education]]="Did not attend school",1,0)</f>
        <v>0</v>
      </c>
      <c r="BH151">
        <f>IF(Table13[[#This Row],[Highest level of Education]]="K12 completed",1,0)</f>
        <v>0</v>
      </c>
      <c r="BI151">
        <f>IF(Table13[[#This Row],[Highest level of Education]]="High School Completed",1,0)</f>
        <v>0</v>
      </c>
      <c r="BJ151">
        <f>IF(Table13[[#This Row],[Highest level of Education]]="Technical Diploma/Partially completed College",1,0)</f>
        <v>1</v>
      </c>
      <c r="BK151">
        <f>IF(Table13[[#This Row],[Highest level of Education]]="University/College Degree",1,0)</f>
        <v>0</v>
      </c>
      <c r="BL151">
        <f>IF(Table13[[#This Row],[Highest level of Education]]="Post-graduate education",1,0)</f>
        <v>0</v>
      </c>
      <c r="BM151">
        <v>3</v>
      </c>
      <c r="BN151">
        <v>3</v>
      </c>
      <c r="BO151" t="s">
        <v>1</v>
      </c>
      <c r="BP151">
        <f>IF(Table13[[#This Row],[Monthly_Income 1_5500 2_8000 3_11000 4_15000 5_20000 6_27000 7_35000 8_5000 9_51000 98_0]]=1,1,0)</f>
        <v>0</v>
      </c>
      <c r="BQ151">
        <f>IF(Table13[[#This Row],[Monthly_Income 1_5500 2_8000 3_11000 4_15000 5_20000 6_27000 7_35000 8_5000 9_51000 98_0]]=2,1,0)</f>
        <v>0</v>
      </c>
      <c r="BR151">
        <f>IF(Table13[[#This Row],[Monthly_Income 1_5500 2_8000 3_11000 4_15000 5_20000 6_27000 7_35000 8_5000 9_51000 98_0]]=3,1,0)</f>
        <v>0</v>
      </c>
      <c r="BS151">
        <f>IF(Table13[[#This Row],[Monthly_Income 1_5500 2_8000 3_11000 4_15000 5_20000 6_27000 7_35000 8_5000 9_51000 98_0]]=4,1,0)</f>
        <v>0</v>
      </c>
      <c r="BT151">
        <f>IF(Table13[[#This Row],[Monthly_Income 1_5500 2_8000 3_11000 4_15000 5_20000 6_27000 7_35000 8_5000 9_51000 98_0]]=5,1,0)</f>
        <v>0</v>
      </c>
      <c r="BU151">
        <f>IF(Table13[[#This Row],[Monthly_Income 1_5500 2_8000 3_11000 4_15000 5_20000 6_27000 7_35000 8_5000 9_51000 98_0]]=6,1,0)</f>
        <v>0</v>
      </c>
      <c r="BV151">
        <f>IF(Table13[[#This Row],[Monthly_Income 1_5500 2_8000 3_11000 4_15000 5_20000 6_27000 7_35000 8_5000 9_51000 98_0]]=7,1,0)</f>
        <v>0</v>
      </c>
      <c r="BW151">
        <f>IF(Table13[[#This Row],[Monthly_Income 1_5500 2_8000 3_11000 4_15000 5_20000 6_27000 7_35000 8_5000 9_51000 98_0]]=8,1,0)</f>
        <v>0</v>
      </c>
      <c r="BX151">
        <f>IF(Table13[[#This Row],[Monthly_Income 1_5500 2_8000 3_11000 4_15000 5_20000 6_27000 7_35000 8_5000 9_51000 98_0]]=9,1,0)</f>
        <v>0</v>
      </c>
      <c r="BY151">
        <f>IF(Table13[[#This Row],[Monthly_Income 1_5500 2_8000 3_11000 4_15000 5_20000 6_27000 7_35000 8_5000 9_51000 98_0]]=98,1,0)</f>
        <v>0</v>
      </c>
      <c r="BZ151">
        <v>8</v>
      </c>
      <c r="CA151">
        <f>IF(Table13[[#This Row],[Monthly_Household_Income]]=1,1,0)</f>
        <v>0</v>
      </c>
      <c r="CB151">
        <f>IF(Table13[[#This Row],[Monthly_Household_Income]]=2,1,0)</f>
        <v>0</v>
      </c>
      <c r="CC151">
        <f>IF(Table13[[#This Row],[Monthly_Household_Income]]=3,1,0)</f>
        <v>0</v>
      </c>
      <c r="CD151">
        <f>IF(Table13[[#This Row],[Monthly_Household_Income]]=4,1,0)</f>
        <v>0</v>
      </c>
      <c r="CE151">
        <f>IF(Table13[[#This Row],[Monthly_Household_Income]]=5,1,0)</f>
        <v>0</v>
      </c>
      <c r="CF151">
        <f>IF(Table13[[#This Row],[Monthly_Household_Income]]=6,1,0)</f>
        <v>0</v>
      </c>
      <c r="CG151">
        <f>IF(Table13[[#This Row],[Monthly_Household_Income]]=7,1,0)</f>
        <v>0</v>
      </c>
      <c r="CH151">
        <f>IF(Table13[[#This Row],[Monthly_Household_Income]]=8,1,0)</f>
        <v>1</v>
      </c>
      <c r="CI151">
        <f>IF(Table13[[#This Row],[Monthly_Household_Income]]=9,1,0)</f>
        <v>0</v>
      </c>
      <c r="CJ151">
        <f>IF(Table13[[#This Row],[Monthly_Household_Income]]=98,1,0)</f>
        <v>0</v>
      </c>
    </row>
    <row r="152" spans="1:88">
      <c r="A152">
        <v>584</v>
      </c>
      <c r="B152" s="1">
        <v>43001</v>
      </c>
      <c r="C152" t="s">
        <v>32</v>
      </c>
      <c r="D152">
        <v>2</v>
      </c>
      <c r="E152">
        <v>4</v>
      </c>
      <c r="F152">
        <v>4</v>
      </c>
      <c r="G152">
        <v>3</v>
      </c>
      <c r="H152">
        <v>5</v>
      </c>
      <c r="I152">
        <v>5</v>
      </c>
      <c r="J152" t="s">
        <v>15</v>
      </c>
      <c r="K152">
        <v>6</v>
      </c>
      <c r="L152">
        <v>8</v>
      </c>
      <c r="M152">
        <v>3</v>
      </c>
      <c r="N152">
        <v>4</v>
      </c>
      <c r="O152">
        <v>7</v>
      </c>
      <c r="P152">
        <v>7</v>
      </c>
      <c r="Q152">
        <v>4</v>
      </c>
      <c r="R152">
        <v>5</v>
      </c>
      <c r="S152">
        <v>2</v>
      </c>
      <c r="T152">
        <v>3</v>
      </c>
      <c r="U152">
        <v>7</v>
      </c>
      <c r="V152">
        <v>6</v>
      </c>
      <c r="W152">
        <v>8</v>
      </c>
      <c r="X152">
        <v>0</v>
      </c>
      <c r="Y152">
        <v>8</v>
      </c>
      <c r="Z152">
        <v>6</v>
      </c>
      <c r="AA152">
        <v>6</v>
      </c>
      <c r="AB152">
        <v>8</v>
      </c>
      <c r="AC152">
        <v>2</v>
      </c>
      <c r="AD152">
        <f>IF(Table13[[#This Row],[payment]]=1,1,0)</f>
        <v>0</v>
      </c>
      <c r="AE152">
        <f>IF(Table13[[#This Row],[payment]]=2,1,0)</f>
        <v>1</v>
      </c>
      <c r="AF152">
        <f>IF(Table13[[#This Row],[payment]]=3,1,0)</f>
        <v>0</v>
      </c>
      <c r="AG152">
        <v>1</v>
      </c>
      <c r="AH152">
        <f>IF(Table13[[#This Row],[method_payment]]=1,1,0)</f>
        <v>1</v>
      </c>
      <c r="AI152">
        <f>IF(Table13[[#This Row],[method_payment]]=2,1,0)</f>
        <v>0</v>
      </c>
      <c r="AJ152">
        <f>IF(Table13[[#This Row],[method_payment]]=3,1,0)</f>
        <v>0</v>
      </c>
      <c r="AK152">
        <f>IF(Table13[[#This Row],[method_payment]]=5,1,0)</f>
        <v>0</v>
      </c>
      <c r="AL152">
        <f>IF(Table13[[#This Row],[method_payment]]=6,1,0)</f>
        <v>0</v>
      </c>
      <c r="AM152" t="s">
        <v>16</v>
      </c>
      <c r="AN152" t="s">
        <v>16</v>
      </c>
      <c r="AO152">
        <v>1</v>
      </c>
      <c r="AP152" s="2">
        <v>441.57</v>
      </c>
      <c r="AQ152" s="3">
        <f>IF(AND(Table13[[#This Row],[Average_amount_spent_per_visit_last_3_months]]&gt;=1,Table13[[#This Row],[Average_amount_spent_per_visit_last_3_months]]&lt;=999),1,0)</f>
        <v>1</v>
      </c>
      <c r="AR152" s="3">
        <f>IF(AND(Table13[[#This Row],[Average_amount_spent_per_visit_last_3_months]]&gt;=1000,Table13[[#This Row],[Average_amount_spent_per_visit_last_3_months]]&lt;=6700),1,0)</f>
        <v>0</v>
      </c>
      <c r="AS152">
        <v>2</v>
      </c>
      <c r="AT152">
        <v>42</v>
      </c>
      <c r="AU152">
        <f>IF(AND(Table13[[#This Row],[Age]]&gt;=18,Table13[[#This Row],[Age]]&lt;=25),1,0)</f>
        <v>0</v>
      </c>
      <c r="AV152">
        <f>IF(AND(Table13[[#This Row],[Age]]&gt;=26,Table13[[#This Row],[Age]]&lt;=35),1,0)</f>
        <v>0</v>
      </c>
      <c r="AW152">
        <f>IF(AND(Table13[[#This Row],[Age]]&gt;=36,Table13[[#This Row],[Age]]&lt;=45),1,0)</f>
        <v>1</v>
      </c>
      <c r="AX152">
        <f>IF(AND(Table13[[#This Row],[Age]]&gt;=46,Table13[[#This Row],[Age]]&lt;=55),1,0)</f>
        <v>0</v>
      </c>
      <c r="AY152">
        <f>IF(AND(Table13[[#This Row],[Age]]&gt;=56,Table13[[#This Row],[Age]]&lt;=67),1,0)</f>
        <v>0</v>
      </c>
      <c r="AZ152" t="s">
        <v>25</v>
      </c>
      <c r="BA152">
        <f>IF(Table13[[#This Row],[Marital Status]]="Married",1,0)</f>
        <v>1</v>
      </c>
      <c r="BB152">
        <f>IF(Table13[[#This Row],[Marital Status]]="Single",1,0)</f>
        <v>0</v>
      </c>
      <c r="BC152" t="s">
        <v>27</v>
      </c>
      <c r="BD152">
        <f>IF(Table13[[#This Row],[gender]]="Male",1,0)</f>
        <v>1</v>
      </c>
      <c r="BE152">
        <f>IF(Table13[[#This Row],[gender]]="Female",1,0)</f>
        <v>0</v>
      </c>
      <c r="BF152" t="s">
        <v>18</v>
      </c>
      <c r="BG152">
        <f>IF(Table13[[#This Row],[Highest level of Education]]="Did not attend school",1,0)</f>
        <v>0</v>
      </c>
      <c r="BH152">
        <f>IF(Table13[[#This Row],[Highest level of Education]]="K12 completed",1,0)</f>
        <v>0</v>
      </c>
      <c r="BI152">
        <f>IF(Table13[[#This Row],[Highest level of Education]]="High School Completed",1,0)</f>
        <v>0</v>
      </c>
      <c r="BJ152">
        <f>IF(Table13[[#This Row],[Highest level of Education]]="Technical Diploma/Partially completed College",1,0)</f>
        <v>0</v>
      </c>
      <c r="BK152">
        <f>IF(Table13[[#This Row],[Highest level of Education]]="University/College Degree",1,0)</f>
        <v>0</v>
      </c>
      <c r="BL152">
        <f>IF(Table13[[#This Row],[Highest level of Education]]="Post-graduate education",1,0)</f>
        <v>1</v>
      </c>
      <c r="BM152">
        <v>2</v>
      </c>
      <c r="BN152">
        <v>1</v>
      </c>
      <c r="BO152">
        <v>9</v>
      </c>
      <c r="BP152">
        <f>IF(Table13[[#This Row],[Monthly_Income 1_5500 2_8000 3_11000 4_15000 5_20000 6_27000 7_35000 8_5000 9_51000 98_0]]=1,1,0)</f>
        <v>0</v>
      </c>
      <c r="BQ152">
        <f>IF(Table13[[#This Row],[Monthly_Income 1_5500 2_8000 3_11000 4_15000 5_20000 6_27000 7_35000 8_5000 9_51000 98_0]]=2,1,0)</f>
        <v>0</v>
      </c>
      <c r="BR152">
        <f>IF(Table13[[#This Row],[Monthly_Income 1_5500 2_8000 3_11000 4_15000 5_20000 6_27000 7_35000 8_5000 9_51000 98_0]]=3,1,0)</f>
        <v>0</v>
      </c>
      <c r="BS152">
        <f>IF(Table13[[#This Row],[Monthly_Income 1_5500 2_8000 3_11000 4_15000 5_20000 6_27000 7_35000 8_5000 9_51000 98_0]]=4,1,0)</f>
        <v>0</v>
      </c>
      <c r="BT152">
        <f>IF(Table13[[#This Row],[Monthly_Income 1_5500 2_8000 3_11000 4_15000 5_20000 6_27000 7_35000 8_5000 9_51000 98_0]]=5,1,0)</f>
        <v>0</v>
      </c>
      <c r="BU152">
        <f>IF(Table13[[#This Row],[Monthly_Income 1_5500 2_8000 3_11000 4_15000 5_20000 6_27000 7_35000 8_5000 9_51000 98_0]]=6,1,0)</f>
        <v>0</v>
      </c>
      <c r="BV152">
        <f>IF(Table13[[#This Row],[Monthly_Income 1_5500 2_8000 3_11000 4_15000 5_20000 6_27000 7_35000 8_5000 9_51000 98_0]]=7,1,0)</f>
        <v>0</v>
      </c>
      <c r="BW152">
        <f>IF(Table13[[#This Row],[Monthly_Income 1_5500 2_8000 3_11000 4_15000 5_20000 6_27000 7_35000 8_5000 9_51000 98_0]]=8,1,0)</f>
        <v>0</v>
      </c>
      <c r="BX152">
        <f>IF(Table13[[#This Row],[Monthly_Income 1_5500 2_8000 3_11000 4_15000 5_20000 6_27000 7_35000 8_5000 9_51000 98_0]]=9,1,0)</f>
        <v>1</v>
      </c>
      <c r="BY152">
        <f>IF(Table13[[#This Row],[Monthly_Income 1_5500 2_8000 3_11000 4_15000 5_20000 6_27000 7_35000 8_5000 9_51000 98_0]]=98,1,0)</f>
        <v>0</v>
      </c>
      <c r="BZ152">
        <v>9</v>
      </c>
      <c r="CA152">
        <f>IF(Table13[[#This Row],[Monthly_Household_Income]]=1,1,0)</f>
        <v>0</v>
      </c>
      <c r="CB152">
        <f>IF(Table13[[#This Row],[Monthly_Household_Income]]=2,1,0)</f>
        <v>0</v>
      </c>
      <c r="CC152">
        <f>IF(Table13[[#This Row],[Monthly_Household_Income]]=3,1,0)</f>
        <v>0</v>
      </c>
      <c r="CD152">
        <f>IF(Table13[[#This Row],[Monthly_Household_Income]]=4,1,0)</f>
        <v>0</v>
      </c>
      <c r="CE152">
        <f>IF(Table13[[#This Row],[Monthly_Household_Income]]=5,1,0)</f>
        <v>0</v>
      </c>
      <c r="CF152">
        <f>IF(Table13[[#This Row],[Monthly_Household_Income]]=6,1,0)</f>
        <v>0</v>
      </c>
      <c r="CG152">
        <f>IF(Table13[[#This Row],[Monthly_Household_Income]]=7,1,0)</f>
        <v>0</v>
      </c>
      <c r="CH152">
        <f>IF(Table13[[#This Row],[Monthly_Household_Income]]=8,1,0)</f>
        <v>0</v>
      </c>
      <c r="CI152">
        <f>IF(Table13[[#This Row],[Monthly_Household_Income]]=9,1,0)</f>
        <v>1</v>
      </c>
      <c r="CJ152">
        <f>IF(Table13[[#This Row],[Monthly_Household_Income]]=98,1,0)</f>
        <v>0</v>
      </c>
    </row>
    <row r="153" spans="1:88">
      <c r="A153">
        <v>587</v>
      </c>
      <c r="B153" s="1">
        <v>42978</v>
      </c>
      <c r="C153" t="s">
        <v>33</v>
      </c>
      <c r="D153">
        <v>6</v>
      </c>
      <c r="E153">
        <v>7</v>
      </c>
      <c r="F153">
        <v>8</v>
      </c>
      <c r="G153">
        <v>7</v>
      </c>
      <c r="H153">
        <v>7</v>
      </c>
      <c r="I153">
        <v>4</v>
      </c>
      <c r="J153" t="s">
        <v>15</v>
      </c>
      <c r="K153">
        <v>8</v>
      </c>
      <c r="L153">
        <v>6</v>
      </c>
      <c r="M153">
        <v>7</v>
      </c>
      <c r="N153">
        <v>7</v>
      </c>
      <c r="O153">
        <v>8</v>
      </c>
      <c r="P153">
        <v>6</v>
      </c>
      <c r="Q153">
        <v>7</v>
      </c>
      <c r="R153">
        <v>6</v>
      </c>
      <c r="S153">
        <v>8</v>
      </c>
      <c r="T153">
        <v>9</v>
      </c>
      <c r="U153">
        <v>9</v>
      </c>
      <c r="V153">
        <v>9</v>
      </c>
      <c r="W153">
        <v>7</v>
      </c>
      <c r="X153">
        <v>9</v>
      </c>
      <c r="Y153">
        <v>7</v>
      </c>
      <c r="Z153">
        <v>9</v>
      </c>
      <c r="AA153">
        <v>6</v>
      </c>
      <c r="AB153">
        <v>6</v>
      </c>
      <c r="AC153">
        <v>1</v>
      </c>
      <c r="AD153">
        <f>IF(Table13[[#This Row],[payment]]=1,1,0)</f>
        <v>1</v>
      </c>
      <c r="AE153">
        <f>IF(Table13[[#This Row],[payment]]=2,1,0)</f>
        <v>0</v>
      </c>
      <c r="AF153">
        <f>IF(Table13[[#This Row],[payment]]=3,1,0)</f>
        <v>0</v>
      </c>
      <c r="AG153">
        <v>2</v>
      </c>
      <c r="AH153">
        <f>IF(Table13[[#This Row],[method_payment]]=1,1,0)</f>
        <v>0</v>
      </c>
      <c r="AI153">
        <f>IF(Table13[[#This Row],[method_payment]]=2,1,0)</f>
        <v>1</v>
      </c>
      <c r="AJ153">
        <f>IF(Table13[[#This Row],[method_payment]]=3,1,0)</f>
        <v>0</v>
      </c>
      <c r="AK153">
        <f>IF(Table13[[#This Row],[method_payment]]=5,1,0)</f>
        <v>0</v>
      </c>
      <c r="AL153">
        <f>IF(Table13[[#This Row],[method_payment]]=6,1,0)</f>
        <v>0</v>
      </c>
      <c r="AM153" t="s">
        <v>16</v>
      </c>
      <c r="AN153" t="s">
        <v>16</v>
      </c>
      <c r="AO153">
        <v>1</v>
      </c>
      <c r="AP153" s="2">
        <v>592.28</v>
      </c>
      <c r="AQ153" s="3">
        <f>IF(AND(Table13[[#This Row],[Average_amount_spent_per_visit_last_3_months]]&gt;=1,Table13[[#This Row],[Average_amount_spent_per_visit_last_3_months]]&lt;=999),1,0)</f>
        <v>1</v>
      </c>
      <c r="AR153" s="3">
        <f>IF(AND(Table13[[#This Row],[Average_amount_spent_per_visit_last_3_months]]&gt;=1000,Table13[[#This Row],[Average_amount_spent_per_visit_last_3_months]]&lt;=6700),1,0)</f>
        <v>0</v>
      </c>
      <c r="AS153">
        <v>2</v>
      </c>
      <c r="AT153">
        <v>31</v>
      </c>
      <c r="AU153">
        <f>IF(AND(Table13[[#This Row],[Age]]&gt;=18,Table13[[#This Row],[Age]]&lt;=25),1,0)</f>
        <v>0</v>
      </c>
      <c r="AV153">
        <f>IF(AND(Table13[[#This Row],[Age]]&gt;=26,Table13[[#This Row],[Age]]&lt;=35),1,0)</f>
        <v>1</v>
      </c>
      <c r="AW153">
        <f>IF(AND(Table13[[#This Row],[Age]]&gt;=36,Table13[[#This Row],[Age]]&lt;=45),1,0)</f>
        <v>0</v>
      </c>
      <c r="AX153">
        <f>IF(AND(Table13[[#This Row],[Age]]&gt;=46,Table13[[#This Row],[Age]]&lt;=55),1,0)</f>
        <v>0</v>
      </c>
      <c r="AY153">
        <f>IF(AND(Table13[[#This Row],[Age]]&gt;=56,Table13[[#This Row],[Age]]&lt;=67),1,0)</f>
        <v>0</v>
      </c>
      <c r="AZ153" t="s">
        <v>24</v>
      </c>
      <c r="BA153">
        <f>IF(Table13[[#This Row],[Marital Status]]="Married",1,0)</f>
        <v>0</v>
      </c>
      <c r="BB153">
        <f>IF(Table13[[#This Row],[Marital Status]]="Single",1,0)</f>
        <v>1</v>
      </c>
      <c r="BC153" t="s">
        <v>27</v>
      </c>
      <c r="BD153">
        <f>IF(Table13[[#This Row],[gender]]="Male",1,0)</f>
        <v>1</v>
      </c>
      <c r="BE153">
        <f>IF(Table13[[#This Row],[gender]]="Female",1,0)</f>
        <v>0</v>
      </c>
      <c r="BF153" t="s">
        <v>23</v>
      </c>
      <c r="BG153">
        <f>IF(Table13[[#This Row],[Highest level of Education]]="Did not attend school",1,0)</f>
        <v>0</v>
      </c>
      <c r="BH153">
        <f>IF(Table13[[#This Row],[Highest level of Education]]="K12 completed",1,0)</f>
        <v>0</v>
      </c>
      <c r="BI153">
        <f>IF(Table13[[#This Row],[Highest level of Education]]="High School Completed",1,0)</f>
        <v>0</v>
      </c>
      <c r="BJ153">
        <f>IF(Table13[[#This Row],[Highest level of Education]]="Technical Diploma/Partially completed College",1,0)</f>
        <v>1</v>
      </c>
      <c r="BK153">
        <f>IF(Table13[[#This Row],[Highest level of Education]]="University/College Degree",1,0)</f>
        <v>0</v>
      </c>
      <c r="BL153">
        <f>IF(Table13[[#This Row],[Highest level of Education]]="Post-graduate education",1,0)</f>
        <v>0</v>
      </c>
      <c r="BM153">
        <v>0</v>
      </c>
      <c r="BN153">
        <v>1</v>
      </c>
      <c r="BO153">
        <v>2</v>
      </c>
      <c r="BP153">
        <f>IF(Table13[[#This Row],[Monthly_Income 1_5500 2_8000 3_11000 4_15000 5_20000 6_27000 7_35000 8_5000 9_51000 98_0]]=1,1,0)</f>
        <v>0</v>
      </c>
      <c r="BQ153">
        <f>IF(Table13[[#This Row],[Monthly_Income 1_5500 2_8000 3_11000 4_15000 5_20000 6_27000 7_35000 8_5000 9_51000 98_0]]=2,1,0)</f>
        <v>1</v>
      </c>
      <c r="BR153">
        <f>IF(Table13[[#This Row],[Monthly_Income 1_5500 2_8000 3_11000 4_15000 5_20000 6_27000 7_35000 8_5000 9_51000 98_0]]=3,1,0)</f>
        <v>0</v>
      </c>
      <c r="BS153">
        <f>IF(Table13[[#This Row],[Monthly_Income 1_5500 2_8000 3_11000 4_15000 5_20000 6_27000 7_35000 8_5000 9_51000 98_0]]=4,1,0)</f>
        <v>0</v>
      </c>
      <c r="BT153">
        <f>IF(Table13[[#This Row],[Monthly_Income 1_5500 2_8000 3_11000 4_15000 5_20000 6_27000 7_35000 8_5000 9_51000 98_0]]=5,1,0)</f>
        <v>0</v>
      </c>
      <c r="BU153">
        <f>IF(Table13[[#This Row],[Monthly_Income 1_5500 2_8000 3_11000 4_15000 5_20000 6_27000 7_35000 8_5000 9_51000 98_0]]=6,1,0)</f>
        <v>0</v>
      </c>
      <c r="BV153">
        <f>IF(Table13[[#This Row],[Monthly_Income 1_5500 2_8000 3_11000 4_15000 5_20000 6_27000 7_35000 8_5000 9_51000 98_0]]=7,1,0)</f>
        <v>0</v>
      </c>
      <c r="BW153">
        <f>IF(Table13[[#This Row],[Monthly_Income 1_5500 2_8000 3_11000 4_15000 5_20000 6_27000 7_35000 8_5000 9_51000 98_0]]=8,1,0)</f>
        <v>0</v>
      </c>
      <c r="BX153">
        <f>IF(Table13[[#This Row],[Monthly_Income 1_5500 2_8000 3_11000 4_15000 5_20000 6_27000 7_35000 8_5000 9_51000 98_0]]=9,1,0)</f>
        <v>0</v>
      </c>
      <c r="BY153">
        <f>IF(Table13[[#This Row],[Monthly_Income 1_5500 2_8000 3_11000 4_15000 5_20000 6_27000 7_35000 8_5000 9_51000 98_0]]=98,1,0)</f>
        <v>0</v>
      </c>
      <c r="BZ153">
        <v>6</v>
      </c>
      <c r="CA153">
        <f>IF(Table13[[#This Row],[Monthly_Household_Income]]=1,1,0)</f>
        <v>0</v>
      </c>
      <c r="CB153">
        <f>IF(Table13[[#This Row],[Monthly_Household_Income]]=2,1,0)</f>
        <v>0</v>
      </c>
      <c r="CC153">
        <f>IF(Table13[[#This Row],[Monthly_Household_Income]]=3,1,0)</f>
        <v>0</v>
      </c>
      <c r="CD153">
        <f>IF(Table13[[#This Row],[Monthly_Household_Income]]=4,1,0)</f>
        <v>0</v>
      </c>
      <c r="CE153">
        <f>IF(Table13[[#This Row],[Monthly_Household_Income]]=5,1,0)</f>
        <v>0</v>
      </c>
      <c r="CF153">
        <f>IF(Table13[[#This Row],[Monthly_Household_Income]]=6,1,0)</f>
        <v>1</v>
      </c>
      <c r="CG153">
        <f>IF(Table13[[#This Row],[Monthly_Household_Income]]=7,1,0)</f>
        <v>0</v>
      </c>
      <c r="CH153">
        <f>IF(Table13[[#This Row],[Monthly_Household_Income]]=8,1,0)</f>
        <v>0</v>
      </c>
      <c r="CI153">
        <f>IF(Table13[[#This Row],[Monthly_Household_Income]]=9,1,0)</f>
        <v>0</v>
      </c>
      <c r="CJ153">
        <f>IF(Table13[[#This Row],[Monthly_Household_Income]]=98,1,0)</f>
        <v>0</v>
      </c>
    </row>
    <row r="154" spans="1:88">
      <c r="A154">
        <v>597</v>
      </c>
      <c r="B154" s="1">
        <v>43192</v>
      </c>
      <c r="C154" t="s">
        <v>35</v>
      </c>
      <c r="D154">
        <v>9</v>
      </c>
      <c r="E154">
        <v>8</v>
      </c>
      <c r="F154">
        <v>9</v>
      </c>
      <c r="G154">
        <v>8</v>
      </c>
      <c r="H154">
        <v>7</v>
      </c>
      <c r="I154">
        <v>8</v>
      </c>
      <c r="J154" t="s">
        <v>15</v>
      </c>
      <c r="K154">
        <v>7</v>
      </c>
      <c r="L154">
        <v>8</v>
      </c>
      <c r="M154">
        <v>8</v>
      </c>
      <c r="N154">
        <v>7</v>
      </c>
      <c r="O154">
        <v>8</v>
      </c>
      <c r="P154">
        <v>7</v>
      </c>
      <c r="Q154">
        <v>9</v>
      </c>
      <c r="R154">
        <v>7</v>
      </c>
      <c r="S154">
        <v>7</v>
      </c>
      <c r="T154">
        <v>8</v>
      </c>
      <c r="U154">
        <v>6</v>
      </c>
      <c r="V154">
        <v>8</v>
      </c>
      <c r="W154">
        <v>8</v>
      </c>
      <c r="X154">
        <v>0</v>
      </c>
      <c r="Y154">
        <v>10</v>
      </c>
      <c r="Z154">
        <v>10</v>
      </c>
      <c r="AA154">
        <v>9</v>
      </c>
      <c r="AB154">
        <v>8</v>
      </c>
      <c r="AC154">
        <v>3</v>
      </c>
      <c r="AD154">
        <f>IF(Table13[[#This Row],[payment]]=1,1,0)</f>
        <v>0</v>
      </c>
      <c r="AE154">
        <f>IF(Table13[[#This Row],[payment]]=2,1,0)</f>
        <v>0</v>
      </c>
      <c r="AF154">
        <f>IF(Table13[[#This Row],[payment]]=3,1,0)</f>
        <v>1</v>
      </c>
      <c r="AG154">
        <v>1</v>
      </c>
      <c r="AH154">
        <f>IF(Table13[[#This Row],[method_payment]]=1,1,0)</f>
        <v>1</v>
      </c>
      <c r="AI154">
        <f>IF(Table13[[#This Row],[method_payment]]=2,1,0)</f>
        <v>0</v>
      </c>
      <c r="AJ154">
        <f>IF(Table13[[#This Row],[method_payment]]=3,1,0)</f>
        <v>0</v>
      </c>
      <c r="AK154">
        <f>IF(Table13[[#This Row],[method_payment]]=5,1,0)</f>
        <v>0</v>
      </c>
      <c r="AL154">
        <f>IF(Table13[[#This Row],[method_payment]]=6,1,0)</f>
        <v>0</v>
      </c>
      <c r="AM154" t="s">
        <v>16</v>
      </c>
      <c r="AN154" t="s">
        <v>16</v>
      </c>
      <c r="AO154">
        <v>1</v>
      </c>
      <c r="AP154" s="2">
        <v>258.3</v>
      </c>
      <c r="AQ154" s="3">
        <f>IF(AND(Table13[[#This Row],[Average_amount_spent_per_visit_last_3_months]]&gt;=1,Table13[[#This Row],[Average_amount_spent_per_visit_last_3_months]]&lt;=999),1,0)</f>
        <v>1</v>
      </c>
      <c r="AR154" s="3">
        <f>IF(AND(Table13[[#This Row],[Average_amount_spent_per_visit_last_3_months]]&gt;=1000,Table13[[#This Row],[Average_amount_spent_per_visit_last_3_months]]&lt;=6700),1,0)</f>
        <v>0</v>
      </c>
      <c r="AS154">
        <v>3</v>
      </c>
      <c r="AT154">
        <v>51</v>
      </c>
      <c r="AU154">
        <f>IF(AND(Table13[[#This Row],[Age]]&gt;=18,Table13[[#This Row],[Age]]&lt;=25),1,0)</f>
        <v>0</v>
      </c>
      <c r="AV154">
        <f>IF(AND(Table13[[#This Row],[Age]]&gt;=26,Table13[[#This Row],[Age]]&lt;=35),1,0)</f>
        <v>0</v>
      </c>
      <c r="AW154">
        <f>IF(AND(Table13[[#This Row],[Age]]&gt;=36,Table13[[#This Row],[Age]]&lt;=45),1,0)</f>
        <v>0</v>
      </c>
      <c r="AX154">
        <f>IF(AND(Table13[[#This Row],[Age]]&gt;=46,Table13[[#This Row],[Age]]&lt;=55),1,0)</f>
        <v>1</v>
      </c>
      <c r="AY154">
        <f>IF(AND(Table13[[#This Row],[Age]]&gt;=56,Table13[[#This Row],[Age]]&lt;=67),1,0)</f>
        <v>0</v>
      </c>
      <c r="AZ154" t="s">
        <v>25</v>
      </c>
      <c r="BA154">
        <f>IF(Table13[[#This Row],[Marital Status]]="Married",1,0)</f>
        <v>1</v>
      </c>
      <c r="BB154">
        <f>IF(Table13[[#This Row],[Marital Status]]="Single",1,0)</f>
        <v>0</v>
      </c>
      <c r="BC154" t="s">
        <v>28</v>
      </c>
      <c r="BD154">
        <f>IF(Table13[[#This Row],[gender]]="Male",1,0)</f>
        <v>0</v>
      </c>
      <c r="BE154">
        <f>IF(Table13[[#This Row],[gender]]="Female",1,0)</f>
        <v>1</v>
      </c>
      <c r="BF154" t="s">
        <v>20</v>
      </c>
      <c r="BG154">
        <f>IF(Table13[[#This Row],[Highest level of Education]]="Did not attend school",1,0)</f>
        <v>0</v>
      </c>
      <c r="BH154">
        <f>IF(Table13[[#This Row],[Highest level of Education]]="K12 completed",1,0)</f>
        <v>0</v>
      </c>
      <c r="BI154">
        <f>IF(Table13[[#This Row],[Highest level of Education]]="High School Completed",1,0)</f>
        <v>1</v>
      </c>
      <c r="BJ154">
        <f>IF(Table13[[#This Row],[Highest level of Education]]="Technical Diploma/Partially completed College",1,0)</f>
        <v>0</v>
      </c>
      <c r="BK154">
        <f>IF(Table13[[#This Row],[Highest level of Education]]="University/College Degree",1,0)</f>
        <v>0</v>
      </c>
      <c r="BL154">
        <f>IF(Table13[[#This Row],[Highest level of Education]]="Post-graduate education",1,0)</f>
        <v>0</v>
      </c>
      <c r="BM154">
        <v>4</v>
      </c>
      <c r="BN154">
        <v>3</v>
      </c>
      <c r="BO154" t="s">
        <v>1</v>
      </c>
      <c r="BP154">
        <f>IF(Table13[[#This Row],[Monthly_Income 1_5500 2_8000 3_11000 4_15000 5_20000 6_27000 7_35000 8_5000 9_51000 98_0]]=1,1,0)</f>
        <v>0</v>
      </c>
      <c r="BQ154">
        <f>IF(Table13[[#This Row],[Monthly_Income 1_5500 2_8000 3_11000 4_15000 5_20000 6_27000 7_35000 8_5000 9_51000 98_0]]=2,1,0)</f>
        <v>0</v>
      </c>
      <c r="BR154">
        <f>IF(Table13[[#This Row],[Monthly_Income 1_5500 2_8000 3_11000 4_15000 5_20000 6_27000 7_35000 8_5000 9_51000 98_0]]=3,1,0)</f>
        <v>0</v>
      </c>
      <c r="BS154">
        <f>IF(Table13[[#This Row],[Monthly_Income 1_5500 2_8000 3_11000 4_15000 5_20000 6_27000 7_35000 8_5000 9_51000 98_0]]=4,1,0)</f>
        <v>0</v>
      </c>
      <c r="BT154">
        <f>IF(Table13[[#This Row],[Monthly_Income 1_5500 2_8000 3_11000 4_15000 5_20000 6_27000 7_35000 8_5000 9_51000 98_0]]=5,1,0)</f>
        <v>0</v>
      </c>
      <c r="BU154">
        <f>IF(Table13[[#This Row],[Monthly_Income 1_5500 2_8000 3_11000 4_15000 5_20000 6_27000 7_35000 8_5000 9_51000 98_0]]=6,1,0)</f>
        <v>0</v>
      </c>
      <c r="BV154">
        <f>IF(Table13[[#This Row],[Monthly_Income 1_5500 2_8000 3_11000 4_15000 5_20000 6_27000 7_35000 8_5000 9_51000 98_0]]=7,1,0)</f>
        <v>0</v>
      </c>
      <c r="BW154">
        <f>IF(Table13[[#This Row],[Monthly_Income 1_5500 2_8000 3_11000 4_15000 5_20000 6_27000 7_35000 8_5000 9_51000 98_0]]=8,1,0)</f>
        <v>0</v>
      </c>
      <c r="BX154">
        <f>IF(Table13[[#This Row],[Monthly_Income 1_5500 2_8000 3_11000 4_15000 5_20000 6_27000 7_35000 8_5000 9_51000 98_0]]=9,1,0)</f>
        <v>0</v>
      </c>
      <c r="BY154">
        <f>IF(Table13[[#This Row],[Monthly_Income 1_5500 2_8000 3_11000 4_15000 5_20000 6_27000 7_35000 8_5000 9_51000 98_0]]=98,1,0)</f>
        <v>0</v>
      </c>
      <c r="BZ154">
        <v>8</v>
      </c>
      <c r="CA154">
        <f>IF(Table13[[#This Row],[Monthly_Household_Income]]=1,1,0)</f>
        <v>0</v>
      </c>
      <c r="CB154">
        <f>IF(Table13[[#This Row],[Monthly_Household_Income]]=2,1,0)</f>
        <v>0</v>
      </c>
      <c r="CC154">
        <f>IF(Table13[[#This Row],[Monthly_Household_Income]]=3,1,0)</f>
        <v>0</v>
      </c>
      <c r="CD154">
        <f>IF(Table13[[#This Row],[Monthly_Household_Income]]=4,1,0)</f>
        <v>0</v>
      </c>
      <c r="CE154">
        <f>IF(Table13[[#This Row],[Monthly_Household_Income]]=5,1,0)</f>
        <v>0</v>
      </c>
      <c r="CF154">
        <f>IF(Table13[[#This Row],[Monthly_Household_Income]]=6,1,0)</f>
        <v>0</v>
      </c>
      <c r="CG154">
        <f>IF(Table13[[#This Row],[Monthly_Household_Income]]=7,1,0)</f>
        <v>0</v>
      </c>
      <c r="CH154">
        <f>IF(Table13[[#This Row],[Monthly_Household_Income]]=8,1,0)</f>
        <v>1</v>
      </c>
      <c r="CI154">
        <f>IF(Table13[[#This Row],[Monthly_Household_Income]]=9,1,0)</f>
        <v>0</v>
      </c>
      <c r="CJ154">
        <f>IF(Table13[[#This Row],[Monthly_Household_Income]]=98,1,0)</f>
        <v>0</v>
      </c>
    </row>
    <row r="155" spans="1:88">
      <c r="A155">
        <v>598</v>
      </c>
      <c r="B155" s="1">
        <v>43018</v>
      </c>
      <c r="C155" t="s">
        <v>33</v>
      </c>
      <c r="D155">
        <v>7</v>
      </c>
      <c r="E155">
        <v>9</v>
      </c>
      <c r="F155">
        <v>8</v>
      </c>
      <c r="G155">
        <v>8</v>
      </c>
      <c r="H155">
        <v>7</v>
      </c>
      <c r="I155">
        <v>7</v>
      </c>
      <c r="J155" t="s">
        <v>15</v>
      </c>
      <c r="K155">
        <v>8</v>
      </c>
      <c r="L155">
        <v>7</v>
      </c>
      <c r="M155">
        <v>8</v>
      </c>
      <c r="N155">
        <v>8</v>
      </c>
      <c r="O155">
        <v>8</v>
      </c>
      <c r="P155">
        <v>9</v>
      </c>
      <c r="Q155">
        <v>7</v>
      </c>
      <c r="R155">
        <v>7</v>
      </c>
      <c r="S155">
        <v>7</v>
      </c>
      <c r="T155">
        <v>7</v>
      </c>
      <c r="U155">
        <v>9</v>
      </c>
      <c r="V155">
        <v>6</v>
      </c>
      <c r="W155">
        <v>6</v>
      </c>
      <c r="X155">
        <v>0</v>
      </c>
      <c r="Y155">
        <v>9</v>
      </c>
      <c r="Z155">
        <v>9</v>
      </c>
      <c r="AA155">
        <v>9</v>
      </c>
      <c r="AB155">
        <v>8</v>
      </c>
      <c r="AC155">
        <v>1</v>
      </c>
      <c r="AD155">
        <f>IF(Table13[[#This Row],[payment]]=1,1,0)</f>
        <v>1</v>
      </c>
      <c r="AE155">
        <f>IF(Table13[[#This Row],[payment]]=2,1,0)</f>
        <v>0</v>
      </c>
      <c r="AF155">
        <f>IF(Table13[[#This Row],[payment]]=3,1,0)</f>
        <v>0</v>
      </c>
      <c r="AG155">
        <v>2</v>
      </c>
      <c r="AH155">
        <f>IF(Table13[[#This Row],[method_payment]]=1,1,0)</f>
        <v>0</v>
      </c>
      <c r="AI155">
        <f>IF(Table13[[#This Row],[method_payment]]=2,1,0)</f>
        <v>1</v>
      </c>
      <c r="AJ155">
        <f>IF(Table13[[#This Row],[method_payment]]=3,1,0)</f>
        <v>0</v>
      </c>
      <c r="AK155">
        <f>IF(Table13[[#This Row],[method_payment]]=5,1,0)</f>
        <v>0</v>
      </c>
      <c r="AL155">
        <f>IF(Table13[[#This Row],[method_payment]]=6,1,0)</f>
        <v>0</v>
      </c>
      <c r="AM155" t="s">
        <v>15</v>
      </c>
      <c r="AN155" t="s">
        <v>15</v>
      </c>
      <c r="AO155">
        <v>2</v>
      </c>
      <c r="AP155" s="2">
        <v>238.21</v>
      </c>
      <c r="AQ155" s="3">
        <f>IF(AND(Table13[[#This Row],[Average_amount_spent_per_visit_last_3_months]]&gt;=1,Table13[[#This Row],[Average_amount_spent_per_visit_last_3_months]]&lt;=999),1,0)</f>
        <v>1</v>
      </c>
      <c r="AR155" s="3">
        <f>IF(AND(Table13[[#This Row],[Average_amount_spent_per_visit_last_3_months]]&gt;=1000,Table13[[#This Row],[Average_amount_spent_per_visit_last_3_months]]&lt;=6700),1,0)</f>
        <v>0</v>
      </c>
      <c r="AS155">
        <v>3</v>
      </c>
      <c r="AT155">
        <v>37</v>
      </c>
      <c r="AU155">
        <f>IF(AND(Table13[[#This Row],[Age]]&gt;=18,Table13[[#This Row],[Age]]&lt;=25),1,0)</f>
        <v>0</v>
      </c>
      <c r="AV155">
        <f>IF(AND(Table13[[#This Row],[Age]]&gt;=26,Table13[[#This Row],[Age]]&lt;=35),1,0)</f>
        <v>0</v>
      </c>
      <c r="AW155">
        <f>IF(AND(Table13[[#This Row],[Age]]&gt;=36,Table13[[#This Row],[Age]]&lt;=45),1,0)</f>
        <v>1</v>
      </c>
      <c r="AX155">
        <f>IF(AND(Table13[[#This Row],[Age]]&gt;=46,Table13[[#This Row],[Age]]&lt;=55),1,0)</f>
        <v>0</v>
      </c>
      <c r="AY155">
        <f>IF(AND(Table13[[#This Row],[Age]]&gt;=56,Table13[[#This Row],[Age]]&lt;=67),1,0)</f>
        <v>0</v>
      </c>
      <c r="AZ155" t="s">
        <v>24</v>
      </c>
      <c r="BA155">
        <f>IF(Table13[[#This Row],[Marital Status]]="Married",1,0)</f>
        <v>0</v>
      </c>
      <c r="BB155">
        <f>IF(Table13[[#This Row],[Marital Status]]="Single",1,0)</f>
        <v>1</v>
      </c>
      <c r="BC155" t="s">
        <v>27</v>
      </c>
      <c r="BD155">
        <f>IF(Table13[[#This Row],[gender]]="Male",1,0)</f>
        <v>1</v>
      </c>
      <c r="BE155">
        <f>IF(Table13[[#This Row],[gender]]="Female",1,0)</f>
        <v>0</v>
      </c>
      <c r="BF155" t="s">
        <v>19</v>
      </c>
      <c r="BG155">
        <f>IF(Table13[[#This Row],[Highest level of Education]]="Did not attend school",1,0)</f>
        <v>0</v>
      </c>
      <c r="BH155">
        <f>IF(Table13[[#This Row],[Highest level of Education]]="K12 completed",1,0)</f>
        <v>0</v>
      </c>
      <c r="BI155">
        <f>IF(Table13[[#This Row],[Highest level of Education]]="High School Completed",1,0)</f>
        <v>0</v>
      </c>
      <c r="BJ155">
        <f>IF(Table13[[#This Row],[Highest level of Education]]="Technical Diploma/Partially completed College",1,0)</f>
        <v>0</v>
      </c>
      <c r="BK155">
        <f>IF(Table13[[#This Row],[Highest level of Education]]="University/College Degree",1,0)</f>
        <v>1</v>
      </c>
      <c r="BL155">
        <f>IF(Table13[[#This Row],[Highest level of Education]]="Post-graduate education",1,0)</f>
        <v>0</v>
      </c>
      <c r="BM155">
        <v>0</v>
      </c>
      <c r="BN155">
        <v>1</v>
      </c>
      <c r="BO155">
        <v>4</v>
      </c>
      <c r="BP155">
        <f>IF(Table13[[#This Row],[Monthly_Income 1_5500 2_8000 3_11000 4_15000 5_20000 6_27000 7_35000 8_5000 9_51000 98_0]]=1,1,0)</f>
        <v>0</v>
      </c>
      <c r="BQ155">
        <f>IF(Table13[[#This Row],[Monthly_Income 1_5500 2_8000 3_11000 4_15000 5_20000 6_27000 7_35000 8_5000 9_51000 98_0]]=2,1,0)</f>
        <v>0</v>
      </c>
      <c r="BR155">
        <f>IF(Table13[[#This Row],[Monthly_Income 1_5500 2_8000 3_11000 4_15000 5_20000 6_27000 7_35000 8_5000 9_51000 98_0]]=3,1,0)</f>
        <v>0</v>
      </c>
      <c r="BS155">
        <f>IF(Table13[[#This Row],[Monthly_Income 1_5500 2_8000 3_11000 4_15000 5_20000 6_27000 7_35000 8_5000 9_51000 98_0]]=4,1,0)</f>
        <v>1</v>
      </c>
      <c r="BT155">
        <f>IF(Table13[[#This Row],[Monthly_Income 1_5500 2_8000 3_11000 4_15000 5_20000 6_27000 7_35000 8_5000 9_51000 98_0]]=5,1,0)</f>
        <v>0</v>
      </c>
      <c r="BU155">
        <f>IF(Table13[[#This Row],[Monthly_Income 1_5500 2_8000 3_11000 4_15000 5_20000 6_27000 7_35000 8_5000 9_51000 98_0]]=6,1,0)</f>
        <v>0</v>
      </c>
      <c r="BV155">
        <f>IF(Table13[[#This Row],[Monthly_Income 1_5500 2_8000 3_11000 4_15000 5_20000 6_27000 7_35000 8_5000 9_51000 98_0]]=7,1,0)</f>
        <v>0</v>
      </c>
      <c r="BW155">
        <f>IF(Table13[[#This Row],[Monthly_Income 1_5500 2_8000 3_11000 4_15000 5_20000 6_27000 7_35000 8_5000 9_51000 98_0]]=8,1,0)</f>
        <v>0</v>
      </c>
      <c r="BX155">
        <f>IF(Table13[[#This Row],[Monthly_Income 1_5500 2_8000 3_11000 4_15000 5_20000 6_27000 7_35000 8_5000 9_51000 98_0]]=9,1,0)</f>
        <v>0</v>
      </c>
      <c r="BY155">
        <f>IF(Table13[[#This Row],[Monthly_Income 1_5500 2_8000 3_11000 4_15000 5_20000 6_27000 7_35000 8_5000 9_51000 98_0]]=98,1,0)</f>
        <v>0</v>
      </c>
      <c r="BZ155">
        <v>4</v>
      </c>
      <c r="CA155">
        <f>IF(Table13[[#This Row],[Monthly_Household_Income]]=1,1,0)</f>
        <v>0</v>
      </c>
      <c r="CB155">
        <f>IF(Table13[[#This Row],[Monthly_Household_Income]]=2,1,0)</f>
        <v>0</v>
      </c>
      <c r="CC155">
        <f>IF(Table13[[#This Row],[Monthly_Household_Income]]=3,1,0)</f>
        <v>0</v>
      </c>
      <c r="CD155">
        <f>IF(Table13[[#This Row],[Monthly_Household_Income]]=4,1,0)</f>
        <v>1</v>
      </c>
      <c r="CE155">
        <f>IF(Table13[[#This Row],[Monthly_Household_Income]]=5,1,0)</f>
        <v>0</v>
      </c>
      <c r="CF155">
        <f>IF(Table13[[#This Row],[Monthly_Household_Income]]=6,1,0)</f>
        <v>0</v>
      </c>
      <c r="CG155">
        <f>IF(Table13[[#This Row],[Monthly_Household_Income]]=7,1,0)</f>
        <v>0</v>
      </c>
      <c r="CH155">
        <f>IF(Table13[[#This Row],[Monthly_Household_Income]]=8,1,0)</f>
        <v>0</v>
      </c>
      <c r="CI155">
        <f>IF(Table13[[#This Row],[Monthly_Household_Income]]=9,1,0)</f>
        <v>0</v>
      </c>
      <c r="CJ155">
        <f>IF(Table13[[#This Row],[Monthly_Household_Income]]=98,1,0)</f>
        <v>0</v>
      </c>
    </row>
    <row r="156" spans="1:88">
      <c r="A156">
        <v>599</v>
      </c>
      <c r="B156" s="1">
        <v>43021</v>
      </c>
      <c r="C156" t="s">
        <v>2</v>
      </c>
      <c r="D156">
        <v>7</v>
      </c>
      <c r="E156">
        <v>8</v>
      </c>
      <c r="F156">
        <v>8</v>
      </c>
      <c r="G156">
        <v>8</v>
      </c>
      <c r="H156">
        <v>8</v>
      </c>
      <c r="I156">
        <v>7</v>
      </c>
      <c r="J156" t="s">
        <v>16</v>
      </c>
      <c r="K156">
        <v>8</v>
      </c>
      <c r="L156">
        <v>9</v>
      </c>
      <c r="M156">
        <v>8</v>
      </c>
      <c r="N156">
        <v>7</v>
      </c>
      <c r="O156">
        <v>8</v>
      </c>
      <c r="P156">
        <v>8</v>
      </c>
      <c r="Q156">
        <v>7</v>
      </c>
      <c r="R156">
        <v>9</v>
      </c>
      <c r="S156">
        <v>7</v>
      </c>
      <c r="T156">
        <v>8</v>
      </c>
      <c r="U156">
        <v>9</v>
      </c>
      <c r="V156">
        <v>7</v>
      </c>
      <c r="W156">
        <v>7</v>
      </c>
      <c r="X156">
        <v>8</v>
      </c>
      <c r="Y156">
        <v>6</v>
      </c>
      <c r="Z156">
        <v>6</v>
      </c>
      <c r="AA156">
        <v>9</v>
      </c>
      <c r="AB156">
        <v>0</v>
      </c>
      <c r="AC156">
        <v>3</v>
      </c>
      <c r="AD156">
        <f>IF(Table13[[#This Row],[payment]]=1,1,0)</f>
        <v>0</v>
      </c>
      <c r="AE156">
        <f>IF(Table13[[#This Row],[payment]]=2,1,0)</f>
        <v>0</v>
      </c>
      <c r="AF156">
        <f>IF(Table13[[#This Row],[payment]]=3,1,0)</f>
        <v>1</v>
      </c>
      <c r="AG156">
        <v>3</v>
      </c>
      <c r="AH156">
        <f>IF(Table13[[#This Row],[method_payment]]=1,1,0)</f>
        <v>0</v>
      </c>
      <c r="AI156">
        <f>IF(Table13[[#This Row],[method_payment]]=2,1,0)</f>
        <v>0</v>
      </c>
      <c r="AJ156">
        <f>IF(Table13[[#This Row],[method_payment]]=3,1,0)</f>
        <v>1</v>
      </c>
      <c r="AK156">
        <f>IF(Table13[[#This Row],[method_payment]]=5,1,0)</f>
        <v>0</v>
      </c>
      <c r="AL156">
        <f>IF(Table13[[#This Row],[method_payment]]=6,1,0)</f>
        <v>0</v>
      </c>
      <c r="AM156" t="s">
        <v>15</v>
      </c>
      <c r="AN156" t="s">
        <v>15</v>
      </c>
      <c r="AO156">
        <v>6</v>
      </c>
      <c r="AP156" s="2">
        <v>561.36</v>
      </c>
      <c r="AQ156" s="3">
        <f>IF(AND(Table13[[#This Row],[Average_amount_spent_per_visit_last_3_months]]&gt;=1,Table13[[#This Row],[Average_amount_spent_per_visit_last_3_months]]&lt;=999),1,0)</f>
        <v>1</v>
      </c>
      <c r="AR156" s="3">
        <f>IF(AND(Table13[[#This Row],[Average_amount_spent_per_visit_last_3_months]]&gt;=1000,Table13[[#This Row],[Average_amount_spent_per_visit_last_3_months]]&lt;=6700),1,0)</f>
        <v>0</v>
      </c>
      <c r="AS156">
        <v>3</v>
      </c>
      <c r="AT156">
        <v>30</v>
      </c>
      <c r="AU156">
        <f>IF(AND(Table13[[#This Row],[Age]]&gt;=18,Table13[[#This Row],[Age]]&lt;=25),1,0)</f>
        <v>0</v>
      </c>
      <c r="AV156">
        <f>IF(AND(Table13[[#This Row],[Age]]&gt;=26,Table13[[#This Row],[Age]]&lt;=35),1,0)</f>
        <v>1</v>
      </c>
      <c r="AW156">
        <f>IF(AND(Table13[[#This Row],[Age]]&gt;=36,Table13[[#This Row],[Age]]&lt;=45),1,0)</f>
        <v>0</v>
      </c>
      <c r="AX156">
        <f>IF(AND(Table13[[#This Row],[Age]]&gt;=46,Table13[[#This Row],[Age]]&lt;=55),1,0)</f>
        <v>0</v>
      </c>
      <c r="AY156">
        <f>IF(AND(Table13[[#This Row],[Age]]&gt;=56,Table13[[#This Row],[Age]]&lt;=67),1,0)</f>
        <v>0</v>
      </c>
      <c r="AZ156" t="s">
        <v>24</v>
      </c>
      <c r="BA156">
        <f>IF(Table13[[#This Row],[Marital Status]]="Married",1,0)</f>
        <v>0</v>
      </c>
      <c r="BB156">
        <f>IF(Table13[[#This Row],[Marital Status]]="Single",1,0)</f>
        <v>1</v>
      </c>
      <c r="BC156" t="s">
        <v>28</v>
      </c>
      <c r="BD156">
        <f>IF(Table13[[#This Row],[gender]]="Male",1,0)</f>
        <v>0</v>
      </c>
      <c r="BE156">
        <f>IF(Table13[[#This Row],[gender]]="Female",1,0)</f>
        <v>1</v>
      </c>
      <c r="BF156" t="s">
        <v>19</v>
      </c>
      <c r="BG156">
        <f>IF(Table13[[#This Row],[Highest level of Education]]="Did not attend school",1,0)</f>
        <v>0</v>
      </c>
      <c r="BH156">
        <f>IF(Table13[[#This Row],[Highest level of Education]]="K12 completed",1,0)</f>
        <v>0</v>
      </c>
      <c r="BI156">
        <f>IF(Table13[[#This Row],[Highest level of Education]]="High School Completed",1,0)</f>
        <v>0</v>
      </c>
      <c r="BJ156">
        <f>IF(Table13[[#This Row],[Highest level of Education]]="Technical Diploma/Partially completed College",1,0)</f>
        <v>0</v>
      </c>
      <c r="BK156">
        <f>IF(Table13[[#This Row],[Highest level of Education]]="University/College Degree",1,0)</f>
        <v>1</v>
      </c>
      <c r="BL156">
        <f>IF(Table13[[#This Row],[Highest level of Education]]="Post-graduate education",1,0)</f>
        <v>0</v>
      </c>
      <c r="BM156">
        <v>0</v>
      </c>
      <c r="BN156">
        <v>1</v>
      </c>
      <c r="BO156">
        <v>3</v>
      </c>
      <c r="BP156">
        <f>IF(Table13[[#This Row],[Monthly_Income 1_5500 2_8000 3_11000 4_15000 5_20000 6_27000 7_35000 8_5000 9_51000 98_0]]=1,1,0)</f>
        <v>0</v>
      </c>
      <c r="BQ156">
        <f>IF(Table13[[#This Row],[Monthly_Income 1_5500 2_8000 3_11000 4_15000 5_20000 6_27000 7_35000 8_5000 9_51000 98_0]]=2,1,0)</f>
        <v>0</v>
      </c>
      <c r="BR156">
        <f>IF(Table13[[#This Row],[Monthly_Income 1_5500 2_8000 3_11000 4_15000 5_20000 6_27000 7_35000 8_5000 9_51000 98_0]]=3,1,0)</f>
        <v>1</v>
      </c>
      <c r="BS156">
        <f>IF(Table13[[#This Row],[Monthly_Income 1_5500 2_8000 3_11000 4_15000 5_20000 6_27000 7_35000 8_5000 9_51000 98_0]]=4,1,0)</f>
        <v>0</v>
      </c>
      <c r="BT156">
        <f>IF(Table13[[#This Row],[Monthly_Income 1_5500 2_8000 3_11000 4_15000 5_20000 6_27000 7_35000 8_5000 9_51000 98_0]]=5,1,0)</f>
        <v>0</v>
      </c>
      <c r="BU156">
        <f>IF(Table13[[#This Row],[Monthly_Income 1_5500 2_8000 3_11000 4_15000 5_20000 6_27000 7_35000 8_5000 9_51000 98_0]]=6,1,0)</f>
        <v>0</v>
      </c>
      <c r="BV156">
        <f>IF(Table13[[#This Row],[Monthly_Income 1_5500 2_8000 3_11000 4_15000 5_20000 6_27000 7_35000 8_5000 9_51000 98_0]]=7,1,0)</f>
        <v>0</v>
      </c>
      <c r="BW156">
        <f>IF(Table13[[#This Row],[Monthly_Income 1_5500 2_8000 3_11000 4_15000 5_20000 6_27000 7_35000 8_5000 9_51000 98_0]]=8,1,0)</f>
        <v>0</v>
      </c>
      <c r="BX156">
        <f>IF(Table13[[#This Row],[Monthly_Income 1_5500 2_8000 3_11000 4_15000 5_20000 6_27000 7_35000 8_5000 9_51000 98_0]]=9,1,0)</f>
        <v>0</v>
      </c>
      <c r="BY156">
        <f>IF(Table13[[#This Row],[Monthly_Income 1_5500 2_8000 3_11000 4_15000 5_20000 6_27000 7_35000 8_5000 9_51000 98_0]]=98,1,0)</f>
        <v>0</v>
      </c>
      <c r="BZ156">
        <v>7</v>
      </c>
      <c r="CA156">
        <f>IF(Table13[[#This Row],[Monthly_Household_Income]]=1,1,0)</f>
        <v>0</v>
      </c>
      <c r="CB156">
        <f>IF(Table13[[#This Row],[Monthly_Household_Income]]=2,1,0)</f>
        <v>0</v>
      </c>
      <c r="CC156">
        <f>IF(Table13[[#This Row],[Monthly_Household_Income]]=3,1,0)</f>
        <v>0</v>
      </c>
      <c r="CD156">
        <f>IF(Table13[[#This Row],[Monthly_Household_Income]]=4,1,0)</f>
        <v>0</v>
      </c>
      <c r="CE156">
        <f>IF(Table13[[#This Row],[Monthly_Household_Income]]=5,1,0)</f>
        <v>0</v>
      </c>
      <c r="CF156">
        <f>IF(Table13[[#This Row],[Monthly_Household_Income]]=6,1,0)</f>
        <v>0</v>
      </c>
      <c r="CG156">
        <f>IF(Table13[[#This Row],[Monthly_Household_Income]]=7,1,0)</f>
        <v>1</v>
      </c>
      <c r="CH156">
        <f>IF(Table13[[#This Row],[Monthly_Household_Income]]=8,1,0)</f>
        <v>0</v>
      </c>
      <c r="CI156">
        <f>IF(Table13[[#This Row],[Monthly_Household_Income]]=9,1,0)</f>
        <v>0</v>
      </c>
      <c r="CJ156">
        <f>IF(Table13[[#This Row],[Monthly_Household_Income]]=98,1,0)</f>
        <v>0</v>
      </c>
    </row>
    <row r="157" spans="1:88">
      <c r="A157">
        <v>602</v>
      </c>
      <c r="B157" s="1">
        <v>43008</v>
      </c>
      <c r="C157" t="s">
        <v>35</v>
      </c>
      <c r="D157">
        <v>7</v>
      </c>
      <c r="E157">
        <v>6</v>
      </c>
      <c r="F157">
        <v>6</v>
      </c>
      <c r="G157">
        <v>6</v>
      </c>
      <c r="H157">
        <v>7</v>
      </c>
      <c r="I157">
        <v>7</v>
      </c>
      <c r="J157" t="s">
        <v>15</v>
      </c>
      <c r="K157">
        <v>6</v>
      </c>
      <c r="L157">
        <v>7</v>
      </c>
      <c r="M157">
        <v>7</v>
      </c>
      <c r="N157">
        <v>8</v>
      </c>
      <c r="O157">
        <v>7</v>
      </c>
      <c r="P157">
        <v>8</v>
      </c>
      <c r="Q157">
        <v>8</v>
      </c>
      <c r="R157">
        <v>8</v>
      </c>
      <c r="S157">
        <v>8</v>
      </c>
      <c r="T157">
        <v>7</v>
      </c>
      <c r="U157">
        <v>6</v>
      </c>
      <c r="V157">
        <v>6</v>
      </c>
      <c r="W157">
        <v>6</v>
      </c>
      <c r="X157">
        <v>8</v>
      </c>
      <c r="Y157">
        <v>8</v>
      </c>
      <c r="Z157">
        <v>8</v>
      </c>
      <c r="AA157">
        <v>6</v>
      </c>
      <c r="AB157">
        <v>0</v>
      </c>
      <c r="AC157">
        <v>2</v>
      </c>
      <c r="AD157">
        <f>IF(Table13[[#This Row],[payment]]=1,1,0)</f>
        <v>0</v>
      </c>
      <c r="AE157">
        <f>IF(Table13[[#This Row],[payment]]=2,1,0)</f>
        <v>1</v>
      </c>
      <c r="AF157">
        <f>IF(Table13[[#This Row],[payment]]=3,1,0)</f>
        <v>0</v>
      </c>
      <c r="AG157">
        <v>1</v>
      </c>
      <c r="AH157">
        <f>IF(Table13[[#This Row],[method_payment]]=1,1,0)</f>
        <v>1</v>
      </c>
      <c r="AI157">
        <f>IF(Table13[[#This Row],[method_payment]]=2,1,0)</f>
        <v>0</v>
      </c>
      <c r="AJ157">
        <f>IF(Table13[[#This Row],[method_payment]]=3,1,0)</f>
        <v>0</v>
      </c>
      <c r="AK157">
        <f>IF(Table13[[#This Row],[method_payment]]=5,1,0)</f>
        <v>0</v>
      </c>
      <c r="AL157">
        <f>IF(Table13[[#This Row],[method_payment]]=6,1,0)</f>
        <v>0</v>
      </c>
      <c r="AM157" t="s">
        <v>15</v>
      </c>
      <c r="AN157" t="s">
        <v>16</v>
      </c>
      <c r="AO157">
        <v>1</v>
      </c>
      <c r="AP157" s="2">
        <v>816.35</v>
      </c>
      <c r="AQ157" s="3">
        <f>IF(AND(Table13[[#This Row],[Average_amount_spent_per_visit_last_3_months]]&gt;=1,Table13[[#This Row],[Average_amount_spent_per_visit_last_3_months]]&lt;=999),1,0)</f>
        <v>1</v>
      </c>
      <c r="AR157" s="3">
        <f>IF(AND(Table13[[#This Row],[Average_amount_spent_per_visit_last_3_months]]&gt;=1000,Table13[[#This Row],[Average_amount_spent_per_visit_last_3_months]]&lt;=6700),1,0)</f>
        <v>0</v>
      </c>
      <c r="AS157">
        <v>1</v>
      </c>
      <c r="AT157">
        <v>36</v>
      </c>
      <c r="AU157">
        <f>IF(AND(Table13[[#This Row],[Age]]&gt;=18,Table13[[#This Row],[Age]]&lt;=25),1,0)</f>
        <v>0</v>
      </c>
      <c r="AV157">
        <f>IF(AND(Table13[[#This Row],[Age]]&gt;=26,Table13[[#This Row],[Age]]&lt;=35),1,0)</f>
        <v>0</v>
      </c>
      <c r="AW157">
        <f>IF(AND(Table13[[#This Row],[Age]]&gt;=36,Table13[[#This Row],[Age]]&lt;=45),1,0)</f>
        <v>1</v>
      </c>
      <c r="AX157">
        <f>IF(AND(Table13[[#This Row],[Age]]&gt;=46,Table13[[#This Row],[Age]]&lt;=55),1,0)</f>
        <v>0</v>
      </c>
      <c r="AY157">
        <f>IF(AND(Table13[[#This Row],[Age]]&gt;=56,Table13[[#This Row],[Age]]&lt;=67),1,0)</f>
        <v>0</v>
      </c>
      <c r="AZ157" t="s">
        <v>24</v>
      </c>
      <c r="BA157">
        <f>IF(Table13[[#This Row],[Marital Status]]="Married",1,0)</f>
        <v>0</v>
      </c>
      <c r="BB157">
        <f>IF(Table13[[#This Row],[Marital Status]]="Single",1,0)</f>
        <v>1</v>
      </c>
      <c r="BC157" t="s">
        <v>27</v>
      </c>
      <c r="BD157">
        <f>IF(Table13[[#This Row],[gender]]="Male",1,0)</f>
        <v>1</v>
      </c>
      <c r="BE157">
        <f>IF(Table13[[#This Row],[gender]]="Female",1,0)</f>
        <v>0</v>
      </c>
      <c r="BF157" t="s">
        <v>19</v>
      </c>
      <c r="BG157">
        <f>IF(Table13[[#This Row],[Highest level of Education]]="Did not attend school",1,0)</f>
        <v>0</v>
      </c>
      <c r="BH157">
        <f>IF(Table13[[#This Row],[Highest level of Education]]="K12 completed",1,0)</f>
        <v>0</v>
      </c>
      <c r="BI157">
        <f>IF(Table13[[#This Row],[Highest level of Education]]="High School Completed",1,0)</f>
        <v>0</v>
      </c>
      <c r="BJ157">
        <f>IF(Table13[[#This Row],[Highest level of Education]]="Technical Diploma/Partially completed College",1,0)</f>
        <v>0</v>
      </c>
      <c r="BK157">
        <f>IF(Table13[[#This Row],[Highest level of Education]]="University/College Degree",1,0)</f>
        <v>1</v>
      </c>
      <c r="BL157">
        <f>IF(Table13[[#This Row],[Highest level of Education]]="Post-graduate education",1,0)</f>
        <v>0</v>
      </c>
      <c r="BM157">
        <v>0</v>
      </c>
      <c r="BN157">
        <v>1</v>
      </c>
      <c r="BO157">
        <v>5</v>
      </c>
      <c r="BP157">
        <f>IF(Table13[[#This Row],[Monthly_Income 1_5500 2_8000 3_11000 4_15000 5_20000 6_27000 7_35000 8_5000 9_51000 98_0]]=1,1,0)</f>
        <v>0</v>
      </c>
      <c r="BQ157">
        <f>IF(Table13[[#This Row],[Monthly_Income 1_5500 2_8000 3_11000 4_15000 5_20000 6_27000 7_35000 8_5000 9_51000 98_0]]=2,1,0)</f>
        <v>0</v>
      </c>
      <c r="BR157">
        <f>IF(Table13[[#This Row],[Monthly_Income 1_5500 2_8000 3_11000 4_15000 5_20000 6_27000 7_35000 8_5000 9_51000 98_0]]=3,1,0)</f>
        <v>0</v>
      </c>
      <c r="BS157">
        <f>IF(Table13[[#This Row],[Monthly_Income 1_5500 2_8000 3_11000 4_15000 5_20000 6_27000 7_35000 8_5000 9_51000 98_0]]=4,1,0)</f>
        <v>0</v>
      </c>
      <c r="BT157">
        <f>IF(Table13[[#This Row],[Monthly_Income 1_5500 2_8000 3_11000 4_15000 5_20000 6_27000 7_35000 8_5000 9_51000 98_0]]=5,1,0)</f>
        <v>1</v>
      </c>
      <c r="BU157">
        <f>IF(Table13[[#This Row],[Monthly_Income 1_5500 2_8000 3_11000 4_15000 5_20000 6_27000 7_35000 8_5000 9_51000 98_0]]=6,1,0)</f>
        <v>0</v>
      </c>
      <c r="BV157">
        <f>IF(Table13[[#This Row],[Monthly_Income 1_5500 2_8000 3_11000 4_15000 5_20000 6_27000 7_35000 8_5000 9_51000 98_0]]=7,1,0)</f>
        <v>0</v>
      </c>
      <c r="BW157">
        <f>IF(Table13[[#This Row],[Monthly_Income 1_5500 2_8000 3_11000 4_15000 5_20000 6_27000 7_35000 8_5000 9_51000 98_0]]=8,1,0)</f>
        <v>0</v>
      </c>
      <c r="BX157">
        <f>IF(Table13[[#This Row],[Monthly_Income 1_5500 2_8000 3_11000 4_15000 5_20000 6_27000 7_35000 8_5000 9_51000 98_0]]=9,1,0)</f>
        <v>0</v>
      </c>
      <c r="BY157">
        <f>IF(Table13[[#This Row],[Monthly_Income 1_5500 2_8000 3_11000 4_15000 5_20000 6_27000 7_35000 8_5000 9_51000 98_0]]=98,1,0)</f>
        <v>0</v>
      </c>
      <c r="BZ157">
        <v>8</v>
      </c>
      <c r="CA157">
        <f>IF(Table13[[#This Row],[Monthly_Household_Income]]=1,1,0)</f>
        <v>0</v>
      </c>
      <c r="CB157">
        <f>IF(Table13[[#This Row],[Monthly_Household_Income]]=2,1,0)</f>
        <v>0</v>
      </c>
      <c r="CC157">
        <f>IF(Table13[[#This Row],[Monthly_Household_Income]]=3,1,0)</f>
        <v>0</v>
      </c>
      <c r="CD157">
        <f>IF(Table13[[#This Row],[Monthly_Household_Income]]=4,1,0)</f>
        <v>0</v>
      </c>
      <c r="CE157">
        <f>IF(Table13[[#This Row],[Monthly_Household_Income]]=5,1,0)</f>
        <v>0</v>
      </c>
      <c r="CF157">
        <f>IF(Table13[[#This Row],[Monthly_Household_Income]]=6,1,0)</f>
        <v>0</v>
      </c>
      <c r="CG157">
        <f>IF(Table13[[#This Row],[Monthly_Household_Income]]=7,1,0)</f>
        <v>0</v>
      </c>
      <c r="CH157">
        <f>IF(Table13[[#This Row],[Monthly_Household_Income]]=8,1,0)</f>
        <v>1</v>
      </c>
      <c r="CI157">
        <f>IF(Table13[[#This Row],[Monthly_Household_Income]]=9,1,0)</f>
        <v>0</v>
      </c>
      <c r="CJ157">
        <f>IF(Table13[[#This Row],[Monthly_Household_Income]]=98,1,0)</f>
        <v>0</v>
      </c>
    </row>
    <row r="158" spans="1:88">
      <c r="A158">
        <v>603</v>
      </c>
      <c r="B158" s="1">
        <v>42950</v>
      </c>
      <c r="C158" t="s">
        <v>2</v>
      </c>
      <c r="D158">
        <v>9</v>
      </c>
      <c r="E158">
        <v>7</v>
      </c>
      <c r="F158">
        <v>8</v>
      </c>
      <c r="G158">
        <v>8</v>
      </c>
      <c r="H158">
        <v>7</v>
      </c>
      <c r="I158">
        <v>7</v>
      </c>
      <c r="J158" t="s">
        <v>16</v>
      </c>
      <c r="K158">
        <v>7</v>
      </c>
      <c r="L158">
        <v>7</v>
      </c>
      <c r="M158">
        <v>6</v>
      </c>
      <c r="N158">
        <v>8</v>
      </c>
      <c r="O158">
        <v>7</v>
      </c>
      <c r="P158">
        <v>8</v>
      </c>
      <c r="Q158">
        <v>7</v>
      </c>
      <c r="R158">
        <v>6</v>
      </c>
      <c r="S158">
        <v>8</v>
      </c>
      <c r="T158">
        <v>7</v>
      </c>
      <c r="U158">
        <v>8</v>
      </c>
      <c r="V158">
        <v>6</v>
      </c>
      <c r="W158">
        <v>7</v>
      </c>
      <c r="X158">
        <v>8</v>
      </c>
      <c r="Y158">
        <v>7</v>
      </c>
      <c r="Z158">
        <v>8</v>
      </c>
      <c r="AA158">
        <v>8</v>
      </c>
      <c r="AB158">
        <v>0</v>
      </c>
      <c r="AC158">
        <v>1</v>
      </c>
      <c r="AD158">
        <f>IF(Table13[[#This Row],[payment]]=1,1,0)</f>
        <v>1</v>
      </c>
      <c r="AE158">
        <f>IF(Table13[[#This Row],[payment]]=2,1,0)</f>
        <v>0</v>
      </c>
      <c r="AF158">
        <f>IF(Table13[[#This Row],[payment]]=3,1,0)</f>
        <v>0</v>
      </c>
      <c r="AG158">
        <v>1</v>
      </c>
      <c r="AH158">
        <f>IF(Table13[[#This Row],[method_payment]]=1,1,0)</f>
        <v>1</v>
      </c>
      <c r="AI158">
        <f>IF(Table13[[#This Row],[method_payment]]=2,1,0)</f>
        <v>0</v>
      </c>
      <c r="AJ158">
        <f>IF(Table13[[#This Row],[method_payment]]=3,1,0)</f>
        <v>0</v>
      </c>
      <c r="AK158">
        <f>IF(Table13[[#This Row],[method_payment]]=5,1,0)</f>
        <v>0</v>
      </c>
      <c r="AL158">
        <f>IF(Table13[[#This Row],[method_payment]]=6,1,0)</f>
        <v>0</v>
      </c>
      <c r="AM158" t="s">
        <v>16</v>
      </c>
      <c r="AN158" t="s">
        <v>15</v>
      </c>
      <c r="AO158">
        <v>3</v>
      </c>
      <c r="AP158" s="2">
        <v>157.94999999999999</v>
      </c>
      <c r="AQ158" s="3">
        <f>IF(AND(Table13[[#This Row],[Average_amount_spent_per_visit_last_3_months]]&gt;=1,Table13[[#This Row],[Average_amount_spent_per_visit_last_3_months]]&lt;=999),1,0)</f>
        <v>1</v>
      </c>
      <c r="AR158" s="3">
        <f>IF(AND(Table13[[#This Row],[Average_amount_spent_per_visit_last_3_months]]&gt;=1000,Table13[[#This Row],[Average_amount_spent_per_visit_last_3_months]]&lt;=6700),1,0)</f>
        <v>0</v>
      </c>
      <c r="AS158">
        <v>3</v>
      </c>
      <c r="AT158">
        <v>35</v>
      </c>
      <c r="AU158">
        <f>IF(AND(Table13[[#This Row],[Age]]&gt;=18,Table13[[#This Row],[Age]]&lt;=25),1,0)</f>
        <v>0</v>
      </c>
      <c r="AV158">
        <f>IF(AND(Table13[[#This Row],[Age]]&gt;=26,Table13[[#This Row],[Age]]&lt;=35),1,0)</f>
        <v>1</v>
      </c>
      <c r="AW158">
        <f>IF(AND(Table13[[#This Row],[Age]]&gt;=36,Table13[[#This Row],[Age]]&lt;=45),1,0)</f>
        <v>0</v>
      </c>
      <c r="AX158">
        <f>IF(AND(Table13[[#This Row],[Age]]&gt;=46,Table13[[#This Row],[Age]]&lt;=55),1,0)</f>
        <v>0</v>
      </c>
      <c r="AY158">
        <f>IF(AND(Table13[[#This Row],[Age]]&gt;=56,Table13[[#This Row],[Age]]&lt;=67),1,0)</f>
        <v>0</v>
      </c>
      <c r="AZ158" t="s">
        <v>24</v>
      </c>
      <c r="BA158">
        <f>IF(Table13[[#This Row],[Marital Status]]="Married",1,0)</f>
        <v>0</v>
      </c>
      <c r="BB158">
        <f>IF(Table13[[#This Row],[Marital Status]]="Single",1,0)</f>
        <v>1</v>
      </c>
      <c r="BC158" t="s">
        <v>27</v>
      </c>
      <c r="BD158">
        <f>IF(Table13[[#This Row],[gender]]="Male",1,0)</f>
        <v>1</v>
      </c>
      <c r="BE158">
        <f>IF(Table13[[#This Row],[gender]]="Female",1,0)</f>
        <v>0</v>
      </c>
      <c r="BF158" t="s">
        <v>19</v>
      </c>
      <c r="BG158">
        <f>IF(Table13[[#This Row],[Highest level of Education]]="Did not attend school",1,0)</f>
        <v>0</v>
      </c>
      <c r="BH158">
        <f>IF(Table13[[#This Row],[Highest level of Education]]="K12 completed",1,0)</f>
        <v>0</v>
      </c>
      <c r="BI158">
        <f>IF(Table13[[#This Row],[Highest level of Education]]="High School Completed",1,0)</f>
        <v>0</v>
      </c>
      <c r="BJ158">
        <f>IF(Table13[[#This Row],[Highest level of Education]]="Technical Diploma/Partially completed College",1,0)</f>
        <v>0</v>
      </c>
      <c r="BK158">
        <f>IF(Table13[[#This Row],[Highest level of Education]]="University/College Degree",1,0)</f>
        <v>1</v>
      </c>
      <c r="BL158">
        <f>IF(Table13[[#This Row],[Highest level of Education]]="Post-graduate education",1,0)</f>
        <v>0</v>
      </c>
      <c r="BM158">
        <v>0</v>
      </c>
      <c r="BN158">
        <v>1</v>
      </c>
      <c r="BO158">
        <v>4</v>
      </c>
      <c r="BP158">
        <f>IF(Table13[[#This Row],[Monthly_Income 1_5500 2_8000 3_11000 4_15000 5_20000 6_27000 7_35000 8_5000 9_51000 98_0]]=1,1,0)</f>
        <v>0</v>
      </c>
      <c r="BQ158">
        <f>IF(Table13[[#This Row],[Monthly_Income 1_5500 2_8000 3_11000 4_15000 5_20000 6_27000 7_35000 8_5000 9_51000 98_0]]=2,1,0)</f>
        <v>0</v>
      </c>
      <c r="BR158">
        <f>IF(Table13[[#This Row],[Monthly_Income 1_5500 2_8000 3_11000 4_15000 5_20000 6_27000 7_35000 8_5000 9_51000 98_0]]=3,1,0)</f>
        <v>0</v>
      </c>
      <c r="BS158">
        <f>IF(Table13[[#This Row],[Monthly_Income 1_5500 2_8000 3_11000 4_15000 5_20000 6_27000 7_35000 8_5000 9_51000 98_0]]=4,1,0)</f>
        <v>1</v>
      </c>
      <c r="BT158">
        <f>IF(Table13[[#This Row],[Monthly_Income 1_5500 2_8000 3_11000 4_15000 5_20000 6_27000 7_35000 8_5000 9_51000 98_0]]=5,1,0)</f>
        <v>0</v>
      </c>
      <c r="BU158">
        <f>IF(Table13[[#This Row],[Monthly_Income 1_5500 2_8000 3_11000 4_15000 5_20000 6_27000 7_35000 8_5000 9_51000 98_0]]=6,1,0)</f>
        <v>0</v>
      </c>
      <c r="BV158">
        <f>IF(Table13[[#This Row],[Monthly_Income 1_5500 2_8000 3_11000 4_15000 5_20000 6_27000 7_35000 8_5000 9_51000 98_0]]=7,1,0)</f>
        <v>0</v>
      </c>
      <c r="BW158">
        <f>IF(Table13[[#This Row],[Monthly_Income 1_5500 2_8000 3_11000 4_15000 5_20000 6_27000 7_35000 8_5000 9_51000 98_0]]=8,1,0)</f>
        <v>0</v>
      </c>
      <c r="BX158">
        <f>IF(Table13[[#This Row],[Monthly_Income 1_5500 2_8000 3_11000 4_15000 5_20000 6_27000 7_35000 8_5000 9_51000 98_0]]=9,1,0)</f>
        <v>0</v>
      </c>
      <c r="BY158">
        <f>IF(Table13[[#This Row],[Monthly_Income 1_5500 2_8000 3_11000 4_15000 5_20000 6_27000 7_35000 8_5000 9_51000 98_0]]=98,1,0)</f>
        <v>0</v>
      </c>
      <c r="BZ158">
        <v>4</v>
      </c>
      <c r="CA158">
        <f>IF(Table13[[#This Row],[Monthly_Household_Income]]=1,1,0)</f>
        <v>0</v>
      </c>
      <c r="CB158">
        <f>IF(Table13[[#This Row],[Monthly_Household_Income]]=2,1,0)</f>
        <v>0</v>
      </c>
      <c r="CC158">
        <f>IF(Table13[[#This Row],[Monthly_Household_Income]]=3,1,0)</f>
        <v>0</v>
      </c>
      <c r="CD158">
        <f>IF(Table13[[#This Row],[Monthly_Household_Income]]=4,1,0)</f>
        <v>1</v>
      </c>
      <c r="CE158">
        <f>IF(Table13[[#This Row],[Monthly_Household_Income]]=5,1,0)</f>
        <v>0</v>
      </c>
      <c r="CF158">
        <f>IF(Table13[[#This Row],[Monthly_Household_Income]]=6,1,0)</f>
        <v>0</v>
      </c>
      <c r="CG158">
        <f>IF(Table13[[#This Row],[Monthly_Household_Income]]=7,1,0)</f>
        <v>0</v>
      </c>
      <c r="CH158">
        <f>IF(Table13[[#This Row],[Monthly_Household_Income]]=8,1,0)</f>
        <v>0</v>
      </c>
      <c r="CI158">
        <f>IF(Table13[[#This Row],[Monthly_Household_Income]]=9,1,0)</f>
        <v>0</v>
      </c>
      <c r="CJ158">
        <f>IF(Table13[[#This Row],[Monthly_Household_Income]]=98,1,0)</f>
        <v>0</v>
      </c>
    </row>
    <row r="159" spans="1:88">
      <c r="A159">
        <v>607</v>
      </c>
      <c r="B159" s="1">
        <v>42974</v>
      </c>
      <c r="C159" t="s">
        <v>29</v>
      </c>
      <c r="D159">
        <v>9</v>
      </c>
      <c r="E159">
        <v>9</v>
      </c>
      <c r="F159">
        <v>7</v>
      </c>
      <c r="G159">
        <v>8</v>
      </c>
      <c r="H159">
        <v>8</v>
      </c>
      <c r="I159">
        <v>7</v>
      </c>
      <c r="J159" t="s">
        <v>16</v>
      </c>
      <c r="K159">
        <v>8</v>
      </c>
      <c r="L159">
        <v>7</v>
      </c>
      <c r="M159">
        <v>9</v>
      </c>
      <c r="N159">
        <v>9</v>
      </c>
      <c r="O159">
        <v>8</v>
      </c>
      <c r="P159">
        <v>9</v>
      </c>
      <c r="Q159">
        <v>7</v>
      </c>
      <c r="R159">
        <v>7</v>
      </c>
      <c r="S159">
        <v>8</v>
      </c>
      <c r="T159">
        <v>7</v>
      </c>
      <c r="U159">
        <v>9</v>
      </c>
      <c r="V159">
        <v>9</v>
      </c>
      <c r="W159">
        <v>8</v>
      </c>
      <c r="X159">
        <v>8</v>
      </c>
      <c r="Y159">
        <v>7</v>
      </c>
      <c r="Z159">
        <v>9</v>
      </c>
      <c r="AA159">
        <v>7</v>
      </c>
      <c r="AB159">
        <v>8</v>
      </c>
      <c r="AC159">
        <v>2</v>
      </c>
      <c r="AD159">
        <f>IF(Table13[[#This Row],[payment]]=1,1,0)</f>
        <v>0</v>
      </c>
      <c r="AE159">
        <f>IF(Table13[[#This Row],[payment]]=2,1,0)</f>
        <v>1</v>
      </c>
      <c r="AF159">
        <f>IF(Table13[[#This Row],[payment]]=3,1,0)</f>
        <v>0</v>
      </c>
      <c r="AG159">
        <v>1</v>
      </c>
      <c r="AH159">
        <f>IF(Table13[[#This Row],[method_payment]]=1,1,0)</f>
        <v>1</v>
      </c>
      <c r="AI159">
        <f>IF(Table13[[#This Row],[method_payment]]=2,1,0)</f>
        <v>0</v>
      </c>
      <c r="AJ159">
        <f>IF(Table13[[#This Row],[method_payment]]=3,1,0)</f>
        <v>0</v>
      </c>
      <c r="AK159">
        <f>IF(Table13[[#This Row],[method_payment]]=5,1,0)</f>
        <v>0</v>
      </c>
      <c r="AL159">
        <f>IF(Table13[[#This Row],[method_payment]]=6,1,0)</f>
        <v>0</v>
      </c>
      <c r="AM159" t="s">
        <v>16</v>
      </c>
      <c r="AN159" t="s">
        <v>15</v>
      </c>
      <c r="AO159">
        <v>1</v>
      </c>
      <c r="AP159" s="2">
        <v>1416.75</v>
      </c>
      <c r="AQ159" s="3">
        <f>IF(AND(Table13[[#This Row],[Average_amount_spent_per_visit_last_3_months]]&gt;=1,Table13[[#This Row],[Average_amount_spent_per_visit_last_3_months]]&lt;=999),1,0)</f>
        <v>0</v>
      </c>
      <c r="AR159" s="3">
        <f>IF(AND(Table13[[#This Row],[Average_amount_spent_per_visit_last_3_months]]&gt;=1000,Table13[[#This Row],[Average_amount_spent_per_visit_last_3_months]]&lt;=6700),1,0)</f>
        <v>1</v>
      </c>
      <c r="AS159">
        <v>1</v>
      </c>
      <c r="AT159">
        <v>30</v>
      </c>
      <c r="AU159">
        <f>IF(AND(Table13[[#This Row],[Age]]&gt;=18,Table13[[#This Row],[Age]]&lt;=25),1,0)</f>
        <v>0</v>
      </c>
      <c r="AV159">
        <f>IF(AND(Table13[[#This Row],[Age]]&gt;=26,Table13[[#This Row],[Age]]&lt;=35),1,0)</f>
        <v>1</v>
      </c>
      <c r="AW159">
        <f>IF(AND(Table13[[#This Row],[Age]]&gt;=36,Table13[[#This Row],[Age]]&lt;=45),1,0)</f>
        <v>0</v>
      </c>
      <c r="AX159">
        <f>IF(AND(Table13[[#This Row],[Age]]&gt;=46,Table13[[#This Row],[Age]]&lt;=55),1,0)</f>
        <v>0</v>
      </c>
      <c r="AY159">
        <f>IF(AND(Table13[[#This Row],[Age]]&gt;=56,Table13[[#This Row],[Age]]&lt;=67),1,0)</f>
        <v>0</v>
      </c>
      <c r="AZ159" t="s">
        <v>25</v>
      </c>
      <c r="BA159">
        <f>IF(Table13[[#This Row],[Marital Status]]="Married",1,0)</f>
        <v>1</v>
      </c>
      <c r="BB159">
        <f>IF(Table13[[#This Row],[Marital Status]]="Single",1,0)</f>
        <v>0</v>
      </c>
      <c r="BC159" t="s">
        <v>28</v>
      </c>
      <c r="BD159">
        <f>IF(Table13[[#This Row],[gender]]="Male",1,0)</f>
        <v>0</v>
      </c>
      <c r="BE159">
        <f>IF(Table13[[#This Row],[gender]]="Female",1,0)</f>
        <v>1</v>
      </c>
      <c r="BF159" t="s">
        <v>23</v>
      </c>
      <c r="BG159">
        <f>IF(Table13[[#This Row],[Highest level of Education]]="Did not attend school",1,0)</f>
        <v>0</v>
      </c>
      <c r="BH159">
        <f>IF(Table13[[#This Row],[Highest level of Education]]="K12 completed",1,0)</f>
        <v>0</v>
      </c>
      <c r="BI159">
        <f>IF(Table13[[#This Row],[Highest level of Education]]="High School Completed",1,0)</f>
        <v>0</v>
      </c>
      <c r="BJ159">
        <f>IF(Table13[[#This Row],[Highest level of Education]]="Technical Diploma/Partially completed College",1,0)</f>
        <v>1</v>
      </c>
      <c r="BK159">
        <f>IF(Table13[[#This Row],[Highest level of Education]]="University/College Degree",1,0)</f>
        <v>0</v>
      </c>
      <c r="BL159">
        <f>IF(Table13[[#This Row],[Highest level of Education]]="Post-graduate education",1,0)</f>
        <v>0</v>
      </c>
      <c r="BM159">
        <v>3</v>
      </c>
      <c r="BN159">
        <v>1</v>
      </c>
      <c r="BO159">
        <v>5</v>
      </c>
      <c r="BP159">
        <f>IF(Table13[[#This Row],[Monthly_Income 1_5500 2_8000 3_11000 4_15000 5_20000 6_27000 7_35000 8_5000 9_51000 98_0]]=1,1,0)</f>
        <v>0</v>
      </c>
      <c r="BQ159">
        <f>IF(Table13[[#This Row],[Monthly_Income 1_5500 2_8000 3_11000 4_15000 5_20000 6_27000 7_35000 8_5000 9_51000 98_0]]=2,1,0)</f>
        <v>0</v>
      </c>
      <c r="BR159">
        <f>IF(Table13[[#This Row],[Monthly_Income 1_5500 2_8000 3_11000 4_15000 5_20000 6_27000 7_35000 8_5000 9_51000 98_0]]=3,1,0)</f>
        <v>0</v>
      </c>
      <c r="BS159">
        <f>IF(Table13[[#This Row],[Monthly_Income 1_5500 2_8000 3_11000 4_15000 5_20000 6_27000 7_35000 8_5000 9_51000 98_0]]=4,1,0)</f>
        <v>0</v>
      </c>
      <c r="BT159">
        <f>IF(Table13[[#This Row],[Monthly_Income 1_5500 2_8000 3_11000 4_15000 5_20000 6_27000 7_35000 8_5000 9_51000 98_0]]=5,1,0)</f>
        <v>1</v>
      </c>
      <c r="BU159">
        <f>IF(Table13[[#This Row],[Monthly_Income 1_5500 2_8000 3_11000 4_15000 5_20000 6_27000 7_35000 8_5000 9_51000 98_0]]=6,1,0)</f>
        <v>0</v>
      </c>
      <c r="BV159">
        <f>IF(Table13[[#This Row],[Monthly_Income 1_5500 2_8000 3_11000 4_15000 5_20000 6_27000 7_35000 8_5000 9_51000 98_0]]=7,1,0)</f>
        <v>0</v>
      </c>
      <c r="BW159">
        <f>IF(Table13[[#This Row],[Monthly_Income 1_5500 2_8000 3_11000 4_15000 5_20000 6_27000 7_35000 8_5000 9_51000 98_0]]=8,1,0)</f>
        <v>0</v>
      </c>
      <c r="BX159">
        <f>IF(Table13[[#This Row],[Monthly_Income 1_5500 2_8000 3_11000 4_15000 5_20000 6_27000 7_35000 8_5000 9_51000 98_0]]=9,1,0)</f>
        <v>0</v>
      </c>
      <c r="BY159">
        <f>IF(Table13[[#This Row],[Monthly_Income 1_5500 2_8000 3_11000 4_15000 5_20000 6_27000 7_35000 8_5000 9_51000 98_0]]=98,1,0)</f>
        <v>0</v>
      </c>
      <c r="BZ159">
        <v>7</v>
      </c>
      <c r="CA159">
        <f>IF(Table13[[#This Row],[Monthly_Household_Income]]=1,1,0)</f>
        <v>0</v>
      </c>
      <c r="CB159">
        <f>IF(Table13[[#This Row],[Monthly_Household_Income]]=2,1,0)</f>
        <v>0</v>
      </c>
      <c r="CC159">
        <f>IF(Table13[[#This Row],[Monthly_Household_Income]]=3,1,0)</f>
        <v>0</v>
      </c>
      <c r="CD159">
        <f>IF(Table13[[#This Row],[Monthly_Household_Income]]=4,1,0)</f>
        <v>0</v>
      </c>
      <c r="CE159">
        <f>IF(Table13[[#This Row],[Monthly_Household_Income]]=5,1,0)</f>
        <v>0</v>
      </c>
      <c r="CF159">
        <f>IF(Table13[[#This Row],[Monthly_Household_Income]]=6,1,0)</f>
        <v>0</v>
      </c>
      <c r="CG159">
        <f>IF(Table13[[#This Row],[Monthly_Household_Income]]=7,1,0)</f>
        <v>1</v>
      </c>
      <c r="CH159">
        <f>IF(Table13[[#This Row],[Monthly_Household_Income]]=8,1,0)</f>
        <v>0</v>
      </c>
      <c r="CI159">
        <f>IF(Table13[[#This Row],[Monthly_Household_Income]]=9,1,0)</f>
        <v>0</v>
      </c>
      <c r="CJ159">
        <f>IF(Table13[[#This Row],[Monthly_Household_Income]]=98,1,0)</f>
        <v>0</v>
      </c>
    </row>
    <row r="160" spans="1:88">
      <c r="A160">
        <v>611</v>
      </c>
      <c r="B160" s="1">
        <v>42967</v>
      </c>
      <c r="C160" t="s">
        <v>29</v>
      </c>
      <c r="D160">
        <v>8</v>
      </c>
      <c r="E160">
        <v>7</v>
      </c>
      <c r="F160">
        <v>7</v>
      </c>
      <c r="G160">
        <v>7</v>
      </c>
      <c r="H160">
        <v>7</v>
      </c>
      <c r="I160">
        <v>6</v>
      </c>
      <c r="J160" t="s">
        <v>15</v>
      </c>
      <c r="K160">
        <v>7</v>
      </c>
      <c r="L160">
        <v>8</v>
      </c>
      <c r="M160">
        <v>7</v>
      </c>
      <c r="N160">
        <v>9</v>
      </c>
      <c r="O160">
        <v>7</v>
      </c>
      <c r="P160">
        <v>6</v>
      </c>
      <c r="Q160">
        <v>6</v>
      </c>
      <c r="R160">
        <v>6</v>
      </c>
      <c r="S160">
        <v>8</v>
      </c>
      <c r="T160">
        <v>7</v>
      </c>
      <c r="U160">
        <v>9</v>
      </c>
      <c r="V160">
        <v>7</v>
      </c>
      <c r="W160">
        <v>6</v>
      </c>
      <c r="X160">
        <v>8</v>
      </c>
      <c r="Y160">
        <v>8</v>
      </c>
      <c r="Z160">
        <v>9</v>
      </c>
      <c r="AA160">
        <v>7</v>
      </c>
      <c r="AB160">
        <v>6</v>
      </c>
      <c r="AC160">
        <v>2</v>
      </c>
      <c r="AD160">
        <f>IF(Table13[[#This Row],[payment]]=1,1,0)</f>
        <v>0</v>
      </c>
      <c r="AE160">
        <f>IF(Table13[[#This Row],[payment]]=2,1,0)</f>
        <v>1</v>
      </c>
      <c r="AF160">
        <f>IF(Table13[[#This Row],[payment]]=3,1,0)</f>
        <v>0</v>
      </c>
      <c r="AG160">
        <v>1</v>
      </c>
      <c r="AH160">
        <f>IF(Table13[[#This Row],[method_payment]]=1,1,0)</f>
        <v>1</v>
      </c>
      <c r="AI160">
        <f>IF(Table13[[#This Row],[method_payment]]=2,1,0)</f>
        <v>0</v>
      </c>
      <c r="AJ160">
        <f>IF(Table13[[#This Row],[method_payment]]=3,1,0)</f>
        <v>0</v>
      </c>
      <c r="AK160">
        <f>IF(Table13[[#This Row],[method_payment]]=5,1,0)</f>
        <v>0</v>
      </c>
      <c r="AL160">
        <f>IF(Table13[[#This Row],[method_payment]]=6,1,0)</f>
        <v>0</v>
      </c>
      <c r="AM160" t="s">
        <v>16</v>
      </c>
      <c r="AN160" t="s">
        <v>15</v>
      </c>
      <c r="AO160">
        <v>1</v>
      </c>
      <c r="AP160" s="2">
        <v>471.04</v>
      </c>
      <c r="AQ160" s="3">
        <f>IF(AND(Table13[[#This Row],[Average_amount_spent_per_visit_last_3_months]]&gt;=1,Table13[[#This Row],[Average_amount_spent_per_visit_last_3_months]]&lt;=999),1,0)</f>
        <v>1</v>
      </c>
      <c r="AR160" s="3">
        <f>IF(AND(Table13[[#This Row],[Average_amount_spent_per_visit_last_3_months]]&gt;=1000,Table13[[#This Row],[Average_amount_spent_per_visit_last_3_months]]&lt;=6700),1,0)</f>
        <v>0</v>
      </c>
      <c r="AS160">
        <v>1</v>
      </c>
      <c r="AT160">
        <v>33</v>
      </c>
      <c r="AU160">
        <f>IF(AND(Table13[[#This Row],[Age]]&gt;=18,Table13[[#This Row],[Age]]&lt;=25),1,0)</f>
        <v>0</v>
      </c>
      <c r="AV160">
        <f>IF(AND(Table13[[#This Row],[Age]]&gt;=26,Table13[[#This Row],[Age]]&lt;=35),1,0)</f>
        <v>1</v>
      </c>
      <c r="AW160">
        <f>IF(AND(Table13[[#This Row],[Age]]&gt;=36,Table13[[#This Row],[Age]]&lt;=45),1,0)</f>
        <v>0</v>
      </c>
      <c r="AX160">
        <f>IF(AND(Table13[[#This Row],[Age]]&gt;=46,Table13[[#This Row],[Age]]&lt;=55),1,0)</f>
        <v>0</v>
      </c>
      <c r="AY160">
        <f>IF(AND(Table13[[#This Row],[Age]]&gt;=56,Table13[[#This Row],[Age]]&lt;=67),1,0)</f>
        <v>0</v>
      </c>
      <c r="AZ160" t="s">
        <v>25</v>
      </c>
      <c r="BA160">
        <f>IF(Table13[[#This Row],[Marital Status]]="Married",1,0)</f>
        <v>1</v>
      </c>
      <c r="BB160">
        <f>IF(Table13[[#This Row],[Marital Status]]="Single",1,0)</f>
        <v>0</v>
      </c>
      <c r="BC160" t="s">
        <v>28</v>
      </c>
      <c r="BD160">
        <f>IF(Table13[[#This Row],[gender]]="Male",1,0)</f>
        <v>0</v>
      </c>
      <c r="BE160">
        <f>IF(Table13[[#This Row],[gender]]="Female",1,0)</f>
        <v>1</v>
      </c>
      <c r="BF160" t="s">
        <v>23</v>
      </c>
      <c r="BG160">
        <f>IF(Table13[[#This Row],[Highest level of Education]]="Did not attend school",1,0)</f>
        <v>0</v>
      </c>
      <c r="BH160">
        <f>IF(Table13[[#This Row],[Highest level of Education]]="K12 completed",1,0)</f>
        <v>0</v>
      </c>
      <c r="BI160">
        <f>IF(Table13[[#This Row],[Highest level of Education]]="High School Completed",1,0)</f>
        <v>0</v>
      </c>
      <c r="BJ160">
        <f>IF(Table13[[#This Row],[Highest level of Education]]="Technical Diploma/Partially completed College",1,0)</f>
        <v>1</v>
      </c>
      <c r="BK160">
        <f>IF(Table13[[#This Row],[Highest level of Education]]="University/College Degree",1,0)</f>
        <v>0</v>
      </c>
      <c r="BL160">
        <f>IF(Table13[[#This Row],[Highest level of Education]]="Post-graduate education",1,0)</f>
        <v>0</v>
      </c>
      <c r="BM160">
        <v>2</v>
      </c>
      <c r="BN160">
        <v>1</v>
      </c>
      <c r="BO160">
        <v>3</v>
      </c>
      <c r="BP160">
        <f>IF(Table13[[#This Row],[Monthly_Income 1_5500 2_8000 3_11000 4_15000 5_20000 6_27000 7_35000 8_5000 9_51000 98_0]]=1,1,0)</f>
        <v>0</v>
      </c>
      <c r="BQ160">
        <f>IF(Table13[[#This Row],[Monthly_Income 1_5500 2_8000 3_11000 4_15000 5_20000 6_27000 7_35000 8_5000 9_51000 98_0]]=2,1,0)</f>
        <v>0</v>
      </c>
      <c r="BR160">
        <f>IF(Table13[[#This Row],[Monthly_Income 1_5500 2_8000 3_11000 4_15000 5_20000 6_27000 7_35000 8_5000 9_51000 98_0]]=3,1,0)</f>
        <v>1</v>
      </c>
      <c r="BS160">
        <f>IF(Table13[[#This Row],[Monthly_Income 1_5500 2_8000 3_11000 4_15000 5_20000 6_27000 7_35000 8_5000 9_51000 98_0]]=4,1,0)</f>
        <v>0</v>
      </c>
      <c r="BT160">
        <f>IF(Table13[[#This Row],[Monthly_Income 1_5500 2_8000 3_11000 4_15000 5_20000 6_27000 7_35000 8_5000 9_51000 98_0]]=5,1,0)</f>
        <v>0</v>
      </c>
      <c r="BU160">
        <f>IF(Table13[[#This Row],[Monthly_Income 1_5500 2_8000 3_11000 4_15000 5_20000 6_27000 7_35000 8_5000 9_51000 98_0]]=6,1,0)</f>
        <v>0</v>
      </c>
      <c r="BV160">
        <f>IF(Table13[[#This Row],[Monthly_Income 1_5500 2_8000 3_11000 4_15000 5_20000 6_27000 7_35000 8_5000 9_51000 98_0]]=7,1,0)</f>
        <v>0</v>
      </c>
      <c r="BW160">
        <f>IF(Table13[[#This Row],[Monthly_Income 1_5500 2_8000 3_11000 4_15000 5_20000 6_27000 7_35000 8_5000 9_51000 98_0]]=8,1,0)</f>
        <v>0</v>
      </c>
      <c r="BX160">
        <f>IF(Table13[[#This Row],[Monthly_Income 1_5500 2_8000 3_11000 4_15000 5_20000 6_27000 7_35000 8_5000 9_51000 98_0]]=9,1,0)</f>
        <v>0</v>
      </c>
      <c r="BY160">
        <f>IF(Table13[[#This Row],[Monthly_Income 1_5500 2_8000 3_11000 4_15000 5_20000 6_27000 7_35000 8_5000 9_51000 98_0]]=98,1,0)</f>
        <v>0</v>
      </c>
      <c r="BZ160">
        <v>4</v>
      </c>
      <c r="CA160">
        <f>IF(Table13[[#This Row],[Monthly_Household_Income]]=1,1,0)</f>
        <v>0</v>
      </c>
      <c r="CB160">
        <f>IF(Table13[[#This Row],[Monthly_Household_Income]]=2,1,0)</f>
        <v>0</v>
      </c>
      <c r="CC160">
        <f>IF(Table13[[#This Row],[Monthly_Household_Income]]=3,1,0)</f>
        <v>0</v>
      </c>
      <c r="CD160">
        <f>IF(Table13[[#This Row],[Monthly_Household_Income]]=4,1,0)</f>
        <v>1</v>
      </c>
      <c r="CE160">
        <f>IF(Table13[[#This Row],[Monthly_Household_Income]]=5,1,0)</f>
        <v>0</v>
      </c>
      <c r="CF160">
        <f>IF(Table13[[#This Row],[Monthly_Household_Income]]=6,1,0)</f>
        <v>0</v>
      </c>
      <c r="CG160">
        <f>IF(Table13[[#This Row],[Monthly_Household_Income]]=7,1,0)</f>
        <v>0</v>
      </c>
      <c r="CH160">
        <f>IF(Table13[[#This Row],[Monthly_Household_Income]]=8,1,0)</f>
        <v>0</v>
      </c>
      <c r="CI160">
        <f>IF(Table13[[#This Row],[Monthly_Household_Income]]=9,1,0)</f>
        <v>0</v>
      </c>
      <c r="CJ160">
        <f>IF(Table13[[#This Row],[Monthly_Household_Income]]=98,1,0)</f>
        <v>0</v>
      </c>
    </row>
    <row r="161" spans="1:88">
      <c r="A161">
        <v>612</v>
      </c>
      <c r="B161" s="1">
        <v>43099</v>
      </c>
      <c r="C161" t="s">
        <v>39</v>
      </c>
      <c r="D161">
        <v>8</v>
      </c>
      <c r="E161">
        <v>6</v>
      </c>
      <c r="F161">
        <v>7</v>
      </c>
      <c r="G161">
        <v>7</v>
      </c>
      <c r="H161">
        <v>7</v>
      </c>
      <c r="I161">
        <v>8</v>
      </c>
      <c r="J161" t="s">
        <v>16</v>
      </c>
      <c r="K161">
        <v>8</v>
      </c>
      <c r="L161">
        <v>9</v>
      </c>
      <c r="M161">
        <v>7</v>
      </c>
      <c r="N161">
        <v>8</v>
      </c>
      <c r="O161">
        <v>8</v>
      </c>
      <c r="P161">
        <v>6</v>
      </c>
      <c r="Q161">
        <v>9</v>
      </c>
      <c r="R161">
        <v>6</v>
      </c>
      <c r="S161">
        <v>7</v>
      </c>
      <c r="T161">
        <v>8</v>
      </c>
      <c r="U161">
        <v>6</v>
      </c>
      <c r="V161">
        <v>7</v>
      </c>
      <c r="W161">
        <v>8</v>
      </c>
      <c r="X161">
        <v>0</v>
      </c>
      <c r="Y161">
        <v>7</v>
      </c>
      <c r="Z161">
        <v>8</v>
      </c>
      <c r="AA161">
        <v>6</v>
      </c>
      <c r="AB161">
        <v>0</v>
      </c>
      <c r="AC161">
        <v>2</v>
      </c>
      <c r="AD161">
        <f>IF(Table13[[#This Row],[payment]]=1,1,0)</f>
        <v>0</v>
      </c>
      <c r="AE161">
        <f>IF(Table13[[#This Row],[payment]]=2,1,0)</f>
        <v>1</v>
      </c>
      <c r="AF161">
        <f>IF(Table13[[#This Row],[payment]]=3,1,0)</f>
        <v>0</v>
      </c>
      <c r="AG161">
        <v>1</v>
      </c>
      <c r="AH161">
        <f>IF(Table13[[#This Row],[method_payment]]=1,1,0)</f>
        <v>1</v>
      </c>
      <c r="AI161">
        <f>IF(Table13[[#This Row],[method_payment]]=2,1,0)</f>
        <v>0</v>
      </c>
      <c r="AJ161">
        <f>IF(Table13[[#This Row],[method_payment]]=3,1,0)</f>
        <v>0</v>
      </c>
      <c r="AK161">
        <f>IF(Table13[[#This Row],[method_payment]]=5,1,0)</f>
        <v>0</v>
      </c>
      <c r="AL161">
        <f>IF(Table13[[#This Row],[method_payment]]=6,1,0)</f>
        <v>0</v>
      </c>
      <c r="AM161" t="s">
        <v>16</v>
      </c>
      <c r="AN161" t="s">
        <v>15</v>
      </c>
      <c r="AO161">
        <v>1</v>
      </c>
      <c r="AP161" s="2">
        <v>252.03</v>
      </c>
      <c r="AQ161" s="3">
        <f>IF(AND(Table13[[#This Row],[Average_amount_spent_per_visit_last_3_months]]&gt;=1,Table13[[#This Row],[Average_amount_spent_per_visit_last_3_months]]&lt;=999),1,0)</f>
        <v>1</v>
      </c>
      <c r="AR161" s="3">
        <f>IF(AND(Table13[[#This Row],[Average_amount_spent_per_visit_last_3_months]]&gt;=1000,Table13[[#This Row],[Average_amount_spent_per_visit_last_3_months]]&lt;=6700),1,0)</f>
        <v>0</v>
      </c>
      <c r="AS161">
        <v>1</v>
      </c>
      <c r="AT161">
        <v>32</v>
      </c>
      <c r="AU161">
        <f>IF(AND(Table13[[#This Row],[Age]]&gt;=18,Table13[[#This Row],[Age]]&lt;=25),1,0)</f>
        <v>0</v>
      </c>
      <c r="AV161">
        <f>IF(AND(Table13[[#This Row],[Age]]&gt;=26,Table13[[#This Row],[Age]]&lt;=35),1,0)</f>
        <v>1</v>
      </c>
      <c r="AW161">
        <f>IF(AND(Table13[[#This Row],[Age]]&gt;=36,Table13[[#This Row],[Age]]&lt;=45),1,0)</f>
        <v>0</v>
      </c>
      <c r="AX161">
        <f>IF(AND(Table13[[#This Row],[Age]]&gt;=46,Table13[[#This Row],[Age]]&lt;=55),1,0)</f>
        <v>0</v>
      </c>
      <c r="AY161">
        <f>IF(AND(Table13[[#This Row],[Age]]&gt;=56,Table13[[#This Row],[Age]]&lt;=67),1,0)</f>
        <v>0</v>
      </c>
      <c r="AZ161" t="s">
        <v>25</v>
      </c>
      <c r="BA161">
        <f>IF(Table13[[#This Row],[Marital Status]]="Married",1,0)</f>
        <v>1</v>
      </c>
      <c r="BB161">
        <f>IF(Table13[[#This Row],[Marital Status]]="Single",1,0)</f>
        <v>0</v>
      </c>
      <c r="BC161" t="s">
        <v>27</v>
      </c>
      <c r="BD161">
        <f>IF(Table13[[#This Row],[gender]]="Male",1,0)</f>
        <v>1</v>
      </c>
      <c r="BE161">
        <f>IF(Table13[[#This Row],[gender]]="Female",1,0)</f>
        <v>0</v>
      </c>
      <c r="BF161" t="s">
        <v>19</v>
      </c>
      <c r="BG161">
        <f>IF(Table13[[#This Row],[Highest level of Education]]="Did not attend school",1,0)</f>
        <v>0</v>
      </c>
      <c r="BH161">
        <f>IF(Table13[[#This Row],[Highest level of Education]]="K12 completed",1,0)</f>
        <v>0</v>
      </c>
      <c r="BI161">
        <f>IF(Table13[[#This Row],[Highest level of Education]]="High School Completed",1,0)</f>
        <v>0</v>
      </c>
      <c r="BJ161">
        <f>IF(Table13[[#This Row],[Highest level of Education]]="Technical Diploma/Partially completed College",1,0)</f>
        <v>0</v>
      </c>
      <c r="BK161">
        <f>IF(Table13[[#This Row],[Highest level of Education]]="University/College Degree",1,0)</f>
        <v>1</v>
      </c>
      <c r="BL161">
        <f>IF(Table13[[#This Row],[Highest level of Education]]="Post-graduate education",1,0)</f>
        <v>0</v>
      </c>
      <c r="BM161">
        <v>3</v>
      </c>
      <c r="BN161">
        <v>1</v>
      </c>
      <c r="BO161">
        <v>5</v>
      </c>
      <c r="BP161">
        <f>IF(Table13[[#This Row],[Monthly_Income 1_5500 2_8000 3_11000 4_15000 5_20000 6_27000 7_35000 8_5000 9_51000 98_0]]=1,1,0)</f>
        <v>0</v>
      </c>
      <c r="BQ161">
        <f>IF(Table13[[#This Row],[Monthly_Income 1_5500 2_8000 3_11000 4_15000 5_20000 6_27000 7_35000 8_5000 9_51000 98_0]]=2,1,0)</f>
        <v>0</v>
      </c>
      <c r="BR161">
        <f>IF(Table13[[#This Row],[Monthly_Income 1_5500 2_8000 3_11000 4_15000 5_20000 6_27000 7_35000 8_5000 9_51000 98_0]]=3,1,0)</f>
        <v>0</v>
      </c>
      <c r="BS161">
        <f>IF(Table13[[#This Row],[Monthly_Income 1_5500 2_8000 3_11000 4_15000 5_20000 6_27000 7_35000 8_5000 9_51000 98_0]]=4,1,0)</f>
        <v>0</v>
      </c>
      <c r="BT161">
        <f>IF(Table13[[#This Row],[Monthly_Income 1_5500 2_8000 3_11000 4_15000 5_20000 6_27000 7_35000 8_5000 9_51000 98_0]]=5,1,0)</f>
        <v>1</v>
      </c>
      <c r="BU161">
        <f>IF(Table13[[#This Row],[Monthly_Income 1_5500 2_8000 3_11000 4_15000 5_20000 6_27000 7_35000 8_5000 9_51000 98_0]]=6,1,0)</f>
        <v>0</v>
      </c>
      <c r="BV161">
        <f>IF(Table13[[#This Row],[Monthly_Income 1_5500 2_8000 3_11000 4_15000 5_20000 6_27000 7_35000 8_5000 9_51000 98_0]]=7,1,0)</f>
        <v>0</v>
      </c>
      <c r="BW161">
        <f>IF(Table13[[#This Row],[Monthly_Income 1_5500 2_8000 3_11000 4_15000 5_20000 6_27000 7_35000 8_5000 9_51000 98_0]]=8,1,0)</f>
        <v>0</v>
      </c>
      <c r="BX161">
        <f>IF(Table13[[#This Row],[Monthly_Income 1_5500 2_8000 3_11000 4_15000 5_20000 6_27000 7_35000 8_5000 9_51000 98_0]]=9,1,0)</f>
        <v>0</v>
      </c>
      <c r="BY161">
        <f>IF(Table13[[#This Row],[Monthly_Income 1_5500 2_8000 3_11000 4_15000 5_20000 6_27000 7_35000 8_5000 9_51000 98_0]]=98,1,0)</f>
        <v>0</v>
      </c>
      <c r="BZ161">
        <v>6</v>
      </c>
      <c r="CA161">
        <f>IF(Table13[[#This Row],[Monthly_Household_Income]]=1,1,0)</f>
        <v>0</v>
      </c>
      <c r="CB161">
        <f>IF(Table13[[#This Row],[Monthly_Household_Income]]=2,1,0)</f>
        <v>0</v>
      </c>
      <c r="CC161">
        <f>IF(Table13[[#This Row],[Monthly_Household_Income]]=3,1,0)</f>
        <v>0</v>
      </c>
      <c r="CD161">
        <f>IF(Table13[[#This Row],[Monthly_Household_Income]]=4,1,0)</f>
        <v>0</v>
      </c>
      <c r="CE161">
        <f>IF(Table13[[#This Row],[Monthly_Household_Income]]=5,1,0)</f>
        <v>0</v>
      </c>
      <c r="CF161">
        <f>IF(Table13[[#This Row],[Monthly_Household_Income]]=6,1,0)</f>
        <v>1</v>
      </c>
      <c r="CG161">
        <f>IF(Table13[[#This Row],[Monthly_Household_Income]]=7,1,0)</f>
        <v>0</v>
      </c>
      <c r="CH161">
        <f>IF(Table13[[#This Row],[Monthly_Household_Income]]=8,1,0)</f>
        <v>0</v>
      </c>
      <c r="CI161">
        <f>IF(Table13[[#This Row],[Monthly_Household_Income]]=9,1,0)</f>
        <v>0</v>
      </c>
      <c r="CJ161">
        <f>IF(Table13[[#This Row],[Monthly_Household_Income]]=98,1,0)</f>
        <v>0</v>
      </c>
    </row>
    <row r="162" spans="1:88">
      <c r="A162">
        <v>616</v>
      </c>
      <c r="B162" s="1">
        <v>42974</v>
      </c>
      <c r="C162" t="s">
        <v>2</v>
      </c>
      <c r="D162">
        <v>8</v>
      </c>
      <c r="E162">
        <v>8</v>
      </c>
      <c r="F162">
        <v>7</v>
      </c>
      <c r="G162">
        <v>9</v>
      </c>
      <c r="H162">
        <v>8</v>
      </c>
      <c r="I162">
        <v>9</v>
      </c>
      <c r="J162" t="s">
        <v>16</v>
      </c>
      <c r="K162">
        <v>8</v>
      </c>
      <c r="L162">
        <v>7</v>
      </c>
      <c r="M162">
        <v>9</v>
      </c>
      <c r="N162">
        <v>9</v>
      </c>
      <c r="O162">
        <v>8</v>
      </c>
      <c r="P162">
        <v>9</v>
      </c>
      <c r="Q162">
        <v>7</v>
      </c>
      <c r="R162">
        <v>9</v>
      </c>
      <c r="S162">
        <v>8</v>
      </c>
      <c r="T162">
        <v>8</v>
      </c>
      <c r="U162">
        <v>9</v>
      </c>
      <c r="V162">
        <v>7</v>
      </c>
      <c r="W162">
        <v>9</v>
      </c>
      <c r="X162">
        <v>9</v>
      </c>
      <c r="Y162">
        <v>8</v>
      </c>
      <c r="Z162">
        <v>8</v>
      </c>
      <c r="AA162">
        <v>9</v>
      </c>
      <c r="AB162">
        <v>8</v>
      </c>
      <c r="AC162">
        <v>2</v>
      </c>
      <c r="AD162">
        <f>IF(Table13[[#This Row],[payment]]=1,1,0)</f>
        <v>0</v>
      </c>
      <c r="AE162">
        <f>IF(Table13[[#This Row],[payment]]=2,1,0)</f>
        <v>1</v>
      </c>
      <c r="AF162">
        <f>IF(Table13[[#This Row],[payment]]=3,1,0)</f>
        <v>0</v>
      </c>
      <c r="AG162">
        <v>1</v>
      </c>
      <c r="AH162">
        <f>IF(Table13[[#This Row],[method_payment]]=1,1,0)</f>
        <v>1</v>
      </c>
      <c r="AI162">
        <f>IF(Table13[[#This Row],[method_payment]]=2,1,0)</f>
        <v>0</v>
      </c>
      <c r="AJ162">
        <f>IF(Table13[[#This Row],[method_payment]]=3,1,0)</f>
        <v>0</v>
      </c>
      <c r="AK162">
        <f>IF(Table13[[#This Row],[method_payment]]=5,1,0)</f>
        <v>0</v>
      </c>
      <c r="AL162">
        <f>IF(Table13[[#This Row],[method_payment]]=6,1,0)</f>
        <v>0</v>
      </c>
      <c r="AM162" t="s">
        <v>16</v>
      </c>
      <c r="AN162" t="s">
        <v>16</v>
      </c>
      <c r="AO162">
        <v>1</v>
      </c>
      <c r="AP162" s="2">
        <v>363.73</v>
      </c>
      <c r="AQ162" s="3">
        <f>IF(AND(Table13[[#This Row],[Average_amount_spent_per_visit_last_3_months]]&gt;=1,Table13[[#This Row],[Average_amount_spent_per_visit_last_3_months]]&lt;=999),1,0)</f>
        <v>1</v>
      </c>
      <c r="AR162" s="3">
        <f>IF(AND(Table13[[#This Row],[Average_amount_spent_per_visit_last_3_months]]&gt;=1000,Table13[[#This Row],[Average_amount_spent_per_visit_last_3_months]]&lt;=6700),1,0)</f>
        <v>0</v>
      </c>
      <c r="AS162">
        <v>3</v>
      </c>
      <c r="AT162">
        <v>43</v>
      </c>
      <c r="AU162">
        <f>IF(AND(Table13[[#This Row],[Age]]&gt;=18,Table13[[#This Row],[Age]]&lt;=25),1,0)</f>
        <v>0</v>
      </c>
      <c r="AV162">
        <f>IF(AND(Table13[[#This Row],[Age]]&gt;=26,Table13[[#This Row],[Age]]&lt;=35),1,0)</f>
        <v>0</v>
      </c>
      <c r="AW162">
        <f>IF(AND(Table13[[#This Row],[Age]]&gt;=36,Table13[[#This Row],[Age]]&lt;=45),1,0)</f>
        <v>1</v>
      </c>
      <c r="AX162">
        <f>IF(AND(Table13[[#This Row],[Age]]&gt;=46,Table13[[#This Row],[Age]]&lt;=55),1,0)</f>
        <v>0</v>
      </c>
      <c r="AY162">
        <f>IF(AND(Table13[[#This Row],[Age]]&gt;=56,Table13[[#This Row],[Age]]&lt;=67),1,0)</f>
        <v>0</v>
      </c>
      <c r="AZ162" t="s">
        <v>24</v>
      </c>
      <c r="BA162">
        <f>IF(Table13[[#This Row],[Marital Status]]="Married",1,0)</f>
        <v>0</v>
      </c>
      <c r="BB162">
        <f>IF(Table13[[#This Row],[Marital Status]]="Single",1,0)</f>
        <v>1</v>
      </c>
      <c r="BC162" t="s">
        <v>27</v>
      </c>
      <c r="BD162">
        <f>IF(Table13[[#This Row],[gender]]="Male",1,0)</f>
        <v>1</v>
      </c>
      <c r="BE162">
        <f>IF(Table13[[#This Row],[gender]]="Female",1,0)</f>
        <v>0</v>
      </c>
      <c r="BF162" t="s">
        <v>20</v>
      </c>
      <c r="BG162">
        <f>IF(Table13[[#This Row],[Highest level of Education]]="Did not attend school",1,0)</f>
        <v>0</v>
      </c>
      <c r="BH162">
        <f>IF(Table13[[#This Row],[Highest level of Education]]="K12 completed",1,0)</f>
        <v>0</v>
      </c>
      <c r="BI162">
        <f>IF(Table13[[#This Row],[Highest level of Education]]="High School Completed",1,0)</f>
        <v>1</v>
      </c>
      <c r="BJ162">
        <f>IF(Table13[[#This Row],[Highest level of Education]]="Technical Diploma/Partially completed College",1,0)</f>
        <v>0</v>
      </c>
      <c r="BK162">
        <f>IF(Table13[[#This Row],[Highest level of Education]]="University/College Degree",1,0)</f>
        <v>0</v>
      </c>
      <c r="BL162">
        <f>IF(Table13[[#This Row],[Highest level of Education]]="Post-graduate education",1,0)</f>
        <v>0</v>
      </c>
      <c r="BM162">
        <v>0</v>
      </c>
      <c r="BN162">
        <v>1</v>
      </c>
      <c r="BO162">
        <v>3</v>
      </c>
      <c r="BP162">
        <f>IF(Table13[[#This Row],[Monthly_Income 1_5500 2_8000 3_11000 4_15000 5_20000 6_27000 7_35000 8_5000 9_51000 98_0]]=1,1,0)</f>
        <v>0</v>
      </c>
      <c r="BQ162">
        <f>IF(Table13[[#This Row],[Monthly_Income 1_5500 2_8000 3_11000 4_15000 5_20000 6_27000 7_35000 8_5000 9_51000 98_0]]=2,1,0)</f>
        <v>0</v>
      </c>
      <c r="BR162">
        <f>IF(Table13[[#This Row],[Monthly_Income 1_5500 2_8000 3_11000 4_15000 5_20000 6_27000 7_35000 8_5000 9_51000 98_0]]=3,1,0)</f>
        <v>1</v>
      </c>
      <c r="BS162">
        <f>IF(Table13[[#This Row],[Monthly_Income 1_5500 2_8000 3_11000 4_15000 5_20000 6_27000 7_35000 8_5000 9_51000 98_0]]=4,1,0)</f>
        <v>0</v>
      </c>
      <c r="BT162">
        <f>IF(Table13[[#This Row],[Monthly_Income 1_5500 2_8000 3_11000 4_15000 5_20000 6_27000 7_35000 8_5000 9_51000 98_0]]=5,1,0)</f>
        <v>0</v>
      </c>
      <c r="BU162">
        <f>IF(Table13[[#This Row],[Monthly_Income 1_5500 2_8000 3_11000 4_15000 5_20000 6_27000 7_35000 8_5000 9_51000 98_0]]=6,1,0)</f>
        <v>0</v>
      </c>
      <c r="BV162">
        <f>IF(Table13[[#This Row],[Monthly_Income 1_5500 2_8000 3_11000 4_15000 5_20000 6_27000 7_35000 8_5000 9_51000 98_0]]=7,1,0)</f>
        <v>0</v>
      </c>
      <c r="BW162">
        <f>IF(Table13[[#This Row],[Monthly_Income 1_5500 2_8000 3_11000 4_15000 5_20000 6_27000 7_35000 8_5000 9_51000 98_0]]=8,1,0)</f>
        <v>0</v>
      </c>
      <c r="BX162">
        <f>IF(Table13[[#This Row],[Monthly_Income 1_5500 2_8000 3_11000 4_15000 5_20000 6_27000 7_35000 8_5000 9_51000 98_0]]=9,1,0)</f>
        <v>0</v>
      </c>
      <c r="BY162">
        <f>IF(Table13[[#This Row],[Monthly_Income 1_5500 2_8000 3_11000 4_15000 5_20000 6_27000 7_35000 8_5000 9_51000 98_0]]=98,1,0)</f>
        <v>0</v>
      </c>
      <c r="BZ162">
        <v>5</v>
      </c>
      <c r="CA162">
        <f>IF(Table13[[#This Row],[Monthly_Household_Income]]=1,1,0)</f>
        <v>0</v>
      </c>
      <c r="CB162">
        <f>IF(Table13[[#This Row],[Monthly_Household_Income]]=2,1,0)</f>
        <v>0</v>
      </c>
      <c r="CC162">
        <f>IF(Table13[[#This Row],[Monthly_Household_Income]]=3,1,0)</f>
        <v>0</v>
      </c>
      <c r="CD162">
        <f>IF(Table13[[#This Row],[Monthly_Household_Income]]=4,1,0)</f>
        <v>0</v>
      </c>
      <c r="CE162">
        <f>IF(Table13[[#This Row],[Monthly_Household_Income]]=5,1,0)</f>
        <v>1</v>
      </c>
      <c r="CF162">
        <f>IF(Table13[[#This Row],[Monthly_Household_Income]]=6,1,0)</f>
        <v>0</v>
      </c>
      <c r="CG162">
        <f>IF(Table13[[#This Row],[Monthly_Household_Income]]=7,1,0)</f>
        <v>0</v>
      </c>
      <c r="CH162">
        <f>IF(Table13[[#This Row],[Monthly_Household_Income]]=8,1,0)</f>
        <v>0</v>
      </c>
      <c r="CI162">
        <f>IF(Table13[[#This Row],[Monthly_Household_Income]]=9,1,0)</f>
        <v>0</v>
      </c>
      <c r="CJ162">
        <f>IF(Table13[[#This Row],[Monthly_Household_Income]]=98,1,0)</f>
        <v>0</v>
      </c>
    </row>
    <row r="163" spans="1:88">
      <c r="A163">
        <v>617</v>
      </c>
      <c r="B163" s="1">
        <v>42945</v>
      </c>
      <c r="C163" t="s">
        <v>29</v>
      </c>
      <c r="D163">
        <v>8</v>
      </c>
      <c r="E163">
        <v>7</v>
      </c>
      <c r="F163">
        <v>9</v>
      </c>
      <c r="G163">
        <v>9</v>
      </c>
      <c r="H163">
        <v>7</v>
      </c>
      <c r="I163">
        <v>7</v>
      </c>
      <c r="J163" t="s">
        <v>15</v>
      </c>
      <c r="K163">
        <v>9</v>
      </c>
      <c r="L163">
        <v>8</v>
      </c>
      <c r="M163">
        <v>10</v>
      </c>
      <c r="N163">
        <v>8</v>
      </c>
      <c r="O163">
        <v>9</v>
      </c>
      <c r="P163">
        <v>10</v>
      </c>
      <c r="Q163">
        <v>10</v>
      </c>
      <c r="R163">
        <v>9</v>
      </c>
      <c r="S163">
        <v>8</v>
      </c>
      <c r="T163">
        <v>9</v>
      </c>
      <c r="U163">
        <v>8</v>
      </c>
      <c r="V163">
        <v>10</v>
      </c>
      <c r="W163">
        <v>10</v>
      </c>
      <c r="X163">
        <v>9</v>
      </c>
      <c r="Y163">
        <v>9</v>
      </c>
      <c r="Z163">
        <v>8</v>
      </c>
      <c r="AA163">
        <v>8</v>
      </c>
      <c r="AB163">
        <v>10</v>
      </c>
      <c r="AC163">
        <v>2</v>
      </c>
      <c r="AD163">
        <f>IF(Table13[[#This Row],[payment]]=1,1,0)</f>
        <v>0</v>
      </c>
      <c r="AE163">
        <f>IF(Table13[[#This Row],[payment]]=2,1,0)</f>
        <v>1</v>
      </c>
      <c r="AF163">
        <f>IF(Table13[[#This Row],[payment]]=3,1,0)</f>
        <v>0</v>
      </c>
      <c r="AG163">
        <v>1</v>
      </c>
      <c r="AH163">
        <f>IF(Table13[[#This Row],[method_payment]]=1,1,0)</f>
        <v>1</v>
      </c>
      <c r="AI163">
        <f>IF(Table13[[#This Row],[method_payment]]=2,1,0)</f>
        <v>0</v>
      </c>
      <c r="AJ163">
        <f>IF(Table13[[#This Row],[method_payment]]=3,1,0)</f>
        <v>0</v>
      </c>
      <c r="AK163">
        <f>IF(Table13[[#This Row],[method_payment]]=5,1,0)</f>
        <v>0</v>
      </c>
      <c r="AL163">
        <f>IF(Table13[[#This Row],[method_payment]]=6,1,0)</f>
        <v>0</v>
      </c>
      <c r="AM163" t="s">
        <v>16</v>
      </c>
      <c r="AN163" t="s">
        <v>15</v>
      </c>
      <c r="AO163">
        <v>2</v>
      </c>
      <c r="AP163" s="2">
        <v>470.32</v>
      </c>
      <c r="AQ163" s="3">
        <f>IF(AND(Table13[[#This Row],[Average_amount_spent_per_visit_last_3_months]]&gt;=1,Table13[[#This Row],[Average_amount_spent_per_visit_last_3_months]]&lt;=999),1,0)</f>
        <v>1</v>
      </c>
      <c r="AR163" s="3">
        <f>IF(AND(Table13[[#This Row],[Average_amount_spent_per_visit_last_3_months]]&gt;=1000,Table13[[#This Row],[Average_amount_spent_per_visit_last_3_months]]&lt;=6700),1,0)</f>
        <v>0</v>
      </c>
      <c r="AS163">
        <v>1</v>
      </c>
      <c r="AT163">
        <v>28</v>
      </c>
      <c r="AU163">
        <f>IF(AND(Table13[[#This Row],[Age]]&gt;=18,Table13[[#This Row],[Age]]&lt;=25),1,0)</f>
        <v>0</v>
      </c>
      <c r="AV163">
        <f>IF(AND(Table13[[#This Row],[Age]]&gt;=26,Table13[[#This Row],[Age]]&lt;=35),1,0)</f>
        <v>1</v>
      </c>
      <c r="AW163">
        <f>IF(AND(Table13[[#This Row],[Age]]&gt;=36,Table13[[#This Row],[Age]]&lt;=45),1,0)</f>
        <v>0</v>
      </c>
      <c r="AX163">
        <f>IF(AND(Table13[[#This Row],[Age]]&gt;=46,Table13[[#This Row],[Age]]&lt;=55),1,0)</f>
        <v>0</v>
      </c>
      <c r="AY163">
        <f>IF(AND(Table13[[#This Row],[Age]]&gt;=56,Table13[[#This Row],[Age]]&lt;=67),1,0)</f>
        <v>0</v>
      </c>
      <c r="AZ163" t="s">
        <v>25</v>
      </c>
      <c r="BA163">
        <f>IF(Table13[[#This Row],[Marital Status]]="Married",1,0)</f>
        <v>1</v>
      </c>
      <c r="BB163">
        <f>IF(Table13[[#This Row],[Marital Status]]="Single",1,0)</f>
        <v>0</v>
      </c>
      <c r="BC163" t="s">
        <v>28</v>
      </c>
      <c r="BD163">
        <f>IF(Table13[[#This Row],[gender]]="Male",1,0)</f>
        <v>0</v>
      </c>
      <c r="BE163">
        <f>IF(Table13[[#This Row],[gender]]="Female",1,0)</f>
        <v>1</v>
      </c>
      <c r="BF163" t="s">
        <v>23</v>
      </c>
      <c r="BG163">
        <f>IF(Table13[[#This Row],[Highest level of Education]]="Did not attend school",1,0)</f>
        <v>0</v>
      </c>
      <c r="BH163">
        <f>IF(Table13[[#This Row],[Highest level of Education]]="K12 completed",1,0)</f>
        <v>0</v>
      </c>
      <c r="BI163">
        <f>IF(Table13[[#This Row],[Highest level of Education]]="High School Completed",1,0)</f>
        <v>0</v>
      </c>
      <c r="BJ163">
        <f>IF(Table13[[#This Row],[Highest level of Education]]="Technical Diploma/Partially completed College",1,0)</f>
        <v>1</v>
      </c>
      <c r="BK163">
        <f>IF(Table13[[#This Row],[Highest level of Education]]="University/College Degree",1,0)</f>
        <v>0</v>
      </c>
      <c r="BL163">
        <f>IF(Table13[[#This Row],[Highest level of Education]]="Post-graduate education",1,0)</f>
        <v>0</v>
      </c>
      <c r="BM163">
        <v>1</v>
      </c>
      <c r="BN163">
        <v>1</v>
      </c>
      <c r="BO163">
        <v>4</v>
      </c>
      <c r="BP163">
        <f>IF(Table13[[#This Row],[Monthly_Income 1_5500 2_8000 3_11000 4_15000 5_20000 6_27000 7_35000 8_5000 9_51000 98_0]]=1,1,0)</f>
        <v>0</v>
      </c>
      <c r="BQ163">
        <f>IF(Table13[[#This Row],[Monthly_Income 1_5500 2_8000 3_11000 4_15000 5_20000 6_27000 7_35000 8_5000 9_51000 98_0]]=2,1,0)</f>
        <v>0</v>
      </c>
      <c r="BR163">
        <f>IF(Table13[[#This Row],[Monthly_Income 1_5500 2_8000 3_11000 4_15000 5_20000 6_27000 7_35000 8_5000 9_51000 98_0]]=3,1,0)</f>
        <v>0</v>
      </c>
      <c r="BS163">
        <f>IF(Table13[[#This Row],[Monthly_Income 1_5500 2_8000 3_11000 4_15000 5_20000 6_27000 7_35000 8_5000 9_51000 98_0]]=4,1,0)</f>
        <v>1</v>
      </c>
      <c r="BT163">
        <f>IF(Table13[[#This Row],[Monthly_Income 1_5500 2_8000 3_11000 4_15000 5_20000 6_27000 7_35000 8_5000 9_51000 98_0]]=5,1,0)</f>
        <v>0</v>
      </c>
      <c r="BU163">
        <f>IF(Table13[[#This Row],[Monthly_Income 1_5500 2_8000 3_11000 4_15000 5_20000 6_27000 7_35000 8_5000 9_51000 98_0]]=6,1,0)</f>
        <v>0</v>
      </c>
      <c r="BV163">
        <f>IF(Table13[[#This Row],[Monthly_Income 1_5500 2_8000 3_11000 4_15000 5_20000 6_27000 7_35000 8_5000 9_51000 98_0]]=7,1,0)</f>
        <v>0</v>
      </c>
      <c r="BW163">
        <f>IF(Table13[[#This Row],[Monthly_Income 1_5500 2_8000 3_11000 4_15000 5_20000 6_27000 7_35000 8_5000 9_51000 98_0]]=8,1,0)</f>
        <v>0</v>
      </c>
      <c r="BX163">
        <f>IF(Table13[[#This Row],[Monthly_Income 1_5500 2_8000 3_11000 4_15000 5_20000 6_27000 7_35000 8_5000 9_51000 98_0]]=9,1,0)</f>
        <v>0</v>
      </c>
      <c r="BY163">
        <f>IF(Table13[[#This Row],[Monthly_Income 1_5500 2_8000 3_11000 4_15000 5_20000 6_27000 7_35000 8_5000 9_51000 98_0]]=98,1,0)</f>
        <v>0</v>
      </c>
      <c r="BZ163">
        <v>6</v>
      </c>
      <c r="CA163">
        <f>IF(Table13[[#This Row],[Monthly_Household_Income]]=1,1,0)</f>
        <v>0</v>
      </c>
      <c r="CB163">
        <f>IF(Table13[[#This Row],[Monthly_Household_Income]]=2,1,0)</f>
        <v>0</v>
      </c>
      <c r="CC163">
        <f>IF(Table13[[#This Row],[Monthly_Household_Income]]=3,1,0)</f>
        <v>0</v>
      </c>
      <c r="CD163">
        <f>IF(Table13[[#This Row],[Monthly_Household_Income]]=4,1,0)</f>
        <v>0</v>
      </c>
      <c r="CE163">
        <f>IF(Table13[[#This Row],[Monthly_Household_Income]]=5,1,0)</f>
        <v>0</v>
      </c>
      <c r="CF163">
        <f>IF(Table13[[#This Row],[Monthly_Household_Income]]=6,1,0)</f>
        <v>1</v>
      </c>
      <c r="CG163">
        <f>IF(Table13[[#This Row],[Monthly_Household_Income]]=7,1,0)</f>
        <v>0</v>
      </c>
      <c r="CH163">
        <f>IF(Table13[[#This Row],[Monthly_Household_Income]]=8,1,0)</f>
        <v>0</v>
      </c>
      <c r="CI163">
        <f>IF(Table13[[#This Row],[Monthly_Household_Income]]=9,1,0)</f>
        <v>0</v>
      </c>
      <c r="CJ163">
        <f>IF(Table13[[#This Row],[Monthly_Household_Income]]=98,1,0)</f>
        <v>0</v>
      </c>
    </row>
    <row r="164" spans="1:88">
      <c r="A164">
        <v>620</v>
      </c>
      <c r="B164" s="1">
        <v>43221</v>
      </c>
      <c r="C164" t="s">
        <v>32</v>
      </c>
      <c r="D164">
        <v>8</v>
      </c>
      <c r="E164">
        <v>9</v>
      </c>
      <c r="F164">
        <v>8</v>
      </c>
      <c r="G164">
        <v>8</v>
      </c>
      <c r="H164">
        <v>8</v>
      </c>
      <c r="I164">
        <v>9</v>
      </c>
      <c r="J164" t="s">
        <v>15</v>
      </c>
      <c r="K164">
        <v>7</v>
      </c>
      <c r="L164">
        <v>7</v>
      </c>
      <c r="M164">
        <v>9</v>
      </c>
      <c r="N164">
        <v>7</v>
      </c>
      <c r="O164">
        <v>8</v>
      </c>
      <c r="P164">
        <v>8</v>
      </c>
      <c r="Q164">
        <v>7</v>
      </c>
      <c r="R164">
        <v>9</v>
      </c>
      <c r="S164">
        <v>8</v>
      </c>
      <c r="T164">
        <v>8</v>
      </c>
      <c r="U164">
        <v>8</v>
      </c>
      <c r="V164">
        <v>7</v>
      </c>
      <c r="W164">
        <v>9</v>
      </c>
      <c r="X164">
        <v>9</v>
      </c>
      <c r="Y164">
        <v>7</v>
      </c>
      <c r="Z164">
        <v>8</v>
      </c>
      <c r="AA164">
        <v>8</v>
      </c>
      <c r="AB164">
        <v>7</v>
      </c>
      <c r="AC164">
        <v>1</v>
      </c>
      <c r="AD164">
        <f>IF(Table13[[#This Row],[payment]]=1,1,0)</f>
        <v>1</v>
      </c>
      <c r="AE164">
        <f>IF(Table13[[#This Row],[payment]]=2,1,0)</f>
        <v>0</v>
      </c>
      <c r="AF164">
        <f>IF(Table13[[#This Row],[payment]]=3,1,0)</f>
        <v>0</v>
      </c>
      <c r="AG164">
        <v>1</v>
      </c>
      <c r="AH164">
        <f>IF(Table13[[#This Row],[method_payment]]=1,1,0)</f>
        <v>1</v>
      </c>
      <c r="AI164">
        <f>IF(Table13[[#This Row],[method_payment]]=2,1,0)</f>
        <v>0</v>
      </c>
      <c r="AJ164">
        <f>IF(Table13[[#This Row],[method_payment]]=3,1,0)</f>
        <v>0</v>
      </c>
      <c r="AK164">
        <f>IF(Table13[[#This Row],[method_payment]]=5,1,0)</f>
        <v>0</v>
      </c>
      <c r="AL164">
        <f>IF(Table13[[#This Row],[method_payment]]=6,1,0)</f>
        <v>0</v>
      </c>
      <c r="AM164" t="s">
        <v>16</v>
      </c>
      <c r="AN164" t="s">
        <v>16</v>
      </c>
      <c r="AO164">
        <v>1</v>
      </c>
      <c r="AP164" s="2">
        <v>1601.08</v>
      </c>
      <c r="AQ164" s="3">
        <f>IF(AND(Table13[[#This Row],[Average_amount_spent_per_visit_last_3_months]]&gt;=1,Table13[[#This Row],[Average_amount_spent_per_visit_last_3_months]]&lt;=999),1,0)</f>
        <v>0</v>
      </c>
      <c r="AR164" s="3">
        <f>IF(AND(Table13[[#This Row],[Average_amount_spent_per_visit_last_3_months]]&gt;=1000,Table13[[#This Row],[Average_amount_spent_per_visit_last_3_months]]&lt;=6700),1,0)</f>
        <v>1</v>
      </c>
      <c r="AS164">
        <v>3</v>
      </c>
      <c r="AT164">
        <v>31</v>
      </c>
      <c r="AU164">
        <f>IF(AND(Table13[[#This Row],[Age]]&gt;=18,Table13[[#This Row],[Age]]&lt;=25),1,0)</f>
        <v>0</v>
      </c>
      <c r="AV164">
        <f>IF(AND(Table13[[#This Row],[Age]]&gt;=26,Table13[[#This Row],[Age]]&lt;=35),1,0)</f>
        <v>1</v>
      </c>
      <c r="AW164">
        <f>IF(AND(Table13[[#This Row],[Age]]&gt;=36,Table13[[#This Row],[Age]]&lt;=45),1,0)</f>
        <v>0</v>
      </c>
      <c r="AX164">
        <f>IF(AND(Table13[[#This Row],[Age]]&gt;=46,Table13[[#This Row],[Age]]&lt;=55),1,0)</f>
        <v>0</v>
      </c>
      <c r="AY164">
        <f>IF(AND(Table13[[#This Row],[Age]]&gt;=56,Table13[[#This Row],[Age]]&lt;=67),1,0)</f>
        <v>0</v>
      </c>
      <c r="AZ164" t="s">
        <v>25</v>
      </c>
      <c r="BA164">
        <f>IF(Table13[[#This Row],[Marital Status]]="Married",1,0)</f>
        <v>1</v>
      </c>
      <c r="BB164">
        <f>IF(Table13[[#This Row],[Marital Status]]="Single",1,0)</f>
        <v>0</v>
      </c>
      <c r="BC164" t="s">
        <v>27</v>
      </c>
      <c r="BD164">
        <f>IF(Table13[[#This Row],[gender]]="Male",1,0)</f>
        <v>1</v>
      </c>
      <c r="BE164">
        <f>IF(Table13[[#This Row],[gender]]="Female",1,0)</f>
        <v>0</v>
      </c>
      <c r="BF164" t="s">
        <v>20</v>
      </c>
      <c r="BG164">
        <f>IF(Table13[[#This Row],[Highest level of Education]]="Did not attend school",1,0)</f>
        <v>0</v>
      </c>
      <c r="BH164">
        <f>IF(Table13[[#This Row],[Highest level of Education]]="K12 completed",1,0)</f>
        <v>0</v>
      </c>
      <c r="BI164">
        <f>IF(Table13[[#This Row],[Highest level of Education]]="High School Completed",1,0)</f>
        <v>1</v>
      </c>
      <c r="BJ164">
        <f>IF(Table13[[#This Row],[Highest level of Education]]="Technical Diploma/Partially completed College",1,0)</f>
        <v>0</v>
      </c>
      <c r="BK164">
        <f>IF(Table13[[#This Row],[Highest level of Education]]="University/College Degree",1,0)</f>
        <v>0</v>
      </c>
      <c r="BL164">
        <f>IF(Table13[[#This Row],[Highest level of Education]]="Post-graduate education",1,0)</f>
        <v>0</v>
      </c>
      <c r="BM164">
        <v>3</v>
      </c>
      <c r="BN164">
        <v>1</v>
      </c>
      <c r="BO164">
        <v>3</v>
      </c>
      <c r="BP164">
        <f>IF(Table13[[#This Row],[Monthly_Income 1_5500 2_8000 3_11000 4_15000 5_20000 6_27000 7_35000 8_5000 9_51000 98_0]]=1,1,0)</f>
        <v>0</v>
      </c>
      <c r="BQ164">
        <f>IF(Table13[[#This Row],[Monthly_Income 1_5500 2_8000 3_11000 4_15000 5_20000 6_27000 7_35000 8_5000 9_51000 98_0]]=2,1,0)</f>
        <v>0</v>
      </c>
      <c r="BR164">
        <f>IF(Table13[[#This Row],[Monthly_Income 1_5500 2_8000 3_11000 4_15000 5_20000 6_27000 7_35000 8_5000 9_51000 98_0]]=3,1,0)</f>
        <v>1</v>
      </c>
      <c r="BS164">
        <f>IF(Table13[[#This Row],[Monthly_Income 1_5500 2_8000 3_11000 4_15000 5_20000 6_27000 7_35000 8_5000 9_51000 98_0]]=4,1,0)</f>
        <v>0</v>
      </c>
      <c r="BT164">
        <f>IF(Table13[[#This Row],[Monthly_Income 1_5500 2_8000 3_11000 4_15000 5_20000 6_27000 7_35000 8_5000 9_51000 98_0]]=5,1,0)</f>
        <v>0</v>
      </c>
      <c r="BU164">
        <f>IF(Table13[[#This Row],[Monthly_Income 1_5500 2_8000 3_11000 4_15000 5_20000 6_27000 7_35000 8_5000 9_51000 98_0]]=6,1,0)</f>
        <v>0</v>
      </c>
      <c r="BV164">
        <f>IF(Table13[[#This Row],[Monthly_Income 1_5500 2_8000 3_11000 4_15000 5_20000 6_27000 7_35000 8_5000 9_51000 98_0]]=7,1,0)</f>
        <v>0</v>
      </c>
      <c r="BW164">
        <f>IF(Table13[[#This Row],[Monthly_Income 1_5500 2_8000 3_11000 4_15000 5_20000 6_27000 7_35000 8_5000 9_51000 98_0]]=8,1,0)</f>
        <v>0</v>
      </c>
      <c r="BX164">
        <f>IF(Table13[[#This Row],[Monthly_Income 1_5500 2_8000 3_11000 4_15000 5_20000 6_27000 7_35000 8_5000 9_51000 98_0]]=9,1,0)</f>
        <v>0</v>
      </c>
      <c r="BY164">
        <f>IF(Table13[[#This Row],[Monthly_Income 1_5500 2_8000 3_11000 4_15000 5_20000 6_27000 7_35000 8_5000 9_51000 98_0]]=98,1,0)</f>
        <v>0</v>
      </c>
      <c r="BZ164">
        <v>4</v>
      </c>
      <c r="CA164">
        <f>IF(Table13[[#This Row],[Monthly_Household_Income]]=1,1,0)</f>
        <v>0</v>
      </c>
      <c r="CB164">
        <f>IF(Table13[[#This Row],[Monthly_Household_Income]]=2,1,0)</f>
        <v>0</v>
      </c>
      <c r="CC164">
        <f>IF(Table13[[#This Row],[Monthly_Household_Income]]=3,1,0)</f>
        <v>0</v>
      </c>
      <c r="CD164">
        <f>IF(Table13[[#This Row],[Monthly_Household_Income]]=4,1,0)</f>
        <v>1</v>
      </c>
      <c r="CE164">
        <f>IF(Table13[[#This Row],[Monthly_Household_Income]]=5,1,0)</f>
        <v>0</v>
      </c>
      <c r="CF164">
        <f>IF(Table13[[#This Row],[Monthly_Household_Income]]=6,1,0)</f>
        <v>0</v>
      </c>
      <c r="CG164">
        <f>IF(Table13[[#This Row],[Monthly_Household_Income]]=7,1,0)</f>
        <v>0</v>
      </c>
      <c r="CH164">
        <f>IF(Table13[[#This Row],[Monthly_Household_Income]]=8,1,0)</f>
        <v>0</v>
      </c>
      <c r="CI164">
        <f>IF(Table13[[#This Row],[Monthly_Household_Income]]=9,1,0)</f>
        <v>0</v>
      </c>
      <c r="CJ164">
        <f>IF(Table13[[#This Row],[Monthly_Household_Income]]=98,1,0)</f>
        <v>0</v>
      </c>
    </row>
    <row r="165" spans="1:88">
      <c r="A165">
        <v>621</v>
      </c>
      <c r="B165" s="1">
        <v>42967</v>
      </c>
      <c r="C165" t="s">
        <v>29</v>
      </c>
      <c r="D165">
        <v>8</v>
      </c>
      <c r="E165">
        <v>7</v>
      </c>
      <c r="F165">
        <v>7</v>
      </c>
      <c r="G165">
        <v>8</v>
      </c>
      <c r="H165">
        <v>7</v>
      </c>
      <c r="I165">
        <v>7</v>
      </c>
      <c r="J165" t="s">
        <v>15</v>
      </c>
      <c r="K165">
        <v>8</v>
      </c>
      <c r="L165">
        <v>9</v>
      </c>
      <c r="M165">
        <v>8</v>
      </c>
      <c r="N165">
        <v>9</v>
      </c>
      <c r="O165">
        <v>7</v>
      </c>
      <c r="P165">
        <v>10</v>
      </c>
      <c r="Q165">
        <v>10</v>
      </c>
      <c r="R165">
        <v>10</v>
      </c>
      <c r="S165">
        <v>8</v>
      </c>
      <c r="T165">
        <v>9</v>
      </c>
      <c r="U165">
        <v>10</v>
      </c>
      <c r="V165">
        <v>9</v>
      </c>
      <c r="W165">
        <v>7</v>
      </c>
      <c r="X165">
        <v>8</v>
      </c>
      <c r="Y165">
        <v>7</v>
      </c>
      <c r="Z165">
        <v>8</v>
      </c>
      <c r="AA165">
        <v>9</v>
      </c>
      <c r="AB165">
        <v>7</v>
      </c>
      <c r="AC165">
        <v>2</v>
      </c>
      <c r="AD165">
        <f>IF(Table13[[#This Row],[payment]]=1,1,0)</f>
        <v>0</v>
      </c>
      <c r="AE165">
        <f>IF(Table13[[#This Row],[payment]]=2,1,0)</f>
        <v>1</v>
      </c>
      <c r="AF165">
        <f>IF(Table13[[#This Row],[payment]]=3,1,0)</f>
        <v>0</v>
      </c>
      <c r="AG165">
        <v>1</v>
      </c>
      <c r="AH165">
        <f>IF(Table13[[#This Row],[method_payment]]=1,1,0)</f>
        <v>1</v>
      </c>
      <c r="AI165">
        <f>IF(Table13[[#This Row],[method_payment]]=2,1,0)</f>
        <v>0</v>
      </c>
      <c r="AJ165">
        <f>IF(Table13[[#This Row],[method_payment]]=3,1,0)</f>
        <v>0</v>
      </c>
      <c r="AK165">
        <f>IF(Table13[[#This Row],[method_payment]]=5,1,0)</f>
        <v>0</v>
      </c>
      <c r="AL165">
        <f>IF(Table13[[#This Row],[method_payment]]=6,1,0)</f>
        <v>0</v>
      </c>
      <c r="AM165" t="s">
        <v>16</v>
      </c>
      <c r="AN165" t="s">
        <v>16</v>
      </c>
      <c r="AO165">
        <v>1</v>
      </c>
      <c r="AP165" s="2">
        <v>283.97000000000003</v>
      </c>
      <c r="AQ165" s="3">
        <f>IF(AND(Table13[[#This Row],[Average_amount_spent_per_visit_last_3_months]]&gt;=1,Table13[[#This Row],[Average_amount_spent_per_visit_last_3_months]]&lt;=999),1,0)</f>
        <v>1</v>
      </c>
      <c r="AR165" s="3">
        <f>IF(AND(Table13[[#This Row],[Average_amount_spent_per_visit_last_3_months]]&gt;=1000,Table13[[#This Row],[Average_amount_spent_per_visit_last_3_months]]&lt;=6700),1,0)</f>
        <v>0</v>
      </c>
      <c r="AS165">
        <v>2</v>
      </c>
      <c r="AT165">
        <v>29</v>
      </c>
      <c r="AU165">
        <f>IF(AND(Table13[[#This Row],[Age]]&gt;=18,Table13[[#This Row],[Age]]&lt;=25),1,0)</f>
        <v>0</v>
      </c>
      <c r="AV165">
        <f>IF(AND(Table13[[#This Row],[Age]]&gt;=26,Table13[[#This Row],[Age]]&lt;=35),1,0)</f>
        <v>1</v>
      </c>
      <c r="AW165">
        <f>IF(AND(Table13[[#This Row],[Age]]&gt;=36,Table13[[#This Row],[Age]]&lt;=45),1,0)</f>
        <v>0</v>
      </c>
      <c r="AX165">
        <f>IF(AND(Table13[[#This Row],[Age]]&gt;=46,Table13[[#This Row],[Age]]&lt;=55),1,0)</f>
        <v>0</v>
      </c>
      <c r="AY165">
        <f>IF(AND(Table13[[#This Row],[Age]]&gt;=56,Table13[[#This Row],[Age]]&lt;=67),1,0)</f>
        <v>0</v>
      </c>
      <c r="AZ165" t="s">
        <v>24</v>
      </c>
      <c r="BA165">
        <f>IF(Table13[[#This Row],[Marital Status]]="Married",1,0)</f>
        <v>0</v>
      </c>
      <c r="BB165">
        <f>IF(Table13[[#This Row],[Marital Status]]="Single",1,0)</f>
        <v>1</v>
      </c>
      <c r="BC165" t="s">
        <v>28</v>
      </c>
      <c r="BD165">
        <f>IF(Table13[[#This Row],[gender]]="Male",1,0)</f>
        <v>0</v>
      </c>
      <c r="BE165">
        <f>IF(Table13[[#This Row],[gender]]="Female",1,0)</f>
        <v>1</v>
      </c>
      <c r="BF165" t="s">
        <v>23</v>
      </c>
      <c r="BG165">
        <f>IF(Table13[[#This Row],[Highest level of Education]]="Did not attend school",1,0)</f>
        <v>0</v>
      </c>
      <c r="BH165">
        <f>IF(Table13[[#This Row],[Highest level of Education]]="K12 completed",1,0)</f>
        <v>0</v>
      </c>
      <c r="BI165">
        <f>IF(Table13[[#This Row],[Highest level of Education]]="High School Completed",1,0)</f>
        <v>0</v>
      </c>
      <c r="BJ165">
        <f>IF(Table13[[#This Row],[Highest level of Education]]="Technical Diploma/Partially completed College",1,0)</f>
        <v>1</v>
      </c>
      <c r="BK165">
        <f>IF(Table13[[#This Row],[Highest level of Education]]="University/College Degree",1,0)</f>
        <v>0</v>
      </c>
      <c r="BL165">
        <f>IF(Table13[[#This Row],[Highest level of Education]]="Post-graduate education",1,0)</f>
        <v>0</v>
      </c>
      <c r="BM165">
        <v>0</v>
      </c>
      <c r="BN165">
        <v>1</v>
      </c>
      <c r="BO165">
        <v>2</v>
      </c>
      <c r="BP165">
        <f>IF(Table13[[#This Row],[Monthly_Income 1_5500 2_8000 3_11000 4_15000 5_20000 6_27000 7_35000 8_5000 9_51000 98_0]]=1,1,0)</f>
        <v>0</v>
      </c>
      <c r="BQ165">
        <f>IF(Table13[[#This Row],[Monthly_Income 1_5500 2_8000 3_11000 4_15000 5_20000 6_27000 7_35000 8_5000 9_51000 98_0]]=2,1,0)</f>
        <v>1</v>
      </c>
      <c r="BR165">
        <f>IF(Table13[[#This Row],[Monthly_Income 1_5500 2_8000 3_11000 4_15000 5_20000 6_27000 7_35000 8_5000 9_51000 98_0]]=3,1,0)</f>
        <v>0</v>
      </c>
      <c r="BS165">
        <f>IF(Table13[[#This Row],[Monthly_Income 1_5500 2_8000 3_11000 4_15000 5_20000 6_27000 7_35000 8_5000 9_51000 98_0]]=4,1,0)</f>
        <v>0</v>
      </c>
      <c r="BT165">
        <f>IF(Table13[[#This Row],[Monthly_Income 1_5500 2_8000 3_11000 4_15000 5_20000 6_27000 7_35000 8_5000 9_51000 98_0]]=5,1,0)</f>
        <v>0</v>
      </c>
      <c r="BU165">
        <f>IF(Table13[[#This Row],[Monthly_Income 1_5500 2_8000 3_11000 4_15000 5_20000 6_27000 7_35000 8_5000 9_51000 98_0]]=6,1,0)</f>
        <v>0</v>
      </c>
      <c r="BV165">
        <f>IF(Table13[[#This Row],[Monthly_Income 1_5500 2_8000 3_11000 4_15000 5_20000 6_27000 7_35000 8_5000 9_51000 98_0]]=7,1,0)</f>
        <v>0</v>
      </c>
      <c r="BW165">
        <f>IF(Table13[[#This Row],[Monthly_Income 1_5500 2_8000 3_11000 4_15000 5_20000 6_27000 7_35000 8_5000 9_51000 98_0]]=8,1,0)</f>
        <v>0</v>
      </c>
      <c r="BX165">
        <f>IF(Table13[[#This Row],[Monthly_Income 1_5500 2_8000 3_11000 4_15000 5_20000 6_27000 7_35000 8_5000 9_51000 98_0]]=9,1,0)</f>
        <v>0</v>
      </c>
      <c r="BY165">
        <f>IF(Table13[[#This Row],[Monthly_Income 1_5500 2_8000 3_11000 4_15000 5_20000 6_27000 7_35000 8_5000 9_51000 98_0]]=98,1,0)</f>
        <v>0</v>
      </c>
      <c r="BZ165">
        <v>7</v>
      </c>
      <c r="CA165">
        <f>IF(Table13[[#This Row],[Monthly_Household_Income]]=1,1,0)</f>
        <v>0</v>
      </c>
      <c r="CB165">
        <f>IF(Table13[[#This Row],[Monthly_Household_Income]]=2,1,0)</f>
        <v>0</v>
      </c>
      <c r="CC165">
        <f>IF(Table13[[#This Row],[Monthly_Household_Income]]=3,1,0)</f>
        <v>0</v>
      </c>
      <c r="CD165">
        <f>IF(Table13[[#This Row],[Monthly_Household_Income]]=4,1,0)</f>
        <v>0</v>
      </c>
      <c r="CE165">
        <f>IF(Table13[[#This Row],[Monthly_Household_Income]]=5,1,0)</f>
        <v>0</v>
      </c>
      <c r="CF165">
        <f>IF(Table13[[#This Row],[Monthly_Household_Income]]=6,1,0)</f>
        <v>0</v>
      </c>
      <c r="CG165">
        <f>IF(Table13[[#This Row],[Monthly_Household_Income]]=7,1,0)</f>
        <v>1</v>
      </c>
      <c r="CH165">
        <f>IF(Table13[[#This Row],[Monthly_Household_Income]]=8,1,0)</f>
        <v>0</v>
      </c>
      <c r="CI165">
        <f>IF(Table13[[#This Row],[Monthly_Household_Income]]=9,1,0)</f>
        <v>0</v>
      </c>
      <c r="CJ165">
        <f>IF(Table13[[#This Row],[Monthly_Household_Income]]=98,1,0)</f>
        <v>0</v>
      </c>
    </row>
    <row r="166" spans="1:88">
      <c r="A166">
        <v>629</v>
      </c>
      <c r="B166" s="1">
        <v>42971</v>
      </c>
      <c r="C166" t="s">
        <v>39</v>
      </c>
      <c r="D166">
        <v>8</v>
      </c>
      <c r="E166">
        <v>9</v>
      </c>
      <c r="F166">
        <v>9</v>
      </c>
      <c r="G166">
        <v>8</v>
      </c>
      <c r="H166">
        <v>8</v>
      </c>
      <c r="I166">
        <v>8</v>
      </c>
      <c r="J166" t="s">
        <v>16</v>
      </c>
      <c r="K166">
        <v>8</v>
      </c>
      <c r="L166">
        <v>7</v>
      </c>
      <c r="M166">
        <v>9</v>
      </c>
      <c r="N166">
        <v>8</v>
      </c>
      <c r="O166">
        <v>9</v>
      </c>
      <c r="P166">
        <v>7</v>
      </c>
      <c r="Q166">
        <v>8</v>
      </c>
      <c r="R166">
        <v>9</v>
      </c>
      <c r="S166">
        <v>8</v>
      </c>
      <c r="T166">
        <v>7</v>
      </c>
      <c r="U166">
        <v>9</v>
      </c>
      <c r="V166">
        <v>7</v>
      </c>
      <c r="W166">
        <v>8</v>
      </c>
      <c r="X166">
        <v>8</v>
      </c>
      <c r="Y166">
        <v>8</v>
      </c>
      <c r="Z166">
        <v>7</v>
      </c>
      <c r="AA166">
        <v>7</v>
      </c>
      <c r="AB166">
        <v>9</v>
      </c>
      <c r="AC166">
        <v>1</v>
      </c>
      <c r="AD166">
        <f>IF(Table13[[#This Row],[payment]]=1,1,0)</f>
        <v>1</v>
      </c>
      <c r="AE166">
        <f>IF(Table13[[#This Row],[payment]]=2,1,0)</f>
        <v>0</v>
      </c>
      <c r="AF166">
        <f>IF(Table13[[#This Row],[payment]]=3,1,0)</f>
        <v>0</v>
      </c>
      <c r="AG166">
        <v>1</v>
      </c>
      <c r="AH166">
        <f>IF(Table13[[#This Row],[method_payment]]=1,1,0)</f>
        <v>1</v>
      </c>
      <c r="AI166">
        <f>IF(Table13[[#This Row],[method_payment]]=2,1,0)</f>
        <v>0</v>
      </c>
      <c r="AJ166">
        <f>IF(Table13[[#This Row],[method_payment]]=3,1,0)</f>
        <v>0</v>
      </c>
      <c r="AK166">
        <f>IF(Table13[[#This Row],[method_payment]]=5,1,0)</f>
        <v>0</v>
      </c>
      <c r="AL166">
        <f>IF(Table13[[#This Row],[method_payment]]=6,1,0)</f>
        <v>0</v>
      </c>
      <c r="AM166" t="s">
        <v>16</v>
      </c>
      <c r="AN166" t="s">
        <v>16</v>
      </c>
      <c r="AO166">
        <v>2</v>
      </c>
      <c r="AP166" s="2">
        <v>205.98</v>
      </c>
      <c r="AQ166" s="3">
        <f>IF(AND(Table13[[#This Row],[Average_amount_spent_per_visit_last_3_months]]&gt;=1,Table13[[#This Row],[Average_amount_spent_per_visit_last_3_months]]&lt;=999),1,0)</f>
        <v>1</v>
      </c>
      <c r="AR166" s="3">
        <f>IF(AND(Table13[[#This Row],[Average_amount_spent_per_visit_last_3_months]]&gt;=1000,Table13[[#This Row],[Average_amount_spent_per_visit_last_3_months]]&lt;=6700),1,0)</f>
        <v>0</v>
      </c>
      <c r="AS166">
        <v>3</v>
      </c>
      <c r="AT166">
        <v>30</v>
      </c>
      <c r="AU166">
        <f>IF(AND(Table13[[#This Row],[Age]]&gt;=18,Table13[[#This Row],[Age]]&lt;=25),1,0)</f>
        <v>0</v>
      </c>
      <c r="AV166">
        <f>IF(AND(Table13[[#This Row],[Age]]&gt;=26,Table13[[#This Row],[Age]]&lt;=35),1,0)</f>
        <v>1</v>
      </c>
      <c r="AW166">
        <f>IF(AND(Table13[[#This Row],[Age]]&gt;=36,Table13[[#This Row],[Age]]&lt;=45),1,0)</f>
        <v>0</v>
      </c>
      <c r="AX166">
        <f>IF(AND(Table13[[#This Row],[Age]]&gt;=46,Table13[[#This Row],[Age]]&lt;=55),1,0)</f>
        <v>0</v>
      </c>
      <c r="AY166">
        <f>IF(AND(Table13[[#This Row],[Age]]&gt;=56,Table13[[#This Row],[Age]]&lt;=67),1,0)</f>
        <v>0</v>
      </c>
      <c r="AZ166" t="s">
        <v>25</v>
      </c>
      <c r="BA166">
        <f>IF(Table13[[#This Row],[Marital Status]]="Married",1,0)</f>
        <v>1</v>
      </c>
      <c r="BB166">
        <f>IF(Table13[[#This Row],[Marital Status]]="Single",1,0)</f>
        <v>0</v>
      </c>
      <c r="BC166" t="s">
        <v>28</v>
      </c>
      <c r="BD166">
        <f>IF(Table13[[#This Row],[gender]]="Male",1,0)</f>
        <v>0</v>
      </c>
      <c r="BE166">
        <f>IF(Table13[[#This Row],[gender]]="Female",1,0)</f>
        <v>1</v>
      </c>
      <c r="BF166" t="s">
        <v>20</v>
      </c>
      <c r="BG166">
        <f>IF(Table13[[#This Row],[Highest level of Education]]="Did not attend school",1,0)</f>
        <v>0</v>
      </c>
      <c r="BH166">
        <f>IF(Table13[[#This Row],[Highest level of Education]]="K12 completed",1,0)</f>
        <v>0</v>
      </c>
      <c r="BI166">
        <f>IF(Table13[[#This Row],[Highest level of Education]]="High School Completed",1,0)</f>
        <v>1</v>
      </c>
      <c r="BJ166">
        <f>IF(Table13[[#This Row],[Highest level of Education]]="Technical Diploma/Partially completed College",1,0)</f>
        <v>0</v>
      </c>
      <c r="BK166">
        <f>IF(Table13[[#This Row],[Highest level of Education]]="University/College Degree",1,0)</f>
        <v>0</v>
      </c>
      <c r="BL166">
        <f>IF(Table13[[#This Row],[Highest level of Education]]="Post-graduate education",1,0)</f>
        <v>0</v>
      </c>
      <c r="BM166">
        <v>4</v>
      </c>
      <c r="BN166">
        <v>1</v>
      </c>
      <c r="BO166">
        <v>3</v>
      </c>
      <c r="BP166">
        <f>IF(Table13[[#This Row],[Monthly_Income 1_5500 2_8000 3_11000 4_15000 5_20000 6_27000 7_35000 8_5000 9_51000 98_0]]=1,1,0)</f>
        <v>0</v>
      </c>
      <c r="BQ166">
        <f>IF(Table13[[#This Row],[Monthly_Income 1_5500 2_8000 3_11000 4_15000 5_20000 6_27000 7_35000 8_5000 9_51000 98_0]]=2,1,0)</f>
        <v>0</v>
      </c>
      <c r="BR166">
        <f>IF(Table13[[#This Row],[Monthly_Income 1_5500 2_8000 3_11000 4_15000 5_20000 6_27000 7_35000 8_5000 9_51000 98_0]]=3,1,0)</f>
        <v>1</v>
      </c>
      <c r="BS166">
        <f>IF(Table13[[#This Row],[Monthly_Income 1_5500 2_8000 3_11000 4_15000 5_20000 6_27000 7_35000 8_5000 9_51000 98_0]]=4,1,0)</f>
        <v>0</v>
      </c>
      <c r="BT166">
        <f>IF(Table13[[#This Row],[Monthly_Income 1_5500 2_8000 3_11000 4_15000 5_20000 6_27000 7_35000 8_5000 9_51000 98_0]]=5,1,0)</f>
        <v>0</v>
      </c>
      <c r="BU166">
        <f>IF(Table13[[#This Row],[Monthly_Income 1_5500 2_8000 3_11000 4_15000 5_20000 6_27000 7_35000 8_5000 9_51000 98_0]]=6,1,0)</f>
        <v>0</v>
      </c>
      <c r="BV166">
        <f>IF(Table13[[#This Row],[Monthly_Income 1_5500 2_8000 3_11000 4_15000 5_20000 6_27000 7_35000 8_5000 9_51000 98_0]]=7,1,0)</f>
        <v>0</v>
      </c>
      <c r="BW166">
        <f>IF(Table13[[#This Row],[Monthly_Income 1_5500 2_8000 3_11000 4_15000 5_20000 6_27000 7_35000 8_5000 9_51000 98_0]]=8,1,0)</f>
        <v>0</v>
      </c>
      <c r="BX166">
        <f>IF(Table13[[#This Row],[Monthly_Income 1_5500 2_8000 3_11000 4_15000 5_20000 6_27000 7_35000 8_5000 9_51000 98_0]]=9,1,0)</f>
        <v>0</v>
      </c>
      <c r="BY166">
        <f>IF(Table13[[#This Row],[Monthly_Income 1_5500 2_8000 3_11000 4_15000 5_20000 6_27000 7_35000 8_5000 9_51000 98_0]]=98,1,0)</f>
        <v>0</v>
      </c>
      <c r="BZ166">
        <v>4</v>
      </c>
      <c r="CA166">
        <f>IF(Table13[[#This Row],[Monthly_Household_Income]]=1,1,0)</f>
        <v>0</v>
      </c>
      <c r="CB166">
        <f>IF(Table13[[#This Row],[Monthly_Household_Income]]=2,1,0)</f>
        <v>0</v>
      </c>
      <c r="CC166">
        <f>IF(Table13[[#This Row],[Monthly_Household_Income]]=3,1,0)</f>
        <v>0</v>
      </c>
      <c r="CD166">
        <f>IF(Table13[[#This Row],[Monthly_Household_Income]]=4,1,0)</f>
        <v>1</v>
      </c>
      <c r="CE166">
        <f>IF(Table13[[#This Row],[Monthly_Household_Income]]=5,1,0)</f>
        <v>0</v>
      </c>
      <c r="CF166">
        <f>IF(Table13[[#This Row],[Monthly_Household_Income]]=6,1,0)</f>
        <v>0</v>
      </c>
      <c r="CG166">
        <f>IF(Table13[[#This Row],[Monthly_Household_Income]]=7,1,0)</f>
        <v>0</v>
      </c>
      <c r="CH166">
        <f>IF(Table13[[#This Row],[Monthly_Household_Income]]=8,1,0)</f>
        <v>0</v>
      </c>
      <c r="CI166">
        <f>IF(Table13[[#This Row],[Monthly_Household_Income]]=9,1,0)</f>
        <v>0</v>
      </c>
      <c r="CJ166">
        <f>IF(Table13[[#This Row],[Monthly_Household_Income]]=98,1,0)</f>
        <v>0</v>
      </c>
    </row>
    <row r="167" spans="1:88">
      <c r="A167">
        <v>632</v>
      </c>
      <c r="B167" s="1">
        <v>43222</v>
      </c>
      <c r="C167" t="s">
        <v>33</v>
      </c>
      <c r="D167">
        <v>9</v>
      </c>
      <c r="E167">
        <v>9</v>
      </c>
      <c r="F167">
        <v>7</v>
      </c>
      <c r="G167">
        <v>8</v>
      </c>
      <c r="H167">
        <v>8</v>
      </c>
      <c r="I167">
        <v>9</v>
      </c>
      <c r="J167" t="s">
        <v>15</v>
      </c>
      <c r="K167">
        <v>8</v>
      </c>
      <c r="L167">
        <v>7</v>
      </c>
      <c r="M167">
        <v>9</v>
      </c>
      <c r="N167">
        <v>9</v>
      </c>
      <c r="O167">
        <v>8</v>
      </c>
      <c r="P167">
        <v>9</v>
      </c>
      <c r="Q167">
        <v>7</v>
      </c>
      <c r="R167">
        <v>7</v>
      </c>
      <c r="S167">
        <v>9</v>
      </c>
      <c r="T167">
        <v>8</v>
      </c>
      <c r="U167">
        <v>8</v>
      </c>
      <c r="V167">
        <v>7</v>
      </c>
      <c r="W167">
        <v>9</v>
      </c>
      <c r="X167">
        <v>7</v>
      </c>
      <c r="Y167">
        <v>8</v>
      </c>
      <c r="Z167">
        <v>8</v>
      </c>
      <c r="AA167">
        <v>7</v>
      </c>
      <c r="AB167">
        <v>9</v>
      </c>
      <c r="AC167">
        <v>1</v>
      </c>
      <c r="AD167">
        <f>IF(Table13[[#This Row],[payment]]=1,1,0)</f>
        <v>1</v>
      </c>
      <c r="AE167">
        <f>IF(Table13[[#This Row],[payment]]=2,1,0)</f>
        <v>0</v>
      </c>
      <c r="AF167">
        <f>IF(Table13[[#This Row],[payment]]=3,1,0)</f>
        <v>0</v>
      </c>
      <c r="AG167">
        <v>1</v>
      </c>
      <c r="AH167">
        <f>IF(Table13[[#This Row],[method_payment]]=1,1,0)</f>
        <v>1</v>
      </c>
      <c r="AI167">
        <f>IF(Table13[[#This Row],[method_payment]]=2,1,0)</f>
        <v>0</v>
      </c>
      <c r="AJ167">
        <f>IF(Table13[[#This Row],[method_payment]]=3,1,0)</f>
        <v>0</v>
      </c>
      <c r="AK167">
        <f>IF(Table13[[#This Row],[method_payment]]=5,1,0)</f>
        <v>0</v>
      </c>
      <c r="AL167">
        <f>IF(Table13[[#This Row],[method_payment]]=6,1,0)</f>
        <v>0</v>
      </c>
      <c r="AM167" t="s">
        <v>16</v>
      </c>
      <c r="AN167" t="s">
        <v>15</v>
      </c>
      <c r="AO167">
        <v>1</v>
      </c>
      <c r="AP167" s="2">
        <v>599.05999999999995</v>
      </c>
      <c r="AQ167" s="3">
        <f>IF(AND(Table13[[#This Row],[Average_amount_spent_per_visit_last_3_months]]&gt;=1,Table13[[#This Row],[Average_amount_spent_per_visit_last_3_months]]&lt;=999),1,0)</f>
        <v>1</v>
      </c>
      <c r="AR167" s="3">
        <f>IF(AND(Table13[[#This Row],[Average_amount_spent_per_visit_last_3_months]]&gt;=1000,Table13[[#This Row],[Average_amount_spent_per_visit_last_3_months]]&lt;=6700),1,0)</f>
        <v>0</v>
      </c>
      <c r="AS167">
        <v>3</v>
      </c>
      <c r="AT167">
        <v>29</v>
      </c>
      <c r="AU167">
        <f>IF(AND(Table13[[#This Row],[Age]]&gt;=18,Table13[[#This Row],[Age]]&lt;=25),1,0)</f>
        <v>0</v>
      </c>
      <c r="AV167">
        <f>IF(AND(Table13[[#This Row],[Age]]&gt;=26,Table13[[#This Row],[Age]]&lt;=35),1,0)</f>
        <v>1</v>
      </c>
      <c r="AW167">
        <f>IF(AND(Table13[[#This Row],[Age]]&gt;=36,Table13[[#This Row],[Age]]&lt;=45),1,0)</f>
        <v>0</v>
      </c>
      <c r="AX167">
        <f>IF(AND(Table13[[#This Row],[Age]]&gt;=46,Table13[[#This Row],[Age]]&lt;=55),1,0)</f>
        <v>0</v>
      </c>
      <c r="AY167">
        <f>IF(AND(Table13[[#This Row],[Age]]&gt;=56,Table13[[#This Row],[Age]]&lt;=67),1,0)</f>
        <v>0</v>
      </c>
      <c r="AZ167" t="s">
        <v>24</v>
      </c>
      <c r="BA167">
        <f>IF(Table13[[#This Row],[Marital Status]]="Married",1,0)</f>
        <v>0</v>
      </c>
      <c r="BB167">
        <f>IF(Table13[[#This Row],[Marital Status]]="Single",1,0)</f>
        <v>1</v>
      </c>
      <c r="BC167" t="s">
        <v>27</v>
      </c>
      <c r="BD167">
        <f>IF(Table13[[#This Row],[gender]]="Male",1,0)</f>
        <v>1</v>
      </c>
      <c r="BE167">
        <f>IF(Table13[[#This Row],[gender]]="Female",1,0)</f>
        <v>0</v>
      </c>
      <c r="BF167" t="s">
        <v>19</v>
      </c>
      <c r="BG167">
        <f>IF(Table13[[#This Row],[Highest level of Education]]="Did not attend school",1,0)</f>
        <v>0</v>
      </c>
      <c r="BH167">
        <f>IF(Table13[[#This Row],[Highest level of Education]]="K12 completed",1,0)</f>
        <v>0</v>
      </c>
      <c r="BI167">
        <f>IF(Table13[[#This Row],[Highest level of Education]]="High School Completed",1,0)</f>
        <v>0</v>
      </c>
      <c r="BJ167">
        <f>IF(Table13[[#This Row],[Highest level of Education]]="Technical Diploma/Partially completed College",1,0)</f>
        <v>0</v>
      </c>
      <c r="BK167">
        <f>IF(Table13[[#This Row],[Highest level of Education]]="University/College Degree",1,0)</f>
        <v>1</v>
      </c>
      <c r="BL167">
        <f>IF(Table13[[#This Row],[Highest level of Education]]="Post-graduate education",1,0)</f>
        <v>0</v>
      </c>
      <c r="BM167">
        <v>0</v>
      </c>
      <c r="BN167">
        <v>1</v>
      </c>
      <c r="BO167">
        <v>3</v>
      </c>
      <c r="BP167">
        <f>IF(Table13[[#This Row],[Monthly_Income 1_5500 2_8000 3_11000 4_15000 5_20000 6_27000 7_35000 8_5000 9_51000 98_0]]=1,1,0)</f>
        <v>0</v>
      </c>
      <c r="BQ167">
        <f>IF(Table13[[#This Row],[Monthly_Income 1_5500 2_8000 3_11000 4_15000 5_20000 6_27000 7_35000 8_5000 9_51000 98_0]]=2,1,0)</f>
        <v>0</v>
      </c>
      <c r="BR167">
        <f>IF(Table13[[#This Row],[Monthly_Income 1_5500 2_8000 3_11000 4_15000 5_20000 6_27000 7_35000 8_5000 9_51000 98_0]]=3,1,0)</f>
        <v>1</v>
      </c>
      <c r="BS167">
        <f>IF(Table13[[#This Row],[Monthly_Income 1_5500 2_8000 3_11000 4_15000 5_20000 6_27000 7_35000 8_5000 9_51000 98_0]]=4,1,0)</f>
        <v>0</v>
      </c>
      <c r="BT167">
        <f>IF(Table13[[#This Row],[Monthly_Income 1_5500 2_8000 3_11000 4_15000 5_20000 6_27000 7_35000 8_5000 9_51000 98_0]]=5,1,0)</f>
        <v>0</v>
      </c>
      <c r="BU167">
        <f>IF(Table13[[#This Row],[Monthly_Income 1_5500 2_8000 3_11000 4_15000 5_20000 6_27000 7_35000 8_5000 9_51000 98_0]]=6,1,0)</f>
        <v>0</v>
      </c>
      <c r="BV167">
        <f>IF(Table13[[#This Row],[Monthly_Income 1_5500 2_8000 3_11000 4_15000 5_20000 6_27000 7_35000 8_5000 9_51000 98_0]]=7,1,0)</f>
        <v>0</v>
      </c>
      <c r="BW167">
        <f>IF(Table13[[#This Row],[Monthly_Income 1_5500 2_8000 3_11000 4_15000 5_20000 6_27000 7_35000 8_5000 9_51000 98_0]]=8,1,0)</f>
        <v>0</v>
      </c>
      <c r="BX167">
        <f>IF(Table13[[#This Row],[Monthly_Income 1_5500 2_8000 3_11000 4_15000 5_20000 6_27000 7_35000 8_5000 9_51000 98_0]]=9,1,0)</f>
        <v>0</v>
      </c>
      <c r="BY167">
        <f>IF(Table13[[#This Row],[Monthly_Income 1_5500 2_8000 3_11000 4_15000 5_20000 6_27000 7_35000 8_5000 9_51000 98_0]]=98,1,0)</f>
        <v>0</v>
      </c>
      <c r="BZ167">
        <v>97</v>
      </c>
      <c r="CA167">
        <f>IF(Table13[[#This Row],[Monthly_Household_Income]]=1,1,0)</f>
        <v>0</v>
      </c>
      <c r="CB167">
        <f>IF(Table13[[#This Row],[Monthly_Household_Income]]=2,1,0)</f>
        <v>0</v>
      </c>
      <c r="CC167">
        <f>IF(Table13[[#This Row],[Monthly_Household_Income]]=3,1,0)</f>
        <v>0</v>
      </c>
      <c r="CD167">
        <f>IF(Table13[[#This Row],[Monthly_Household_Income]]=4,1,0)</f>
        <v>0</v>
      </c>
      <c r="CE167">
        <f>IF(Table13[[#This Row],[Monthly_Household_Income]]=5,1,0)</f>
        <v>0</v>
      </c>
      <c r="CF167">
        <f>IF(Table13[[#This Row],[Monthly_Household_Income]]=6,1,0)</f>
        <v>0</v>
      </c>
      <c r="CG167">
        <f>IF(Table13[[#This Row],[Monthly_Household_Income]]=7,1,0)</f>
        <v>0</v>
      </c>
      <c r="CH167">
        <f>IF(Table13[[#This Row],[Monthly_Household_Income]]=8,1,0)</f>
        <v>0</v>
      </c>
      <c r="CI167">
        <f>IF(Table13[[#This Row],[Monthly_Household_Income]]=9,1,0)</f>
        <v>0</v>
      </c>
      <c r="CJ167">
        <f>IF(Table13[[#This Row],[Monthly_Household_Income]]=98,1,0)</f>
        <v>0</v>
      </c>
    </row>
    <row r="168" spans="1:88">
      <c r="A168">
        <v>638</v>
      </c>
      <c r="B168" s="1">
        <v>43002</v>
      </c>
      <c r="C168" t="s">
        <v>39</v>
      </c>
      <c r="D168">
        <v>6</v>
      </c>
      <c r="E168">
        <v>9</v>
      </c>
      <c r="F168">
        <v>8</v>
      </c>
      <c r="G168">
        <v>8</v>
      </c>
      <c r="H168">
        <v>6</v>
      </c>
      <c r="I168">
        <v>6</v>
      </c>
      <c r="J168" t="s">
        <v>15</v>
      </c>
      <c r="K168">
        <v>7</v>
      </c>
      <c r="L168">
        <v>8</v>
      </c>
      <c r="M168">
        <v>6</v>
      </c>
      <c r="N168">
        <v>8</v>
      </c>
      <c r="O168">
        <v>9</v>
      </c>
      <c r="P168">
        <v>6</v>
      </c>
      <c r="Q168">
        <v>6</v>
      </c>
      <c r="R168">
        <v>8</v>
      </c>
      <c r="S168">
        <v>8</v>
      </c>
      <c r="T168">
        <v>7</v>
      </c>
      <c r="U168">
        <v>8</v>
      </c>
      <c r="V168">
        <v>7</v>
      </c>
      <c r="W168">
        <v>7</v>
      </c>
      <c r="X168">
        <v>7</v>
      </c>
      <c r="Y168">
        <v>9</v>
      </c>
      <c r="Z168">
        <v>10</v>
      </c>
      <c r="AA168">
        <v>8</v>
      </c>
      <c r="AB168">
        <v>0</v>
      </c>
      <c r="AC168">
        <v>1</v>
      </c>
      <c r="AD168">
        <f>IF(Table13[[#This Row],[payment]]=1,1,0)</f>
        <v>1</v>
      </c>
      <c r="AE168">
        <f>IF(Table13[[#This Row],[payment]]=2,1,0)</f>
        <v>0</v>
      </c>
      <c r="AF168">
        <f>IF(Table13[[#This Row],[payment]]=3,1,0)</f>
        <v>0</v>
      </c>
      <c r="AG168">
        <v>5</v>
      </c>
      <c r="AH168">
        <f>IF(Table13[[#This Row],[method_payment]]=1,1,0)</f>
        <v>0</v>
      </c>
      <c r="AI168">
        <f>IF(Table13[[#This Row],[method_payment]]=2,1,0)</f>
        <v>0</v>
      </c>
      <c r="AJ168">
        <f>IF(Table13[[#This Row],[method_payment]]=3,1,0)</f>
        <v>0</v>
      </c>
      <c r="AK168">
        <f>IF(Table13[[#This Row],[method_payment]]=5,1,0)</f>
        <v>1</v>
      </c>
      <c r="AL168">
        <f>IF(Table13[[#This Row],[method_payment]]=6,1,0)</f>
        <v>0</v>
      </c>
      <c r="AM168" t="s">
        <v>16</v>
      </c>
      <c r="AN168" t="s">
        <v>15</v>
      </c>
      <c r="AO168">
        <v>1</v>
      </c>
      <c r="AP168" s="2">
        <v>296.38</v>
      </c>
      <c r="AQ168" s="3">
        <f>IF(AND(Table13[[#This Row],[Average_amount_spent_per_visit_last_3_months]]&gt;=1,Table13[[#This Row],[Average_amount_spent_per_visit_last_3_months]]&lt;=999),1,0)</f>
        <v>1</v>
      </c>
      <c r="AR168" s="3">
        <f>IF(AND(Table13[[#This Row],[Average_amount_spent_per_visit_last_3_months]]&gt;=1000,Table13[[#This Row],[Average_amount_spent_per_visit_last_3_months]]&lt;=6700),1,0)</f>
        <v>0</v>
      </c>
      <c r="AS168">
        <v>1</v>
      </c>
      <c r="AT168">
        <v>24</v>
      </c>
      <c r="AU168">
        <f>IF(AND(Table13[[#This Row],[Age]]&gt;=18,Table13[[#This Row],[Age]]&lt;=25),1,0)</f>
        <v>1</v>
      </c>
      <c r="AV168">
        <f>IF(AND(Table13[[#This Row],[Age]]&gt;=26,Table13[[#This Row],[Age]]&lt;=35),1,0)</f>
        <v>0</v>
      </c>
      <c r="AW168">
        <f>IF(AND(Table13[[#This Row],[Age]]&gt;=36,Table13[[#This Row],[Age]]&lt;=45),1,0)</f>
        <v>0</v>
      </c>
      <c r="AX168">
        <f>IF(AND(Table13[[#This Row],[Age]]&gt;=46,Table13[[#This Row],[Age]]&lt;=55),1,0)</f>
        <v>0</v>
      </c>
      <c r="AY168">
        <f>IF(AND(Table13[[#This Row],[Age]]&gt;=56,Table13[[#This Row],[Age]]&lt;=67),1,0)</f>
        <v>0</v>
      </c>
      <c r="AZ168" t="s">
        <v>24</v>
      </c>
      <c r="BA168">
        <f>IF(Table13[[#This Row],[Marital Status]]="Married",1,0)</f>
        <v>0</v>
      </c>
      <c r="BB168">
        <f>IF(Table13[[#This Row],[Marital Status]]="Single",1,0)</f>
        <v>1</v>
      </c>
      <c r="BC168" t="s">
        <v>27</v>
      </c>
      <c r="BD168">
        <f>IF(Table13[[#This Row],[gender]]="Male",1,0)</f>
        <v>1</v>
      </c>
      <c r="BE168">
        <f>IF(Table13[[#This Row],[gender]]="Female",1,0)</f>
        <v>0</v>
      </c>
      <c r="BF168" t="s">
        <v>23</v>
      </c>
      <c r="BG168">
        <f>IF(Table13[[#This Row],[Highest level of Education]]="Did not attend school",1,0)</f>
        <v>0</v>
      </c>
      <c r="BH168">
        <f>IF(Table13[[#This Row],[Highest level of Education]]="K12 completed",1,0)</f>
        <v>0</v>
      </c>
      <c r="BI168">
        <f>IF(Table13[[#This Row],[Highest level of Education]]="High School Completed",1,0)</f>
        <v>0</v>
      </c>
      <c r="BJ168">
        <f>IF(Table13[[#This Row],[Highest level of Education]]="Technical Diploma/Partially completed College",1,0)</f>
        <v>1</v>
      </c>
      <c r="BK168">
        <f>IF(Table13[[#This Row],[Highest level of Education]]="University/College Degree",1,0)</f>
        <v>0</v>
      </c>
      <c r="BL168">
        <f>IF(Table13[[#This Row],[Highest level of Education]]="Post-graduate education",1,0)</f>
        <v>0</v>
      </c>
      <c r="BM168">
        <v>0</v>
      </c>
      <c r="BN168">
        <v>1</v>
      </c>
      <c r="BO168">
        <v>2</v>
      </c>
      <c r="BP168">
        <f>IF(Table13[[#This Row],[Monthly_Income 1_5500 2_8000 3_11000 4_15000 5_20000 6_27000 7_35000 8_5000 9_51000 98_0]]=1,1,0)</f>
        <v>0</v>
      </c>
      <c r="BQ168">
        <f>IF(Table13[[#This Row],[Monthly_Income 1_5500 2_8000 3_11000 4_15000 5_20000 6_27000 7_35000 8_5000 9_51000 98_0]]=2,1,0)</f>
        <v>1</v>
      </c>
      <c r="BR168">
        <f>IF(Table13[[#This Row],[Monthly_Income 1_5500 2_8000 3_11000 4_15000 5_20000 6_27000 7_35000 8_5000 9_51000 98_0]]=3,1,0)</f>
        <v>0</v>
      </c>
      <c r="BS168">
        <f>IF(Table13[[#This Row],[Monthly_Income 1_5500 2_8000 3_11000 4_15000 5_20000 6_27000 7_35000 8_5000 9_51000 98_0]]=4,1,0)</f>
        <v>0</v>
      </c>
      <c r="BT168">
        <f>IF(Table13[[#This Row],[Monthly_Income 1_5500 2_8000 3_11000 4_15000 5_20000 6_27000 7_35000 8_5000 9_51000 98_0]]=5,1,0)</f>
        <v>0</v>
      </c>
      <c r="BU168">
        <f>IF(Table13[[#This Row],[Monthly_Income 1_5500 2_8000 3_11000 4_15000 5_20000 6_27000 7_35000 8_5000 9_51000 98_0]]=6,1,0)</f>
        <v>0</v>
      </c>
      <c r="BV168">
        <f>IF(Table13[[#This Row],[Monthly_Income 1_5500 2_8000 3_11000 4_15000 5_20000 6_27000 7_35000 8_5000 9_51000 98_0]]=7,1,0)</f>
        <v>0</v>
      </c>
      <c r="BW168">
        <f>IF(Table13[[#This Row],[Monthly_Income 1_5500 2_8000 3_11000 4_15000 5_20000 6_27000 7_35000 8_5000 9_51000 98_0]]=8,1,0)</f>
        <v>0</v>
      </c>
      <c r="BX168">
        <f>IF(Table13[[#This Row],[Monthly_Income 1_5500 2_8000 3_11000 4_15000 5_20000 6_27000 7_35000 8_5000 9_51000 98_0]]=9,1,0)</f>
        <v>0</v>
      </c>
      <c r="BY168">
        <f>IF(Table13[[#This Row],[Monthly_Income 1_5500 2_8000 3_11000 4_15000 5_20000 6_27000 7_35000 8_5000 9_51000 98_0]]=98,1,0)</f>
        <v>0</v>
      </c>
      <c r="BZ168">
        <v>3</v>
      </c>
      <c r="CA168">
        <f>IF(Table13[[#This Row],[Monthly_Household_Income]]=1,1,0)</f>
        <v>0</v>
      </c>
      <c r="CB168">
        <f>IF(Table13[[#This Row],[Monthly_Household_Income]]=2,1,0)</f>
        <v>0</v>
      </c>
      <c r="CC168">
        <f>IF(Table13[[#This Row],[Monthly_Household_Income]]=3,1,0)</f>
        <v>1</v>
      </c>
      <c r="CD168">
        <f>IF(Table13[[#This Row],[Monthly_Household_Income]]=4,1,0)</f>
        <v>0</v>
      </c>
      <c r="CE168">
        <f>IF(Table13[[#This Row],[Monthly_Household_Income]]=5,1,0)</f>
        <v>0</v>
      </c>
      <c r="CF168">
        <f>IF(Table13[[#This Row],[Monthly_Household_Income]]=6,1,0)</f>
        <v>0</v>
      </c>
      <c r="CG168">
        <f>IF(Table13[[#This Row],[Monthly_Household_Income]]=7,1,0)</f>
        <v>0</v>
      </c>
      <c r="CH168">
        <f>IF(Table13[[#This Row],[Monthly_Household_Income]]=8,1,0)</f>
        <v>0</v>
      </c>
      <c r="CI168">
        <f>IF(Table13[[#This Row],[Monthly_Household_Income]]=9,1,0)</f>
        <v>0</v>
      </c>
      <c r="CJ168">
        <f>IF(Table13[[#This Row],[Monthly_Household_Income]]=98,1,0)</f>
        <v>0</v>
      </c>
    </row>
    <row r="169" spans="1:88">
      <c r="A169">
        <v>641</v>
      </c>
      <c r="B169" s="1">
        <v>42973</v>
      </c>
      <c r="C169" t="s">
        <v>33</v>
      </c>
      <c r="D169">
        <v>7</v>
      </c>
      <c r="E169">
        <v>7</v>
      </c>
      <c r="F169">
        <v>7</v>
      </c>
      <c r="G169">
        <v>7</v>
      </c>
      <c r="H169">
        <v>7</v>
      </c>
      <c r="I169">
        <v>7</v>
      </c>
      <c r="J169" t="s">
        <v>15</v>
      </c>
      <c r="K169">
        <v>8</v>
      </c>
      <c r="L169">
        <v>6</v>
      </c>
      <c r="M169">
        <v>6</v>
      </c>
      <c r="N169">
        <v>7</v>
      </c>
      <c r="O169">
        <v>8</v>
      </c>
      <c r="P169">
        <v>9</v>
      </c>
      <c r="Q169">
        <v>8</v>
      </c>
      <c r="R169">
        <v>7</v>
      </c>
      <c r="S169">
        <v>8</v>
      </c>
      <c r="T169">
        <v>7</v>
      </c>
      <c r="U169">
        <v>6</v>
      </c>
      <c r="V169">
        <v>7</v>
      </c>
      <c r="W169">
        <v>7</v>
      </c>
      <c r="X169">
        <v>7</v>
      </c>
      <c r="Y169">
        <v>7</v>
      </c>
      <c r="Z169">
        <v>7</v>
      </c>
      <c r="AA169">
        <v>7</v>
      </c>
      <c r="AB169">
        <v>7</v>
      </c>
      <c r="AC169">
        <v>2</v>
      </c>
      <c r="AD169">
        <f>IF(Table13[[#This Row],[payment]]=1,1,0)</f>
        <v>0</v>
      </c>
      <c r="AE169">
        <f>IF(Table13[[#This Row],[payment]]=2,1,0)</f>
        <v>1</v>
      </c>
      <c r="AF169">
        <f>IF(Table13[[#This Row],[payment]]=3,1,0)</f>
        <v>0</v>
      </c>
      <c r="AG169">
        <v>2</v>
      </c>
      <c r="AH169">
        <f>IF(Table13[[#This Row],[method_payment]]=1,1,0)</f>
        <v>0</v>
      </c>
      <c r="AI169">
        <f>IF(Table13[[#This Row],[method_payment]]=2,1,0)</f>
        <v>1</v>
      </c>
      <c r="AJ169">
        <f>IF(Table13[[#This Row],[method_payment]]=3,1,0)</f>
        <v>0</v>
      </c>
      <c r="AK169">
        <f>IF(Table13[[#This Row],[method_payment]]=5,1,0)</f>
        <v>0</v>
      </c>
      <c r="AL169">
        <f>IF(Table13[[#This Row],[method_payment]]=6,1,0)</f>
        <v>0</v>
      </c>
      <c r="AM169" t="s">
        <v>16</v>
      </c>
      <c r="AN169" t="s">
        <v>15</v>
      </c>
      <c r="AO169">
        <v>1</v>
      </c>
      <c r="AP169" s="2">
        <v>1363.4</v>
      </c>
      <c r="AQ169" s="3">
        <f>IF(AND(Table13[[#This Row],[Average_amount_spent_per_visit_last_3_months]]&gt;=1,Table13[[#This Row],[Average_amount_spent_per_visit_last_3_months]]&lt;=999),1,0)</f>
        <v>0</v>
      </c>
      <c r="AR169" s="3">
        <f>IF(AND(Table13[[#This Row],[Average_amount_spent_per_visit_last_3_months]]&gt;=1000,Table13[[#This Row],[Average_amount_spent_per_visit_last_3_months]]&lt;=6700),1,0)</f>
        <v>1</v>
      </c>
      <c r="AS169">
        <v>1</v>
      </c>
      <c r="AT169">
        <v>55</v>
      </c>
      <c r="AU169">
        <f>IF(AND(Table13[[#This Row],[Age]]&gt;=18,Table13[[#This Row],[Age]]&lt;=25),1,0)</f>
        <v>0</v>
      </c>
      <c r="AV169">
        <f>IF(AND(Table13[[#This Row],[Age]]&gt;=26,Table13[[#This Row],[Age]]&lt;=35),1,0)</f>
        <v>0</v>
      </c>
      <c r="AW169">
        <f>IF(AND(Table13[[#This Row],[Age]]&gt;=36,Table13[[#This Row],[Age]]&lt;=45),1,0)</f>
        <v>0</v>
      </c>
      <c r="AX169">
        <f>IF(AND(Table13[[#This Row],[Age]]&gt;=46,Table13[[#This Row],[Age]]&lt;=55),1,0)</f>
        <v>1</v>
      </c>
      <c r="AY169">
        <f>IF(AND(Table13[[#This Row],[Age]]&gt;=56,Table13[[#This Row],[Age]]&lt;=67),1,0)</f>
        <v>0</v>
      </c>
      <c r="AZ169" t="s">
        <v>25</v>
      </c>
      <c r="BA169">
        <f>IF(Table13[[#This Row],[Marital Status]]="Married",1,0)</f>
        <v>1</v>
      </c>
      <c r="BB169">
        <f>IF(Table13[[#This Row],[Marital Status]]="Single",1,0)</f>
        <v>0</v>
      </c>
      <c r="BC169" t="s">
        <v>27</v>
      </c>
      <c r="BD169">
        <f>IF(Table13[[#This Row],[gender]]="Male",1,0)</f>
        <v>1</v>
      </c>
      <c r="BE169">
        <f>IF(Table13[[#This Row],[gender]]="Female",1,0)</f>
        <v>0</v>
      </c>
      <c r="BF169" t="s">
        <v>18</v>
      </c>
      <c r="BG169">
        <f>IF(Table13[[#This Row],[Highest level of Education]]="Did not attend school",1,0)</f>
        <v>0</v>
      </c>
      <c r="BH169">
        <f>IF(Table13[[#This Row],[Highest level of Education]]="K12 completed",1,0)</f>
        <v>0</v>
      </c>
      <c r="BI169">
        <f>IF(Table13[[#This Row],[Highest level of Education]]="High School Completed",1,0)</f>
        <v>0</v>
      </c>
      <c r="BJ169">
        <f>IF(Table13[[#This Row],[Highest level of Education]]="Technical Diploma/Partially completed College",1,0)</f>
        <v>0</v>
      </c>
      <c r="BK169">
        <f>IF(Table13[[#This Row],[Highest level of Education]]="University/College Degree",1,0)</f>
        <v>0</v>
      </c>
      <c r="BL169">
        <f>IF(Table13[[#This Row],[Highest level of Education]]="Post-graduate education",1,0)</f>
        <v>1</v>
      </c>
      <c r="BM169">
        <v>2</v>
      </c>
      <c r="BN169">
        <v>1</v>
      </c>
      <c r="BO169">
        <v>6</v>
      </c>
      <c r="BP169">
        <f>IF(Table13[[#This Row],[Monthly_Income 1_5500 2_8000 3_11000 4_15000 5_20000 6_27000 7_35000 8_5000 9_51000 98_0]]=1,1,0)</f>
        <v>0</v>
      </c>
      <c r="BQ169">
        <f>IF(Table13[[#This Row],[Monthly_Income 1_5500 2_8000 3_11000 4_15000 5_20000 6_27000 7_35000 8_5000 9_51000 98_0]]=2,1,0)</f>
        <v>0</v>
      </c>
      <c r="BR169">
        <f>IF(Table13[[#This Row],[Monthly_Income 1_5500 2_8000 3_11000 4_15000 5_20000 6_27000 7_35000 8_5000 9_51000 98_0]]=3,1,0)</f>
        <v>0</v>
      </c>
      <c r="BS169">
        <f>IF(Table13[[#This Row],[Monthly_Income 1_5500 2_8000 3_11000 4_15000 5_20000 6_27000 7_35000 8_5000 9_51000 98_0]]=4,1,0)</f>
        <v>0</v>
      </c>
      <c r="BT169">
        <f>IF(Table13[[#This Row],[Monthly_Income 1_5500 2_8000 3_11000 4_15000 5_20000 6_27000 7_35000 8_5000 9_51000 98_0]]=5,1,0)</f>
        <v>0</v>
      </c>
      <c r="BU169">
        <f>IF(Table13[[#This Row],[Monthly_Income 1_5500 2_8000 3_11000 4_15000 5_20000 6_27000 7_35000 8_5000 9_51000 98_0]]=6,1,0)</f>
        <v>1</v>
      </c>
      <c r="BV169">
        <f>IF(Table13[[#This Row],[Monthly_Income 1_5500 2_8000 3_11000 4_15000 5_20000 6_27000 7_35000 8_5000 9_51000 98_0]]=7,1,0)</f>
        <v>0</v>
      </c>
      <c r="BW169">
        <f>IF(Table13[[#This Row],[Monthly_Income 1_5500 2_8000 3_11000 4_15000 5_20000 6_27000 7_35000 8_5000 9_51000 98_0]]=8,1,0)</f>
        <v>0</v>
      </c>
      <c r="BX169">
        <f>IF(Table13[[#This Row],[Monthly_Income 1_5500 2_8000 3_11000 4_15000 5_20000 6_27000 7_35000 8_5000 9_51000 98_0]]=9,1,0)</f>
        <v>0</v>
      </c>
      <c r="BY169">
        <f>IF(Table13[[#This Row],[Monthly_Income 1_5500 2_8000 3_11000 4_15000 5_20000 6_27000 7_35000 8_5000 9_51000 98_0]]=98,1,0)</f>
        <v>0</v>
      </c>
      <c r="BZ169">
        <v>8</v>
      </c>
      <c r="CA169">
        <f>IF(Table13[[#This Row],[Monthly_Household_Income]]=1,1,0)</f>
        <v>0</v>
      </c>
      <c r="CB169">
        <f>IF(Table13[[#This Row],[Monthly_Household_Income]]=2,1,0)</f>
        <v>0</v>
      </c>
      <c r="CC169">
        <f>IF(Table13[[#This Row],[Monthly_Household_Income]]=3,1,0)</f>
        <v>0</v>
      </c>
      <c r="CD169">
        <f>IF(Table13[[#This Row],[Monthly_Household_Income]]=4,1,0)</f>
        <v>0</v>
      </c>
      <c r="CE169">
        <f>IF(Table13[[#This Row],[Monthly_Household_Income]]=5,1,0)</f>
        <v>0</v>
      </c>
      <c r="CF169">
        <f>IF(Table13[[#This Row],[Monthly_Household_Income]]=6,1,0)</f>
        <v>0</v>
      </c>
      <c r="CG169">
        <f>IF(Table13[[#This Row],[Monthly_Household_Income]]=7,1,0)</f>
        <v>0</v>
      </c>
      <c r="CH169">
        <f>IF(Table13[[#This Row],[Monthly_Household_Income]]=8,1,0)</f>
        <v>1</v>
      </c>
      <c r="CI169">
        <f>IF(Table13[[#This Row],[Monthly_Household_Income]]=9,1,0)</f>
        <v>0</v>
      </c>
      <c r="CJ169">
        <f>IF(Table13[[#This Row],[Monthly_Household_Income]]=98,1,0)</f>
        <v>0</v>
      </c>
    </row>
    <row r="170" spans="1:88">
      <c r="A170">
        <v>644</v>
      </c>
      <c r="B170" s="1">
        <v>43002</v>
      </c>
      <c r="C170" t="s">
        <v>2</v>
      </c>
      <c r="D170">
        <v>8</v>
      </c>
      <c r="E170">
        <v>9</v>
      </c>
      <c r="F170">
        <v>9</v>
      </c>
      <c r="G170">
        <v>8</v>
      </c>
      <c r="H170">
        <v>6</v>
      </c>
      <c r="I170">
        <v>6</v>
      </c>
      <c r="J170" t="s">
        <v>15</v>
      </c>
      <c r="K170">
        <v>8</v>
      </c>
      <c r="L170">
        <v>9</v>
      </c>
      <c r="M170">
        <v>6</v>
      </c>
      <c r="N170">
        <v>8</v>
      </c>
      <c r="O170">
        <v>9</v>
      </c>
      <c r="P170">
        <v>7</v>
      </c>
      <c r="Q170">
        <v>6</v>
      </c>
      <c r="R170">
        <v>8</v>
      </c>
      <c r="S170">
        <v>10</v>
      </c>
      <c r="T170">
        <v>8</v>
      </c>
      <c r="U170">
        <v>9</v>
      </c>
      <c r="V170">
        <v>9</v>
      </c>
      <c r="W170">
        <v>9</v>
      </c>
      <c r="X170">
        <v>7</v>
      </c>
      <c r="Y170">
        <v>8</v>
      </c>
      <c r="Z170">
        <v>8</v>
      </c>
      <c r="AA170">
        <v>7</v>
      </c>
      <c r="AB170">
        <v>6</v>
      </c>
      <c r="AC170">
        <v>1</v>
      </c>
      <c r="AD170">
        <f>IF(Table13[[#This Row],[payment]]=1,1,0)</f>
        <v>1</v>
      </c>
      <c r="AE170">
        <f>IF(Table13[[#This Row],[payment]]=2,1,0)</f>
        <v>0</v>
      </c>
      <c r="AF170">
        <f>IF(Table13[[#This Row],[payment]]=3,1,0)</f>
        <v>0</v>
      </c>
      <c r="AG170">
        <v>3</v>
      </c>
      <c r="AH170">
        <f>IF(Table13[[#This Row],[method_payment]]=1,1,0)</f>
        <v>0</v>
      </c>
      <c r="AI170">
        <f>IF(Table13[[#This Row],[method_payment]]=2,1,0)</f>
        <v>0</v>
      </c>
      <c r="AJ170">
        <f>IF(Table13[[#This Row],[method_payment]]=3,1,0)</f>
        <v>1</v>
      </c>
      <c r="AK170">
        <f>IF(Table13[[#This Row],[method_payment]]=5,1,0)</f>
        <v>0</v>
      </c>
      <c r="AL170">
        <f>IF(Table13[[#This Row],[method_payment]]=6,1,0)</f>
        <v>0</v>
      </c>
      <c r="AM170" t="s">
        <v>16</v>
      </c>
      <c r="AN170" t="s">
        <v>15</v>
      </c>
      <c r="AO170">
        <v>2</v>
      </c>
      <c r="AP170" s="2">
        <v>224.24</v>
      </c>
      <c r="AQ170" s="3">
        <f>IF(AND(Table13[[#This Row],[Average_amount_spent_per_visit_last_3_months]]&gt;=1,Table13[[#This Row],[Average_amount_spent_per_visit_last_3_months]]&lt;=999),1,0)</f>
        <v>1</v>
      </c>
      <c r="AR170" s="3">
        <f>IF(AND(Table13[[#This Row],[Average_amount_spent_per_visit_last_3_months]]&gt;=1000,Table13[[#This Row],[Average_amount_spent_per_visit_last_3_months]]&lt;=6700),1,0)</f>
        <v>0</v>
      </c>
      <c r="AS170">
        <v>2</v>
      </c>
      <c r="AT170">
        <v>33</v>
      </c>
      <c r="AU170">
        <f>IF(AND(Table13[[#This Row],[Age]]&gt;=18,Table13[[#This Row],[Age]]&lt;=25),1,0)</f>
        <v>0</v>
      </c>
      <c r="AV170">
        <f>IF(AND(Table13[[#This Row],[Age]]&gt;=26,Table13[[#This Row],[Age]]&lt;=35),1,0)</f>
        <v>1</v>
      </c>
      <c r="AW170">
        <f>IF(AND(Table13[[#This Row],[Age]]&gt;=36,Table13[[#This Row],[Age]]&lt;=45),1,0)</f>
        <v>0</v>
      </c>
      <c r="AX170">
        <f>IF(AND(Table13[[#This Row],[Age]]&gt;=46,Table13[[#This Row],[Age]]&lt;=55),1,0)</f>
        <v>0</v>
      </c>
      <c r="AY170">
        <f>IF(AND(Table13[[#This Row],[Age]]&gt;=56,Table13[[#This Row],[Age]]&lt;=67),1,0)</f>
        <v>0</v>
      </c>
      <c r="AZ170" t="s">
        <v>25</v>
      </c>
      <c r="BA170">
        <f>IF(Table13[[#This Row],[Marital Status]]="Married",1,0)</f>
        <v>1</v>
      </c>
      <c r="BB170">
        <f>IF(Table13[[#This Row],[Marital Status]]="Single",1,0)</f>
        <v>0</v>
      </c>
      <c r="BC170" t="s">
        <v>28</v>
      </c>
      <c r="BD170">
        <f>IF(Table13[[#This Row],[gender]]="Male",1,0)</f>
        <v>0</v>
      </c>
      <c r="BE170">
        <f>IF(Table13[[#This Row],[gender]]="Female",1,0)</f>
        <v>1</v>
      </c>
      <c r="BF170" t="s">
        <v>20</v>
      </c>
      <c r="BG170">
        <f>IF(Table13[[#This Row],[Highest level of Education]]="Did not attend school",1,0)</f>
        <v>0</v>
      </c>
      <c r="BH170">
        <f>IF(Table13[[#This Row],[Highest level of Education]]="K12 completed",1,0)</f>
        <v>0</v>
      </c>
      <c r="BI170">
        <f>IF(Table13[[#This Row],[Highest level of Education]]="High School Completed",1,0)</f>
        <v>1</v>
      </c>
      <c r="BJ170">
        <f>IF(Table13[[#This Row],[Highest level of Education]]="Technical Diploma/Partially completed College",1,0)</f>
        <v>0</v>
      </c>
      <c r="BK170">
        <f>IF(Table13[[#This Row],[Highest level of Education]]="University/College Degree",1,0)</f>
        <v>0</v>
      </c>
      <c r="BL170">
        <f>IF(Table13[[#This Row],[Highest level of Education]]="Post-graduate education",1,0)</f>
        <v>0</v>
      </c>
      <c r="BM170">
        <v>3</v>
      </c>
      <c r="BN170">
        <v>3</v>
      </c>
      <c r="BO170" t="s">
        <v>1</v>
      </c>
      <c r="BP170">
        <f>IF(Table13[[#This Row],[Monthly_Income 1_5500 2_8000 3_11000 4_15000 5_20000 6_27000 7_35000 8_5000 9_51000 98_0]]=1,1,0)</f>
        <v>0</v>
      </c>
      <c r="BQ170">
        <f>IF(Table13[[#This Row],[Monthly_Income 1_5500 2_8000 3_11000 4_15000 5_20000 6_27000 7_35000 8_5000 9_51000 98_0]]=2,1,0)</f>
        <v>0</v>
      </c>
      <c r="BR170">
        <f>IF(Table13[[#This Row],[Monthly_Income 1_5500 2_8000 3_11000 4_15000 5_20000 6_27000 7_35000 8_5000 9_51000 98_0]]=3,1,0)</f>
        <v>0</v>
      </c>
      <c r="BS170">
        <f>IF(Table13[[#This Row],[Monthly_Income 1_5500 2_8000 3_11000 4_15000 5_20000 6_27000 7_35000 8_5000 9_51000 98_0]]=4,1,0)</f>
        <v>0</v>
      </c>
      <c r="BT170">
        <f>IF(Table13[[#This Row],[Monthly_Income 1_5500 2_8000 3_11000 4_15000 5_20000 6_27000 7_35000 8_5000 9_51000 98_0]]=5,1,0)</f>
        <v>0</v>
      </c>
      <c r="BU170">
        <f>IF(Table13[[#This Row],[Monthly_Income 1_5500 2_8000 3_11000 4_15000 5_20000 6_27000 7_35000 8_5000 9_51000 98_0]]=6,1,0)</f>
        <v>0</v>
      </c>
      <c r="BV170">
        <f>IF(Table13[[#This Row],[Monthly_Income 1_5500 2_8000 3_11000 4_15000 5_20000 6_27000 7_35000 8_5000 9_51000 98_0]]=7,1,0)</f>
        <v>0</v>
      </c>
      <c r="BW170">
        <f>IF(Table13[[#This Row],[Monthly_Income 1_5500 2_8000 3_11000 4_15000 5_20000 6_27000 7_35000 8_5000 9_51000 98_0]]=8,1,0)</f>
        <v>0</v>
      </c>
      <c r="BX170">
        <f>IF(Table13[[#This Row],[Monthly_Income 1_5500 2_8000 3_11000 4_15000 5_20000 6_27000 7_35000 8_5000 9_51000 98_0]]=9,1,0)</f>
        <v>0</v>
      </c>
      <c r="BY170">
        <f>IF(Table13[[#This Row],[Monthly_Income 1_5500 2_8000 3_11000 4_15000 5_20000 6_27000 7_35000 8_5000 9_51000 98_0]]=98,1,0)</f>
        <v>0</v>
      </c>
      <c r="BZ170">
        <v>7</v>
      </c>
      <c r="CA170">
        <f>IF(Table13[[#This Row],[Monthly_Household_Income]]=1,1,0)</f>
        <v>0</v>
      </c>
      <c r="CB170">
        <f>IF(Table13[[#This Row],[Monthly_Household_Income]]=2,1,0)</f>
        <v>0</v>
      </c>
      <c r="CC170">
        <f>IF(Table13[[#This Row],[Monthly_Household_Income]]=3,1,0)</f>
        <v>0</v>
      </c>
      <c r="CD170">
        <f>IF(Table13[[#This Row],[Monthly_Household_Income]]=4,1,0)</f>
        <v>0</v>
      </c>
      <c r="CE170">
        <f>IF(Table13[[#This Row],[Monthly_Household_Income]]=5,1,0)</f>
        <v>0</v>
      </c>
      <c r="CF170">
        <f>IF(Table13[[#This Row],[Monthly_Household_Income]]=6,1,0)</f>
        <v>0</v>
      </c>
      <c r="CG170">
        <f>IF(Table13[[#This Row],[Monthly_Household_Income]]=7,1,0)</f>
        <v>1</v>
      </c>
      <c r="CH170">
        <f>IF(Table13[[#This Row],[Monthly_Household_Income]]=8,1,0)</f>
        <v>0</v>
      </c>
      <c r="CI170">
        <f>IF(Table13[[#This Row],[Monthly_Household_Income]]=9,1,0)</f>
        <v>0</v>
      </c>
      <c r="CJ170">
        <f>IF(Table13[[#This Row],[Monthly_Household_Income]]=98,1,0)</f>
        <v>0</v>
      </c>
    </row>
    <row r="171" spans="1:88">
      <c r="A171">
        <v>647</v>
      </c>
      <c r="B171" s="1">
        <v>42998</v>
      </c>
      <c r="C171" t="s">
        <v>29</v>
      </c>
      <c r="D171">
        <v>6</v>
      </c>
      <c r="E171">
        <v>6</v>
      </c>
      <c r="F171">
        <v>8</v>
      </c>
      <c r="G171">
        <v>8</v>
      </c>
      <c r="H171">
        <v>8</v>
      </c>
      <c r="I171">
        <v>8</v>
      </c>
      <c r="J171" t="s">
        <v>16</v>
      </c>
      <c r="K171">
        <v>8</v>
      </c>
      <c r="L171">
        <v>9</v>
      </c>
      <c r="M171">
        <v>8</v>
      </c>
      <c r="N171">
        <v>7</v>
      </c>
      <c r="O171">
        <v>8</v>
      </c>
      <c r="P171">
        <v>6</v>
      </c>
      <c r="Q171">
        <v>6</v>
      </c>
      <c r="R171">
        <v>7</v>
      </c>
      <c r="S171">
        <v>7</v>
      </c>
      <c r="T171">
        <v>8</v>
      </c>
      <c r="U171">
        <v>9</v>
      </c>
      <c r="V171">
        <v>7</v>
      </c>
      <c r="W171">
        <v>7</v>
      </c>
      <c r="X171">
        <v>9</v>
      </c>
      <c r="Y171">
        <v>7</v>
      </c>
      <c r="Z171">
        <v>8</v>
      </c>
      <c r="AA171">
        <v>9</v>
      </c>
      <c r="AB171">
        <v>9</v>
      </c>
      <c r="AC171">
        <v>2</v>
      </c>
      <c r="AD171">
        <f>IF(Table13[[#This Row],[payment]]=1,1,0)</f>
        <v>0</v>
      </c>
      <c r="AE171">
        <f>IF(Table13[[#This Row],[payment]]=2,1,0)</f>
        <v>1</v>
      </c>
      <c r="AF171">
        <f>IF(Table13[[#This Row],[payment]]=3,1,0)</f>
        <v>0</v>
      </c>
      <c r="AG171">
        <v>1</v>
      </c>
      <c r="AH171">
        <f>IF(Table13[[#This Row],[method_payment]]=1,1,0)</f>
        <v>1</v>
      </c>
      <c r="AI171">
        <f>IF(Table13[[#This Row],[method_payment]]=2,1,0)</f>
        <v>0</v>
      </c>
      <c r="AJ171">
        <f>IF(Table13[[#This Row],[method_payment]]=3,1,0)</f>
        <v>0</v>
      </c>
      <c r="AK171">
        <f>IF(Table13[[#This Row],[method_payment]]=5,1,0)</f>
        <v>0</v>
      </c>
      <c r="AL171">
        <f>IF(Table13[[#This Row],[method_payment]]=6,1,0)</f>
        <v>0</v>
      </c>
      <c r="AM171" t="s">
        <v>16</v>
      </c>
      <c r="AN171" t="s">
        <v>15</v>
      </c>
      <c r="AO171">
        <v>1</v>
      </c>
      <c r="AP171" s="2">
        <v>109.53</v>
      </c>
      <c r="AQ171" s="3">
        <f>IF(AND(Table13[[#This Row],[Average_amount_spent_per_visit_last_3_months]]&gt;=1,Table13[[#This Row],[Average_amount_spent_per_visit_last_3_months]]&lt;=999),1,0)</f>
        <v>1</v>
      </c>
      <c r="AR171" s="3">
        <f>IF(AND(Table13[[#This Row],[Average_amount_spent_per_visit_last_3_months]]&gt;=1000,Table13[[#This Row],[Average_amount_spent_per_visit_last_3_months]]&lt;=6700),1,0)</f>
        <v>0</v>
      </c>
      <c r="AS171">
        <v>3</v>
      </c>
      <c r="AT171">
        <v>32</v>
      </c>
      <c r="AU171">
        <f>IF(AND(Table13[[#This Row],[Age]]&gt;=18,Table13[[#This Row],[Age]]&lt;=25),1,0)</f>
        <v>0</v>
      </c>
      <c r="AV171">
        <f>IF(AND(Table13[[#This Row],[Age]]&gt;=26,Table13[[#This Row],[Age]]&lt;=35),1,0)</f>
        <v>1</v>
      </c>
      <c r="AW171">
        <f>IF(AND(Table13[[#This Row],[Age]]&gt;=36,Table13[[#This Row],[Age]]&lt;=45),1,0)</f>
        <v>0</v>
      </c>
      <c r="AX171">
        <f>IF(AND(Table13[[#This Row],[Age]]&gt;=46,Table13[[#This Row],[Age]]&lt;=55),1,0)</f>
        <v>0</v>
      </c>
      <c r="AY171">
        <f>IF(AND(Table13[[#This Row],[Age]]&gt;=56,Table13[[#This Row],[Age]]&lt;=67),1,0)</f>
        <v>0</v>
      </c>
      <c r="AZ171" t="s">
        <v>24</v>
      </c>
      <c r="BA171">
        <f>IF(Table13[[#This Row],[Marital Status]]="Married",1,0)</f>
        <v>0</v>
      </c>
      <c r="BB171">
        <f>IF(Table13[[#This Row],[Marital Status]]="Single",1,0)</f>
        <v>1</v>
      </c>
      <c r="BC171" t="s">
        <v>27</v>
      </c>
      <c r="BD171">
        <f>IF(Table13[[#This Row],[gender]]="Male",1,0)</f>
        <v>1</v>
      </c>
      <c r="BE171">
        <f>IF(Table13[[#This Row],[gender]]="Female",1,0)</f>
        <v>0</v>
      </c>
      <c r="BF171" t="s">
        <v>19</v>
      </c>
      <c r="BG171">
        <f>IF(Table13[[#This Row],[Highest level of Education]]="Did not attend school",1,0)</f>
        <v>0</v>
      </c>
      <c r="BH171">
        <f>IF(Table13[[#This Row],[Highest level of Education]]="K12 completed",1,0)</f>
        <v>0</v>
      </c>
      <c r="BI171">
        <f>IF(Table13[[#This Row],[Highest level of Education]]="High School Completed",1,0)</f>
        <v>0</v>
      </c>
      <c r="BJ171">
        <f>IF(Table13[[#This Row],[Highest level of Education]]="Technical Diploma/Partially completed College",1,0)</f>
        <v>0</v>
      </c>
      <c r="BK171">
        <f>IF(Table13[[#This Row],[Highest level of Education]]="University/College Degree",1,0)</f>
        <v>1</v>
      </c>
      <c r="BL171">
        <f>IF(Table13[[#This Row],[Highest level of Education]]="Post-graduate education",1,0)</f>
        <v>0</v>
      </c>
      <c r="BM171">
        <v>0</v>
      </c>
      <c r="BN171">
        <v>1</v>
      </c>
      <c r="BO171">
        <v>4</v>
      </c>
      <c r="BP171">
        <f>IF(Table13[[#This Row],[Monthly_Income 1_5500 2_8000 3_11000 4_15000 5_20000 6_27000 7_35000 8_5000 9_51000 98_0]]=1,1,0)</f>
        <v>0</v>
      </c>
      <c r="BQ171">
        <f>IF(Table13[[#This Row],[Monthly_Income 1_5500 2_8000 3_11000 4_15000 5_20000 6_27000 7_35000 8_5000 9_51000 98_0]]=2,1,0)</f>
        <v>0</v>
      </c>
      <c r="BR171">
        <f>IF(Table13[[#This Row],[Monthly_Income 1_5500 2_8000 3_11000 4_15000 5_20000 6_27000 7_35000 8_5000 9_51000 98_0]]=3,1,0)</f>
        <v>0</v>
      </c>
      <c r="BS171">
        <f>IF(Table13[[#This Row],[Monthly_Income 1_5500 2_8000 3_11000 4_15000 5_20000 6_27000 7_35000 8_5000 9_51000 98_0]]=4,1,0)</f>
        <v>1</v>
      </c>
      <c r="BT171">
        <f>IF(Table13[[#This Row],[Monthly_Income 1_5500 2_8000 3_11000 4_15000 5_20000 6_27000 7_35000 8_5000 9_51000 98_0]]=5,1,0)</f>
        <v>0</v>
      </c>
      <c r="BU171">
        <f>IF(Table13[[#This Row],[Monthly_Income 1_5500 2_8000 3_11000 4_15000 5_20000 6_27000 7_35000 8_5000 9_51000 98_0]]=6,1,0)</f>
        <v>0</v>
      </c>
      <c r="BV171">
        <f>IF(Table13[[#This Row],[Monthly_Income 1_5500 2_8000 3_11000 4_15000 5_20000 6_27000 7_35000 8_5000 9_51000 98_0]]=7,1,0)</f>
        <v>0</v>
      </c>
      <c r="BW171">
        <f>IF(Table13[[#This Row],[Monthly_Income 1_5500 2_8000 3_11000 4_15000 5_20000 6_27000 7_35000 8_5000 9_51000 98_0]]=8,1,0)</f>
        <v>0</v>
      </c>
      <c r="BX171">
        <f>IF(Table13[[#This Row],[Monthly_Income 1_5500 2_8000 3_11000 4_15000 5_20000 6_27000 7_35000 8_5000 9_51000 98_0]]=9,1,0)</f>
        <v>0</v>
      </c>
      <c r="BY171">
        <f>IF(Table13[[#This Row],[Monthly_Income 1_5500 2_8000 3_11000 4_15000 5_20000 6_27000 7_35000 8_5000 9_51000 98_0]]=98,1,0)</f>
        <v>0</v>
      </c>
      <c r="BZ171">
        <v>7</v>
      </c>
      <c r="CA171">
        <f>IF(Table13[[#This Row],[Monthly_Household_Income]]=1,1,0)</f>
        <v>0</v>
      </c>
      <c r="CB171">
        <f>IF(Table13[[#This Row],[Monthly_Household_Income]]=2,1,0)</f>
        <v>0</v>
      </c>
      <c r="CC171">
        <f>IF(Table13[[#This Row],[Monthly_Household_Income]]=3,1,0)</f>
        <v>0</v>
      </c>
      <c r="CD171">
        <f>IF(Table13[[#This Row],[Monthly_Household_Income]]=4,1,0)</f>
        <v>0</v>
      </c>
      <c r="CE171">
        <f>IF(Table13[[#This Row],[Monthly_Household_Income]]=5,1,0)</f>
        <v>0</v>
      </c>
      <c r="CF171">
        <f>IF(Table13[[#This Row],[Monthly_Household_Income]]=6,1,0)</f>
        <v>0</v>
      </c>
      <c r="CG171">
        <f>IF(Table13[[#This Row],[Monthly_Household_Income]]=7,1,0)</f>
        <v>1</v>
      </c>
      <c r="CH171">
        <f>IF(Table13[[#This Row],[Monthly_Household_Income]]=8,1,0)</f>
        <v>0</v>
      </c>
      <c r="CI171">
        <f>IF(Table13[[#This Row],[Monthly_Household_Income]]=9,1,0)</f>
        <v>0</v>
      </c>
      <c r="CJ171">
        <f>IF(Table13[[#This Row],[Monthly_Household_Income]]=98,1,0)</f>
        <v>0</v>
      </c>
    </row>
    <row r="172" spans="1:88">
      <c r="A172">
        <v>648</v>
      </c>
      <c r="B172" s="1">
        <v>42967</v>
      </c>
      <c r="C172" t="s">
        <v>35</v>
      </c>
      <c r="D172">
        <v>7</v>
      </c>
      <c r="E172">
        <v>6</v>
      </c>
      <c r="F172">
        <v>8</v>
      </c>
      <c r="G172">
        <v>7</v>
      </c>
      <c r="H172">
        <v>7</v>
      </c>
      <c r="I172">
        <v>5</v>
      </c>
      <c r="J172" t="s">
        <v>15</v>
      </c>
      <c r="K172">
        <v>9</v>
      </c>
      <c r="L172">
        <v>8</v>
      </c>
      <c r="M172">
        <v>7</v>
      </c>
      <c r="N172">
        <v>7</v>
      </c>
      <c r="O172">
        <v>6</v>
      </c>
      <c r="P172">
        <v>8</v>
      </c>
      <c r="Q172">
        <v>7</v>
      </c>
      <c r="R172">
        <v>6</v>
      </c>
      <c r="S172">
        <v>8</v>
      </c>
      <c r="T172">
        <v>7</v>
      </c>
      <c r="U172">
        <v>8</v>
      </c>
      <c r="V172">
        <v>6</v>
      </c>
      <c r="W172">
        <v>6</v>
      </c>
      <c r="X172">
        <v>6</v>
      </c>
      <c r="Y172">
        <v>7</v>
      </c>
      <c r="Z172">
        <v>7</v>
      </c>
      <c r="AA172">
        <v>6</v>
      </c>
      <c r="AB172">
        <v>6</v>
      </c>
      <c r="AC172">
        <v>1</v>
      </c>
      <c r="AD172">
        <f>IF(Table13[[#This Row],[payment]]=1,1,0)</f>
        <v>1</v>
      </c>
      <c r="AE172">
        <f>IF(Table13[[#This Row],[payment]]=2,1,0)</f>
        <v>0</v>
      </c>
      <c r="AF172">
        <f>IF(Table13[[#This Row],[payment]]=3,1,0)</f>
        <v>0</v>
      </c>
      <c r="AG172">
        <v>6</v>
      </c>
      <c r="AH172">
        <f>IF(Table13[[#This Row],[method_payment]]=1,1,0)</f>
        <v>0</v>
      </c>
      <c r="AI172">
        <f>IF(Table13[[#This Row],[method_payment]]=2,1,0)</f>
        <v>0</v>
      </c>
      <c r="AJ172">
        <f>IF(Table13[[#This Row],[method_payment]]=3,1,0)</f>
        <v>0</v>
      </c>
      <c r="AK172">
        <f>IF(Table13[[#This Row],[method_payment]]=5,1,0)</f>
        <v>0</v>
      </c>
      <c r="AL172">
        <f>IF(Table13[[#This Row],[method_payment]]=6,1,0)</f>
        <v>1</v>
      </c>
      <c r="AM172" t="s">
        <v>16</v>
      </c>
      <c r="AN172" t="s">
        <v>16</v>
      </c>
      <c r="AO172">
        <v>3</v>
      </c>
      <c r="AP172" s="2">
        <v>269.02</v>
      </c>
      <c r="AQ172" s="3">
        <f>IF(AND(Table13[[#This Row],[Average_amount_spent_per_visit_last_3_months]]&gt;=1,Table13[[#This Row],[Average_amount_spent_per_visit_last_3_months]]&lt;=999),1,0)</f>
        <v>1</v>
      </c>
      <c r="AR172" s="3">
        <f>IF(AND(Table13[[#This Row],[Average_amount_spent_per_visit_last_3_months]]&gt;=1000,Table13[[#This Row],[Average_amount_spent_per_visit_last_3_months]]&lt;=6700),1,0)</f>
        <v>0</v>
      </c>
      <c r="AS172">
        <v>3</v>
      </c>
      <c r="AT172">
        <v>30</v>
      </c>
      <c r="AU172">
        <f>IF(AND(Table13[[#This Row],[Age]]&gt;=18,Table13[[#This Row],[Age]]&lt;=25),1,0)</f>
        <v>0</v>
      </c>
      <c r="AV172">
        <f>IF(AND(Table13[[#This Row],[Age]]&gt;=26,Table13[[#This Row],[Age]]&lt;=35),1,0)</f>
        <v>1</v>
      </c>
      <c r="AW172">
        <f>IF(AND(Table13[[#This Row],[Age]]&gt;=36,Table13[[#This Row],[Age]]&lt;=45),1,0)</f>
        <v>0</v>
      </c>
      <c r="AX172">
        <f>IF(AND(Table13[[#This Row],[Age]]&gt;=46,Table13[[#This Row],[Age]]&lt;=55),1,0)</f>
        <v>0</v>
      </c>
      <c r="AY172">
        <f>IF(AND(Table13[[#This Row],[Age]]&gt;=56,Table13[[#This Row],[Age]]&lt;=67),1,0)</f>
        <v>0</v>
      </c>
      <c r="AZ172" t="s">
        <v>25</v>
      </c>
      <c r="BA172">
        <f>IF(Table13[[#This Row],[Marital Status]]="Married",1,0)</f>
        <v>1</v>
      </c>
      <c r="BB172">
        <f>IF(Table13[[#This Row],[Marital Status]]="Single",1,0)</f>
        <v>0</v>
      </c>
      <c r="BC172" t="s">
        <v>27</v>
      </c>
      <c r="BD172">
        <f>IF(Table13[[#This Row],[gender]]="Male",1,0)</f>
        <v>1</v>
      </c>
      <c r="BE172">
        <f>IF(Table13[[#This Row],[gender]]="Female",1,0)</f>
        <v>0</v>
      </c>
      <c r="BF172" t="s">
        <v>23</v>
      </c>
      <c r="BG172">
        <f>IF(Table13[[#This Row],[Highest level of Education]]="Did not attend school",1,0)</f>
        <v>0</v>
      </c>
      <c r="BH172">
        <f>IF(Table13[[#This Row],[Highest level of Education]]="K12 completed",1,0)</f>
        <v>0</v>
      </c>
      <c r="BI172">
        <f>IF(Table13[[#This Row],[Highest level of Education]]="High School Completed",1,0)</f>
        <v>0</v>
      </c>
      <c r="BJ172">
        <f>IF(Table13[[#This Row],[Highest level of Education]]="Technical Diploma/Partially completed College",1,0)</f>
        <v>1</v>
      </c>
      <c r="BK172">
        <f>IF(Table13[[#This Row],[Highest level of Education]]="University/College Degree",1,0)</f>
        <v>0</v>
      </c>
      <c r="BL172">
        <f>IF(Table13[[#This Row],[Highest level of Education]]="Post-graduate education",1,0)</f>
        <v>0</v>
      </c>
      <c r="BM172">
        <v>3</v>
      </c>
      <c r="BN172">
        <v>1</v>
      </c>
      <c r="BO172">
        <v>2</v>
      </c>
      <c r="BP172">
        <f>IF(Table13[[#This Row],[Monthly_Income 1_5500 2_8000 3_11000 4_15000 5_20000 6_27000 7_35000 8_5000 9_51000 98_0]]=1,1,0)</f>
        <v>0</v>
      </c>
      <c r="BQ172">
        <f>IF(Table13[[#This Row],[Monthly_Income 1_5500 2_8000 3_11000 4_15000 5_20000 6_27000 7_35000 8_5000 9_51000 98_0]]=2,1,0)</f>
        <v>1</v>
      </c>
      <c r="BR172">
        <f>IF(Table13[[#This Row],[Monthly_Income 1_5500 2_8000 3_11000 4_15000 5_20000 6_27000 7_35000 8_5000 9_51000 98_0]]=3,1,0)</f>
        <v>0</v>
      </c>
      <c r="BS172">
        <f>IF(Table13[[#This Row],[Monthly_Income 1_5500 2_8000 3_11000 4_15000 5_20000 6_27000 7_35000 8_5000 9_51000 98_0]]=4,1,0)</f>
        <v>0</v>
      </c>
      <c r="BT172">
        <f>IF(Table13[[#This Row],[Monthly_Income 1_5500 2_8000 3_11000 4_15000 5_20000 6_27000 7_35000 8_5000 9_51000 98_0]]=5,1,0)</f>
        <v>0</v>
      </c>
      <c r="BU172">
        <f>IF(Table13[[#This Row],[Monthly_Income 1_5500 2_8000 3_11000 4_15000 5_20000 6_27000 7_35000 8_5000 9_51000 98_0]]=6,1,0)</f>
        <v>0</v>
      </c>
      <c r="BV172">
        <f>IF(Table13[[#This Row],[Monthly_Income 1_5500 2_8000 3_11000 4_15000 5_20000 6_27000 7_35000 8_5000 9_51000 98_0]]=7,1,0)</f>
        <v>0</v>
      </c>
      <c r="BW172">
        <f>IF(Table13[[#This Row],[Monthly_Income 1_5500 2_8000 3_11000 4_15000 5_20000 6_27000 7_35000 8_5000 9_51000 98_0]]=8,1,0)</f>
        <v>0</v>
      </c>
      <c r="BX172">
        <f>IF(Table13[[#This Row],[Monthly_Income 1_5500 2_8000 3_11000 4_15000 5_20000 6_27000 7_35000 8_5000 9_51000 98_0]]=9,1,0)</f>
        <v>0</v>
      </c>
      <c r="BY172">
        <f>IF(Table13[[#This Row],[Monthly_Income 1_5500 2_8000 3_11000 4_15000 5_20000 6_27000 7_35000 8_5000 9_51000 98_0]]=98,1,0)</f>
        <v>0</v>
      </c>
      <c r="BZ172">
        <v>4</v>
      </c>
      <c r="CA172">
        <f>IF(Table13[[#This Row],[Monthly_Household_Income]]=1,1,0)</f>
        <v>0</v>
      </c>
      <c r="CB172">
        <f>IF(Table13[[#This Row],[Monthly_Household_Income]]=2,1,0)</f>
        <v>0</v>
      </c>
      <c r="CC172">
        <f>IF(Table13[[#This Row],[Monthly_Household_Income]]=3,1,0)</f>
        <v>0</v>
      </c>
      <c r="CD172">
        <f>IF(Table13[[#This Row],[Monthly_Household_Income]]=4,1,0)</f>
        <v>1</v>
      </c>
      <c r="CE172">
        <f>IF(Table13[[#This Row],[Monthly_Household_Income]]=5,1,0)</f>
        <v>0</v>
      </c>
      <c r="CF172">
        <f>IF(Table13[[#This Row],[Monthly_Household_Income]]=6,1,0)</f>
        <v>0</v>
      </c>
      <c r="CG172">
        <f>IF(Table13[[#This Row],[Monthly_Household_Income]]=7,1,0)</f>
        <v>0</v>
      </c>
      <c r="CH172">
        <f>IF(Table13[[#This Row],[Monthly_Household_Income]]=8,1,0)</f>
        <v>0</v>
      </c>
      <c r="CI172">
        <f>IF(Table13[[#This Row],[Monthly_Household_Income]]=9,1,0)</f>
        <v>0</v>
      </c>
      <c r="CJ172">
        <f>IF(Table13[[#This Row],[Monthly_Household_Income]]=98,1,0)</f>
        <v>0</v>
      </c>
    </row>
    <row r="173" spans="1:88">
      <c r="A173">
        <v>650</v>
      </c>
      <c r="B173" s="1">
        <v>43129</v>
      </c>
      <c r="C173" t="s">
        <v>2</v>
      </c>
      <c r="D173">
        <v>7</v>
      </c>
      <c r="E173">
        <v>6</v>
      </c>
      <c r="F173">
        <v>7</v>
      </c>
      <c r="G173">
        <v>8</v>
      </c>
      <c r="H173">
        <v>7</v>
      </c>
      <c r="I173">
        <v>6</v>
      </c>
      <c r="J173" t="s">
        <v>15</v>
      </c>
      <c r="K173">
        <v>9</v>
      </c>
      <c r="L173">
        <v>8</v>
      </c>
      <c r="M173">
        <v>7</v>
      </c>
      <c r="N173">
        <v>6</v>
      </c>
      <c r="O173">
        <v>8</v>
      </c>
      <c r="P173">
        <v>7</v>
      </c>
      <c r="Q173">
        <v>7</v>
      </c>
      <c r="R173">
        <v>8</v>
      </c>
      <c r="S173">
        <v>8</v>
      </c>
      <c r="T173">
        <v>8</v>
      </c>
      <c r="U173">
        <v>9</v>
      </c>
      <c r="V173">
        <v>7</v>
      </c>
      <c r="W173">
        <v>8</v>
      </c>
      <c r="X173">
        <v>6</v>
      </c>
      <c r="Y173">
        <v>7</v>
      </c>
      <c r="Z173">
        <v>6</v>
      </c>
      <c r="AA173">
        <v>7</v>
      </c>
      <c r="AB173">
        <v>6</v>
      </c>
      <c r="AC173">
        <v>1</v>
      </c>
      <c r="AD173">
        <f>IF(Table13[[#This Row],[payment]]=1,1,0)</f>
        <v>1</v>
      </c>
      <c r="AE173">
        <f>IF(Table13[[#This Row],[payment]]=2,1,0)</f>
        <v>0</v>
      </c>
      <c r="AF173">
        <f>IF(Table13[[#This Row],[payment]]=3,1,0)</f>
        <v>0</v>
      </c>
      <c r="AG173">
        <v>1</v>
      </c>
      <c r="AH173">
        <f>IF(Table13[[#This Row],[method_payment]]=1,1,0)</f>
        <v>1</v>
      </c>
      <c r="AI173">
        <f>IF(Table13[[#This Row],[method_payment]]=2,1,0)</f>
        <v>0</v>
      </c>
      <c r="AJ173">
        <f>IF(Table13[[#This Row],[method_payment]]=3,1,0)</f>
        <v>0</v>
      </c>
      <c r="AK173">
        <f>IF(Table13[[#This Row],[method_payment]]=5,1,0)</f>
        <v>0</v>
      </c>
      <c r="AL173">
        <f>IF(Table13[[#This Row],[method_payment]]=6,1,0)</f>
        <v>0</v>
      </c>
      <c r="AM173" t="s">
        <v>16</v>
      </c>
      <c r="AN173" t="s">
        <v>15</v>
      </c>
      <c r="AO173">
        <v>1</v>
      </c>
      <c r="AP173" s="2">
        <v>358.31</v>
      </c>
      <c r="AQ173" s="3">
        <f>IF(AND(Table13[[#This Row],[Average_amount_spent_per_visit_last_3_months]]&gt;=1,Table13[[#This Row],[Average_amount_spent_per_visit_last_3_months]]&lt;=999),1,0)</f>
        <v>1</v>
      </c>
      <c r="AR173" s="3">
        <f>IF(AND(Table13[[#This Row],[Average_amount_spent_per_visit_last_3_months]]&gt;=1000,Table13[[#This Row],[Average_amount_spent_per_visit_last_3_months]]&lt;=6700),1,0)</f>
        <v>0</v>
      </c>
      <c r="AS173">
        <v>1</v>
      </c>
      <c r="AT173">
        <v>43</v>
      </c>
      <c r="AU173">
        <f>IF(AND(Table13[[#This Row],[Age]]&gt;=18,Table13[[#This Row],[Age]]&lt;=25),1,0)</f>
        <v>0</v>
      </c>
      <c r="AV173">
        <f>IF(AND(Table13[[#This Row],[Age]]&gt;=26,Table13[[#This Row],[Age]]&lt;=35),1,0)</f>
        <v>0</v>
      </c>
      <c r="AW173">
        <f>IF(AND(Table13[[#This Row],[Age]]&gt;=36,Table13[[#This Row],[Age]]&lt;=45),1,0)</f>
        <v>1</v>
      </c>
      <c r="AX173">
        <f>IF(AND(Table13[[#This Row],[Age]]&gt;=46,Table13[[#This Row],[Age]]&lt;=55),1,0)</f>
        <v>0</v>
      </c>
      <c r="AY173">
        <f>IF(AND(Table13[[#This Row],[Age]]&gt;=56,Table13[[#This Row],[Age]]&lt;=67),1,0)</f>
        <v>0</v>
      </c>
      <c r="AZ173" t="s">
        <v>25</v>
      </c>
      <c r="BA173">
        <f>IF(Table13[[#This Row],[Marital Status]]="Married",1,0)</f>
        <v>1</v>
      </c>
      <c r="BB173">
        <f>IF(Table13[[#This Row],[Marital Status]]="Single",1,0)</f>
        <v>0</v>
      </c>
      <c r="BC173" t="s">
        <v>28</v>
      </c>
      <c r="BD173">
        <f>IF(Table13[[#This Row],[gender]]="Male",1,0)</f>
        <v>0</v>
      </c>
      <c r="BE173">
        <f>IF(Table13[[#This Row],[gender]]="Female",1,0)</f>
        <v>1</v>
      </c>
      <c r="BF173" t="s">
        <v>18</v>
      </c>
      <c r="BG173">
        <f>IF(Table13[[#This Row],[Highest level of Education]]="Did not attend school",1,0)</f>
        <v>0</v>
      </c>
      <c r="BH173">
        <f>IF(Table13[[#This Row],[Highest level of Education]]="K12 completed",1,0)</f>
        <v>0</v>
      </c>
      <c r="BI173">
        <f>IF(Table13[[#This Row],[Highest level of Education]]="High School Completed",1,0)</f>
        <v>0</v>
      </c>
      <c r="BJ173">
        <f>IF(Table13[[#This Row],[Highest level of Education]]="Technical Diploma/Partially completed College",1,0)</f>
        <v>0</v>
      </c>
      <c r="BK173">
        <f>IF(Table13[[#This Row],[Highest level of Education]]="University/College Degree",1,0)</f>
        <v>0</v>
      </c>
      <c r="BL173">
        <f>IF(Table13[[#This Row],[Highest level of Education]]="Post-graduate education",1,0)</f>
        <v>1</v>
      </c>
      <c r="BM173">
        <v>3</v>
      </c>
      <c r="BN173">
        <v>3</v>
      </c>
      <c r="BO173" t="s">
        <v>1</v>
      </c>
      <c r="BP173">
        <f>IF(Table13[[#This Row],[Monthly_Income 1_5500 2_8000 3_11000 4_15000 5_20000 6_27000 7_35000 8_5000 9_51000 98_0]]=1,1,0)</f>
        <v>0</v>
      </c>
      <c r="BQ173">
        <f>IF(Table13[[#This Row],[Monthly_Income 1_5500 2_8000 3_11000 4_15000 5_20000 6_27000 7_35000 8_5000 9_51000 98_0]]=2,1,0)</f>
        <v>0</v>
      </c>
      <c r="BR173">
        <f>IF(Table13[[#This Row],[Monthly_Income 1_5500 2_8000 3_11000 4_15000 5_20000 6_27000 7_35000 8_5000 9_51000 98_0]]=3,1,0)</f>
        <v>0</v>
      </c>
      <c r="BS173">
        <f>IF(Table13[[#This Row],[Monthly_Income 1_5500 2_8000 3_11000 4_15000 5_20000 6_27000 7_35000 8_5000 9_51000 98_0]]=4,1,0)</f>
        <v>0</v>
      </c>
      <c r="BT173">
        <f>IF(Table13[[#This Row],[Monthly_Income 1_5500 2_8000 3_11000 4_15000 5_20000 6_27000 7_35000 8_5000 9_51000 98_0]]=5,1,0)</f>
        <v>0</v>
      </c>
      <c r="BU173">
        <f>IF(Table13[[#This Row],[Monthly_Income 1_5500 2_8000 3_11000 4_15000 5_20000 6_27000 7_35000 8_5000 9_51000 98_0]]=6,1,0)</f>
        <v>0</v>
      </c>
      <c r="BV173">
        <f>IF(Table13[[#This Row],[Monthly_Income 1_5500 2_8000 3_11000 4_15000 5_20000 6_27000 7_35000 8_5000 9_51000 98_0]]=7,1,0)</f>
        <v>0</v>
      </c>
      <c r="BW173">
        <f>IF(Table13[[#This Row],[Monthly_Income 1_5500 2_8000 3_11000 4_15000 5_20000 6_27000 7_35000 8_5000 9_51000 98_0]]=8,1,0)</f>
        <v>0</v>
      </c>
      <c r="BX173">
        <f>IF(Table13[[#This Row],[Monthly_Income 1_5500 2_8000 3_11000 4_15000 5_20000 6_27000 7_35000 8_5000 9_51000 98_0]]=9,1,0)</f>
        <v>0</v>
      </c>
      <c r="BY173">
        <f>IF(Table13[[#This Row],[Monthly_Income 1_5500 2_8000 3_11000 4_15000 5_20000 6_27000 7_35000 8_5000 9_51000 98_0]]=98,1,0)</f>
        <v>0</v>
      </c>
      <c r="BZ173">
        <v>98</v>
      </c>
      <c r="CA173">
        <f>IF(Table13[[#This Row],[Monthly_Household_Income]]=1,1,0)</f>
        <v>0</v>
      </c>
      <c r="CB173">
        <f>IF(Table13[[#This Row],[Monthly_Household_Income]]=2,1,0)</f>
        <v>0</v>
      </c>
      <c r="CC173">
        <f>IF(Table13[[#This Row],[Monthly_Household_Income]]=3,1,0)</f>
        <v>0</v>
      </c>
      <c r="CD173">
        <f>IF(Table13[[#This Row],[Monthly_Household_Income]]=4,1,0)</f>
        <v>0</v>
      </c>
      <c r="CE173">
        <f>IF(Table13[[#This Row],[Monthly_Household_Income]]=5,1,0)</f>
        <v>0</v>
      </c>
      <c r="CF173">
        <f>IF(Table13[[#This Row],[Monthly_Household_Income]]=6,1,0)</f>
        <v>0</v>
      </c>
      <c r="CG173">
        <f>IF(Table13[[#This Row],[Monthly_Household_Income]]=7,1,0)</f>
        <v>0</v>
      </c>
      <c r="CH173">
        <f>IF(Table13[[#This Row],[Monthly_Household_Income]]=8,1,0)</f>
        <v>0</v>
      </c>
      <c r="CI173">
        <f>IF(Table13[[#This Row],[Monthly_Household_Income]]=9,1,0)</f>
        <v>0</v>
      </c>
      <c r="CJ173">
        <f>IF(Table13[[#This Row],[Monthly_Household_Income]]=98,1,0)</f>
        <v>1</v>
      </c>
    </row>
    <row r="174" spans="1:88">
      <c r="A174">
        <v>656</v>
      </c>
      <c r="B174" s="1">
        <v>42972</v>
      </c>
      <c r="C174" t="s">
        <v>29</v>
      </c>
      <c r="D174">
        <v>8</v>
      </c>
      <c r="E174">
        <v>8</v>
      </c>
      <c r="F174">
        <v>7</v>
      </c>
      <c r="G174">
        <v>7</v>
      </c>
      <c r="H174">
        <v>7</v>
      </c>
      <c r="I174">
        <v>8</v>
      </c>
      <c r="J174" t="s">
        <v>15</v>
      </c>
      <c r="K174">
        <v>9</v>
      </c>
      <c r="L174">
        <v>7</v>
      </c>
      <c r="M174">
        <v>7</v>
      </c>
      <c r="N174">
        <v>8</v>
      </c>
      <c r="O174">
        <v>7</v>
      </c>
      <c r="P174">
        <v>7</v>
      </c>
      <c r="Q174">
        <v>9</v>
      </c>
      <c r="R174">
        <v>6</v>
      </c>
      <c r="S174">
        <v>6</v>
      </c>
      <c r="T174">
        <v>6</v>
      </c>
      <c r="U174">
        <v>8</v>
      </c>
      <c r="V174">
        <v>7</v>
      </c>
      <c r="W174">
        <v>7</v>
      </c>
      <c r="X174">
        <v>0</v>
      </c>
      <c r="Y174">
        <v>7</v>
      </c>
      <c r="Z174">
        <v>8</v>
      </c>
      <c r="AA174">
        <v>6</v>
      </c>
      <c r="AB174">
        <v>0</v>
      </c>
      <c r="AC174">
        <v>2</v>
      </c>
      <c r="AD174">
        <f>IF(Table13[[#This Row],[payment]]=1,1,0)</f>
        <v>0</v>
      </c>
      <c r="AE174">
        <f>IF(Table13[[#This Row],[payment]]=2,1,0)</f>
        <v>1</v>
      </c>
      <c r="AF174">
        <f>IF(Table13[[#This Row],[payment]]=3,1,0)</f>
        <v>0</v>
      </c>
      <c r="AG174">
        <v>1</v>
      </c>
      <c r="AH174">
        <f>IF(Table13[[#This Row],[method_payment]]=1,1,0)</f>
        <v>1</v>
      </c>
      <c r="AI174">
        <f>IF(Table13[[#This Row],[method_payment]]=2,1,0)</f>
        <v>0</v>
      </c>
      <c r="AJ174">
        <f>IF(Table13[[#This Row],[method_payment]]=3,1,0)</f>
        <v>0</v>
      </c>
      <c r="AK174">
        <f>IF(Table13[[#This Row],[method_payment]]=5,1,0)</f>
        <v>0</v>
      </c>
      <c r="AL174">
        <f>IF(Table13[[#This Row],[method_payment]]=6,1,0)</f>
        <v>0</v>
      </c>
      <c r="AM174" t="s">
        <v>16</v>
      </c>
      <c r="AN174" t="s">
        <v>15</v>
      </c>
      <c r="AO174">
        <v>1</v>
      </c>
      <c r="AP174" s="2">
        <v>522.98</v>
      </c>
      <c r="AQ174" s="3">
        <f>IF(AND(Table13[[#This Row],[Average_amount_spent_per_visit_last_3_months]]&gt;=1,Table13[[#This Row],[Average_amount_spent_per_visit_last_3_months]]&lt;=999),1,0)</f>
        <v>1</v>
      </c>
      <c r="AR174" s="3">
        <f>IF(AND(Table13[[#This Row],[Average_amount_spent_per_visit_last_3_months]]&gt;=1000,Table13[[#This Row],[Average_amount_spent_per_visit_last_3_months]]&lt;=6700),1,0)</f>
        <v>0</v>
      </c>
      <c r="AS174">
        <v>2</v>
      </c>
      <c r="AT174">
        <v>49</v>
      </c>
      <c r="AU174">
        <f>IF(AND(Table13[[#This Row],[Age]]&gt;=18,Table13[[#This Row],[Age]]&lt;=25),1,0)</f>
        <v>0</v>
      </c>
      <c r="AV174">
        <f>IF(AND(Table13[[#This Row],[Age]]&gt;=26,Table13[[#This Row],[Age]]&lt;=35),1,0)</f>
        <v>0</v>
      </c>
      <c r="AW174">
        <f>IF(AND(Table13[[#This Row],[Age]]&gt;=36,Table13[[#This Row],[Age]]&lt;=45),1,0)</f>
        <v>0</v>
      </c>
      <c r="AX174">
        <f>IF(AND(Table13[[#This Row],[Age]]&gt;=46,Table13[[#This Row],[Age]]&lt;=55),1,0)</f>
        <v>1</v>
      </c>
      <c r="AY174">
        <f>IF(AND(Table13[[#This Row],[Age]]&gt;=56,Table13[[#This Row],[Age]]&lt;=67),1,0)</f>
        <v>0</v>
      </c>
      <c r="AZ174" t="s">
        <v>25</v>
      </c>
      <c r="BA174">
        <f>IF(Table13[[#This Row],[Marital Status]]="Married",1,0)</f>
        <v>1</v>
      </c>
      <c r="BB174">
        <f>IF(Table13[[#This Row],[Marital Status]]="Single",1,0)</f>
        <v>0</v>
      </c>
      <c r="BC174" t="s">
        <v>28</v>
      </c>
      <c r="BD174">
        <f>IF(Table13[[#This Row],[gender]]="Male",1,0)</f>
        <v>0</v>
      </c>
      <c r="BE174">
        <f>IF(Table13[[#This Row],[gender]]="Female",1,0)</f>
        <v>1</v>
      </c>
      <c r="BF174" t="s">
        <v>19</v>
      </c>
      <c r="BG174">
        <f>IF(Table13[[#This Row],[Highest level of Education]]="Did not attend school",1,0)</f>
        <v>0</v>
      </c>
      <c r="BH174">
        <f>IF(Table13[[#This Row],[Highest level of Education]]="K12 completed",1,0)</f>
        <v>0</v>
      </c>
      <c r="BI174">
        <f>IF(Table13[[#This Row],[Highest level of Education]]="High School Completed",1,0)</f>
        <v>0</v>
      </c>
      <c r="BJ174">
        <f>IF(Table13[[#This Row],[Highest level of Education]]="Technical Diploma/Partially completed College",1,0)</f>
        <v>0</v>
      </c>
      <c r="BK174">
        <f>IF(Table13[[#This Row],[Highest level of Education]]="University/College Degree",1,0)</f>
        <v>1</v>
      </c>
      <c r="BL174">
        <f>IF(Table13[[#This Row],[Highest level of Education]]="Post-graduate education",1,0)</f>
        <v>0</v>
      </c>
      <c r="BM174">
        <v>3</v>
      </c>
      <c r="BN174">
        <v>1</v>
      </c>
      <c r="BO174">
        <v>4</v>
      </c>
      <c r="BP174">
        <f>IF(Table13[[#This Row],[Monthly_Income 1_5500 2_8000 3_11000 4_15000 5_20000 6_27000 7_35000 8_5000 9_51000 98_0]]=1,1,0)</f>
        <v>0</v>
      </c>
      <c r="BQ174">
        <f>IF(Table13[[#This Row],[Monthly_Income 1_5500 2_8000 3_11000 4_15000 5_20000 6_27000 7_35000 8_5000 9_51000 98_0]]=2,1,0)</f>
        <v>0</v>
      </c>
      <c r="BR174">
        <f>IF(Table13[[#This Row],[Monthly_Income 1_5500 2_8000 3_11000 4_15000 5_20000 6_27000 7_35000 8_5000 9_51000 98_0]]=3,1,0)</f>
        <v>0</v>
      </c>
      <c r="BS174">
        <f>IF(Table13[[#This Row],[Monthly_Income 1_5500 2_8000 3_11000 4_15000 5_20000 6_27000 7_35000 8_5000 9_51000 98_0]]=4,1,0)</f>
        <v>1</v>
      </c>
      <c r="BT174">
        <f>IF(Table13[[#This Row],[Monthly_Income 1_5500 2_8000 3_11000 4_15000 5_20000 6_27000 7_35000 8_5000 9_51000 98_0]]=5,1,0)</f>
        <v>0</v>
      </c>
      <c r="BU174">
        <f>IF(Table13[[#This Row],[Monthly_Income 1_5500 2_8000 3_11000 4_15000 5_20000 6_27000 7_35000 8_5000 9_51000 98_0]]=6,1,0)</f>
        <v>0</v>
      </c>
      <c r="BV174">
        <f>IF(Table13[[#This Row],[Monthly_Income 1_5500 2_8000 3_11000 4_15000 5_20000 6_27000 7_35000 8_5000 9_51000 98_0]]=7,1,0)</f>
        <v>0</v>
      </c>
      <c r="BW174">
        <f>IF(Table13[[#This Row],[Monthly_Income 1_5500 2_8000 3_11000 4_15000 5_20000 6_27000 7_35000 8_5000 9_51000 98_0]]=8,1,0)</f>
        <v>0</v>
      </c>
      <c r="BX174">
        <f>IF(Table13[[#This Row],[Monthly_Income 1_5500 2_8000 3_11000 4_15000 5_20000 6_27000 7_35000 8_5000 9_51000 98_0]]=9,1,0)</f>
        <v>0</v>
      </c>
      <c r="BY174">
        <f>IF(Table13[[#This Row],[Monthly_Income 1_5500 2_8000 3_11000 4_15000 5_20000 6_27000 7_35000 8_5000 9_51000 98_0]]=98,1,0)</f>
        <v>0</v>
      </c>
      <c r="BZ174">
        <v>6</v>
      </c>
      <c r="CA174">
        <f>IF(Table13[[#This Row],[Monthly_Household_Income]]=1,1,0)</f>
        <v>0</v>
      </c>
      <c r="CB174">
        <f>IF(Table13[[#This Row],[Monthly_Household_Income]]=2,1,0)</f>
        <v>0</v>
      </c>
      <c r="CC174">
        <f>IF(Table13[[#This Row],[Monthly_Household_Income]]=3,1,0)</f>
        <v>0</v>
      </c>
      <c r="CD174">
        <f>IF(Table13[[#This Row],[Monthly_Household_Income]]=4,1,0)</f>
        <v>0</v>
      </c>
      <c r="CE174">
        <f>IF(Table13[[#This Row],[Monthly_Household_Income]]=5,1,0)</f>
        <v>0</v>
      </c>
      <c r="CF174">
        <f>IF(Table13[[#This Row],[Monthly_Household_Income]]=6,1,0)</f>
        <v>1</v>
      </c>
      <c r="CG174">
        <f>IF(Table13[[#This Row],[Monthly_Household_Income]]=7,1,0)</f>
        <v>0</v>
      </c>
      <c r="CH174">
        <f>IF(Table13[[#This Row],[Monthly_Household_Income]]=8,1,0)</f>
        <v>0</v>
      </c>
      <c r="CI174">
        <f>IF(Table13[[#This Row],[Monthly_Household_Income]]=9,1,0)</f>
        <v>0</v>
      </c>
      <c r="CJ174">
        <f>IF(Table13[[#This Row],[Monthly_Household_Income]]=98,1,0)</f>
        <v>0</v>
      </c>
    </row>
    <row r="175" spans="1:88">
      <c r="A175">
        <v>659</v>
      </c>
      <c r="B175" s="1">
        <v>43191</v>
      </c>
      <c r="C175" t="s">
        <v>33</v>
      </c>
      <c r="D175">
        <v>8</v>
      </c>
      <c r="E175">
        <v>8</v>
      </c>
      <c r="F175">
        <v>8</v>
      </c>
      <c r="G175">
        <v>9</v>
      </c>
      <c r="H175">
        <v>8</v>
      </c>
      <c r="I175">
        <v>9</v>
      </c>
      <c r="J175" t="s">
        <v>15</v>
      </c>
      <c r="K175">
        <v>8</v>
      </c>
      <c r="L175">
        <v>7</v>
      </c>
      <c r="M175">
        <v>9</v>
      </c>
      <c r="N175">
        <v>9</v>
      </c>
      <c r="O175">
        <v>8</v>
      </c>
      <c r="P175">
        <v>9</v>
      </c>
      <c r="Q175">
        <v>7</v>
      </c>
      <c r="R175">
        <v>8</v>
      </c>
      <c r="S175">
        <v>7</v>
      </c>
      <c r="T175">
        <v>9</v>
      </c>
      <c r="U175">
        <v>9</v>
      </c>
      <c r="V175">
        <v>8</v>
      </c>
      <c r="W175">
        <v>9</v>
      </c>
      <c r="X175">
        <v>9</v>
      </c>
      <c r="Y175">
        <v>7</v>
      </c>
      <c r="Z175">
        <v>8</v>
      </c>
      <c r="AA175">
        <v>8</v>
      </c>
      <c r="AB175">
        <v>7</v>
      </c>
      <c r="AC175">
        <v>2</v>
      </c>
      <c r="AD175">
        <f>IF(Table13[[#This Row],[payment]]=1,1,0)</f>
        <v>0</v>
      </c>
      <c r="AE175">
        <f>IF(Table13[[#This Row],[payment]]=2,1,0)</f>
        <v>1</v>
      </c>
      <c r="AF175">
        <f>IF(Table13[[#This Row],[payment]]=3,1,0)</f>
        <v>0</v>
      </c>
      <c r="AG175">
        <v>1</v>
      </c>
      <c r="AH175">
        <f>IF(Table13[[#This Row],[method_payment]]=1,1,0)</f>
        <v>1</v>
      </c>
      <c r="AI175">
        <f>IF(Table13[[#This Row],[method_payment]]=2,1,0)</f>
        <v>0</v>
      </c>
      <c r="AJ175">
        <f>IF(Table13[[#This Row],[method_payment]]=3,1,0)</f>
        <v>0</v>
      </c>
      <c r="AK175">
        <f>IF(Table13[[#This Row],[method_payment]]=5,1,0)</f>
        <v>0</v>
      </c>
      <c r="AL175">
        <f>IF(Table13[[#This Row],[method_payment]]=6,1,0)</f>
        <v>0</v>
      </c>
      <c r="AM175" t="s">
        <v>16</v>
      </c>
      <c r="AN175" t="s">
        <v>16</v>
      </c>
      <c r="AO175">
        <v>5</v>
      </c>
      <c r="AP175" s="2">
        <v>201.1</v>
      </c>
      <c r="AQ175" s="3">
        <f>IF(AND(Table13[[#This Row],[Average_amount_spent_per_visit_last_3_months]]&gt;=1,Table13[[#This Row],[Average_amount_spent_per_visit_last_3_months]]&lt;=999),1,0)</f>
        <v>1</v>
      </c>
      <c r="AR175" s="3">
        <f>IF(AND(Table13[[#This Row],[Average_amount_spent_per_visit_last_3_months]]&gt;=1000,Table13[[#This Row],[Average_amount_spent_per_visit_last_3_months]]&lt;=6700),1,0)</f>
        <v>0</v>
      </c>
      <c r="AS175">
        <v>3</v>
      </c>
      <c r="AT175">
        <v>49</v>
      </c>
      <c r="AU175">
        <f>IF(AND(Table13[[#This Row],[Age]]&gt;=18,Table13[[#This Row],[Age]]&lt;=25),1,0)</f>
        <v>0</v>
      </c>
      <c r="AV175">
        <f>IF(AND(Table13[[#This Row],[Age]]&gt;=26,Table13[[#This Row],[Age]]&lt;=35),1,0)</f>
        <v>0</v>
      </c>
      <c r="AW175">
        <f>IF(AND(Table13[[#This Row],[Age]]&gt;=36,Table13[[#This Row],[Age]]&lt;=45),1,0)</f>
        <v>0</v>
      </c>
      <c r="AX175">
        <f>IF(AND(Table13[[#This Row],[Age]]&gt;=46,Table13[[#This Row],[Age]]&lt;=55),1,0)</f>
        <v>1</v>
      </c>
      <c r="AY175">
        <f>IF(AND(Table13[[#This Row],[Age]]&gt;=56,Table13[[#This Row],[Age]]&lt;=67),1,0)</f>
        <v>0</v>
      </c>
      <c r="AZ175" t="s">
        <v>25</v>
      </c>
      <c r="BA175">
        <f>IF(Table13[[#This Row],[Marital Status]]="Married",1,0)</f>
        <v>1</v>
      </c>
      <c r="BB175">
        <f>IF(Table13[[#This Row],[Marital Status]]="Single",1,0)</f>
        <v>0</v>
      </c>
      <c r="BC175" t="s">
        <v>27</v>
      </c>
      <c r="BD175">
        <f>IF(Table13[[#This Row],[gender]]="Male",1,0)</f>
        <v>1</v>
      </c>
      <c r="BE175">
        <f>IF(Table13[[#This Row],[gender]]="Female",1,0)</f>
        <v>0</v>
      </c>
      <c r="BF175" t="s">
        <v>22</v>
      </c>
      <c r="BG175">
        <f>IF(Table13[[#This Row],[Highest level of Education]]="Did not attend school",1,0)</f>
        <v>0</v>
      </c>
      <c r="BH175">
        <f>IF(Table13[[#This Row],[Highest level of Education]]="K12 completed",1,0)</f>
        <v>1</v>
      </c>
      <c r="BI175">
        <f>IF(Table13[[#This Row],[Highest level of Education]]="High School Completed",1,0)</f>
        <v>0</v>
      </c>
      <c r="BJ175">
        <f>IF(Table13[[#This Row],[Highest level of Education]]="Technical Diploma/Partially completed College",1,0)</f>
        <v>0</v>
      </c>
      <c r="BK175">
        <f>IF(Table13[[#This Row],[Highest level of Education]]="University/College Degree",1,0)</f>
        <v>0</v>
      </c>
      <c r="BL175">
        <f>IF(Table13[[#This Row],[Highest level of Education]]="Post-graduate education",1,0)</f>
        <v>0</v>
      </c>
      <c r="BM175">
        <v>3</v>
      </c>
      <c r="BN175">
        <v>1</v>
      </c>
      <c r="BO175">
        <v>2</v>
      </c>
      <c r="BP175">
        <f>IF(Table13[[#This Row],[Monthly_Income 1_5500 2_8000 3_11000 4_15000 5_20000 6_27000 7_35000 8_5000 9_51000 98_0]]=1,1,0)</f>
        <v>0</v>
      </c>
      <c r="BQ175">
        <f>IF(Table13[[#This Row],[Monthly_Income 1_5500 2_8000 3_11000 4_15000 5_20000 6_27000 7_35000 8_5000 9_51000 98_0]]=2,1,0)</f>
        <v>1</v>
      </c>
      <c r="BR175">
        <f>IF(Table13[[#This Row],[Monthly_Income 1_5500 2_8000 3_11000 4_15000 5_20000 6_27000 7_35000 8_5000 9_51000 98_0]]=3,1,0)</f>
        <v>0</v>
      </c>
      <c r="BS175">
        <f>IF(Table13[[#This Row],[Monthly_Income 1_5500 2_8000 3_11000 4_15000 5_20000 6_27000 7_35000 8_5000 9_51000 98_0]]=4,1,0)</f>
        <v>0</v>
      </c>
      <c r="BT175">
        <f>IF(Table13[[#This Row],[Monthly_Income 1_5500 2_8000 3_11000 4_15000 5_20000 6_27000 7_35000 8_5000 9_51000 98_0]]=5,1,0)</f>
        <v>0</v>
      </c>
      <c r="BU175">
        <f>IF(Table13[[#This Row],[Monthly_Income 1_5500 2_8000 3_11000 4_15000 5_20000 6_27000 7_35000 8_5000 9_51000 98_0]]=6,1,0)</f>
        <v>0</v>
      </c>
      <c r="BV175">
        <f>IF(Table13[[#This Row],[Monthly_Income 1_5500 2_8000 3_11000 4_15000 5_20000 6_27000 7_35000 8_5000 9_51000 98_0]]=7,1,0)</f>
        <v>0</v>
      </c>
      <c r="BW175">
        <f>IF(Table13[[#This Row],[Monthly_Income 1_5500 2_8000 3_11000 4_15000 5_20000 6_27000 7_35000 8_5000 9_51000 98_0]]=8,1,0)</f>
        <v>0</v>
      </c>
      <c r="BX175">
        <f>IF(Table13[[#This Row],[Monthly_Income 1_5500 2_8000 3_11000 4_15000 5_20000 6_27000 7_35000 8_5000 9_51000 98_0]]=9,1,0)</f>
        <v>0</v>
      </c>
      <c r="BY175">
        <f>IF(Table13[[#This Row],[Monthly_Income 1_5500 2_8000 3_11000 4_15000 5_20000 6_27000 7_35000 8_5000 9_51000 98_0]]=98,1,0)</f>
        <v>0</v>
      </c>
      <c r="BZ175">
        <v>5</v>
      </c>
      <c r="CA175">
        <f>IF(Table13[[#This Row],[Monthly_Household_Income]]=1,1,0)</f>
        <v>0</v>
      </c>
      <c r="CB175">
        <f>IF(Table13[[#This Row],[Monthly_Household_Income]]=2,1,0)</f>
        <v>0</v>
      </c>
      <c r="CC175">
        <f>IF(Table13[[#This Row],[Monthly_Household_Income]]=3,1,0)</f>
        <v>0</v>
      </c>
      <c r="CD175">
        <f>IF(Table13[[#This Row],[Monthly_Household_Income]]=4,1,0)</f>
        <v>0</v>
      </c>
      <c r="CE175">
        <f>IF(Table13[[#This Row],[Monthly_Household_Income]]=5,1,0)</f>
        <v>1</v>
      </c>
      <c r="CF175">
        <f>IF(Table13[[#This Row],[Monthly_Household_Income]]=6,1,0)</f>
        <v>0</v>
      </c>
      <c r="CG175">
        <f>IF(Table13[[#This Row],[Monthly_Household_Income]]=7,1,0)</f>
        <v>0</v>
      </c>
      <c r="CH175">
        <f>IF(Table13[[#This Row],[Monthly_Household_Income]]=8,1,0)</f>
        <v>0</v>
      </c>
      <c r="CI175">
        <f>IF(Table13[[#This Row],[Monthly_Household_Income]]=9,1,0)</f>
        <v>0</v>
      </c>
      <c r="CJ175">
        <f>IF(Table13[[#This Row],[Monthly_Household_Income]]=98,1,0)</f>
        <v>0</v>
      </c>
    </row>
    <row r="176" spans="1:88">
      <c r="A176">
        <v>662</v>
      </c>
      <c r="B176" s="1">
        <v>42950</v>
      </c>
      <c r="C176" t="s">
        <v>35</v>
      </c>
      <c r="D176">
        <v>6</v>
      </c>
      <c r="E176">
        <v>7</v>
      </c>
      <c r="F176">
        <v>8</v>
      </c>
      <c r="G176">
        <v>8</v>
      </c>
      <c r="H176">
        <v>7</v>
      </c>
      <c r="I176">
        <v>5</v>
      </c>
      <c r="J176" t="s">
        <v>15</v>
      </c>
      <c r="K176">
        <v>7</v>
      </c>
      <c r="L176">
        <v>6</v>
      </c>
      <c r="M176">
        <v>8</v>
      </c>
      <c r="N176">
        <v>6</v>
      </c>
      <c r="O176">
        <v>9</v>
      </c>
      <c r="P176">
        <v>7</v>
      </c>
      <c r="Q176">
        <v>9</v>
      </c>
      <c r="R176">
        <v>8</v>
      </c>
      <c r="S176">
        <v>7</v>
      </c>
      <c r="T176">
        <v>7</v>
      </c>
      <c r="U176">
        <v>8</v>
      </c>
      <c r="V176">
        <v>6</v>
      </c>
      <c r="W176">
        <v>7</v>
      </c>
      <c r="X176">
        <v>8</v>
      </c>
      <c r="Y176">
        <v>9</v>
      </c>
      <c r="Z176">
        <v>8</v>
      </c>
      <c r="AA176">
        <v>7</v>
      </c>
      <c r="AB176">
        <v>0</v>
      </c>
      <c r="AC176">
        <v>2</v>
      </c>
      <c r="AD176">
        <f>IF(Table13[[#This Row],[payment]]=1,1,0)</f>
        <v>0</v>
      </c>
      <c r="AE176">
        <f>IF(Table13[[#This Row],[payment]]=2,1,0)</f>
        <v>1</v>
      </c>
      <c r="AF176">
        <f>IF(Table13[[#This Row],[payment]]=3,1,0)</f>
        <v>0</v>
      </c>
      <c r="AG176">
        <v>1</v>
      </c>
      <c r="AH176">
        <f>IF(Table13[[#This Row],[method_payment]]=1,1,0)</f>
        <v>1</v>
      </c>
      <c r="AI176">
        <f>IF(Table13[[#This Row],[method_payment]]=2,1,0)</f>
        <v>0</v>
      </c>
      <c r="AJ176">
        <f>IF(Table13[[#This Row],[method_payment]]=3,1,0)</f>
        <v>0</v>
      </c>
      <c r="AK176">
        <f>IF(Table13[[#This Row],[method_payment]]=5,1,0)</f>
        <v>0</v>
      </c>
      <c r="AL176">
        <f>IF(Table13[[#This Row],[method_payment]]=6,1,0)</f>
        <v>0</v>
      </c>
      <c r="AM176" t="s">
        <v>16</v>
      </c>
      <c r="AN176" t="s">
        <v>16</v>
      </c>
      <c r="AO176">
        <v>2</v>
      </c>
      <c r="AP176" s="2">
        <v>139.5</v>
      </c>
      <c r="AQ176" s="3">
        <f>IF(AND(Table13[[#This Row],[Average_amount_spent_per_visit_last_3_months]]&gt;=1,Table13[[#This Row],[Average_amount_spent_per_visit_last_3_months]]&lt;=999),1,0)</f>
        <v>1</v>
      </c>
      <c r="AR176" s="3">
        <f>IF(AND(Table13[[#This Row],[Average_amount_spent_per_visit_last_3_months]]&gt;=1000,Table13[[#This Row],[Average_amount_spent_per_visit_last_3_months]]&lt;=6700),1,0)</f>
        <v>0</v>
      </c>
      <c r="AS176">
        <v>3</v>
      </c>
      <c r="AT176">
        <v>27</v>
      </c>
      <c r="AU176">
        <f>IF(AND(Table13[[#This Row],[Age]]&gt;=18,Table13[[#This Row],[Age]]&lt;=25),1,0)</f>
        <v>0</v>
      </c>
      <c r="AV176">
        <f>IF(AND(Table13[[#This Row],[Age]]&gt;=26,Table13[[#This Row],[Age]]&lt;=35),1,0)</f>
        <v>1</v>
      </c>
      <c r="AW176">
        <f>IF(AND(Table13[[#This Row],[Age]]&gt;=36,Table13[[#This Row],[Age]]&lt;=45),1,0)</f>
        <v>0</v>
      </c>
      <c r="AX176">
        <f>IF(AND(Table13[[#This Row],[Age]]&gt;=46,Table13[[#This Row],[Age]]&lt;=55),1,0)</f>
        <v>0</v>
      </c>
      <c r="AY176">
        <f>IF(AND(Table13[[#This Row],[Age]]&gt;=56,Table13[[#This Row],[Age]]&lt;=67),1,0)</f>
        <v>0</v>
      </c>
      <c r="AZ176" t="s">
        <v>24</v>
      </c>
      <c r="BA176">
        <f>IF(Table13[[#This Row],[Marital Status]]="Married",1,0)</f>
        <v>0</v>
      </c>
      <c r="BB176">
        <f>IF(Table13[[#This Row],[Marital Status]]="Single",1,0)</f>
        <v>1</v>
      </c>
      <c r="BC176" t="s">
        <v>28</v>
      </c>
      <c r="BD176">
        <f>IF(Table13[[#This Row],[gender]]="Male",1,0)</f>
        <v>0</v>
      </c>
      <c r="BE176">
        <f>IF(Table13[[#This Row],[gender]]="Female",1,0)</f>
        <v>1</v>
      </c>
      <c r="BF176" t="s">
        <v>19</v>
      </c>
      <c r="BG176">
        <f>IF(Table13[[#This Row],[Highest level of Education]]="Did not attend school",1,0)</f>
        <v>0</v>
      </c>
      <c r="BH176">
        <f>IF(Table13[[#This Row],[Highest level of Education]]="K12 completed",1,0)</f>
        <v>0</v>
      </c>
      <c r="BI176">
        <f>IF(Table13[[#This Row],[Highest level of Education]]="High School Completed",1,0)</f>
        <v>0</v>
      </c>
      <c r="BJ176">
        <f>IF(Table13[[#This Row],[Highest level of Education]]="Technical Diploma/Partially completed College",1,0)</f>
        <v>0</v>
      </c>
      <c r="BK176">
        <f>IF(Table13[[#This Row],[Highest level of Education]]="University/College Degree",1,0)</f>
        <v>1</v>
      </c>
      <c r="BL176">
        <f>IF(Table13[[#This Row],[Highest level of Education]]="Post-graduate education",1,0)</f>
        <v>0</v>
      </c>
      <c r="BM176">
        <v>0</v>
      </c>
      <c r="BN176">
        <v>1</v>
      </c>
      <c r="BO176">
        <v>4</v>
      </c>
      <c r="BP176">
        <f>IF(Table13[[#This Row],[Monthly_Income 1_5500 2_8000 3_11000 4_15000 5_20000 6_27000 7_35000 8_5000 9_51000 98_0]]=1,1,0)</f>
        <v>0</v>
      </c>
      <c r="BQ176">
        <f>IF(Table13[[#This Row],[Monthly_Income 1_5500 2_8000 3_11000 4_15000 5_20000 6_27000 7_35000 8_5000 9_51000 98_0]]=2,1,0)</f>
        <v>0</v>
      </c>
      <c r="BR176">
        <f>IF(Table13[[#This Row],[Monthly_Income 1_5500 2_8000 3_11000 4_15000 5_20000 6_27000 7_35000 8_5000 9_51000 98_0]]=3,1,0)</f>
        <v>0</v>
      </c>
      <c r="BS176">
        <f>IF(Table13[[#This Row],[Monthly_Income 1_5500 2_8000 3_11000 4_15000 5_20000 6_27000 7_35000 8_5000 9_51000 98_0]]=4,1,0)</f>
        <v>1</v>
      </c>
      <c r="BT176">
        <f>IF(Table13[[#This Row],[Monthly_Income 1_5500 2_8000 3_11000 4_15000 5_20000 6_27000 7_35000 8_5000 9_51000 98_0]]=5,1,0)</f>
        <v>0</v>
      </c>
      <c r="BU176">
        <f>IF(Table13[[#This Row],[Monthly_Income 1_5500 2_8000 3_11000 4_15000 5_20000 6_27000 7_35000 8_5000 9_51000 98_0]]=6,1,0)</f>
        <v>0</v>
      </c>
      <c r="BV176">
        <f>IF(Table13[[#This Row],[Monthly_Income 1_5500 2_8000 3_11000 4_15000 5_20000 6_27000 7_35000 8_5000 9_51000 98_0]]=7,1,0)</f>
        <v>0</v>
      </c>
      <c r="BW176">
        <f>IF(Table13[[#This Row],[Monthly_Income 1_5500 2_8000 3_11000 4_15000 5_20000 6_27000 7_35000 8_5000 9_51000 98_0]]=8,1,0)</f>
        <v>0</v>
      </c>
      <c r="BX176">
        <f>IF(Table13[[#This Row],[Monthly_Income 1_5500 2_8000 3_11000 4_15000 5_20000 6_27000 7_35000 8_5000 9_51000 98_0]]=9,1,0)</f>
        <v>0</v>
      </c>
      <c r="BY176">
        <f>IF(Table13[[#This Row],[Monthly_Income 1_5500 2_8000 3_11000 4_15000 5_20000 6_27000 7_35000 8_5000 9_51000 98_0]]=98,1,0)</f>
        <v>0</v>
      </c>
      <c r="BZ176">
        <v>7</v>
      </c>
      <c r="CA176">
        <f>IF(Table13[[#This Row],[Monthly_Household_Income]]=1,1,0)</f>
        <v>0</v>
      </c>
      <c r="CB176">
        <f>IF(Table13[[#This Row],[Monthly_Household_Income]]=2,1,0)</f>
        <v>0</v>
      </c>
      <c r="CC176">
        <f>IF(Table13[[#This Row],[Monthly_Household_Income]]=3,1,0)</f>
        <v>0</v>
      </c>
      <c r="CD176">
        <f>IF(Table13[[#This Row],[Monthly_Household_Income]]=4,1,0)</f>
        <v>0</v>
      </c>
      <c r="CE176">
        <f>IF(Table13[[#This Row],[Monthly_Household_Income]]=5,1,0)</f>
        <v>0</v>
      </c>
      <c r="CF176">
        <f>IF(Table13[[#This Row],[Monthly_Household_Income]]=6,1,0)</f>
        <v>0</v>
      </c>
      <c r="CG176">
        <f>IF(Table13[[#This Row],[Monthly_Household_Income]]=7,1,0)</f>
        <v>1</v>
      </c>
      <c r="CH176">
        <f>IF(Table13[[#This Row],[Monthly_Household_Income]]=8,1,0)</f>
        <v>0</v>
      </c>
      <c r="CI176">
        <f>IF(Table13[[#This Row],[Monthly_Household_Income]]=9,1,0)</f>
        <v>0</v>
      </c>
      <c r="CJ176">
        <f>IF(Table13[[#This Row],[Monthly_Household_Income]]=98,1,0)</f>
        <v>0</v>
      </c>
    </row>
    <row r="177" spans="1:88">
      <c r="A177">
        <v>663</v>
      </c>
      <c r="B177" s="1">
        <v>42998</v>
      </c>
      <c r="C177" t="s">
        <v>35</v>
      </c>
      <c r="D177">
        <v>3</v>
      </c>
      <c r="E177">
        <v>5</v>
      </c>
      <c r="F177">
        <v>4</v>
      </c>
      <c r="G177">
        <v>3</v>
      </c>
      <c r="H177">
        <v>4</v>
      </c>
      <c r="I177">
        <v>5</v>
      </c>
      <c r="J177" t="s">
        <v>15</v>
      </c>
      <c r="K177">
        <v>7</v>
      </c>
      <c r="L177">
        <v>6</v>
      </c>
      <c r="M177">
        <v>8</v>
      </c>
      <c r="N177">
        <v>8</v>
      </c>
      <c r="O177">
        <v>2</v>
      </c>
      <c r="P177">
        <v>3</v>
      </c>
      <c r="Q177">
        <v>4</v>
      </c>
      <c r="R177">
        <v>8</v>
      </c>
      <c r="S177">
        <v>4</v>
      </c>
      <c r="T177">
        <v>7</v>
      </c>
      <c r="U177">
        <v>6</v>
      </c>
      <c r="V177">
        <v>7</v>
      </c>
      <c r="W177">
        <v>4</v>
      </c>
      <c r="X177">
        <v>3</v>
      </c>
      <c r="Y177">
        <v>2</v>
      </c>
      <c r="Z177">
        <v>6</v>
      </c>
      <c r="AA177">
        <v>2</v>
      </c>
      <c r="AB177">
        <v>4</v>
      </c>
      <c r="AC177">
        <v>2</v>
      </c>
      <c r="AD177">
        <f>IF(Table13[[#This Row],[payment]]=1,1,0)</f>
        <v>0</v>
      </c>
      <c r="AE177">
        <f>IF(Table13[[#This Row],[payment]]=2,1,0)</f>
        <v>1</v>
      </c>
      <c r="AF177">
        <f>IF(Table13[[#This Row],[payment]]=3,1,0)</f>
        <v>0</v>
      </c>
      <c r="AG177">
        <v>1</v>
      </c>
      <c r="AH177">
        <f>IF(Table13[[#This Row],[method_payment]]=1,1,0)</f>
        <v>1</v>
      </c>
      <c r="AI177">
        <f>IF(Table13[[#This Row],[method_payment]]=2,1,0)</f>
        <v>0</v>
      </c>
      <c r="AJ177">
        <f>IF(Table13[[#This Row],[method_payment]]=3,1,0)</f>
        <v>0</v>
      </c>
      <c r="AK177">
        <f>IF(Table13[[#This Row],[method_payment]]=5,1,0)</f>
        <v>0</v>
      </c>
      <c r="AL177">
        <f>IF(Table13[[#This Row],[method_payment]]=6,1,0)</f>
        <v>0</v>
      </c>
      <c r="AM177" t="s">
        <v>16</v>
      </c>
      <c r="AN177" t="s">
        <v>16</v>
      </c>
      <c r="AO177">
        <v>1</v>
      </c>
      <c r="AP177" s="2">
        <v>905.13</v>
      </c>
      <c r="AQ177" s="3">
        <f>IF(AND(Table13[[#This Row],[Average_amount_spent_per_visit_last_3_months]]&gt;=1,Table13[[#This Row],[Average_amount_spent_per_visit_last_3_months]]&lt;=999),1,0)</f>
        <v>1</v>
      </c>
      <c r="AR177" s="3">
        <f>IF(AND(Table13[[#This Row],[Average_amount_spent_per_visit_last_3_months]]&gt;=1000,Table13[[#This Row],[Average_amount_spent_per_visit_last_3_months]]&lt;=6700),1,0)</f>
        <v>0</v>
      </c>
      <c r="AS177">
        <v>3</v>
      </c>
      <c r="AT177">
        <v>36</v>
      </c>
      <c r="AU177">
        <f>IF(AND(Table13[[#This Row],[Age]]&gt;=18,Table13[[#This Row],[Age]]&lt;=25),1,0)</f>
        <v>0</v>
      </c>
      <c r="AV177">
        <f>IF(AND(Table13[[#This Row],[Age]]&gt;=26,Table13[[#This Row],[Age]]&lt;=35),1,0)</f>
        <v>0</v>
      </c>
      <c r="AW177">
        <f>IF(AND(Table13[[#This Row],[Age]]&gt;=36,Table13[[#This Row],[Age]]&lt;=45),1,0)</f>
        <v>1</v>
      </c>
      <c r="AX177">
        <f>IF(AND(Table13[[#This Row],[Age]]&gt;=46,Table13[[#This Row],[Age]]&lt;=55),1,0)</f>
        <v>0</v>
      </c>
      <c r="AY177">
        <f>IF(AND(Table13[[#This Row],[Age]]&gt;=56,Table13[[#This Row],[Age]]&lt;=67),1,0)</f>
        <v>0</v>
      </c>
      <c r="AZ177" t="s">
        <v>25</v>
      </c>
      <c r="BA177">
        <f>IF(Table13[[#This Row],[Marital Status]]="Married",1,0)</f>
        <v>1</v>
      </c>
      <c r="BB177">
        <f>IF(Table13[[#This Row],[Marital Status]]="Single",1,0)</f>
        <v>0</v>
      </c>
      <c r="BC177" t="s">
        <v>27</v>
      </c>
      <c r="BD177">
        <f>IF(Table13[[#This Row],[gender]]="Male",1,0)</f>
        <v>1</v>
      </c>
      <c r="BE177">
        <f>IF(Table13[[#This Row],[gender]]="Female",1,0)</f>
        <v>0</v>
      </c>
      <c r="BF177" t="s">
        <v>19</v>
      </c>
      <c r="BG177">
        <f>IF(Table13[[#This Row],[Highest level of Education]]="Did not attend school",1,0)</f>
        <v>0</v>
      </c>
      <c r="BH177">
        <f>IF(Table13[[#This Row],[Highest level of Education]]="K12 completed",1,0)</f>
        <v>0</v>
      </c>
      <c r="BI177">
        <f>IF(Table13[[#This Row],[Highest level of Education]]="High School Completed",1,0)</f>
        <v>0</v>
      </c>
      <c r="BJ177">
        <f>IF(Table13[[#This Row],[Highest level of Education]]="Technical Diploma/Partially completed College",1,0)</f>
        <v>0</v>
      </c>
      <c r="BK177">
        <f>IF(Table13[[#This Row],[Highest level of Education]]="University/College Degree",1,0)</f>
        <v>1</v>
      </c>
      <c r="BL177">
        <f>IF(Table13[[#This Row],[Highest level of Education]]="Post-graduate education",1,0)</f>
        <v>0</v>
      </c>
      <c r="BM177">
        <v>2</v>
      </c>
      <c r="BN177">
        <v>6</v>
      </c>
      <c r="BO177" t="s">
        <v>1</v>
      </c>
      <c r="BP177">
        <f>IF(Table13[[#This Row],[Monthly_Income 1_5500 2_8000 3_11000 4_15000 5_20000 6_27000 7_35000 8_5000 9_51000 98_0]]=1,1,0)</f>
        <v>0</v>
      </c>
      <c r="BQ177">
        <f>IF(Table13[[#This Row],[Monthly_Income 1_5500 2_8000 3_11000 4_15000 5_20000 6_27000 7_35000 8_5000 9_51000 98_0]]=2,1,0)</f>
        <v>0</v>
      </c>
      <c r="BR177">
        <f>IF(Table13[[#This Row],[Monthly_Income 1_5500 2_8000 3_11000 4_15000 5_20000 6_27000 7_35000 8_5000 9_51000 98_0]]=3,1,0)</f>
        <v>0</v>
      </c>
      <c r="BS177">
        <f>IF(Table13[[#This Row],[Monthly_Income 1_5500 2_8000 3_11000 4_15000 5_20000 6_27000 7_35000 8_5000 9_51000 98_0]]=4,1,0)</f>
        <v>0</v>
      </c>
      <c r="BT177">
        <f>IF(Table13[[#This Row],[Monthly_Income 1_5500 2_8000 3_11000 4_15000 5_20000 6_27000 7_35000 8_5000 9_51000 98_0]]=5,1,0)</f>
        <v>0</v>
      </c>
      <c r="BU177">
        <f>IF(Table13[[#This Row],[Monthly_Income 1_5500 2_8000 3_11000 4_15000 5_20000 6_27000 7_35000 8_5000 9_51000 98_0]]=6,1,0)</f>
        <v>0</v>
      </c>
      <c r="BV177">
        <f>IF(Table13[[#This Row],[Monthly_Income 1_5500 2_8000 3_11000 4_15000 5_20000 6_27000 7_35000 8_5000 9_51000 98_0]]=7,1,0)</f>
        <v>0</v>
      </c>
      <c r="BW177">
        <f>IF(Table13[[#This Row],[Monthly_Income 1_5500 2_8000 3_11000 4_15000 5_20000 6_27000 7_35000 8_5000 9_51000 98_0]]=8,1,0)</f>
        <v>0</v>
      </c>
      <c r="BX177">
        <f>IF(Table13[[#This Row],[Monthly_Income 1_5500 2_8000 3_11000 4_15000 5_20000 6_27000 7_35000 8_5000 9_51000 98_0]]=9,1,0)</f>
        <v>0</v>
      </c>
      <c r="BY177">
        <f>IF(Table13[[#This Row],[Monthly_Income 1_5500 2_8000 3_11000 4_15000 5_20000 6_27000 7_35000 8_5000 9_51000 98_0]]=98,1,0)</f>
        <v>0</v>
      </c>
      <c r="BZ177">
        <v>5</v>
      </c>
      <c r="CA177">
        <f>IF(Table13[[#This Row],[Monthly_Household_Income]]=1,1,0)</f>
        <v>0</v>
      </c>
      <c r="CB177">
        <f>IF(Table13[[#This Row],[Monthly_Household_Income]]=2,1,0)</f>
        <v>0</v>
      </c>
      <c r="CC177">
        <f>IF(Table13[[#This Row],[Monthly_Household_Income]]=3,1,0)</f>
        <v>0</v>
      </c>
      <c r="CD177">
        <f>IF(Table13[[#This Row],[Monthly_Household_Income]]=4,1,0)</f>
        <v>0</v>
      </c>
      <c r="CE177">
        <f>IF(Table13[[#This Row],[Monthly_Household_Income]]=5,1,0)</f>
        <v>1</v>
      </c>
      <c r="CF177">
        <f>IF(Table13[[#This Row],[Monthly_Household_Income]]=6,1,0)</f>
        <v>0</v>
      </c>
      <c r="CG177">
        <f>IF(Table13[[#This Row],[Monthly_Household_Income]]=7,1,0)</f>
        <v>0</v>
      </c>
      <c r="CH177">
        <f>IF(Table13[[#This Row],[Monthly_Household_Income]]=8,1,0)</f>
        <v>0</v>
      </c>
      <c r="CI177">
        <f>IF(Table13[[#This Row],[Monthly_Household_Income]]=9,1,0)</f>
        <v>0</v>
      </c>
      <c r="CJ177">
        <f>IF(Table13[[#This Row],[Monthly_Household_Income]]=98,1,0)</f>
        <v>0</v>
      </c>
    </row>
    <row r="178" spans="1:88">
      <c r="A178">
        <v>668</v>
      </c>
      <c r="B178" s="1">
        <v>42949</v>
      </c>
      <c r="C178" t="s">
        <v>33</v>
      </c>
      <c r="D178">
        <v>7</v>
      </c>
      <c r="E178">
        <v>8</v>
      </c>
      <c r="F178">
        <v>6</v>
      </c>
      <c r="G178">
        <v>7</v>
      </c>
      <c r="H178">
        <v>7</v>
      </c>
      <c r="I178">
        <v>8</v>
      </c>
      <c r="J178" t="s">
        <v>15</v>
      </c>
      <c r="K178">
        <v>7</v>
      </c>
      <c r="L178">
        <v>6</v>
      </c>
      <c r="M178">
        <v>8</v>
      </c>
      <c r="N178">
        <v>8</v>
      </c>
      <c r="O178">
        <v>7</v>
      </c>
      <c r="P178">
        <v>8</v>
      </c>
      <c r="Q178">
        <v>6</v>
      </c>
      <c r="R178">
        <v>7</v>
      </c>
      <c r="S178">
        <v>6</v>
      </c>
      <c r="T178">
        <v>6</v>
      </c>
      <c r="U178">
        <v>8</v>
      </c>
      <c r="V178">
        <v>8</v>
      </c>
      <c r="W178">
        <v>7</v>
      </c>
      <c r="X178">
        <v>7</v>
      </c>
      <c r="Y178">
        <v>6</v>
      </c>
      <c r="Z178">
        <v>8</v>
      </c>
      <c r="AA178">
        <v>7</v>
      </c>
      <c r="AB178">
        <v>7</v>
      </c>
      <c r="AC178">
        <v>1</v>
      </c>
      <c r="AD178">
        <f>IF(Table13[[#This Row],[payment]]=1,1,0)</f>
        <v>1</v>
      </c>
      <c r="AE178">
        <f>IF(Table13[[#This Row],[payment]]=2,1,0)</f>
        <v>0</v>
      </c>
      <c r="AF178">
        <f>IF(Table13[[#This Row],[payment]]=3,1,0)</f>
        <v>0</v>
      </c>
      <c r="AG178">
        <v>1</v>
      </c>
      <c r="AH178">
        <f>IF(Table13[[#This Row],[method_payment]]=1,1,0)</f>
        <v>1</v>
      </c>
      <c r="AI178">
        <f>IF(Table13[[#This Row],[method_payment]]=2,1,0)</f>
        <v>0</v>
      </c>
      <c r="AJ178">
        <f>IF(Table13[[#This Row],[method_payment]]=3,1,0)</f>
        <v>0</v>
      </c>
      <c r="AK178">
        <f>IF(Table13[[#This Row],[method_payment]]=5,1,0)</f>
        <v>0</v>
      </c>
      <c r="AL178">
        <f>IF(Table13[[#This Row],[method_payment]]=6,1,0)</f>
        <v>0</v>
      </c>
      <c r="AM178" t="s">
        <v>16</v>
      </c>
      <c r="AN178" t="s">
        <v>16</v>
      </c>
      <c r="AO178">
        <v>1</v>
      </c>
      <c r="AP178" s="2">
        <v>653.44000000000005</v>
      </c>
      <c r="AQ178" s="3">
        <f>IF(AND(Table13[[#This Row],[Average_amount_spent_per_visit_last_3_months]]&gt;=1,Table13[[#This Row],[Average_amount_spent_per_visit_last_3_months]]&lt;=999),1,0)</f>
        <v>1</v>
      </c>
      <c r="AR178" s="3">
        <f>IF(AND(Table13[[#This Row],[Average_amount_spent_per_visit_last_3_months]]&gt;=1000,Table13[[#This Row],[Average_amount_spent_per_visit_last_3_months]]&lt;=6700),1,0)</f>
        <v>0</v>
      </c>
      <c r="AS178">
        <v>3</v>
      </c>
      <c r="AT178">
        <v>27</v>
      </c>
      <c r="AU178">
        <f>IF(AND(Table13[[#This Row],[Age]]&gt;=18,Table13[[#This Row],[Age]]&lt;=25),1,0)</f>
        <v>0</v>
      </c>
      <c r="AV178">
        <f>IF(AND(Table13[[#This Row],[Age]]&gt;=26,Table13[[#This Row],[Age]]&lt;=35),1,0)</f>
        <v>1</v>
      </c>
      <c r="AW178">
        <f>IF(AND(Table13[[#This Row],[Age]]&gt;=36,Table13[[#This Row],[Age]]&lt;=45),1,0)</f>
        <v>0</v>
      </c>
      <c r="AX178">
        <f>IF(AND(Table13[[#This Row],[Age]]&gt;=46,Table13[[#This Row],[Age]]&lt;=55),1,0)</f>
        <v>0</v>
      </c>
      <c r="AY178">
        <f>IF(AND(Table13[[#This Row],[Age]]&gt;=56,Table13[[#This Row],[Age]]&lt;=67),1,0)</f>
        <v>0</v>
      </c>
      <c r="AZ178" t="s">
        <v>24</v>
      </c>
      <c r="BA178">
        <f>IF(Table13[[#This Row],[Marital Status]]="Married",1,0)</f>
        <v>0</v>
      </c>
      <c r="BB178">
        <f>IF(Table13[[#This Row],[Marital Status]]="Single",1,0)</f>
        <v>1</v>
      </c>
      <c r="BC178" t="s">
        <v>28</v>
      </c>
      <c r="BD178">
        <f>IF(Table13[[#This Row],[gender]]="Male",1,0)</f>
        <v>0</v>
      </c>
      <c r="BE178">
        <f>IF(Table13[[#This Row],[gender]]="Female",1,0)</f>
        <v>1</v>
      </c>
      <c r="BF178" t="s">
        <v>19</v>
      </c>
      <c r="BG178">
        <f>IF(Table13[[#This Row],[Highest level of Education]]="Did not attend school",1,0)</f>
        <v>0</v>
      </c>
      <c r="BH178">
        <f>IF(Table13[[#This Row],[Highest level of Education]]="K12 completed",1,0)</f>
        <v>0</v>
      </c>
      <c r="BI178">
        <f>IF(Table13[[#This Row],[Highest level of Education]]="High School Completed",1,0)</f>
        <v>0</v>
      </c>
      <c r="BJ178">
        <f>IF(Table13[[#This Row],[Highest level of Education]]="Technical Diploma/Partially completed College",1,0)</f>
        <v>0</v>
      </c>
      <c r="BK178">
        <f>IF(Table13[[#This Row],[Highest level of Education]]="University/College Degree",1,0)</f>
        <v>1</v>
      </c>
      <c r="BL178">
        <f>IF(Table13[[#This Row],[Highest level of Education]]="Post-graduate education",1,0)</f>
        <v>0</v>
      </c>
      <c r="BM178">
        <v>0</v>
      </c>
      <c r="BN178">
        <v>1</v>
      </c>
      <c r="BO178">
        <v>3</v>
      </c>
      <c r="BP178">
        <f>IF(Table13[[#This Row],[Monthly_Income 1_5500 2_8000 3_11000 4_15000 5_20000 6_27000 7_35000 8_5000 9_51000 98_0]]=1,1,0)</f>
        <v>0</v>
      </c>
      <c r="BQ178">
        <f>IF(Table13[[#This Row],[Monthly_Income 1_5500 2_8000 3_11000 4_15000 5_20000 6_27000 7_35000 8_5000 9_51000 98_0]]=2,1,0)</f>
        <v>0</v>
      </c>
      <c r="BR178">
        <f>IF(Table13[[#This Row],[Monthly_Income 1_5500 2_8000 3_11000 4_15000 5_20000 6_27000 7_35000 8_5000 9_51000 98_0]]=3,1,0)</f>
        <v>1</v>
      </c>
      <c r="BS178">
        <f>IF(Table13[[#This Row],[Monthly_Income 1_5500 2_8000 3_11000 4_15000 5_20000 6_27000 7_35000 8_5000 9_51000 98_0]]=4,1,0)</f>
        <v>0</v>
      </c>
      <c r="BT178">
        <f>IF(Table13[[#This Row],[Monthly_Income 1_5500 2_8000 3_11000 4_15000 5_20000 6_27000 7_35000 8_5000 9_51000 98_0]]=5,1,0)</f>
        <v>0</v>
      </c>
      <c r="BU178">
        <f>IF(Table13[[#This Row],[Monthly_Income 1_5500 2_8000 3_11000 4_15000 5_20000 6_27000 7_35000 8_5000 9_51000 98_0]]=6,1,0)</f>
        <v>0</v>
      </c>
      <c r="BV178">
        <f>IF(Table13[[#This Row],[Monthly_Income 1_5500 2_8000 3_11000 4_15000 5_20000 6_27000 7_35000 8_5000 9_51000 98_0]]=7,1,0)</f>
        <v>0</v>
      </c>
      <c r="BW178">
        <f>IF(Table13[[#This Row],[Monthly_Income 1_5500 2_8000 3_11000 4_15000 5_20000 6_27000 7_35000 8_5000 9_51000 98_0]]=8,1,0)</f>
        <v>0</v>
      </c>
      <c r="BX178">
        <f>IF(Table13[[#This Row],[Monthly_Income 1_5500 2_8000 3_11000 4_15000 5_20000 6_27000 7_35000 8_5000 9_51000 98_0]]=9,1,0)</f>
        <v>0</v>
      </c>
      <c r="BY178">
        <f>IF(Table13[[#This Row],[Monthly_Income 1_5500 2_8000 3_11000 4_15000 5_20000 6_27000 7_35000 8_5000 9_51000 98_0]]=98,1,0)</f>
        <v>0</v>
      </c>
      <c r="BZ178">
        <v>8</v>
      </c>
      <c r="CA178">
        <f>IF(Table13[[#This Row],[Monthly_Household_Income]]=1,1,0)</f>
        <v>0</v>
      </c>
      <c r="CB178">
        <f>IF(Table13[[#This Row],[Monthly_Household_Income]]=2,1,0)</f>
        <v>0</v>
      </c>
      <c r="CC178">
        <f>IF(Table13[[#This Row],[Monthly_Household_Income]]=3,1,0)</f>
        <v>0</v>
      </c>
      <c r="CD178">
        <f>IF(Table13[[#This Row],[Monthly_Household_Income]]=4,1,0)</f>
        <v>0</v>
      </c>
      <c r="CE178">
        <f>IF(Table13[[#This Row],[Monthly_Household_Income]]=5,1,0)</f>
        <v>0</v>
      </c>
      <c r="CF178">
        <f>IF(Table13[[#This Row],[Monthly_Household_Income]]=6,1,0)</f>
        <v>0</v>
      </c>
      <c r="CG178">
        <f>IF(Table13[[#This Row],[Monthly_Household_Income]]=7,1,0)</f>
        <v>0</v>
      </c>
      <c r="CH178">
        <f>IF(Table13[[#This Row],[Monthly_Household_Income]]=8,1,0)</f>
        <v>1</v>
      </c>
      <c r="CI178">
        <f>IF(Table13[[#This Row],[Monthly_Household_Income]]=9,1,0)</f>
        <v>0</v>
      </c>
      <c r="CJ178">
        <f>IF(Table13[[#This Row],[Monthly_Household_Income]]=98,1,0)</f>
        <v>0</v>
      </c>
    </row>
    <row r="179" spans="1:88">
      <c r="A179">
        <v>674</v>
      </c>
      <c r="B179" s="1">
        <v>42977</v>
      </c>
      <c r="C179" t="s">
        <v>35</v>
      </c>
      <c r="D179">
        <v>9</v>
      </c>
      <c r="E179">
        <v>7</v>
      </c>
      <c r="F179">
        <v>8</v>
      </c>
      <c r="G179">
        <v>8</v>
      </c>
      <c r="H179">
        <v>7</v>
      </c>
      <c r="I179">
        <v>7</v>
      </c>
      <c r="J179" t="s">
        <v>15</v>
      </c>
      <c r="K179">
        <v>7</v>
      </c>
      <c r="L179">
        <v>7</v>
      </c>
      <c r="M179">
        <v>8</v>
      </c>
      <c r="N179">
        <v>8</v>
      </c>
      <c r="O179">
        <v>10</v>
      </c>
      <c r="P179">
        <v>8</v>
      </c>
      <c r="Q179">
        <v>8</v>
      </c>
      <c r="R179">
        <v>7</v>
      </c>
      <c r="S179">
        <v>7</v>
      </c>
      <c r="T179">
        <v>8</v>
      </c>
      <c r="U179">
        <v>9</v>
      </c>
      <c r="V179">
        <v>7</v>
      </c>
      <c r="W179">
        <v>0</v>
      </c>
      <c r="X179">
        <v>0</v>
      </c>
      <c r="Y179">
        <v>8</v>
      </c>
      <c r="Z179">
        <v>7</v>
      </c>
      <c r="AA179">
        <v>8</v>
      </c>
      <c r="AB179">
        <v>0</v>
      </c>
      <c r="AC179">
        <v>2</v>
      </c>
      <c r="AD179">
        <f>IF(Table13[[#This Row],[payment]]=1,1,0)</f>
        <v>0</v>
      </c>
      <c r="AE179">
        <f>IF(Table13[[#This Row],[payment]]=2,1,0)</f>
        <v>1</v>
      </c>
      <c r="AF179">
        <f>IF(Table13[[#This Row],[payment]]=3,1,0)</f>
        <v>0</v>
      </c>
      <c r="AG179">
        <v>1</v>
      </c>
      <c r="AH179">
        <f>IF(Table13[[#This Row],[method_payment]]=1,1,0)</f>
        <v>1</v>
      </c>
      <c r="AI179">
        <f>IF(Table13[[#This Row],[method_payment]]=2,1,0)</f>
        <v>0</v>
      </c>
      <c r="AJ179">
        <f>IF(Table13[[#This Row],[method_payment]]=3,1,0)</f>
        <v>0</v>
      </c>
      <c r="AK179">
        <f>IF(Table13[[#This Row],[method_payment]]=5,1,0)</f>
        <v>0</v>
      </c>
      <c r="AL179">
        <f>IF(Table13[[#This Row],[method_payment]]=6,1,0)</f>
        <v>0</v>
      </c>
      <c r="AM179" t="s">
        <v>16</v>
      </c>
      <c r="AN179" t="s">
        <v>16</v>
      </c>
      <c r="AO179">
        <v>3</v>
      </c>
      <c r="AP179" s="2">
        <v>1028.18</v>
      </c>
      <c r="AQ179" s="3">
        <f>IF(AND(Table13[[#This Row],[Average_amount_spent_per_visit_last_3_months]]&gt;=1,Table13[[#This Row],[Average_amount_spent_per_visit_last_3_months]]&lt;=999),1,0)</f>
        <v>0</v>
      </c>
      <c r="AR179" s="3">
        <f>IF(AND(Table13[[#This Row],[Average_amount_spent_per_visit_last_3_months]]&gt;=1000,Table13[[#This Row],[Average_amount_spent_per_visit_last_3_months]]&lt;=6700),1,0)</f>
        <v>1</v>
      </c>
      <c r="AS179">
        <v>3</v>
      </c>
      <c r="AT179">
        <v>61</v>
      </c>
      <c r="AU179">
        <f>IF(AND(Table13[[#This Row],[Age]]&gt;=18,Table13[[#This Row],[Age]]&lt;=25),1,0)</f>
        <v>0</v>
      </c>
      <c r="AV179">
        <f>IF(AND(Table13[[#This Row],[Age]]&gt;=26,Table13[[#This Row],[Age]]&lt;=35),1,0)</f>
        <v>0</v>
      </c>
      <c r="AW179">
        <f>IF(AND(Table13[[#This Row],[Age]]&gt;=36,Table13[[#This Row],[Age]]&lt;=45),1,0)</f>
        <v>0</v>
      </c>
      <c r="AX179">
        <f>IF(AND(Table13[[#This Row],[Age]]&gt;=46,Table13[[#This Row],[Age]]&lt;=55),1,0)</f>
        <v>0</v>
      </c>
      <c r="AY179">
        <f>IF(AND(Table13[[#This Row],[Age]]&gt;=56,Table13[[#This Row],[Age]]&lt;=67),1,0)</f>
        <v>1</v>
      </c>
      <c r="AZ179" t="s">
        <v>25</v>
      </c>
      <c r="BA179">
        <f>IF(Table13[[#This Row],[Marital Status]]="Married",1,0)</f>
        <v>1</v>
      </c>
      <c r="BB179">
        <f>IF(Table13[[#This Row],[Marital Status]]="Single",1,0)</f>
        <v>0</v>
      </c>
      <c r="BC179" t="s">
        <v>28</v>
      </c>
      <c r="BD179">
        <f>IF(Table13[[#This Row],[gender]]="Male",1,0)</f>
        <v>0</v>
      </c>
      <c r="BE179">
        <f>IF(Table13[[#This Row],[gender]]="Female",1,0)</f>
        <v>1</v>
      </c>
      <c r="BF179" t="s">
        <v>23</v>
      </c>
      <c r="BG179">
        <f>IF(Table13[[#This Row],[Highest level of Education]]="Did not attend school",1,0)</f>
        <v>0</v>
      </c>
      <c r="BH179">
        <f>IF(Table13[[#This Row],[Highest level of Education]]="K12 completed",1,0)</f>
        <v>0</v>
      </c>
      <c r="BI179">
        <f>IF(Table13[[#This Row],[Highest level of Education]]="High School Completed",1,0)</f>
        <v>0</v>
      </c>
      <c r="BJ179">
        <f>IF(Table13[[#This Row],[Highest level of Education]]="Technical Diploma/Partially completed College",1,0)</f>
        <v>1</v>
      </c>
      <c r="BK179">
        <f>IF(Table13[[#This Row],[Highest level of Education]]="University/College Degree",1,0)</f>
        <v>0</v>
      </c>
      <c r="BL179">
        <f>IF(Table13[[#This Row],[Highest level of Education]]="Post-graduate education",1,0)</f>
        <v>0</v>
      </c>
      <c r="BM179">
        <v>1</v>
      </c>
      <c r="BN179">
        <v>1</v>
      </c>
      <c r="BO179">
        <v>5</v>
      </c>
      <c r="BP179">
        <f>IF(Table13[[#This Row],[Monthly_Income 1_5500 2_8000 3_11000 4_15000 5_20000 6_27000 7_35000 8_5000 9_51000 98_0]]=1,1,0)</f>
        <v>0</v>
      </c>
      <c r="BQ179">
        <f>IF(Table13[[#This Row],[Monthly_Income 1_5500 2_8000 3_11000 4_15000 5_20000 6_27000 7_35000 8_5000 9_51000 98_0]]=2,1,0)</f>
        <v>0</v>
      </c>
      <c r="BR179">
        <f>IF(Table13[[#This Row],[Monthly_Income 1_5500 2_8000 3_11000 4_15000 5_20000 6_27000 7_35000 8_5000 9_51000 98_0]]=3,1,0)</f>
        <v>0</v>
      </c>
      <c r="BS179">
        <f>IF(Table13[[#This Row],[Monthly_Income 1_5500 2_8000 3_11000 4_15000 5_20000 6_27000 7_35000 8_5000 9_51000 98_0]]=4,1,0)</f>
        <v>0</v>
      </c>
      <c r="BT179">
        <f>IF(Table13[[#This Row],[Monthly_Income 1_5500 2_8000 3_11000 4_15000 5_20000 6_27000 7_35000 8_5000 9_51000 98_0]]=5,1,0)</f>
        <v>1</v>
      </c>
      <c r="BU179">
        <f>IF(Table13[[#This Row],[Monthly_Income 1_5500 2_8000 3_11000 4_15000 5_20000 6_27000 7_35000 8_5000 9_51000 98_0]]=6,1,0)</f>
        <v>0</v>
      </c>
      <c r="BV179">
        <f>IF(Table13[[#This Row],[Monthly_Income 1_5500 2_8000 3_11000 4_15000 5_20000 6_27000 7_35000 8_5000 9_51000 98_0]]=7,1,0)</f>
        <v>0</v>
      </c>
      <c r="BW179">
        <f>IF(Table13[[#This Row],[Monthly_Income 1_5500 2_8000 3_11000 4_15000 5_20000 6_27000 7_35000 8_5000 9_51000 98_0]]=8,1,0)</f>
        <v>0</v>
      </c>
      <c r="BX179">
        <f>IF(Table13[[#This Row],[Monthly_Income 1_5500 2_8000 3_11000 4_15000 5_20000 6_27000 7_35000 8_5000 9_51000 98_0]]=9,1,0)</f>
        <v>0</v>
      </c>
      <c r="BY179">
        <f>IF(Table13[[#This Row],[Monthly_Income 1_5500 2_8000 3_11000 4_15000 5_20000 6_27000 7_35000 8_5000 9_51000 98_0]]=98,1,0)</f>
        <v>0</v>
      </c>
      <c r="BZ179">
        <v>8</v>
      </c>
      <c r="CA179">
        <f>IF(Table13[[#This Row],[Monthly_Household_Income]]=1,1,0)</f>
        <v>0</v>
      </c>
      <c r="CB179">
        <f>IF(Table13[[#This Row],[Monthly_Household_Income]]=2,1,0)</f>
        <v>0</v>
      </c>
      <c r="CC179">
        <f>IF(Table13[[#This Row],[Monthly_Household_Income]]=3,1,0)</f>
        <v>0</v>
      </c>
      <c r="CD179">
        <f>IF(Table13[[#This Row],[Monthly_Household_Income]]=4,1,0)</f>
        <v>0</v>
      </c>
      <c r="CE179">
        <f>IF(Table13[[#This Row],[Monthly_Household_Income]]=5,1,0)</f>
        <v>0</v>
      </c>
      <c r="CF179">
        <f>IF(Table13[[#This Row],[Monthly_Household_Income]]=6,1,0)</f>
        <v>0</v>
      </c>
      <c r="CG179">
        <f>IF(Table13[[#This Row],[Monthly_Household_Income]]=7,1,0)</f>
        <v>0</v>
      </c>
      <c r="CH179">
        <f>IF(Table13[[#This Row],[Monthly_Household_Income]]=8,1,0)</f>
        <v>1</v>
      </c>
      <c r="CI179">
        <f>IF(Table13[[#This Row],[Monthly_Household_Income]]=9,1,0)</f>
        <v>0</v>
      </c>
      <c r="CJ179">
        <f>IF(Table13[[#This Row],[Monthly_Household_Income]]=98,1,0)</f>
        <v>0</v>
      </c>
    </row>
    <row r="180" spans="1:88">
      <c r="A180">
        <v>675</v>
      </c>
      <c r="B180" s="1">
        <v>43038</v>
      </c>
      <c r="C180" t="s">
        <v>9</v>
      </c>
      <c r="D180">
        <v>6</v>
      </c>
      <c r="E180">
        <v>7</v>
      </c>
      <c r="F180">
        <v>6</v>
      </c>
      <c r="G180">
        <v>6</v>
      </c>
      <c r="H180">
        <v>6</v>
      </c>
      <c r="I180">
        <v>6</v>
      </c>
      <c r="J180" t="s">
        <v>15</v>
      </c>
      <c r="K180">
        <v>7</v>
      </c>
      <c r="L180">
        <v>6</v>
      </c>
      <c r="M180">
        <v>6</v>
      </c>
      <c r="N180">
        <v>7</v>
      </c>
      <c r="O180">
        <v>7</v>
      </c>
      <c r="P180">
        <v>6</v>
      </c>
      <c r="Q180">
        <v>7</v>
      </c>
      <c r="R180">
        <v>6</v>
      </c>
      <c r="S180">
        <v>7</v>
      </c>
      <c r="T180">
        <v>6</v>
      </c>
      <c r="U180">
        <v>7</v>
      </c>
      <c r="V180">
        <v>6</v>
      </c>
      <c r="W180">
        <v>6</v>
      </c>
      <c r="X180">
        <v>7</v>
      </c>
      <c r="Y180">
        <v>7</v>
      </c>
      <c r="Z180">
        <v>6</v>
      </c>
      <c r="AA180">
        <v>6</v>
      </c>
      <c r="AB180">
        <v>7</v>
      </c>
      <c r="AC180">
        <v>1</v>
      </c>
      <c r="AD180">
        <f>IF(Table13[[#This Row],[payment]]=1,1,0)</f>
        <v>1</v>
      </c>
      <c r="AE180">
        <f>IF(Table13[[#This Row],[payment]]=2,1,0)</f>
        <v>0</v>
      </c>
      <c r="AF180">
        <f>IF(Table13[[#This Row],[payment]]=3,1,0)</f>
        <v>0</v>
      </c>
      <c r="AG180">
        <v>1</v>
      </c>
      <c r="AH180">
        <f>IF(Table13[[#This Row],[method_payment]]=1,1,0)</f>
        <v>1</v>
      </c>
      <c r="AI180">
        <f>IF(Table13[[#This Row],[method_payment]]=2,1,0)</f>
        <v>0</v>
      </c>
      <c r="AJ180">
        <f>IF(Table13[[#This Row],[method_payment]]=3,1,0)</f>
        <v>0</v>
      </c>
      <c r="AK180">
        <f>IF(Table13[[#This Row],[method_payment]]=5,1,0)</f>
        <v>0</v>
      </c>
      <c r="AL180">
        <f>IF(Table13[[#This Row],[method_payment]]=6,1,0)</f>
        <v>0</v>
      </c>
      <c r="AM180" t="s">
        <v>16</v>
      </c>
      <c r="AN180" t="s">
        <v>15</v>
      </c>
      <c r="AO180">
        <v>2</v>
      </c>
      <c r="AP180" s="2">
        <v>298.08999999999997</v>
      </c>
      <c r="AQ180" s="3">
        <f>IF(AND(Table13[[#This Row],[Average_amount_spent_per_visit_last_3_months]]&gt;=1,Table13[[#This Row],[Average_amount_spent_per_visit_last_3_months]]&lt;=999),1,0)</f>
        <v>1</v>
      </c>
      <c r="AR180" s="3">
        <f>IF(AND(Table13[[#This Row],[Average_amount_spent_per_visit_last_3_months]]&gt;=1000,Table13[[#This Row],[Average_amount_spent_per_visit_last_3_months]]&lt;=6700),1,0)</f>
        <v>0</v>
      </c>
      <c r="AS180">
        <v>3</v>
      </c>
      <c r="AT180">
        <v>41</v>
      </c>
      <c r="AU180">
        <f>IF(AND(Table13[[#This Row],[Age]]&gt;=18,Table13[[#This Row],[Age]]&lt;=25),1,0)</f>
        <v>0</v>
      </c>
      <c r="AV180">
        <f>IF(AND(Table13[[#This Row],[Age]]&gt;=26,Table13[[#This Row],[Age]]&lt;=35),1,0)</f>
        <v>0</v>
      </c>
      <c r="AW180">
        <f>IF(AND(Table13[[#This Row],[Age]]&gt;=36,Table13[[#This Row],[Age]]&lt;=45),1,0)</f>
        <v>1</v>
      </c>
      <c r="AX180">
        <f>IF(AND(Table13[[#This Row],[Age]]&gt;=46,Table13[[#This Row],[Age]]&lt;=55),1,0)</f>
        <v>0</v>
      </c>
      <c r="AY180">
        <f>IF(AND(Table13[[#This Row],[Age]]&gt;=56,Table13[[#This Row],[Age]]&lt;=67),1,0)</f>
        <v>0</v>
      </c>
      <c r="AZ180" t="s">
        <v>25</v>
      </c>
      <c r="BA180">
        <f>IF(Table13[[#This Row],[Marital Status]]="Married",1,0)</f>
        <v>1</v>
      </c>
      <c r="BB180">
        <f>IF(Table13[[#This Row],[Marital Status]]="Single",1,0)</f>
        <v>0</v>
      </c>
      <c r="BC180" t="s">
        <v>28</v>
      </c>
      <c r="BD180">
        <f>IF(Table13[[#This Row],[gender]]="Male",1,0)</f>
        <v>0</v>
      </c>
      <c r="BE180">
        <f>IF(Table13[[#This Row],[gender]]="Female",1,0)</f>
        <v>1</v>
      </c>
      <c r="BF180" t="s">
        <v>23</v>
      </c>
      <c r="BG180">
        <f>IF(Table13[[#This Row],[Highest level of Education]]="Did not attend school",1,0)</f>
        <v>0</v>
      </c>
      <c r="BH180">
        <f>IF(Table13[[#This Row],[Highest level of Education]]="K12 completed",1,0)</f>
        <v>0</v>
      </c>
      <c r="BI180">
        <f>IF(Table13[[#This Row],[Highest level of Education]]="High School Completed",1,0)</f>
        <v>0</v>
      </c>
      <c r="BJ180">
        <f>IF(Table13[[#This Row],[Highest level of Education]]="Technical Diploma/Partially completed College",1,0)</f>
        <v>1</v>
      </c>
      <c r="BK180">
        <f>IF(Table13[[#This Row],[Highest level of Education]]="University/College Degree",1,0)</f>
        <v>0</v>
      </c>
      <c r="BL180">
        <f>IF(Table13[[#This Row],[Highest level of Education]]="Post-graduate education",1,0)</f>
        <v>0</v>
      </c>
      <c r="BM180">
        <v>2</v>
      </c>
      <c r="BN180">
        <v>1</v>
      </c>
      <c r="BO180">
        <v>3</v>
      </c>
      <c r="BP180">
        <f>IF(Table13[[#This Row],[Monthly_Income 1_5500 2_8000 3_11000 4_15000 5_20000 6_27000 7_35000 8_5000 9_51000 98_0]]=1,1,0)</f>
        <v>0</v>
      </c>
      <c r="BQ180">
        <f>IF(Table13[[#This Row],[Monthly_Income 1_5500 2_8000 3_11000 4_15000 5_20000 6_27000 7_35000 8_5000 9_51000 98_0]]=2,1,0)</f>
        <v>0</v>
      </c>
      <c r="BR180">
        <f>IF(Table13[[#This Row],[Monthly_Income 1_5500 2_8000 3_11000 4_15000 5_20000 6_27000 7_35000 8_5000 9_51000 98_0]]=3,1,0)</f>
        <v>1</v>
      </c>
      <c r="BS180">
        <f>IF(Table13[[#This Row],[Monthly_Income 1_5500 2_8000 3_11000 4_15000 5_20000 6_27000 7_35000 8_5000 9_51000 98_0]]=4,1,0)</f>
        <v>0</v>
      </c>
      <c r="BT180">
        <f>IF(Table13[[#This Row],[Monthly_Income 1_5500 2_8000 3_11000 4_15000 5_20000 6_27000 7_35000 8_5000 9_51000 98_0]]=5,1,0)</f>
        <v>0</v>
      </c>
      <c r="BU180">
        <f>IF(Table13[[#This Row],[Monthly_Income 1_5500 2_8000 3_11000 4_15000 5_20000 6_27000 7_35000 8_5000 9_51000 98_0]]=6,1,0)</f>
        <v>0</v>
      </c>
      <c r="BV180">
        <f>IF(Table13[[#This Row],[Monthly_Income 1_5500 2_8000 3_11000 4_15000 5_20000 6_27000 7_35000 8_5000 9_51000 98_0]]=7,1,0)</f>
        <v>0</v>
      </c>
      <c r="BW180">
        <f>IF(Table13[[#This Row],[Monthly_Income 1_5500 2_8000 3_11000 4_15000 5_20000 6_27000 7_35000 8_5000 9_51000 98_0]]=8,1,0)</f>
        <v>0</v>
      </c>
      <c r="BX180">
        <f>IF(Table13[[#This Row],[Monthly_Income 1_5500 2_8000 3_11000 4_15000 5_20000 6_27000 7_35000 8_5000 9_51000 98_0]]=9,1,0)</f>
        <v>0</v>
      </c>
      <c r="BY180">
        <f>IF(Table13[[#This Row],[Monthly_Income 1_5500 2_8000 3_11000 4_15000 5_20000 6_27000 7_35000 8_5000 9_51000 98_0]]=98,1,0)</f>
        <v>0</v>
      </c>
      <c r="BZ180">
        <v>4</v>
      </c>
      <c r="CA180">
        <f>IF(Table13[[#This Row],[Monthly_Household_Income]]=1,1,0)</f>
        <v>0</v>
      </c>
      <c r="CB180">
        <f>IF(Table13[[#This Row],[Monthly_Household_Income]]=2,1,0)</f>
        <v>0</v>
      </c>
      <c r="CC180">
        <f>IF(Table13[[#This Row],[Monthly_Household_Income]]=3,1,0)</f>
        <v>0</v>
      </c>
      <c r="CD180">
        <f>IF(Table13[[#This Row],[Monthly_Household_Income]]=4,1,0)</f>
        <v>1</v>
      </c>
      <c r="CE180">
        <f>IF(Table13[[#This Row],[Monthly_Household_Income]]=5,1,0)</f>
        <v>0</v>
      </c>
      <c r="CF180">
        <f>IF(Table13[[#This Row],[Monthly_Household_Income]]=6,1,0)</f>
        <v>0</v>
      </c>
      <c r="CG180">
        <f>IF(Table13[[#This Row],[Monthly_Household_Income]]=7,1,0)</f>
        <v>0</v>
      </c>
      <c r="CH180">
        <f>IF(Table13[[#This Row],[Monthly_Household_Income]]=8,1,0)</f>
        <v>0</v>
      </c>
      <c r="CI180">
        <f>IF(Table13[[#This Row],[Monthly_Household_Income]]=9,1,0)</f>
        <v>0</v>
      </c>
      <c r="CJ180">
        <f>IF(Table13[[#This Row],[Monthly_Household_Income]]=98,1,0)</f>
        <v>0</v>
      </c>
    </row>
    <row r="181" spans="1:88">
      <c r="A181">
        <v>676</v>
      </c>
      <c r="B181" s="1">
        <v>43223</v>
      </c>
      <c r="C181" t="s">
        <v>35</v>
      </c>
      <c r="D181">
        <v>6</v>
      </c>
      <c r="E181">
        <v>7</v>
      </c>
      <c r="F181">
        <v>7</v>
      </c>
      <c r="G181">
        <v>7</v>
      </c>
      <c r="H181">
        <v>7</v>
      </c>
      <c r="I181">
        <v>7</v>
      </c>
      <c r="J181" t="s">
        <v>15</v>
      </c>
      <c r="K181">
        <v>10</v>
      </c>
      <c r="L181">
        <v>8</v>
      </c>
      <c r="M181">
        <v>9</v>
      </c>
      <c r="N181">
        <v>9</v>
      </c>
      <c r="O181">
        <v>7</v>
      </c>
      <c r="P181">
        <v>7</v>
      </c>
      <c r="Q181">
        <v>10</v>
      </c>
      <c r="R181">
        <v>8</v>
      </c>
      <c r="S181">
        <v>7</v>
      </c>
      <c r="T181">
        <v>7</v>
      </c>
      <c r="U181">
        <v>9</v>
      </c>
      <c r="V181">
        <v>8</v>
      </c>
      <c r="W181">
        <v>6</v>
      </c>
      <c r="X181">
        <v>6</v>
      </c>
      <c r="Y181">
        <v>10</v>
      </c>
      <c r="Z181">
        <v>10</v>
      </c>
      <c r="AA181">
        <v>7</v>
      </c>
      <c r="AB181">
        <v>7</v>
      </c>
      <c r="AC181">
        <v>2</v>
      </c>
      <c r="AD181">
        <f>IF(Table13[[#This Row],[payment]]=1,1,0)</f>
        <v>0</v>
      </c>
      <c r="AE181">
        <f>IF(Table13[[#This Row],[payment]]=2,1,0)</f>
        <v>1</v>
      </c>
      <c r="AF181">
        <f>IF(Table13[[#This Row],[payment]]=3,1,0)</f>
        <v>0</v>
      </c>
      <c r="AG181">
        <v>6</v>
      </c>
      <c r="AH181">
        <f>IF(Table13[[#This Row],[method_payment]]=1,1,0)</f>
        <v>0</v>
      </c>
      <c r="AI181">
        <f>IF(Table13[[#This Row],[method_payment]]=2,1,0)</f>
        <v>0</v>
      </c>
      <c r="AJ181">
        <f>IF(Table13[[#This Row],[method_payment]]=3,1,0)</f>
        <v>0</v>
      </c>
      <c r="AK181">
        <f>IF(Table13[[#This Row],[method_payment]]=5,1,0)</f>
        <v>0</v>
      </c>
      <c r="AL181">
        <f>IF(Table13[[#This Row],[method_payment]]=6,1,0)</f>
        <v>1</v>
      </c>
      <c r="AM181" t="s">
        <v>15</v>
      </c>
      <c r="AN181" t="s">
        <v>16</v>
      </c>
      <c r="AO181">
        <v>1</v>
      </c>
      <c r="AP181" s="2">
        <v>255.54</v>
      </c>
      <c r="AQ181" s="3">
        <f>IF(AND(Table13[[#This Row],[Average_amount_spent_per_visit_last_3_months]]&gt;=1,Table13[[#This Row],[Average_amount_spent_per_visit_last_3_months]]&lt;=999),1,0)</f>
        <v>1</v>
      </c>
      <c r="AR181" s="3">
        <f>IF(AND(Table13[[#This Row],[Average_amount_spent_per_visit_last_3_months]]&gt;=1000,Table13[[#This Row],[Average_amount_spent_per_visit_last_3_months]]&lt;=6700),1,0)</f>
        <v>0</v>
      </c>
      <c r="AS181">
        <v>3</v>
      </c>
      <c r="AT181">
        <v>32</v>
      </c>
      <c r="AU181">
        <f>IF(AND(Table13[[#This Row],[Age]]&gt;=18,Table13[[#This Row],[Age]]&lt;=25),1,0)</f>
        <v>0</v>
      </c>
      <c r="AV181">
        <f>IF(AND(Table13[[#This Row],[Age]]&gt;=26,Table13[[#This Row],[Age]]&lt;=35),1,0)</f>
        <v>1</v>
      </c>
      <c r="AW181">
        <f>IF(AND(Table13[[#This Row],[Age]]&gt;=36,Table13[[#This Row],[Age]]&lt;=45),1,0)</f>
        <v>0</v>
      </c>
      <c r="AX181">
        <f>IF(AND(Table13[[#This Row],[Age]]&gt;=46,Table13[[#This Row],[Age]]&lt;=55),1,0)</f>
        <v>0</v>
      </c>
      <c r="AY181">
        <f>IF(AND(Table13[[#This Row],[Age]]&gt;=56,Table13[[#This Row],[Age]]&lt;=67),1,0)</f>
        <v>0</v>
      </c>
      <c r="AZ181" t="s">
        <v>24</v>
      </c>
      <c r="BA181">
        <f>IF(Table13[[#This Row],[Marital Status]]="Married",1,0)</f>
        <v>0</v>
      </c>
      <c r="BB181">
        <f>IF(Table13[[#This Row],[Marital Status]]="Single",1,0)</f>
        <v>1</v>
      </c>
      <c r="BC181" t="s">
        <v>28</v>
      </c>
      <c r="BD181">
        <f>IF(Table13[[#This Row],[gender]]="Male",1,0)</f>
        <v>0</v>
      </c>
      <c r="BE181">
        <f>IF(Table13[[#This Row],[gender]]="Female",1,0)</f>
        <v>1</v>
      </c>
      <c r="BF181" t="s">
        <v>23</v>
      </c>
      <c r="BG181">
        <f>IF(Table13[[#This Row],[Highest level of Education]]="Did not attend school",1,0)</f>
        <v>0</v>
      </c>
      <c r="BH181">
        <f>IF(Table13[[#This Row],[Highest level of Education]]="K12 completed",1,0)</f>
        <v>0</v>
      </c>
      <c r="BI181">
        <f>IF(Table13[[#This Row],[Highest level of Education]]="High School Completed",1,0)</f>
        <v>0</v>
      </c>
      <c r="BJ181">
        <f>IF(Table13[[#This Row],[Highest level of Education]]="Technical Diploma/Partially completed College",1,0)</f>
        <v>1</v>
      </c>
      <c r="BK181">
        <f>IF(Table13[[#This Row],[Highest level of Education]]="University/College Degree",1,0)</f>
        <v>0</v>
      </c>
      <c r="BL181">
        <f>IF(Table13[[#This Row],[Highest level of Education]]="Post-graduate education",1,0)</f>
        <v>0</v>
      </c>
      <c r="BM181">
        <v>0</v>
      </c>
      <c r="BN181">
        <v>1</v>
      </c>
      <c r="BO181">
        <v>2</v>
      </c>
      <c r="BP181">
        <f>IF(Table13[[#This Row],[Monthly_Income 1_5500 2_8000 3_11000 4_15000 5_20000 6_27000 7_35000 8_5000 9_51000 98_0]]=1,1,0)</f>
        <v>0</v>
      </c>
      <c r="BQ181">
        <f>IF(Table13[[#This Row],[Monthly_Income 1_5500 2_8000 3_11000 4_15000 5_20000 6_27000 7_35000 8_5000 9_51000 98_0]]=2,1,0)</f>
        <v>1</v>
      </c>
      <c r="BR181">
        <f>IF(Table13[[#This Row],[Monthly_Income 1_5500 2_8000 3_11000 4_15000 5_20000 6_27000 7_35000 8_5000 9_51000 98_0]]=3,1,0)</f>
        <v>0</v>
      </c>
      <c r="BS181">
        <f>IF(Table13[[#This Row],[Monthly_Income 1_5500 2_8000 3_11000 4_15000 5_20000 6_27000 7_35000 8_5000 9_51000 98_0]]=4,1,0)</f>
        <v>0</v>
      </c>
      <c r="BT181">
        <f>IF(Table13[[#This Row],[Monthly_Income 1_5500 2_8000 3_11000 4_15000 5_20000 6_27000 7_35000 8_5000 9_51000 98_0]]=5,1,0)</f>
        <v>0</v>
      </c>
      <c r="BU181">
        <f>IF(Table13[[#This Row],[Monthly_Income 1_5500 2_8000 3_11000 4_15000 5_20000 6_27000 7_35000 8_5000 9_51000 98_0]]=6,1,0)</f>
        <v>0</v>
      </c>
      <c r="BV181">
        <f>IF(Table13[[#This Row],[Monthly_Income 1_5500 2_8000 3_11000 4_15000 5_20000 6_27000 7_35000 8_5000 9_51000 98_0]]=7,1,0)</f>
        <v>0</v>
      </c>
      <c r="BW181">
        <f>IF(Table13[[#This Row],[Monthly_Income 1_5500 2_8000 3_11000 4_15000 5_20000 6_27000 7_35000 8_5000 9_51000 98_0]]=8,1,0)</f>
        <v>0</v>
      </c>
      <c r="BX181">
        <f>IF(Table13[[#This Row],[Monthly_Income 1_5500 2_8000 3_11000 4_15000 5_20000 6_27000 7_35000 8_5000 9_51000 98_0]]=9,1,0)</f>
        <v>0</v>
      </c>
      <c r="BY181">
        <f>IF(Table13[[#This Row],[Monthly_Income 1_5500 2_8000 3_11000 4_15000 5_20000 6_27000 7_35000 8_5000 9_51000 98_0]]=98,1,0)</f>
        <v>0</v>
      </c>
      <c r="BZ181">
        <v>5</v>
      </c>
      <c r="CA181">
        <f>IF(Table13[[#This Row],[Monthly_Household_Income]]=1,1,0)</f>
        <v>0</v>
      </c>
      <c r="CB181">
        <f>IF(Table13[[#This Row],[Monthly_Household_Income]]=2,1,0)</f>
        <v>0</v>
      </c>
      <c r="CC181">
        <f>IF(Table13[[#This Row],[Monthly_Household_Income]]=3,1,0)</f>
        <v>0</v>
      </c>
      <c r="CD181">
        <f>IF(Table13[[#This Row],[Monthly_Household_Income]]=4,1,0)</f>
        <v>0</v>
      </c>
      <c r="CE181">
        <f>IF(Table13[[#This Row],[Monthly_Household_Income]]=5,1,0)</f>
        <v>1</v>
      </c>
      <c r="CF181">
        <f>IF(Table13[[#This Row],[Monthly_Household_Income]]=6,1,0)</f>
        <v>0</v>
      </c>
      <c r="CG181">
        <f>IF(Table13[[#This Row],[Monthly_Household_Income]]=7,1,0)</f>
        <v>0</v>
      </c>
      <c r="CH181">
        <f>IF(Table13[[#This Row],[Monthly_Household_Income]]=8,1,0)</f>
        <v>0</v>
      </c>
      <c r="CI181">
        <f>IF(Table13[[#This Row],[Monthly_Household_Income]]=9,1,0)</f>
        <v>0</v>
      </c>
      <c r="CJ181">
        <f>IF(Table13[[#This Row],[Monthly_Household_Income]]=98,1,0)</f>
        <v>0</v>
      </c>
    </row>
    <row r="182" spans="1:88">
      <c r="A182">
        <v>679</v>
      </c>
      <c r="B182" s="1">
        <v>42997</v>
      </c>
      <c r="C182" t="s">
        <v>29</v>
      </c>
      <c r="D182">
        <v>10</v>
      </c>
      <c r="E182">
        <v>9</v>
      </c>
      <c r="F182">
        <v>9</v>
      </c>
      <c r="G182">
        <v>8</v>
      </c>
      <c r="H182">
        <v>8</v>
      </c>
      <c r="I182">
        <v>7</v>
      </c>
      <c r="J182" t="s">
        <v>15</v>
      </c>
      <c r="K182">
        <v>8</v>
      </c>
      <c r="L182">
        <v>9</v>
      </c>
      <c r="M182">
        <v>7</v>
      </c>
      <c r="N182">
        <v>9</v>
      </c>
      <c r="O182">
        <v>9</v>
      </c>
      <c r="P182">
        <v>6</v>
      </c>
      <c r="Q182">
        <v>8</v>
      </c>
      <c r="R182">
        <v>6</v>
      </c>
      <c r="S182">
        <v>10</v>
      </c>
      <c r="T182">
        <v>8</v>
      </c>
      <c r="U182">
        <v>10</v>
      </c>
      <c r="V182">
        <v>9</v>
      </c>
      <c r="W182">
        <v>6</v>
      </c>
      <c r="X182">
        <v>9</v>
      </c>
      <c r="Y182">
        <v>8</v>
      </c>
      <c r="Z182">
        <v>9</v>
      </c>
      <c r="AA182">
        <v>8</v>
      </c>
      <c r="AB182">
        <v>8</v>
      </c>
      <c r="AC182">
        <v>1</v>
      </c>
      <c r="AD182">
        <f>IF(Table13[[#This Row],[payment]]=1,1,0)</f>
        <v>1</v>
      </c>
      <c r="AE182">
        <f>IF(Table13[[#This Row],[payment]]=2,1,0)</f>
        <v>0</v>
      </c>
      <c r="AF182">
        <f>IF(Table13[[#This Row],[payment]]=3,1,0)</f>
        <v>0</v>
      </c>
      <c r="AG182">
        <v>1</v>
      </c>
      <c r="AH182">
        <f>IF(Table13[[#This Row],[method_payment]]=1,1,0)</f>
        <v>1</v>
      </c>
      <c r="AI182">
        <f>IF(Table13[[#This Row],[method_payment]]=2,1,0)</f>
        <v>0</v>
      </c>
      <c r="AJ182">
        <f>IF(Table13[[#This Row],[method_payment]]=3,1,0)</f>
        <v>0</v>
      </c>
      <c r="AK182">
        <f>IF(Table13[[#This Row],[method_payment]]=5,1,0)</f>
        <v>0</v>
      </c>
      <c r="AL182">
        <f>IF(Table13[[#This Row],[method_payment]]=6,1,0)</f>
        <v>0</v>
      </c>
      <c r="AM182" t="s">
        <v>15</v>
      </c>
      <c r="AN182" t="s">
        <v>16</v>
      </c>
      <c r="AO182">
        <v>1</v>
      </c>
      <c r="AP182" s="2">
        <v>133.28</v>
      </c>
      <c r="AQ182" s="3">
        <f>IF(AND(Table13[[#This Row],[Average_amount_spent_per_visit_last_3_months]]&gt;=1,Table13[[#This Row],[Average_amount_spent_per_visit_last_3_months]]&lt;=999),1,0)</f>
        <v>1</v>
      </c>
      <c r="AR182" s="3">
        <f>IF(AND(Table13[[#This Row],[Average_amount_spent_per_visit_last_3_months]]&gt;=1000,Table13[[#This Row],[Average_amount_spent_per_visit_last_3_months]]&lt;=6700),1,0)</f>
        <v>0</v>
      </c>
      <c r="AS182">
        <v>3</v>
      </c>
      <c r="AT182">
        <v>45</v>
      </c>
      <c r="AU182">
        <f>IF(AND(Table13[[#This Row],[Age]]&gt;=18,Table13[[#This Row],[Age]]&lt;=25),1,0)</f>
        <v>0</v>
      </c>
      <c r="AV182">
        <f>IF(AND(Table13[[#This Row],[Age]]&gt;=26,Table13[[#This Row],[Age]]&lt;=35),1,0)</f>
        <v>0</v>
      </c>
      <c r="AW182">
        <f>IF(AND(Table13[[#This Row],[Age]]&gt;=36,Table13[[#This Row],[Age]]&lt;=45),1,0)</f>
        <v>1</v>
      </c>
      <c r="AX182">
        <f>IF(AND(Table13[[#This Row],[Age]]&gt;=46,Table13[[#This Row],[Age]]&lt;=55),1,0)</f>
        <v>0</v>
      </c>
      <c r="AY182">
        <f>IF(AND(Table13[[#This Row],[Age]]&gt;=56,Table13[[#This Row],[Age]]&lt;=67),1,0)</f>
        <v>0</v>
      </c>
      <c r="AZ182" t="s">
        <v>25</v>
      </c>
      <c r="BA182">
        <f>IF(Table13[[#This Row],[Marital Status]]="Married",1,0)</f>
        <v>1</v>
      </c>
      <c r="BB182">
        <f>IF(Table13[[#This Row],[Marital Status]]="Single",1,0)</f>
        <v>0</v>
      </c>
      <c r="BC182" t="s">
        <v>28</v>
      </c>
      <c r="BD182">
        <f>IF(Table13[[#This Row],[gender]]="Male",1,0)</f>
        <v>0</v>
      </c>
      <c r="BE182">
        <f>IF(Table13[[#This Row],[gender]]="Female",1,0)</f>
        <v>1</v>
      </c>
      <c r="BF182" t="s">
        <v>22</v>
      </c>
      <c r="BG182">
        <f>IF(Table13[[#This Row],[Highest level of Education]]="Did not attend school",1,0)</f>
        <v>0</v>
      </c>
      <c r="BH182">
        <f>IF(Table13[[#This Row],[Highest level of Education]]="K12 completed",1,0)</f>
        <v>1</v>
      </c>
      <c r="BI182">
        <f>IF(Table13[[#This Row],[Highest level of Education]]="High School Completed",1,0)</f>
        <v>0</v>
      </c>
      <c r="BJ182">
        <f>IF(Table13[[#This Row],[Highest level of Education]]="Technical Diploma/Partially completed College",1,0)</f>
        <v>0</v>
      </c>
      <c r="BK182">
        <f>IF(Table13[[#This Row],[Highest level of Education]]="University/College Degree",1,0)</f>
        <v>0</v>
      </c>
      <c r="BL182">
        <f>IF(Table13[[#This Row],[Highest level of Education]]="Post-graduate education",1,0)</f>
        <v>0</v>
      </c>
      <c r="BM182">
        <v>4</v>
      </c>
      <c r="BN182">
        <v>1</v>
      </c>
      <c r="BO182">
        <v>2</v>
      </c>
      <c r="BP182">
        <f>IF(Table13[[#This Row],[Monthly_Income 1_5500 2_8000 3_11000 4_15000 5_20000 6_27000 7_35000 8_5000 9_51000 98_0]]=1,1,0)</f>
        <v>0</v>
      </c>
      <c r="BQ182">
        <f>IF(Table13[[#This Row],[Monthly_Income 1_5500 2_8000 3_11000 4_15000 5_20000 6_27000 7_35000 8_5000 9_51000 98_0]]=2,1,0)</f>
        <v>1</v>
      </c>
      <c r="BR182">
        <f>IF(Table13[[#This Row],[Monthly_Income 1_5500 2_8000 3_11000 4_15000 5_20000 6_27000 7_35000 8_5000 9_51000 98_0]]=3,1,0)</f>
        <v>0</v>
      </c>
      <c r="BS182">
        <f>IF(Table13[[#This Row],[Monthly_Income 1_5500 2_8000 3_11000 4_15000 5_20000 6_27000 7_35000 8_5000 9_51000 98_0]]=4,1,0)</f>
        <v>0</v>
      </c>
      <c r="BT182">
        <f>IF(Table13[[#This Row],[Monthly_Income 1_5500 2_8000 3_11000 4_15000 5_20000 6_27000 7_35000 8_5000 9_51000 98_0]]=5,1,0)</f>
        <v>0</v>
      </c>
      <c r="BU182">
        <f>IF(Table13[[#This Row],[Monthly_Income 1_5500 2_8000 3_11000 4_15000 5_20000 6_27000 7_35000 8_5000 9_51000 98_0]]=6,1,0)</f>
        <v>0</v>
      </c>
      <c r="BV182">
        <f>IF(Table13[[#This Row],[Monthly_Income 1_5500 2_8000 3_11000 4_15000 5_20000 6_27000 7_35000 8_5000 9_51000 98_0]]=7,1,0)</f>
        <v>0</v>
      </c>
      <c r="BW182">
        <f>IF(Table13[[#This Row],[Monthly_Income 1_5500 2_8000 3_11000 4_15000 5_20000 6_27000 7_35000 8_5000 9_51000 98_0]]=8,1,0)</f>
        <v>0</v>
      </c>
      <c r="BX182">
        <f>IF(Table13[[#This Row],[Monthly_Income 1_5500 2_8000 3_11000 4_15000 5_20000 6_27000 7_35000 8_5000 9_51000 98_0]]=9,1,0)</f>
        <v>0</v>
      </c>
      <c r="BY182">
        <f>IF(Table13[[#This Row],[Monthly_Income 1_5500 2_8000 3_11000 4_15000 5_20000 6_27000 7_35000 8_5000 9_51000 98_0]]=98,1,0)</f>
        <v>0</v>
      </c>
      <c r="BZ182">
        <v>3</v>
      </c>
      <c r="CA182">
        <f>IF(Table13[[#This Row],[Monthly_Household_Income]]=1,1,0)</f>
        <v>0</v>
      </c>
      <c r="CB182">
        <f>IF(Table13[[#This Row],[Monthly_Household_Income]]=2,1,0)</f>
        <v>0</v>
      </c>
      <c r="CC182">
        <f>IF(Table13[[#This Row],[Monthly_Household_Income]]=3,1,0)</f>
        <v>1</v>
      </c>
      <c r="CD182">
        <f>IF(Table13[[#This Row],[Monthly_Household_Income]]=4,1,0)</f>
        <v>0</v>
      </c>
      <c r="CE182">
        <f>IF(Table13[[#This Row],[Monthly_Household_Income]]=5,1,0)</f>
        <v>0</v>
      </c>
      <c r="CF182">
        <f>IF(Table13[[#This Row],[Monthly_Household_Income]]=6,1,0)</f>
        <v>0</v>
      </c>
      <c r="CG182">
        <f>IF(Table13[[#This Row],[Monthly_Household_Income]]=7,1,0)</f>
        <v>0</v>
      </c>
      <c r="CH182">
        <f>IF(Table13[[#This Row],[Monthly_Household_Income]]=8,1,0)</f>
        <v>0</v>
      </c>
      <c r="CI182">
        <f>IF(Table13[[#This Row],[Monthly_Household_Income]]=9,1,0)</f>
        <v>0</v>
      </c>
      <c r="CJ182">
        <f>IF(Table13[[#This Row],[Monthly_Household_Income]]=98,1,0)</f>
        <v>0</v>
      </c>
    </row>
    <row r="183" spans="1:88">
      <c r="A183">
        <v>687</v>
      </c>
      <c r="B183" s="1">
        <v>43021</v>
      </c>
      <c r="C183" t="s">
        <v>2</v>
      </c>
      <c r="D183">
        <v>8</v>
      </c>
      <c r="E183">
        <v>7</v>
      </c>
      <c r="F183">
        <v>7</v>
      </c>
      <c r="G183">
        <v>8</v>
      </c>
      <c r="H183">
        <v>7</v>
      </c>
      <c r="I183">
        <v>8</v>
      </c>
      <c r="J183" t="s">
        <v>15</v>
      </c>
      <c r="K183">
        <v>8</v>
      </c>
      <c r="L183">
        <v>7</v>
      </c>
      <c r="M183">
        <v>7</v>
      </c>
      <c r="N183">
        <v>8</v>
      </c>
      <c r="O183">
        <v>9</v>
      </c>
      <c r="P183">
        <v>8</v>
      </c>
      <c r="Q183">
        <v>10</v>
      </c>
      <c r="R183">
        <v>8</v>
      </c>
      <c r="S183">
        <v>7</v>
      </c>
      <c r="T183">
        <v>6</v>
      </c>
      <c r="U183">
        <v>8</v>
      </c>
      <c r="V183">
        <v>7</v>
      </c>
      <c r="W183">
        <v>9</v>
      </c>
      <c r="X183">
        <v>0</v>
      </c>
      <c r="Y183">
        <v>10</v>
      </c>
      <c r="Z183">
        <v>10</v>
      </c>
      <c r="AA183">
        <v>7</v>
      </c>
      <c r="AB183">
        <v>0</v>
      </c>
      <c r="AC183">
        <v>3</v>
      </c>
      <c r="AD183">
        <f>IF(Table13[[#This Row],[payment]]=1,1,0)</f>
        <v>0</v>
      </c>
      <c r="AE183">
        <f>IF(Table13[[#This Row],[payment]]=2,1,0)</f>
        <v>0</v>
      </c>
      <c r="AF183">
        <f>IF(Table13[[#This Row],[payment]]=3,1,0)</f>
        <v>1</v>
      </c>
      <c r="AG183">
        <v>1</v>
      </c>
      <c r="AH183">
        <f>IF(Table13[[#This Row],[method_payment]]=1,1,0)</f>
        <v>1</v>
      </c>
      <c r="AI183">
        <f>IF(Table13[[#This Row],[method_payment]]=2,1,0)</f>
        <v>0</v>
      </c>
      <c r="AJ183">
        <f>IF(Table13[[#This Row],[method_payment]]=3,1,0)</f>
        <v>0</v>
      </c>
      <c r="AK183">
        <f>IF(Table13[[#This Row],[method_payment]]=5,1,0)</f>
        <v>0</v>
      </c>
      <c r="AL183">
        <f>IF(Table13[[#This Row],[method_payment]]=6,1,0)</f>
        <v>0</v>
      </c>
      <c r="AM183" t="s">
        <v>16</v>
      </c>
      <c r="AN183" t="s">
        <v>15</v>
      </c>
      <c r="AO183">
        <v>1</v>
      </c>
      <c r="AP183" s="2">
        <v>1068.21</v>
      </c>
      <c r="AQ183" s="3">
        <f>IF(AND(Table13[[#This Row],[Average_amount_spent_per_visit_last_3_months]]&gt;=1,Table13[[#This Row],[Average_amount_spent_per_visit_last_3_months]]&lt;=999),1,0)</f>
        <v>0</v>
      </c>
      <c r="AR183" s="3">
        <f>IF(AND(Table13[[#This Row],[Average_amount_spent_per_visit_last_3_months]]&gt;=1000,Table13[[#This Row],[Average_amount_spent_per_visit_last_3_months]]&lt;=6700),1,0)</f>
        <v>1</v>
      </c>
      <c r="AS183">
        <v>3</v>
      </c>
      <c r="AT183">
        <v>48</v>
      </c>
      <c r="AU183">
        <f>IF(AND(Table13[[#This Row],[Age]]&gt;=18,Table13[[#This Row],[Age]]&lt;=25),1,0)</f>
        <v>0</v>
      </c>
      <c r="AV183">
        <f>IF(AND(Table13[[#This Row],[Age]]&gt;=26,Table13[[#This Row],[Age]]&lt;=35),1,0)</f>
        <v>0</v>
      </c>
      <c r="AW183">
        <f>IF(AND(Table13[[#This Row],[Age]]&gt;=36,Table13[[#This Row],[Age]]&lt;=45),1,0)</f>
        <v>0</v>
      </c>
      <c r="AX183">
        <f>IF(AND(Table13[[#This Row],[Age]]&gt;=46,Table13[[#This Row],[Age]]&lt;=55),1,0)</f>
        <v>1</v>
      </c>
      <c r="AY183">
        <f>IF(AND(Table13[[#This Row],[Age]]&gt;=56,Table13[[#This Row],[Age]]&lt;=67),1,0)</f>
        <v>0</v>
      </c>
      <c r="AZ183" t="s">
        <v>25</v>
      </c>
      <c r="BA183">
        <f>IF(Table13[[#This Row],[Marital Status]]="Married",1,0)</f>
        <v>1</v>
      </c>
      <c r="BB183">
        <f>IF(Table13[[#This Row],[Marital Status]]="Single",1,0)</f>
        <v>0</v>
      </c>
      <c r="BC183" t="s">
        <v>28</v>
      </c>
      <c r="BD183">
        <f>IF(Table13[[#This Row],[gender]]="Male",1,0)</f>
        <v>0</v>
      </c>
      <c r="BE183">
        <f>IF(Table13[[#This Row],[gender]]="Female",1,0)</f>
        <v>1</v>
      </c>
      <c r="BF183" t="s">
        <v>19</v>
      </c>
      <c r="BG183">
        <f>IF(Table13[[#This Row],[Highest level of Education]]="Did not attend school",1,0)</f>
        <v>0</v>
      </c>
      <c r="BH183">
        <f>IF(Table13[[#This Row],[Highest level of Education]]="K12 completed",1,0)</f>
        <v>0</v>
      </c>
      <c r="BI183">
        <f>IF(Table13[[#This Row],[Highest level of Education]]="High School Completed",1,0)</f>
        <v>0</v>
      </c>
      <c r="BJ183">
        <f>IF(Table13[[#This Row],[Highest level of Education]]="Technical Diploma/Partially completed College",1,0)</f>
        <v>0</v>
      </c>
      <c r="BK183">
        <f>IF(Table13[[#This Row],[Highest level of Education]]="University/College Degree",1,0)</f>
        <v>1</v>
      </c>
      <c r="BL183">
        <f>IF(Table13[[#This Row],[Highest level of Education]]="Post-graduate education",1,0)</f>
        <v>0</v>
      </c>
      <c r="BM183">
        <v>3</v>
      </c>
      <c r="BN183">
        <v>2</v>
      </c>
      <c r="BO183">
        <v>2</v>
      </c>
      <c r="BP183">
        <f>IF(Table13[[#This Row],[Monthly_Income 1_5500 2_8000 3_11000 4_15000 5_20000 6_27000 7_35000 8_5000 9_51000 98_0]]=1,1,0)</f>
        <v>0</v>
      </c>
      <c r="BQ183">
        <f>IF(Table13[[#This Row],[Monthly_Income 1_5500 2_8000 3_11000 4_15000 5_20000 6_27000 7_35000 8_5000 9_51000 98_0]]=2,1,0)</f>
        <v>1</v>
      </c>
      <c r="BR183">
        <f>IF(Table13[[#This Row],[Monthly_Income 1_5500 2_8000 3_11000 4_15000 5_20000 6_27000 7_35000 8_5000 9_51000 98_0]]=3,1,0)</f>
        <v>0</v>
      </c>
      <c r="BS183">
        <f>IF(Table13[[#This Row],[Monthly_Income 1_5500 2_8000 3_11000 4_15000 5_20000 6_27000 7_35000 8_5000 9_51000 98_0]]=4,1,0)</f>
        <v>0</v>
      </c>
      <c r="BT183">
        <f>IF(Table13[[#This Row],[Monthly_Income 1_5500 2_8000 3_11000 4_15000 5_20000 6_27000 7_35000 8_5000 9_51000 98_0]]=5,1,0)</f>
        <v>0</v>
      </c>
      <c r="BU183">
        <f>IF(Table13[[#This Row],[Monthly_Income 1_5500 2_8000 3_11000 4_15000 5_20000 6_27000 7_35000 8_5000 9_51000 98_0]]=6,1,0)</f>
        <v>0</v>
      </c>
      <c r="BV183">
        <f>IF(Table13[[#This Row],[Monthly_Income 1_5500 2_8000 3_11000 4_15000 5_20000 6_27000 7_35000 8_5000 9_51000 98_0]]=7,1,0)</f>
        <v>0</v>
      </c>
      <c r="BW183">
        <f>IF(Table13[[#This Row],[Monthly_Income 1_5500 2_8000 3_11000 4_15000 5_20000 6_27000 7_35000 8_5000 9_51000 98_0]]=8,1,0)</f>
        <v>0</v>
      </c>
      <c r="BX183">
        <f>IF(Table13[[#This Row],[Monthly_Income 1_5500 2_8000 3_11000 4_15000 5_20000 6_27000 7_35000 8_5000 9_51000 98_0]]=9,1,0)</f>
        <v>0</v>
      </c>
      <c r="BY183">
        <f>IF(Table13[[#This Row],[Monthly_Income 1_5500 2_8000 3_11000 4_15000 5_20000 6_27000 7_35000 8_5000 9_51000 98_0]]=98,1,0)</f>
        <v>0</v>
      </c>
      <c r="BZ183">
        <v>8</v>
      </c>
      <c r="CA183">
        <f>IF(Table13[[#This Row],[Monthly_Household_Income]]=1,1,0)</f>
        <v>0</v>
      </c>
      <c r="CB183">
        <f>IF(Table13[[#This Row],[Monthly_Household_Income]]=2,1,0)</f>
        <v>0</v>
      </c>
      <c r="CC183">
        <f>IF(Table13[[#This Row],[Monthly_Household_Income]]=3,1,0)</f>
        <v>0</v>
      </c>
      <c r="CD183">
        <f>IF(Table13[[#This Row],[Monthly_Household_Income]]=4,1,0)</f>
        <v>0</v>
      </c>
      <c r="CE183">
        <f>IF(Table13[[#This Row],[Monthly_Household_Income]]=5,1,0)</f>
        <v>0</v>
      </c>
      <c r="CF183">
        <f>IF(Table13[[#This Row],[Monthly_Household_Income]]=6,1,0)</f>
        <v>0</v>
      </c>
      <c r="CG183">
        <f>IF(Table13[[#This Row],[Monthly_Household_Income]]=7,1,0)</f>
        <v>0</v>
      </c>
      <c r="CH183">
        <f>IF(Table13[[#This Row],[Monthly_Household_Income]]=8,1,0)</f>
        <v>1</v>
      </c>
      <c r="CI183">
        <f>IF(Table13[[#This Row],[Monthly_Household_Income]]=9,1,0)</f>
        <v>0</v>
      </c>
      <c r="CJ183">
        <f>IF(Table13[[#This Row],[Monthly_Household_Income]]=98,1,0)</f>
        <v>0</v>
      </c>
    </row>
    <row r="184" spans="1:88">
      <c r="A184">
        <v>688</v>
      </c>
      <c r="B184" s="1">
        <v>43161</v>
      </c>
      <c r="C184" t="s">
        <v>32</v>
      </c>
      <c r="D184">
        <v>8</v>
      </c>
      <c r="E184">
        <v>9</v>
      </c>
      <c r="F184">
        <v>7</v>
      </c>
      <c r="G184">
        <v>8</v>
      </c>
      <c r="H184">
        <v>8</v>
      </c>
      <c r="I184">
        <v>8</v>
      </c>
      <c r="J184" t="s">
        <v>16</v>
      </c>
      <c r="K184">
        <v>7</v>
      </c>
      <c r="L184">
        <v>9</v>
      </c>
      <c r="M184">
        <v>8</v>
      </c>
      <c r="N184">
        <v>8</v>
      </c>
      <c r="O184">
        <v>9</v>
      </c>
      <c r="P184">
        <v>7</v>
      </c>
      <c r="Q184">
        <v>8</v>
      </c>
      <c r="R184">
        <v>8</v>
      </c>
      <c r="S184">
        <v>9</v>
      </c>
      <c r="T184">
        <v>7</v>
      </c>
      <c r="U184">
        <v>8</v>
      </c>
      <c r="V184">
        <v>8</v>
      </c>
      <c r="W184">
        <v>7</v>
      </c>
      <c r="X184">
        <v>7</v>
      </c>
      <c r="Y184">
        <v>9</v>
      </c>
      <c r="Z184">
        <v>7</v>
      </c>
      <c r="AA184">
        <v>8</v>
      </c>
      <c r="AB184">
        <v>8</v>
      </c>
      <c r="AC184">
        <v>2</v>
      </c>
      <c r="AD184">
        <f>IF(Table13[[#This Row],[payment]]=1,1,0)</f>
        <v>0</v>
      </c>
      <c r="AE184">
        <f>IF(Table13[[#This Row],[payment]]=2,1,0)</f>
        <v>1</v>
      </c>
      <c r="AF184">
        <f>IF(Table13[[#This Row],[payment]]=3,1,0)</f>
        <v>0</v>
      </c>
      <c r="AG184">
        <v>1</v>
      </c>
      <c r="AH184">
        <f>IF(Table13[[#This Row],[method_payment]]=1,1,0)</f>
        <v>1</v>
      </c>
      <c r="AI184">
        <f>IF(Table13[[#This Row],[method_payment]]=2,1,0)</f>
        <v>0</v>
      </c>
      <c r="AJ184">
        <f>IF(Table13[[#This Row],[method_payment]]=3,1,0)</f>
        <v>0</v>
      </c>
      <c r="AK184">
        <f>IF(Table13[[#This Row],[method_payment]]=5,1,0)</f>
        <v>0</v>
      </c>
      <c r="AL184">
        <f>IF(Table13[[#This Row],[method_payment]]=6,1,0)</f>
        <v>0</v>
      </c>
      <c r="AM184" t="s">
        <v>16</v>
      </c>
      <c r="AN184" t="s">
        <v>16</v>
      </c>
      <c r="AO184">
        <v>1</v>
      </c>
      <c r="AP184" s="2">
        <v>367.51</v>
      </c>
      <c r="AQ184" s="3">
        <f>IF(AND(Table13[[#This Row],[Average_amount_spent_per_visit_last_3_months]]&gt;=1,Table13[[#This Row],[Average_amount_spent_per_visit_last_3_months]]&lt;=999),1,0)</f>
        <v>1</v>
      </c>
      <c r="AR184" s="3">
        <f>IF(AND(Table13[[#This Row],[Average_amount_spent_per_visit_last_3_months]]&gt;=1000,Table13[[#This Row],[Average_amount_spent_per_visit_last_3_months]]&lt;=6700),1,0)</f>
        <v>0</v>
      </c>
      <c r="AS184">
        <v>3</v>
      </c>
      <c r="AT184">
        <v>25</v>
      </c>
      <c r="AU184">
        <f>IF(AND(Table13[[#This Row],[Age]]&gt;=18,Table13[[#This Row],[Age]]&lt;=25),1,0)</f>
        <v>1</v>
      </c>
      <c r="AV184">
        <f>IF(AND(Table13[[#This Row],[Age]]&gt;=26,Table13[[#This Row],[Age]]&lt;=35),1,0)</f>
        <v>0</v>
      </c>
      <c r="AW184">
        <f>IF(AND(Table13[[#This Row],[Age]]&gt;=36,Table13[[#This Row],[Age]]&lt;=45),1,0)</f>
        <v>0</v>
      </c>
      <c r="AX184">
        <f>IF(AND(Table13[[#This Row],[Age]]&gt;=46,Table13[[#This Row],[Age]]&lt;=55),1,0)</f>
        <v>0</v>
      </c>
      <c r="AY184">
        <f>IF(AND(Table13[[#This Row],[Age]]&gt;=56,Table13[[#This Row],[Age]]&lt;=67),1,0)</f>
        <v>0</v>
      </c>
      <c r="AZ184" t="s">
        <v>24</v>
      </c>
      <c r="BA184">
        <f>IF(Table13[[#This Row],[Marital Status]]="Married",1,0)</f>
        <v>0</v>
      </c>
      <c r="BB184">
        <f>IF(Table13[[#This Row],[Marital Status]]="Single",1,0)</f>
        <v>1</v>
      </c>
      <c r="BC184" t="s">
        <v>27</v>
      </c>
      <c r="BD184">
        <f>IF(Table13[[#This Row],[gender]]="Male",1,0)</f>
        <v>1</v>
      </c>
      <c r="BE184">
        <f>IF(Table13[[#This Row],[gender]]="Female",1,0)</f>
        <v>0</v>
      </c>
      <c r="BF184" t="s">
        <v>20</v>
      </c>
      <c r="BG184">
        <f>IF(Table13[[#This Row],[Highest level of Education]]="Did not attend school",1,0)</f>
        <v>0</v>
      </c>
      <c r="BH184">
        <f>IF(Table13[[#This Row],[Highest level of Education]]="K12 completed",1,0)</f>
        <v>0</v>
      </c>
      <c r="BI184">
        <f>IF(Table13[[#This Row],[Highest level of Education]]="High School Completed",1,0)</f>
        <v>1</v>
      </c>
      <c r="BJ184">
        <f>IF(Table13[[#This Row],[Highest level of Education]]="Technical Diploma/Partially completed College",1,0)</f>
        <v>0</v>
      </c>
      <c r="BK184">
        <f>IF(Table13[[#This Row],[Highest level of Education]]="University/College Degree",1,0)</f>
        <v>0</v>
      </c>
      <c r="BL184">
        <f>IF(Table13[[#This Row],[Highest level of Education]]="Post-graduate education",1,0)</f>
        <v>0</v>
      </c>
      <c r="BM184">
        <v>0</v>
      </c>
      <c r="BN184">
        <v>1</v>
      </c>
      <c r="BO184">
        <v>2</v>
      </c>
      <c r="BP184">
        <f>IF(Table13[[#This Row],[Monthly_Income 1_5500 2_8000 3_11000 4_15000 5_20000 6_27000 7_35000 8_5000 9_51000 98_0]]=1,1,0)</f>
        <v>0</v>
      </c>
      <c r="BQ184">
        <f>IF(Table13[[#This Row],[Monthly_Income 1_5500 2_8000 3_11000 4_15000 5_20000 6_27000 7_35000 8_5000 9_51000 98_0]]=2,1,0)</f>
        <v>1</v>
      </c>
      <c r="BR184">
        <f>IF(Table13[[#This Row],[Monthly_Income 1_5500 2_8000 3_11000 4_15000 5_20000 6_27000 7_35000 8_5000 9_51000 98_0]]=3,1,0)</f>
        <v>0</v>
      </c>
      <c r="BS184">
        <f>IF(Table13[[#This Row],[Monthly_Income 1_5500 2_8000 3_11000 4_15000 5_20000 6_27000 7_35000 8_5000 9_51000 98_0]]=4,1,0)</f>
        <v>0</v>
      </c>
      <c r="BT184">
        <f>IF(Table13[[#This Row],[Monthly_Income 1_5500 2_8000 3_11000 4_15000 5_20000 6_27000 7_35000 8_5000 9_51000 98_0]]=5,1,0)</f>
        <v>0</v>
      </c>
      <c r="BU184">
        <f>IF(Table13[[#This Row],[Monthly_Income 1_5500 2_8000 3_11000 4_15000 5_20000 6_27000 7_35000 8_5000 9_51000 98_0]]=6,1,0)</f>
        <v>0</v>
      </c>
      <c r="BV184">
        <f>IF(Table13[[#This Row],[Monthly_Income 1_5500 2_8000 3_11000 4_15000 5_20000 6_27000 7_35000 8_5000 9_51000 98_0]]=7,1,0)</f>
        <v>0</v>
      </c>
      <c r="BW184">
        <f>IF(Table13[[#This Row],[Monthly_Income 1_5500 2_8000 3_11000 4_15000 5_20000 6_27000 7_35000 8_5000 9_51000 98_0]]=8,1,0)</f>
        <v>0</v>
      </c>
      <c r="BX184">
        <f>IF(Table13[[#This Row],[Monthly_Income 1_5500 2_8000 3_11000 4_15000 5_20000 6_27000 7_35000 8_5000 9_51000 98_0]]=9,1,0)</f>
        <v>0</v>
      </c>
      <c r="BY184">
        <f>IF(Table13[[#This Row],[Monthly_Income 1_5500 2_8000 3_11000 4_15000 5_20000 6_27000 7_35000 8_5000 9_51000 98_0]]=98,1,0)</f>
        <v>0</v>
      </c>
      <c r="BZ184">
        <v>2</v>
      </c>
      <c r="CA184">
        <f>IF(Table13[[#This Row],[Monthly_Household_Income]]=1,1,0)</f>
        <v>0</v>
      </c>
      <c r="CB184">
        <f>IF(Table13[[#This Row],[Monthly_Household_Income]]=2,1,0)</f>
        <v>1</v>
      </c>
      <c r="CC184">
        <f>IF(Table13[[#This Row],[Monthly_Household_Income]]=3,1,0)</f>
        <v>0</v>
      </c>
      <c r="CD184">
        <f>IF(Table13[[#This Row],[Monthly_Household_Income]]=4,1,0)</f>
        <v>0</v>
      </c>
      <c r="CE184">
        <f>IF(Table13[[#This Row],[Monthly_Household_Income]]=5,1,0)</f>
        <v>0</v>
      </c>
      <c r="CF184">
        <f>IF(Table13[[#This Row],[Monthly_Household_Income]]=6,1,0)</f>
        <v>0</v>
      </c>
      <c r="CG184">
        <f>IF(Table13[[#This Row],[Monthly_Household_Income]]=7,1,0)</f>
        <v>0</v>
      </c>
      <c r="CH184">
        <f>IF(Table13[[#This Row],[Monthly_Household_Income]]=8,1,0)</f>
        <v>0</v>
      </c>
      <c r="CI184">
        <f>IF(Table13[[#This Row],[Monthly_Household_Income]]=9,1,0)</f>
        <v>0</v>
      </c>
      <c r="CJ184">
        <f>IF(Table13[[#This Row],[Monthly_Household_Income]]=98,1,0)</f>
        <v>0</v>
      </c>
    </row>
    <row r="185" spans="1:88">
      <c r="A185">
        <v>691</v>
      </c>
      <c r="B185" s="1">
        <v>42949</v>
      </c>
      <c r="C185" t="s">
        <v>29</v>
      </c>
      <c r="D185">
        <v>7</v>
      </c>
      <c r="E185">
        <v>7</v>
      </c>
      <c r="F185">
        <v>7</v>
      </c>
      <c r="G185">
        <v>6</v>
      </c>
      <c r="H185">
        <v>7</v>
      </c>
      <c r="I185">
        <v>6</v>
      </c>
      <c r="J185" t="s">
        <v>15</v>
      </c>
      <c r="K185">
        <v>6</v>
      </c>
      <c r="L185">
        <v>7</v>
      </c>
      <c r="M185">
        <v>7</v>
      </c>
      <c r="N185">
        <v>6</v>
      </c>
      <c r="O185">
        <v>7</v>
      </c>
      <c r="P185">
        <v>6</v>
      </c>
      <c r="Q185">
        <v>7</v>
      </c>
      <c r="R185">
        <v>7</v>
      </c>
      <c r="S185">
        <v>7</v>
      </c>
      <c r="T185">
        <v>6</v>
      </c>
      <c r="U185">
        <v>6</v>
      </c>
      <c r="V185">
        <v>7</v>
      </c>
      <c r="W185">
        <v>7</v>
      </c>
      <c r="X185">
        <v>6</v>
      </c>
      <c r="Y185">
        <v>6</v>
      </c>
      <c r="Z185">
        <v>7</v>
      </c>
      <c r="AA185">
        <v>7</v>
      </c>
      <c r="AB185">
        <v>6</v>
      </c>
      <c r="AC185">
        <v>1</v>
      </c>
      <c r="AD185">
        <f>IF(Table13[[#This Row],[payment]]=1,1,0)</f>
        <v>1</v>
      </c>
      <c r="AE185">
        <f>IF(Table13[[#This Row],[payment]]=2,1,0)</f>
        <v>0</v>
      </c>
      <c r="AF185">
        <f>IF(Table13[[#This Row],[payment]]=3,1,0)</f>
        <v>0</v>
      </c>
      <c r="AG185">
        <v>1</v>
      </c>
      <c r="AH185">
        <f>IF(Table13[[#This Row],[method_payment]]=1,1,0)</f>
        <v>1</v>
      </c>
      <c r="AI185">
        <f>IF(Table13[[#This Row],[method_payment]]=2,1,0)</f>
        <v>0</v>
      </c>
      <c r="AJ185">
        <f>IF(Table13[[#This Row],[method_payment]]=3,1,0)</f>
        <v>0</v>
      </c>
      <c r="AK185">
        <f>IF(Table13[[#This Row],[method_payment]]=5,1,0)</f>
        <v>0</v>
      </c>
      <c r="AL185">
        <f>IF(Table13[[#This Row],[method_payment]]=6,1,0)</f>
        <v>0</v>
      </c>
      <c r="AM185" t="s">
        <v>16</v>
      </c>
      <c r="AN185" t="s">
        <v>15</v>
      </c>
      <c r="AO185">
        <v>1</v>
      </c>
      <c r="AP185" s="2">
        <v>1456.98</v>
      </c>
      <c r="AQ185" s="3">
        <f>IF(AND(Table13[[#This Row],[Average_amount_spent_per_visit_last_3_months]]&gt;=1,Table13[[#This Row],[Average_amount_spent_per_visit_last_3_months]]&lt;=999),1,0)</f>
        <v>0</v>
      </c>
      <c r="AR185" s="3">
        <f>IF(AND(Table13[[#This Row],[Average_amount_spent_per_visit_last_3_months]]&gt;=1000,Table13[[#This Row],[Average_amount_spent_per_visit_last_3_months]]&lt;=6700),1,0)</f>
        <v>1</v>
      </c>
      <c r="AS185">
        <v>1</v>
      </c>
      <c r="AT185">
        <v>28</v>
      </c>
      <c r="AU185">
        <f>IF(AND(Table13[[#This Row],[Age]]&gt;=18,Table13[[#This Row],[Age]]&lt;=25),1,0)</f>
        <v>0</v>
      </c>
      <c r="AV185">
        <f>IF(AND(Table13[[#This Row],[Age]]&gt;=26,Table13[[#This Row],[Age]]&lt;=35),1,0)</f>
        <v>1</v>
      </c>
      <c r="AW185">
        <f>IF(AND(Table13[[#This Row],[Age]]&gt;=36,Table13[[#This Row],[Age]]&lt;=45),1,0)</f>
        <v>0</v>
      </c>
      <c r="AX185">
        <f>IF(AND(Table13[[#This Row],[Age]]&gt;=46,Table13[[#This Row],[Age]]&lt;=55),1,0)</f>
        <v>0</v>
      </c>
      <c r="AY185">
        <f>IF(AND(Table13[[#This Row],[Age]]&gt;=56,Table13[[#This Row],[Age]]&lt;=67),1,0)</f>
        <v>0</v>
      </c>
      <c r="AZ185" t="s">
        <v>24</v>
      </c>
      <c r="BA185">
        <f>IF(Table13[[#This Row],[Marital Status]]="Married",1,0)</f>
        <v>0</v>
      </c>
      <c r="BB185">
        <f>IF(Table13[[#This Row],[Marital Status]]="Single",1,0)</f>
        <v>1</v>
      </c>
      <c r="BC185" t="s">
        <v>28</v>
      </c>
      <c r="BD185">
        <f>IF(Table13[[#This Row],[gender]]="Male",1,0)</f>
        <v>0</v>
      </c>
      <c r="BE185">
        <f>IF(Table13[[#This Row],[gender]]="Female",1,0)</f>
        <v>1</v>
      </c>
      <c r="BF185" t="s">
        <v>19</v>
      </c>
      <c r="BG185">
        <f>IF(Table13[[#This Row],[Highest level of Education]]="Did not attend school",1,0)</f>
        <v>0</v>
      </c>
      <c r="BH185">
        <f>IF(Table13[[#This Row],[Highest level of Education]]="K12 completed",1,0)</f>
        <v>0</v>
      </c>
      <c r="BI185">
        <f>IF(Table13[[#This Row],[Highest level of Education]]="High School Completed",1,0)</f>
        <v>0</v>
      </c>
      <c r="BJ185">
        <f>IF(Table13[[#This Row],[Highest level of Education]]="Technical Diploma/Partially completed College",1,0)</f>
        <v>0</v>
      </c>
      <c r="BK185">
        <f>IF(Table13[[#This Row],[Highest level of Education]]="University/College Degree",1,0)</f>
        <v>1</v>
      </c>
      <c r="BL185">
        <f>IF(Table13[[#This Row],[Highest level of Education]]="Post-graduate education",1,0)</f>
        <v>0</v>
      </c>
      <c r="BM185">
        <v>0</v>
      </c>
      <c r="BN185">
        <v>1</v>
      </c>
      <c r="BO185">
        <v>2</v>
      </c>
      <c r="BP185">
        <f>IF(Table13[[#This Row],[Monthly_Income 1_5500 2_8000 3_11000 4_15000 5_20000 6_27000 7_35000 8_5000 9_51000 98_0]]=1,1,0)</f>
        <v>0</v>
      </c>
      <c r="BQ185">
        <f>IF(Table13[[#This Row],[Monthly_Income 1_5500 2_8000 3_11000 4_15000 5_20000 6_27000 7_35000 8_5000 9_51000 98_0]]=2,1,0)</f>
        <v>1</v>
      </c>
      <c r="BR185">
        <f>IF(Table13[[#This Row],[Monthly_Income 1_5500 2_8000 3_11000 4_15000 5_20000 6_27000 7_35000 8_5000 9_51000 98_0]]=3,1,0)</f>
        <v>0</v>
      </c>
      <c r="BS185">
        <f>IF(Table13[[#This Row],[Monthly_Income 1_5500 2_8000 3_11000 4_15000 5_20000 6_27000 7_35000 8_5000 9_51000 98_0]]=4,1,0)</f>
        <v>0</v>
      </c>
      <c r="BT185">
        <f>IF(Table13[[#This Row],[Monthly_Income 1_5500 2_8000 3_11000 4_15000 5_20000 6_27000 7_35000 8_5000 9_51000 98_0]]=5,1,0)</f>
        <v>0</v>
      </c>
      <c r="BU185">
        <f>IF(Table13[[#This Row],[Monthly_Income 1_5500 2_8000 3_11000 4_15000 5_20000 6_27000 7_35000 8_5000 9_51000 98_0]]=6,1,0)</f>
        <v>0</v>
      </c>
      <c r="BV185">
        <f>IF(Table13[[#This Row],[Monthly_Income 1_5500 2_8000 3_11000 4_15000 5_20000 6_27000 7_35000 8_5000 9_51000 98_0]]=7,1,0)</f>
        <v>0</v>
      </c>
      <c r="BW185">
        <f>IF(Table13[[#This Row],[Monthly_Income 1_5500 2_8000 3_11000 4_15000 5_20000 6_27000 7_35000 8_5000 9_51000 98_0]]=8,1,0)</f>
        <v>0</v>
      </c>
      <c r="BX185">
        <f>IF(Table13[[#This Row],[Monthly_Income 1_5500 2_8000 3_11000 4_15000 5_20000 6_27000 7_35000 8_5000 9_51000 98_0]]=9,1,0)</f>
        <v>0</v>
      </c>
      <c r="BY185">
        <f>IF(Table13[[#This Row],[Monthly_Income 1_5500 2_8000 3_11000 4_15000 5_20000 6_27000 7_35000 8_5000 9_51000 98_0]]=98,1,0)</f>
        <v>0</v>
      </c>
      <c r="BZ185">
        <v>4</v>
      </c>
      <c r="CA185">
        <f>IF(Table13[[#This Row],[Monthly_Household_Income]]=1,1,0)</f>
        <v>0</v>
      </c>
      <c r="CB185">
        <f>IF(Table13[[#This Row],[Monthly_Household_Income]]=2,1,0)</f>
        <v>0</v>
      </c>
      <c r="CC185">
        <f>IF(Table13[[#This Row],[Monthly_Household_Income]]=3,1,0)</f>
        <v>0</v>
      </c>
      <c r="CD185">
        <f>IF(Table13[[#This Row],[Monthly_Household_Income]]=4,1,0)</f>
        <v>1</v>
      </c>
      <c r="CE185">
        <f>IF(Table13[[#This Row],[Monthly_Household_Income]]=5,1,0)</f>
        <v>0</v>
      </c>
      <c r="CF185">
        <f>IF(Table13[[#This Row],[Monthly_Household_Income]]=6,1,0)</f>
        <v>0</v>
      </c>
      <c r="CG185">
        <f>IF(Table13[[#This Row],[Monthly_Household_Income]]=7,1,0)</f>
        <v>0</v>
      </c>
      <c r="CH185">
        <f>IF(Table13[[#This Row],[Monthly_Household_Income]]=8,1,0)</f>
        <v>0</v>
      </c>
      <c r="CI185">
        <f>IF(Table13[[#This Row],[Monthly_Household_Income]]=9,1,0)</f>
        <v>0</v>
      </c>
      <c r="CJ185">
        <f>IF(Table13[[#This Row],[Monthly_Household_Income]]=98,1,0)</f>
        <v>0</v>
      </c>
    </row>
    <row r="186" spans="1:88">
      <c r="A186">
        <v>697</v>
      </c>
      <c r="B186" s="1">
        <v>42974</v>
      </c>
      <c r="C186" t="s">
        <v>35</v>
      </c>
      <c r="D186">
        <v>9</v>
      </c>
      <c r="E186">
        <v>7</v>
      </c>
      <c r="F186">
        <v>9</v>
      </c>
      <c r="G186">
        <v>8</v>
      </c>
      <c r="H186">
        <v>8</v>
      </c>
      <c r="I186">
        <v>7</v>
      </c>
      <c r="J186" t="s">
        <v>15</v>
      </c>
      <c r="K186">
        <v>9</v>
      </c>
      <c r="L186">
        <v>9</v>
      </c>
      <c r="M186">
        <v>7</v>
      </c>
      <c r="N186">
        <v>8</v>
      </c>
      <c r="O186">
        <v>7</v>
      </c>
      <c r="P186">
        <v>9</v>
      </c>
      <c r="Q186">
        <v>9</v>
      </c>
      <c r="R186">
        <v>8</v>
      </c>
      <c r="S186">
        <v>8</v>
      </c>
      <c r="T186">
        <v>6</v>
      </c>
      <c r="U186">
        <v>9</v>
      </c>
      <c r="V186">
        <v>8</v>
      </c>
      <c r="W186">
        <v>9</v>
      </c>
      <c r="X186">
        <v>0</v>
      </c>
      <c r="Y186">
        <v>7</v>
      </c>
      <c r="Z186">
        <v>9</v>
      </c>
      <c r="AA186">
        <v>7</v>
      </c>
      <c r="AB186">
        <v>8</v>
      </c>
      <c r="AC186">
        <v>2</v>
      </c>
      <c r="AD186">
        <f>IF(Table13[[#This Row],[payment]]=1,1,0)</f>
        <v>0</v>
      </c>
      <c r="AE186">
        <f>IF(Table13[[#This Row],[payment]]=2,1,0)</f>
        <v>1</v>
      </c>
      <c r="AF186">
        <f>IF(Table13[[#This Row],[payment]]=3,1,0)</f>
        <v>0</v>
      </c>
      <c r="AG186">
        <v>1</v>
      </c>
      <c r="AH186">
        <f>IF(Table13[[#This Row],[method_payment]]=1,1,0)</f>
        <v>1</v>
      </c>
      <c r="AI186">
        <f>IF(Table13[[#This Row],[method_payment]]=2,1,0)</f>
        <v>0</v>
      </c>
      <c r="AJ186">
        <f>IF(Table13[[#This Row],[method_payment]]=3,1,0)</f>
        <v>0</v>
      </c>
      <c r="AK186">
        <f>IF(Table13[[#This Row],[method_payment]]=5,1,0)</f>
        <v>0</v>
      </c>
      <c r="AL186">
        <f>IF(Table13[[#This Row],[method_payment]]=6,1,0)</f>
        <v>0</v>
      </c>
      <c r="AM186" t="s">
        <v>16</v>
      </c>
      <c r="AN186" t="s">
        <v>16</v>
      </c>
      <c r="AO186">
        <v>2</v>
      </c>
      <c r="AP186" s="2">
        <v>400.66</v>
      </c>
      <c r="AQ186" s="3">
        <f>IF(AND(Table13[[#This Row],[Average_amount_spent_per_visit_last_3_months]]&gt;=1,Table13[[#This Row],[Average_amount_spent_per_visit_last_3_months]]&lt;=999),1,0)</f>
        <v>1</v>
      </c>
      <c r="AR186" s="3">
        <f>IF(AND(Table13[[#This Row],[Average_amount_spent_per_visit_last_3_months]]&gt;=1000,Table13[[#This Row],[Average_amount_spent_per_visit_last_3_months]]&lt;=6700),1,0)</f>
        <v>0</v>
      </c>
      <c r="AS186">
        <v>2</v>
      </c>
      <c r="AT186">
        <v>46</v>
      </c>
      <c r="AU186">
        <f>IF(AND(Table13[[#This Row],[Age]]&gt;=18,Table13[[#This Row],[Age]]&lt;=25),1,0)</f>
        <v>0</v>
      </c>
      <c r="AV186">
        <f>IF(AND(Table13[[#This Row],[Age]]&gt;=26,Table13[[#This Row],[Age]]&lt;=35),1,0)</f>
        <v>0</v>
      </c>
      <c r="AW186">
        <f>IF(AND(Table13[[#This Row],[Age]]&gt;=36,Table13[[#This Row],[Age]]&lt;=45),1,0)</f>
        <v>0</v>
      </c>
      <c r="AX186">
        <f>IF(AND(Table13[[#This Row],[Age]]&gt;=46,Table13[[#This Row],[Age]]&lt;=55),1,0)</f>
        <v>1</v>
      </c>
      <c r="AY186">
        <f>IF(AND(Table13[[#This Row],[Age]]&gt;=56,Table13[[#This Row],[Age]]&lt;=67),1,0)</f>
        <v>0</v>
      </c>
      <c r="AZ186" t="s">
        <v>25</v>
      </c>
      <c r="BA186">
        <f>IF(Table13[[#This Row],[Marital Status]]="Married",1,0)</f>
        <v>1</v>
      </c>
      <c r="BB186">
        <f>IF(Table13[[#This Row],[Marital Status]]="Single",1,0)</f>
        <v>0</v>
      </c>
      <c r="BC186" t="s">
        <v>27</v>
      </c>
      <c r="BD186">
        <f>IF(Table13[[#This Row],[gender]]="Male",1,0)</f>
        <v>1</v>
      </c>
      <c r="BE186">
        <f>IF(Table13[[#This Row],[gender]]="Female",1,0)</f>
        <v>0</v>
      </c>
      <c r="BF186" t="s">
        <v>18</v>
      </c>
      <c r="BG186">
        <f>IF(Table13[[#This Row],[Highest level of Education]]="Did not attend school",1,0)</f>
        <v>0</v>
      </c>
      <c r="BH186">
        <f>IF(Table13[[#This Row],[Highest level of Education]]="K12 completed",1,0)</f>
        <v>0</v>
      </c>
      <c r="BI186">
        <f>IF(Table13[[#This Row],[Highest level of Education]]="High School Completed",1,0)</f>
        <v>0</v>
      </c>
      <c r="BJ186">
        <f>IF(Table13[[#This Row],[Highest level of Education]]="Technical Diploma/Partially completed College",1,0)</f>
        <v>0</v>
      </c>
      <c r="BK186">
        <f>IF(Table13[[#This Row],[Highest level of Education]]="University/College Degree",1,0)</f>
        <v>0</v>
      </c>
      <c r="BL186">
        <f>IF(Table13[[#This Row],[Highest level of Education]]="Post-graduate education",1,0)</f>
        <v>1</v>
      </c>
      <c r="BM186">
        <v>2</v>
      </c>
      <c r="BN186">
        <v>1</v>
      </c>
      <c r="BO186">
        <v>9</v>
      </c>
      <c r="BP186">
        <f>IF(Table13[[#This Row],[Monthly_Income 1_5500 2_8000 3_11000 4_15000 5_20000 6_27000 7_35000 8_5000 9_51000 98_0]]=1,1,0)</f>
        <v>0</v>
      </c>
      <c r="BQ186">
        <f>IF(Table13[[#This Row],[Monthly_Income 1_5500 2_8000 3_11000 4_15000 5_20000 6_27000 7_35000 8_5000 9_51000 98_0]]=2,1,0)</f>
        <v>0</v>
      </c>
      <c r="BR186">
        <f>IF(Table13[[#This Row],[Monthly_Income 1_5500 2_8000 3_11000 4_15000 5_20000 6_27000 7_35000 8_5000 9_51000 98_0]]=3,1,0)</f>
        <v>0</v>
      </c>
      <c r="BS186">
        <f>IF(Table13[[#This Row],[Monthly_Income 1_5500 2_8000 3_11000 4_15000 5_20000 6_27000 7_35000 8_5000 9_51000 98_0]]=4,1,0)</f>
        <v>0</v>
      </c>
      <c r="BT186">
        <f>IF(Table13[[#This Row],[Monthly_Income 1_5500 2_8000 3_11000 4_15000 5_20000 6_27000 7_35000 8_5000 9_51000 98_0]]=5,1,0)</f>
        <v>0</v>
      </c>
      <c r="BU186">
        <f>IF(Table13[[#This Row],[Monthly_Income 1_5500 2_8000 3_11000 4_15000 5_20000 6_27000 7_35000 8_5000 9_51000 98_0]]=6,1,0)</f>
        <v>0</v>
      </c>
      <c r="BV186">
        <f>IF(Table13[[#This Row],[Monthly_Income 1_5500 2_8000 3_11000 4_15000 5_20000 6_27000 7_35000 8_5000 9_51000 98_0]]=7,1,0)</f>
        <v>0</v>
      </c>
      <c r="BW186">
        <f>IF(Table13[[#This Row],[Monthly_Income 1_5500 2_8000 3_11000 4_15000 5_20000 6_27000 7_35000 8_5000 9_51000 98_0]]=8,1,0)</f>
        <v>0</v>
      </c>
      <c r="BX186">
        <f>IF(Table13[[#This Row],[Monthly_Income 1_5500 2_8000 3_11000 4_15000 5_20000 6_27000 7_35000 8_5000 9_51000 98_0]]=9,1,0)</f>
        <v>1</v>
      </c>
      <c r="BY186">
        <f>IF(Table13[[#This Row],[Monthly_Income 1_5500 2_8000 3_11000 4_15000 5_20000 6_27000 7_35000 8_5000 9_51000 98_0]]=98,1,0)</f>
        <v>0</v>
      </c>
      <c r="BZ186">
        <v>9</v>
      </c>
      <c r="CA186">
        <f>IF(Table13[[#This Row],[Monthly_Household_Income]]=1,1,0)</f>
        <v>0</v>
      </c>
      <c r="CB186">
        <f>IF(Table13[[#This Row],[Monthly_Household_Income]]=2,1,0)</f>
        <v>0</v>
      </c>
      <c r="CC186">
        <f>IF(Table13[[#This Row],[Monthly_Household_Income]]=3,1,0)</f>
        <v>0</v>
      </c>
      <c r="CD186">
        <f>IF(Table13[[#This Row],[Monthly_Household_Income]]=4,1,0)</f>
        <v>0</v>
      </c>
      <c r="CE186">
        <f>IF(Table13[[#This Row],[Monthly_Household_Income]]=5,1,0)</f>
        <v>0</v>
      </c>
      <c r="CF186">
        <f>IF(Table13[[#This Row],[Monthly_Household_Income]]=6,1,0)</f>
        <v>0</v>
      </c>
      <c r="CG186">
        <f>IF(Table13[[#This Row],[Monthly_Household_Income]]=7,1,0)</f>
        <v>0</v>
      </c>
      <c r="CH186">
        <f>IF(Table13[[#This Row],[Monthly_Household_Income]]=8,1,0)</f>
        <v>0</v>
      </c>
      <c r="CI186">
        <f>IF(Table13[[#This Row],[Monthly_Household_Income]]=9,1,0)</f>
        <v>1</v>
      </c>
      <c r="CJ186">
        <f>IF(Table13[[#This Row],[Monthly_Household_Income]]=98,1,0)</f>
        <v>0</v>
      </c>
    </row>
    <row r="187" spans="1:88">
      <c r="A187">
        <v>699</v>
      </c>
      <c r="B187" s="1">
        <v>42995</v>
      </c>
      <c r="C187" t="s">
        <v>2</v>
      </c>
      <c r="D187">
        <v>6</v>
      </c>
      <c r="E187">
        <v>7</v>
      </c>
      <c r="F187">
        <v>7</v>
      </c>
      <c r="G187">
        <v>7</v>
      </c>
      <c r="H187">
        <v>8</v>
      </c>
      <c r="I187">
        <v>8</v>
      </c>
      <c r="J187" t="s">
        <v>16</v>
      </c>
      <c r="K187">
        <v>7</v>
      </c>
      <c r="L187">
        <v>9</v>
      </c>
      <c r="M187">
        <v>9</v>
      </c>
      <c r="N187">
        <v>8</v>
      </c>
      <c r="O187">
        <v>8</v>
      </c>
      <c r="P187">
        <v>7</v>
      </c>
      <c r="Q187">
        <v>9</v>
      </c>
      <c r="R187">
        <v>7</v>
      </c>
      <c r="S187">
        <v>7</v>
      </c>
      <c r="T187">
        <v>7</v>
      </c>
      <c r="U187">
        <v>8</v>
      </c>
      <c r="V187">
        <v>7</v>
      </c>
      <c r="W187">
        <v>7</v>
      </c>
      <c r="X187">
        <v>9</v>
      </c>
      <c r="Y187">
        <v>7</v>
      </c>
      <c r="Z187">
        <v>8</v>
      </c>
      <c r="AA187">
        <v>6</v>
      </c>
      <c r="AB187">
        <v>0</v>
      </c>
      <c r="AC187">
        <v>2</v>
      </c>
      <c r="AD187">
        <f>IF(Table13[[#This Row],[payment]]=1,1,0)</f>
        <v>0</v>
      </c>
      <c r="AE187">
        <f>IF(Table13[[#This Row],[payment]]=2,1,0)</f>
        <v>1</v>
      </c>
      <c r="AF187">
        <f>IF(Table13[[#This Row],[payment]]=3,1,0)</f>
        <v>0</v>
      </c>
      <c r="AG187">
        <v>1</v>
      </c>
      <c r="AH187">
        <f>IF(Table13[[#This Row],[method_payment]]=1,1,0)</f>
        <v>1</v>
      </c>
      <c r="AI187">
        <f>IF(Table13[[#This Row],[method_payment]]=2,1,0)</f>
        <v>0</v>
      </c>
      <c r="AJ187">
        <f>IF(Table13[[#This Row],[method_payment]]=3,1,0)</f>
        <v>0</v>
      </c>
      <c r="AK187">
        <f>IF(Table13[[#This Row],[method_payment]]=5,1,0)</f>
        <v>0</v>
      </c>
      <c r="AL187">
        <f>IF(Table13[[#This Row],[method_payment]]=6,1,0)</f>
        <v>0</v>
      </c>
      <c r="AM187" t="s">
        <v>15</v>
      </c>
      <c r="AN187" t="s">
        <v>15</v>
      </c>
      <c r="AO187">
        <v>2</v>
      </c>
      <c r="AP187" s="2">
        <v>295.10000000000002</v>
      </c>
      <c r="AQ187" s="3">
        <f>IF(AND(Table13[[#This Row],[Average_amount_spent_per_visit_last_3_months]]&gt;=1,Table13[[#This Row],[Average_amount_spent_per_visit_last_3_months]]&lt;=999),1,0)</f>
        <v>1</v>
      </c>
      <c r="AR187" s="3">
        <f>IF(AND(Table13[[#This Row],[Average_amount_spent_per_visit_last_3_months]]&gt;=1000,Table13[[#This Row],[Average_amount_spent_per_visit_last_3_months]]&lt;=6700),1,0)</f>
        <v>0</v>
      </c>
      <c r="AS187">
        <v>1</v>
      </c>
      <c r="AT187">
        <v>35</v>
      </c>
      <c r="AU187">
        <f>IF(AND(Table13[[#This Row],[Age]]&gt;=18,Table13[[#This Row],[Age]]&lt;=25),1,0)</f>
        <v>0</v>
      </c>
      <c r="AV187">
        <f>IF(AND(Table13[[#This Row],[Age]]&gt;=26,Table13[[#This Row],[Age]]&lt;=35),1,0)</f>
        <v>1</v>
      </c>
      <c r="AW187">
        <f>IF(AND(Table13[[#This Row],[Age]]&gt;=36,Table13[[#This Row],[Age]]&lt;=45),1,0)</f>
        <v>0</v>
      </c>
      <c r="AX187">
        <f>IF(AND(Table13[[#This Row],[Age]]&gt;=46,Table13[[#This Row],[Age]]&lt;=55),1,0)</f>
        <v>0</v>
      </c>
      <c r="AY187">
        <f>IF(AND(Table13[[#This Row],[Age]]&gt;=56,Table13[[#This Row],[Age]]&lt;=67),1,0)</f>
        <v>0</v>
      </c>
      <c r="AZ187" t="s">
        <v>24</v>
      </c>
      <c r="BA187">
        <f>IF(Table13[[#This Row],[Marital Status]]="Married",1,0)</f>
        <v>0</v>
      </c>
      <c r="BB187">
        <f>IF(Table13[[#This Row],[Marital Status]]="Single",1,0)</f>
        <v>1</v>
      </c>
      <c r="BC187" t="s">
        <v>27</v>
      </c>
      <c r="BD187">
        <f>IF(Table13[[#This Row],[gender]]="Male",1,0)</f>
        <v>1</v>
      </c>
      <c r="BE187">
        <f>IF(Table13[[#This Row],[gender]]="Female",1,0)</f>
        <v>0</v>
      </c>
      <c r="BF187" t="s">
        <v>23</v>
      </c>
      <c r="BG187">
        <f>IF(Table13[[#This Row],[Highest level of Education]]="Did not attend school",1,0)</f>
        <v>0</v>
      </c>
      <c r="BH187">
        <f>IF(Table13[[#This Row],[Highest level of Education]]="K12 completed",1,0)</f>
        <v>0</v>
      </c>
      <c r="BI187">
        <f>IF(Table13[[#This Row],[Highest level of Education]]="High School Completed",1,0)</f>
        <v>0</v>
      </c>
      <c r="BJ187">
        <f>IF(Table13[[#This Row],[Highest level of Education]]="Technical Diploma/Partially completed College",1,0)</f>
        <v>1</v>
      </c>
      <c r="BK187">
        <f>IF(Table13[[#This Row],[Highest level of Education]]="University/College Degree",1,0)</f>
        <v>0</v>
      </c>
      <c r="BL187">
        <f>IF(Table13[[#This Row],[Highest level of Education]]="Post-graduate education",1,0)</f>
        <v>0</v>
      </c>
      <c r="BM187">
        <v>0</v>
      </c>
      <c r="BN187">
        <v>1</v>
      </c>
      <c r="BO187">
        <v>3</v>
      </c>
      <c r="BP187">
        <f>IF(Table13[[#This Row],[Monthly_Income 1_5500 2_8000 3_11000 4_15000 5_20000 6_27000 7_35000 8_5000 9_51000 98_0]]=1,1,0)</f>
        <v>0</v>
      </c>
      <c r="BQ187">
        <f>IF(Table13[[#This Row],[Monthly_Income 1_5500 2_8000 3_11000 4_15000 5_20000 6_27000 7_35000 8_5000 9_51000 98_0]]=2,1,0)</f>
        <v>0</v>
      </c>
      <c r="BR187">
        <f>IF(Table13[[#This Row],[Monthly_Income 1_5500 2_8000 3_11000 4_15000 5_20000 6_27000 7_35000 8_5000 9_51000 98_0]]=3,1,0)</f>
        <v>1</v>
      </c>
      <c r="BS187">
        <f>IF(Table13[[#This Row],[Monthly_Income 1_5500 2_8000 3_11000 4_15000 5_20000 6_27000 7_35000 8_5000 9_51000 98_0]]=4,1,0)</f>
        <v>0</v>
      </c>
      <c r="BT187">
        <f>IF(Table13[[#This Row],[Monthly_Income 1_5500 2_8000 3_11000 4_15000 5_20000 6_27000 7_35000 8_5000 9_51000 98_0]]=5,1,0)</f>
        <v>0</v>
      </c>
      <c r="BU187">
        <f>IF(Table13[[#This Row],[Monthly_Income 1_5500 2_8000 3_11000 4_15000 5_20000 6_27000 7_35000 8_5000 9_51000 98_0]]=6,1,0)</f>
        <v>0</v>
      </c>
      <c r="BV187">
        <f>IF(Table13[[#This Row],[Monthly_Income 1_5500 2_8000 3_11000 4_15000 5_20000 6_27000 7_35000 8_5000 9_51000 98_0]]=7,1,0)</f>
        <v>0</v>
      </c>
      <c r="BW187">
        <f>IF(Table13[[#This Row],[Monthly_Income 1_5500 2_8000 3_11000 4_15000 5_20000 6_27000 7_35000 8_5000 9_51000 98_0]]=8,1,0)</f>
        <v>0</v>
      </c>
      <c r="BX187">
        <f>IF(Table13[[#This Row],[Monthly_Income 1_5500 2_8000 3_11000 4_15000 5_20000 6_27000 7_35000 8_5000 9_51000 98_0]]=9,1,0)</f>
        <v>0</v>
      </c>
      <c r="BY187">
        <f>IF(Table13[[#This Row],[Monthly_Income 1_5500 2_8000 3_11000 4_15000 5_20000 6_27000 7_35000 8_5000 9_51000 98_0]]=98,1,0)</f>
        <v>0</v>
      </c>
      <c r="BZ187">
        <v>3</v>
      </c>
      <c r="CA187">
        <f>IF(Table13[[#This Row],[Monthly_Household_Income]]=1,1,0)</f>
        <v>0</v>
      </c>
      <c r="CB187">
        <f>IF(Table13[[#This Row],[Monthly_Household_Income]]=2,1,0)</f>
        <v>0</v>
      </c>
      <c r="CC187">
        <f>IF(Table13[[#This Row],[Monthly_Household_Income]]=3,1,0)</f>
        <v>1</v>
      </c>
      <c r="CD187">
        <f>IF(Table13[[#This Row],[Monthly_Household_Income]]=4,1,0)</f>
        <v>0</v>
      </c>
      <c r="CE187">
        <f>IF(Table13[[#This Row],[Monthly_Household_Income]]=5,1,0)</f>
        <v>0</v>
      </c>
      <c r="CF187">
        <f>IF(Table13[[#This Row],[Monthly_Household_Income]]=6,1,0)</f>
        <v>0</v>
      </c>
      <c r="CG187">
        <f>IF(Table13[[#This Row],[Monthly_Household_Income]]=7,1,0)</f>
        <v>0</v>
      </c>
      <c r="CH187">
        <f>IF(Table13[[#This Row],[Monthly_Household_Income]]=8,1,0)</f>
        <v>0</v>
      </c>
      <c r="CI187">
        <f>IF(Table13[[#This Row],[Monthly_Household_Income]]=9,1,0)</f>
        <v>0</v>
      </c>
      <c r="CJ187">
        <f>IF(Table13[[#This Row],[Monthly_Household_Income]]=98,1,0)</f>
        <v>0</v>
      </c>
    </row>
    <row r="188" spans="1:88">
      <c r="A188">
        <v>704</v>
      </c>
      <c r="B188" s="1">
        <v>42944</v>
      </c>
      <c r="C188" t="s">
        <v>2</v>
      </c>
      <c r="D188">
        <v>7</v>
      </c>
      <c r="E188">
        <v>6</v>
      </c>
      <c r="F188">
        <v>6</v>
      </c>
      <c r="G188">
        <v>7</v>
      </c>
      <c r="H188">
        <v>6</v>
      </c>
      <c r="I188">
        <v>5</v>
      </c>
      <c r="J188" t="s">
        <v>15</v>
      </c>
      <c r="K188">
        <v>8</v>
      </c>
      <c r="L188">
        <v>7</v>
      </c>
      <c r="M188">
        <v>6</v>
      </c>
      <c r="N188">
        <v>8</v>
      </c>
      <c r="O188">
        <v>8</v>
      </c>
      <c r="P188">
        <v>6</v>
      </c>
      <c r="Q188">
        <v>6</v>
      </c>
      <c r="R188">
        <v>7</v>
      </c>
      <c r="S188">
        <v>7</v>
      </c>
      <c r="T188">
        <v>6</v>
      </c>
      <c r="U188">
        <v>8</v>
      </c>
      <c r="V188">
        <v>7</v>
      </c>
      <c r="W188">
        <v>6</v>
      </c>
      <c r="X188">
        <v>6</v>
      </c>
      <c r="Y188">
        <v>7</v>
      </c>
      <c r="Z188">
        <v>7</v>
      </c>
      <c r="AA188">
        <v>8</v>
      </c>
      <c r="AB188">
        <v>6</v>
      </c>
      <c r="AC188">
        <v>1</v>
      </c>
      <c r="AD188">
        <f>IF(Table13[[#This Row],[payment]]=1,1,0)</f>
        <v>1</v>
      </c>
      <c r="AE188">
        <f>IF(Table13[[#This Row],[payment]]=2,1,0)</f>
        <v>0</v>
      </c>
      <c r="AF188">
        <f>IF(Table13[[#This Row],[payment]]=3,1,0)</f>
        <v>0</v>
      </c>
      <c r="AG188">
        <v>1</v>
      </c>
      <c r="AH188">
        <f>IF(Table13[[#This Row],[method_payment]]=1,1,0)</f>
        <v>1</v>
      </c>
      <c r="AI188">
        <f>IF(Table13[[#This Row],[method_payment]]=2,1,0)</f>
        <v>0</v>
      </c>
      <c r="AJ188">
        <f>IF(Table13[[#This Row],[method_payment]]=3,1,0)</f>
        <v>0</v>
      </c>
      <c r="AK188">
        <f>IF(Table13[[#This Row],[method_payment]]=5,1,0)</f>
        <v>0</v>
      </c>
      <c r="AL188">
        <f>IF(Table13[[#This Row],[method_payment]]=6,1,0)</f>
        <v>0</v>
      </c>
      <c r="AM188" t="s">
        <v>16</v>
      </c>
      <c r="AN188" t="s">
        <v>15</v>
      </c>
      <c r="AO188">
        <v>2</v>
      </c>
      <c r="AP188" s="2">
        <v>368.8</v>
      </c>
      <c r="AQ188" s="3">
        <f>IF(AND(Table13[[#This Row],[Average_amount_spent_per_visit_last_3_months]]&gt;=1,Table13[[#This Row],[Average_amount_spent_per_visit_last_3_months]]&lt;=999),1,0)</f>
        <v>1</v>
      </c>
      <c r="AR188" s="3">
        <f>IF(AND(Table13[[#This Row],[Average_amount_spent_per_visit_last_3_months]]&gt;=1000,Table13[[#This Row],[Average_amount_spent_per_visit_last_3_months]]&lt;=6700),1,0)</f>
        <v>0</v>
      </c>
      <c r="AS188">
        <v>1</v>
      </c>
      <c r="AT188">
        <v>38</v>
      </c>
      <c r="AU188">
        <f>IF(AND(Table13[[#This Row],[Age]]&gt;=18,Table13[[#This Row],[Age]]&lt;=25),1,0)</f>
        <v>0</v>
      </c>
      <c r="AV188">
        <f>IF(AND(Table13[[#This Row],[Age]]&gt;=26,Table13[[#This Row],[Age]]&lt;=35),1,0)</f>
        <v>0</v>
      </c>
      <c r="AW188">
        <f>IF(AND(Table13[[#This Row],[Age]]&gt;=36,Table13[[#This Row],[Age]]&lt;=45),1,0)</f>
        <v>1</v>
      </c>
      <c r="AX188">
        <f>IF(AND(Table13[[#This Row],[Age]]&gt;=46,Table13[[#This Row],[Age]]&lt;=55),1,0)</f>
        <v>0</v>
      </c>
      <c r="AY188">
        <f>IF(AND(Table13[[#This Row],[Age]]&gt;=56,Table13[[#This Row],[Age]]&lt;=67),1,0)</f>
        <v>0</v>
      </c>
      <c r="AZ188" t="s">
        <v>25</v>
      </c>
      <c r="BA188">
        <f>IF(Table13[[#This Row],[Marital Status]]="Married",1,0)</f>
        <v>1</v>
      </c>
      <c r="BB188">
        <f>IF(Table13[[#This Row],[Marital Status]]="Single",1,0)</f>
        <v>0</v>
      </c>
      <c r="BC188" t="s">
        <v>27</v>
      </c>
      <c r="BD188">
        <f>IF(Table13[[#This Row],[gender]]="Male",1,0)</f>
        <v>1</v>
      </c>
      <c r="BE188">
        <f>IF(Table13[[#This Row],[gender]]="Female",1,0)</f>
        <v>0</v>
      </c>
      <c r="BF188" t="s">
        <v>19</v>
      </c>
      <c r="BG188">
        <f>IF(Table13[[#This Row],[Highest level of Education]]="Did not attend school",1,0)</f>
        <v>0</v>
      </c>
      <c r="BH188">
        <f>IF(Table13[[#This Row],[Highest level of Education]]="K12 completed",1,0)</f>
        <v>0</v>
      </c>
      <c r="BI188">
        <f>IF(Table13[[#This Row],[Highest level of Education]]="High School Completed",1,0)</f>
        <v>0</v>
      </c>
      <c r="BJ188">
        <f>IF(Table13[[#This Row],[Highest level of Education]]="Technical Diploma/Partially completed College",1,0)</f>
        <v>0</v>
      </c>
      <c r="BK188">
        <f>IF(Table13[[#This Row],[Highest level of Education]]="University/College Degree",1,0)</f>
        <v>1</v>
      </c>
      <c r="BL188">
        <f>IF(Table13[[#This Row],[Highest level of Education]]="Post-graduate education",1,0)</f>
        <v>0</v>
      </c>
      <c r="BM188">
        <v>3</v>
      </c>
      <c r="BN188">
        <v>1</v>
      </c>
      <c r="BO188">
        <v>4</v>
      </c>
      <c r="BP188">
        <f>IF(Table13[[#This Row],[Monthly_Income 1_5500 2_8000 3_11000 4_15000 5_20000 6_27000 7_35000 8_5000 9_51000 98_0]]=1,1,0)</f>
        <v>0</v>
      </c>
      <c r="BQ188">
        <f>IF(Table13[[#This Row],[Monthly_Income 1_5500 2_8000 3_11000 4_15000 5_20000 6_27000 7_35000 8_5000 9_51000 98_0]]=2,1,0)</f>
        <v>0</v>
      </c>
      <c r="BR188">
        <f>IF(Table13[[#This Row],[Monthly_Income 1_5500 2_8000 3_11000 4_15000 5_20000 6_27000 7_35000 8_5000 9_51000 98_0]]=3,1,0)</f>
        <v>0</v>
      </c>
      <c r="BS188">
        <f>IF(Table13[[#This Row],[Monthly_Income 1_5500 2_8000 3_11000 4_15000 5_20000 6_27000 7_35000 8_5000 9_51000 98_0]]=4,1,0)</f>
        <v>1</v>
      </c>
      <c r="BT188">
        <f>IF(Table13[[#This Row],[Monthly_Income 1_5500 2_8000 3_11000 4_15000 5_20000 6_27000 7_35000 8_5000 9_51000 98_0]]=5,1,0)</f>
        <v>0</v>
      </c>
      <c r="BU188">
        <f>IF(Table13[[#This Row],[Monthly_Income 1_5500 2_8000 3_11000 4_15000 5_20000 6_27000 7_35000 8_5000 9_51000 98_0]]=6,1,0)</f>
        <v>0</v>
      </c>
      <c r="BV188">
        <f>IF(Table13[[#This Row],[Monthly_Income 1_5500 2_8000 3_11000 4_15000 5_20000 6_27000 7_35000 8_5000 9_51000 98_0]]=7,1,0)</f>
        <v>0</v>
      </c>
      <c r="BW188">
        <f>IF(Table13[[#This Row],[Monthly_Income 1_5500 2_8000 3_11000 4_15000 5_20000 6_27000 7_35000 8_5000 9_51000 98_0]]=8,1,0)</f>
        <v>0</v>
      </c>
      <c r="BX188">
        <f>IF(Table13[[#This Row],[Monthly_Income 1_5500 2_8000 3_11000 4_15000 5_20000 6_27000 7_35000 8_5000 9_51000 98_0]]=9,1,0)</f>
        <v>0</v>
      </c>
      <c r="BY188">
        <f>IF(Table13[[#This Row],[Monthly_Income 1_5500 2_8000 3_11000 4_15000 5_20000 6_27000 7_35000 8_5000 9_51000 98_0]]=98,1,0)</f>
        <v>0</v>
      </c>
      <c r="BZ188">
        <v>7</v>
      </c>
      <c r="CA188">
        <f>IF(Table13[[#This Row],[Monthly_Household_Income]]=1,1,0)</f>
        <v>0</v>
      </c>
      <c r="CB188">
        <f>IF(Table13[[#This Row],[Monthly_Household_Income]]=2,1,0)</f>
        <v>0</v>
      </c>
      <c r="CC188">
        <f>IF(Table13[[#This Row],[Monthly_Household_Income]]=3,1,0)</f>
        <v>0</v>
      </c>
      <c r="CD188">
        <f>IF(Table13[[#This Row],[Monthly_Household_Income]]=4,1,0)</f>
        <v>0</v>
      </c>
      <c r="CE188">
        <f>IF(Table13[[#This Row],[Monthly_Household_Income]]=5,1,0)</f>
        <v>0</v>
      </c>
      <c r="CF188">
        <f>IF(Table13[[#This Row],[Monthly_Household_Income]]=6,1,0)</f>
        <v>0</v>
      </c>
      <c r="CG188">
        <f>IF(Table13[[#This Row],[Monthly_Household_Income]]=7,1,0)</f>
        <v>1</v>
      </c>
      <c r="CH188">
        <f>IF(Table13[[#This Row],[Monthly_Household_Income]]=8,1,0)</f>
        <v>0</v>
      </c>
      <c r="CI188">
        <f>IF(Table13[[#This Row],[Monthly_Household_Income]]=9,1,0)</f>
        <v>0</v>
      </c>
      <c r="CJ188">
        <f>IF(Table13[[#This Row],[Monthly_Household_Income]]=98,1,0)</f>
        <v>0</v>
      </c>
    </row>
    <row r="189" spans="1:88">
      <c r="A189">
        <v>712</v>
      </c>
      <c r="B189" s="1">
        <v>43192</v>
      </c>
      <c r="C189" t="s">
        <v>31</v>
      </c>
      <c r="D189">
        <v>9</v>
      </c>
      <c r="E189">
        <v>9</v>
      </c>
      <c r="F189">
        <v>7</v>
      </c>
      <c r="G189">
        <v>8</v>
      </c>
      <c r="H189">
        <v>8</v>
      </c>
      <c r="I189">
        <v>8</v>
      </c>
      <c r="J189" t="s">
        <v>15</v>
      </c>
      <c r="K189">
        <v>10</v>
      </c>
      <c r="L189">
        <v>8</v>
      </c>
      <c r="M189">
        <v>9</v>
      </c>
      <c r="N189">
        <v>10</v>
      </c>
      <c r="O189">
        <v>8</v>
      </c>
      <c r="P189">
        <v>10</v>
      </c>
      <c r="Q189">
        <v>7</v>
      </c>
      <c r="R189">
        <v>10</v>
      </c>
      <c r="S189">
        <v>10</v>
      </c>
      <c r="T189">
        <v>8</v>
      </c>
      <c r="U189">
        <v>9</v>
      </c>
      <c r="V189">
        <v>9</v>
      </c>
      <c r="W189">
        <v>6</v>
      </c>
      <c r="X189">
        <v>0</v>
      </c>
      <c r="Y189">
        <v>8</v>
      </c>
      <c r="Z189">
        <v>6</v>
      </c>
      <c r="AA189">
        <v>6</v>
      </c>
      <c r="AB189">
        <v>0</v>
      </c>
      <c r="AC189">
        <v>1</v>
      </c>
      <c r="AD189">
        <f>IF(Table13[[#This Row],[payment]]=1,1,0)</f>
        <v>1</v>
      </c>
      <c r="AE189">
        <f>IF(Table13[[#This Row],[payment]]=2,1,0)</f>
        <v>0</v>
      </c>
      <c r="AF189">
        <f>IF(Table13[[#This Row],[payment]]=3,1,0)</f>
        <v>0</v>
      </c>
      <c r="AG189">
        <v>5</v>
      </c>
      <c r="AH189">
        <f>IF(Table13[[#This Row],[method_payment]]=1,1,0)</f>
        <v>0</v>
      </c>
      <c r="AI189">
        <f>IF(Table13[[#This Row],[method_payment]]=2,1,0)</f>
        <v>0</v>
      </c>
      <c r="AJ189">
        <f>IF(Table13[[#This Row],[method_payment]]=3,1,0)</f>
        <v>0</v>
      </c>
      <c r="AK189">
        <f>IF(Table13[[#This Row],[method_payment]]=5,1,0)</f>
        <v>1</v>
      </c>
      <c r="AL189">
        <f>IF(Table13[[#This Row],[method_payment]]=6,1,0)</f>
        <v>0</v>
      </c>
      <c r="AM189" t="s">
        <v>16</v>
      </c>
      <c r="AN189" t="s">
        <v>16</v>
      </c>
      <c r="AO189">
        <v>3</v>
      </c>
      <c r="AP189" s="2">
        <v>57.51</v>
      </c>
      <c r="AQ189" s="3">
        <f>IF(AND(Table13[[#This Row],[Average_amount_spent_per_visit_last_3_months]]&gt;=1,Table13[[#This Row],[Average_amount_spent_per_visit_last_3_months]]&lt;=999),1,0)</f>
        <v>1</v>
      </c>
      <c r="AR189" s="3">
        <f>IF(AND(Table13[[#This Row],[Average_amount_spent_per_visit_last_3_months]]&gt;=1000,Table13[[#This Row],[Average_amount_spent_per_visit_last_3_months]]&lt;=6700),1,0)</f>
        <v>0</v>
      </c>
      <c r="AS189">
        <v>1</v>
      </c>
      <c r="AT189">
        <v>25</v>
      </c>
      <c r="AU189">
        <f>IF(AND(Table13[[#This Row],[Age]]&gt;=18,Table13[[#This Row],[Age]]&lt;=25),1,0)</f>
        <v>1</v>
      </c>
      <c r="AV189">
        <f>IF(AND(Table13[[#This Row],[Age]]&gt;=26,Table13[[#This Row],[Age]]&lt;=35),1,0)</f>
        <v>0</v>
      </c>
      <c r="AW189">
        <f>IF(AND(Table13[[#This Row],[Age]]&gt;=36,Table13[[#This Row],[Age]]&lt;=45),1,0)</f>
        <v>0</v>
      </c>
      <c r="AX189">
        <f>IF(AND(Table13[[#This Row],[Age]]&gt;=46,Table13[[#This Row],[Age]]&lt;=55),1,0)</f>
        <v>0</v>
      </c>
      <c r="AY189">
        <f>IF(AND(Table13[[#This Row],[Age]]&gt;=56,Table13[[#This Row],[Age]]&lt;=67),1,0)</f>
        <v>0</v>
      </c>
      <c r="AZ189" t="s">
        <v>24</v>
      </c>
      <c r="BA189">
        <f>IF(Table13[[#This Row],[Marital Status]]="Married",1,0)</f>
        <v>0</v>
      </c>
      <c r="BB189">
        <f>IF(Table13[[#This Row],[Marital Status]]="Single",1,0)</f>
        <v>1</v>
      </c>
      <c r="BC189" t="s">
        <v>27</v>
      </c>
      <c r="BD189">
        <f>IF(Table13[[#This Row],[gender]]="Male",1,0)</f>
        <v>1</v>
      </c>
      <c r="BE189">
        <f>IF(Table13[[#This Row],[gender]]="Female",1,0)</f>
        <v>0</v>
      </c>
      <c r="BF189" t="s">
        <v>20</v>
      </c>
      <c r="BG189">
        <f>IF(Table13[[#This Row],[Highest level of Education]]="Did not attend school",1,0)</f>
        <v>0</v>
      </c>
      <c r="BH189">
        <f>IF(Table13[[#This Row],[Highest level of Education]]="K12 completed",1,0)</f>
        <v>0</v>
      </c>
      <c r="BI189">
        <f>IF(Table13[[#This Row],[Highest level of Education]]="High School Completed",1,0)</f>
        <v>1</v>
      </c>
      <c r="BJ189">
        <f>IF(Table13[[#This Row],[Highest level of Education]]="Technical Diploma/Partially completed College",1,0)</f>
        <v>0</v>
      </c>
      <c r="BK189">
        <f>IF(Table13[[#This Row],[Highest level of Education]]="University/College Degree",1,0)</f>
        <v>0</v>
      </c>
      <c r="BL189">
        <f>IF(Table13[[#This Row],[Highest level of Education]]="Post-graduate education",1,0)</f>
        <v>0</v>
      </c>
      <c r="BM189">
        <v>0</v>
      </c>
      <c r="BN189">
        <v>1</v>
      </c>
      <c r="BO189">
        <v>2</v>
      </c>
      <c r="BP189">
        <f>IF(Table13[[#This Row],[Monthly_Income 1_5500 2_8000 3_11000 4_15000 5_20000 6_27000 7_35000 8_5000 9_51000 98_0]]=1,1,0)</f>
        <v>0</v>
      </c>
      <c r="BQ189">
        <f>IF(Table13[[#This Row],[Monthly_Income 1_5500 2_8000 3_11000 4_15000 5_20000 6_27000 7_35000 8_5000 9_51000 98_0]]=2,1,0)</f>
        <v>1</v>
      </c>
      <c r="BR189">
        <f>IF(Table13[[#This Row],[Monthly_Income 1_5500 2_8000 3_11000 4_15000 5_20000 6_27000 7_35000 8_5000 9_51000 98_0]]=3,1,0)</f>
        <v>0</v>
      </c>
      <c r="BS189">
        <f>IF(Table13[[#This Row],[Monthly_Income 1_5500 2_8000 3_11000 4_15000 5_20000 6_27000 7_35000 8_5000 9_51000 98_0]]=4,1,0)</f>
        <v>0</v>
      </c>
      <c r="BT189">
        <f>IF(Table13[[#This Row],[Monthly_Income 1_5500 2_8000 3_11000 4_15000 5_20000 6_27000 7_35000 8_5000 9_51000 98_0]]=5,1,0)</f>
        <v>0</v>
      </c>
      <c r="BU189">
        <f>IF(Table13[[#This Row],[Monthly_Income 1_5500 2_8000 3_11000 4_15000 5_20000 6_27000 7_35000 8_5000 9_51000 98_0]]=6,1,0)</f>
        <v>0</v>
      </c>
      <c r="BV189">
        <f>IF(Table13[[#This Row],[Monthly_Income 1_5500 2_8000 3_11000 4_15000 5_20000 6_27000 7_35000 8_5000 9_51000 98_0]]=7,1,0)</f>
        <v>0</v>
      </c>
      <c r="BW189">
        <f>IF(Table13[[#This Row],[Monthly_Income 1_5500 2_8000 3_11000 4_15000 5_20000 6_27000 7_35000 8_5000 9_51000 98_0]]=8,1,0)</f>
        <v>0</v>
      </c>
      <c r="BX189">
        <f>IF(Table13[[#This Row],[Monthly_Income 1_5500 2_8000 3_11000 4_15000 5_20000 6_27000 7_35000 8_5000 9_51000 98_0]]=9,1,0)</f>
        <v>0</v>
      </c>
      <c r="BY189">
        <f>IF(Table13[[#This Row],[Monthly_Income 1_5500 2_8000 3_11000 4_15000 5_20000 6_27000 7_35000 8_5000 9_51000 98_0]]=98,1,0)</f>
        <v>0</v>
      </c>
      <c r="BZ189">
        <v>4</v>
      </c>
      <c r="CA189">
        <f>IF(Table13[[#This Row],[Monthly_Household_Income]]=1,1,0)</f>
        <v>0</v>
      </c>
      <c r="CB189">
        <f>IF(Table13[[#This Row],[Monthly_Household_Income]]=2,1,0)</f>
        <v>0</v>
      </c>
      <c r="CC189">
        <f>IF(Table13[[#This Row],[Monthly_Household_Income]]=3,1,0)</f>
        <v>0</v>
      </c>
      <c r="CD189">
        <f>IF(Table13[[#This Row],[Monthly_Household_Income]]=4,1,0)</f>
        <v>1</v>
      </c>
      <c r="CE189">
        <f>IF(Table13[[#This Row],[Monthly_Household_Income]]=5,1,0)</f>
        <v>0</v>
      </c>
      <c r="CF189">
        <f>IF(Table13[[#This Row],[Monthly_Household_Income]]=6,1,0)</f>
        <v>0</v>
      </c>
      <c r="CG189">
        <f>IF(Table13[[#This Row],[Monthly_Household_Income]]=7,1,0)</f>
        <v>0</v>
      </c>
      <c r="CH189">
        <f>IF(Table13[[#This Row],[Monthly_Household_Income]]=8,1,0)</f>
        <v>0</v>
      </c>
      <c r="CI189">
        <f>IF(Table13[[#This Row],[Monthly_Household_Income]]=9,1,0)</f>
        <v>0</v>
      </c>
      <c r="CJ189">
        <f>IF(Table13[[#This Row],[Monthly_Household_Income]]=98,1,0)</f>
        <v>0</v>
      </c>
    </row>
    <row r="190" spans="1:88">
      <c r="A190">
        <v>713</v>
      </c>
      <c r="B190" s="1">
        <v>43069</v>
      </c>
      <c r="C190" t="s">
        <v>33</v>
      </c>
      <c r="D190">
        <v>9</v>
      </c>
      <c r="E190">
        <v>10</v>
      </c>
      <c r="F190">
        <v>10</v>
      </c>
      <c r="G190">
        <v>10</v>
      </c>
      <c r="H190">
        <v>9</v>
      </c>
      <c r="I190">
        <v>10</v>
      </c>
      <c r="J190" t="s">
        <v>15</v>
      </c>
      <c r="K190">
        <v>9</v>
      </c>
      <c r="L190">
        <v>10</v>
      </c>
      <c r="M190">
        <v>10</v>
      </c>
      <c r="N190">
        <v>9</v>
      </c>
      <c r="O190">
        <v>10</v>
      </c>
      <c r="P190">
        <v>9</v>
      </c>
      <c r="Q190">
        <v>10</v>
      </c>
      <c r="R190">
        <v>9</v>
      </c>
      <c r="S190">
        <v>10</v>
      </c>
      <c r="T190">
        <v>10</v>
      </c>
      <c r="U190">
        <v>9</v>
      </c>
      <c r="V190">
        <v>10</v>
      </c>
      <c r="W190">
        <v>9</v>
      </c>
      <c r="X190">
        <v>9</v>
      </c>
      <c r="Y190">
        <v>10</v>
      </c>
      <c r="Z190">
        <v>10</v>
      </c>
      <c r="AA190">
        <v>9</v>
      </c>
      <c r="AB190">
        <v>10</v>
      </c>
      <c r="AC190">
        <v>1</v>
      </c>
      <c r="AD190">
        <f>IF(Table13[[#This Row],[payment]]=1,1,0)</f>
        <v>1</v>
      </c>
      <c r="AE190">
        <f>IF(Table13[[#This Row],[payment]]=2,1,0)</f>
        <v>0</v>
      </c>
      <c r="AF190">
        <f>IF(Table13[[#This Row],[payment]]=3,1,0)</f>
        <v>0</v>
      </c>
      <c r="AG190">
        <v>2</v>
      </c>
      <c r="AH190">
        <f>IF(Table13[[#This Row],[method_payment]]=1,1,0)</f>
        <v>0</v>
      </c>
      <c r="AI190">
        <f>IF(Table13[[#This Row],[method_payment]]=2,1,0)</f>
        <v>1</v>
      </c>
      <c r="AJ190">
        <f>IF(Table13[[#This Row],[method_payment]]=3,1,0)</f>
        <v>0</v>
      </c>
      <c r="AK190">
        <f>IF(Table13[[#This Row],[method_payment]]=5,1,0)</f>
        <v>0</v>
      </c>
      <c r="AL190">
        <f>IF(Table13[[#This Row],[method_payment]]=6,1,0)</f>
        <v>0</v>
      </c>
      <c r="AM190" t="s">
        <v>15</v>
      </c>
      <c r="AN190" t="s">
        <v>15</v>
      </c>
      <c r="AO190">
        <v>2</v>
      </c>
      <c r="AP190" s="2">
        <v>184.75</v>
      </c>
      <c r="AQ190" s="3">
        <f>IF(AND(Table13[[#This Row],[Average_amount_spent_per_visit_last_3_months]]&gt;=1,Table13[[#This Row],[Average_amount_spent_per_visit_last_3_months]]&lt;=999),1,0)</f>
        <v>1</v>
      </c>
      <c r="AR190" s="3">
        <f>IF(AND(Table13[[#This Row],[Average_amount_spent_per_visit_last_3_months]]&gt;=1000,Table13[[#This Row],[Average_amount_spent_per_visit_last_3_months]]&lt;=6700),1,0)</f>
        <v>0</v>
      </c>
      <c r="AS190">
        <v>2</v>
      </c>
      <c r="AT190">
        <v>25</v>
      </c>
      <c r="AU190">
        <f>IF(AND(Table13[[#This Row],[Age]]&gt;=18,Table13[[#This Row],[Age]]&lt;=25),1,0)</f>
        <v>1</v>
      </c>
      <c r="AV190">
        <f>IF(AND(Table13[[#This Row],[Age]]&gt;=26,Table13[[#This Row],[Age]]&lt;=35),1,0)</f>
        <v>0</v>
      </c>
      <c r="AW190">
        <f>IF(AND(Table13[[#This Row],[Age]]&gt;=36,Table13[[#This Row],[Age]]&lt;=45),1,0)</f>
        <v>0</v>
      </c>
      <c r="AX190">
        <f>IF(AND(Table13[[#This Row],[Age]]&gt;=46,Table13[[#This Row],[Age]]&lt;=55),1,0)</f>
        <v>0</v>
      </c>
      <c r="AY190">
        <f>IF(AND(Table13[[#This Row],[Age]]&gt;=56,Table13[[#This Row],[Age]]&lt;=67),1,0)</f>
        <v>0</v>
      </c>
      <c r="AZ190" t="s">
        <v>24</v>
      </c>
      <c r="BA190">
        <f>IF(Table13[[#This Row],[Marital Status]]="Married",1,0)</f>
        <v>0</v>
      </c>
      <c r="BB190">
        <f>IF(Table13[[#This Row],[Marital Status]]="Single",1,0)</f>
        <v>1</v>
      </c>
      <c r="BC190" t="s">
        <v>27</v>
      </c>
      <c r="BD190">
        <f>IF(Table13[[#This Row],[gender]]="Male",1,0)</f>
        <v>1</v>
      </c>
      <c r="BE190">
        <f>IF(Table13[[#This Row],[gender]]="Female",1,0)</f>
        <v>0</v>
      </c>
      <c r="BF190" t="s">
        <v>20</v>
      </c>
      <c r="BG190">
        <f>IF(Table13[[#This Row],[Highest level of Education]]="Did not attend school",1,0)</f>
        <v>0</v>
      </c>
      <c r="BH190">
        <f>IF(Table13[[#This Row],[Highest level of Education]]="K12 completed",1,0)</f>
        <v>0</v>
      </c>
      <c r="BI190">
        <f>IF(Table13[[#This Row],[Highest level of Education]]="High School Completed",1,0)</f>
        <v>1</v>
      </c>
      <c r="BJ190">
        <f>IF(Table13[[#This Row],[Highest level of Education]]="Technical Diploma/Partially completed College",1,0)</f>
        <v>0</v>
      </c>
      <c r="BK190">
        <f>IF(Table13[[#This Row],[Highest level of Education]]="University/College Degree",1,0)</f>
        <v>0</v>
      </c>
      <c r="BL190">
        <f>IF(Table13[[#This Row],[Highest level of Education]]="Post-graduate education",1,0)</f>
        <v>0</v>
      </c>
      <c r="BM190">
        <v>0</v>
      </c>
      <c r="BN190">
        <v>1</v>
      </c>
      <c r="BO190">
        <v>2</v>
      </c>
      <c r="BP190">
        <f>IF(Table13[[#This Row],[Monthly_Income 1_5500 2_8000 3_11000 4_15000 5_20000 6_27000 7_35000 8_5000 9_51000 98_0]]=1,1,0)</f>
        <v>0</v>
      </c>
      <c r="BQ190">
        <f>IF(Table13[[#This Row],[Monthly_Income 1_5500 2_8000 3_11000 4_15000 5_20000 6_27000 7_35000 8_5000 9_51000 98_0]]=2,1,0)</f>
        <v>1</v>
      </c>
      <c r="BR190">
        <f>IF(Table13[[#This Row],[Monthly_Income 1_5500 2_8000 3_11000 4_15000 5_20000 6_27000 7_35000 8_5000 9_51000 98_0]]=3,1,0)</f>
        <v>0</v>
      </c>
      <c r="BS190">
        <f>IF(Table13[[#This Row],[Monthly_Income 1_5500 2_8000 3_11000 4_15000 5_20000 6_27000 7_35000 8_5000 9_51000 98_0]]=4,1,0)</f>
        <v>0</v>
      </c>
      <c r="BT190">
        <f>IF(Table13[[#This Row],[Monthly_Income 1_5500 2_8000 3_11000 4_15000 5_20000 6_27000 7_35000 8_5000 9_51000 98_0]]=5,1,0)</f>
        <v>0</v>
      </c>
      <c r="BU190">
        <f>IF(Table13[[#This Row],[Monthly_Income 1_5500 2_8000 3_11000 4_15000 5_20000 6_27000 7_35000 8_5000 9_51000 98_0]]=6,1,0)</f>
        <v>0</v>
      </c>
      <c r="BV190">
        <f>IF(Table13[[#This Row],[Monthly_Income 1_5500 2_8000 3_11000 4_15000 5_20000 6_27000 7_35000 8_5000 9_51000 98_0]]=7,1,0)</f>
        <v>0</v>
      </c>
      <c r="BW190">
        <f>IF(Table13[[#This Row],[Monthly_Income 1_5500 2_8000 3_11000 4_15000 5_20000 6_27000 7_35000 8_5000 9_51000 98_0]]=8,1,0)</f>
        <v>0</v>
      </c>
      <c r="BX190">
        <f>IF(Table13[[#This Row],[Monthly_Income 1_5500 2_8000 3_11000 4_15000 5_20000 6_27000 7_35000 8_5000 9_51000 98_0]]=9,1,0)</f>
        <v>0</v>
      </c>
      <c r="BY190">
        <f>IF(Table13[[#This Row],[Monthly_Income 1_5500 2_8000 3_11000 4_15000 5_20000 6_27000 7_35000 8_5000 9_51000 98_0]]=98,1,0)</f>
        <v>0</v>
      </c>
      <c r="BZ190">
        <v>5</v>
      </c>
      <c r="CA190">
        <f>IF(Table13[[#This Row],[Monthly_Household_Income]]=1,1,0)</f>
        <v>0</v>
      </c>
      <c r="CB190">
        <f>IF(Table13[[#This Row],[Monthly_Household_Income]]=2,1,0)</f>
        <v>0</v>
      </c>
      <c r="CC190">
        <f>IF(Table13[[#This Row],[Monthly_Household_Income]]=3,1,0)</f>
        <v>0</v>
      </c>
      <c r="CD190">
        <f>IF(Table13[[#This Row],[Monthly_Household_Income]]=4,1,0)</f>
        <v>0</v>
      </c>
      <c r="CE190">
        <f>IF(Table13[[#This Row],[Monthly_Household_Income]]=5,1,0)</f>
        <v>1</v>
      </c>
      <c r="CF190">
        <f>IF(Table13[[#This Row],[Monthly_Household_Income]]=6,1,0)</f>
        <v>0</v>
      </c>
      <c r="CG190">
        <f>IF(Table13[[#This Row],[Monthly_Household_Income]]=7,1,0)</f>
        <v>0</v>
      </c>
      <c r="CH190">
        <f>IF(Table13[[#This Row],[Monthly_Household_Income]]=8,1,0)</f>
        <v>0</v>
      </c>
      <c r="CI190">
        <f>IF(Table13[[#This Row],[Monthly_Household_Income]]=9,1,0)</f>
        <v>0</v>
      </c>
      <c r="CJ190">
        <f>IF(Table13[[#This Row],[Monthly_Household_Income]]=98,1,0)</f>
        <v>0</v>
      </c>
    </row>
    <row r="191" spans="1:88">
      <c r="A191">
        <v>714</v>
      </c>
      <c r="B191" s="1">
        <v>43039</v>
      </c>
      <c r="C191" t="s">
        <v>31</v>
      </c>
      <c r="D191">
        <v>8</v>
      </c>
      <c r="E191">
        <v>9</v>
      </c>
      <c r="F191">
        <v>10</v>
      </c>
      <c r="G191">
        <v>8</v>
      </c>
      <c r="H191">
        <v>7</v>
      </c>
      <c r="I191">
        <v>7</v>
      </c>
      <c r="J191" t="s">
        <v>16</v>
      </c>
      <c r="K191">
        <v>8</v>
      </c>
      <c r="L191">
        <v>6</v>
      </c>
      <c r="M191">
        <v>7</v>
      </c>
      <c r="N191">
        <v>7</v>
      </c>
      <c r="O191">
        <v>6</v>
      </c>
      <c r="P191">
        <v>7</v>
      </c>
      <c r="Q191">
        <v>7</v>
      </c>
      <c r="R191">
        <v>8</v>
      </c>
      <c r="S191">
        <v>8</v>
      </c>
      <c r="T191">
        <v>7</v>
      </c>
      <c r="U191">
        <v>8</v>
      </c>
      <c r="V191">
        <v>7</v>
      </c>
      <c r="W191">
        <v>8</v>
      </c>
      <c r="X191">
        <v>7</v>
      </c>
      <c r="Y191">
        <v>7</v>
      </c>
      <c r="Z191">
        <v>9</v>
      </c>
      <c r="AA191">
        <v>8</v>
      </c>
      <c r="AB191">
        <v>7</v>
      </c>
      <c r="AC191">
        <v>2</v>
      </c>
      <c r="AD191">
        <f>IF(Table13[[#This Row],[payment]]=1,1,0)</f>
        <v>0</v>
      </c>
      <c r="AE191">
        <f>IF(Table13[[#This Row],[payment]]=2,1,0)</f>
        <v>1</v>
      </c>
      <c r="AF191">
        <f>IF(Table13[[#This Row],[payment]]=3,1,0)</f>
        <v>0</v>
      </c>
      <c r="AG191">
        <v>5</v>
      </c>
      <c r="AH191">
        <f>IF(Table13[[#This Row],[method_payment]]=1,1,0)</f>
        <v>0</v>
      </c>
      <c r="AI191">
        <f>IF(Table13[[#This Row],[method_payment]]=2,1,0)</f>
        <v>0</v>
      </c>
      <c r="AJ191">
        <f>IF(Table13[[#This Row],[method_payment]]=3,1,0)</f>
        <v>0</v>
      </c>
      <c r="AK191">
        <f>IF(Table13[[#This Row],[method_payment]]=5,1,0)</f>
        <v>1</v>
      </c>
      <c r="AL191">
        <f>IF(Table13[[#This Row],[method_payment]]=6,1,0)</f>
        <v>0</v>
      </c>
      <c r="AM191" t="s">
        <v>16</v>
      </c>
      <c r="AN191" t="s">
        <v>16</v>
      </c>
      <c r="AO191">
        <v>6</v>
      </c>
      <c r="AP191" s="2">
        <v>79.900000000000006</v>
      </c>
      <c r="AQ191" s="3">
        <f>IF(AND(Table13[[#This Row],[Average_amount_spent_per_visit_last_3_months]]&gt;=1,Table13[[#This Row],[Average_amount_spent_per_visit_last_3_months]]&lt;=999),1,0)</f>
        <v>1</v>
      </c>
      <c r="AR191" s="3">
        <f>IF(AND(Table13[[#This Row],[Average_amount_spent_per_visit_last_3_months]]&gt;=1000,Table13[[#This Row],[Average_amount_spent_per_visit_last_3_months]]&lt;=6700),1,0)</f>
        <v>0</v>
      </c>
      <c r="AS191">
        <v>3</v>
      </c>
      <c r="AT191">
        <v>39</v>
      </c>
      <c r="AU191">
        <f>IF(AND(Table13[[#This Row],[Age]]&gt;=18,Table13[[#This Row],[Age]]&lt;=25),1,0)</f>
        <v>0</v>
      </c>
      <c r="AV191">
        <f>IF(AND(Table13[[#This Row],[Age]]&gt;=26,Table13[[#This Row],[Age]]&lt;=35),1,0)</f>
        <v>0</v>
      </c>
      <c r="AW191">
        <f>IF(AND(Table13[[#This Row],[Age]]&gt;=36,Table13[[#This Row],[Age]]&lt;=45),1,0)</f>
        <v>1</v>
      </c>
      <c r="AX191">
        <f>IF(AND(Table13[[#This Row],[Age]]&gt;=46,Table13[[#This Row],[Age]]&lt;=55),1,0)</f>
        <v>0</v>
      </c>
      <c r="AY191">
        <f>IF(AND(Table13[[#This Row],[Age]]&gt;=56,Table13[[#This Row],[Age]]&lt;=67),1,0)</f>
        <v>0</v>
      </c>
      <c r="AZ191" t="s">
        <v>25</v>
      </c>
      <c r="BA191">
        <f>IF(Table13[[#This Row],[Marital Status]]="Married",1,0)</f>
        <v>1</v>
      </c>
      <c r="BB191">
        <f>IF(Table13[[#This Row],[Marital Status]]="Single",1,0)</f>
        <v>0</v>
      </c>
      <c r="BC191" t="s">
        <v>27</v>
      </c>
      <c r="BD191">
        <f>IF(Table13[[#This Row],[gender]]="Male",1,0)</f>
        <v>1</v>
      </c>
      <c r="BE191">
        <f>IF(Table13[[#This Row],[gender]]="Female",1,0)</f>
        <v>0</v>
      </c>
      <c r="BF191" t="s">
        <v>23</v>
      </c>
      <c r="BG191">
        <f>IF(Table13[[#This Row],[Highest level of Education]]="Did not attend school",1,0)</f>
        <v>0</v>
      </c>
      <c r="BH191">
        <f>IF(Table13[[#This Row],[Highest level of Education]]="K12 completed",1,0)</f>
        <v>0</v>
      </c>
      <c r="BI191">
        <f>IF(Table13[[#This Row],[Highest level of Education]]="High School Completed",1,0)</f>
        <v>0</v>
      </c>
      <c r="BJ191">
        <f>IF(Table13[[#This Row],[Highest level of Education]]="Technical Diploma/Partially completed College",1,0)</f>
        <v>1</v>
      </c>
      <c r="BK191">
        <f>IF(Table13[[#This Row],[Highest level of Education]]="University/College Degree",1,0)</f>
        <v>0</v>
      </c>
      <c r="BL191">
        <f>IF(Table13[[#This Row],[Highest level of Education]]="Post-graduate education",1,0)</f>
        <v>0</v>
      </c>
      <c r="BM191">
        <v>3</v>
      </c>
      <c r="BN191">
        <v>1</v>
      </c>
      <c r="BO191">
        <v>3</v>
      </c>
      <c r="BP191">
        <f>IF(Table13[[#This Row],[Monthly_Income 1_5500 2_8000 3_11000 4_15000 5_20000 6_27000 7_35000 8_5000 9_51000 98_0]]=1,1,0)</f>
        <v>0</v>
      </c>
      <c r="BQ191">
        <f>IF(Table13[[#This Row],[Monthly_Income 1_5500 2_8000 3_11000 4_15000 5_20000 6_27000 7_35000 8_5000 9_51000 98_0]]=2,1,0)</f>
        <v>0</v>
      </c>
      <c r="BR191">
        <f>IF(Table13[[#This Row],[Monthly_Income 1_5500 2_8000 3_11000 4_15000 5_20000 6_27000 7_35000 8_5000 9_51000 98_0]]=3,1,0)</f>
        <v>1</v>
      </c>
      <c r="BS191">
        <f>IF(Table13[[#This Row],[Monthly_Income 1_5500 2_8000 3_11000 4_15000 5_20000 6_27000 7_35000 8_5000 9_51000 98_0]]=4,1,0)</f>
        <v>0</v>
      </c>
      <c r="BT191">
        <f>IF(Table13[[#This Row],[Monthly_Income 1_5500 2_8000 3_11000 4_15000 5_20000 6_27000 7_35000 8_5000 9_51000 98_0]]=5,1,0)</f>
        <v>0</v>
      </c>
      <c r="BU191">
        <f>IF(Table13[[#This Row],[Monthly_Income 1_5500 2_8000 3_11000 4_15000 5_20000 6_27000 7_35000 8_5000 9_51000 98_0]]=6,1,0)</f>
        <v>0</v>
      </c>
      <c r="BV191">
        <f>IF(Table13[[#This Row],[Monthly_Income 1_5500 2_8000 3_11000 4_15000 5_20000 6_27000 7_35000 8_5000 9_51000 98_0]]=7,1,0)</f>
        <v>0</v>
      </c>
      <c r="BW191">
        <f>IF(Table13[[#This Row],[Monthly_Income 1_5500 2_8000 3_11000 4_15000 5_20000 6_27000 7_35000 8_5000 9_51000 98_0]]=8,1,0)</f>
        <v>0</v>
      </c>
      <c r="BX191">
        <f>IF(Table13[[#This Row],[Monthly_Income 1_5500 2_8000 3_11000 4_15000 5_20000 6_27000 7_35000 8_5000 9_51000 98_0]]=9,1,0)</f>
        <v>0</v>
      </c>
      <c r="BY191">
        <f>IF(Table13[[#This Row],[Monthly_Income 1_5500 2_8000 3_11000 4_15000 5_20000 6_27000 7_35000 8_5000 9_51000 98_0]]=98,1,0)</f>
        <v>0</v>
      </c>
      <c r="BZ191">
        <v>5</v>
      </c>
      <c r="CA191">
        <f>IF(Table13[[#This Row],[Monthly_Household_Income]]=1,1,0)</f>
        <v>0</v>
      </c>
      <c r="CB191">
        <f>IF(Table13[[#This Row],[Monthly_Household_Income]]=2,1,0)</f>
        <v>0</v>
      </c>
      <c r="CC191">
        <f>IF(Table13[[#This Row],[Monthly_Household_Income]]=3,1,0)</f>
        <v>0</v>
      </c>
      <c r="CD191">
        <f>IF(Table13[[#This Row],[Monthly_Household_Income]]=4,1,0)</f>
        <v>0</v>
      </c>
      <c r="CE191">
        <f>IF(Table13[[#This Row],[Monthly_Household_Income]]=5,1,0)</f>
        <v>1</v>
      </c>
      <c r="CF191">
        <f>IF(Table13[[#This Row],[Monthly_Household_Income]]=6,1,0)</f>
        <v>0</v>
      </c>
      <c r="CG191">
        <f>IF(Table13[[#This Row],[Monthly_Household_Income]]=7,1,0)</f>
        <v>0</v>
      </c>
      <c r="CH191">
        <f>IF(Table13[[#This Row],[Monthly_Household_Income]]=8,1,0)</f>
        <v>0</v>
      </c>
      <c r="CI191">
        <f>IF(Table13[[#This Row],[Monthly_Household_Income]]=9,1,0)</f>
        <v>0</v>
      </c>
      <c r="CJ191">
        <f>IF(Table13[[#This Row],[Monthly_Household_Income]]=98,1,0)</f>
        <v>0</v>
      </c>
    </row>
    <row r="192" spans="1:88">
      <c r="A192">
        <v>718</v>
      </c>
      <c r="B192" s="1">
        <v>43020</v>
      </c>
      <c r="C192" t="s">
        <v>31</v>
      </c>
      <c r="D192">
        <v>7</v>
      </c>
      <c r="E192">
        <v>10</v>
      </c>
      <c r="F192">
        <v>8</v>
      </c>
      <c r="G192">
        <v>8</v>
      </c>
      <c r="H192">
        <v>10</v>
      </c>
      <c r="I192">
        <v>8</v>
      </c>
      <c r="J192" t="s">
        <v>16</v>
      </c>
      <c r="K192">
        <v>8</v>
      </c>
      <c r="L192">
        <v>6</v>
      </c>
      <c r="M192">
        <v>8</v>
      </c>
      <c r="N192">
        <v>7</v>
      </c>
      <c r="O192">
        <v>8</v>
      </c>
      <c r="P192">
        <v>6</v>
      </c>
      <c r="Q192">
        <v>7</v>
      </c>
      <c r="R192">
        <v>8</v>
      </c>
      <c r="S192">
        <v>8</v>
      </c>
      <c r="T192">
        <v>8</v>
      </c>
      <c r="U192">
        <v>9</v>
      </c>
      <c r="V192">
        <v>8</v>
      </c>
      <c r="W192">
        <v>7</v>
      </c>
      <c r="X192">
        <v>7</v>
      </c>
      <c r="Y192">
        <v>9</v>
      </c>
      <c r="Z192">
        <v>9</v>
      </c>
      <c r="AA192">
        <v>7</v>
      </c>
      <c r="AB192">
        <v>7</v>
      </c>
      <c r="AC192">
        <v>1</v>
      </c>
      <c r="AD192">
        <f>IF(Table13[[#This Row],[payment]]=1,1,0)</f>
        <v>1</v>
      </c>
      <c r="AE192">
        <f>IF(Table13[[#This Row],[payment]]=2,1,0)</f>
        <v>0</v>
      </c>
      <c r="AF192">
        <f>IF(Table13[[#This Row],[payment]]=3,1,0)</f>
        <v>0</v>
      </c>
      <c r="AG192">
        <v>6</v>
      </c>
      <c r="AH192">
        <f>IF(Table13[[#This Row],[method_payment]]=1,1,0)</f>
        <v>0</v>
      </c>
      <c r="AI192">
        <f>IF(Table13[[#This Row],[method_payment]]=2,1,0)</f>
        <v>0</v>
      </c>
      <c r="AJ192">
        <f>IF(Table13[[#This Row],[method_payment]]=3,1,0)</f>
        <v>0</v>
      </c>
      <c r="AK192">
        <f>IF(Table13[[#This Row],[method_payment]]=5,1,0)</f>
        <v>0</v>
      </c>
      <c r="AL192">
        <f>IF(Table13[[#This Row],[method_payment]]=6,1,0)</f>
        <v>1</v>
      </c>
      <c r="AM192" t="s">
        <v>16</v>
      </c>
      <c r="AN192" t="s">
        <v>16</v>
      </c>
      <c r="AO192">
        <v>3</v>
      </c>
      <c r="AP192" s="2">
        <v>178.88</v>
      </c>
      <c r="AQ192" s="3">
        <f>IF(AND(Table13[[#This Row],[Average_amount_spent_per_visit_last_3_months]]&gt;=1,Table13[[#This Row],[Average_amount_spent_per_visit_last_3_months]]&lt;=999),1,0)</f>
        <v>1</v>
      </c>
      <c r="AR192" s="3">
        <f>IF(AND(Table13[[#This Row],[Average_amount_spent_per_visit_last_3_months]]&gt;=1000,Table13[[#This Row],[Average_amount_spent_per_visit_last_3_months]]&lt;=6700),1,0)</f>
        <v>0</v>
      </c>
      <c r="AS192">
        <v>3</v>
      </c>
      <c r="AT192">
        <v>28</v>
      </c>
      <c r="AU192">
        <f>IF(AND(Table13[[#This Row],[Age]]&gt;=18,Table13[[#This Row],[Age]]&lt;=25),1,0)</f>
        <v>0</v>
      </c>
      <c r="AV192">
        <f>IF(AND(Table13[[#This Row],[Age]]&gt;=26,Table13[[#This Row],[Age]]&lt;=35),1,0)</f>
        <v>1</v>
      </c>
      <c r="AW192">
        <f>IF(AND(Table13[[#This Row],[Age]]&gt;=36,Table13[[#This Row],[Age]]&lt;=45),1,0)</f>
        <v>0</v>
      </c>
      <c r="AX192">
        <f>IF(AND(Table13[[#This Row],[Age]]&gt;=46,Table13[[#This Row],[Age]]&lt;=55),1,0)</f>
        <v>0</v>
      </c>
      <c r="AY192">
        <f>IF(AND(Table13[[#This Row],[Age]]&gt;=56,Table13[[#This Row],[Age]]&lt;=67),1,0)</f>
        <v>0</v>
      </c>
      <c r="AZ192" t="s">
        <v>24</v>
      </c>
      <c r="BA192">
        <f>IF(Table13[[#This Row],[Marital Status]]="Married",1,0)</f>
        <v>0</v>
      </c>
      <c r="BB192">
        <f>IF(Table13[[#This Row],[Marital Status]]="Single",1,0)</f>
        <v>1</v>
      </c>
      <c r="BC192" t="s">
        <v>28</v>
      </c>
      <c r="BD192">
        <f>IF(Table13[[#This Row],[gender]]="Male",1,0)</f>
        <v>0</v>
      </c>
      <c r="BE192">
        <f>IF(Table13[[#This Row],[gender]]="Female",1,0)</f>
        <v>1</v>
      </c>
      <c r="BF192" t="s">
        <v>23</v>
      </c>
      <c r="BG192">
        <f>IF(Table13[[#This Row],[Highest level of Education]]="Did not attend school",1,0)</f>
        <v>0</v>
      </c>
      <c r="BH192">
        <f>IF(Table13[[#This Row],[Highest level of Education]]="K12 completed",1,0)</f>
        <v>0</v>
      </c>
      <c r="BI192">
        <f>IF(Table13[[#This Row],[Highest level of Education]]="High School Completed",1,0)</f>
        <v>0</v>
      </c>
      <c r="BJ192">
        <f>IF(Table13[[#This Row],[Highest level of Education]]="Technical Diploma/Partially completed College",1,0)</f>
        <v>1</v>
      </c>
      <c r="BK192">
        <f>IF(Table13[[#This Row],[Highest level of Education]]="University/College Degree",1,0)</f>
        <v>0</v>
      </c>
      <c r="BL192">
        <f>IF(Table13[[#This Row],[Highest level of Education]]="Post-graduate education",1,0)</f>
        <v>0</v>
      </c>
      <c r="BM192">
        <v>0</v>
      </c>
      <c r="BN192">
        <v>1</v>
      </c>
      <c r="BO192">
        <v>3</v>
      </c>
      <c r="BP192">
        <f>IF(Table13[[#This Row],[Monthly_Income 1_5500 2_8000 3_11000 4_15000 5_20000 6_27000 7_35000 8_5000 9_51000 98_0]]=1,1,0)</f>
        <v>0</v>
      </c>
      <c r="BQ192">
        <f>IF(Table13[[#This Row],[Monthly_Income 1_5500 2_8000 3_11000 4_15000 5_20000 6_27000 7_35000 8_5000 9_51000 98_0]]=2,1,0)</f>
        <v>0</v>
      </c>
      <c r="BR192">
        <f>IF(Table13[[#This Row],[Monthly_Income 1_5500 2_8000 3_11000 4_15000 5_20000 6_27000 7_35000 8_5000 9_51000 98_0]]=3,1,0)</f>
        <v>1</v>
      </c>
      <c r="BS192">
        <f>IF(Table13[[#This Row],[Monthly_Income 1_5500 2_8000 3_11000 4_15000 5_20000 6_27000 7_35000 8_5000 9_51000 98_0]]=4,1,0)</f>
        <v>0</v>
      </c>
      <c r="BT192">
        <f>IF(Table13[[#This Row],[Monthly_Income 1_5500 2_8000 3_11000 4_15000 5_20000 6_27000 7_35000 8_5000 9_51000 98_0]]=5,1,0)</f>
        <v>0</v>
      </c>
      <c r="BU192">
        <f>IF(Table13[[#This Row],[Monthly_Income 1_5500 2_8000 3_11000 4_15000 5_20000 6_27000 7_35000 8_5000 9_51000 98_0]]=6,1,0)</f>
        <v>0</v>
      </c>
      <c r="BV192">
        <f>IF(Table13[[#This Row],[Monthly_Income 1_5500 2_8000 3_11000 4_15000 5_20000 6_27000 7_35000 8_5000 9_51000 98_0]]=7,1,0)</f>
        <v>0</v>
      </c>
      <c r="BW192">
        <f>IF(Table13[[#This Row],[Monthly_Income 1_5500 2_8000 3_11000 4_15000 5_20000 6_27000 7_35000 8_5000 9_51000 98_0]]=8,1,0)</f>
        <v>0</v>
      </c>
      <c r="BX192">
        <f>IF(Table13[[#This Row],[Monthly_Income 1_5500 2_8000 3_11000 4_15000 5_20000 6_27000 7_35000 8_5000 9_51000 98_0]]=9,1,0)</f>
        <v>0</v>
      </c>
      <c r="BY192">
        <f>IF(Table13[[#This Row],[Monthly_Income 1_5500 2_8000 3_11000 4_15000 5_20000 6_27000 7_35000 8_5000 9_51000 98_0]]=98,1,0)</f>
        <v>0</v>
      </c>
      <c r="BZ192">
        <v>5</v>
      </c>
      <c r="CA192">
        <f>IF(Table13[[#This Row],[Monthly_Household_Income]]=1,1,0)</f>
        <v>0</v>
      </c>
      <c r="CB192">
        <f>IF(Table13[[#This Row],[Monthly_Household_Income]]=2,1,0)</f>
        <v>0</v>
      </c>
      <c r="CC192">
        <f>IF(Table13[[#This Row],[Monthly_Household_Income]]=3,1,0)</f>
        <v>0</v>
      </c>
      <c r="CD192">
        <f>IF(Table13[[#This Row],[Monthly_Household_Income]]=4,1,0)</f>
        <v>0</v>
      </c>
      <c r="CE192">
        <f>IF(Table13[[#This Row],[Monthly_Household_Income]]=5,1,0)</f>
        <v>1</v>
      </c>
      <c r="CF192">
        <f>IF(Table13[[#This Row],[Monthly_Household_Income]]=6,1,0)</f>
        <v>0</v>
      </c>
      <c r="CG192">
        <f>IF(Table13[[#This Row],[Monthly_Household_Income]]=7,1,0)</f>
        <v>0</v>
      </c>
      <c r="CH192">
        <f>IF(Table13[[#This Row],[Monthly_Household_Income]]=8,1,0)</f>
        <v>0</v>
      </c>
      <c r="CI192">
        <f>IF(Table13[[#This Row],[Monthly_Household_Income]]=9,1,0)</f>
        <v>0</v>
      </c>
      <c r="CJ192">
        <f>IF(Table13[[#This Row],[Monthly_Household_Income]]=98,1,0)</f>
        <v>0</v>
      </c>
    </row>
    <row r="193" spans="1:88">
      <c r="A193">
        <v>719</v>
      </c>
      <c r="B193" s="1">
        <v>43222</v>
      </c>
      <c r="C193" t="s">
        <v>35</v>
      </c>
      <c r="D193">
        <v>9</v>
      </c>
      <c r="E193">
        <v>7</v>
      </c>
      <c r="F193">
        <v>8</v>
      </c>
      <c r="G193">
        <v>7</v>
      </c>
      <c r="H193">
        <v>8</v>
      </c>
      <c r="I193">
        <v>9</v>
      </c>
      <c r="J193" t="s">
        <v>15</v>
      </c>
      <c r="K193">
        <v>8</v>
      </c>
      <c r="L193">
        <v>7</v>
      </c>
      <c r="M193">
        <v>7</v>
      </c>
      <c r="N193">
        <v>8</v>
      </c>
      <c r="O193">
        <v>8</v>
      </c>
      <c r="P193">
        <v>9</v>
      </c>
      <c r="Q193">
        <v>10</v>
      </c>
      <c r="R193">
        <v>9</v>
      </c>
      <c r="S193">
        <v>8</v>
      </c>
      <c r="T193">
        <v>7</v>
      </c>
      <c r="U193">
        <v>8</v>
      </c>
      <c r="V193">
        <v>7</v>
      </c>
      <c r="W193">
        <v>8</v>
      </c>
      <c r="X193">
        <v>9</v>
      </c>
      <c r="Y193">
        <v>9</v>
      </c>
      <c r="Z193">
        <v>9</v>
      </c>
      <c r="AA193">
        <v>0</v>
      </c>
      <c r="AB193">
        <v>0</v>
      </c>
      <c r="AC193">
        <v>2</v>
      </c>
      <c r="AD193">
        <f>IF(Table13[[#This Row],[payment]]=1,1,0)</f>
        <v>0</v>
      </c>
      <c r="AE193">
        <f>IF(Table13[[#This Row],[payment]]=2,1,0)</f>
        <v>1</v>
      </c>
      <c r="AF193">
        <f>IF(Table13[[#This Row],[payment]]=3,1,0)</f>
        <v>0</v>
      </c>
      <c r="AG193">
        <v>1</v>
      </c>
      <c r="AH193">
        <f>IF(Table13[[#This Row],[method_payment]]=1,1,0)</f>
        <v>1</v>
      </c>
      <c r="AI193">
        <f>IF(Table13[[#This Row],[method_payment]]=2,1,0)</f>
        <v>0</v>
      </c>
      <c r="AJ193">
        <f>IF(Table13[[#This Row],[method_payment]]=3,1,0)</f>
        <v>0</v>
      </c>
      <c r="AK193">
        <f>IF(Table13[[#This Row],[method_payment]]=5,1,0)</f>
        <v>0</v>
      </c>
      <c r="AL193">
        <f>IF(Table13[[#This Row],[method_payment]]=6,1,0)</f>
        <v>0</v>
      </c>
      <c r="AM193" t="s">
        <v>16</v>
      </c>
      <c r="AN193" t="s">
        <v>15</v>
      </c>
      <c r="AO193">
        <v>1</v>
      </c>
      <c r="AP193" s="2">
        <v>534.58000000000004</v>
      </c>
      <c r="AQ193" s="3">
        <f>IF(AND(Table13[[#This Row],[Average_amount_spent_per_visit_last_3_months]]&gt;=1,Table13[[#This Row],[Average_amount_spent_per_visit_last_3_months]]&lt;=999),1,0)</f>
        <v>1</v>
      </c>
      <c r="AR193" s="3">
        <f>IF(AND(Table13[[#This Row],[Average_amount_spent_per_visit_last_3_months]]&gt;=1000,Table13[[#This Row],[Average_amount_spent_per_visit_last_3_months]]&lt;=6700),1,0)</f>
        <v>0</v>
      </c>
      <c r="AS193">
        <v>3</v>
      </c>
      <c r="AT193">
        <v>32</v>
      </c>
      <c r="AU193">
        <f>IF(AND(Table13[[#This Row],[Age]]&gt;=18,Table13[[#This Row],[Age]]&lt;=25),1,0)</f>
        <v>0</v>
      </c>
      <c r="AV193">
        <f>IF(AND(Table13[[#This Row],[Age]]&gt;=26,Table13[[#This Row],[Age]]&lt;=35),1,0)</f>
        <v>1</v>
      </c>
      <c r="AW193">
        <f>IF(AND(Table13[[#This Row],[Age]]&gt;=36,Table13[[#This Row],[Age]]&lt;=45),1,0)</f>
        <v>0</v>
      </c>
      <c r="AX193">
        <f>IF(AND(Table13[[#This Row],[Age]]&gt;=46,Table13[[#This Row],[Age]]&lt;=55),1,0)</f>
        <v>0</v>
      </c>
      <c r="AY193">
        <f>IF(AND(Table13[[#This Row],[Age]]&gt;=56,Table13[[#This Row],[Age]]&lt;=67),1,0)</f>
        <v>0</v>
      </c>
      <c r="AZ193" t="s">
        <v>25</v>
      </c>
      <c r="BA193">
        <f>IF(Table13[[#This Row],[Marital Status]]="Married",1,0)</f>
        <v>1</v>
      </c>
      <c r="BB193">
        <f>IF(Table13[[#This Row],[Marital Status]]="Single",1,0)</f>
        <v>0</v>
      </c>
      <c r="BC193" t="s">
        <v>28</v>
      </c>
      <c r="BD193">
        <f>IF(Table13[[#This Row],[gender]]="Male",1,0)</f>
        <v>0</v>
      </c>
      <c r="BE193">
        <f>IF(Table13[[#This Row],[gender]]="Female",1,0)</f>
        <v>1</v>
      </c>
      <c r="BF193" t="s">
        <v>19</v>
      </c>
      <c r="BG193">
        <f>IF(Table13[[#This Row],[Highest level of Education]]="Did not attend school",1,0)</f>
        <v>0</v>
      </c>
      <c r="BH193">
        <f>IF(Table13[[#This Row],[Highest level of Education]]="K12 completed",1,0)</f>
        <v>0</v>
      </c>
      <c r="BI193">
        <f>IF(Table13[[#This Row],[Highest level of Education]]="High School Completed",1,0)</f>
        <v>0</v>
      </c>
      <c r="BJ193">
        <f>IF(Table13[[#This Row],[Highest level of Education]]="Technical Diploma/Partially completed College",1,0)</f>
        <v>0</v>
      </c>
      <c r="BK193">
        <f>IF(Table13[[#This Row],[Highest level of Education]]="University/College Degree",1,0)</f>
        <v>1</v>
      </c>
      <c r="BL193">
        <f>IF(Table13[[#This Row],[Highest level of Education]]="Post-graduate education",1,0)</f>
        <v>0</v>
      </c>
      <c r="BM193">
        <v>3</v>
      </c>
      <c r="BN193">
        <v>1</v>
      </c>
      <c r="BO193">
        <v>4</v>
      </c>
      <c r="BP193">
        <f>IF(Table13[[#This Row],[Monthly_Income 1_5500 2_8000 3_11000 4_15000 5_20000 6_27000 7_35000 8_5000 9_51000 98_0]]=1,1,0)</f>
        <v>0</v>
      </c>
      <c r="BQ193">
        <f>IF(Table13[[#This Row],[Monthly_Income 1_5500 2_8000 3_11000 4_15000 5_20000 6_27000 7_35000 8_5000 9_51000 98_0]]=2,1,0)</f>
        <v>0</v>
      </c>
      <c r="BR193">
        <f>IF(Table13[[#This Row],[Monthly_Income 1_5500 2_8000 3_11000 4_15000 5_20000 6_27000 7_35000 8_5000 9_51000 98_0]]=3,1,0)</f>
        <v>0</v>
      </c>
      <c r="BS193">
        <f>IF(Table13[[#This Row],[Monthly_Income 1_5500 2_8000 3_11000 4_15000 5_20000 6_27000 7_35000 8_5000 9_51000 98_0]]=4,1,0)</f>
        <v>1</v>
      </c>
      <c r="BT193">
        <f>IF(Table13[[#This Row],[Monthly_Income 1_5500 2_8000 3_11000 4_15000 5_20000 6_27000 7_35000 8_5000 9_51000 98_0]]=5,1,0)</f>
        <v>0</v>
      </c>
      <c r="BU193">
        <f>IF(Table13[[#This Row],[Monthly_Income 1_5500 2_8000 3_11000 4_15000 5_20000 6_27000 7_35000 8_5000 9_51000 98_0]]=6,1,0)</f>
        <v>0</v>
      </c>
      <c r="BV193">
        <f>IF(Table13[[#This Row],[Monthly_Income 1_5500 2_8000 3_11000 4_15000 5_20000 6_27000 7_35000 8_5000 9_51000 98_0]]=7,1,0)</f>
        <v>0</v>
      </c>
      <c r="BW193">
        <f>IF(Table13[[#This Row],[Monthly_Income 1_5500 2_8000 3_11000 4_15000 5_20000 6_27000 7_35000 8_5000 9_51000 98_0]]=8,1,0)</f>
        <v>0</v>
      </c>
      <c r="BX193">
        <f>IF(Table13[[#This Row],[Monthly_Income 1_5500 2_8000 3_11000 4_15000 5_20000 6_27000 7_35000 8_5000 9_51000 98_0]]=9,1,0)</f>
        <v>0</v>
      </c>
      <c r="BY193">
        <f>IF(Table13[[#This Row],[Monthly_Income 1_5500 2_8000 3_11000 4_15000 5_20000 6_27000 7_35000 8_5000 9_51000 98_0]]=98,1,0)</f>
        <v>0</v>
      </c>
      <c r="BZ193">
        <v>6</v>
      </c>
      <c r="CA193">
        <f>IF(Table13[[#This Row],[Monthly_Household_Income]]=1,1,0)</f>
        <v>0</v>
      </c>
      <c r="CB193">
        <f>IF(Table13[[#This Row],[Monthly_Household_Income]]=2,1,0)</f>
        <v>0</v>
      </c>
      <c r="CC193">
        <f>IF(Table13[[#This Row],[Monthly_Household_Income]]=3,1,0)</f>
        <v>0</v>
      </c>
      <c r="CD193">
        <f>IF(Table13[[#This Row],[Monthly_Household_Income]]=4,1,0)</f>
        <v>0</v>
      </c>
      <c r="CE193">
        <f>IF(Table13[[#This Row],[Monthly_Household_Income]]=5,1,0)</f>
        <v>0</v>
      </c>
      <c r="CF193">
        <f>IF(Table13[[#This Row],[Monthly_Household_Income]]=6,1,0)</f>
        <v>1</v>
      </c>
      <c r="CG193">
        <f>IF(Table13[[#This Row],[Monthly_Household_Income]]=7,1,0)</f>
        <v>0</v>
      </c>
      <c r="CH193">
        <f>IF(Table13[[#This Row],[Monthly_Household_Income]]=8,1,0)</f>
        <v>0</v>
      </c>
      <c r="CI193">
        <f>IF(Table13[[#This Row],[Monthly_Household_Income]]=9,1,0)</f>
        <v>0</v>
      </c>
      <c r="CJ193">
        <f>IF(Table13[[#This Row],[Monthly_Household_Income]]=98,1,0)</f>
        <v>0</v>
      </c>
    </row>
    <row r="194" spans="1:88">
      <c r="A194">
        <v>724</v>
      </c>
      <c r="B194" s="1">
        <v>42999</v>
      </c>
      <c r="C194" t="s">
        <v>33</v>
      </c>
      <c r="D194">
        <v>7</v>
      </c>
      <c r="E194">
        <v>9</v>
      </c>
      <c r="F194">
        <v>8</v>
      </c>
      <c r="G194">
        <v>8</v>
      </c>
      <c r="H194">
        <v>8</v>
      </c>
      <c r="I194">
        <v>8</v>
      </c>
      <c r="J194" t="s">
        <v>15</v>
      </c>
      <c r="K194">
        <v>9</v>
      </c>
      <c r="L194">
        <v>8</v>
      </c>
      <c r="M194">
        <v>7</v>
      </c>
      <c r="N194">
        <v>7</v>
      </c>
      <c r="O194">
        <v>7</v>
      </c>
      <c r="P194">
        <v>8</v>
      </c>
      <c r="Q194">
        <v>7</v>
      </c>
      <c r="R194">
        <v>7</v>
      </c>
      <c r="S194">
        <v>7</v>
      </c>
      <c r="T194">
        <v>8</v>
      </c>
      <c r="U194">
        <v>8</v>
      </c>
      <c r="V194">
        <v>7</v>
      </c>
      <c r="W194">
        <v>7</v>
      </c>
      <c r="X194">
        <v>0</v>
      </c>
      <c r="Y194">
        <v>8</v>
      </c>
      <c r="Z194">
        <v>8</v>
      </c>
      <c r="AA194">
        <v>7</v>
      </c>
      <c r="AB194">
        <v>8</v>
      </c>
      <c r="AC194">
        <v>1</v>
      </c>
      <c r="AD194">
        <f>IF(Table13[[#This Row],[payment]]=1,1,0)</f>
        <v>1</v>
      </c>
      <c r="AE194">
        <f>IF(Table13[[#This Row],[payment]]=2,1,0)</f>
        <v>0</v>
      </c>
      <c r="AF194">
        <f>IF(Table13[[#This Row],[payment]]=3,1,0)</f>
        <v>0</v>
      </c>
      <c r="AG194">
        <v>1</v>
      </c>
      <c r="AH194">
        <f>IF(Table13[[#This Row],[method_payment]]=1,1,0)</f>
        <v>1</v>
      </c>
      <c r="AI194">
        <f>IF(Table13[[#This Row],[method_payment]]=2,1,0)</f>
        <v>0</v>
      </c>
      <c r="AJ194">
        <f>IF(Table13[[#This Row],[method_payment]]=3,1,0)</f>
        <v>0</v>
      </c>
      <c r="AK194">
        <f>IF(Table13[[#This Row],[method_payment]]=5,1,0)</f>
        <v>0</v>
      </c>
      <c r="AL194">
        <f>IF(Table13[[#This Row],[method_payment]]=6,1,0)</f>
        <v>0</v>
      </c>
      <c r="AM194" t="s">
        <v>15</v>
      </c>
      <c r="AN194" t="s">
        <v>15</v>
      </c>
      <c r="AO194">
        <v>1</v>
      </c>
      <c r="AP194" s="2">
        <v>841.61</v>
      </c>
      <c r="AQ194" s="3">
        <f>IF(AND(Table13[[#This Row],[Average_amount_spent_per_visit_last_3_months]]&gt;=1,Table13[[#This Row],[Average_amount_spent_per_visit_last_3_months]]&lt;=999),1,0)</f>
        <v>1</v>
      </c>
      <c r="AR194" s="3">
        <f>IF(AND(Table13[[#This Row],[Average_amount_spent_per_visit_last_3_months]]&gt;=1000,Table13[[#This Row],[Average_amount_spent_per_visit_last_3_months]]&lt;=6700),1,0)</f>
        <v>0</v>
      </c>
      <c r="AS194">
        <v>2</v>
      </c>
      <c r="AT194">
        <v>43</v>
      </c>
      <c r="AU194">
        <f>IF(AND(Table13[[#This Row],[Age]]&gt;=18,Table13[[#This Row],[Age]]&lt;=25),1,0)</f>
        <v>0</v>
      </c>
      <c r="AV194">
        <f>IF(AND(Table13[[#This Row],[Age]]&gt;=26,Table13[[#This Row],[Age]]&lt;=35),1,0)</f>
        <v>0</v>
      </c>
      <c r="AW194">
        <f>IF(AND(Table13[[#This Row],[Age]]&gt;=36,Table13[[#This Row],[Age]]&lt;=45),1,0)</f>
        <v>1</v>
      </c>
      <c r="AX194">
        <f>IF(AND(Table13[[#This Row],[Age]]&gt;=46,Table13[[#This Row],[Age]]&lt;=55),1,0)</f>
        <v>0</v>
      </c>
      <c r="AY194">
        <f>IF(AND(Table13[[#This Row],[Age]]&gt;=56,Table13[[#This Row],[Age]]&lt;=67),1,0)</f>
        <v>0</v>
      </c>
      <c r="AZ194" t="s">
        <v>25</v>
      </c>
      <c r="BA194">
        <f>IF(Table13[[#This Row],[Marital Status]]="Married",1,0)</f>
        <v>1</v>
      </c>
      <c r="BB194">
        <f>IF(Table13[[#This Row],[Marital Status]]="Single",1,0)</f>
        <v>0</v>
      </c>
      <c r="BC194" t="s">
        <v>27</v>
      </c>
      <c r="BD194">
        <f>IF(Table13[[#This Row],[gender]]="Male",1,0)</f>
        <v>1</v>
      </c>
      <c r="BE194">
        <f>IF(Table13[[#This Row],[gender]]="Female",1,0)</f>
        <v>0</v>
      </c>
      <c r="BF194" t="s">
        <v>18</v>
      </c>
      <c r="BG194">
        <f>IF(Table13[[#This Row],[Highest level of Education]]="Did not attend school",1,0)</f>
        <v>0</v>
      </c>
      <c r="BH194">
        <f>IF(Table13[[#This Row],[Highest level of Education]]="K12 completed",1,0)</f>
        <v>0</v>
      </c>
      <c r="BI194">
        <f>IF(Table13[[#This Row],[Highest level of Education]]="High School Completed",1,0)</f>
        <v>0</v>
      </c>
      <c r="BJ194">
        <f>IF(Table13[[#This Row],[Highest level of Education]]="Technical Diploma/Partially completed College",1,0)</f>
        <v>0</v>
      </c>
      <c r="BK194">
        <f>IF(Table13[[#This Row],[Highest level of Education]]="University/College Degree",1,0)</f>
        <v>0</v>
      </c>
      <c r="BL194">
        <f>IF(Table13[[#This Row],[Highest level of Education]]="Post-graduate education",1,0)</f>
        <v>1</v>
      </c>
      <c r="BM194">
        <v>2</v>
      </c>
      <c r="BN194">
        <v>1</v>
      </c>
      <c r="BO194">
        <v>7</v>
      </c>
      <c r="BP194">
        <f>IF(Table13[[#This Row],[Monthly_Income 1_5500 2_8000 3_11000 4_15000 5_20000 6_27000 7_35000 8_5000 9_51000 98_0]]=1,1,0)</f>
        <v>0</v>
      </c>
      <c r="BQ194">
        <f>IF(Table13[[#This Row],[Monthly_Income 1_5500 2_8000 3_11000 4_15000 5_20000 6_27000 7_35000 8_5000 9_51000 98_0]]=2,1,0)</f>
        <v>0</v>
      </c>
      <c r="BR194">
        <f>IF(Table13[[#This Row],[Monthly_Income 1_5500 2_8000 3_11000 4_15000 5_20000 6_27000 7_35000 8_5000 9_51000 98_0]]=3,1,0)</f>
        <v>0</v>
      </c>
      <c r="BS194">
        <f>IF(Table13[[#This Row],[Monthly_Income 1_5500 2_8000 3_11000 4_15000 5_20000 6_27000 7_35000 8_5000 9_51000 98_0]]=4,1,0)</f>
        <v>0</v>
      </c>
      <c r="BT194">
        <f>IF(Table13[[#This Row],[Monthly_Income 1_5500 2_8000 3_11000 4_15000 5_20000 6_27000 7_35000 8_5000 9_51000 98_0]]=5,1,0)</f>
        <v>0</v>
      </c>
      <c r="BU194">
        <f>IF(Table13[[#This Row],[Monthly_Income 1_5500 2_8000 3_11000 4_15000 5_20000 6_27000 7_35000 8_5000 9_51000 98_0]]=6,1,0)</f>
        <v>0</v>
      </c>
      <c r="BV194">
        <f>IF(Table13[[#This Row],[Monthly_Income 1_5500 2_8000 3_11000 4_15000 5_20000 6_27000 7_35000 8_5000 9_51000 98_0]]=7,1,0)</f>
        <v>1</v>
      </c>
      <c r="BW194">
        <f>IF(Table13[[#This Row],[Monthly_Income 1_5500 2_8000 3_11000 4_15000 5_20000 6_27000 7_35000 8_5000 9_51000 98_0]]=8,1,0)</f>
        <v>0</v>
      </c>
      <c r="BX194">
        <f>IF(Table13[[#This Row],[Monthly_Income 1_5500 2_8000 3_11000 4_15000 5_20000 6_27000 7_35000 8_5000 9_51000 98_0]]=9,1,0)</f>
        <v>0</v>
      </c>
      <c r="BY194">
        <f>IF(Table13[[#This Row],[Monthly_Income 1_5500 2_8000 3_11000 4_15000 5_20000 6_27000 7_35000 8_5000 9_51000 98_0]]=98,1,0)</f>
        <v>0</v>
      </c>
      <c r="BZ194">
        <v>7</v>
      </c>
      <c r="CA194">
        <f>IF(Table13[[#This Row],[Monthly_Household_Income]]=1,1,0)</f>
        <v>0</v>
      </c>
      <c r="CB194">
        <f>IF(Table13[[#This Row],[Monthly_Household_Income]]=2,1,0)</f>
        <v>0</v>
      </c>
      <c r="CC194">
        <f>IF(Table13[[#This Row],[Monthly_Household_Income]]=3,1,0)</f>
        <v>0</v>
      </c>
      <c r="CD194">
        <f>IF(Table13[[#This Row],[Monthly_Household_Income]]=4,1,0)</f>
        <v>0</v>
      </c>
      <c r="CE194">
        <f>IF(Table13[[#This Row],[Monthly_Household_Income]]=5,1,0)</f>
        <v>0</v>
      </c>
      <c r="CF194">
        <f>IF(Table13[[#This Row],[Monthly_Household_Income]]=6,1,0)</f>
        <v>0</v>
      </c>
      <c r="CG194">
        <f>IF(Table13[[#This Row],[Monthly_Household_Income]]=7,1,0)</f>
        <v>1</v>
      </c>
      <c r="CH194">
        <f>IF(Table13[[#This Row],[Monthly_Household_Income]]=8,1,0)</f>
        <v>0</v>
      </c>
      <c r="CI194">
        <f>IF(Table13[[#This Row],[Monthly_Household_Income]]=9,1,0)</f>
        <v>0</v>
      </c>
      <c r="CJ194">
        <f>IF(Table13[[#This Row],[Monthly_Household_Income]]=98,1,0)</f>
        <v>0</v>
      </c>
    </row>
    <row r="195" spans="1:88">
      <c r="A195">
        <v>726</v>
      </c>
      <c r="B195" s="1">
        <v>42968</v>
      </c>
      <c r="C195" t="s">
        <v>39</v>
      </c>
      <c r="D195">
        <v>8</v>
      </c>
      <c r="E195">
        <v>7</v>
      </c>
      <c r="F195">
        <v>7</v>
      </c>
      <c r="G195">
        <v>7</v>
      </c>
      <c r="H195">
        <v>9</v>
      </c>
      <c r="I195">
        <v>6</v>
      </c>
      <c r="J195" t="s">
        <v>15</v>
      </c>
      <c r="K195">
        <v>7</v>
      </c>
      <c r="L195">
        <v>8</v>
      </c>
      <c r="M195">
        <v>6</v>
      </c>
      <c r="N195">
        <v>7</v>
      </c>
      <c r="O195">
        <v>7</v>
      </c>
      <c r="P195">
        <v>7</v>
      </c>
      <c r="Q195">
        <v>6</v>
      </c>
      <c r="R195">
        <v>6</v>
      </c>
      <c r="S195">
        <v>8</v>
      </c>
      <c r="T195">
        <v>8</v>
      </c>
      <c r="U195">
        <v>6</v>
      </c>
      <c r="V195">
        <v>6</v>
      </c>
      <c r="W195">
        <v>8</v>
      </c>
      <c r="X195">
        <v>9</v>
      </c>
      <c r="Y195">
        <v>8</v>
      </c>
      <c r="Z195">
        <v>6</v>
      </c>
      <c r="AA195">
        <v>8</v>
      </c>
      <c r="AB195">
        <v>8</v>
      </c>
      <c r="AC195">
        <v>1</v>
      </c>
      <c r="AD195">
        <f>IF(Table13[[#This Row],[payment]]=1,1,0)</f>
        <v>1</v>
      </c>
      <c r="AE195">
        <f>IF(Table13[[#This Row],[payment]]=2,1,0)</f>
        <v>0</v>
      </c>
      <c r="AF195">
        <f>IF(Table13[[#This Row],[payment]]=3,1,0)</f>
        <v>0</v>
      </c>
      <c r="AG195">
        <v>1</v>
      </c>
      <c r="AH195">
        <f>IF(Table13[[#This Row],[method_payment]]=1,1,0)</f>
        <v>1</v>
      </c>
      <c r="AI195">
        <f>IF(Table13[[#This Row],[method_payment]]=2,1,0)</f>
        <v>0</v>
      </c>
      <c r="AJ195">
        <f>IF(Table13[[#This Row],[method_payment]]=3,1,0)</f>
        <v>0</v>
      </c>
      <c r="AK195">
        <f>IF(Table13[[#This Row],[method_payment]]=5,1,0)</f>
        <v>0</v>
      </c>
      <c r="AL195">
        <f>IF(Table13[[#This Row],[method_payment]]=6,1,0)</f>
        <v>0</v>
      </c>
      <c r="AM195" t="s">
        <v>15</v>
      </c>
      <c r="AN195" t="s">
        <v>16</v>
      </c>
      <c r="AO195">
        <v>1</v>
      </c>
      <c r="AP195" s="2">
        <v>448.39</v>
      </c>
      <c r="AQ195" s="3">
        <f>IF(AND(Table13[[#This Row],[Average_amount_spent_per_visit_last_3_months]]&gt;=1,Table13[[#This Row],[Average_amount_spent_per_visit_last_3_months]]&lt;=999),1,0)</f>
        <v>1</v>
      </c>
      <c r="AR195" s="3">
        <f>IF(AND(Table13[[#This Row],[Average_amount_spent_per_visit_last_3_months]]&gt;=1000,Table13[[#This Row],[Average_amount_spent_per_visit_last_3_months]]&lt;=6700),1,0)</f>
        <v>0</v>
      </c>
      <c r="AS195">
        <v>3</v>
      </c>
      <c r="AT195">
        <v>27</v>
      </c>
      <c r="AU195">
        <f>IF(AND(Table13[[#This Row],[Age]]&gt;=18,Table13[[#This Row],[Age]]&lt;=25),1,0)</f>
        <v>0</v>
      </c>
      <c r="AV195">
        <f>IF(AND(Table13[[#This Row],[Age]]&gt;=26,Table13[[#This Row],[Age]]&lt;=35),1,0)</f>
        <v>1</v>
      </c>
      <c r="AW195">
        <f>IF(AND(Table13[[#This Row],[Age]]&gt;=36,Table13[[#This Row],[Age]]&lt;=45),1,0)</f>
        <v>0</v>
      </c>
      <c r="AX195">
        <f>IF(AND(Table13[[#This Row],[Age]]&gt;=46,Table13[[#This Row],[Age]]&lt;=55),1,0)</f>
        <v>0</v>
      </c>
      <c r="AY195">
        <f>IF(AND(Table13[[#This Row],[Age]]&gt;=56,Table13[[#This Row],[Age]]&lt;=67),1,0)</f>
        <v>0</v>
      </c>
      <c r="AZ195" t="s">
        <v>24</v>
      </c>
      <c r="BA195">
        <f>IF(Table13[[#This Row],[Marital Status]]="Married",1,0)</f>
        <v>0</v>
      </c>
      <c r="BB195">
        <f>IF(Table13[[#This Row],[Marital Status]]="Single",1,0)</f>
        <v>1</v>
      </c>
      <c r="BC195" t="s">
        <v>27</v>
      </c>
      <c r="BD195">
        <f>IF(Table13[[#This Row],[gender]]="Male",1,0)</f>
        <v>1</v>
      </c>
      <c r="BE195">
        <f>IF(Table13[[#This Row],[gender]]="Female",1,0)</f>
        <v>0</v>
      </c>
      <c r="BF195" t="s">
        <v>19</v>
      </c>
      <c r="BG195">
        <f>IF(Table13[[#This Row],[Highest level of Education]]="Did not attend school",1,0)</f>
        <v>0</v>
      </c>
      <c r="BH195">
        <f>IF(Table13[[#This Row],[Highest level of Education]]="K12 completed",1,0)</f>
        <v>0</v>
      </c>
      <c r="BI195">
        <f>IF(Table13[[#This Row],[Highest level of Education]]="High School Completed",1,0)</f>
        <v>0</v>
      </c>
      <c r="BJ195">
        <f>IF(Table13[[#This Row],[Highest level of Education]]="Technical Diploma/Partially completed College",1,0)</f>
        <v>0</v>
      </c>
      <c r="BK195">
        <f>IF(Table13[[#This Row],[Highest level of Education]]="University/College Degree",1,0)</f>
        <v>1</v>
      </c>
      <c r="BL195">
        <f>IF(Table13[[#This Row],[Highest level of Education]]="Post-graduate education",1,0)</f>
        <v>0</v>
      </c>
      <c r="BM195">
        <v>0</v>
      </c>
      <c r="BN195">
        <v>1</v>
      </c>
      <c r="BO195">
        <v>2</v>
      </c>
      <c r="BP195">
        <f>IF(Table13[[#This Row],[Monthly_Income 1_5500 2_8000 3_11000 4_15000 5_20000 6_27000 7_35000 8_5000 9_51000 98_0]]=1,1,0)</f>
        <v>0</v>
      </c>
      <c r="BQ195">
        <f>IF(Table13[[#This Row],[Monthly_Income 1_5500 2_8000 3_11000 4_15000 5_20000 6_27000 7_35000 8_5000 9_51000 98_0]]=2,1,0)</f>
        <v>1</v>
      </c>
      <c r="BR195">
        <f>IF(Table13[[#This Row],[Monthly_Income 1_5500 2_8000 3_11000 4_15000 5_20000 6_27000 7_35000 8_5000 9_51000 98_0]]=3,1,0)</f>
        <v>0</v>
      </c>
      <c r="BS195">
        <f>IF(Table13[[#This Row],[Monthly_Income 1_5500 2_8000 3_11000 4_15000 5_20000 6_27000 7_35000 8_5000 9_51000 98_0]]=4,1,0)</f>
        <v>0</v>
      </c>
      <c r="BT195">
        <f>IF(Table13[[#This Row],[Monthly_Income 1_5500 2_8000 3_11000 4_15000 5_20000 6_27000 7_35000 8_5000 9_51000 98_0]]=5,1,0)</f>
        <v>0</v>
      </c>
      <c r="BU195">
        <f>IF(Table13[[#This Row],[Monthly_Income 1_5500 2_8000 3_11000 4_15000 5_20000 6_27000 7_35000 8_5000 9_51000 98_0]]=6,1,0)</f>
        <v>0</v>
      </c>
      <c r="BV195">
        <f>IF(Table13[[#This Row],[Monthly_Income 1_5500 2_8000 3_11000 4_15000 5_20000 6_27000 7_35000 8_5000 9_51000 98_0]]=7,1,0)</f>
        <v>0</v>
      </c>
      <c r="BW195">
        <f>IF(Table13[[#This Row],[Monthly_Income 1_5500 2_8000 3_11000 4_15000 5_20000 6_27000 7_35000 8_5000 9_51000 98_0]]=8,1,0)</f>
        <v>0</v>
      </c>
      <c r="BX195">
        <f>IF(Table13[[#This Row],[Monthly_Income 1_5500 2_8000 3_11000 4_15000 5_20000 6_27000 7_35000 8_5000 9_51000 98_0]]=9,1,0)</f>
        <v>0</v>
      </c>
      <c r="BY195">
        <f>IF(Table13[[#This Row],[Monthly_Income 1_5500 2_8000 3_11000 4_15000 5_20000 6_27000 7_35000 8_5000 9_51000 98_0]]=98,1,0)</f>
        <v>0</v>
      </c>
      <c r="BZ195">
        <v>4</v>
      </c>
      <c r="CA195">
        <f>IF(Table13[[#This Row],[Monthly_Household_Income]]=1,1,0)</f>
        <v>0</v>
      </c>
      <c r="CB195">
        <f>IF(Table13[[#This Row],[Monthly_Household_Income]]=2,1,0)</f>
        <v>0</v>
      </c>
      <c r="CC195">
        <f>IF(Table13[[#This Row],[Monthly_Household_Income]]=3,1,0)</f>
        <v>0</v>
      </c>
      <c r="CD195">
        <f>IF(Table13[[#This Row],[Monthly_Household_Income]]=4,1,0)</f>
        <v>1</v>
      </c>
      <c r="CE195">
        <f>IF(Table13[[#This Row],[Monthly_Household_Income]]=5,1,0)</f>
        <v>0</v>
      </c>
      <c r="CF195">
        <f>IF(Table13[[#This Row],[Monthly_Household_Income]]=6,1,0)</f>
        <v>0</v>
      </c>
      <c r="CG195">
        <f>IF(Table13[[#This Row],[Monthly_Household_Income]]=7,1,0)</f>
        <v>0</v>
      </c>
      <c r="CH195">
        <f>IF(Table13[[#This Row],[Monthly_Household_Income]]=8,1,0)</f>
        <v>0</v>
      </c>
      <c r="CI195">
        <f>IF(Table13[[#This Row],[Monthly_Household_Income]]=9,1,0)</f>
        <v>0</v>
      </c>
      <c r="CJ195">
        <f>IF(Table13[[#This Row],[Monthly_Household_Income]]=98,1,0)</f>
        <v>0</v>
      </c>
    </row>
    <row r="196" spans="1:88">
      <c r="A196">
        <v>730</v>
      </c>
      <c r="B196" s="1">
        <v>42918</v>
      </c>
      <c r="C196" t="s">
        <v>29</v>
      </c>
      <c r="D196">
        <v>9</v>
      </c>
      <c r="E196">
        <v>8</v>
      </c>
      <c r="F196">
        <v>8</v>
      </c>
      <c r="G196">
        <v>9</v>
      </c>
      <c r="H196">
        <v>7</v>
      </c>
      <c r="I196">
        <v>9</v>
      </c>
      <c r="J196" t="s">
        <v>15</v>
      </c>
      <c r="K196">
        <v>10</v>
      </c>
      <c r="L196">
        <v>10</v>
      </c>
      <c r="M196">
        <v>8</v>
      </c>
      <c r="N196">
        <v>8</v>
      </c>
      <c r="O196">
        <v>8</v>
      </c>
      <c r="P196">
        <v>10</v>
      </c>
      <c r="Q196">
        <v>9</v>
      </c>
      <c r="R196">
        <v>9</v>
      </c>
      <c r="S196">
        <v>7</v>
      </c>
      <c r="T196">
        <v>9</v>
      </c>
      <c r="U196">
        <v>9</v>
      </c>
      <c r="V196">
        <v>8</v>
      </c>
      <c r="W196">
        <v>9</v>
      </c>
      <c r="X196">
        <v>8</v>
      </c>
      <c r="Y196">
        <v>7</v>
      </c>
      <c r="Z196">
        <v>7</v>
      </c>
      <c r="AA196">
        <v>10</v>
      </c>
      <c r="AB196">
        <v>8</v>
      </c>
      <c r="AC196">
        <v>3</v>
      </c>
      <c r="AD196">
        <f>IF(Table13[[#This Row],[payment]]=1,1,0)</f>
        <v>0</v>
      </c>
      <c r="AE196">
        <f>IF(Table13[[#This Row],[payment]]=2,1,0)</f>
        <v>0</v>
      </c>
      <c r="AF196">
        <f>IF(Table13[[#This Row],[payment]]=3,1,0)</f>
        <v>1</v>
      </c>
      <c r="AG196">
        <v>6</v>
      </c>
      <c r="AH196">
        <f>IF(Table13[[#This Row],[method_payment]]=1,1,0)</f>
        <v>0</v>
      </c>
      <c r="AI196">
        <f>IF(Table13[[#This Row],[method_payment]]=2,1,0)</f>
        <v>0</v>
      </c>
      <c r="AJ196">
        <f>IF(Table13[[#This Row],[method_payment]]=3,1,0)</f>
        <v>0</v>
      </c>
      <c r="AK196">
        <f>IF(Table13[[#This Row],[method_payment]]=5,1,0)</f>
        <v>0</v>
      </c>
      <c r="AL196">
        <f>IF(Table13[[#This Row],[method_payment]]=6,1,0)</f>
        <v>1</v>
      </c>
      <c r="AM196" t="s">
        <v>16</v>
      </c>
      <c r="AN196" t="s">
        <v>16</v>
      </c>
      <c r="AO196">
        <v>1</v>
      </c>
      <c r="AP196" s="2">
        <v>561.21</v>
      </c>
      <c r="AQ196" s="3">
        <f>IF(AND(Table13[[#This Row],[Average_amount_spent_per_visit_last_3_months]]&gt;=1,Table13[[#This Row],[Average_amount_spent_per_visit_last_3_months]]&lt;=999),1,0)</f>
        <v>1</v>
      </c>
      <c r="AR196" s="3">
        <f>IF(AND(Table13[[#This Row],[Average_amount_spent_per_visit_last_3_months]]&gt;=1000,Table13[[#This Row],[Average_amount_spent_per_visit_last_3_months]]&lt;=6700),1,0)</f>
        <v>0</v>
      </c>
      <c r="AS196">
        <v>2</v>
      </c>
      <c r="AT196">
        <v>49</v>
      </c>
      <c r="AU196">
        <f>IF(AND(Table13[[#This Row],[Age]]&gt;=18,Table13[[#This Row],[Age]]&lt;=25),1,0)</f>
        <v>0</v>
      </c>
      <c r="AV196">
        <f>IF(AND(Table13[[#This Row],[Age]]&gt;=26,Table13[[#This Row],[Age]]&lt;=35),1,0)</f>
        <v>0</v>
      </c>
      <c r="AW196">
        <f>IF(AND(Table13[[#This Row],[Age]]&gt;=36,Table13[[#This Row],[Age]]&lt;=45),1,0)</f>
        <v>0</v>
      </c>
      <c r="AX196">
        <f>IF(AND(Table13[[#This Row],[Age]]&gt;=46,Table13[[#This Row],[Age]]&lt;=55),1,0)</f>
        <v>1</v>
      </c>
      <c r="AY196">
        <f>IF(AND(Table13[[#This Row],[Age]]&gt;=56,Table13[[#This Row],[Age]]&lt;=67),1,0)</f>
        <v>0</v>
      </c>
      <c r="AZ196" t="s">
        <v>25</v>
      </c>
      <c r="BA196">
        <f>IF(Table13[[#This Row],[Marital Status]]="Married",1,0)</f>
        <v>1</v>
      </c>
      <c r="BB196">
        <f>IF(Table13[[#This Row],[Marital Status]]="Single",1,0)</f>
        <v>0</v>
      </c>
      <c r="BC196" t="s">
        <v>27</v>
      </c>
      <c r="BD196">
        <f>IF(Table13[[#This Row],[gender]]="Male",1,0)</f>
        <v>1</v>
      </c>
      <c r="BE196">
        <f>IF(Table13[[#This Row],[gender]]="Female",1,0)</f>
        <v>0</v>
      </c>
      <c r="BF196" t="s">
        <v>18</v>
      </c>
      <c r="BG196">
        <f>IF(Table13[[#This Row],[Highest level of Education]]="Did not attend school",1,0)</f>
        <v>0</v>
      </c>
      <c r="BH196">
        <f>IF(Table13[[#This Row],[Highest level of Education]]="K12 completed",1,0)</f>
        <v>0</v>
      </c>
      <c r="BI196">
        <f>IF(Table13[[#This Row],[Highest level of Education]]="High School Completed",1,0)</f>
        <v>0</v>
      </c>
      <c r="BJ196">
        <f>IF(Table13[[#This Row],[Highest level of Education]]="Technical Diploma/Partially completed College",1,0)</f>
        <v>0</v>
      </c>
      <c r="BK196">
        <f>IF(Table13[[#This Row],[Highest level of Education]]="University/College Degree",1,0)</f>
        <v>0</v>
      </c>
      <c r="BL196">
        <f>IF(Table13[[#This Row],[Highest level of Education]]="Post-graduate education",1,0)</f>
        <v>1</v>
      </c>
      <c r="BM196">
        <v>4</v>
      </c>
      <c r="BN196">
        <v>1</v>
      </c>
      <c r="BO196">
        <v>6</v>
      </c>
      <c r="BP196">
        <f>IF(Table13[[#This Row],[Monthly_Income 1_5500 2_8000 3_11000 4_15000 5_20000 6_27000 7_35000 8_5000 9_51000 98_0]]=1,1,0)</f>
        <v>0</v>
      </c>
      <c r="BQ196">
        <f>IF(Table13[[#This Row],[Monthly_Income 1_5500 2_8000 3_11000 4_15000 5_20000 6_27000 7_35000 8_5000 9_51000 98_0]]=2,1,0)</f>
        <v>0</v>
      </c>
      <c r="BR196">
        <f>IF(Table13[[#This Row],[Monthly_Income 1_5500 2_8000 3_11000 4_15000 5_20000 6_27000 7_35000 8_5000 9_51000 98_0]]=3,1,0)</f>
        <v>0</v>
      </c>
      <c r="BS196">
        <f>IF(Table13[[#This Row],[Monthly_Income 1_5500 2_8000 3_11000 4_15000 5_20000 6_27000 7_35000 8_5000 9_51000 98_0]]=4,1,0)</f>
        <v>0</v>
      </c>
      <c r="BT196">
        <f>IF(Table13[[#This Row],[Monthly_Income 1_5500 2_8000 3_11000 4_15000 5_20000 6_27000 7_35000 8_5000 9_51000 98_0]]=5,1,0)</f>
        <v>0</v>
      </c>
      <c r="BU196">
        <f>IF(Table13[[#This Row],[Monthly_Income 1_5500 2_8000 3_11000 4_15000 5_20000 6_27000 7_35000 8_5000 9_51000 98_0]]=6,1,0)</f>
        <v>1</v>
      </c>
      <c r="BV196">
        <f>IF(Table13[[#This Row],[Monthly_Income 1_5500 2_8000 3_11000 4_15000 5_20000 6_27000 7_35000 8_5000 9_51000 98_0]]=7,1,0)</f>
        <v>0</v>
      </c>
      <c r="BW196">
        <f>IF(Table13[[#This Row],[Monthly_Income 1_5500 2_8000 3_11000 4_15000 5_20000 6_27000 7_35000 8_5000 9_51000 98_0]]=8,1,0)</f>
        <v>0</v>
      </c>
      <c r="BX196">
        <f>IF(Table13[[#This Row],[Monthly_Income 1_5500 2_8000 3_11000 4_15000 5_20000 6_27000 7_35000 8_5000 9_51000 98_0]]=9,1,0)</f>
        <v>0</v>
      </c>
      <c r="BY196">
        <f>IF(Table13[[#This Row],[Monthly_Income 1_5500 2_8000 3_11000 4_15000 5_20000 6_27000 7_35000 8_5000 9_51000 98_0]]=98,1,0)</f>
        <v>0</v>
      </c>
      <c r="BZ196">
        <v>7</v>
      </c>
      <c r="CA196">
        <f>IF(Table13[[#This Row],[Monthly_Household_Income]]=1,1,0)</f>
        <v>0</v>
      </c>
      <c r="CB196">
        <f>IF(Table13[[#This Row],[Monthly_Household_Income]]=2,1,0)</f>
        <v>0</v>
      </c>
      <c r="CC196">
        <f>IF(Table13[[#This Row],[Monthly_Household_Income]]=3,1,0)</f>
        <v>0</v>
      </c>
      <c r="CD196">
        <f>IF(Table13[[#This Row],[Monthly_Household_Income]]=4,1,0)</f>
        <v>0</v>
      </c>
      <c r="CE196">
        <f>IF(Table13[[#This Row],[Monthly_Household_Income]]=5,1,0)</f>
        <v>0</v>
      </c>
      <c r="CF196">
        <f>IF(Table13[[#This Row],[Monthly_Household_Income]]=6,1,0)</f>
        <v>0</v>
      </c>
      <c r="CG196">
        <f>IF(Table13[[#This Row],[Monthly_Household_Income]]=7,1,0)</f>
        <v>1</v>
      </c>
      <c r="CH196">
        <f>IF(Table13[[#This Row],[Monthly_Household_Income]]=8,1,0)</f>
        <v>0</v>
      </c>
      <c r="CI196">
        <f>IF(Table13[[#This Row],[Monthly_Household_Income]]=9,1,0)</f>
        <v>0</v>
      </c>
      <c r="CJ196">
        <f>IF(Table13[[#This Row],[Monthly_Household_Income]]=98,1,0)</f>
        <v>0</v>
      </c>
    </row>
    <row r="197" spans="1:88">
      <c r="A197">
        <v>733</v>
      </c>
      <c r="B197" s="1">
        <v>42918</v>
      </c>
      <c r="C197" t="s">
        <v>35</v>
      </c>
      <c r="D197">
        <v>7</v>
      </c>
      <c r="E197">
        <v>7</v>
      </c>
      <c r="F197">
        <v>6</v>
      </c>
      <c r="G197">
        <v>7</v>
      </c>
      <c r="H197">
        <v>7</v>
      </c>
      <c r="I197">
        <v>8</v>
      </c>
      <c r="J197" t="s">
        <v>15</v>
      </c>
      <c r="K197">
        <v>7</v>
      </c>
      <c r="L197">
        <v>6</v>
      </c>
      <c r="M197">
        <v>8</v>
      </c>
      <c r="N197">
        <v>8</v>
      </c>
      <c r="O197">
        <v>7</v>
      </c>
      <c r="P197">
        <v>8</v>
      </c>
      <c r="Q197">
        <v>6</v>
      </c>
      <c r="R197">
        <v>7</v>
      </c>
      <c r="S197">
        <v>6</v>
      </c>
      <c r="T197">
        <v>8</v>
      </c>
      <c r="U197">
        <v>8</v>
      </c>
      <c r="V197">
        <v>7</v>
      </c>
      <c r="W197">
        <v>7</v>
      </c>
      <c r="X197">
        <v>6</v>
      </c>
      <c r="Y197">
        <v>6</v>
      </c>
      <c r="Z197">
        <v>8</v>
      </c>
      <c r="AA197">
        <v>8</v>
      </c>
      <c r="AB197">
        <v>7</v>
      </c>
      <c r="AC197">
        <v>1</v>
      </c>
      <c r="AD197">
        <f>IF(Table13[[#This Row],[payment]]=1,1,0)</f>
        <v>1</v>
      </c>
      <c r="AE197">
        <f>IF(Table13[[#This Row],[payment]]=2,1,0)</f>
        <v>0</v>
      </c>
      <c r="AF197">
        <f>IF(Table13[[#This Row],[payment]]=3,1,0)</f>
        <v>0</v>
      </c>
      <c r="AG197">
        <v>1</v>
      </c>
      <c r="AH197">
        <f>IF(Table13[[#This Row],[method_payment]]=1,1,0)</f>
        <v>1</v>
      </c>
      <c r="AI197">
        <f>IF(Table13[[#This Row],[method_payment]]=2,1,0)</f>
        <v>0</v>
      </c>
      <c r="AJ197">
        <f>IF(Table13[[#This Row],[method_payment]]=3,1,0)</f>
        <v>0</v>
      </c>
      <c r="AK197">
        <f>IF(Table13[[#This Row],[method_payment]]=5,1,0)</f>
        <v>0</v>
      </c>
      <c r="AL197">
        <f>IF(Table13[[#This Row],[method_payment]]=6,1,0)</f>
        <v>0</v>
      </c>
      <c r="AM197" t="s">
        <v>16</v>
      </c>
      <c r="AN197" t="s">
        <v>15</v>
      </c>
      <c r="AO197">
        <v>1</v>
      </c>
      <c r="AP197" s="2">
        <v>384.81</v>
      </c>
      <c r="AQ197" s="3">
        <f>IF(AND(Table13[[#This Row],[Average_amount_spent_per_visit_last_3_months]]&gt;=1,Table13[[#This Row],[Average_amount_spent_per_visit_last_3_months]]&lt;=999),1,0)</f>
        <v>1</v>
      </c>
      <c r="AR197" s="3">
        <f>IF(AND(Table13[[#This Row],[Average_amount_spent_per_visit_last_3_months]]&gt;=1000,Table13[[#This Row],[Average_amount_spent_per_visit_last_3_months]]&lt;=6700),1,0)</f>
        <v>0</v>
      </c>
      <c r="AS197">
        <v>3</v>
      </c>
      <c r="AT197">
        <v>28</v>
      </c>
      <c r="AU197">
        <f>IF(AND(Table13[[#This Row],[Age]]&gt;=18,Table13[[#This Row],[Age]]&lt;=25),1,0)</f>
        <v>0</v>
      </c>
      <c r="AV197">
        <f>IF(AND(Table13[[#This Row],[Age]]&gt;=26,Table13[[#This Row],[Age]]&lt;=35),1,0)</f>
        <v>1</v>
      </c>
      <c r="AW197">
        <f>IF(AND(Table13[[#This Row],[Age]]&gt;=36,Table13[[#This Row],[Age]]&lt;=45),1,0)</f>
        <v>0</v>
      </c>
      <c r="AX197">
        <f>IF(AND(Table13[[#This Row],[Age]]&gt;=46,Table13[[#This Row],[Age]]&lt;=55),1,0)</f>
        <v>0</v>
      </c>
      <c r="AY197">
        <f>IF(AND(Table13[[#This Row],[Age]]&gt;=56,Table13[[#This Row],[Age]]&lt;=67),1,0)</f>
        <v>0</v>
      </c>
      <c r="AZ197" t="s">
        <v>24</v>
      </c>
      <c r="BA197">
        <f>IF(Table13[[#This Row],[Marital Status]]="Married",1,0)</f>
        <v>0</v>
      </c>
      <c r="BB197">
        <f>IF(Table13[[#This Row],[Marital Status]]="Single",1,0)</f>
        <v>1</v>
      </c>
      <c r="BC197" t="s">
        <v>28</v>
      </c>
      <c r="BD197">
        <f>IF(Table13[[#This Row],[gender]]="Male",1,0)</f>
        <v>0</v>
      </c>
      <c r="BE197">
        <f>IF(Table13[[#This Row],[gender]]="Female",1,0)</f>
        <v>1</v>
      </c>
      <c r="BF197" t="s">
        <v>20</v>
      </c>
      <c r="BG197">
        <f>IF(Table13[[#This Row],[Highest level of Education]]="Did not attend school",1,0)</f>
        <v>0</v>
      </c>
      <c r="BH197">
        <f>IF(Table13[[#This Row],[Highest level of Education]]="K12 completed",1,0)</f>
        <v>0</v>
      </c>
      <c r="BI197">
        <f>IF(Table13[[#This Row],[Highest level of Education]]="High School Completed",1,0)</f>
        <v>1</v>
      </c>
      <c r="BJ197">
        <f>IF(Table13[[#This Row],[Highest level of Education]]="Technical Diploma/Partially completed College",1,0)</f>
        <v>0</v>
      </c>
      <c r="BK197">
        <f>IF(Table13[[#This Row],[Highest level of Education]]="University/College Degree",1,0)</f>
        <v>0</v>
      </c>
      <c r="BL197">
        <f>IF(Table13[[#This Row],[Highest level of Education]]="Post-graduate education",1,0)</f>
        <v>0</v>
      </c>
      <c r="BM197">
        <v>0</v>
      </c>
      <c r="BN197">
        <v>1</v>
      </c>
      <c r="BO197">
        <v>2</v>
      </c>
      <c r="BP197">
        <f>IF(Table13[[#This Row],[Monthly_Income 1_5500 2_8000 3_11000 4_15000 5_20000 6_27000 7_35000 8_5000 9_51000 98_0]]=1,1,0)</f>
        <v>0</v>
      </c>
      <c r="BQ197">
        <f>IF(Table13[[#This Row],[Monthly_Income 1_5500 2_8000 3_11000 4_15000 5_20000 6_27000 7_35000 8_5000 9_51000 98_0]]=2,1,0)</f>
        <v>1</v>
      </c>
      <c r="BR197">
        <f>IF(Table13[[#This Row],[Monthly_Income 1_5500 2_8000 3_11000 4_15000 5_20000 6_27000 7_35000 8_5000 9_51000 98_0]]=3,1,0)</f>
        <v>0</v>
      </c>
      <c r="BS197">
        <f>IF(Table13[[#This Row],[Monthly_Income 1_5500 2_8000 3_11000 4_15000 5_20000 6_27000 7_35000 8_5000 9_51000 98_0]]=4,1,0)</f>
        <v>0</v>
      </c>
      <c r="BT197">
        <f>IF(Table13[[#This Row],[Monthly_Income 1_5500 2_8000 3_11000 4_15000 5_20000 6_27000 7_35000 8_5000 9_51000 98_0]]=5,1,0)</f>
        <v>0</v>
      </c>
      <c r="BU197">
        <f>IF(Table13[[#This Row],[Monthly_Income 1_5500 2_8000 3_11000 4_15000 5_20000 6_27000 7_35000 8_5000 9_51000 98_0]]=6,1,0)</f>
        <v>0</v>
      </c>
      <c r="BV197">
        <f>IF(Table13[[#This Row],[Monthly_Income 1_5500 2_8000 3_11000 4_15000 5_20000 6_27000 7_35000 8_5000 9_51000 98_0]]=7,1,0)</f>
        <v>0</v>
      </c>
      <c r="BW197">
        <f>IF(Table13[[#This Row],[Monthly_Income 1_5500 2_8000 3_11000 4_15000 5_20000 6_27000 7_35000 8_5000 9_51000 98_0]]=8,1,0)</f>
        <v>0</v>
      </c>
      <c r="BX197">
        <f>IF(Table13[[#This Row],[Monthly_Income 1_5500 2_8000 3_11000 4_15000 5_20000 6_27000 7_35000 8_5000 9_51000 98_0]]=9,1,0)</f>
        <v>0</v>
      </c>
      <c r="BY197">
        <f>IF(Table13[[#This Row],[Monthly_Income 1_5500 2_8000 3_11000 4_15000 5_20000 6_27000 7_35000 8_5000 9_51000 98_0]]=98,1,0)</f>
        <v>0</v>
      </c>
      <c r="BZ197">
        <v>4</v>
      </c>
      <c r="CA197">
        <f>IF(Table13[[#This Row],[Monthly_Household_Income]]=1,1,0)</f>
        <v>0</v>
      </c>
      <c r="CB197">
        <f>IF(Table13[[#This Row],[Monthly_Household_Income]]=2,1,0)</f>
        <v>0</v>
      </c>
      <c r="CC197">
        <f>IF(Table13[[#This Row],[Monthly_Household_Income]]=3,1,0)</f>
        <v>0</v>
      </c>
      <c r="CD197">
        <f>IF(Table13[[#This Row],[Monthly_Household_Income]]=4,1,0)</f>
        <v>1</v>
      </c>
      <c r="CE197">
        <f>IF(Table13[[#This Row],[Monthly_Household_Income]]=5,1,0)</f>
        <v>0</v>
      </c>
      <c r="CF197">
        <f>IF(Table13[[#This Row],[Monthly_Household_Income]]=6,1,0)</f>
        <v>0</v>
      </c>
      <c r="CG197">
        <f>IF(Table13[[#This Row],[Monthly_Household_Income]]=7,1,0)</f>
        <v>0</v>
      </c>
      <c r="CH197">
        <f>IF(Table13[[#This Row],[Monthly_Household_Income]]=8,1,0)</f>
        <v>0</v>
      </c>
      <c r="CI197">
        <f>IF(Table13[[#This Row],[Monthly_Household_Income]]=9,1,0)</f>
        <v>0</v>
      </c>
      <c r="CJ197">
        <f>IF(Table13[[#This Row],[Monthly_Household_Income]]=98,1,0)</f>
        <v>0</v>
      </c>
    </row>
    <row r="198" spans="1:88">
      <c r="A198">
        <v>738</v>
      </c>
      <c r="B198" s="1">
        <v>43069</v>
      </c>
      <c r="C198" t="s">
        <v>33</v>
      </c>
      <c r="D198">
        <v>7</v>
      </c>
      <c r="E198">
        <v>8</v>
      </c>
      <c r="F198">
        <v>7</v>
      </c>
      <c r="G198">
        <v>7</v>
      </c>
      <c r="H198">
        <v>7</v>
      </c>
      <c r="I198">
        <v>7</v>
      </c>
      <c r="J198" t="s">
        <v>15</v>
      </c>
      <c r="K198">
        <v>8</v>
      </c>
      <c r="L198">
        <v>8</v>
      </c>
      <c r="M198">
        <v>7</v>
      </c>
      <c r="N198">
        <v>6</v>
      </c>
      <c r="O198">
        <v>8</v>
      </c>
      <c r="P198">
        <v>6</v>
      </c>
      <c r="Q198">
        <v>6</v>
      </c>
      <c r="R198">
        <v>6</v>
      </c>
      <c r="S198">
        <v>8</v>
      </c>
      <c r="T198">
        <v>7</v>
      </c>
      <c r="U198">
        <v>6</v>
      </c>
      <c r="V198">
        <v>7</v>
      </c>
      <c r="W198">
        <v>8</v>
      </c>
      <c r="X198">
        <v>0</v>
      </c>
      <c r="Y198">
        <v>7</v>
      </c>
      <c r="Z198">
        <v>6</v>
      </c>
      <c r="AA198">
        <v>6</v>
      </c>
      <c r="AB198">
        <v>0</v>
      </c>
      <c r="AC198">
        <v>1</v>
      </c>
      <c r="AD198">
        <f>IF(Table13[[#This Row],[payment]]=1,1,0)</f>
        <v>1</v>
      </c>
      <c r="AE198">
        <f>IF(Table13[[#This Row],[payment]]=2,1,0)</f>
        <v>0</v>
      </c>
      <c r="AF198">
        <f>IF(Table13[[#This Row],[payment]]=3,1,0)</f>
        <v>0</v>
      </c>
      <c r="AG198">
        <v>1</v>
      </c>
      <c r="AH198">
        <f>IF(Table13[[#This Row],[method_payment]]=1,1,0)</f>
        <v>1</v>
      </c>
      <c r="AI198">
        <f>IF(Table13[[#This Row],[method_payment]]=2,1,0)</f>
        <v>0</v>
      </c>
      <c r="AJ198">
        <f>IF(Table13[[#This Row],[method_payment]]=3,1,0)</f>
        <v>0</v>
      </c>
      <c r="AK198">
        <f>IF(Table13[[#This Row],[method_payment]]=5,1,0)</f>
        <v>0</v>
      </c>
      <c r="AL198">
        <f>IF(Table13[[#This Row],[method_payment]]=6,1,0)</f>
        <v>0</v>
      </c>
      <c r="AM198" t="s">
        <v>15</v>
      </c>
      <c r="AN198" t="s">
        <v>15</v>
      </c>
      <c r="AO198">
        <v>5</v>
      </c>
      <c r="AP198" s="2">
        <v>175.59</v>
      </c>
      <c r="AQ198" s="3">
        <f>IF(AND(Table13[[#This Row],[Average_amount_spent_per_visit_last_3_months]]&gt;=1,Table13[[#This Row],[Average_amount_spent_per_visit_last_3_months]]&lt;=999),1,0)</f>
        <v>1</v>
      </c>
      <c r="AR198" s="3">
        <f>IF(AND(Table13[[#This Row],[Average_amount_spent_per_visit_last_3_months]]&gt;=1000,Table13[[#This Row],[Average_amount_spent_per_visit_last_3_months]]&lt;=6700),1,0)</f>
        <v>0</v>
      </c>
      <c r="AS198">
        <v>1</v>
      </c>
      <c r="AT198">
        <v>42</v>
      </c>
      <c r="AU198">
        <f>IF(AND(Table13[[#This Row],[Age]]&gt;=18,Table13[[#This Row],[Age]]&lt;=25),1,0)</f>
        <v>0</v>
      </c>
      <c r="AV198">
        <f>IF(AND(Table13[[#This Row],[Age]]&gt;=26,Table13[[#This Row],[Age]]&lt;=35),1,0)</f>
        <v>0</v>
      </c>
      <c r="AW198">
        <f>IF(AND(Table13[[#This Row],[Age]]&gt;=36,Table13[[#This Row],[Age]]&lt;=45),1,0)</f>
        <v>1</v>
      </c>
      <c r="AX198">
        <f>IF(AND(Table13[[#This Row],[Age]]&gt;=46,Table13[[#This Row],[Age]]&lt;=55),1,0)</f>
        <v>0</v>
      </c>
      <c r="AY198">
        <f>IF(AND(Table13[[#This Row],[Age]]&gt;=56,Table13[[#This Row],[Age]]&lt;=67),1,0)</f>
        <v>0</v>
      </c>
      <c r="AZ198" t="s">
        <v>25</v>
      </c>
      <c r="BA198">
        <f>IF(Table13[[#This Row],[Marital Status]]="Married",1,0)</f>
        <v>1</v>
      </c>
      <c r="BB198">
        <f>IF(Table13[[#This Row],[Marital Status]]="Single",1,0)</f>
        <v>0</v>
      </c>
      <c r="BC198" t="s">
        <v>27</v>
      </c>
      <c r="BD198">
        <f>IF(Table13[[#This Row],[gender]]="Male",1,0)</f>
        <v>1</v>
      </c>
      <c r="BE198">
        <f>IF(Table13[[#This Row],[gender]]="Female",1,0)</f>
        <v>0</v>
      </c>
      <c r="BF198" t="s">
        <v>19</v>
      </c>
      <c r="BG198">
        <f>IF(Table13[[#This Row],[Highest level of Education]]="Did not attend school",1,0)</f>
        <v>0</v>
      </c>
      <c r="BH198">
        <f>IF(Table13[[#This Row],[Highest level of Education]]="K12 completed",1,0)</f>
        <v>0</v>
      </c>
      <c r="BI198">
        <f>IF(Table13[[#This Row],[Highest level of Education]]="High School Completed",1,0)</f>
        <v>0</v>
      </c>
      <c r="BJ198">
        <f>IF(Table13[[#This Row],[Highest level of Education]]="Technical Diploma/Partially completed College",1,0)</f>
        <v>0</v>
      </c>
      <c r="BK198">
        <f>IF(Table13[[#This Row],[Highest level of Education]]="University/College Degree",1,0)</f>
        <v>1</v>
      </c>
      <c r="BL198">
        <f>IF(Table13[[#This Row],[Highest level of Education]]="Post-graduate education",1,0)</f>
        <v>0</v>
      </c>
      <c r="BM198">
        <v>2</v>
      </c>
      <c r="BN198">
        <v>1</v>
      </c>
      <c r="BO198">
        <v>4</v>
      </c>
      <c r="BP198">
        <f>IF(Table13[[#This Row],[Monthly_Income 1_5500 2_8000 3_11000 4_15000 5_20000 6_27000 7_35000 8_5000 9_51000 98_0]]=1,1,0)</f>
        <v>0</v>
      </c>
      <c r="BQ198">
        <f>IF(Table13[[#This Row],[Monthly_Income 1_5500 2_8000 3_11000 4_15000 5_20000 6_27000 7_35000 8_5000 9_51000 98_0]]=2,1,0)</f>
        <v>0</v>
      </c>
      <c r="BR198">
        <f>IF(Table13[[#This Row],[Monthly_Income 1_5500 2_8000 3_11000 4_15000 5_20000 6_27000 7_35000 8_5000 9_51000 98_0]]=3,1,0)</f>
        <v>0</v>
      </c>
      <c r="BS198">
        <f>IF(Table13[[#This Row],[Monthly_Income 1_5500 2_8000 3_11000 4_15000 5_20000 6_27000 7_35000 8_5000 9_51000 98_0]]=4,1,0)</f>
        <v>1</v>
      </c>
      <c r="BT198">
        <f>IF(Table13[[#This Row],[Monthly_Income 1_5500 2_8000 3_11000 4_15000 5_20000 6_27000 7_35000 8_5000 9_51000 98_0]]=5,1,0)</f>
        <v>0</v>
      </c>
      <c r="BU198">
        <f>IF(Table13[[#This Row],[Monthly_Income 1_5500 2_8000 3_11000 4_15000 5_20000 6_27000 7_35000 8_5000 9_51000 98_0]]=6,1,0)</f>
        <v>0</v>
      </c>
      <c r="BV198">
        <f>IF(Table13[[#This Row],[Monthly_Income 1_5500 2_8000 3_11000 4_15000 5_20000 6_27000 7_35000 8_5000 9_51000 98_0]]=7,1,0)</f>
        <v>0</v>
      </c>
      <c r="BW198">
        <f>IF(Table13[[#This Row],[Monthly_Income 1_5500 2_8000 3_11000 4_15000 5_20000 6_27000 7_35000 8_5000 9_51000 98_0]]=8,1,0)</f>
        <v>0</v>
      </c>
      <c r="BX198">
        <f>IF(Table13[[#This Row],[Monthly_Income 1_5500 2_8000 3_11000 4_15000 5_20000 6_27000 7_35000 8_5000 9_51000 98_0]]=9,1,0)</f>
        <v>0</v>
      </c>
      <c r="BY198">
        <f>IF(Table13[[#This Row],[Monthly_Income 1_5500 2_8000 3_11000 4_15000 5_20000 6_27000 7_35000 8_5000 9_51000 98_0]]=98,1,0)</f>
        <v>0</v>
      </c>
      <c r="BZ198">
        <v>5</v>
      </c>
      <c r="CA198">
        <f>IF(Table13[[#This Row],[Monthly_Household_Income]]=1,1,0)</f>
        <v>0</v>
      </c>
      <c r="CB198">
        <f>IF(Table13[[#This Row],[Monthly_Household_Income]]=2,1,0)</f>
        <v>0</v>
      </c>
      <c r="CC198">
        <f>IF(Table13[[#This Row],[Monthly_Household_Income]]=3,1,0)</f>
        <v>0</v>
      </c>
      <c r="CD198">
        <f>IF(Table13[[#This Row],[Monthly_Household_Income]]=4,1,0)</f>
        <v>0</v>
      </c>
      <c r="CE198">
        <f>IF(Table13[[#This Row],[Monthly_Household_Income]]=5,1,0)</f>
        <v>1</v>
      </c>
      <c r="CF198">
        <f>IF(Table13[[#This Row],[Monthly_Household_Income]]=6,1,0)</f>
        <v>0</v>
      </c>
      <c r="CG198">
        <f>IF(Table13[[#This Row],[Monthly_Household_Income]]=7,1,0)</f>
        <v>0</v>
      </c>
      <c r="CH198">
        <f>IF(Table13[[#This Row],[Monthly_Household_Income]]=8,1,0)</f>
        <v>0</v>
      </c>
      <c r="CI198">
        <f>IF(Table13[[#This Row],[Monthly_Household_Income]]=9,1,0)</f>
        <v>0</v>
      </c>
      <c r="CJ198">
        <f>IF(Table13[[#This Row],[Monthly_Household_Income]]=98,1,0)</f>
        <v>0</v>
      </c>
    </row>
    <row r="199" spans="1:88">
      <c r="A199">
        <v>739</v>
      </c>
      <c r="B199" s="1">
        <v>42999</v>
      </c>
      <c r="C199" t="s">
        <v>32</v>
      </c>
      <c r="D199">
        <v>10</v>
      </c>
      <c r="E199">
        <v>10</v>
      </c>
      <c r="F199">
        <v>9</v>
      </c>
      <c r="G199">
        <v>9</v>
      </c>
      <c r="H199">
        <v>9</v>
      </c>
      <c r="I199">
        <v>8</v>
      </c>
      <c r="J199" t="s">
        <v>16</v>
      </c>
      <c r="K199">
        <v>9</v>
      </c>
      <c r="L199">
        <v>8</v>
      </c>
      <c r="M199">
        <v>7</v>
      </c>
      <c r="N199">
        <v>9</v>
      </c>
      <c r="O199">
        <v>10</v>
      </c>
      <c r="P199">
        <v>10</v>
      </c>
      <c r="Q199">
        <v>8</v>
      </c>
      <c r="R199">
        <v>9</v>
      </c>
      <c r="S199">
        <v>8</v>
      </c>
      <c r="T199">
        <v>8</v>
      </c>
      <c r="U199">
        <v>9</v>
      </c>
      <c r="V199">
        <v>7</v>
      </c>
      <c r="W199">
        <v>9</v>
      </c>
      <c r="X199">
        <v>0</v>
      </c>
      <c r="Y199">
        <v>8</v>
      </c>
      <c r="Z199">
        <v>9</v>
      </c>
      <c r="AA199">
        <v>7</v>
      </c>
      <c r="AB199">
        <v>0</v>
      </c>
      <c r="AC199">
        <v>1</v>
      </c>
      <c r="AD199">
        <f>IF(Table13[[#This Row],[payment]]=1,1,0)</f>
        <v>1</v>
      </c>
      <c r="AE199">
        <f>IF(Table13[[#This Row],[payment]]=2,1,0)</f>
        <v>0</v>
      </c>
      <c r="AF199">
        <f>IF(Table13[[#This Row],[payment]]=3,1,0)</f>
        <v>0</v>
      </c>
      <c r="AG199">
        <v>1</v>
      </c>
      <c r="AH199">
        <f>IF(Table13[[#This Row],[method_payment]]=1,1,0)</f>
        <v>1</v>
      </c>
      <c r="AI199">
        <f>IF(Table13[[#This Row],[method_payment]]=2,1,0)</f>
        <v>0</v>
      </c>
      <c r="AJ199">
        <f>IF(Table13[[#This Row],[method_payment]]=3,1,0)</f>
        <v>0</v>
      </c>
      <c r="AK199">
        <f>IF(Table13[[#This Row],[method_payment]]=5,1,0)</f>
        <v>0</v>
      </c>
      <c r="AL199">
        <f>IF(Table13[[#This Row],[method_payment]]=6,1,0)</f>
        <v>0</v>
      </c>
      <c r="AM199" t="s">
        <v>16</v>
      </c>
      <c r="AN199" t="s">
        <v>15</v>
      </c>
      <c r="AO199">
        <v>1</v>
      </c>
      <c r="AP199" s="2">
        <v>572.49</v>
      </c>
      <c r="AQ199" s="3">
        <f>IF(AND(Table13[[#This Row],[Average_amount_spent_per_visit_last_3_months]]&gt;=1,Table13[[#This Row],[Average_amount_spent_per_visit_last_3_months]]&lt;=999),1,0)</f>
        <v>1</v>
      </c>
      <c r="AR199" s="3">
        <f>IF(AND(Table13[[#This Row],[Average_amount_spent_per_visit_last_3_months]]&gt;=1000,Table13[[#This Row],[Average_amount_spent_per_visit_last_3_months]]&lt;=6700),1,0)</f>
        <v>0</v>
      </c>
      <c r="AS199">
        <v>3</v>
      </c>
      <c r="AT199">
        <v>28</v>
      </c>
      <c r="AU199">
        <f>IF(AND(Table13[[#This Row],[Age]]&gt;=18,Table13[[#This Row],[Age]]&lt;=25),1,0)</f>
        <v>0</v>
      </c>
      <c r="AV199">
        <f>IF(AND(Table13[[#This Row],[Age]]&gt;=26,Table13[[#This Row],[Age]]&lt;=35),1,0)</f>
        <v>1</v>
      </c>
      <c r="AW199">
        <f>IF(AND(Table13[[#This Row],[Age]]&gt;=36,Table13[[#This Row],[Age]]&lt;=45),1,0)</f>
        <v>0</v>
      </c>
      <c r="AX199">
        <f>IF(AND(Table13[[#This Row],[Age]]&gt;=46,Table13[[#This Row],[Age]]&lt;=55),1,0)</f>
        <v>0</v>
      </c>
      <c r="AY199">
        <f>IF(AND(Table13[[#This Row],[Age]]&gt;=56,Table13[[#This Row],[Age]]&lt;=67),1,0)</f>
        <v>0</v>
      </c>
      <c r="AZ199" t="s">
        <v>24</v>
      </c>
      <c r="BA199">
        <f>IF(Table13[[#This Row],[Marital Status]]="Married",1,0)</f>
        <v>0</v>
      </c>
      <c r="BB199">
        <f>IF(Table13[[#This Row],[Marital Status]]="Single",1,0)</f>
        <v>1</v>
      </c>
      <c r="BC199" t="s">
        <v>27</v>
      </c>
      <c r="BD199">
        <f>IF(Table13[[#This Row],[gender]]="Male",1,0)</f>
        <v>1</v>
      </c>
      <c r="BE199">
        <f>IF(Table13[[#This Row],[gender]]="Female",1,0)</f>
        <v>0</v>
      </c>
      <c r="BF199" t="s">
        <v>19</v>
      </c>
      <c r="BG199">
        <f>IF(Table13[[#This Row],[Highest level of Education]]="Did not attend school",1,0)</f>
        <v>0</v>
      </c>
      <c r="BH199">
        <f>IF(Table13[[#This Row],[Highest level of Education]]="K12 completed",1,0)</f>
        <v>0</v>
      </c>
      <c r="BI199">
        <f>IF(Table13[[#This Row],[Highest level of Education]]="High School Completed",1,0)</f>
        <v>0</v>
      </c>
      <c r="BJ199">
        <f>IF(Table13[[#This Row],[Highest level of Education]]="Technical Diploma/Partially completed College",1,0)</f>
        <v>0</v>
      </c>
      <c r="BK199">
        <f>IF(Table13[[#This Row],[Highest level of Education]]="University/College Degree",1,0)</f>
        <v>1</v>
      </c>
      <c r="BL199">
        <f>IF(Table13[[#This Row],[Highest level of Education]]="Post-graduate education",1,0)</f>
        <v>0</v>
      </c>
      <c r="BM199">
        <v>0</v>
      </c>
      <c r="BN199">
        <v>1</v>
      </c>
      <c r="BO199">
        <v>3</v>
      </c>
      <c r="BP199">
        <f>IF(Table13[[#This Row],[Monthly_Income 1_5500 2_8000 3_11000 4_15000 5_20000 6_27000 7_35000 8_5000 9_51000 98_0]]=1,1,0)</f>
        <v>0</v>
      </c>
      <c r="BQ199">
        <f>IF(Table13[[#This Row],[Monthly_Income 1_5500 2_8000 3_11000 4_15000 5_20000 6_27000 7_35000 8_5000 9_51000 98_0]]=2,1,0)</f>
        <v>0</v>
      </c>
      <c r="BR199">
        <f>IF(Table13[[#This Row],[Monthly_Income 1_5500 2_8000 3_11000 4_15000 5_20000 6_27000 7_35000 8_5000 9_51000 98_0]]=3,1,0)</f>
        <v>1</v>
      </c>
      <c r="BS199">
        <f>IF(Table13[[#This Row],[Monthly_Income 1_5500 2_8000 3_11000 4_15000 5_20000 6_27000 7_35000 8_5000 9_51000 98_0]]=4,1,0)</f>
        <v>0</v>
      </c>
      <c r="BT199">
        <f>IF(Table13[[#This Row],[Monthly_Income 1_5500 2_8000 3_11000 4_15000 5_20000 6_27000 7_35000 8_5000 9_51000 98_0]]=5,1,0)</f>
        <v>0</v>
      </c>
      <c r="BU199">
        <f>IF(Table13[[#This Row],[Monthly_Income 1_5500 2_8000 3_11000 4_15000 5_20000 6_27000 7_35000 8_5000 9_51000 98_0]]=6,1,0)</f>
        <v>0</v>
      </c>
      <c r="BV199">
        <f>IF(Table13[[#This Row],[Monthly_Income 1_5500 2_8000 3_11000 4_15000 5_20000 6_27000 7_35000 8_5000 9_51000 98_0]]=7,1,0)</f>
        <v>0</v>
      </c>
      <c r="BW199">
        <f>IF(Table13[[#This Row],[Monthly_Income 1_5500 2_8000 3_11000 4_15000 5_20000 6_27000 7_35000 8_5000 9_51000 98_0]]=8,1,0)</f>
        <v>0</v>
      </c>
      <c r="BX199">
        <f>IF(Table13[[#This Row],[Monthly_Income 1_5500 2_8000 3_11000 4_15000 5_20000 6_27000 7_35000 8_5000 9_51000 98_0]]=9,1,0)</f>
        <v>0</v>
      </c>
      <c r="BY199">
        <f>IF(Table13[[#This Row],[Monthly_Income 1_5500 2_8000 3_11000 4_15000 5_20000 6_27000 7_35000 8_5000 9_51000 98_0]]=98,1,0)</f>
        <v>0</v>
      </c>
      <c r="BZ199">
        <v>8</v>
      </c>
      <c r="CA199">
        <f>IF(Table13[[#This Row],[Monthly_Household_Income]]=1,1,0)</f>
        <v>0</v>
      </c>
      <c r="CB199">
        <f>IF(Table13[[#This Row],[Monthly_Household_Income]]=2,1,0)</f>
        <v>0</v>
      </c>
      <c r="CC199">
        <f>IF(Table13[[#This Row],[Monthly_Household_Income]]=3,1,0)</f>
        <v>0</v>
      </c>
      <c r="CD199">
        <f>IF(Table13[[#This Row],[Monthly_Household_Income]]=4,1,0)</f>
        <v>0</v>
      </c>
      <c r="CE199">
        <f>IF(Table13[[#This Row],[Monthly_Household_Income]]=5,1,0)</f>
        <v>0</v>
      </c>
      <c r="CF199">
        <f>IF(Table13[[#This Row],[Monthly_Household_Income]]=6,1,0)</f>
        <v>0</v>
      </c>
      <c r="CG199">
        <f>IF(Table13[[#This Row],[Monthly_Household_Income]]=7,1,0)</f>
        <v>0</v>
      </c>
      <c r="CH199">
        <f>IF(Table13[[#This Row],[Monthly_Household_Income]]=8,1,0)</f>
        <v>1</v>
      </c>
      <c r="CI199">
        <f>IF(Table13[[#This Row],[Monthly_Household_Income]]=9,1,0)</f>
        <v>0</v>
      </c>
      <c r="CJ199">
        <f>IF(Table13[[#This Row],[Monthly_Household_Income]]=98,1,0)</f>
        <v>0</v>
      </c>
    </row>
    <row r="200" spans="1:88">
      <c r="A200">
        <v>742</v>
      </c>
      <c r="B200" s="1">
        <v>43131</v>
      </c>
      <c r="C200" t="s">
        <v>2</v>
      </c>
      <c r="D200">
        <v>9</v>
      </c>
      <c r="E200">
        <v>8</v>
      </c>
      <c r="F200">
        <v>10</v>
      </c>
      <c r="G200">
        <v>9</v>
      </c>
      <c r="H200">
        <v>8</v>
      </c>
      <c r="I200">
        <v>7</v>
      </c>
      <c r="J200" t="s">
        <v>15</v>
      </c>
      <c r="K200">
        <v>8</v>
      </c>
      <c r="L200">
        <v>10</v>
      </c>
      <c r="M200">
        <v>9</v>
      </c>
      <c r="N200">
        <v>9</v>
      </c>
      <c r="O200">
        <v>9</v>
      </c>
      <c r="P200">
        <v>9</v>
      </c>
      <c r="Q200">
        <v>8</v>
      </c>
      <c r="R200">
        <v>10</v>
      </c>
      <c r="S200">
        <v>9</v>
      </c>
      <c r="T200">
        <v>10</v>
      </c>
      <c r="U200">
        <v>9</v>
      </c>
      <c r="V200">
        <v>10</v>
      </c>
      <c r="W200">
        <v>9</v>
      </c>
      <c r="X200">
        <v>9</v>
      </c>
      <c r="Y200">
        <v>9</v>
      </c>
      <c r="Z200">
        <v>8</v>
      </c>
      <c r="AA200">
        <v>8</v>
      </c>
      <c r="AB200">
        <v>8</v>
      </c>
      <c r="AC200">
        <v>3</v>
      </c>
      <c r="AD200">
        <f>IF(Table13[[#This Row],[payment]]=1,1,0)</f>
        <v>0</v>
      </c>
      <c r="AE200">
        <f>IF(Table13[[#This Row],[payment]]=2,1,0)</f>
        <v>0</v>
      </c>
      <c r="AF200">
        <f>IF(Table13[[#This Row],[payment]]=3,1,0)</f>
        <v>1</v>
      </c>
      <c r="AG200">
        <v>3</v>
      </c>
      <c r="AH200">
        <f>IF(Table13[[#This Row],[method_payment]]=1,1,0)</f>
        <v>0</v>
      </c>
      <c r="AI200">
        <f>IF(Table13[[#This Row],[method_payment]]=2,1,0)</f>
        <v>0</v>
      </c>
      <c r="AJ200">
        <f>IF(Table13[[#This Row],[method_payment]]=3,1,0)</f>
        <v>1</v>
      </c>
      <c r="AK200">
        <f>IF(Table13[[#This Row],[method_payment]]=5,1,0)</f>
        <v>0</v>
      </c>
      <c r="AL200">
        <f>IF(Table13[[#This Row],[method_payment]]=6,1,0)</f>
        <v>0</v>
      </c>
      <c r="AM200" t="s">
        <v>16</v>
      </c>
      <c r="AN200" t="s">
        <v>15</v>
      </c>
      <c r="AO200">
        <v>1</v>
      </c>
      <c r="AP200" s="2">
        <v>159.02000000000001</v>
      </c>
      <c r="AQ200" s="3">
        <f>IF(AND(Table13[[#This Row],[Average_amount_spent_per_visit_last_3_months]]&gt;=1,Table13[[#This Row],[Average_amount_spent_per_visit_last_3_months]]&lt;=999),1,0)</f>
        <v>1</v>
      </c>
      <c r="AR200" s="3">
        <f>IF(AND(Table13[[#This Row],[Average_amount_spent_per_visit_last_3_months]]&gt;=1000,Table13[[#This Row],[Average_amount_spent_per_visit_last_3_months]]&lt;=6700),1,0)</f>
        <v>0</v>
      </c>
      <c r="AS200">
        <v>3</v>
      </c>
      <c r="AT200">
        <v>21</v>
      </c>
      <c r="AU200">
        <f>IF(AND(Table13[[#This Row],[Age]]&gt;=18,Table13[[#This Row],[Age]]&lt;=25),1,0)</f>
        <v>1</v>
      </c>
      <c r="AV200">
        <f>IF(AND(Table13[[#This Row],[Age]]&gt;=26,Table13[[#This Row],[Age]]&lt;=35),1,0)</f>
        <v>0</v>
      </c>
      <c r="AW200">
        <f>IF(AND(Table13[[#This Row],[Age]]&gt;=36,Table13[[#This Row],[Age]]&lt;=45),1,0)</f>
        <v>0</v>
      </c>
      <c r="AX200">
        <f>IF(AND(Table13[[#This Row],[Age]]&gt;=46,Table13[[#This Row],[Age]]&lt;=55),1,0)</f>
        <v>0</v>
      </c>
      <c r="AY200">
        <f>IF(AND(Table13[[#This Row],[Age]]&gt;=56,Table13[[#This Row],[Age]]&lt;=67),1,0)</f>
        <v>0</v>
      </c>
      <c r="AZ200" t="s">
        <v>24</v>
      </c>
      <c r="BA200">
        <f>IF(Table13[[#This Row],[Marital Status]]="Married",1,0)</f>
        <v>0</v>
      </c>
      <c r="BB200">
        <f>IF(Table13[[#This Row],[Marital Status]]="Single",1,0)</f>
        <v>1</v>
      </c>
      <c r="BC200" t="s">
        <v>27</v>
      </c>
      <c r="BD200">
        <f>IF(Table13[[#This Row],[gender]]="Male",1,0)</f>
        <v>1</v>
      </c>
      <c r="BE200">
        <f>IF(Table13[[#This Row],[gender]]="Female",1,0)</f>
        <v>0</v>
      </c>
      <c r="BF200" t="s">
        <v>23</v>
      </c>
      <c r="BG200">
        <f>IF(Table13[[#This Row],[Highest level of Education]]="Did not attend school",1,0)</f>
        <v>0</v>
      </c>
      <c r="BH200">
        <f>IF(Table13[[#This Row],[Highest level of Education]]="K12 completed",1,0)</f>
        <v>0</v>
      </c>
      <c r="BI200">
        <f>IF(Table13[[#This Row],[Highest level of Education]]="High School Completed",1,0)</f>
        <v>0</v>
      </c>
      <c r="BJ200">
        <f>IF(Table13[[#This Row],[Highest level of Education]]="Technical Diploma/Partially completed College",1,0)</f>
        <v>1</v>
      </c>
      <c r="BK200">
        <f>IF(Table13[[#This Row],[Highest level of Education]]="University/College Degree",1,0)</f>
        <v>0</v>
      </c>
      <c r="BL200">
        <f>IF(Table13[[#This Row],[Highest level of Education]]="Post-graduate education",1,0)</f>
        <v>0</v>
      </c>
      <c r="BM200">
        <v>0</v>
      </c>
      <c r="BN200">
        <v>5</v>
      </c>
      <c r="BO200" t="s">
        <v>1</v>
      </c>
      <c r="BP200">
        <f>IF(Table13[[#This Row],[Monthly_Income 1_5500 2_8000 3_11000 4_15000 5_20000 6_27000 7_35000 8_5000 9_51000 98_0]]=1,1,0)</f>
        <v>0</v>
      </c>
      <c r="BQ200">
        <f>IF(Table13[[#This Row],[Monthly_Income 1_5500 2_8000 3_11000 4_15000 5_20000 6_27000 7_35000 8_5000 9_51000 98_0]]=2,1,0)</f>
        <v>0</v>
      </c>
      <c r="BR200">
        <f>IF(Table13[[#This Row],[Monthly_Income 1_5500 2_8000 3_11000 4_15000 5_20000 6_27000 7_35000 8_5000 9_51000 98_0]]=3,1,0)</f>
        <v>0</v>
      </c>
      <c r="BS200">
        <f>IF(Table13[[#This Row],[Monthly_Income 1_5500 2_8000 3_11000 4_15000 5_20000 6_27000 7_35000 8_5000 9_51000 98_0]]=4,1,0)</f>
        <v>0</v>
      </c>
      <c r="BT200">
        <f>IF(Table13[[#This Row],[Monthly_Income 1_5500 2_8000 3_11000 4_15000 5_20000 6_27000 7_35000 8_5000 9_51000 98_0]]=5,1,0)</f>
        <v>0</v>
      </c>
      <c r="BU200">
        <f>IF(Table13[[#This Row],[Monthly_Income 1_5500 2_8000 3_11000 4_15000 5_20000 6_27000 7_35000 8_5000 9_51000 98_0]]=6,1,0)</f>
        <v>0</v>
      </c>
      <c r="BV200">
        <f>IF(Table13[[#This Row],[Monthly_Income 1_5500 2_8000 3_11000 4_15000 5_20000 6_27000 7_35000 8_5000 9_51000 98_0]]=7,1,0)</f>
        <v>0</v>
      </c>
      <c r="BW200">
        <f>IF(Table13[[#This Row],[Monthly_Income 1_5500 2_8000 3_11000 4_15000 5_20000 6_27000 7_35000 8_5000 9_51000 98_0]]=8,1,0)</f>
        <v>0</v>
      </c>
      <c r="BX200">
        <f>IF(Table13[[#This Row],[Monthly_Income 1_5500 2_8000 3_11000 4_15000 5_20000 6_27000 7_35000 8_5000 9_51000 98_0]]=9,1,0)</f>
        <v>0</v>
      </c>
      <c r="BY200">
        <f>IF(Table13[[#This Row],[Monthly_Income 1_5500 2_8000 3_11000 4_15000 5_20000 6_27000 7_35000 8_5000 9_51000 98_0]]=98,1,0)</f>
        <v>0</v>
      </c>
      <c r="BZ200">
        <v>97</v>
      </c>
      <c r="CA200">
        <f>IF(Table13[[#This Row],[Monthly_Household_Income]]=1,1,0)</f>
        <v>0</v>
      </c>
      <c r="CB200">
        <f>IF(Table13[[#This Row],[Monthly_Household_Income]]=2,1,0)</f>
        <v>0</v>
      </c>
      <c r="CC200">
        <f>IF(Table13[[#This Row],[Monthly_Household_Income]]=3,1,0)</f>
        <v>0</v>
      </c>
      <c r="CD200">
        <f>IF(Table13[[#This Row],[Monthly_Household_Income]]=4,1,0)</f>
        <v>0</v>
      </c>
      <c r="CE200">
        <f>IF(Table13[[#This Row],[Monthly_Household_Income]]=5,1,0)</f>
        <v>0</v>
      </c>
      <c r="CF200">
        <f>IF(Table13[[#This Row],[Monthly_Household_Income]]=6,1,0)</f>
        <v>0</v>
      </c>
      <c r="CG200">
        <f>IF(Table13[[#This Row],[Monthly_Household_Income]]=7,1,0)</f>
        <v>0</v>
      </c>
      <c r="CH200">
        <f>IF(Table13[[#This Row],[Monthly_Household_Income]]=8,1,0)</f>
        <v>0</v>
      </c>
      <c r="CI200">
        <f>IF(Table13[[#This Row],[Monthly_Household_Income]]=9,1,0)</f>
        <v>0</v>
      </c>
      <c r="CJ200">
        <f>IF(Table13[[#This Row],[Monthly_Household_Income]]=98,1,0)</f>
        <v>0</v>
      </c>
    </row>
    <row r="201" spans="1:88">
      <c r="A201">
        <v>743</v>
      </c>
      <c r="B201" s="1">
        <v>42972</v>
      </c>
      <c r="C201" t="s">
        <v>29</v>
      </c>
      <c r="D201">
        <v>7</v>
      </c>
      <c r="E201">
        <v>8</v>
      </c>
      <c r="F201">
        <v>6</v>
      </c>
      <c r="G201">
        <v>6</v>
      </c>
      <c r="H201">
        <v>7</v>
      </c>
      <c r="I201">
        <v>7</v>
      </c>
      <c r="J201" t="s">
        <v>15</v>
      </c>
      <c r="K201">
        <v>8</v>
      </c>
      <c r="L201">
        <v>8</v>
      </c>
      <c r="M201">
        <v>7</v>
      </c>
      <c r="N201">
        <v>8</v>
      </c>
      <c r="O201">
        <v>8</v>
      </c>
      <c r="P201">
        <v>8</v>
      </c>
      <c r="Q201">
        <v>8</v>
      </c>
      <c r="R201">
        <v>6</v>
      </c>
      <c r="S201">
        <v>6</v>
      </c>
      <c r="T201">
        <v>6</v>
      </c>
      <c r="U201">
        <v>6</v>
      </c>
      <c r="V201">
        <v>8</v>
      </c>
      <c r="W201">
        <v>9</v>
      </c>
      <c r="X201">
        <v>0</v>
      </c>
      <c r="Y201">
        <v>6</v>
      </c>
      <c r="Z201">
        <v>8</v>
      </c>
      <c r="AA201">
        <v>8</v>
      </c>
      <c r="AB201">
        <v>0</v>
      </c>
      <c r="AC201">
        <v>1</v>
      </c>
      <c r="AD201">
        <f>IF(Table13[[#This Row],[payment]]=1,1,0)</f>
        <v>1</v>
      </c>
      <c r="AE201">
        <f>IF(Table13[[#This Row],[payment]]=2,1,0)</f>
        <v>0</v>
      </c>
      <c r="AF201">
        <f>IF(Table13[[#This Row],[payment]]=3,1,0)</f>
        <v>0</v>
      </c>
      <c r="AG201">
        <v>1</v>
      </c>
      <c r="AH201">
        <f>IF(Table13[[#This Row],[method_payment]]=1,1,0)</f>
        <v>1</v>
      </c>
      <c r="AI201">
        <f>IF(Table13[[#This Row],[method_payment]]=2,1,0)</f>
        <v>0</v>
      </c>
      <c r="AJ201">
        <f>IF(Table13[[#This Row],[method_payment]]=3,1,0)</f>
        <v>0</v>
      </c>
      <c r="AK201">
        <f>IF(Table13[[#This Row],[method_payment]]=5,1,0)</f>
        <v>0</v>
      </c>
      <c r="AL201">
        <f>IF(Table13[[#This Row],[method_payment]]=6,1,0)</f>
        <v>0</v>
      </c>
      <c r="AM201" t="s">
        <v>16</v>
      </c>
      <c r="AN201" t="s">
        <v>15</v>
      </c>
      <c r="AO201">
        <v>1</v>
      </c>
      <c r="AP201" s="2">
        <v>248.32</v>
      </c>
      <c r="AQ201" s="3">
        <f>IF(AND(Table13[[#This Row],[Average_amount_spent_per_visit_last_3_months]]&gt;=1,Table13[[#This Row],[Average_amount_spent_per_visit_last_3_months]]&lt;=999),1,0)</f>
        <v>1</v>
      </c>
      <c r="AR201" s="3">
        <f>IF(AND(Table13[[#This Row],[Average_amount_spent_per_visit_last_3_months]]&gt;=1000,Table13[[#This Row],[Average_amount_spent_per_visit_last_3_months]]&lt;=6700),1,0)</f>
        <v>0</v>
      </c>
      <c r="AS201">
        <v>1</v>
      </c>
      <c r="AT201">
        <v>43</v>
      </c>
      <c r="AU201">
        <f>IF(AND(Table13[[#This Row],[Age]]&gt;=18,Table13[[#This Row],[Age]]&lt;=25),1,0)</f>
        <v>0</v>
      </c>
      <c r="AV201">
        <f>IF(AND(Table13[[#This Row],[Age]]&gt;=26,Table13[[#This Row],[Age]]&lt;=35),1,0)</f>
        <v>0</v>
      </c>
      <c r="AW201">
        <f>IF(AND(Table13[[#This Row],[Age]]&gt;=36,Table13[[#This Row],[Age]]&lt;=45),1,0)</f>
        <v>1</v>
      </c>
      <c r="AX201">
        <f>IF(AND(Table13[[#This Row],[Age]]&gt;=46,Table13[[#This Row],[Age]]&lt;=55),1,0)</f>
        <v>0</v>
      </c>
      <c r="AY201">
        <f>IF(AND(Table13[[#This Row],[Age]]&gt;=56,Table13[[#This Row],[Age]]&lt;=67),1,0)</f>
        <v>0</v>
      </c>
      <c r="AZ201" t="s">
        <v>25</v>
      </c>
      <c r="BA201">
        <f>IF(Table13[[#This Row],[Marital Status]]="Married",1,0)</f>
        <v>1</v>
      </c>
      <c r="BB201">
        <f>IF(Table13[[#This Row],[Marital Status]]="Single",1,0)</f>
        <v>0</v>
      </c>
      <c r="BC201" t="s">
        <v>28</v>
      </c>
      <c r="BD201">
        <f>IF(Table13[[#This Row],[gender]]="Male",1,0)</f>
        <v>0</v>
      </c>
      <c r="BE201">
        <f>IF(Table13[[#This Row],[gender]]="Female",1,0)</f>
        <v>1</v>
      </c>
      <c r="BF201" t="s">
        <v>18</v>
      </c>
      <c r="BG201">
        <f>IF(Table13[[#This Row],[Highest level of Education]]="Did not attend school",1,0)</f>
        <v>0</v>
      </c>
      <c r="BH201">
        <f>IF(Table13[[#This Row],[Highest level of Education]]="K12 completed",1,0)</f>
        <v>0</v>
      </c>
      <c r="BI201">
        <f>IF(Table13[[#This Row],[Highest level of Education]]="High School Completed",1,0)</f>
        <v>0</v>
      </c>
      <c r="BJ201">
        <f>IF(Table13[[#This Row],[Highest level of Education]]="Technical Diploma/Partially completed College",1,0)</f>
        <v>0</v>
      </c>
      <c r="BK201">
        <f>IF(Table13[[#This Row],[Highest level of Education]]="University/College Degree",1,0)</f>
        <v>0</v>
      </c>
      <c r="BL201">
        <f>IF(Table13[[#This Row],[Highest level of Education]]="Post-graduate education",1,0)</f>
        <v>1</v>
      </c>
      <c r="BM201">
        <v>3</v>
      </c>
      <c r="BN201">
        <v>1</v>
      </c>
      <c r="BO201">
        <v>6</v>
      </c>
      <c r="BP201">
        <f>IF(Table13[[#This Row],[Monthly_Income 1_5500 2_8000 3_11000 4_15000 5_20000 6_27000 7_35000 8_5000 9_51000 98_0]]=1,1,0)</f>
        <v>0</v>
      </c>
      <c r="BQ201">
        <f>IF(Table13[[#This Row],[Monthly_Income 1_5500 2_8000 3_11000 4_15000 5_20000 6_27000 7_35000 8_5000 9_51000 98_0]]=2,1,0)</f>
        <v>0</v>
      </c>
      <c r="BR201">
        <f>IF(Table13[[#This Row],[Monthly_Income 1_5500 2_8000 3_11000 4_15000 5_20000 6_27000 7_35000 8_5000 9_51000 98_0]]=3,1,0)</f>
        <v>0</v>
      </c>
      <c r="BS201">
        <f>IF(Table13[[#This Row],[Monthly_Income 1_5500 2_8000 3_11000 4_15000 5_20000 6_27000 7_35000 8_5000 9_51000 98_0]]=4,1,0)</f>
        <v>0</v>
      </c>
      <c r="BT201">
        <f>IF(Table13[[#This Row],[Monthly_Income 1_5500 2_8000 3_11000 4_15000 5_20000 6_27000 7_35000 8_5000 9_51000 98_0]]=5,1,0)</f>
        <v>0</v>
      </c>
      <c r="BU201">
        <f>IF(Table13[[#This Row],[Monthly_Income 1_5500 2_8000 3_11000 4_15000 5_20000 6_27000 7_35000 8_5000 9_51000 98_0]]=6,1,0)</f>
        <v>1</v>
      </c>
      <c r="BV201">
        <f>IF(Table13[[#This Row],[Monthly_Income 1_5500 2_8000 3_11000 4_15000 5_20000 6_27000 7_35000 8_5000 9_51000 98_0]]=7,1,0)</f>
        <v>0</v>
      </c>
      <c r="BW201">
        <f>IF(Table13[[#This Row],[Monthly_Income 1_5500 2_8000 3_11000 4_15000 5_20000 6_27000 7_35000 8_5000 9_51000 98_0]]=8,1,0)</f>
        <v>0</v>
      </c>
      <c r="BX201">
        <f>IF(Table13[[#This Row],[Monthly_Income 1_5500 2_8000 3_11000 4_15000 5_20000 6_27000 7_35000 8_5000 9_51000 98_0]]=9,1,0)</f>
        <v>0</v>
      </c>
      <c r="BY201">
        <f>IF(Table13[[#This Row],[Monthly_Income 1_5500 2_8000 3_11000 4_15000 5_20000 6_27000 7_35000 8_5000 9_51000 98_0]]=98,1,0)</f>
        <v>0</v>
      </c>
      <c r="BZ201">
        <v>9</v>
      </c>
      <c r="CA201">
        <f>IF(Table13[[#This Row],[Monthly_Household_Income]]=1,1,0)</f>
        <v>0</v>
      </c>
      <c r="CB201">
        <f>IF(Table13[[#This Row],[Monthly_Household_Income]]=2,1,0)</f>
        <v>0</v>
      </c>
      <c r="CC201">
        <f>IF(Table13[[#This Row],[Monthly_Household_Income]]=3,1,0)</f>
        <v>0</v>
      </c>
      <c r="CD201">
        <f>IF(Table13[[#This Row],[Monthly_Household_Income]]=4,1,0)</f>
        <v>0</v>
      </c>
      <c r="CE201">
        <f>IF(Table13[[#This Row],[Monthly_Household_Income]]=5,1,0)</f>
        <v>0</v>
      </c>
      <c r="CF201">
        <f>IF(Table13[[#This Row],[Monthly_Household_Income]]=6,1,0)</f>
        <v>0</v>
      </c>
      <c r="CG201">
        <f>IF(Table13[[#This Row],[Monthly_Household_Income]]=7,1,0)</f>
        <v>0</v>
      </c>
      <c r="CH201">
        <f>IF(Table13[[#This Row],[Monthly_Household_Income]]=8,1,0)</f>
        <v>0</v>
      </c>
      <c r="CI201">
        <f>IF(Table13[[#This Row],[Monthly_Household_Income]]=9,1,0)</f>
        <v>1</v>
      </c>
      <c r="CJ201">
        <f>IF(Table13[[#This Row],[Monthly_Household_Income]]=98,1,0)</f>
        <v>0</v>
      </c>
    </row>
    <row r="202" spans="1:88">
      <c r="A202">
        <v>751</v>
      </c>
      <c r="B202" s="1">
        <v>43022</v>
      </c>
      <c r="C202" t="s">
        <v>31</v>
      </c>
      <c r="D202">
        <v>7</v>
      </c>
      <c r="E202">
        <v>7</v>
      </c>
      <c r="F202">
        <v>9</v>
      </c>
      <c r="G202">
        <v>7</v>
      </c>
      <c r="H202">
        <v>6</v>
      </c>
      <c r="I202">
        <v>6</v>
      </c>
      <c r="J202" t="s">
        <v>15</v>
      </c>
      <c r="K202">
        <v>8</v>
      </c>
      <c r="L202">
        <v>7</v>
      </c>
      <c r="M202">
        <v>6</v>
      </c>
      <c r="N202">
        <v>7</v>
      </c>
      <c r="O202">
        <v>9</v>
      </c>
      <c r="P202">
        <v>10</v>
      </c>
      <c r="Q202">
        <v>8</v>
      </c>
      <c r="R202">
        <v>8</v>
      </c>
      <c r="S202">
        <v>8</v>
      </c>
      <c r="T202">
        <v>7</v>
      </c>
      <c r="U202">
        <v>8</v>
      </c>
      <c r="V202">
        <v>8</v>
      </c>
      <c r="W202">
        <v>7</v>
      </c>
      <c r="X202">
        <v>6</v>
      </c>
      <c r="Y202">
        <v>8</v>
      </c>
      <c r="Z202">
        <v>6</v>
      </c>
      <c r="AA202">
        <v>6</v>
      </c>
      <c r="AB202">
        <v>7</v>
      </c>
      <c r="AC202">
        <v>1</v>
      </c>
      <c r="AD202">
        <f>IF(Table13[[#This Row],[payment]]=1,1,0)</f>
        <v>1</v>
      </c>
      <c r="AE202">
        <f>IF(Table13[[#This Row],[payment]]=2,1,0)</f>
        <v>0</v>
      </c>
      <c r="AF202">
        <f>IF(Table13[[#This Row],[payment]]=3,1,0)</f>
        <v>0</v>
      </c>
      <c r="AG202">
        <v>5</v>
      </c>
      <c r="AH202">
        <f>IF(Table13[[#This Row],[method_payment]]=1,1,0)</f>
        <v>0</v>
      </c>
      <c r="AI202">
        <f>IF(Table13[[#This Row],[method_payment]]=2,1,0)</f>
        <v>0</v>
      </c>
      <c r="AJ202">
        <f>IF(Table13[[#This Row],[method_payment]]=3,1,0)</f>
        <v>0</v>
      </c>
      <c r="AK202">
        <f>IF(Table13[[#This Row],[method_payment]]=5,1,0)</f>
        <v>1</v>
      </c>
      <c r="AL202">
        <f>IF(Table13[[#This Row],[method_payment]]=6,1,0)</f>
        <v>0</v>
      </c>
      <c r="AM202" t="s">
        <v>16</v>
      </c>
      <c r="AN202" t="s">
        <v>16</v>
      </c>
      <c r="AO202">
        <v>2</v>
      </c>
      <c r="AP202" s="2">
        <v>375.06</v>
      </c>
      <c r="AQ202" s="3">
        <f>IF(AND(Table13[[#This Row],[Average_amount_spent_per_visit_last_3_months]]&gt;=1,Table13[[#This Row],[Average_amount_spent_per_visit_last_3_months]]&lt;=999),1,0)</f>
        <v>1</v>
      </c>
      <c r="AR202" s="3">
        <f>IF(AND(Table13[[#This Row],[Average_amount_spent_per_visit_last_3_months]]&gt;=1000,Table13[[#This Row],[Average_amount_spent_per_visit_last_3_months]]&lt;=6700),1,0)</f>
        <v>0</v>
      </c>
      <c r="AS202">
        <v>3</v>
      </c>
      <c r="AT202">
        <v>49</v>
      </c>
      <c r="AU202">
        <f>IF(AND(Table13[[#This Row],[Age]]&gt;=18,Table13[[#This Row],[Age]]&lt;=25),1,0)</f>
        <v>0</v>
      </c>
      <c r="AV202">
        <f>IF(AND(Table13[[#This Row],[Age]]&gt;=26,Table13[[#This Row],[Age]]&lt;=35),1,0)</f>
        <v>0</v>
      </c>
      <c r="AW202">
        <f>IF(AND(Table13[[#This Row],[Age]]&gt;=36,Table13[[#This Row],[Age]]&lt;=45),1,0)</f>
        <v>0</v>
      </c>
      <c r="AX202">
        <f>IF(AND(Table13[[#This Row],[Age]]&gt;=46,Table13[[#This Row],[Age]]&lt;=55),1,0)</f>
        <v>1</v>
      </c>
      <c r="AY202">
        <f>IF(AND(Table13[[#This Row],[Age]]&gt;=56,Table13[[#This Row],[Age]]&lt;=67),1,0)</f>
        <v>0</v>
      </c>
      <c r="AZ202" t="s">
        <v>25</v>
      </c>
      <c r="BA202">
        <f>IF(Table13[[#This Row],[Marital Status]]="Married",1,0)</f>
        <v>1</v>
      </c>
      <c r="BB202">
        <f>IF(Table13[[#This Row],[Marital Status]]="Single",1,0)</f>
        <v>0</v>
      </c>
      <c r="BC202" t="s">
        <v>27</v>
      </c>
      <c r="BD202">
        <f>IF(Table13[[#This Row],[gender]]="Male",1,0)</f>
        <v>1</v>
      </c>
      <c r="BE202">
        <f>IF(Table13[[#This Row],[gender]]="Female",1,0)</f>
        <v>0</v>
      </c>
      <c r="BF202" t="s">
        <v>20</v>
      </c>
      <c r="BG202">
        <f>IF(Table13[[#This Row],[Highest level of Education]]="Did not attend school",1,0)</f>
        <v>0</v>
      </c>
      <c r="BH202">
        <f>IF(Table13[[#This Row],[Highest level of Education]]="K12 completed",1,0)</f>
        <v>0</v>
      </c>
      <c r="BI202">
        <f>IF(Table13[[#This Row],[Highest level of Education]]="High School Completed",1,0)</f>
        <v>1</v>
      </c>
      <c r="BJ202">
        <f>IF(Table13[[#This Row],[Highest level of Education]]="Technical Diploma/Partially completed College",1,0)</f>
        <v>0</v>
      </c>
      <c r="BK202">
        <f>IF(Table13[[#This Row],[Highest level of Education]]="University/College Degree",1,0)</f>
        <v>0</v>
      </c>
      <c r="BL202">
        <f>IF(Table13[[#This Row],[Highest level of Education]]="Post-graduate education",1,0)</f>
        <v>0</v>
      </c>
      <c r="BM202">
        <v>2</v>
      </c>
      <c r="BN202">
        <v>1</v>
      </c>
      <c r="BO202">
        <v>3</v>
      </c>
      <c r="BP202">
        <f>IF(Table13[[#This Row],[Monthly_Income 1_5500 2_8000 3_11000 4_15000 5_20000 6_27000 7_35000 8_5000 9_51000 98_0]]=1,1,0)</f>
        <v>0</v>
      </c>
      <c r="BQ202">
        <f>IF(Table13[[#This Row],[Monthly_Income 1_5500 2_8000 3_11000 4_15000 5_20000 6_27000 7_35000 8_5000 9_51000 98_0]]=2,1,0)</f>
        <v>0</v>
      </c>
      <c r="BR202">
        <f>IF(Table13[[#This Row],[Monthly_Income 1_5500 2_8000 3_11000 4_15000 5_20000 6_27000 7_35000 8_5000 9_51000 98_0]]=3,1,0)</f>
        <v>1</v>
      </c>
      <c r="BS202">
        <f>IF(Table13[[#This Row],[Monthly_Income 1_5500 2_8000 3_11000 4_15000 5_20000 6_27000 7_35000 8_5000 9_51000 98_0]]=4,1,0)</f>
        <v>0</v>
      </c>
      <c r="BT202">
        <f>IF(Table13[[#This Row],[Monthly_Income 1_5500 2_8000 3_11000 4_15000 5_20000 6_27000 7_35000 8_5000 9_51000 98_0]]=5,1,0)</f>
        <v>0</v>
      </c>
      <c r="BU202">
        <f>IF(Table13[[#This Row],[Monthly_Income 1_5500 2_8000 3_11000 4_15000 5_20000 6_27000 7_35000 8_5000 9_51000 98_0]]=6,1,0)</f>
        <v>0</v>
      </c>
      <c r="BV202">
        <f>IF(Table13[[#This Row],[Monthly_Income 1_5500 2_8000 3_11000 4_15000 5_20000 6_27000 7_35000 8_5000 9_51000 98_0]]=7,1,0)</f>
        <v>0</v>
      </c>
      <c r="BW202">
        <f>IF(Table13[[#This Row],[Monthly_Income 1_5500 2_8000 3_11000 4_15000 5_20000 6_27000 7_35000 8_5000 9_51000 98_0]]=8,1,0)</f>
        <v>0</v>
      </c>
      <c r="BX202">
        <f>IF(Table13[[#This Row],[Monthly_Income 1_5500 2_8000 3_11000 4_15000 5_20000 6_27000 7_35000 8_5000 9_51000 98_0]]=9,1,0)</f>
        <v>0</v>
      </c>
      <c r="BY202">
        <f>IF(Table13[[#This Row],[Monthly_Income 1_5500 2_8000 3_11000 4_15000 5_20000 6_27000 7_35000 8_5000 9_51000 98_0]]=98,1,0)</f>
        <v>0</v>
      </c>
      <c r="BZ202">
        <v>3</v>
      </c>
      <c r="CA202">
        <f>IF(Table13[[#This Row],[Monthly_Household_Income]]=1,1,0)</f>
        <v>0</v>
      </c>
      <c r="CB202">
        <f>IF(Table13[[#This Row],[Monthly_Household_Income]]=2,1,0)</f>
        <v>0</v>
      </c>
      <c r="CC202">
        <f>IF(Table13[[#This Row],[Monthly_Household_Income]]=3,1,0)</f>
        <v>1</v>
      </c>
      <c r="CD202">
        <f>IF(Table13[[#This Row],[Monthly_Household_Income]]=4,1,0)</f>
        <v>0</v>
      </c>
      <c r="CE202">
        <f>IF(Table13[[#This Row],[Monthly_Household_Income]]=5,1,0)</f>
        <v>0</v>
      </c>
      <c r="CF202">
        <f>IF(Table13[[#This Row],[Monthly_Household_Income]]=6,1,0)</f>
        <v>0</v>
      </c>
      <c r="CG202">
        <f>IF(Table13[[#This Row],[Monthly_Household_Income]]=7,1,0)</f>
        <v>0</v>
      </c>
      <c r="CH202">
        <f>IF(Table13[[#This Row],[Monthly_Household_Income]]=8,1,0)</f>
        <v>0</v>
      </c>
      <c r="CI202">
        <f>IF(Table13[[#This Row],[Monthly_Household_Income]]=9,1,0)</f>
        <v>0</v>
      </c>
      <c r="CJ202">
        <f>IF(Table13[[#This Row],[Monthly_Household_Income]]=98,1,0)</f>
        <v>0</v>
      </c>
    </row>
    <row r="203" spans="1:88">
      <c r="A203">
        <v>755</v>
      </c>
      <c r="B203" s="1">
        <v>43223</v>
      </c>
      <c r="C203" t="s">
        <v>33</v>
      </c>
      <c r="D203">
        <v>2</v>
      </c>
      <c r="E203">
        <v>5</v>
      </c>
      <c r="F203">
        <v>5</v>
      </c>
      <c r="G203">
        <v>3</v>
      </c>
      <c r="H203">
        <v>2</v>
      </c>
      <c r="I203">
        <v>3</v>
      </c>
      <c r="J203" t="s">
        <v>15</v>
      </c>
      <c r="K203">
        <v>6</v>
      </c>
      <c r="L203">
        <v>8</v>
      </c>
      <c r="M203">
        <v>5</v>
      </c>
      <c r="N203">
        <v>3</v>
      </c>
      <c r="O203">
        <v>4</v>
      </c>
      <c r="P203">
        <v>2</v>
      </c>
      <c r="Q203">
        <v>1</v>
      </c>
      <c r="R203">
        <v>5</v>
      </c>
      <c r="S203">
        <v>6</v>
      </c>
      <c r="T203">
        <v>8</v>
      </c>
      <c r="U203">
        <v>8</v>
      </c>
      <c r="V203">
        <v>7</v>
      </c>
      <c r="W203">
        <v>4</v>
      </c>
      <c r="X203">
        <v>0</v>
      </c>
      <c r="Y203">
        <v>6</v>
      </c>
      <c r="Z203">
        <v>2</v>
      </c>
      <c r="AA203">
        <v>7</v>
      </c>
      <c r="AB203">
        <v>2</v>
      </c>
      <c r="AC203">
        <v>2</v>
      </c>
      <c r="AD203">
        <f>IF(Table13[[#This Row],[payment]]=1,1,0)</f>
        <v>0</v>
      </c>
      <c r="AE203">
        <f>IF(Table13[[#This Row],[payment]]=2,1,0)</f>
        <v>1</v>
      </c>
      <c r="AF203">
        <f>IF(Table13[[#This Row],[payment]]=3,1,0)</f>
        <v>0</v>
      </c>
      <c r="AG203">
        <v>1</v>
      </c>
      <c r="AH203">
        <f>IF(Table13[[#This Row],[method_payment]]=1,1,0)</f>
        <v>1</v>
      </c>
      <c r="AI203">
        <f>IF(Table13[[#This Row],[method_payment]]=2,1,0)</f>
        <v>0</v>
      </c>
      <c r="AJ203">
        <f>IF(Table13[[#This Row],[method_payment]]=3,1,0)</f>
        <v>0</v>
      </c>
      <c r="AK203">
        <f>IF(Table13[[#This Row],[method_payment]]=5,1,0)</f>
        <v>0</v>
      </c>
      <c r="AL203">
        <f>IF(Table13[[#This Row],[method_payment]]=6,1,0)</f>
        <v>0</v>
      </c>
      <c r="AM203" t="s">
        <v>16</v>
      </c>
      <c r="AN203" t="s">
        <v>16</v>
      </c>
      <c r="AO203">
        <v>1</v>
      </c>
      <c r="AP203" s="2">
        <v>86.59</v>
      </c>
      <c r="AQ203" s="3">
        <f>IF(AND(Table13[[#This Row],[Average_amount_spent_per_visit_last_3_months]]&gt;=1,Table13[[#This Row],[Average_amount_spent_per_visit_last_3_months]]&lt;=999),1,0)</f>
        <v>1</v>
      </c>
      <c r="AR203" s="3">
        <f>IF(AND(Table13[[#This Row],[Average_amount_spent_per_visit_last_3_months]]&gt;=1000,Table13[[#This Row],[Average_amount_spent_per_visit_last_3_months]]&lt;=6700),1,0)</f>
        <v>0</v>
      </c>
      <c r="AS203">
        <v>2</v>
      </c>
      <c r="AT203">
        <v>49</v>
      </c>
      <c r="AU203">
        <f>IF(AND(Table13[[#This Row],[Age]]&gt;=18,Table13[[#This Row],[Age]]&lt;=25),1,0)</f>
        <v>0</v>
      </c>
      <c r="AV203">
        <f>IF(AND(Table13[[#This Row],[Age]]&gt;=26,Table13[[#This Row],[Age]]&lt;=35),1,0)</f>
        <v>0</v>
      </c>
      <c r="AW203">
        <f>IF(AND(Table13[[#This Row],[Age]]&gt;=36,Table13[[#This Row],[Age]]&lt;=45),1,0)</f>
        <v>0</v>
      </c>
      <c r="AX203">
        <f>IF(AND(Table13[[#This Row],[Age]]&gt;=46,Table13[[#This Row],[Age]]&lt;=55),1,0)</f>
        <v>1</v>
      </c>
      <c r="AY203">
        <f>IF(AND(Table13[[#This Row],[Age]]&gt;=56,Table13[[#This Row],[Age]]&lt;=67),1,0)</f>
        <v>0</v>
      </c>
      <c r="AZ203" t="s">
        <v>25</v>
      </c>
      <c r="BA203">
        <f>IF(Table13[[#This Row],[Marital Status]]="Married",1,0)</f>
        <v>1</v>
      </c>
      <c r="BB203">
        <f>IF(Table13[[#This Row],[Marital Status]]="Single",1,0)</f>
        <v>0</v>
      </c>
      <c r="BC203" t="s">
        <v>28</v>
      </c>
      <c r="BD203">
        <f>IF(Table13[[#This Row],[gender]]="Male",1,0)</f>
        <v>0</v>
      </c>
      <c r="BE203">
        <f>IF(Table13[[#This Row],[gender]]="Female",1,0)</f>
        <v>1</v>
      </c>
      <c r="BF203" t="s">
        <v>22</v>
      </c>
      <c r="BG203">
        <f>IF(Table13[[#This Row],[Highest level of Education]]="Did not attend school",1,0)</f>
        <v>0</v>
      </c>
      <c r="BH203">
        <f>IF(Table13[[#This Row],[Highest level of Education]]="K12 completed",1,0)</f>
        <v>1</v>
      </c>
      <c r="BI203">
        <f>IF(Table13[[#This Row],[Highest level of Education]]="High School Completed",1,0)</f>
        <v>0</v>
      </c>
      <c r="BJ203">
        <f>IF(Table13[[#This Row],[Highest level of Education]]="Technical Diploma/Partially completed College",1,0)</f>
        <v>0</v>
      </c>
      <c r="BK203">
        <f>IF(Table13[[#This Row],[Highest level of Education]]="University/College Degree",1,0)</f>
        <v>0</v>
      </c>
      <c r="BL203">
        <f>IF(Table13[[#This Row],[Highest level of Education]]="Post-graduate education",1,0)</f>
        <v>0</v>
      </c>
      <c r="BM203">
        <v>3</v>
      </c>
      <c r="BN203">
        <v>1</v>
      </c>
      <c r="BO203">
        <v>98</v>
      </c>
      <c r="BP203">
        <f>IF(Table13[[#This Row],[Monthly_Income 1_5500 2_8000 3_11000 4_15000 5_20000 6_27000 7_35000 8_5000 9_51000 98_0]]=1,1,0)</f>
        <v>0</v>
      </c>
      <c r="BQ203">
        <f>IF(Table13[[#This Row],[Monthly_Income 1_5500 2_8000 3_11000 4_15000 5_20000 6_27000 7_35000 8_5000 9_51000 98_0]]=2,1,0)</f>
        <v>0</v>
      </c>
      <c r="BR203">
        <f>IF(Table13[[#This Row],[Monthly_Income 1_5500 2_8000 3_11000 4_15000 5_20000 6_27000 7_35000 8_5000 9_51000 98_0]]=3,1,0)</f>
        <v>0</v>
      </c>
      <c r="BS203">
        <f>IF(Table13[[#This Row],[Monthly_Income 1_5500 2_8000 3_11000 4_15000 5_20000 6_27000 7_35000 8_5000 9_51000 98_0]]=4,1,0)</f>
        <v>0</v>
      </c>
      <c r="BT203">
        <f>IF(Table13[[#This Row],[Monthly_Income 1_5500 2_8000 3_11000 4_15000 5_20000 6_27000 7_35000 8_5000 9_51000 98_0]]=5,1,0)</f>
        <v>0</v>
      </c>
      <c r="BU203">
        <f>IF(Table13[[#This Row],[Monthly_Income 1_5500 2_8000 3_11000 4_15000 5_20000 6_27000 7_35000 8_5000 9_51000 98_0]]=6,1,0)</f>
        <v>0</v>
      </c>
      <c r="BV203">
        <f>IF(Table13[[#This Row],[Monthly_Income 1_5500 2_8000 3_11000 4_15000 5_20000 6_27000 7_35000 8_5000 9_51000 98_0]]=7,1,0)</f>
        <v>0</v>
      </c>
      <c r="BW203">
        <f>IF(Table13[[#This Row],[Monthly_Income 1_5500 2_8000 3_11000 4_15000 5_20000 6_27000 7_35000 8_5000 9_51000 98_0]]=8,1,0)</f>
        <v>0</v>
      </c>
      <c r="BX203">
        <f>IF(Table13[[#This Row],[Monthly_Income 1_5500 2_8000 3_11000 4_15000 5_20000 6_27000 7_35000 8_5000 9_51000 98_0]]=9,1,0)</f>
        <v>0</v>
      </c>
      <c r="BY203">
        <f>IF(Table13[[#This Row],[Monthly_Income 1_5500 2_8000 3_11000 4_15000 5_20000 6_27000 7_35000 8_5000 9_51000 98_0]]=98,1,0)</f>
        <v>1</v>
      </c>
      <c r="BZ203">
        <v>98</v>
      </c>
      <c r="CA203">
        <f>IF(Table13[[#This Row],[Monthly_Household_Income]]=1,1,0)</f>
        <v>0</v>
      </c>
      <c r="CB203">
        <f>IF(Table13[[#This Row],[Monthly_Household_Income]]=2,1,0)</f>
        <v>0</v>
      </c>
      <c r="CC203">
        <f>IF(Table13[[#This Row],[Monthly_Household_Income]]=3,1,0)</f>
        <v>0</v>
      </c>
      <c r="CD203">
        <f>IF(Table13[[#This Row],[Monthly_Household_Income]]=4,1,0)</f>
        <v>0</v>
      </c>
      <c r="CE203">
        <f>IF(Table13[[#This Row],[Monthly_Household_Income]]=5,1,0)</f>
        <v>0</v>
      </c>
      <c r="CF203">
        <f>IF(Table13[[#This Row],[Monthly_Household_Income]]=6,1,0)</f>
        <v>0</v>
      </c>
      <c r="CG203">
        <f>IF(Table13[[#This Row],[Monthly_Household_Income]]=7,1,0)</f>
        <v>0</v>
      </c>
      <c r="CH203">
        <f>IF(Table13[[#This Row],[Monthly_Household_Income]]=8,1,0)</f>
        <v>0</v>
      </c>
      <c r="CI203">
        <f>IF(Table13[[#This Row],[Monthly_Household_Income]]=9,1,0)</f>
        <v>0</v>
      </c>
      <c r="CJ203">
        <f>IF(Table13[[#This Row],[Monthly_Household_Income]]=98,1,0)</f>
        <v>1</v>
      </c>
    </row>
    <row r="204" spans="1:88">
      <c r="A204">
        <v>756</v>
      </c>
      <c r="B204" s="1">
        <v>43022</v>
      </c>
      <c r="C204" t="s">
        <v>35</v>
      </c>
      <c r="D204">
        <v>6</v>
      </c>
      <c r="E204">
        <v>7</v>
      </c>
      <c r="F204">
        <v>7</v>
      </c>
      <c r="G204">
        <v>7</v>
      </c>
      <c r="H204">
        <v>7</v>
      </c>
      <c r="I204">
        <v>8</v>
      </c>
      <c r="J204" t="s">
        <v>15</v>
      </c>
      <c r="K204">
        <v>7</v>
      </c>
      <c r="L204">
        <v>6</v>
      </c>
      <c r="M204">
        <v>7</v>
      </c>
      <c r="N204">
        <v>6</v>
      </c>
      <c r="O204">
        <v>7</v>
      </c>
      <c r="P204">
        <v>8</v>
      </c>
      <c r="Q204">
        <v>6</v>
      </c>
      <c r="R204">
        <v>8</v>
      </c>
      <c r="S204">
        <v>7</v>
      </c>
      <c r="T204">
        <v>9</v>
      </c>
      <c r="U204">
        <v>10</v>
      </c>
      <c r="V204">
        <v>10</v>
      </c>
      <c r="W204">
        <v>7</v>
      </c>
      <c r="X204">
        <v>0</v>
      </c>
      <c r="Y204">
        <v>6</v>
      </c>
      <c r="Z204">
        <v>7</v>
      </c>
      <c r="AA204">
        <v>7</v>
      </c>
      <c r="AB204">
        <v>0</v>
      </c>
      <c r="AC204">
        <v>3</v>
      </c>
      <c r="AD204">
        <f>IF(Table13[[#This Row],[payment]]=1,1,0)</f>
        <v>0</v>
      </c>
      <c r="AE204">
        <f>IF(Table13[[#This Row],[payment]]=2,1,0)</f>
        <v>0</v>
      </c>
      <c r="AF204">
        <f>IF(Table13[[#This Row],[payment]]=3,1,0)</f>
        <v>1</v>
      </c>
      <c r="AG204">
        <v>1</v>
      </c>
      <c r="AH204">
        <f>IF(Table13[[#This Row],[method_payment]]=1,1,0)</f>
        <v>1</v>
      </c>
      <c r="AI204">
        <f>IF(Table13[[#This Row],[method_payment]]=2,1,0)</f>
        <v>0</v>
      </c>
      <c r="AJ204">
        <f>IF(Table13[[#This Row],[method_payment]]=3,1,0)</f>
        <v>0</v>
      </c>
      <c r="AK204">
        <f>IF(Table13[[#This Row],[method_payment]]=5,1,0)</f>
        <v>0</v>
      </c>
      <c r="AL204">
        <f>IF(Table13[[#This Row],[method_payment]]=6,1,0)</f>
        <v>0</v>
      </c>
      <c r="AM204" t="s">
        <v>16</v>
      </c>
      <c r="AN204" t="s">
        <v>16</v>
      </c>
      <c r="AO204">
        <v>2</v>
      </c>
      <c r="AP204" s="2">
        <v>378.08</v>
      </c>
      <c r="AQ204" s="3">
        <f>IF(AND(Table13[[#This Row],[Average_amount_spent_per_visit_last_3_months]]&gt;=1,Table13[[#This Row],[Average_amount_spent_per_visit_last_3_months]]&lt;=999),1,0)</f>
        <v>1</v>
      </c>
      <c r="AR204" s="3">
        <f>IF(AND(Table13[[#This Row],[Average_amount_spent_per_visit_last_3_months]]&gt;=1000,Table13[[#This Row],[Average_amount_spent_per_visit_last_3_months]]&lt;=6700),1,0)</f>
        <v>0</v>
      </c>
      <c r="AS204">
        <v>1</v>
      </c>
      <c r="AT204">
        <v>40</v>
      </c>
      <c r="AU204">
        <f>IF(AND(Table13[[#This Row],[Age]]&gt;=18,Table13[[#This Row],[Age]]&lt;=25),1,0)</f>
        <v>0</v>
      </c>
      <c r="AV204">
        <f>IF(AND(Table13[[#This Row],[Age]]&gt;=26,Table13[[#This Row],[Age]]&lt;=35),1,0)</f>
        <v>0</v>
      </c>
      <c r="AW204">
        <f>IF(AND(Table13[[#This Row],[Age]]&gt;=36,Table13[[#This Row],[Age]]&lt;=45),1,0)</f>
        <v>1</v>
      </c>
      <c r="AX204">
        <f>IF(AND(Table13[[#This Row],[Age]]&gt;=46,Table13[[#This Row],[Age]]&lt;=55),1,0)</f>
        <v>0</v>
      </c>
      <c r="AY204">
        <f>IF(AND(Table13[[#This Row],[Age]]&gt;=56,Table13[[#This Row],[Age]]&lt;=67),1,0)</f>
        <v>0</v>
      </c>
      <c r="AZ204" t="s">
        <v>25</v>
      </c>
      <c r="BA204">
        <f>IF(Table13[[#This Row],[Marital Status]]="Married",1,0)</f>
        <v>1</v>
      </c>
      <c r="BB204">
        <f>IF(Table13[[#This Row],[Marital Status]]="Single",1,0)</f>
        <v>0</v>
      </c>
      <c r="BC204" t="s">
        <v>27</v>
      </c>
      <c r="BD204">
        <f>IF(Table13[[#This Row],[gender]]="Male",1,0)</f>
        <v>1</v>
      </c>
      <c r="BE204">
        <f>IF(Table13[[#This Row],[gender]]="Female",1,0)</f>
        <v>0</v>
      </c>
      <c r="BF204" t="s">
        <v>19</v>
      </c>
      <c r="BG204">
        <f>IF(Table13[[#This Row],[Highest level of Education]]="Did not attend school",1,0)</f>
        <v>0</v>
      </c>
      <c r="BH204">
        <f>IF(Table13[[#This Row],[Highest level of Education]]="K12 completed",1,0)</f>
        <v>0</v>
      </c>
      <c r="BI204">
        <f>IF(Table13[[#This Row],[Highest level of Education]]="High School Completed",1,0)</f>
        <v>0</v>
      </c>
      <c r="BJ204">
        <f>IF(Table13[[#This Row],[Highest level of Education]]="Technical Diploma/Partially completed College",1,0)</f>
        <v>0</v>
      </c>
      <c r="BK204">
        <f>IF(Table13[[#This Row],[Highest level of Education]]="University/College Degree",1,0)</f>
        <v>1</v>
      </c>
      <c r="BL204">
        <f>IF(Table13[[#This Row],[Highest level of Education]]="Post-graduate education",1,0)</f>
        <v>0</v>
      </c>
      <c r="BM204">
        <v>3</v>
      </c>
      <c r="BN204">
        <v>1</v>
      </c>
      <c r="BO204">
        <v>6</v>
      </c>
      <c r="BP204">
        <f>IF(Table13[[#This Row],[Monthly_Income 1_5500 2_8000 3_11000 4_15000 5_20000 6_27000 7_35000 8_5000 9_51000 98_0]]=1,1,0)</f>
        <v>0</v>
      </c>
      <c r="BQ204">
        <f>IF(Table13[[#This Row],[Monthly_Income 1_5500 2_8000 3_11000 4_15000 5_20000 6_27000 7_35000 8_5000 9_51000 98_0]]=2,1,0)</f>
        <v>0</v>
      </c>
      <c r="BR204">
        <f>IF(Table13[[#This Row],[Monthly_Income 1_5500 2_8000 3_11000 4_15000 5_20000 6_27000 7_35000 8_5000 9_51000 98_0]]=3,1,0)</f>
        <v>0</v>
      </c>
      <c r="BS204">
        <f>IF(Table13[[#This Row],[Monthly_Income 1_5500 2_8000 3_11000 4_15000 5_20000 6_27000 7_35000 8_5000 9_51000 98_0]]=4,1,0)</f>
        <v>0</v>
      </c>
      <c r="BT204">
        <f>IF(Table13[[#This Row],[Monthly_Income 1_5500 2_8000 3_11000 4_15000 5_20000 6_27000 7_35000 8_5000 9_51000 98_0]]=5,1,0)</f>
        <v>0</v>
      </c>
      <c r="BU204">
        <f>IF(Table13[[#This Row],[Monthly_Income 1_5500 2_8000 3_11000 4_15000 5_20000 6_27000 7_35000 8_5000 9_51000 98_0]]=6,1,0)</f>
        <v>1</v>
      </c>
      <c r="BV204">
        <f>IF(Table13[[#This Row],[Monthly_Income 1_5500 2_8000 3_11000 4_15000 5_20000 6_27000 7_35000 8_5000 9_51000 98_0]]=7,1,0)</f>
        <v>0</v>
      </c>
      <c r="BW204">
        <f>IF(Table13[[#This Row],[Monthly_Income 1_5500 2_8000 3_11000 4_15000 5_20000 6_27000 7_35000 8_5000 9_51000 98_0]]=8,1,0)</f>
        <v>0</v>
      </c>
      <c r="BX204">
        <f>IF(Table13[[#This Row],[Monthly_Income 1_5500 2_8000 3_11000 4_15000 5_20000 6_27000 7_35000 8_5000 9_51000 98_0]]=9,1,0)</f>
        <v>0</v>
      </c>
      <c r="BY204">
        <f>IF(Table13[[#This Row],[Monthly_Income 1_5500 2_8000 3_11000 4_15000 5_20000 6_27000 7_35000 8_5000 9_51000 98_0]]=98,1,0)</f>
        <v>0</v>
      </c>
      <c r="BZ204">
        <v>7</v>
      </c>
      <c r="CA204">
        <f>IF(Table13[[#This Row],[Monthly_Household_Income]]=1,1,0)</f>
        <v>0</v>
      </c>
      <c r="CB204">
        <f>IF(Table13[[#This Row],[Monthly_Household_Income]]=2,1,0)</f>
        <v>0</v>
      </c>
      <c r="CC204">
        <f>IF(Table13[[#This Row],[Monthly_Household_Income]]=3,1,0)</f>
        <v>0</v>
      </c>
      <c r="CD204">
        <f>IF(Table13[[#This Row],[Monthly_Household_Income]]=4,1,0)</f>
        <v>0</v>
      </c>
      <c r="CE204">
        <f>IF(Table13[[#This Row],[Monthly_Household_Income]]=5,1,0)</f>
        <v>0</v>
      </c>
      <c r="CF204">
        <f>IF(Table13[[#This Row],[Monthly_Household_Income]]=6,1,0)</f>
        <v>0</v>
      </c>
      <c r="CG204">
        <f>IF(Table13[[#This Row],[Monthly_Household_Income]]=7,1,0)</f>
        <v>1</v>
      </c>
      <c r="CH204">
        <f>IF(Table13[[#This Row],[Monthly_Household_Income]]=8,1,0)</f>
        <v>0</v>
      </c>
      <c r="CI204">
        <f>IF(Table13[[#This Row],[Monthly_Household_Income]]=9,1,0)</f>
        <v>0</v>
      </c>
      <c r="CJ204">
        <f>IF(Table13[[#This Row],[Monthly_Household_Income]]=98,1,0)</f>
        <v>0</v>
      </c>
    </row>
    <row r="205" spans="1:88">
      <c r="A205">
        <v>760</v>
      </c>
      <c r="B205" s="1">
        <v>42966</v>
      </c>
      <c r="C205" t="s">
        <v>33</v>
      </c>
      <c r="D205">
        <v>7</v>
      </c>
      <c r="E205">
        <v>7</v>
      </c>
      <c r="F205">
        <v>8</v>
      </c>
      <c r="G205">
        <v>8</v>
      </c>
      <c r="H205">
        <v>8</v>
      </c>
      <c r="I205">
        <v>8</v>
      </c>
      <c r="J205" t="s">
        <v>15</v>
      </c>
      <c r="K205">
        <v>9</v>
      </c>
      <c r="L205">
        <v>7</v>
      </c>
      <c r="M205">
        <v>7</v>
      </c>
      <c r="N205">
        <v>8</v>
      </c>
      <c r="O205">
        <v>9</v>
      </c>
      <c r="P205">
        <v>10</v>
      </c>
      <c r="Q205">
        <v>8</v>
      </c>
      <c r="R205">
        <v>8</v>
      </c>
      <c r="S205">
        <v>8</v>
      </c>
      <c r="T205">
        <v>8</v>
      </c>
      <c r="U205">
        <v>7</v>
      </c>
      <c r="V205">
        <v>9</v>
      </c>
      <c r="W205">
        <v>6</v>
      </c>
      <c r="X205">
        <v>0</v>
      </c>
      <c r="Y205">
        <v>6</v>
      </c>
      <c r="Z205">
        <v>9</v>
      </c>
      <c r="AA205">
        <v>9</v>
      </c>
      <c r="AB205">
        <v>8</v>
      </c>
      <c r="AC205">
        <v>2</v>
      </c>
      <c r="AD205">
        <f>IF(Table13[[#This Row],[payment]]=1,1,0)</f>
        <v>0</v>
      </c>
      <c r="AE205">
        <f>IF(Table13[[#This Row],[payment]]=2,1,0)</f>
        <v>1</v>
      </c>
      <c r="AF205">
        <f>IF(Table13[[#This Row],[payment]]=3,1,0)</f>
        <v>0</v>
      </c>
      <c r="AG205">
        <v>2</v>
      </c>
      <c r="AH205">
        <f>IF(Table13[[#This Row],[method_payment]]=1,1,0)</f>
        <v>0</v>
      </c>
      <c r="AI205">
        <f>IF(Table13[[#This Row],[method_payment]]=2,1,0)</f>
        <v>1</v>
      </c>
      <c r="AJ205">
        <f>IF(Table13[[#This Row],[method_payment]]=3,1,0)</f>
        <v>0</v>
      </c>
      <c r="AK205">
        <f>IF(Table13[[#This Row],[method_payment]]=5,1,0)</f>
        <v>0</v>
      </c>
      <c r="AL205">
        <f>IF(Table13[[#This Row],[method_payment]]=6,1,0)</f>
        <v>0</v>
      </c>
      <c r="AM205" t="s">
        <v>16</v>
      </c>
      <c r="AN205" t="s">
        <v>15</v>
      </c>
      <c r="AO205">
        <v>4</v>
      </c>
      <c r="AP205" s="2">
        <v>412.09</v>
      </c>
      <c r="AQ205" s="3">
        <f>IF(AND(Table13[[#This Row],[Average_amount_spent_per_visit_last_3_months]]&gt;=1,Table13[[#This Row],[Average_amount_spent_per_visit_last_3_months]]&lt;=999),1,0)</f>
        <v>1</v>
      </c>
      <c r="AR205" s="3">
        <f>IF(AND(Table13[[#This Row],[Average_amount_spent_per_visit_last_3_months]]&gt;=1000,Table13[[#This Row],[Average_amount_spent_per_visit_last_3_months]]&lt;=6700),1,0)</f>
        <v>0</v>
      </c>
      <c r="AS205">
        <v>2</v>
      </c>
      <c r="AT205">
        <v>48</v>
      </c>
      <c r="AU205">
        <f>IF(AND(Table13[[#This Row],[Age]]&gt;=18,Table13[[#This Row],[Age]]&lt;=25),1,0)</f>
        <v>0</v>
      </c>
      <c r="AV205">
        <f>IF(AND(Table13[[#This Row],[Age]]&gt;=26,Table13[[#This Row],[Age]]&lt;=35),1,0)</f>
        <v>0</v>
      </c>
      <c r="AW205">
        <f>IF(AND(Table13[[#This Row],[Age]]&gt;=36,Table13[[#This Row],[Age]]&lt;=45),1,0)</f>
        <v>0</v>
      </c>
      <c r="AX205">
        <f>IF(AND(Table13[[#This Row],[Age]]&gt;=46,Table13[[#This Row],[Age]]&lt;=55),1,0)</f>
        <v>1</v>
      </c>
      <c r="AY205">
        <f>IF(AND(Table13[[#This Row],[Age]]&gt;=56,Table13[[#This Row],[Age]]&lt;=67),1,0)</f>
        <v>0</v>
      </c>
      <c r="AZ205" t="s">
        <v>25</v>
      </c>
      <c r="BA205">
        <f>IF(Table13[[#This Row],[Marital Status]]="Married",1,0)</f>
        <v>1</v>
      </c>
      <c r="BB205">
        <f>IF(Table13[[#This Row],[Marital Status]]="Single",1,0)</f>
        <v>0</v>
      </c>
      <c r="BC205" t="s">
        <v>28</v>
      </c>
      <c r="BD205">
        <f>IF(Table13[[#This Row],[gender]]="Male",1,0)</f>
        <v>0</v>
      </c>
      <c r="BE205">
        <f>IF(Table13[[#This Row],[gender]]="Female",1,0)</f>
        <v>1</v>
      </c>
      <c r="BF205" t="s">
        <v>23</v>
      </c>
      <c r="BG205">
        <f>IF(Table13[[#This Row],[Highest level of Education]]="Did not attend school",1,0)</f>
        <v>0</v>
      </c>
      <c r="BH205">
        <f>IF(Table13[[#This Row],[Highest level of Education]]="K12 completed",1,0)</f>
        <v>0</v>
      </c>
      <c r="BI205">
        <f>IF(Table13[[#This Row],[Highest level of Education]]="High School Completed",1,0)</f>
        <v>0</v>
      </c>
      <c r="BJ205">
        <f>IF(Table13[[#This Row],[Highest level of Education]]="Technical Diploma/Partially completed College",1,0)</f>
        <v>1</v>
      </c>
      <c r="BK205">
        <f>IF(Table13[[#This Row],[Highest level of Education]]="University/College Degree",1,0)</f>
        <v>0</v>
      </c>
      <c r="BL205">
        <f>IF(Table13[[#This Row],[Highest level of Education]]="Post-graduate education",1,0)</f>
        <v>0</v>
      </c>
      <c r="BM205">
        <v>3</v>
      </c>
      <c r="BN205">
        <v>1</v>
      </c>
      <c r="BO205">
        <v>4</v>
      </c>
      <c r="BP205">
        <f>IF(Table13[[#This Row],[Monthly_Income 1_5500 2_8000 3_11000 4_15000 5_20000 6_27000 7_35000 8_5000 9_51000 98_0]]=1,1,0)</f>
        <v>0</v>
      </c>
      <c r="BQ205">
        <f>IF(Table13[[#This Row],[Monthly_Income 1_5500 2_8000 3_11000 4_15000 5_20000 6_27000 7_35000 8_5000 9_51000 98_0]]=2,1,0)</f>
        <v>0</v>
      </c>
      <c r="BR205">
        <f>IF(Table13[[#This Row],[Monthly_Income 1_5500 2_8000 3_11000 4_15000 5_20000 6_27000 7_35000 8_5000 9_51000 98_0]]=3,1,0)</f>
        <v>0</v>
      </c>
      <c r="BS205">
        <f>IF(Table13[[#This Row],[Monthly_Income 1_5500 2_8000 3_11000 4_15000 5_20000 6_27000 7_35000 8_5000 9_51000 98_0]]=4,1,0)</f>
        <v>1</v>
      </c>
      <c r="BT205">
        <f>IF(Table13[[#This Row],[Monthly_Income 1_5500 2_8000 3_11000 4_15000 5_20000 6_27000 7_35000 8_5000 9_51000 98_0]]=5,1,0)</f>
        <v>0</v>
      </c>
      <c r="BU205">
        <f>IF(Table13[[#This Row],[Monthly_Income 1_5500 2_8000 3_11000 4_15000 5_20000 6_27000 7_35000 8_5000 9_51000 98_0]]=6,1,0)</f>
        <v>0</v>
      </c>
      <c r="BV205">
        <f>IF(Table13[[#This Row],[Monthly_Income 1_5500 2_8000 3_11000 4_15000 5_20000 6_27000 7_35000 8_5000 9_51000 98_0]]=7,1,0)</f>
        <v>0</v>
      </c>
      <c r="BW205">
        <f>IF(Table13[[#This Row],[Monthly_Income 1_5500 2_8000 3_11000 4_15000 5_20000 6_27000 7_35000 8_5000 9_51000 98_0]]=8,1,0)</f>
        <v>0</v>
      </c>
      <c r="BX205">
        <f>IF(Table13[[#This Row],[Monthly_Income 1_5500 2_8000 3_11000 4_15000 5_20000 6_27000 7_35000 8_5000 9_51000 98_0]]=9,1,0)</f>
        <v>0</v>
      </c>
      <c r="BY205">
        <f>IF(Table13[[#This Row],[Monthly_Income 1_5500 2_8000 3_11000 4_15000 5_20000 6_27000 7_35000 8_5000 9_51000 98_0]]=98,1,0)</f>
        <v>0</v>
      </c>
      <c r="BZ205">
        <v>5</v>
      </c>
      <c r="CA205">
        <f>IF(Table13[[#This Row],[Monthly_Household_Income]]=1,1,0)</f>
        <v>0</v>
      </c>
      <c r="CB205">
        <f>IF(Table13[[#This Row],[Monthly_Household_Income]]=2,1,0)</f>
        <v>0</v>
      </c>
      <c r="CC205">
        <f>IF(Table13[[#This Row],[Monthly_Household_Income]]=3,1,0)</f>
        <v>0</v>
      </c>
      <c r="CD205">
        <f>IF(Table13[[#This Row],[Monthly_Household_Income]]=4,1,0)</f>
        <v>0</v>
      </c>
      <c r="CE205">
        <f>IF(Table13[[#This Row],[Monthly_Household_Income]]=5,1,0)</f>
        <v>1</v>
      </c>
      <c r="CF205">
        <f>IF(Table13[[#This Row],[Monthly_Household_Income]]=6,1,0)</f>
        <v>0</v>
      </c>
      <c r="CG205">
        <f>IF(Table13[[#This Row],[Monthly_Household_Income]]=7,1,0)</f>
        <v>0</v>
      </c>
      <c r="CH205">
        <f>IF(Table13[[#This Row],[Monthly_Household_Income]]=8,1,0)</f>
        <v>0</v>
      </c>
      <c r="CI205">
        <f>IF(Table13[[#This Row],[Monthly_Household_Income]]=9,1,0)</f>
        <v>0</v>
      </c>
      <c r="CJ205">
        <f>IF(Table13[[#This Row],[Monthly_Household_Income]]=98,1,0)</f>
        <v>0</v>
      </c>
    </row>
    <row r="206" spans="1:88">
      <c r="A206">
        <v>761</v>
      </c>
      <c r="B206" s="1">
        <v>43020</v>
      </c>
      <c r="C206" t="s">
        <v>33</v>
      </c>
      <c r="D206">
        <v>8</v>
      </c>
      <c r="E206">
        <v>8</v>
      </c>
      <c r="F206">
        <v>9</v>
      </c>
      <c r="G206">
        <v>8</v>
      </c>
      <c r="H206">
        <v>9</v>
      </c>
      <c r="I206">
        <v>8</v>
      </c>
      <c r="J206" t="s">
        <v>15</v>
      </c>
      <c r="K206">
        <v>8</v>
      </c>
      <c r="L206">
        <v>6</v>
      </c>
      <c r="M206">
        <v>7</v>
      </c>
      <c r="N206">
        <v>7</v>
      </c>
      <c r="O206">
        <v>8</v>
      </c>
      <c r="P206">
        <v>8</v>
      </c>
      <c r="Q206">
        <v>7</v>
      </c>
      <c r="R206">
        <v>6</v>
      </c>
      <c r="S206">
        <v>7</v>
      </c>
      <c r="T206">
        <v>8</v>
      </c>
      <c r="U206">
        <v>8</v>
      </c>
      <c r="V206">
        <v>7</v>
      </c>
      <c r="W206">
        <v>0</v>
      </c>
      <c r="X206">
        <v>9</v>
      </c>
      <c r="Y206">
        <v>8</v>
      </c>
      <c r="Z206">
        <v>8</v>
      </c>
      <c r="AA206">
        <v>8</v>
      </c>
      <c r="AB206">
        <v>8</v>
      </c>
      <c r="AC206">
        <v>1</v>
      </c>
      <c r="AD206">
        <f>IF(Table13[[#This Row],[payment]]=1,1,0)</f>
        <v>1</v>
      </c>
      <c r="AE206">
        <f>IF(Table13[[#This Row],[payment]]=2,1,0)</f>
        <v>0</v>
      </c>
      <c r="AF206">
        <f>IF(Table13[[#This Row],[payment]]=3,1,0)</f>
        <v>0</v>
      </c>
      <c r="AG206">
        <v>2</v>
      </c>
      <c r="AH206">
        <f>IF(Table13[[#This Row],[method_payment]]=1,1,0)</f>
        <v>0</v>
      </c>
      <c r="AI206">
        <f>IF(Table13[[#This Row],[method_payment]]=2,1,0)</f>
        <v>1</v>
      </c>
      <c r="AJ206">
        <f>IF(Table13[[#This Row],[method_payment]]=3,1,0)</f>
        <v>0</v>
      </c>
      <c r="AK206">
        <f>IF(Table13[[#This Row],[method_payment]]=5,1,0)</f>
        <v>0</v>
      </c>
      <c r="AL206">
        <f>IF(Table13[[#This Row],[method_payment]]=6,1,0)</f>
        <v>0</v>
      </c>
      <c r="AM206" t="s">
        <v>15</v>
      </c>
      <c r="AN206" t="s">
        <v>16</v>
      </c>
      <c r="AO206">
        <v>2</v>
      </c>
      <c r="AP206" s="2">
        <v>560.65</v>
      </c>
      <c r="AQ206" s="3">
        <f>IF(AND(Table13[[#This Row],[Average_amount_spent_per_visit_last_3_months]]&gt;=1,Table13[[#This Row],[Average_amount_spent_per_visit_last_3_months]]&lt;=999),1,0)</f>
        <v>1</v>
      </c>
      <c r="AR206" s="3">
        <f>IF(AND(Table13[[#This Row],[Average_amount_spent_per_visit_last_3_months]]&gt;=1000,Table13[[#This Row],[Average_amount_spent_per_visit_last_3_months]]&lt;=6700),1,0)</f>
        <v>0</v>
      </c>
      <c r="AS206">
        <v>2</v>
      </c>
      <c r="AT206">
        <v>34</v>
      </c>
      <c r="AU206">
        <f>IF(AND(Table13[[#This Row],[Age]]&gt;=18,Table13[[#This Row],[Age]]&lt;=25),1,0)</f>
        <v>0</v>
      </c>
      <c r="AV206">
        <f>IF(AND(Table13[[#This Row],[Age]]&gt;=26,Table13[[#This Row],[Age]]&lt;=35),1,0)</f>
        <v>1</v>
      </c>
      <c r="AW206">
        <f>IF(AND(Table13[[#This Row],[Age]]&gt;=36,Table13[[#This Row],[Age]]&lt;=45),1,0)</f>
        <v>0</v>
      </c>
      <c r="AX206">
        <f>IF(AND(Table13[[#This Row],[Age]]&gt;=46,Table13[[#This Row],[Age]]&lt;=55),1,0)</f>
        <v>0</v>
      </c>
      <c r="AY206">
        <f>IF(AND(Table13[[#This Row],[Age]]&gt;=56,Table13[[#This Row],[Age]]&lt;=67),1,0)</f>
        <v>0</v>
      </c>
      <c r="AZ206" t="s">
        <v>24</v>
      </c>
      <c r="BA206">
        <f>IF(Table13[[#This Row],[Marital Status]]="Married",1,0)</f>
        <v>0</v>
      </c>
      <c r="BB206">
        <f>IF(Table13[[#This Row],[Marital Status]]="Single",1,0)</f>
        <v>1</v>
      </c>
      <c r="BC206" t="s">
        <v>28</v>
      </c>
      <c r="BD206">
        <f>IF(Table13[[#This Row],[gender]]="Male",1,0)</f>
        <v>0</v>
      </c>
      <c r="BE206">
        <f>IF(Table13[[#This Row],[gender]]="Female",1,0)</f>
        <v>1</v>
      </c>
      <c r="BF206" t="s">
        <v>19</v>
      </c>
      <c r="BG206">
        <f>IF(Table13[[#This Row],[Highest level of Education]]="Did not attend school",1,0)</f>
        <v>0</v>
      </c>
      <c r="BH206">
        <f>IF(Table13[[#This Row],[Highest level of Education]]="K12 completed",1,0)</f>
        <v>0</v>
      </c>
      <c r="BI206">
        <f>IF(Table13[[#This Row],[Highest level of Education]]="High School Completed",1,0)</f>
        <v>0</v>
      </c>
      <c r="BJ206">
        <f>IF(Table13[[#This Row],[Highest level of Education]]="Technical Diploma/Partially completed College",1,0)</f>
        <v>0</v>
      </c>
      <c r="BK206">
        <f>IF(Table13[[#This Row],[Highest level of Education]]="University/College Degree",1,0)</f>
        <v>1</v>
      </c>
      <c r="BL206">
        <f>IF(Table13[[#This Row],[Highest level of Education]]="Post-graduate education",1,0)</f>
        <v>0</v>
      </c>
      <c r="BM206">
        <v>0</v>
      </c>
      <c r="BN206">
        <v>1</v>
      </c>
      <c r="BO206">
        <v>5</v>
      </c>
      <c r="BP206">
        <f>IF(Table13[[#This Row],[Monthly_Income 1_5500 2_8000 3_11000 4_15000 5_20000 6_27000 7_35000 8_5000 9_51000 98_0]]=1,1,0)</f>
        <v>0</v>
      </c>
      <c r="BQ206">
        <f>IF(Table13[[#This Row],[Monthly_Income 1_5500 2_8000 3_11000 4_15000 5_20000 6_27000 7_35000 8_5000 9_51000 98_0]]=2,1,0)</f>
        <v>0</v>
      </c>
      <c r="BR206">
        <f>IF(Table13[[#This Row],[Monthly_Income 1_5500 2_8000 3_11000 4_15000 5_20000 6_27000 7_35000 8_5000 9_51000 98_0]]=3,1,0)</f>
        <v>0</v>
      </c>
      <c r="BS206">
        <f>IF(Table13[[#This Row],[Monthly_Income 1_5500 2_8000 3_11000 4_15000 5_20000 6_27000 7_35000 8_5000 9_51000 98_0]]=4,1,0)</f>
        <v>0</v>
      </c>
      <c r="BT206">
        <f>IF(Table13[[#This Row],[Monthly_Income 1_5500 2_8000 3_11000 4_15000 5_20000 6_27000 7_35000 8_5000 9_51000 98_0]]=5,1,0)</f>
        <v>1</v>
      </c>
      <c r="BU206">
        <f>IF(Table13[[#This Row],[Monthly_Income 1_5500 2_8000 3_11000 4_15000 5_20000 6_27000 7_35000 8_5000 9_51000 98_0]]=6,1,0)</f>
        <v>0</v>
      </c>
      <c r="BV206">
        <f>IF(Table13[[#This Row],[Monthly_Income 1_5500 2_8000 3_11000 4_15000 5_20000 6_27000 7_35000 8_5000 9_51000 98_0]]=7,1,0)</f>
        <v>0</v>
      </c>
      <c r="BW206">
        <f>IF(Table13[[#This Row],[Monthly_Income 1_5500 2_8000 3_11000 4_15000 5_20000 6_27000 7_35000 8_5000 9_51000 98_0]]=8,1,0)</f>
        <v>0</v>
      </c>
      <c r="BX206">
        <f>IF(Table13[[#This Row],[Monthly_Income 1_5500 2_8000 3_11000 4_15000 5_20000 6_27000 7_35000 8_5000 9_51000 98_0]]=9,1,0)</f>
        <v>0</v>
      </c>
      <c r="BY206">
        <f>IF(Table13[[#This Row],[Monthly_Income 1_5500 2_8000 3_11000 4_15000 5_20000 6_27000 7_35000 8_5000 9_51000 98_0]]=98,1,0)</f>
        <v>0</v>
      </c>
      <c r="BZ206">
        <v>6</v>
      </c>
      <c r="CA206">
        <f>IF(Table13[[#This Row],[Monthly_Household_Income]]=1,1,0)</f>
        <v>0</v>
      </c>
      <c r="CB206">
        <f>IF(Table13[[#This Row],[Monthly_Household_Income]]=2,1,0)</f>
        <v>0</v>
      </c>
      <c r="CC206">
        <f>IF(Table13[[#This Row],[Monthly_Household_Income]]=3,1,0)</f>
        <v>0</v>
      </c>
      <c r="CD206">
        <f>IF(Table13[[#This Row],[Monthly_Household_Income]]=4,1,0)</f>
        <v>0</v>
      </c>
      <c r="CE206">
        <f>IF(Table13[[#This Row],[Monthly_Household_Income]]=5,1,0)</f>
        <v>0</v>
      </c>
      <c r="CF206">
        <f>IF(Table13[[#This Row],[Monthly_Household_Income]]=6,1,0)</f>
        <v>1</v>
      </c>
      <c r="CG206">
        <f>IF(Table13[[#This Row],[Monthly_Household_Income]]=7,1,0)</f>
        <v>0</v>
      </c>
      <c r="CH206">
        <f>IF(Table13[[#This Row],[Monthly_Household_Income]]=8,1,0)</f>
        <v>0</v>
      </c>
      <c r="CI206">
        <f>IF(Table13[[#This Row],[Monthly_Household_Income]]=9,1,0)</f>
        <v>0</v>
      </c>
      <c r="CJ206">
        <f>IF(Table13[[#This Row],[Monthly_Household_Income]]=98,1,0)</f>
        <v>0</v>
      </c>
    </row>
    <row r="207" spans="1:88">
      <c r="A207">
        <v>762</v>
      </c>
      <c r="B207" s="1">
        <v>42987</v>
      </c>
      <c r="C207" t="s">
        <v>32</v>
      </c>
      <c r="D207">
        <v>6</v>
      </c>
      <c r="E207">
        <v>7</v>
      </c>
      <c r="F207">
        <v>8</v>
      </c>
      <c r="G207">
        <v>8</v>
      </c>
      <c r="H207">
        <v>8</v>
      </c>
      <c r="I207">
        <v>7</v>
      </c>
      <c r="J207" t="s">
        <v>15</v>
      </c>
      <c r="K207">
        <v>8</v>
      </c>
      <c r="L207">
        <v>8</v>
      </c>
      <c r="M207">
        <v>8</v>
      </c>
      <c r="N207">
        <v>7</v>
      </c>
      <c r="O207">
        <v>9</v>
      </c>
      <c r="P207">
        <v>8</v>
      </c>
      <c r="Q207">
        <v>8</v>
      </c>
      <c r="R207">
        <v>10</v>
      </c>
      <c r="S207">
        <v>7</v>
      </c>
      <c r="T207">
        <v>9</v>
      </c>
      <c r="U207">
        <v>7</v>
      </c>
      <c r="V207">
        <v>9</v>
      </c>
      <c r="W207">
        <v>9</v>
      </c>
      <c r="X207">
        <v>0</v>
      </c>
      <c r="Y207">
        <v>8</v>
      </c>
      <c r="Z207">
        <v>9</v>
      </c>
      <c r="AA207">
        <v>9</v>
      </c>
      <c r="AB207">
        <v>9</v>
      </c>
      <c r="AC207">
        <v>2</v>
      </c>
      <c r="AD207">
        <f>IF(Table13[[#This Row],[payment]]=1,1,0)</f>
        <v>0</v>
      </c>
      <c r="AE207">
        <f>IF(Table13[[#This Row],[payment]]=2,1,0)</f>
        <v>1</v>
      </c>
      <c r="AF207">
        <f>IF(Table13[[#This Row],[payment]]=3,1,0)</f>
        <v>0</v>
      </c>
      <c r="AG207">
        <v>1</v>
      </c>
      <c r="AH207">
        <f>IF(Table13[[#This Row],[method_payment]]=1,1,0)</f>
        <v>1</v>
      </c>
      <c r="AI207">
        <f>IF(Table13[[#This Row],[method_payment]]=2,1,0)</f>
        <v>0</v>
      </c>
      <c r="AJ207">
        <f>IF(Table13[[#This Row],[method_payment]]=3,1,0)</f>
        <v>0</v>
      </c>
      <c r="AK207">
        <f>IF(Table13[[#This Row],[method_payment]]=5,1,0)</f>
        <v>0</v>
      </c>
      <c r="AL207">
        <f>IF(Table13[[#This Row],[method_payment]]=6,1,0)</f>
        <v>0</v>
      </c>
      <c r="AM207" t="s">
        <v>16</v>
      </c>
      <c r="AN207" t="s">
        <v>16</v>
      </c>
      <c r="AO207">
        <v>3</v>
      </c>
      <c r="AP207" s="2">
        <v>195.78</v>
      </c>
      <c r="AQ207" s="3">
        <f>IF(AND(Table13[[#This Row],[Average_amount_spent_per_visit_last_3_months]]&gt;=1,Table13[[#This Row],[Average_amount_spent_per_visit_last_3_months]]&lt;=999),1,0)</f>
        <v>1</v>
      </c>
      <c r="AR207" s="3">
        <f>IF(AND(Table13[[#This Row],[Average_amount_spent_per_visit_last_3_months]]&gt;=1000,Table13[[#This Row],[Average_amount_spent_per_visit_last_3_months]]&lt;=6700),1,0)</f>
        <v>0</v>
      </c>
      <c r="AS207">
        <v>3</v>
      </c>
      <c r="AT207">
        <v>30</v>
      </c>
      <c r="AU207">
        <f>IF(AND(Table13[[#This Row],[Age]]&gt;=18,Table13[[#This Row],[Age]]&lt;=25),1,0)</f>
        <v>0</v>
      </c>
      <c r="AV207">
        <f>IF(AND(Table13[[#This Row],[Age]]&gt;=26,Table13[[#This Row],[Age]]&lt;=35),1,0)</f>
        <v>1</v>
      </c>
      <c r="AW207">
        <f>IF(AND(Table13[[#This Row],[Age]]&gt;=36,Table13[[#This Row],[Age]]&lt;=45),1,0)</f>
        <v>0</v>
      </c>
      <c r="AX207">
        <f>IF(AND(Table13[[#This Row],[Age]]&gt;=46,Table13[[#This Row],[Age]]&lt;=55),1,0)</f>
        <v>0</v>
      </c>
      <c r="AY207">
        <f>IF(AND(Table13[[#This Row],[Age]]&gt;=56,Table13[[#This Row],[Age]]&lt;=67),1,0)</f>
        <v>0</v>
      </c>
      <c r="AZ207" t="s">
        <v>24</v>
      </c>
      <c r="BA207">
        <f>IF(Table13[[#This Row],[Marital Status]]="Married",1,0)</f>
        <v>0</v>
      </c>
      <c r="BB207">
        <f>IF(Table13[[#This Row],[Marital Status]]="Single",1,0)</f>
        <v>1</v>
      </c>
      <c r="BC207" t="s">
        <v>27</v>
      </c>
      <c r="BD207">
        <f>IF(Table13[[#This Row],[gender]]="Male",1,0)</f>
        <v>1</v>
      </c>
      <c r="BE207">
        <f>IF(Table13[[#This Row],[gender]]="Female",1,0)</f>
        <v>0</v>
      </c>
      <c r="BF207" t="s">
        <v>19</v>
      </c>
      <c r="BG207">
        <f>IF(Table13[[#This Row],[Highest level of Education]]="Did not attend school",1,0)</f>
        <v>0</v>
      </c>
      <c r="BH207">
        <f>IF(Table13[[#This Row],[Highest level of Education]]="K12 completed",1,0)</f>
        <v>0</v>
      </c>
      <c r="BI207">
        <f>IF(Table13[[#This Row],[Highest level of Education]]="High School Completed",1,0)</f>
        <v>0</v>
      </c>
      <c r="BJ207">
        <f>IF(Table13[[#This Row],[Highest level of Education]]="Technical Diploma/Partially completed College",1,0)</f>
        <v>0</v>
      </c>
      <c r="BK207">
        <f>IF(Table13[[#This Row],[Highest level of Education]]="University/College Degree",1,0)</f>
        <v>1</v>
      </c>
      <c r="BL207">
        <f>IF(Table13[[#This Row],[Highest level of Education]]="Post-graduate education",1,0)</f>
        <v>0</v>
      </c>
      <c r="BM207">
        <v>0</v>
      </c>
      <c r="BN207">
        <v>1</v>
      </c>
      <c r="BO207">
        <v>5</v>
      </c>
      <c r="BP207">
        <f>IF(Table13[[#This Row],[Monthly_Income 1_5500 2_8000 3_11000 4_15000 5_20000 6_27000 7_35000 8_5000 9_51000 98_0]]=1,1,0)</f>
        <v>0</v>
      </c>
      <c r="BQ207">
        <f>IF(Table13[[#This Row],[Monthly_Income 1_5500 2_8000 3_11000 4_15000 5_20000 6_27000 7_35000 8_5000 9_51000 98_0]]=2,1,0)</f>
        <v>0</v>
      </c>
      <c r="BR207">
        <f>IF(Table13[[#This Row],[Monthly_Income 1_5500 2_8000 3_11000 4_15000 5_20000 6_27000 7_35000 8_5000 9_51000 98_0]]=3,1,0)</f>
        <v>0</v>
      </c>
      <c r="BS207">
        <f>IF(Table13[[#This Row],[Monthly_Income 1_5500 2_8000 3_11000 4_15000 5_20000 6_27000 7_35000 8_5000 9_51000 98_0]]=4,1,0)</f>
        <v>0</v>
      </c>
      <c r="BT207">
        <f>IF(Table13[[#This Row],[Monthly_Income 1_5500 2_8000 3_11000 4_15000 5_20000 6_27000 7_35000 8_5000 9_51000 98_0]]=5,1,0)</f>
        <v>1</v>
      </c>
      <c r="BU207">
        <f>IF(Table13[[#This Row],[Monthly_Income 1_5500 2_8000 3_11000 4_15000 5_20000 6_27000 7_35000 8_5000 9_51000 98_0]]=6,1,0)</f>
        <v>0</v>
      </c>
      <c r="BV207">
        <f>IF(Table13[[#This Row],[Monthly_Income 1_5500 2_8000 3_11000 4_15000 5_20000 6_27000 7_35000 8_5000 9_51000 98_0]]=7,1,0)</f>
        <v>0</v>
      </c>
      <c r="BW207">
        <f>IF(Table13[[#This Row],[Monthly_Income 1_5500 2_8000 3_11000 4_15000 5_20000 6_27000 7_35000 8_5000 9_51000 98_0]]=8,1,0)</f>
        <v>0</v>
      </c>
      <c r="BX207">
        <f>IF(Table13[[#This Row],[Monthly_Income 1_5500 2_8000 3_11000 4_15000 5_20000 6_27000 7_35000 8_5000 9_51000 98_0]]=9,1,0)</f>
        <v>0</v>
      </c>
      <c r="BY207">
        <f>IF(Table13[[#This Row],[Monthly_Income 1_5500 2_8000 3_11000 4_15000 5_20000 6_27000 7_35000 8_5000 9_51000 98_0]]=98,1,0)</f>
        <v>0</v>
      </c>
      <c r="BZ207">
        <v>97</v>
      </c>
      <c r="CA207">
        <f>IF(Table13[[#This Row],[Monthly_Household_Income]]=1,1,0)</f>
        <v>0</v>
      </c>
      <c r="CB207">
        <f>IF(Table13[[#This Row],[Monthly_Household_Income]]=2,1,0)</f>
        <v>0</v>
      </c>
      <c r="CC207">
        <f>IF(Table13[[#This Row],[Monthly_Household_Income]]=3,1,0)</f>
        <v>0</v>
      </c>
      <c r="CD207">
        <f>IF(Table13[[#This Row],[Monthly_Household_Income]]=4,1,0)</f>
        <v>0</v>
      </c>
      <c r="CE207">
        <f>IF(Table13[[#This Row],[Monthly_Household_Income]]=5,1,0)</f>
        <v>0</v>
      </c>
      <c r="CF207">
        <f>IF(Table13[[#This Row],[Monthly_Household_Income]]=6,1,0)</f>
        <v>0</v>
      </c>
      <c r="CG207">
        <f>IF(Table13[[#This Row],[Monthly_Household_Income]]=7,1,0)</f>
        <v>0</v>
      </c>
      <c r="CH207">
        <f>IF(Table13[[#This Row],[Monthly_Household_Income]]=8,1,0)</f>
        <v>0</v>
      </c>
      <c r="CI207">
        <f>IF(Table13[[#This Row],[Monthly_Household_Income]]=9,1,0)</f>
        <v>0</v>
      </c>
      <c r="CJ207">
        <f>IF(Table13[[#This Row],[Monthly_Household_Income]]=98,1,0)</f>
        <v>0</v>
      </c>
    </row>
    <row r="208" spans="1:88">
      <c r="A208">
        <v>765</v>
      </c>
      <c r="B208" s="1">
        <v>43000</v>
      </c>
      <c r="C208" t="s">
        <v>32</v>
      </c>
      <c r="D208">
        <v>8</v>
      </c>
      <c r="E208">
        <v>8</v>
      </c>
      <c r="F208">
        <v>8</v>
      </c>
      <c r="G208">
        <v>8</v>
      </c>
      <c r="H208">
        <v>8</v>
      </c>
      <c r="I208">
        <v>9</v>
      </c>
      <c r="J208" t="s">
        <v>15</v>
      </c>
      <c r="K208">
        <v>10</v>
      </c>
      <c r="L208">
        <v>9</v>
      </c>
      <c r="M208">
        <v>9</v>
      </c>
      <c r="N208">
        <v>9</v>
      </c>
      <c r="O208">
        <v>6</v>
      </c>
      <c r="P208">
        <v>7</v>
      </c>
      <c r="Q208">
        <v>8</v>
      </c>
      <c r="R208">
        <v>7</v>
      </c>
      <c r="S208">
        <v>7</v>
      </c>
      <c r="T208">
        <v>7</v>
      </c>
      <c r="U208">
        <v>8</v>
      </c>
      <c r="V208">
        <v>6</v>
      </c>
      <c r="W208">
        <v>10</v>
      </c>
      <c r="X208">
        <v>9</v>
      </c>
      <c r="Y208">
        <v>8</v>
      </c>
      <c r="Z208">
        <v>8</v>
      </c>
      <c r="AA208">
        <v>9</v>
      </c>
      <c r="AB208">
        <v>9</v>
      </c>
      <c r="AC208">
        <v>2</v>
      </c>
      <c r="AD208">
        <f>IF(Table13[[#This Row],[payment]]=1,1,0)</f>
        <v>0</v>
      </c>
      <c r="AE208">
        <f>IF(Table13[[#This Row],[payment]]=2,1,0)</f>
        <v>1</v>
      </c>
      <c r="AF208">
        <f>IF(Table13[[#This Row],[payment]]=3,1,0)</f>
        <v>0</v>
      </c>
      <c r="AG208">
        <v>1</v>
      </c>
      <c r="AH208">
        <f>IF(Table13[[#This Row],[method_payment]]=1,1,0)</f>
        <v>1</v>
      </c>
      <c r="AI208">
        <f>IF(Table13[[#This Row],[method_payment]]=2,1,0)</f>
        <v>0</v>
      </c>
      <c r="AJ208">
        <f>IF(Table13[[#This Row],[method_payment]]=3,1,0)</f>
        <v>0</v>
      </c>
      <c r="AK208">
        <f>IF(Table13[[#This Row],[method_payment]]=5,1,0)</f>
        <v>0</v>
      </c>
      <c r="AL208">
        <f>IF(Table13[[#This Row],[method_payment]]=6,1,0)</f>
        <v>0</v>
      </c>
      <c r="AM208" t="s">
        <v>16</v>
      </c>
      <c r="AN208" t="s">
        <v>16</v>
      </c>
      <c r="AO208">
        <v>3</v>
      </c>
      <c r="AP208" s="2">
        <v>178.59</v>
      </c>
      <c r="AQ208" s="3">
        <f>IF(AND(Table13[[#This Row],[Average_amount_spent_per_visit_last_3_months]]&gt;=1,Table13[[#This Row],[Average_amount_spent_per_visit_last_3_months]]&lt;=999),1,0)</f>
        <v>1</v>
      </c>
      <c r="AR208" s="3">
        <f>IF(AND(Table13[[#This Row],[Average_amount_spent_per_visit_last_3_months]]&gt;=1000,Table13[[#This Row],[Average_amount_spent_per_visit_last_3_months]]&lt;=6700),1,0)</f>
        <v>0</v>
      </c>
      <c r="AS208">
        <v>3</v>
      </c>
      <c r="AT208">
        <v>40</v>
      </c>
      <c r="AU208">
        <f>IF(AND(Table13[[#This Row],[Age]]&gt;=18,Table13[[#This Row],[Age]]&lt;=25),1,0)</f>
        <v>0</v>
      </c>
      <c r="AV208">
        <f>IF(AND(Table13[[#This Row],[Age]]&gt;=26,Table13[[#This Row],[Age]]&lt;=35),1,0)</f>
        <v>0</v>
      </c>
      <c r="AW208">
        <f>IF(AND(Table13[[#This Row],[Age]]&gt;=36,Table13[[#This Row],[Age]]&lt;=45),1,0)</f>
        <v>1</v>
      </c>
      <c r="AX208">
        <f>IF(AND(Table13[[#This Row],[Age]]&gt;=46,Table13[[#This Row],[Age]]&lt;=55),1,0)</f>
        <v>0</v>
      </c>
      <c r="AY208">
        <f>IF(AND(Table13[[#This Row],[Age]]&gt;=56,Table13[[#This Row],[Age]]&lt;=67),1,0)</f>
        <v>0</v>
      </c>
      <c r="AZ208" t="s">
        <v>25</v>
      </c>
      <c r="BA208">
        <f>IF(Table13[[#This Row],[Marital Status]]="Married",1,0)</f>
        <v>1</v>
      </c>
      <c r="BB208">
        <f>IF(Table13[[#This Row],[Marital Status]]="Single",1,0)</f>
        <v>0</v>
      </c>
      <c r="BC208" t="s">
        <v>27</v>
      </c>
      <c r="BD208">
        <f>IF(Table13[[#This Row],[gender]]="Male",1,0)</f>
        <v>1</v>
      </c>
      <c r="BE208">
        <f>IF(Table13[[#This Row],[gender]]="Female",1,0)</f>
        <v>0</v>
      </c>
      <c r="BF208" t="s">
        <v>19</v>
      </c>
      <c r="BG208">
        <f>IF(Table13[[#This Row],[Highest level of Education]]="Did not attend school",1,0)</f>
        <v>0</v>
      </c>
      <c r="BH208">
        <f>IF(Table13[[#This Row],[Highest level of Education]]="K12 completed",1,0)</f>
        <v>0</v>
      </c>
      <c r="BI208">
        <f>IF(Table13[[#This Row],[Highest level of Education]]="High School Completed",1,0)</f>
        <v>0</v>
      </c>
      <c r="BJ208">
        <f>IF(Table13[[#This Row],[Highest level of Education]]="Technical Diploma/Partially completed College",1,0)</f>
        <v>0</v>
      </c>
      <c r="BK208">
        <f>IF(Table13[[#This Row],[Highest level of Education]]="University/College Degree",1,0)</f>
        <v>1</v>
      </c>
      <c r="BL208">
        <f>IF(Table13[[#This Row],[Highest level of Education]]="Post-graduate education",1,0)</f>
        <v>0</v>
      </c>
      <c r="BM208">
        <v>3</v>
      </c>
      <c r="BN208">
        <v>1</v>
      </c>
      <c r="BO208">
        <v>6</v>
      </c>
      <c r="BP208">
        <f>IF(Table13[[#This Row],[Monthly_Income 1_5500 2_8000 3_11000 4_15000 5_20000 6_27000 7_35000 8_5000 9_51000 98_0]]=1,1,0)</f>
        <v>0</v>
      </c>
      <c r="BQ208">
        <f>IF(Table13[[#This Row],[Monthly_Income 1_5500 2_8000 3_11000 4_15000 5_20000 6_27000 7_35000 8_5000 9_51000 98_0]]=2,1,0)</f>
        <v>0</v>
      </c>
      <c r="BR208">
        <f>IF(Table13[[#This Row],[Monthly_Income 1_5500 2_8000 3_11000 4_15000 5_20000 6_27000 7_35000 8_5000 9_51000 98_0]]=3,1,0)</f>
        <v>0</v>
      </c>
      <c r="BS208">
        <f>IF(Table13[[#This Row],[Monthly_Income 1_5500 2_8000 3_11000 4_15000 5_20000 6_27000 7_35000 8_5000 9_51000 98_0]]=4,1,0)</f>
        <v>0</v>
      </c>
      <c r="BT208">
        <f>IF(Table13[[#This Row],[Monthly_Income 1_5500 2_8000 3_11000 4_15000 5_20000 6_27000 7_35000 8_5000 9_51000 98_0]]=5,1,0)</f>
        <v>0</v>
      </c>
      <c r="BU208">
        <f>IF(Table13[[#This Row],[Monthly_Income 1_5500 2_8000 3_11000 4_15000 5_20000 6_27000 7_35000 8_5000 9_51000 98_0]]=6,1,0)</f>
        <v>1</v>
      </c>
      <c r="BV208">
        <f>IF(Table13[[#This Row],[Monthly_Income 1_5500 2_8000 3_11000 4_15000 5_20000 6_27000 7_35000 8_5000 9_51000 98_0]]=7,1,0)</f>
        <v>0</v>
      </c>
      <c r="BW208">
        <f>IF(Table13[[#This Row],[Monthly_Income 1_5500 2_8000 3_11000 4_15000 5_20000 6_27000 7_35000 8_5000 9_51000 98_0]]=8,1,0)</f>
        <v>0</v>
      </c>
      <c r="BX208">
        <f>IF(Table13[[#This Row],[Monthly_Income 1_5500 2_8000 3_11000 4_15000 5_20000 6_27000 7_35000 8_5000 9_51000 98_0]]=9,1,0)</f>
        <v>0</v>
      </c>
      <c r="BY208">
        <f>IF(Table13[[#This Row],[Monthly_Income 1_5500 2_8000 3_11000 4_15000 5_20000 6_27000 7_35000 8_5000 9_51000 98_0]]=98,1,0)</f>
        <v>0</v>
      </c>
      <c r="BZ208">
        <v>8</v>
      </c>
      <c r="CA208">
        <f>IF(Table13[[#This Row],[Monthly_Household_Income]]=1,1,0)</f>
        <v>0</v>
      </c>
      <c r="CB208">
        <f>IF(Table13[[#This Row],[Monthly_Household_Income]]=2,1,0)</f>
        <v>0</v>
      </c>
      <c r="CC208">
        <f>IF(Table13[[#This Row],[Monthly_Household_Income]]=3,1,0)</f>
        <v>0</v>
      </c>
      <c r="CD208">
        <f>IF(Table13[[#This Row],[Monthly_Household_Income]]=4,1,0)</f>
        <v>0</v>
      </c>
      <c r="CE208">
        <f>IF(Table13[[#This Row],[Monthly_Household_Income]]=5,1,0)</f>
        <v>0</v>
      </c>
      <c r="CF208">
        <f>IF(Table13[[#This Row],[Monthly_Household_Income]]=6,1,0)</f>
        <v>0</v>
      </c>
      <c r="CG208">
        <f>IF(Table13[[#This Row],[Monthly_Household_Income]]=7,1,0)</f>
        <v>0</v>
      </c>
      <c r="CH208">
        <f>IF(Table13[[#This Row],[Monthly_Household_Income]]=8,1,0)</f>
        <v>1</v>
      </c>
      <c r="CI208">
        <f>IF(Table13[[#This Row],[Monthly_Household_Income]]=9,1,0)</f>
        <v>0</v>
      </c>
      <c r="CJ208">
        <f>IF(Table13[[#This Row],[Monthly_Household_Income]]=98,1,0)</f>
        <v>0</v>
      </c>
    </row>
    <row r="209" spans="1:88">
      <c r="A209">
        <v>766</v>
      </c>
      <c r="B209" s="1">
        <v>42918</v>
      </c>
      <c r="C209" t="s">
        <v>31</v>
      </c>
      <c r="D209">
        <v>8</v>
      </c>
      <c r="E209">
        <v>7</v>
      </c>
      <c r="F209">
        <v>9</v>
      </c>
      <c r="G209">
        <v>9</v>
      </c>
      <c r="H209">
        <v>9</v>
      </c>
      <c r="I209">
        <v>8</v>
      </c>
      <c r="J209" t="s">
        <v>15</v>
      </c>
      <c r="K209">
        <v>8</v>
      </c>
      <c r="L209">
        <v>10</v>
      </c>
      <c r="M209">
        <v>10</v>
      </c>
      <c r="N209">
        <v>8</v>
      </c>
      <c r="O209">
        <v>10</v>
      </c>
      <c r="P209">
        <v>9</v>
      </c>
      <c r="Q209">
        <v>7</v>
      </c>
      <c r="R209">
        <v>9</v>
      </c>
      <c r="S209">
        <v>8</v>
      </c>
      <c r="T209">
        <v>8</v>
      </c>
      <c r="U209">
        <v>7</v>
      </c>
      <c r="V209">
        <v>7</v>
      </c>
      <c r="W209">
        <v>7</v>
      </c>
      <c r="X209">
        <v>8</v>
      </c>
      <c r="Y209">
        <v>9</v>
      </c>
      <c r="Z209">
        <v>8</v>
      </c>
      <c r="AA209">
        <v>9</v>
      </c>
      <c r="AB209">
        <v>8</v>
      </c>
      <c r="AC209">
        <v>1</v>
      </c>
      <c r="AD209">
        <f>IF(Table13[[#This Row],[payment]]=1,1,0)</f>
        <v>1</v>
      </c>
      <c r="AE209">
        <f>IF(Table13[[#This Row],[payment]]=2,1,0)</f>
        <v>0</v>
      </c>
      <c r="AF209">
        <f>IF(Table13[[#This Row],[payment]]=3,1,0)</f>
        <v>0</v>
      </c>
      <c r="AG209">
        <v>5</v>
      </c>
      <c r="AH209">
        <f>IF(Table13[[#This Row],[method_payment]]=1,1,0)</f>
        <v>0</v>
      </c>
      <c r="AI209">
        <f>IF(Table13[[#This Row],[method_payment]]=2,1,0)</f>
        <v>0</v>
      </c>
      <c r="AJ209">
        <f>IF(Table13[[#This Row],[method_payment]]=3,1,0)</f>
        <v>0</v>
      </c>
      <c r="AK209">
        <f>IF(Table13[[#This Row],[method_payment]]=5,1,0)</f>
        <v>1</v>
      </c>
      <c r="AL209">
        <f>IF(Table13[[#This Row],[method_payment]]=6,1,0)</f>
        <v>0</v>
      </c>
      <c r="AM209" t="s">
        <v>16</v>
      </c>
      <c r="AN209" t="s">
        <v>16</v>
      </c>
      <c r="AO209">
        <v>4</v>
      </c>
      <c r="AP209" s="2">
        <v>77.72</v>
      </c>
      <c r="AQ209" s="3">
        <f>IF(AND(Table13[[#This Row],[Average_amount_spent_per_visit_last_3_months]]&gt;=1,Table13[[#This Row],[Average_amount_spent_per_visit_last_3_months]]&lt;=999),1,0)</f>
        <v>1</v>
      </c>
      <c r="AR209" s="3">
        <f>IF(AND(Table13[[#This Row],[Average_amount_spent_per_visit_last_3_months]]&gt;=1000,Table13[[#This Row],[Average_amount_spent_per_visit_last_3_months]]&lt;=6700),1,0)</f>
        <v>0</v>
      </c>
      <c r="AS209">
        <v>2</v>
      </c>
      <c r="AT209">
        <v>31</v>
      </c>
      <c r="AU209">
        <f>IF(AND(Table13[[#This Row],[Age]]&gt;=18,Table13[[#This Row],[Age]]&lt;=25),1,0)</f>
        <v>0</v>
      </c>
      <c r="AV209">
        <f>IF(AND(Table13[[#This Row],[Age]]&gt;=26,Table13[[#This Row],[Age]]&lt;=35),1,0)</f>
        <v>1</v>
      </c>
      <c r="AW209">
        <f>IF(AND(Table13[[#This Row],[Age]]&gt;=36,Table13[[#This Row],[Age]]&lt;=45),1,0)</f>
        <v>0</v>
      </c>
      <c r="AX209">
        <f>IF(AND(Table13[[#This Row],[Age]]&gt;=46,Table13[[#This Row],[Age]]&lt;=55),1,0)</f>
        <v>0</v>
      </c>
      <c r="AY209">
        <f>IF(AND(Table13[[#This Row],[Age]]&gt;=56,Table13[[#This Row],[Age]]&lt;=67),1,0)</f>
        <v>0</v>
      </c>
      <c r="AZ209" t="s">
        <v>25</v>
      </c>
      <c r="BA209">
        <f>IF(Table13[[#This Row],[Marital Status]]="Married",1,0)</f>
        <v>1</v>
      </c>
      <c r="BB209">
        <f>IF(Table13[[#This Row],[Marital Status]]="Single",1,0)</f>
        <v>0</v>
      </c>
      <c r="BC209" t="s">
        <v>27</v>
      </c>
      <c r="BD209">
        <f>IF(Table13[[#This Row],[gender]]="Male",1,0)</f>
        <v>1</v>
      </c>
      <c r="BE209">
        <f>IF(Table13[[#This Row],[gender]]="Female",1,0)</f>
        <v>0</v>
      </c>
      <c r="BF209" t="s">
        <v>19</v>
      </c>
      <c r="BG209">
        <f>IF(Table13[[#This Row],[Highest level of Education]]="Did not attend school",1,0)</f>
        <v>0</v>
      </c>
      <c r="BH209">
        <f>IF(Table13[[#This Row],[Highest level of Education]]="K12 completed",1,0)</f>
        <v>0</v>
      </c>
      <c r="BI209">
        <f>IF(Table13[[#This Row],[Highest level of Education]]="High School Completed",1,0)</f>
        <v>0</v>
      </c>
      <c r="BJ209">
        <f>IF(Table13[[#This Row],[Highest level of Education]]="Technical Diploma/Partially completed College",1,0)</f>
        <v>0</v>
      </c>
      <c r="BK209">
        <f>IF(Table13[[#This Row],[Highest level of Education]]="University/College Degree",1,0)</f>
        <v>1</v>
      </c>
      <c r="BL209">
        <f>IF(Table13[[#This Row],[Highest level of Education]]="Post-graduate education",1,0)</f>
        <v>0</v>
      </c>
      <c r="BM209">
        <v>2</v>
      </c>
      <c r="BN209">
        <v>1</v>
      </c>
      <c r="BO209">
        <v>5</v>
      </c>
      <c r="BP209">
        <f>IF(Table13[[#This Row],[Monthly_Income 1_5500 2_8000 3_11000 4_15000 5_20000 6_27000 7_35000 8_5000 9_51000 98_0]]=1,1,0)</f>
        <v>0</v>
      </c>
      <c r="BQ209">
        <f>IF(Table13[[#This Row],[Monthly_Income 1_5500 2_8000 3_11000 4_15000 5_20000 6_27000 7_35000 8_5000 9_51000 98_0]]=2,1,0)</f>
        <v>0</v>
      </c>
      <c r="BR209">
        <f>IF(Table13[[#This Row],[Monthly_Income 1_5500 2_8000 3_11000 4_15000 5_20000 6_27000 7_35000 8_5000 9_51000 98_0]]=3,1,0)</f>
        <v>0</v>
      </c>
      <c r="BS209">
        <f>IF(Table13[[#This Row],[Monthly_Income 1_5500 2_8000 3_11000 4_15000 5_20000 6_27000 7_35000 8_5000 9_51000 98_0]]=4,1,0)</f>
        <v>0</v>
      </c>
      <c r="BT209">
        <f>IF(Table13[[#This Row],[Monthly_Income 1_5500 2_8000 3_11000 4_15000 5_20000 6_27000 7_35000 8_5000 9_51000 98_0]]=5,1,0)</f>
        <v>1</v>
      </c>
      <c r="BU209">
        <f>IF(Table13[[#This Row],[Monthly_Income 1_5500 2_8000 3_11000 4_15000 5_20000 6_27000 7_35000 8_5000 9_51000 98_0]]=6,1,0)</f>
        <v>0</v>
      </c>
      <c r="BV209">
        <f>IF(Table13[[#This Row],[Monthly_Income 1_5500 2_8000 3_11000 4_15000 5_20000 6_27000 7_35000 8_5000 9_51000 98_0]]=7,1,0)</f>
        <v>0</v>
      </c>
      <c r="BW209">
        <f>IF(Table13[[#This Row],[Monthly_Income 1_5500 2_8000 3_11000 4_15000 5_20000 6_27000 7_35000 8_5000 9_51000 98_0]]=8,1,0)</f>
        <v>0</v>
      </c>
      <c r="BX209">
        <f>IF(Table13[[#This Row],[Monthly_Income 1_5500 2_8000 3_11000 4_15000 5_20000 6_27000 7_35000 8_5000 9_51000 98_0]]=9,1,0)</f>
        <v>0</v>
      </c>
      <c r="BY209">
        <f>IF(Table13[[#This Row],[Monthly_Income 1_5500 2_8000 3_11000 4_15000 5_20000 6_27000 7_35000 8_5000 9_51000 98_0]]=98,1,0)</f>
        <v>0</v>
      </c>
      <c r="BZ209">
        <v>7</v>
      </c>
      <c r="CA209">
        <f>IF(Table13[[#This Row],[Monthly_Household_Income]]=1,1,0)</f>
        <v>0</v>
      </c>
      <c r="CB209">
        <f>IF(Table13[[#This Row],[Monthly_Household_Income]]=2,1,0)</f>
        <v>0</v>
      </c>
      <c r="CC209">
        <f>IF(Table13[[#This Row],[Monthly_Household_Income]]=3,1,0)</f>
        <v>0</v>
      </c>
      <c r="CD209">
        <f>IF(Table13[[#This Row],[Monthly_Household_Income]]=4,1,0)</f>
        <v>0</v>
      </c>
      <c r="CE209">
        <f>IF(Table13[[#This Row],[Monthly_Household_Income]]=5,1,0)</f>
        <v>0</v>
      </c>
      <c r="CF209">
        <f>IF(Table13[[#This Row],[Monthly_Household_Income]]=6,1,0)</f>
        <v>0</v>
      </c>
      <c r="CG209">
        <f>IF(Table13[[#This Row],[Monthly_Household_Income]]=7,1,0)</f>
        <v>1</v>
      </c>
      <c r="CH209">
        <f>IF(Table13[[#This Row],[Monthly_Household_Income]]=8,1,0)</f>
        <v>0</v>
      </c>
      <c r="CI209">
        <f>IF(Table13[[#This Row],[Monthly_Household_Income]]=9,1,0)</f>
        <v>0</v>
      </c>
      <c r="CJ209">
        <f>IF(Table13[[#This Row],[Monthly_Household_Income]]=98,1,0)</f>
        <v>0</v>
      </c>
    </row>
    <row r="210" spans="1:88">
      <c r="A210">
        <v>770</v>
      </c>
      <c r="B210" s="1">
        <v>42946</v>
      </c>
      <c r="C210" t="s">
        <v>31</v>
      </c>
      <c r="D210">
        <v>7</v>
      </c>
      <c r="E210">
        <v>8</v>
      </c>
      <c r="F210">
        <v>8</v>
      </c>
      <c r="G210">
        <v>8</v>
      </c>
      <c r="H210">
        <v>7</v>
      </c>
      <c r="I210">
        <v>7</v>
      </c>
      <c r="J210" t="s">
        <v>16</v>
      </c>
      <c r="K210">
        <v>6</v>
      </c>
      <c r="L210">
        <v>7</v>
      </c>
      <c r="M210">
        <v>7</v>
      </c>
      <c r="N210">
        <v>8</v>
      </c>
      <c r="O210">
        <v>6</v>
      </c>
      <c r="P210">
        <v>7</v>
      </c>
      <c r="Q210">
        <v>7</v>
      </c>
      <c r="R210">
        <v>8</v>
      </c>
      <c r="S210">
        <v>7</v>
      </c>
      <c r="T210">
        <v>8</v>
      </c>
      <c r="U210">
        <v>6</v>
      </c>
      <c r="V210">
        <v>6</v>
      </c>
      <c r="W210">
        <v>7</v>
      </c>
      <c r="X210">
        <v>0</v>
      </c>
      <c r="Y210">
        <v>7</v>
      </c>
      <c r="Z210">
        <v>9</v>
      </c>
      <c r="AA210">
        <v>7</v>
      </c>
      <c r="AB210">
        <v>6</v>
      </c>
      <c r="AC210">
        <v>1</v>
      </c>
      <c r="AD210">
        <f>IF(Table13[[#This Row],[payment]]=1,1,0)</f>
        <v>1</v>
      </c>
      <c r="AE210">
        <f>IF(Table13[[#This Row],[payment]]=2,1,0)</f>
        <v>0</v>
      </c>
      <c r="AF210">
        <f>IF(Table13[[#This Row],[payment]]=3,1,0)</f>
        <v>0</v>
      </c>
      <c r="AG210">
        <v>6</v>
      </c>
      <c r="AH210">
        <f>IF(Table13[[#This Row],[method_payment]]=1,1,0)</f>
        <v>0</v>
      </c>
      <c r="AI210">
        <f>IF(Table13[[#This Row],[method_payment]]=2,1,0)</f>
        <v>0</v>
      </c>
      <c r="AJ210">
        <f>IF(Table13[[#This Row],[method_payment]]=3,1,0)</f>
        <v>0</v>
      </c>
      <c r="AK210">
        <f>IF(Table13[[#This Row],[method_payment]]=5,1,0)</f>
        <v>0</v>
      </c>
      <c r="AL210">
        <f>IF(Table13[[#This Row],[method_payment]]=6,1,0)</f>
        <v>1</v>
      </c>
      <c r="AM210" t="s">
        <v>16</v>
      </c>
      <c r="AN210" t="s">
        <v>16</v>
      </c>
      <c r="AO210">
        <v>1</v>
      </c>
      <c r="AP210" s="2">
        <v>3645.25</v>
      </c>
      <c r="AQ210" s="3">
        <f>IF(AND(Table13[[#This Row],[Average_amount_spent_per_visit_last_3_months]]&gt;=1,Table13[[#This Row],[Average_amount_spent_per_visit_last_3_months]]&lt;=999),1,0)</f>
        <v>0</v>
      </c>
      <c r="AR210" s="3">
        <f>IF(AND(Table13[[#This Row],[Average_amount_spent_per_visit_last_3_months]]&gt;=1000,Table13[[#This Row],[Average_amount_spent_per_visit_last_3_months]]&lt;=6700),1,0)</f>
        <v>1</v>
      </c>
      <c r="AS210">
        <v>1</v>
      </c>
      <c r="AT210">
        <v>29</v>
      </c>
      <c r="AU210">
        <f>IF(AND(Table13[[#This Row],[Age]]&gt;=18,Table13[[#This Row],[Age]]&lt;=25),1,0)</f>
        <v>0</v>
      </c>
      <c r="AV210">
        <f>IF(AND(Table13[[#This Row],[Age]]&gt;=26,Table13[[#This Row],[Age]]&lt;=35),1,0)</f>
        <v>1</v>
      </c>
      <c r="AW210">
        <f>IF(AND(Table13[[#This Row],[Age]]&gt;=36,Table13[[#This Row],[Age]]&lt;=45),1,0)</f>
        <v>0</v>
      </c>
      <c r="AX210">
        <f>IF(AND(Table13[[#This Row],[Age]]&gt;=46,Table13[[#This Row],[Age]]&lt;=55),1,0)</f>
        <v>0</v>
      </c>
      <c r="AY210">
        <f>IF(AND(Table13[[#This Row],[Age]]&gt;=56,Table13[[#This Row],[Age]]&lt;=67),1,0)</f>
        <v>0</v>
      </c>
      <c r="AZ210" t="s">
        <v>25</v>
      </c>
      <c r="BA210">
        <f>IF(Table13[[#This Row],[Marital Status]]="Married",1,0)</f>
        <v>1</v>
      </c>
      <c r="BB210">
        <f>IF(Table13[[#This Row],[Marital Status]]="Single",1,0)</f>
        <v>0</v>
      </c>
      <c r="BC210" t="s">
        <v>28</v>
      </c>
      <c r="BD210">
        <f>IF(Table13[[#This Row],[gender]]="Male",1,0)</f>
        <v>0</v>
      </c>
      <c r="BE210">
        <f>IF(Table13[[#This Row],[gender]]="Female",1,0)</f>
        <v>1</v>
      </c>
      <c r="BF210" t="s">
        <v>23</v>
      </c>
      <c r="BG210">
        <f>IF(Table13[[#This Row],[Highest level of Education]]="Did not attend school",1,0)</f>
        <v>0</v>
      </c>
      <c r="BH210">
        <f>IF(Table13[[#This Row],[Highest level of Education]]="K12 completed",1,0)</f>
        <v>0</v>
      </c>
      <c r="BI210">
        <f>IF(Table13[[#This Row],[Highest level of Education]]="High School Completed",1,0)</f>
        <v>0</v>
      </c>
      <c r="BJ210">
        <f>IF(Table13[[#This Row],[Highest level of Education]]="Technical Diploma/Partially completed College",1,0)</f>
        <v>1</v>
      </c>
      <c r="BK210">
        <f>IF(Table13[[#This Row],[Highest level of Education]]="University/College Degree",1,0)</f>
        <v>0</v>
      </c>
      <c r="BL210">
        <f>IF(Table13[[#This Row],[Highest level of Education]]="Post-graduate education",1,0)</f>
        <v>0</v>
      </c>
      <c r="BM210">
        <v>1</v>
      </c>
      <c r="BN210">
        <v>1</v>
      </c>
      <c r="BO210">
        <v>98</v>
      </c>
      <c r="BP210">
        <f>IF(Table13[[#This Row],[Monthly_Income 1_5500 2_8000 3_11000 4_15000 5_20000 6_27000 7_35000 8_5000 9_51000 98_0]]=1,1,0)</f>
        <v>0</v>
      </c>
      <c r="BQ210">
        <f>IF(Table13[[#This Row],[Monthly_Income 1_5500 2_8000 3_11000 4_15000 5_20000 6_27000 7_35000 8_5000 9_51000 98_0]]=2,1,0)</f>
        <v>0</v>
      </c>
      <c r="BR210">
        <f>IF(Table13[[#This Row],[Monthly_Income 1_5500 2_8000 3_11000 4_15000 5_20000 6_27000 7_35000 8_5000 9_51000 98_0]]=3,1,0)</f>
        <v>0</v>
      </c>
      <c r="BS210">
        <f>IF(Table13[[#This Row],[Monthly_Income 1_5500 2_8000 3_11000 4_15000 5_20000 6_27000 7_35000 8_5000 9_51000 98_0]]=4,1,0)</f>
        <v>0</v>
      </c>
      <c r="BT210">
        <f>IF(Table13[[#This Row],[Monthly_Income 1_5500 2_8000 3_11000 4_15000 5_20000 6_27000 7_35000 8_5000 9_51000 98_0]]=5,1,0)</f>
        <v>0</v>
      </c>
      <c r="BU210">
        <f>IF(Table13[[#This Row],[Monthly_Income 1_5500 2_8000 3_11000 4_15000 5_20000 6_27000 7_35000 8_5000 9_51000 98_0]]=6,1,0)</f>
        <v>0</v>
      </c>
      <c r="BV210">
        <f>IF(Table13[[#This Row],[Monthly_Income 1_5500 2_8000 3_11000 4_15000 5_20000 6_27000 7_35000 8_5000 9_51000 98_0]]=7,1,0)</f>
        <v>0</v>
      </c>
      <c r="BW210">
        <f>IF(Table13[[#This Row],[Monthly_Income 1_5500 2_8000 3_11000 4_15000 5_20000 6_27000 7_35000 8_5000 9_51000 98_0]]=8,1,0)</f>
        <v>0</v>
      </c>
      <c r="BX210">
        <f>IF(Table13[[#This Row],[Monthly_Income 1_5500 2_8000 3_11000 4_15000 5_20000 6_27000 7_35000 8_5000 9_51000 98_0]]=9,1,0)</f>
        <v>0</v>
      </c>
      <c r="BY210">
        <f>IF(Table13[[#This Row],[Monthly_Income 1_5500 2_8000 3_11000 4_15000 5_20000 6_27000 7_35000 8_5000 9_51000 98_0]]=98,1,0)</f>
        <v>1</v>
      </c>
      <c r="BZ210">
        <v>98</v>
      </c>
      <c r="CA210">
        <f>IF(Table13[[#This Row],[Monthly_Household_Income]]=1,1,0)</f>
        <v>0</v>
      </c>
      <c r="CB210">
        <f>IF(Table13[[#This Row],[Monthly_Household_Income]]=2,1,0)</f>
        <v>0</v>
      </c>
      <c r="CC210">
        <f>IF(Table13[[#This Row],[Monthly_Household_Income]]=3,1,0)</f>
        <v>0</v>
      </c>
      <c r="CD210">
        <f>IF(Table13[[#This Row],[Monthly_Household_Income]]=4,1,0)</f>
        <v>0</v>
      </c>
      <c r="CE210">
        <f>IF(Table13[[#This Row],[Monthly_Household_Income]]=5,1,0)</f>
        <v>0</v>
      </c>
      <c r="CF210">
        <f>IF(Table13[[#This Row],[Monthly_Household_Income]]=6,1,0)</f>
        <v>0</v>
      </c>
      <c r="CG210">
        <f>IF(Table13[[#This Row],[Monthly_Household_Income]]=7,1,0)</f>
        <v>0</v>
      </c>
      <c r="CH210">
        <f>IF(Table13[[#This Row],[Monthly_Household_Income]]=8,1,0)</f>
        <v>0</v>
      </c>
      <c r="CI210">
        <f>IF(Table13[[#This Row],[Monthly_Household_Income]]=9,1,0)</f>
        <v>0</v>
      </c>
      <c r="CJ210">
        <f>IF(Table13[[#This Row],[Monthly_Household_Income]]=98,1,0)</f>
        <v>1</v>
      </c>
    </row>
    <row r="211" spans="1:88">
      <c r="A211">
        <v>774</v>
      </c>
      <c r="B211" s="1">
        <v>43251</v>
      </c>
      <c r="C211" t="s">
        <v>35</v>
      </c>
      <c r="D211">
        <v>7</v>
      </c>
      <c r="E211">
        <v>8</v>
      </c>
      <c r="F211">
        <v>8</v>
      </c>
      <c r="G211">
        <v>8</v>
      </c>
      <c r="H211">
        <v>7</v>
      </c>
      <c r="I211">
        <v>7</v>
      </c>
      <c r="J211" t="s">
        <v>15</v>
      </c>
      <c r="K211">
        <v>7</v>
      </c>
      <c r="L211">
        <v>6</v>
      </c>
      <c r="M211">
        <v>8</v>
      </c>
      <c r="N211">
        <v>7</v>
      </c>
      <c r="O211">
        <v>8</v>
      </c>
      <c r="P211">
        <v>6</v>
      </c>
      <c r="Q211">
        <v>7</v>
      </c>
      <c r="R211">
        <v>7</v>
      </c>
      <c r="S211">
        <v>8</v>
      </c>
      <c r="T211">
        <v>7</v>
      </c>
      <c r="U211">
        <v>7</v>
      </c>
      <c r="V211">
        <v>8</v>
      </c>
      <c r="W211">
        <v>6</v>
      </c>
      <c r="X211">
        <v>8</v>
      </c>
      <c r="Y211">
        <v>7</v>
      </c>
      <c r="Z211">
        <v>7</v>
      </c>
      <c r="AA211">
        <v>8</v>
      </c>
      <c r="AB211">
        <v>7</v>
      </c>
      <c r="AC211">
        <v>1</v>
      </c>
      <c r="AD211">
        <f>IF(Table13[[#This Row],[payment]]=1,1,0)</f>
        <v>1</v>
      </c>
      <c r="AE211">
        <f>IF(Table13[[#This Row],[payment]]=2,1,0)</f>
        <v>0</v>
      </c>
      <c r="AF211">
        <f>IF(Table13[[#This Row],[payment]]=3,1,0)</f>
        <v>0</v>
      </c>
      <c r="AG211">
        <v>3</v>
      </c>
      <c r="AH211">
        <f>IF(Table13[[#This Row],[method_payment]]=1,1,0)</f>
        <v>0</v>
      </c>
      <c r="AI211">
        <f>IF(Table13[[#This Row],[method_payment]]=2,1,0)</f>
        <v>0</v>
      </c>
      <c r="AJ211">
        <f>IF(Table13[[#This Row],[method_payment]]=3,1,0)</f>
        <v>1</v>
      </c>
      <c r="AK211">
        <f>IF(Table13[[#This Row],[method_payment]]=5,1,0)</f>
        <v>0</v>
      </c>
      <c r="AL211">
        <f>IF(Table13[[#This Row],[method_payment]]=6,1,0)</f>
        <v>0</v>
      </c>
      <c r="AM211" t="s">
        <v>16</v>
      </c>
      <c r="AN211" t="s">
        <v>15</v>
      </c>
      <c r="AO211">
        <v>1</v>
      </c>
      <c r="AP211" s="2">
        <v>274.67</v>
      </c>
      <c r="AQ211" s="3">
        <f>IF(AND(Table13[[#This Row],[Average_amount_spent_per_visit_last_3_months]]&gt;=1,Table13[[#This Row],[Average_amount_spent_per_visit_last_3_months]]&lt;=999),1,0)</f>
        <v>1</v>
      </c>
      <c r="AR211" s="3">
        <f>IF(AND(Table13[[#This Row],[Average_amount_spent_per_visit_last_3_months]]&gt;=1000,Table13[[#This Row],[Average_amount_spent_per_visit_last_3_months]]&lt;=6700),1,0)</f>
        <v>0</v>
      </c>
      <c r="AS211">
        <v>1</v>
      </c>
      <c r="AT211">
        <v>41</v>
      </c>
      <c r="AU211">
        <f>IF(AND(Table13[[#This Row],[Age]]&gt;=18,Table13[[#This Row],[Age]]&lt;=25),1,0)</f>
        <v>0</v>
      </c>
      <c r="AV211">
        <f>IF(AND(Table13[[#This Row],[Age]]&gt;=26,Table13[[#This Row],[Age]]&lt;=35),1,0)</f>
        <v>0</v>
      </c>
      <c r="AW211">
        <f>IF(AND(Table13[[#This Row],[Age]]&gt;=36,Table13[[#This Row],[Age]]&lt;=45),1,0)</f>
        <v>1</v>
      </c>
      <c r="AX211">
        <f>IF(AND(Table13[[#This Row],[Age]]&gt;=46,Table13[[#This Row],[Age]]&lt;=55),1,0)</f>
        <v>0</v>
      </c>
      <c r="AY211">
        <f>IF(AND(Table13[[#This Row],[Age]]&gt;=56,Table13[[#This Row],[Age]]&lt;=67),1,0)</f>
        <v>0</v>
      </c>
      <c r="AZ211" t="s">
        <v>25</v>
      </c>
      <c r="BA211">
        <f>IF(Table13[[#This Row],[Marital Status]]="Married",1,0)</f>
        <v>1</v>
      </c>
      <c r="BB211">
        <f>IF(Table13[[#This Row],[Marital Status]]="Single",1,0)</f>
        <v>0</v>
      </c>
      <c r="BC211" t="s">
        <v>27</v>
      </c>
      <c r="BD211">
        <f>IF(Table13[[#This Row],[gender]]="Male",1,0)</f>
        <v>1</v>
      </c>
      <c r="BE211">
        <f>IF(Table13[[#This Row],[gender]]="Female",1,0)</f>
        <v>0</v>
      </c>
      <c r="BF211" t="s">
        <v>19</v>
      </c>
      <c r="BG211">
        <f>IF(Table13[[#This Row],[Highest level of Education]]="Did not attend school",1,0)</f>
        <v>0</v>
      </c>
      <c r="BH211">
        <f>IF(Table13[[#This Row],[Highest level of Education]]="K12 completed",1,0)</f>
        <v>0</v>
      </c>
      <c r="BI211">
        <f>IF(Table13[[#This Row],[Highest level of Education]]="High School Completed",1,0)</f>
        <v>0</v>
      </c>
      <c r="BJ211">
        <f>IF(Table13[[#This Row],[Highest level of Education]]="Technical Diploma/Partially completed College",1,0)</f>
        <v>0</v>
      </c>
      <c r="BK211">
        <f>IF(Table13[[#This Row],[Highest level of Education]]="University/College Degree",1,0)</f>
        <v>1</v>
      </c>
      <c r="BL211">
        <f>IF(Table13[[#This Row],[Highest level of Education]]="Post-graduate education",1,0)</f>
        <v>0</v>
      </c>
      <c r="BM211">
        <v>4</v>
      </c>
      <c r="BN211">
        <v>1</v>
      </c>
      <c r="BO211">
        <v>5</v>
      </c>
      <c r="BP211">
        <f>IF(Table13[[#This Row],[Monthly_Income 1_5500 2_8000 3_11000 4_15000 5_20000 6_27000 7_35000 8_5000 9_51000 98_0]]=1,1,0)</f>
        <v>0</v>
      </c>
      <c r="BQ211">
        <f>IF(Table13[[#This Row],[Monthly_Income 1_5500 2_8000 3_11000 4_15000 5_20000 6_27000 7_35000 8_5000 9_51000 98_0]]=2,1,0)</f>
        <v>0</v>
      </c>
      <c r="BR211">
        <f>IF(Table13[[#This Row],[Monthly_Income 1_5500 2_8000 3_11000 4_15000 5_20000 6_27000 7_35000 8_5000 9_51000 98_0]]=3,1,0)</f>
        <v>0</v>
      </c>
      <c r="BS211">
        <f>IF(Table13[[#This Row],[Monthly_Income 1_5500 2_8000 3_11000 4_15000 5_20000 6_27000 7_35000 8_5000 9_51000 98_0]]=4,1,0)</f>
        <v>0</v>
      </c>
      <c r="BT211">
        <f>IF(Table13[[#This Row],[Monthly_Income 1_5500 2_8000 3_11000 4_15000 5_20000 6_27000 7_35000 8_5000 9_51000 98_0]]=5,1,0)</f>
        <v>1</v>
      </c>
      <c r="BU211">
        <f>IF(Table13[[#This Row],[Monthly_Income 1_5500 2_8000 3_11000 4_15000 5_20000 6_27000 7_35000 8_5000 9_51000 98_0]]=6,1,0)</f>
        <v>0</v>
      </c>
      <c r="BV211">
        <f>IF(Table13[[#This Row],[Monthly_Income 1_5500 2_8000 3_11000 4_15000 5_20000 6_27000 7_35000 8_5000 9_51000 98_0]]=7,1,0)</f>
        <v>0</v>
      </c>
      <c r="BW211">
        <f>IF(Table13[[#This Row],[Monthly_Income 1_5500 2_8000 3_11000 4_15000 5_20000 6_27000 7_35000 8_5000 9_51000 98_0]]=8,1,0)</f>
        <v>0</v>
      </c>
      <c r="BX211">
        <f>IF(Table13[[#This Row],[Monthly_Income 1_5500 2_8000 3_11000 4_15000 5_20000 6_27000 7_35000 8_5000 9_51000 98_0]]=9,1,0)</f>
        <v>0</v>
      </c>
      <c r="BY211">
        <f>IF(Table13[[#This Row],[Monthly_Income 1_5500 2_8000 3_11000 4_15000 5_20000 6_27000 7_35000 8_5000 9_51000 98_0]]=98,1,0)</f>
        <v>0</v>
      </c>
      <c r="BZ211">
        <v>5</v>
      </c>
      <c r="CA211">
        <f>IF(Table13[[#This Row],[Monthly_Household_Income]]=1,1,0)</f>
        <v>0</v>
      </c>
      <c r="CB211">
        <f>IF(Table13[[#This Row],[Monthly_Household_Income]]=2,1,0)</f>
        <v>0</v>
      </c>
      <c r="CC211">
        <f>IF(Table13[[#This Row],[Monthly_Household_Income]]=3,1,0)</f>
        <v>0</v>
      </c>
      <c r="CD211">
        <f>IF(Table13[[#This Row],[Monthly_Household_Income]]=4,1,0)</f>
        <v>0</v>
      </c>
      <c r="CE211">
        <f>IF(Table13[[#This Row],[Monthly_Household_Income]]=5,1,0)</f>
        <v>1</v>
      </c>
      <c r="CF211">
        <f>IF(Table13[[#This Row],[Monthly_Household_Income]]=6,1,0)</f>
        <v>0</v>
      </c>
      <c r="CG211">
        <f>IF(Table13[[#This Row],[Monthly_Household_Income]]=7,1,0)</f>
        <v>0</v>
      </c>
      <c r="CH211">
        <f>IF(Table13[[#This Row],[Monthly_Household_Income]]=8,1,0)</f>
        <v>0</v>
      </c>
      <c r="CI211">
        <f>IF(Table13[[#This Row],[Monthly_Household_Income]]=9,1,0)</f>
        <v>0</v>
      </c>
      <c r="CJ211">
        <f>IF(Table13[[#This Row],[Monthly_Household_Income]]=98,1,0)</f>
        <v>0</v>
      </c>
    </row>
    <row r="212" spans="1:88">
      <c r="A212">
        <v>775</v>
      </c>
      <c r="B212" s="1">
        <v>42977</v>
      </c>
      <c r="C212" t="s">
        <v>30</v>
      </c>
      <c r="D212">
        <v>4</v>
      </c>
      <c r="E212">
        <v>4</v>
      </c>
      <c r="F212">
        <v>3</v>
      </c>
      <c r="G212">
        <v>4</v>
      </c>
      <c r="H212">
        <v>2</v>
      </c>
      <c r="I212">
        <v>5</v>
      </c>
      <c r="J212" t="s">
        <v>15</v>
      </c>
      <c r="K212">
        <v>4</v>
      </c>
      <c r="L212">
        <v>2</v>
      </c>
      <c r="M212">
        <v>6</v>
      </c>
      <c r="N212">
        <v>8</v>
      </c>
      <c r="O212">
        <v>6</v>
      </c>
      <c r="P212">
        <v>6</v>
      </c>
      <c r="Q212">
        <v>6</v>
      </c>
      <c r="R212">
        <v>7</v>
      </c>
      <c r="S212">
        <v>7</v>
      </c>
      <c r="T212">
        <v>8</v>
      </c>
      <c r="U212">
        <v>6</v>
      </c>
      <c r="V212">
        <v>6</v>
      </c>
      <c r="W212">
        <v>6</v>
      </c>
      <c r="X212">
        <v>0</v>
      </c>
      <c r="Y212">
        <v>6</v>
      </c>
      <c r="Z212">
        <v>6</v>
      </c>
      <c r="AA212">
        <v>7</v>
      </c>
      <c r="AB212">
        <v>0</v>
      </c>
      <c r="AC212">
        <v>1</v>
      </c>
      <c r="AD212">
        <f>IF(Table13[[#This Row],[payment]]=1,1,0)</f>
        <v>1</v>
      </c>
      <c r="AE212">
        <f>IF(Table13[[#This Row],[payment]]=2,1,0)</f>
        <v>0</v>
      </c>
      <c r="AF212">
        <f>IF(Table13[[#This Row],[payment]]=3,1,0)</f>
        <v>0</v>
      </c>
      <c r="AG212">
        <v>6</v>
      </c>
      <c r="AH212">
        <f>IF(Table13[[#This Row],[method_payment]]=1,1,0)</f>
        <v>0</v>
      </c>
      <c r="AI212">
        <f>IF(Table13[[#This Row],[method_payment]]=2,1,0)</f>
        <v>0</v>
      </c>
      <c r="AJ212">
        <f>IF(Table13[[#This Row],[method_payment]]=3,1,0)</f>
        <v>0</v>
      </c>
      <c r="AK212">
        <f>IF(Table13[[#This Row],[method_payment]]=5,1,0)</f>
        <v>0</v>
      </c>
      <c r="AL212">
        <f>IF(Table13[[#This Row],[method_payment]]=6,1,0)</f>
        <v>1</v>
      </c>
      <c r="AM212" t="s">
        <v>16</v>
      </c>
      <c r="AN212" t="s">
        <v>15</v>
      </c>
      <c r="AO212">
        <v>2</v>
      </c>
      <c r="AP212" s="2">
        <v>613.4</v>
      </c>
      <c r="AQ212" s="3">
        <f>IF(AND(Table13[[#This Row],[Average_amount_spent_per_visit_last_3_months]]&gt;=1,Table13[[#This Row],[Average_amount_spent_per_visit_last_3_months]]&lt;=999),1,0)</f>
        <v>1</v>
      </c>
      <c r="AR212" s="3">
        <f>IF(AND(Table13[[#This Row],[Average_amount_spent_per_visit_last_3_months]]&gt;=1000,Table13[[#This Row],[Average_amount_spent_per_visit_last_3_months]]&lt;=6700),1,0)</f>
        <v>0</v>
      </c>
      <c r="AS212">
        <v>3</v>
      </c>
      <c r="AT212">
        <v>28</v>
      </c>
      <c r="AU212">
        <f>IF(AND(Table13[[#This Row],[Age]]&gt;=18,Table13[[#This Row],[Age]]&lt;=25),1,0)</f>
        <v>0</v>
      </c>
      <c r="AV212">
        <f>IF(AND(Table13[[#This Row],[Age]]&gt;=26,Table13[[#This Row],[Age]]&lt;=35),1,0)</f>
        <v>1</v>
      </c>
      <c r="AW212">
        <f>IF(AND(Table13[[#This Row],[Age]]&gt;=36,Table13[[#This Row],[Age]]&lt;=45),1,0)</f>
        <v>0</v>
      </c>
      <c r="AX212">
        <f>IF(AND(Table13[[#This Row],[Age]]&gt;=46,Table13[[#This Row],[Age]]&lt;=55),1,0)</f>
        <v>0</v>
      </c>
      <c r="AY212">
        <f>IF(AND(Table13[[#This Row],[Age]]&gt;=56,Table13[[#This Row],[Age]]&lt;=67),1,0)</f>
        <v>0</v>
      </c>
      <c r="AZ212" t="s">
        <v>24</v>
      </c>
      <c r="BA212">
        <f>IF(Table13[[#This Row],[Marital Status]]="Married",1,0)</f>
        <v>0</v>
      </c>
      <c r="BB212">
        <f>IF(Table13[[#This Row],[Marital Status]]="Single",1,0)</f>
        <v>1</v>
      </c>
      <c r="BC212" t="s">
        <v>27</v>
      </c>
      <c r="BD212">
        <f>IF(Table13[[#This Row],[gender]]="Male",1,0)</f>
        <v>1</v>
      </c>
      <c r="BE212">
        <f>IF(Table13[[#This Row],[gender]]="Female",1,0)</f>
        <v>0</v>
      </c>
      <c r="BF212" t="s">
        <v>23</v>
      </c>
      <c r="BG212">
        <f>IF(Table13[[#This Row],[Highest level of Education]]="Did not attend school",1,0)</f>
        <v>0</v>
      </c>
      <c r="BH212">
        <f>IF(Table13[[#This Row],[Highest level of Education]]="K12 completed",1,0)</f>
        <v>0</v>
      </c>
      <c r="BI212">
        <f>IF(Table13[[#This Row],[Highest level of Education]]="High School Completed",1,0)</f>
        <v>0</v>
      </c>
      <c r="BJ212">
        <f>IF(Table13[[#This Row],[Highest level of Education]]="Technical Diploma/Partially completed College",1,0)</f>
        <v>1</v>
      </c>
      <c r="BK212">
        <f>IF(Table13[[#This Row],[Highest level of Education]]="University/College Degree",1,0)</f>
        <v>0</v>
      </c>
      <c r="BL212">
        <f>IF(Table13[[#This Row],[Highest level of Education]]="Post-graduate education",1,0)</f>
        <v>0</v>
      </c>
      <c r="BM212">
        <v>0</v>
      </c>
      <c r="BN212">
        <v>1</v>
      </c>
      <c r="BO212">
        <v>2</v>
      </c>
      <c r="BP212">
        <f>IF(Table13[[#This Row],[Monthly_Income 1_5500 2_8000 3_11000 4_15000 5_20000 6_27000 7_35000 8_5000 9_51000 98_0]]=1,1,0)</f>
        <v>0</v>
      </c>
      <c r="BQ212">
        <f>IF(Table13[[#This Row],[Monthly_Income 1_5500 2_8000 3_11000 4_15000 5_20000 6_27000 7_35000 8_5000 9_51000 98_0]]=2,1,0)</f>
        <v>1</v>
      </c>
      <c r="BR212">
        <f>IF(Table13[[#This Row],[Monthly_Income 1_5500 2_8000 3_11000 4_15000 5_20000 6_27000 7_35000 8_5000 9_51000 98_0]]=3,1,0)</f>
        <v>0</v>
      </c>
      <c r="BS212">
        <f>IF(Table13[[#This Row],[Monthly_Income 1_5500 2_8000 3_11000 4_15000 5_20000 6_27000 7_35000 8_5000 9_51000 98_0]]=4,1,0)</f>
        <v>0</v>
      </c>
      <c r="BT212">
        <f>IF(Table13[[#This Row],[Monthly_Income 1_5500 2_8000 3_11000 4_15000 5_20000 6_27000 7_35000 8_5000 9_51000 98_0]]=5,1,0)</f>
        <v>0</v>
      </c>
      <c r="BU212">
        <f>IF(Table13[[#This Row],[Monthly_Income 1_5500 2_8000 3_11000 4_15000 5_20000 6_27000 7_35000 8_5000 9_51000 98_0]]=6,1,0)</f>
        <v>0</v>
      </c>
      <c r="BV212">
        <f>IF(Table13[[#This Row],[Monthly_Income 1_5500 2_8000 3_11000 4_15000 5_20000 6_27000 7_35000 8_5000 9_51000 98_0]]=7,1,0)</f>
        <v>0</v>
      </c>
      <c r="BW212">
        <f>IF(Table13[[#This Row],[Monthly_Income 1_5500 2_8000 3_11000 4_15000 5_20000 6_27000 7_35000 8_5000 9_51000 98_0]]=8,1,0)</f>
        <v>0</v>
      </c>
      <c r="BX212">
        <f>IF(Table13[[#This Row],[Monthly_Income 1_5500 2_8000 3_11000 4_15000 5_20000 6_27000 7_35000 8_5000 9_51000 98_0]]=9,1,0)</f>
        <v>0</v>
      </c>
      <c r="BY212">
        <f>IF(Table13[[#This Row],[Monthly_Income 1_5500 2_8000 3_11000 4_15000 5_20000 6_27000 7_35000 8_5000 9_51000 98_0]]=98,1,0)</f>
        <v>0</v>
      </c>
      <c r="BZ212">
        <v>4</v>
      </c>
      <c r="CA212">
        <f>IF(Table13[[#This Row],[Monthly_Household_Income]]=1,1,0)</f>
        <v>0</v>
      </c>
      <c r="CB212">
        <f>IF(Table13[[#This Row],[Monthly_Household_Income]]=2,1,0)</f>
        <v>0</v>
      </c>
      <c r="CC212">
        <f>IF(Table13[[#This Row],[Monthly_Household_Income]]=3,1,0)</f>
        <v>0</v>
      </c>
      <c r="CD212">
        <f>IF(Table13[[#This Row],[Monthly_Household_Income]]=4,1,0)</f>
        <v>1</v>
      </c>
      <c r="CE212">
        <f>IF(Table13[[#This Row],[Monthly_Household_Income]]=5,1,0)</f>
        <v>0</v>
      </c>
      <c r="CF212">
        <f>IF(Table13[[#This Row],[Monthly_Household_Income]]=6,1,0)</f>
        <v>0</v>
      </c>
      <c r="CG212">
        <f>IF(Table13[[#This Row],[Monthly_Household_Income]]=7,1,0)</f>
        <v>0</v>
      </c>
      <c r="CH212">
        <f>IF(Table13[[#This Row],[Monthly_Household_Income]]=8,1,0)</f>
        <v>0</v>
      </c>
      <c r="CI212">
        <f>IF(Table13[[#This Row],[Monthly_Household_Income]]=9,1,0)</f>
        <v>0</v>
      </c>
      <c r="CJ212">
        <f>IF(Table13[[#This Row],[Monthly_Household_Income]]=98,1,0)</f>
        <v>0</v>
      </c>
    </row>
    <row r="213" spans="1:88">
      <c r="A213">
        <v>777</v>
      </c>
      <c r="B213" s="1">
        <v>42994</v>
      </c>
      <c r="C213" t="s">
        <v>31</v>
      </c>
      <c r="D213">
        <v>8</v>
      </c>
      <c r="E213">
        <v>7</v>
      </c>
      <c r="F213">
        <v>8</v>
      </c>
      <c r="G213">
        <v>8</v>
      </c>
      <c r="H213">
        <v>8</v>
      </c>
      <c r="I213">
        <v>7</v>
      </c>
      <c r="J213" t="s">
        <v>15</v>
      </c>
      <c r="K213">
        <v>8</v>
      </c>
      <c r="L213">
        <v>7</v>
      </c>
      <c r="M213">
        <v>9</v>
      </c>
      <c r="N213">
        <v>9</v>
      </c>
      <c r="O213">
        <v>7</v>
      </c>
      <c r="P213">
        <v>6</v>
      </c>
      <c r="Q213">
        <v>8</v>
      </c>
      <c r="R213">
        <v>8</v>
      </c>
      <c r="S213">
        <v>7</v>
      </c>
      <c r="T213">
        <v>6</v>
      </c>
      <c r="U213">
        <v>9</v>
      </c>
      <c r="V213">
        <v>8</v>
      </c>
      <c r="W213">
        <v>9</v>
      </c>
      <c r="X213">
        <v>0</v>
      </c>
      <c r="Y213">
        <v>8</v>
      </c>
      <c r="Z213">
        <v>10</v>
      </c>
      <c r="AA213">
        <v>9</v>
      </c>
      <c r="AB213">
        <v>0</v>
      </c>
      <c r="AC213">
        <v>2</v>
      </c>
      <c r="AD213">
        <f>IF(Table13[[#This Row],[payment]]=1,1,0)</f>
        <v>0</v>
      </c>
      <c r="AE213">
        <f>IF(Table13[[#This Row],[payment]]=2,1,0)</f>
        <v>1</v>
      </c>
      <c r="AF213">
        <f>IF(Table13[[#This Row],[payment]]=3,1,0)</f>
        <v>0</v>
      </c>
      <c r="AG213">
        <v>5</v>
      </c>
      <c r="AH213">
        <f>IF(Table13[[#This Row],[method_payment]]=1,1,0)</f>
        <v>0</v>
      </c>
      <c r="AI213">
        <f>IF(Table13[[#This Row],[method_payment]]=2,1,0)</f>
        <v>0</v>
      </c>
      <c r="AJ213">
        <f>IF(Table13[[#This Row],[method_payment]]=3,1,0)</f>
        <v>0</v>
      </c>
      <c r="AK213">
        <f>IF(Table13[[#This Row],[method_payment]]=5,1,0)</f>
        <v>1</v>
      </c>
      <c r="AL213">
        <f>IF(Table13[[#This Row],[method_payment]]=6,1,0)</f>
        <v>0</v>
      </c>
      <c r="AM213" t="s">
        <v>16</v>
      </c>
      <c r="AN213" t="s">
        <v>16</v>
      </c>
      <c r="AO213">
        <v>5</v>
      </c>
      <c r="AP213" s="2">
        <v>1336.34</v>
      </c>
      <c r="AQ213" s="3">
        <f>IF(AND(Table13[[#This Row],[Average_amount_spent_per_visit_last_3_months]]&gt;=1,Table13[[#This Row],[Average_amount_spent_per_visit_last_3_months]]&lt;=999),1,0)</f>
        <v>0</v>
      </c>
      <c r="AR213" s="3">
        <f>IF(AND(Table13[[#This Row],[Average_amount_spent_per_visit_last_3_months]]&gt;=1000,Table13[[#This Row],[Average_amount_spent_per_visit_last_3_months]]&lt;=6700),1,0)</f>
        <v>1</v>
      </c>
      <c r="AS213">
        <v>3</v>
      </c>
      <c r="AT213">
        <v>36</v>
      </c>
      <c r="AU213">
        <f>IF(AND(Table13[[#This Row],[Age]]&gt;=18,Table13[[#This Row],[Age]]&lt;=25),1,0)</f>
        <v>0</v>
      </c>
      <c r="AV213">
        <f>IF(AND(Table13[[#This Row],[Age]]&gt;=26,Table13[[#This Row],[Age]]&lt;=35),1,0)</f>
        <v>0</v>
      </c>
      <c r="AW213">
        <f>IF(AND(Table13[[#This Row],[Age]]&gt;=36,Table13[[#This Row],[Age]]&lt;=45),1,0)</f>
        <v>1</v>
      </c>
      <c r="AX213">
        <f>IF(AND(Table13[[#This Row],[Age]]&gt;=46,Table13[[#This Row],[Age]]&lt;=55),1,0)</f>
        <v>0</v>
      </c>
      <c r="AY213">
        <f>IF(AND(Table13[[#This Row],[Age]]&gt;=56,Table13[[#This Row],[Age]]&lt;=67),1,0)</f>
        <v>0</v>
      </c>
      <c r="AZ213" t="s">
        <v>25</v>
      </c>
      <c r="BA213">
        <f>IF(Table13[[#This Row],[Marital Status]]="Married",1,0)</f>
        <v>1</v>
      </c>
      <c r="BB213">
        <f>IF(Table13[[#This Row],[Marital Status]]="Single",1,0)</f>
        <v>0</v>
      </c>
      <c r="BC213" t="s">
        <v>27</v>
      </c>
      <c r="BD213">
        <f>IF(Table13[[#This Row],[gender]]="Male",1,0)</f>
        <v>1</v>
      </c>
      <c r="BE213">
        <f>IF(Table13[[#This Row],[gender]]="Female",1,0)</f>
        <v>0</v>
      </c>
      <c r="BF213" t="s">
        <v>18</v>
      </c>
      <c r="BG213">
        <f>IF(Table13[[#This Row],[Highest level of Education]]="Did not attend school",1,0)</f>
        <v>0</v>
      </c>
      <c r="BH213">
        <f>IF(Table13[[#This Row],[Highest level of Education]]="K12 completed",1,0)</f>
        <v>0</v>
      </c>
      <c r="BI213">
        <f>IF(Table13[[#This Row],[Highest level of Education]]="High School Completed",1,0)</f>
        <v>0</v>
      </c>
      <c r="BJ213">
        <f>IF(Table13[[#This Row],[Highest level of Education]]="Technical Diploma/Partially completed College",1,0)</f>
        <v>0</v>
      </c>
      <c r="BK213">
        <f>IF(Table13[[#This Row],[Highest level of Education]]="University/College Degree",1,0)</f>
        <v>0</v>
      </c>
      <c r="BL213">
        <f>IF(Table13[[#This Row],[Highest level of Education]]="Post-graduate education",1,0)</f>
        <v>1</v>
      </c>
      <c r="BM213">
        <v>2</v>
      </c>
      <c r="BN213">
        <v>1</v>
      </c>
      <c r="BO213">
        <v>6</v>
      </c>
      <c r="BP213">
        <f>IF(Table13[[#This Row],[Monthly_Income 1_5500 2_8000 3_11000 4_15000 5_20000 6_27000 7_35000 8_5000 9_51000 98_0]]=1,1,0)</f>
        <v>0</v>
      </c>
      <c r="BQ213">
        <f>IF(Table13[[#This Row],[Monthly_Income 1_5500 2_8000 3_11000 4_15000 5_20000 6_27000 7_35000 8_5000 9_51000 98_0]]=2,1,0)</f>
        <v>0</v>
      </c>
      <c r="BR213">
        <f>IF(Table13[[#This Row],[Monthly_Income 1_5500 2_8000 3_11000 4_15000 5_20000 6_27000 7_35000 8_5000 9_51000 98_0]]=3,1,0)</f>
        <v>0</v>
      </c>
      <c r="BS213">
        <f>IF(Table13[[#This Row],[Monthly_Income 1_5500 2_8000 3_11000 4_15000 5_20000 6_27000 7_35000 8_5000 9_51000 98_0]]=4,1,0)</f>
        <v>0</v>
      </c>
      <c r="BT213">
        <f>IF(Table13[[#This Row],[Monthly_Income 1_5500 2_8000 3_11000 4_15000 5_20000 6_27000 7_35000 8_5000 9_51000 98_0]]=5,1,0)</f>
        <v>0</v>
      </c>
      <c r="BU213">
        <f>IF(Table13[[#This Row],[Monthly_Income 1_5500 2_8000 3_11000 4_15000 5_20000 6_27000 7_35000 8_5000 9_51000 98_0]]=6,1,0)</f>
        <v>1</v>
      </c>
      <c r="BV213">
        <f>IF(Table13[[#This Row],[Monthly_Income 1_5500 2_8000 3_11000 4_15000 5_20000 6_27000 7_35000 8_5000 9_51000 98_0]]=7,1,0)</f>
        <v>0</v>
      </c>
      <c r="BW213">
        <f>IF(Table13[[#This Row],[Monthly_Income 1_5500 2_8000 3_11000 4_15000 5_20000 6_27000 7_35000 8_5000 9_51000 98_0]]=8,1,0)</f>
        <v>0</v>
      </c>
      <c r="BX213">
        <f>IF(Table13[[#This Row],[Monthly_Income 1_5500 2_8000 3_11000 4_15000 5_20000 6_27000 7_35000 8_5000 9_51000 98_0]]=9,1,0)</f>
        <v>0</v>
      </c>
      <c r="BY213">
        <f>IF(Table13[[#This Row],[Monthly_Income 1_5500 2_8000 3_11000 4_15000 5_20000 6_27000 7_35000 8_5000 9_51000 98_0]]=98,1,0)</f>
        <v>0</v>
      </c>
      <c r="BZ213">
        <v>8</v>
      </c>
      <c r="CA213">
        <f>IF(Table13[[#This Row],[Monthly_Household_Income]]=1,1,0)</f>
        <v>0</v>
      </c>
      <c r="CB213">
        <f>IF(Table13[[#This Row],[Monthly_Household_Income]]=2,1,0)</f>
        <v>0</v>
      </c>
      <c r="CC213">
        <f>IF(Table13[[#This Row],[Monthly_Household_Income]]=3,1,0)</f>
        <v>0</v>
      </c>
      <c r="CD213">
        <f>IF(Table13[[#This Row],[Monthly_Household_Income]]=4,1,0)</f>
        <v>0</v>
      </c>
      <c r="CE213">
        <f>IF(Table13[[#This Row],[Monthly_Household_Income]]=5,1,0)</f>
        <v>0</v>
      </c>
      <c r="CF213">
        <f>IF(Table13[[#This Row],[Monthly_Household_Income]]=6,1,0)</f>
        <v>0</v>
      </c>
      <c r="CG213">
        <f>IF(Table13[[#This Row],[Monthly_Household_Income]]=7,1,0)</f>
        <v>0</v>
      </c>
      <c r="CH213">
        <f>IF(Table13[[#This Row],[Monthly_Household_Income]]=8,1,0)</f>
        <v>1</v>
      </c>
      <c r="CI213">
        <f>IF(Table13[[#This Row],[Monthly_Household_Income]]=9,1,0)</f>
        <v>0</v>
      </c>
      <c r="CJ213">
        <f>IF(Table13[[#This Row],[Monthly_Household_Income]]=98,1,0)</f>
        <v>0</v>
      </c>
    </row>
    <row r="214" spans="1:88">
      <c r="A214">
        <v>779</v>
      </c>
      <c r="B214" s="1">
        <v>43161</v>
      </c>
      <c r="C214" t="s">
        <v>29</v>
      </c>
      <c r="D214">
        <v>9</v>
      </c>
      <c r="E214">
        <v>9</v>
      </c>
      <c r="F214">
        <v>9</v>
      </c>
      <c r="G214">
        <v>8</v>
      </c>
      <c r="H214">
        <v>7</v>
      </c>
      <c r="I214">
        <v>8</v>
      </c>
      <c r="J214" t="s">
        <v>15</v>
      </c>
      <c r="K214">
        <v>8</v>
      </c>
      <c r="L214">
        <v>8</v>
      </c>
      <c r="M214">
        <v>7</v>
      </c>
      <c r="N214">
        <v>9</v>
      </c>
      <c r="O214">
        <v>9</v>
      </c>
      <c r="P214">
        <v>8</v>
      </c>
      <c r="Q214">
        <v>9</v>
      </c>
      <c r="R214">
        <v>7</v>
      </c>
      <c r="S214">
        <v>8</v>
      </c>
      <c r="T214">
        <v>7</v>
      </c>
      <c r="U214">
        <v>9</v>
      </c>
      <c r="V214">
        <v>9</v>
      </c>
      <c r="W214">
        <v>8</v>
      </c>
      <c r="X214">
        <v>8</v>
      </c>
      <c r="Y214">
        <v>7</v>
      </c>
      <c r="Z214">
        <v>9</v>
      </c>
      <c r="AA214">
        <v>8</v>
      </c>
      <c r="AB214">
        <v>9</v>
      </c>
      <c r="AC214">
        <v>1</v>
      </c>
      <c r="AD214">
        <f>IF(Table13[[#This Row],[payment]]=1,1,0)</f>
        <v>1</v>
      </c>
      <c r="AE214">
        <f>IF(Table13[[#This Row],[payment]]=2,1,0)</f>
        <v>0</v>
      </c>
      <c r="AF214">
        <f>IF(Table13[[#This Row],[payment]]=3,1,0)</f>
        <v>0</v>
      </c>
      <c r="AG214">
        <v>6</v>
      </c>
      <c r="AH214">
        <f>IF(Table13[[#This Row],[method_payment]]=1,1,0)</f>
        <v>0</v>
      </c>
      <c r="AI214">
        <f>IF(Table13[[#This Row],[method_payment]]=2,1,0)</f>
        <v>0</v>
      </c>
      <c r="AJ214">
        <f>IF(Table13[[#This Row],[method_payment]]=3,1,0)</f>
        <v>0</v>
      </c>
      <c r="AK214">
        <f>IF(Table13[[#This Row],[method_payment]]=5,1,0)</f>
        <v>0</v>
      </c>
      <c r="AL214">
        <f>IF(Table13[[#This Row],[method_payment]]=6,1,0)</f>
        <v>1</v>
      </c>
      <c r="AM214" t="s">
        <v>16</v>
      </c>
      <c r="AN214" t="s">
        <v>15</v>
      </c>
      <c r="AO214">
        <v>2</v>
      </c>
      <c r="AP214" s="2">
        <v>160.27000000000001</v>
      </c>
      <c r="AQ214" s="3">
        <f>IF(AND(Table13[[#This Row],[Average_amount_spent_per_visit_last_3_months]]&gt;=1,Table13[[#This Row],[Average_amount_spent_per_visit_last_3_months]]&lt;=999),1,0)</f>
        <v>1</v>
      </c>
      <c r="AR214" s="3">
        <f>IF(AND(Table13[[#This Row],[Average_amount_spent_per_visit_last_3_months]]&gt;=1000,Table13[[#This Row],[Average_amount_spent_per_visit_last_3_months]]&lt;=6700),1,0)</f>
        <v>0</v>
      </c>
      <c r="AS214">
        <v>3</v>
      </c>
      <c r="AT214">
        <v>26</v>
      </c>
      <c r="AU214">
        <f>IF(AND(Table13[[#This Row],[Age]]&gt;=18,Table13[[#This Row],[Age]]&lt;=25),1,0)</f>
        <v>0</v>
      </c>
      <c r="AV214">
        <f>IF(AND(Table13[[#This Row],[Age]]&gt;=26,Table13[[#This Row],[Age]]&lt;=35),1,0)</f>
        <v>1</v>
      </c>
      <c r="AW214">
        <f>IF(AND(Table13[[#This Row],[Age]]&gt;=36,Table13[[#This Row],[Age]]&lt;=45),1,0)</f>
        <v>0</v>
      </c>
      <c r="AX214">
        <f>IF(AND(Table13[[#This Row],[Age]]&gt;=46,Table13[[#This Row],[Age]]&lt;=55),1,0)</f>
        <v>0</v>
      </c>
      <c r="AY214">
        <f>IF(AND(Table13[[#This Row],[Age]]&gt;=56,Table13[[#This Row],[Age]]&lt;=67),1,0)</f>
        <v>0</v>
      </c>
      <c r="AZ214" t="s">
        <v>25</v>
      </c>
      <c r="BA214">
        <f>IF(Table13[[#This Row],[Marital Status]]="Married",1,0)</f>
        <v>1</v>
      </c>
      <c r="BB214">
        <f>IF(Table13[[#This Row],[Marital Status]]="Single",1,0)</f>
        <v>0</v>
      </c>
      <c r="BC214" t="s">
        <v>28</v>
      </c>
      <c r="BD214">
        <f>IF(Table13[[#This Row],[gender]]="Male",1,0)</f>
        <v>0</v>
      </c>
      <c r="BE214">
        <f>IF(Table13[[#This Row],[gender]]="Female",1,0)</f>
        <v>1</v>
      </c>
      <c r="BF214" t="s">
        <v>23</v>
      </c>
      <c r="BG214">
        <f>IF(Table13[[#This Row],[Highest level of Education]]="Did not attend school",1,0)</f>
        <v>0</v>
      </c>
      <c r="BH214">
        <f>IF(Table13[[#This Row],[Highest level of Education]]="K12 completed",1,0)</f>
        <v>0</v>
      </c>
      <c r="BI214">
        <f>IF(Table13[[#This Row],[Highest level of Education]]="High School Completed",1,0)</f>
        <v>0</v>
      </c>
      <c r="BJ214">
        <f>IF(Table13[[#This Row],[Highest level of Education]]="Technical Diploma/Partially completed College",1,0)</f>
        <v>1</v>
      </c>
      <c r="BK214">
        <f>IF(Table13[[#This Row],[Highest level of Education]]="University/College Degree",1,0)</f>
        <v>0</v>
      </c>
      <c r="BL214">
        <f>IF(Table13[[#This Row],[Highest level of Education]]="Post-graduate education",1,0)</f>
        <v>0</v>
      </c>
      <c r="BM214">
        <v>3</v>
      </c>
      <c r="BN214">
        <v>1</v>
      </c>
      <c r="BO214">
        <v>4</v>
      </c>
      <c r="BP214">
        <f>IF(Table13[[#This Row],[Monthly_Income 1_5500 2_8000 3_11000 4_15000 5_20000 6_27000 7_35000 8_5000 9_51000 98_0]]=1,1,0)</f>
        <v>0</v>
      </c>
      <c r="BQ214">
        <f>IF(Table13[[#This Row],[Monthly_Income 1_5500 2_8000 3_11000 4_15000 5_20000 6_27000 7_35000 8_5000 9_51000 98_0]]=2,1,0)</f>
        <v>0</v>
      </c>
      <c r="BR214">
        <f>IF(Table13[[#This Row],[Monthly_Income 1_5500 2_8000 3_11000 4_15000 5_20000 6_27000 7_35000 8_5000 9_51000 98_0]]=3,1,0)</f>
        <v>0</v>
      </c>
      <c r="BS214">
        <f>IF(Table13[[#This Row],[Monthly_Income 1_5500 2_8000 3_11000 4_15000 5_20000 6_27000 7_35000 8_5000 9_51000 98_0]]=4,1,0)</f>
        <v>1</v>
      </c>
      <c r="BT214">
        <f>IF(Table13[[#This Row],[Monthly_Income 1_5500 2_8000 3_11000 4_15000 5_20000 6_27000 7_35000 8_5000 9_51000 98_0]]=5,1,0)</f>
        <v>0</v>
      </c>
      <c r="BU214">
        <f>IF(Table13[[#This Row],[Monthly_Income 1_5500 2_8000 3_11000 4_15000 5_20000 6_27000 7_35000 8_5000 9_51000 98_0]]=6,1,0)</f>
        <v>0</v>
      </c>
      <c r="BV214">
        <f>IF(Table13[[#This Row],[Monthly_Income 1_5500 2_8000 3_11000 4_15000 5_20000 6_27000 7_35000 8_5000 9_51000 98_0]]=7,1,0)</f>
        <v>0</v>
      </c>
      <c r="BW214">
        <f>IF(Table13[[#This Row],[Monthly_Income 1_5500 2_8000 3_11000 4_15000 5_20000 6_27000 7_35000 8_5000 9_51000 98_0]]=8,1,0)</f>
        <v>0</v>
      </c>
      <c r="BX214">
        <f>IF(Table13[[#This Row],[Monthly_Income 1_5500 2_8000 3_11000 4_15000 5_20000 6_27000 7_35000 8_5000 9_51000 98_0]]=9,1,0)</f>
        <v>0</v>
      </c>
      <c r="BY214">
        <f>IF(Table13[[#This Row],[Monthly_Income 1_5500 2_8000 3_11000 4_15000 5_20000 6_27000 7_35000 8_5000 9_51000 98_0]]=98,1,0)</f>
        <v>0</v>
      </c>
      <c r="BZ214">
        <v>5</v>
      </c>
      <c r="CA214">
        <f>IF(Table13[[#This Row],[Monthly_Household_Income]]=1,1,0)</f>
        <v>0</v>
      </c>
      <c r="CB214">
        <f>IF(Table13[[#This Row],[Monthly_Household_Income]]=2,1,0)</f>
        <v>0</v>
      </c>
      <c r="CC214">
        <f>IF(Table13[[#This Row],[Monthly_Household_Income]]=3,1,0)</f>
        <v>0</v>
      </c>
      <c r="CD214">
        <f>IF(Table13[[#This Row],[Monthly_Household_Income]]=4,1,0)</f>
        <v>0</v>
      </c>
      <c r="CE214">
        <f>IF(Table13[[#This Row],[Monthly_Household_Income]]=5,1,0)</f>
        <v>1</v>
      </c>
      <c r="CF214">
        <f>IF(Table13[[#This Row],[Monthly_Household_Income]]=6,1,0)</f>
        <v>0</v>
      </c>
      <c r="CG214">
        <f>IF(Table13[[#This Row],[Monthly_Household_Income]]=7,1,0)</f>
        <v>0</v>
      </c>
      <c r="CH214">
        <f>IF(Table13[[#This Row],[Monthly_Household_Income]]=8,1,0)</f>
        <v>0</v>
      </c>
      <c r="CI214">
        <f>IF(Table13[[#This Row],[Monthly_Household_Income]]=9,1,0)</f>
        <v>0</v>
      </c>
      <c r="CJ214">
        <f>IF(Table13[[#This Row],[Monthly_Household_Income]]=98,1,0)</f>
        <v>0</v>
      </c>
    </row>
    <row r="215" spans="1:88">
      <c r="A215">
        <v>784</v>
      </c>
      <c r="B215" s="1">
        <v>42978</v>
      </c>
      <c r="C215" t="s">
        <v>33</v>
      </c>
      <c r="D215">
        <v>9</v>
      </c>
      <c r="E215">
        <v>10</v>
      </c>
      <c r="F215">
        <v>7</v>
      </c>
      <c r="G215">
        <v>9</v>
      </c>
      <c r="H215">
        <v>9</v>
      </c>
      <c r="I215">
        <v>7</v>
      </c>
      <c r="J215" t="s">
        <v>15</v>
      </c>
      <c r="K215">
        <v>8</v>
      </c>
      <c r="L215">
        <v>9</v>
      </c>
      <c r="M215">
        <v>10</v>
      </c>
      <c r="N215">
        <v>10</v>
      </c>
      <c r="O215">
        <v>10</v>
      </c>
      <c r="P215">
        <v>9</v>
      </c>
      <c r="Q215">
        <v>10</v>
      </c>
      <c r="R215">
        <v>7</v>
      </c>
      <c r="S215">
        <v>10</v>
      </c>
      <c r="T215">
        <v>10</v>
      </c>
      <c r="U215">
        <v>10</v>
      </c>
      <c r="V215">
        <v>9</v>
      </c>
      <c r="W215">
        <v>7</v>
      </c>
      <c r="X215">
        <v>0</v>
      </c>
      <c r="Y215">
        <v>9</v>
      </c>
      <c r="Z215">
        <v>9</v>
      </c>
      <c r="AA215">
        <v>8</v>
      </c>
      <c r="AB215">
        <v>9</v>
      </c>
      <c r="AC215">
        <v>3</v>
      </c>
      <c r="AD215">
        <f>IF(Table13[[#This Row],[payment]]=1,1,0)</f>
        <v>0</v>
      </c>
      <c r="AE215">
        <f>IF(Table13[[#This Row],[payment]]=2,1,0)</f>
        <v>0</v>
      </c>
      <c r="AF215">
        <f>IF(Table13[[#This Row],[payment]]=3,1,0)</f>
        <v>1</v>
      </c>
      <c r="AG215">
        <v>2</v>
      </c>
      <c r="AH215">
        <f>IF(Table13[[#This Row],[method_payment]]=1,1,0)</f>
        <v>0</v>
      </c>
      <c r="AI215">
        <f>IF(Table13[[#This Row],[method_payment]]=2,1,0)</f>
        <v>1</v>
      </c>
      <c r="AJ215">
        <f>IF(Table13[[#This Row],[method_payment]]=3,1,0)</f>
        <v>0</v>
      </c>
      <c r="AK215">
        <f>IF(Table13[[#This Row],[method_payment]]=5,1,0)</f>
        <v>0</v>
      </c>
      <c r="AL215">
        <f>IF(Table13[[#This Row],[method_payment]]=6,1,0)</f>
        <v>0</v>
      </c>
      <c r="AM215" t="s">
        <v>15</v>
      </c>
      <c r="AN215" t="s">
        <v>16</v>
      </c>
      <c r="AO215">
        <v>7</v>
      </c>
      <c r="AP215" s="2">
        <v>233.9</v>
      </c>
      <c r="AQ215" s="3">
        <f>IF(AND(Table13[[#This Row],[Average_amount_spent_per_visit_last_3_months]]&gt;=1,Table13[[#This Row],[Average_amount_spent_per_visit_last_3_months]]&lt;=999),1,0)</f>
        <v>1</v>
      </c>
      <c r="AR215" s="3">
        <f>IF(AND(Table13[[#This Row],[Average_amount_spent_per_visit_last_3_months]]&gt;=1000,Table13[[#This Row],[Average_amount_spent_per_visit_last_3_months]]&lt;=6700),1,0)</f>
        <v>0</v>
      </c>
      <c r="AS215">
        <v>1</v>
      </c>
      <c r="AT215">
        <v>43</v>
      </c>
      <c r="AU215">
        <f>IF(AND(Table13[[#This Row],[Age]]&gt;=18,Table13[[#This Row],[Age]]&lt;=25),1,0)</f>
        <v>0</v>
      </c>
      <c r="AV215">
        <f>IF(AND(Table13[[#This Row],[Age]]&gt;=26,Table13[[#This Row],[Age]]&lt;=35),1,0)</f>
        <v>0</v>
      </c>
      <c r="AW215">
        <f>IF(AND(Table13[[#This Row],[Age]]&gt;=36,Table13[[#This Row],[Age]]&lt;=45),1,0)</f>
        <v>1</v>
      </c>
      <c r="AX215">
        <f>IF(AND(Table13[[#This Row],[Age]]&gt;=46,Table13[[#This Row],[Age]]&lt;=55),1,0)</f>
        <v>0</v>
      </c>
      <c r="AY215">
        <f>IF(AND(Table13[[#This Row],[Age]]&gt;=56,Table13[[#This Row],[Age]]&lt;=67),1,0)</f>
        <v>0</v>
      </c>
      <c r="AZ215" t="s">
        <v>25</v>
      </c>
      <c r="BA215">
        <f>IF(Table13[[#This Row],[Marital Status]]="Married",1,0)</f>
        <v>1</v>
      </c>
      <c r="BB215">
        <f>IF(Table13[[#This Row],[Marital Status]]="Single",1,0)</f>
        <v>0</v>
      </c>
      <c r="BC215" t="s">
        <v>27</v>
      </c>
      <c r="BD215">
        <f>IF(Table13[[#This Row],[gender]]="Male",1,0)</f>
        <v>1</v>
      </c>
      <c r="BE215">
        <f>IF(Table13[[#This Row],[gender]]="Female",1,0)</f>
        <v>0</v>
      </c>
      <c r="BF215" t="s">
        <v>19</v>
      </c>
      <c r="BG215">
        <f>IF(Table13[[#This Row],[Highest level of Education]]="Did not attend school",1,0)</f>
        <v>0</v>
      </c>
      <c r="BH215">
        <f>IF(Table13[[#This Row],[Highest level of Education]]="K12 completed",1,0)</f>
        <v>0</v>
      </c>
      <c r="BI215">
        <f>IF(Table13[[#This Row],[Highest level of Education]]="High School Completed",1,0)</f>
        <v>0</v>
      </c>
      <c r="BJ215">
        <f>IF(Table13[[#This Row],[Highest level of Education]]="Technical Diploma/Partially completed College",1,0)</f>
        <v>0</v>
      </c>
      <c r="BK215">
        <f>IF(Table13[[#This Row],[Highest level of Education]]="University/College Degree",1,0)</f>
        <v>1</v>
      </c>
      <c r="BL215">
        <f>IF(Table13[[#This Row],[Highest level of Education]]="Post-graduate education",1,0)</f>
        <v>0</v>
      </c>
      <c r="BM215">
        <v>3</v>
      </c>
      <c r="BN215">
        <v>1</v>
      </c>
      <c r="BO215">
        <v>4</v>
      </c>
      <c r="BP215">
        <f>IF(Table13[[#This Row],[Monthly_Income 1_5500 2_8000 3_11000 4_15000 5_20000 6_27000 7_35000 8_5000 9_51000 98_0]]=1,1,0)</f>
        <v>0</v>
      </c>
      <c r="BQ215">
        <f>IF(Table13[[#This Row],[Monthly_Income 1_5500 2_8000 3_11000 4_15000 5_20000 6_27000 7_35000 8_5000 9_51000 98_0]]=2,1,0)</f>
        <v>0</v>
      </c>
      <c r="BR215">
        <f>IF(Table13[[#This Row],[Monthly_Income 1_5500 2_8000 3_11000 4_15000 5_20000 6_27000 7_35000 8_5000 9_51000 98_0]]=3,1,0)</f>
        <v>0</v>
      </c>
      <c r="BS215">
        <f>IF(Table13[[#This Row],[Monthly_Income 1_5500 2_8000 3_11000 4_15000 5_20000 6_27000 7_35000 8_5000 9_51000 98_0]]=4,1,0)</f>
        <v>1</v>
      </c>
      <c r="BT215">
        <f>IF(Table13[[#This Row],[Monthly_Income 1_5500 2_8000 3_11000 4_15000 5_20000 6_27000 7_35000 8_5000 9_51000 98_0]]=5,1,0)</f>
        <v>0</v>
      </c>
      <c r="BU215">
        <f>IF(Table13[[#This Row],[Monthly_Income 1_5500 2_8000 3_11000 4_15000 5_20000 6_27000 7_35000 8_5000 9_51000 98_0]]=6,1,0)</f>
        <v>0</v>
      </c>
      <c r="BV215">
        <f>IF(Table13[[#This Row],[Monthly_Income 1_5500 2_8000 3_11000 4_15000 5_20000 6_27000 7_35000 8_5000 9_51000 98_0]]=7,1,0)</f>
        <v>0</v>
      </c>
      <c r="BW215">
        <f>IF(Table13[[#This Row],[Monthly_Income 1_5500 2_8000 3_11000 4_15000 5_20000 6_27000 7_35000 8_5000 9_51000 98_0]]=8,1,0)</f>
        <v>0</v>
      </c>
      <c r="BX215">
        <f>IF(Table13[[#This Row],[Monthly_Income 1_5500 2_8000 3_11000 4_15000 5_20000 6_27000 7_35000 8_5000 9_51000 98_0]]=9,1,0)</f>
        <v>0</v>
      </c>
      <c r="BY215">
        <f>IF(Table13[[#This Row],[Monthly_Income 1_5500 2_8000 3_11000 4_15000 5_20000 6_27000 7_35000 8_5000 9_51000 98_0]]=98,1,0)</f>
        <v>0</v>
      </c>
      <c r="BZ215">
        <v>6</v>
      </c>
      <c r="CA215">
        <f>IF(Table13[[#This Row],[Monthly_Household_Income]]=1,1,0)</f>
        <v>0</v>
      </c>
      <c r="CB215">
        <f>IF(Table13[[#This Row],[Monthly_Household_Income]]=2,1,0)</f>
        <v>0</v>
      </c>
      <c r="CC215">
        <f>IF(Table13[[#This Row],[Monthly_Household_Income]]=3,1,0)</f>
        <v>0</v>
      </c>
      <c r="CD215">
        <f>IF(Table13[[#This Row],[Monthly_Household_Income]]=4,1,0)</f>
        <v>0</v>
      </c>
      <c r="CE215">
        <f>IF(Table13[[#This Row],[Monthly_Household_Income]]=5,1,0)</f>
        <v>0</v>
      </c>
      <c r="CF215">
        <f>IF(Table13[[#This Row],[Monthly_Household_Income]]=6,1,0)</f>
        <v>1</v>
      </c>
      <c r="CG215">
        <f>IF(Table13[[#This Row],[Monthly_Household_Income]]=7,1,0)</f>
        <v>0</v>
      </c>
      <c r="CH215">
        <f>IF(Table13[[#This Row],[Monthly_Household_Income]]=8,1,0)</f>
        <v>0</v>
      </c>
      <c r="CI215">
        <f>IF(Table13[[#This Row],[Monthly_Household_Income]]=9,1,0)</f>
        <v>0</v>
      </c>
      <c r="CJ215">
        <f>IF(Table13[[#This Row],[Monthly_Household_Income]]=98,1,0)</f>
        <v>0</v>
      </c>
    </row>
    <row r="216" spans="1:88">
      <c r="A216">
        <v>790</v>
      </c>
      <c r="B216" s="1">
        <v>42944</v>
      </c>
      <c r="C216" t="s">
        <v>39</v>
      </c>
      <c r="D216">
        <v>9</v>
      </c>
      <c r="E216">
        <v>7</v>
      </c>
      <c r="F216">
        <v>6</v>
      </c>
      <c r="G216">
        <v>7</v>
      </c>
      <c r="H216">
        <v>6</v>
      </c>
      <c r="I216">
        <v>5</v>
      </c>
      <c r="J216" t="s">
        <v>15</v>
      </c>
      <c r="K216">
        <v>6</v>
      </c>
      <c r="L216">
        <v>7</v>
      </c>
      <c r="M216">
        <v>6</v>
      </c>
      <c r="N216">
        <v>7</v>
      </c>
      <c r="O216">
        <v>8</v>
      </c>
      <c r="P216">
        <v>8</v>
      </c>
      <c r="Q216">
        <v>6</v>
      </c>
      <c r="R216">
        <v>6</v>
      </c>
      <c r="S216">
        <v>7</v>
      </c>
      <c r="T216">
        <v>7</v>
      </c>
      <c r="U216">
        <v>8</v>
      </c>
      <c r="V216">
        <v>7</v>
      </c>
      <c r="W216">
        <v>6</v>
      </c>
      <c r="X216">
        <v>6</v>
      </c>
      <c r="Y216">
        <v>9</v>
      </c>
      <c r="Z216">
        <v>8</v>
      </c>
      <c r="AA216">
        <v>7</v>
      </c>
      <c r="AB216">
        <v>9</v>
      </c>
      <c r="AC216">
        <v>1</v>
      </c>
      <c r="AD216">
        <f>IF(Table13[[#This Row],[payment]]=1,1,0)</f>
        <v>1</v>
      </c>
      <c r="AE216">
        <f>IF(Table13[[#This Row],[payment]]=2,1,0)</f>
        <v>0</v>
      </c>
      <c r="AF216">
        <f>IF(Table13[[#This Row],[payment]]=3,1,0)</f>
        <v>0</v>
      </c>
      <c r="AG216">
        <v>5</v>
      </c>
      <c r="AH216">
        <f>IF(Table13[[#This Row],[method_payment]]=1,1,0)</f>
        <v>0</v>
      </c>
      <c r="AI216">
        <f>IF(Table13[[#This Row],[method_payment]]=2,1,0)</f>
        <v>0</v>
      </c>
      <c r="AJ216">
        <f>IF(Table13[[#This Row],[method_payment]]=3,1,0)</f>
        <v>0</v>
      </c>
      <c r="AK216">
        <f>IF(Table13[[#This Row],[method_payment]]=5,1,0)</f>
        <v>1</v>
      </c>
      <c r="AL216">
        <f>IF(Table13[[#This Row],[method_payment]]=6,1,0)</f>
        <v>0</v>
      </c>
      <c r="AM216" t="s">
        <v>15</v>
      </c>
      <c r="AN216" t="s">
        <v>15</v>
      </c>
      <c r="AO216">
        <v>1</v>
      </c>
      <c r="AP216" s="2">
        <v>243.56</v>
      </c>
      <c r="AQ216" s="3">
        <f>IF(AND(Table13[[#This Row],[Average_amount_spent_per_visit_last_3_months]]&gt;=1,Table13[[#This Row],[Average_amount_spent_per_visit_last_3_months]]&lt;=999),1,0)</f>
        <v>1</v>
      </c>
      <c r="AR216" s="3">
        <f>IF(AND(Table13[[#This Row],[Average_amount_spent_per_visit_last_3_months]]&gt;=1000,Table13[[#This Row],[Average_amount_spent_per_visit_last_3_months]]&lt;=6700),1,0)</f>
        <v>0</v>
      </c>
      <c r="AS216">
        <v>2</v>
      </c>
      <c r="AT216">
        <v>30</v>
      </c>
      <c r="AU216">
        <f>IF(AND(Table13[[#This Row],[Age]]&gt;=18,Table13[[#This Row],[Age]]&lt;=25),1,0)</f>
        <v>0</v>
      </c>
      <c r="AV216">
        <f>IF(AND(Table13[[#This Row],[Age]]&gt;=26,Table13[[#This Row],[Age]]&lt;=35),1,0)</f>
        <v>1</v>
      </c>
      <c r="AW216">
        <f>IF(AND(Table13[[#This Row],[Age]]&gt;=36,Table13[[#This Row],[Age]]&lt;=45),1,0)</f>
        <v>0</v>
      </c>
      <c r="AX216">
        <f>IF(AND(Table13[[#This Row],[Age]]&gt;=46,Table13[[#This Row],[Age]]&lt;=55),1,0)</f>
        <v>0</v>
      </c>
      <c r="AY216">
        <f>IF(AND(Table13[[#This Row],[Age]]&gt;=56,Table13[[#This Row],[Age]]&lt;=67),1,0)</f>
        <v>0</v>
      </c>
      <c r="AZ216" t="s">
        <v>25</v>
      </c>
      <c r="BA216">
        <f>IF(Table13[[#This Row],[Marital Status]]="Married",1,0)</f>
        <v>1</v>
      </c>
      <c r="BB216">
        <f>IF(Table13[[#This Row],[Marital Status]]="Single",1,0)</f>
        <v>0</v>
      </c>
      <c r="BC216" t="s">
        <v>27</v>
      </c>
      <c r="BD216">
        <f>IF(Table13[[#This Row],[gender]]="Male",1,0)</f>
        <v>1</v>
      </c>
      <c r="BE216">
        <f>IF(Table13[[#This Row],[gender]]="Female",1,0)</f>
        <v>0</v>
      </c>
      <c r="BF216" t="s">
        <v>19</v>
      </c>
      <c r="BG216">
        <f>IF(Table13[[#This Row],[Highest level of Education]]="Did not attend school",1,0)</f>
        <v>0</v>
      </c>
      <c r="BH216">
        <f>IF(Table13[[#This Row],[Highest level of Education]]="K12 completed",1,0)</f>
        <v>0</v>
      </c>
      <c r="BI216">
        <f>IF(Table13[[#This Row],[Highest level of Education]]="High School Completed",1,0)</f>
        <v>0</v>
      </c>
      <c r="BJ216">
        <f>IF(Table13[[#This Row],[Highest level of Education]]="Technical Diploma/Partially completed College",1,0)</f>
        <v>0</v>
      </c>
      <c r="BK216">
        <f>IF(Table13[[#This Row],[Highest level of Education]]="University/College Degree",1,0)</f>
        <v>1</v>
      </c>
      <c r="BL216">
        <f>IF(Table13[[#This Row],[Highest level of Education]]="Post-graduate education",1,0)</f>
        <v>0</v>
      </c>
      <c r="BM216">
        <v>1</v>
      </c>
      <c r="BN216">
        <v>1</v>
      </c>
      <c r="BO216">
        <v>2</v>
      </c>
      <c r="BP216">
        <f>IF(Table13[[#This Row],[Monthly_Income 1_5500 2_8000 3_11000 4_15000 5_20000 6_27000 7_35000 8_5000 9_51000 98_0]]=1,1,0)</f>
        <v>0</v>
      </c>
      <c r="BQ216">
        <f>IF(Table13[[#This Row],[Monthly_Income 1_5500 2_8000 3_11000 4_15000 5_20000 6_27000 7_35000 8_5000 9_51000 98_0]]=2,1,0)</f>
        <v>1</v>
      </c>
      <c r="BR216">
        <f>IF(Table13[[#This Row],[Monthly_Income 1_5500 2_8000 3_11000 4_15000 5_20000 6_27000 7_35000 8_5000 9_51000 98_0]]=3,1,0)</f>
        <v>0</v>
      </c>
      <c r="BS216">
        <f>IF(Table13[[#This Row],[Monthly_Income 1_5500 2_8000 3_11000 4_15000 5_20000 6_27000 7_35000 8_5000 9_51000 98_0]]=4,1,0)</f>
        <v>0</v>
      </c>
      <c r="BT216">
        <f>IF(Table13[[#This Row],[Monthly_Income 1_5500 2_8000 3_11000 4_15000 5_20000 6_27000 7_35000 8_5000 9_51000 98_0]]=5,1,0)</f>
        <v>0</v>
      </c>
      <c r="BU216">
        <f>IF(Table13[[#This Row],[Monthly_Income 1_5500 2_8000 3_11000 4_15000 5_20000 6_27000 7_35000 8_5000 9_51000 98_0]]=6,1,0)</f>
        <v>0</v>
      </c>
      <c r="BV216">
        <f>IF(Table13[[#This Row],[Monthly_Income 1_5500 2_8000 3_11000 4_15000 5_20000 6_27000 7_35000 8_5000 9_51000 98_0]]=7,1,0)</f>
        <v>0</v>
      </c>
      <c r="BW216">
        <f>IF(Table13[[#This Row],[Monthly_Income 1_5500 2_8000 3_11000 4_15000 5_20000 6_27000 7_35000 8_5000 9_51000 98_0]]=8,1,0)</f>
        <v>0</v>
      </c>
      <c r="BX216">
        <f>IF(Table13[[#This Row],[Monthly_Income 1_5500 2_8000 3_11000 4_15000 5_20000 6_27000 7_35000 8_5000 9_51000 98_0]]=9,1,0)</f>
        <v>0</v>
      </c>
      <c r="BY216">
        <f>IF(Table13[[#This Row],[Monthly_Income 1_5500 2_8000 3_11000 4_15000 5_20000 6_27000 7_35000 8_5000 9_51000 98_0]]=98,1,0)</f>
        <v>0</v>
      </c>
      <c r="BZ216">
        <v>4</v>
      </c>
      <c r="CA216">
        <f>IF(Table13[[#This Row],[Monthly_Household_Income]]=1,1,0)</f>
        <v>0</v>
      </c>
      <c r="CB216">
        <f>IF(Table13[[#This Row],[Monthly_Household_Income]]=2,1,0)</f>
        <v>0</v>
      </c>
      <c r="CC216">
        <f>IF(Table13[[#This Row],[Monthly_Household_Income]]=3,1,0)</f>
        <v>0</v>
      </c>
      <c r="CD216">
        <f>IF(Table13[[#This Row],[Monthly_Household_Income]]=4,1,0)</f>
        <v>1</v>
      </c>
      <c r="CE216">
        <f>IF(Table13[[#This Row],[Monthly_Household_Income]]=5,1,0)</f>
        <v>0</v>
      </c>
      <c r="CF216">
        <f>IF(Table13[[#This Row],[Monthly_Household_Income]]=6,1,0)</f>
        <v>0</v>
      </c>
      <c r="CG216">
        <f>IF(Table13[[#This Row],[Monthly_Household_Income]]=7,1,0)</f>
        <v>0</v>
      </c>
      <c r="CH216">
        <f>IF(Table13[[#This Row],[Monthly_Household_Income]]=8,1,0)</f>
        <v>0</v>
      </c>
      <c r="CI216">
        <f>IF(Table13[[#This Row],[Monthly_Household_Income]]=9,1,0)</f>
        <v>0</v>
      </c>
      <c r="CJ216">
        <f>IF(Table13[[#This Row],[Monthly_Household_Income]]=98,1,0)</f>
        <v>0</v>
      </c>
    </row>
    <row r="217" spans="1:88">
      <c r="A217">
        <v>794</v>
      </c>
      <c r="B217" s="1">
        <v>43191</v>
      </c>
      <c r="C217" t="s">
        <v>32</v>
      </c>
      <c r="D217">
        <v>8</v>
      </c>
      <c r="E217">
        <v>6</v>
      </c>
      <c r="F217">
        <v>7</v>
      </c>
      <c r="G217">
        <v>7</v>
      </c>
      <c r="H217">
        <v>6</v>
      </c>
      <c r="I217">
        <v>7</v>
      </c>
      <c r="J217" t="s">
        <v>15</v>
      </c>
      <c r="K217">
        <v>8</v>
      </c>
      <c r="L217">
        <v>7</v>
      </c>
      <c r="M217">
        <v>7</v>
      </c>
      <c r="N217">
        <v>6</v>
      </c>
      <c r="O217">
        <v>7</v>
      </c>
      <c r="P217">
        <v>8</v>
      </c>
      <c r="Q217">
        <v>10</v>
      </c>
      <c r="R217">
        <v>9</v>
      </c>
      <c r="S217">
        <v>7</v>
      </c>
      <c r="T217">
        <v>6</v>
      </c>
      <c r="U217">
        <v>6</v>
      </c>
      <c r="V217">
        <v>6</v>
      </c>
      <c r="W217">
        <v>6</v>
      </c>
      <c r="X217">
        <v>8</v>
      </c>
      <c r="Y217">
        <v>8</v>
      </c>
      <c r="Z217">
        <v>8</v>
      </c>
      <c r="AA217">
        <v>6</v>
      </c>
      <c r="AB217">
        <v>7</v>
      </c>
      <c r="AC217">
        <v>1</v>
      </c>
      <c r="AD217">
        <f>IF(Table13[[#This Row],[payment]]=1,1,0)</f>
        <v>1</v>
      </c>
      <c r="AE217">
        <f>IF(Table13[[#This Row],[payment]]=2,1,0)</f>
        <v>0</v>
      </c>
      <c r="AF217">
        <f>IF(Table13[[#This Row],[payment]]=3,1,0)</f>
        <v>0</v>
      </c>
      <c r="AG217">
        <v>1</v>
      </c>
      <c r="AH217">
        <f>IF(Table13[[#This Row],[method_payment]]=1,1,0)</f>
        <v>1</v>
      </c>
      <c r="AI217">
        <f>IF(Table13[[#This Row],[method_payment]]=2,1,0)</f>
        <v>0</v>
      </c>
      <c r="AJ217">
        <f>IF(Table13[[#This Row],[method_payment]]=3,1,0)</f>
        <v>0</v>
      </c>
      <c r="AK217">
        <f>IF(Table13[[#This Row],[method_payment]]=5,1,0)</f>
        <v>0</v>
      </c>
      <c r="AL217">
        <f>IF(Table13[[#This Row],[method_payment]]=6,1,0)</f>
        <v>0</v>
      </c>
      <c r="AM217" t="s">
        <v>16</v>
      </c>
      <c r="AN217" t="s">
        <v>16</v>
      </c>
      <c r="AO217">
        <v>1</v>
      </c>
      <c r="AP217" s="2">
        <v>133.93</v>
      </c>
      <c r="AQ217" s="3">
        <f>IF(AND(Table13[[#This Row],[Average_amount_spent_per_visit_last_3_months]]&gt;=1,Table13[[#This Row],[Average_amount_spent_per_visit_last_3_months]]&lt;=999),1,0)</f>
        <v>1</v>
      </c>
      <c r="AR217" s="3">
        <f>IF(AND(Table13[[#This Row],[Average_amount_spent_per_visit_last_3_months]]&gt;=1000,Table13[[#This Row],[Average_amount_spent_per_visit_last_3_months]]&lt;=6700),1,0)</f>
        <v>0</v>
      </c>
      <c r="AS217">
        <v>3</v>
      </c>
      <c r="AT217">
        <v>27</v>
      </c>
      <c r="AU217">
        <f>IF(AND(Table13[[#This Row],[Age]]&gt;=18,Table13[[#This Row],[Age]]&lt;=25),1,0)</f>
        <v>0</v>
      </c>
      <c r="AV217">
        <f>IF(AND(Table13[[#This Row],[Age]]&gt;=26,Table13[[#This Row],[Age]]&lt;=35),1,0)</f>
        <v>1</v>
      </c>
      <c r="AW217">
        <f>IF(AND(Table13[[#This Row],[Age]]&gt;=36,Table13[[#This Row],[Age]]&lt;=45),1,0)</f>
        <v>0</v>
      </c>
      <c r="AX217">
        <f>IF(AND(Table13[[#This Row],[Age]]&gt;=46,Table13[[#This Row],[Age]]&lt;=55),1,0)</f>
        <v>0</v>
      </c>
      <c r="AY217">
        <f>IF(AND(Table13[[#This Row],[Age]]&gt;=56,Table13[[#This Row],[Age]]&lt;=67),1,0)</f>
        <v>0</v>
      </c>
      <c r="AZ217" t="s">
        <v>24</v>
      </c>
      <c r="BA217">
        <f>IF(Table13[[#This Row],[Marital Status]]="Married",1,0)</f>
        <v>0</v>
      </c>
      <c r="BB217">
        <f>IF(Table13[[#This Row],[Marital Status]]="Single",1,0)</f>
        <v>1</v>
      </c>
      <c r="BC217" t="s">
        <v>27</v>
      </c>
      <c r="BD217">
        <f>IF(Table13[[#This Row],[gender]]="Male",1,0)</f>
        <v>1</v>
      </c>
      <c r="BE217">
        <f>IF(Table13[[#This Row],[gender]]="Female",1,0)</f>
        <v>0</v>
      </c>
      <c r="BF217" t="s">
        <v>19</v>
      </c>
      <c r="BG217">
        <f>IF(Table13[[#This Row],[Highest level of Education]]="Did not attend school",1,0)</f>
        <v>0</v>
      </c>
      <c r="BH217">
        <f>IF(Table13[[#This Row],[Highest level of Education]]="K12 completed",1,0)</f>
        <v>0</v>
      </c>
      <c r="BI217">
        <f>IF(Table13[[#This Row],[Highest level of Education]]="High School Completed",1,0)</f>
        <v>0</v>
      </c>
      <c r="BJ217">
        <f>IF(Table13[[#This Row],[Highest level of Education]]="Technical Diploma/Partially completed College",1,0)</f>
        <v>0</v>
      </c>
      <c r="BK217">
        <f>IF(Table13[[#This Row],[Highest level of Education]]="University/College Degree",1,0)</f>
        <v>1</v>
      </c>
      <c r="BL217">
        <f>IF(Table13[[#This Row],[Highest level of Education]]="Post-graduate education",1,0)</f>
        <v>0</v>
      </c>
      <c r="BM217">
        <v>0</v>
      </c>
      <c r="BN217">
        <v>1</v>
      </c>
      <c r="BO217">
        <v>4</v>
      </c>
      <c r="BP217">
        <f>IF(Table13[[#This Row],[Monthly_Income 1_5500 2_8000 3_11000 4_15000 5_20000 6_27000 7_35000 8_5000 9_51000 98_0]]=1,1,0)</f>
        <v>0</v>
      </c>
      <c r="BQ217">
        <f>IF(Table13[[#This Row],[Monthly_Income 1_5500 2_8000 3_11000 4_15000 5_20000 6_27000 7_35000 8_5000 9_51000 98_0]]=2,1,0)</f>
        <v>0</v>
      </c>
      <c r="BR217">
        <f>IF(Table13[[#This Row],[Monthly_Income 1_5500 2_8000 3_11000 4_15000 5_20000 6_27000 7_35000 8_5000 9_51000 98_0]]=3,1,0)</f>
        <v>0</v>
      </c>
      <c r="BS217">
        <f>IF(Table13[[#This Row],[Monthly_Income 1_5500 2_8000 3_11000 4_15000 5_20000 6_27000 7_35000 8_5000 9_51000 98_0]]=4,1,0)</f>
        <v>1</v>
      </c>
      <c r="BT217">
        <f>IF(Table13[[#This Row],[Monthly_Income 1_5500 2_8000 3_11000 4_15000 5_20000 6_27000 7_35000 8_5000 9_51000 98_0]]=5,1,0)</f>
        <v>0</v>
      </c>
      <c r="BU217">
        <f>IF(Table13[[#This Row],[Monthly_Income 1_5500 2_8000 3_11000 4_15000 5_20000 6_27000 7_35000 8_5000 9_51000 98_0]]=6,1,0)</f>
        <v>0</v>
      </c>
      <c r="BV217">
        <f>IF(Table13[[#This Row],[Monthly_Income 1_5500 2_8000 3_11000 4_15000 5_20000 6_27000 7_35000 8_5000 9_51000 98_0]]=7,1,0)</f>
        <v>0</v>
      </c>
      <c r="BW217">
        <f>IF(Table13[[#This Row],[Monthly_Income 1_5500 2_8000 3_11000 4_15000 5_20000 6_27000 7_35000 8_5000 9_51000 98_0]]=8,1,0)</f>
        <v>0</v>
      </c>
      <c r="BX217">
        <f>IF(Table13[[#This Row],[Monthly_Income 1_5500 2_8000 3_11000 4_15000 5_20000 6_27000 7_35000 8_5000 9_51000 98_0]]=9,1,0)</f>
        <v>0</v>
      </c>
      <c r="BY217">
        <f>IF(Table13[[#This Row],[Monthly_Income 1_5500 2_8000 3_11000 4_15000 5_20000 6_27000 7_35000 8_5000 9_51000 98_0]]=98,1,0)</f>
        <v>0</v>
      </c>
      <c r="BZ217">
        <v>6</v>
      </c>
      <c r="CA217">
        <f>IF(Table13[[#This Row],[Monthly_Household_Income]]=1,1,0)</f>
        <v>0</v>
      </c>
      <c r="CB217">
        <f>IF(Table13[[#This Row],[Monthly_Household_Income]]=2,1,0)</f>
        <v>0</v>
      </c>
      <c r="CC217">
        <f>IF(Table13[[#This Row],[Monthly_Household_Income]]=3,1,0)</f>
        <v>0</v>
      </c>
      <c r="CD217">
        <f>IF(Table13[[#This Row],[Monthly_Household_Income]]=4,1,0)</f>
        <v>0</v>
      </c>
      <c r="CE217">
        <f>IF(Table13[[#This Row],[Monthly_Household_Income]]=5,1,0)</f>
        <v>0</v>
      </c>
      <c r="CF217">
        <f>IF(Table13[[#This Row],[Monthly_Household_Income]]=6,1,0)</f>
        <v>1</v>
      </c>
      <c r="CG217">
        <f>IF(Table13[[#This Row],[Monthly_Household_Income]]=7,1,0)</f>
        <v>0</v>
      </c>
      <c r="CH217">
        <f>IF(Table13[[#This Row],[Monthly_Household_Income]]=8,1,0)</f>
        <v>0</v>
      </c>
      <c r="CI217">
        <f>IF(Table13[[#This Row],[Monthly_Household_Income]]=9,1,0)</f>
        <v>0</v>
      </c>
      <c r="CJ217">
        <f>IF(Table13[[#This Row],[Monthly_Household_Income]]=98,1,0)</f>
        <v>0</v>
      </c>
    </row>
    <row r="218" spans="1:88">
      <c r="A218">
        <v>800</v>
      </c>
      <c r="B218" s="1">
        <v>43099</v>
      </c>
      <c r="C218" t="s">
        <v>32</v>
      </c>
      <c r="D218">
        <v>7</v>
      </c>
      <c r="E218">
        <v>7</v>
      </c>
      <c r="F218">
        <v>8</v>
      </c>
      <c r="G218">
        <v>9</v>
      </c>
      <c r="H218">
        <v>9</v>
      </c>
      <c r="I218">
        <v>10</v>
      </c>
      <c r="J218" t="s">
        <v>16</v>
      </c>
      <c r="K218">
        <v>7</v>
      </c>
      <c r="L218">
        <v>8</v>
      </c>
      <c r="M218">
        <v>7</v>
      </c>
      <c r="N218">
        <v>9</v>
      </c>
      <c r="O218">
        <v>7</v>
      </c>
      <c r="P218">
        <v>7</v>
      </c>
      <c r="Q218">
        <v>10</v>
      </c>
      <c r="R218">
        <v>9</v>
      </c>
      <c r="S218">
        <v>7</v>
      </c>
      <c r="T218">
        <v>9</v>
      </c>
      <c r="U218">
        <v>9</v>
      </c>
      <c r="V218">
        <v>10</v>
      </c>
      <c r="W218">
        <v>9</v>
      </c>
      <c r="X218">
        <v>10</v>
      </c>
      <c r="Y218">
        <v>10</v>
      </c>
      <c r="Z218">
        <v>7</v>
      </c>
      <c r="AA218">
        <v>8</v>
      </c>
      <c r="AB218">
        <v>0</v>
      </c>
      <c r="AC218">
        <v>2</v>
      </c>
      <c r="AD218">
        <f>IF(Table13[[#This Row],[payment]]=1,1,0)</f>
        <v>0</v>
      </c>
      <c r="AE218">
        <f>IF(Table13[[#This Row],[payment]]=2,1,0)</f>
        <v>1</v>
      </c>
      <c r="AF218">
        <f>IF(Table13[[#This Row],[payment]]=3,1,0)</f>
        <v>0</v>
      </c>
      <c r="AG218">
        <v>1</v>
      </c>
      <c r="AH218">
        <f>IF(Table13[[#This Row],[method_payment]]=1,1,0)</f>
        <v>1</v>
      </c>
      <c r="AI218">
        <f>IF(Table13[[#This Row],[method_payment]]=2,1,0)</f>
        <v>0</v>
      </c>
      <c r="AJ218">
        <f>IF(Table13[[#This Row],[method_payment]]=3,1,0)</f>
        <v>0</v>
      </c>
      <c r="AK218">
        <f>IF(Table13[[#This Row],[method_payment]]=5,1,0)</f>
        <v>0</v>
      </c>
      <c r="AL218">
        <f>IF(Table13[[#This Row],[method_payment]]=6,1,0)</f>
        <v>0</v>
      </c>
      <c r="AM218" t="s">
        <v>16</v>
      </c>
      <c r="AN218" t="s">
        <v>15</v>
      </c>
      <c r="AO218">
        <v>1</v>
      </c>
      <c r="AP218" s="2">
        <v>280.36</v>
      </c>
      <c r="AQ218" s="3">
        <f>IF(AND(Table13[[#This Row],[Average_amount_spent_per_visit_last_3_months]]&gt;=1,Table13[[#This Row],[Average_amount_spent_per_visit_last_3_months]]&lt;=999),1,0)</f>
        <v>1</v>
      </c>
      <c r="AR218" s="3">
        <f>IF(AND(Table13[[#This Row],[Average_amount_spent_per_visit_last_3_months]]&gt;=1000,Table13[[#This Row],[Average_amount_spent_per_visit_last_3_months]]&lt;=6700),1,0)</f>
        <v>0</v>
      </c>
      <c r="AS218">
        <v>3</v>
      </c>
      <c r="AT218">
        <v>33</v>
      </c>
      <c r="AU218">
        <f>IF(AND(Table13[[#This Row],[Age]]&gt;=18,Table13[[#This Row],[Age]]&lt;=25),1,0)</f>
        <v>0</v>
      </c>
      <c r="AV218">
        <f>IF(AND(Table13[[#This Row],[Age]]&gt;=26,Table13[[#This Row],[Age]]&lt;=35),1,0)</f>
        <v>1</v>
      </c>
      <c r="AW218">
        <f>IF(AND(Table13[[#This Row],[Age]]&gt;=36,Table13[[#This Row],[Age]]&lt;=45),1,0)</f>
        <v>0</v>
      </c>
      <c r="AX218">
        <f>IF(AND(Table13[[#This Row],[Age]]&gt;=46,Table13[[#This Row],[Age]]&lt;=55),1,0)</f>
        <v>0</v>
      </c>
      <c r="AY218">
        <f>IF(AND(Table13[[#This Row],[Age]]&gt;=56,Table13[[#This Row],[Age]]&lt;=67),1,0)</f>
        <v>0</v>
      </c>
      <c r="AZ218" t="s">
        <v>24</v>
      </c>
      <c r="BA218">
        <f>IF(Table13[[#This Row],[Marital Status]]="Married",1,0)</f>
        <v>0</v>
      </c>
      <c r="BB218">
        <f>IF(Table13[[#This Row],[Marital Status]]="Single",1,0)</f>
        <v>1</v>
      </c>
      <c r="BC218" t="s">
        <v>27</v>
      </c>
      <c r="BD218">
        <f>IF(Table13[[#This Row],[gender]]="Male",1,0)</f>
        <v>1</v>
      </c>
      <c r="BE218">
        <f>IF(Table13[[#This Row],[gender]]="Female",1,0)</f>
        <v>0</v>
      </c>
      <c r="BF218" t="s">
        <v>19</v>
      </c>
      <c r="BG218">
        <f>IF(Table13[[#This Row],[Highest level of Education]]="Did not attend school",1,0)</f>
        <v>0</v>
      </c>
      <c r="BH218">
        <f>IF(Table13[[#This Row],[Highest level of Education]]="K12 completed",1,0)</f>
        <v>0</v>
      </c>
      <c r="BI218">
        <f>IF(Table13[[#This Row],[Highest level of Education]]="High School Completed",1,0)</f>
        <v>0</v>
      </c>
      <c r="BJ218">
        <f>IF(Table13[[#This Row],[Highest level of Education]]="Technical Diploma/Partially completed College",1,0)</f>
        <v>0</v>
      </c>
      <c r="BK218">
        <f>IF(Table13[[#This Row],[Highest level of Education]]="University/College Degree",1,0)</f>
        <v>1</v>
      </c>
      <c r="BL218">
        <f>IF(Table13[[#This Row],[Highest level of Education]]="Post-graduate education",1,0)</f>
        <v>0</v>
      </c>
      <c r="BM218">
        <v>0</v>
      </c>
      <c r="BN218">
        <v>1</v>
      </c>
      <c r="BO218">
        <v>3</v>
      </c>
      <c r="BP218">
        <f>IF(Table13[[#This Row],[Monthly_Income 1_5500 2_8000 3_11000 4_15000 5_20000 6_27000 7_35000 8_5000 9_51000 98_0]]=1,1,0)</f>
        <v>0</v>
      </c>
      <c r="BQ218">
        <f>IF(Table13[[#This Row],[Monthly_Income 1_5500 2_8000 3_11000 4_15000 5_20000 6_27000 7_35000 8_5000 9_51000 98_0]]=2,1,0)</f>
        <v>0</v>
      </c>
      <c r="BR218">
        <f>IF(Table13[[#This Row],[Monthly_Income 1_5500 2_8000 3_11000 4_15000 5_20000 6_27000 7_35000 8_5000 9_51000 98_0]]=3,1,0)</f>
        <v>1</v>
      </c>
      <c r="BS218">
        <f>IF(Table13[[#This Row],[Monthly_Income 1_5500 2_8000 3_11000 4_15000 5_20000 6_27000 7_35000 8_5000 9_51000 98_0]]=4,1,0)</f>
        <v>0</v>
      </c>
      <c r="BT218">
        <f>IF(Table13[[#This Row],[Monthly_Income 1_5500 2_8000 3_11000 4_15000 5_20000 6_27000 7_35000 8_5000 9_51000 98_0]]=5,1,0)</f>
        <v>0</v>
      </c>
      <c r="BU218">
        <f>IF(Table13[[#This Row],[Monthly_Income 1_5500 2_8000 3_11000 4_15000 5_20000 6_27000 7_35000 8_5000 9_51000 98_0]]=6,1,0)</f>
        <v>0</v>
      </c>
      <c r="BV218">
        <f>IF(Table13[[#This Row],[Monthly_Income 1_5500 2_8000 3_11000 4_15000 5_20000 6_27000 7_35000 8_5000 9_51000 98_0]]=7,1,0)</f>
        <v>0</v>
      </c>
      <c r="BW218">
        <f>IF(Table13[[#This Row],[Monthly_Income 1_5500 2_8000 3_11000 4_15000 5_20000 6_27000 7_35000 8_5000 9_51000 98_0]]=8,1,0)</f>
        <v>0</v>
      </c>
      <c r="BX218">
        <f>IF(Table13[[#This Row],[Monthly_Income 1_5500 2_8000 3_11000 4_15000 5_20000 6_27000 7_35000 8_5000 9_51000 98_0]]=9,1,0)</f>
        <v>0</v>
      </c>
      <c r="BY218">
        <f>IF(Table13[[#This Row],[Monthly_Income 1_5500 2_8000 3_11000 4_15000 5_20000 6_27000 7_35000 8_5000 9_51000 98_0]]=98,1,0)</f>
        <v>0</v>
      </c>
      <c r="BZ218">
        <v>97</v>
      </c>
      <c r="CA218">
        <f>IF(Table13[[#This Row],[Monthly_Household_Income]]=1,1,0)</f>
        <v>0</v>
      </c>
      <c r="CB218">
        <f>IF(Table13[[#This Row],[Monthly_Household_Income]]=2,1,0)</f>
        <v>0</v>
      </c>
      <c r="CC218">
        <f>IF(Table13[[#This Row],[Monthly_Household_Income]]=3,1,0)</f>
        <v>0</v>
      </c>
      <c r="CD218">
        <f>IF(Table13[[#This Row],[Monthly_Household_Income]]=4,1,0)</f>
        <v>0</v>
      </c>
      <c r="CE218">
        <f>IF(Table13[[#This Row],[Monthly_Household_Income]]=5,1,0)</f>
        <v>0</v>
      </c>
      <c r="CF218">
        <f>IF(Table13[[#This Row],[Monthly_Household_Income]]=6,1,0)</f>
        <v>0</v>
      </c>
      <c r="CG218">
        <f>IF(Table13[[#This Row],[Monthly_Household_Income]]=7,1,0)</f>
        <v>0</v>
      </c>
      <c r="CH218">
        <f>IF(Table13[[#This Row],[Monthly_Household_Income]]=8,1,0)</f>
        <v>0</v>
      </c>
      <c r="CI218">
        <f>IF(Table13[[#This Row],[Monthly_Household_Income]]=9,1,0)</f>
        <v>0</v>
      </c>
      <c r="CJ218">
        <f>IF(Table13[[#This Row],[Monthly_Household_Income]]=98,1,0)</f>
        <v>0</v>
      </c>
    </row>
    <row r="219" spans="1:88">
      <c r="A219">
        <v>806</v>
      </c>
      <c r="B219" s="1">
        <v>42965</v>
      </c>
      <c r="C219" t="s">
        <v>38</v>
      </c>
      <c r="D219">
        <v>9</v>
      </c>
      <c r="E219">
        <v>8</v>
      </c>
      <c r="F219">
        <v>8</v>
      </c>
      <c r="G219">
        <v>8</v>
      </c>
      <c r="H219">
        <v>8</v>
      </c>
      <c r="I219">
        <v>8</v>
      </c>
      <c r="J219" t="s">
        <v>16</v>
      </c>
      <c r="K219">
        <v>7</v>
      </c>
      <c r="L219">
        <v>9</v>
      </c>
      <c r="M219">
        <v>8</v>
      </c>
      <c r="N219">
        <v>8</v>
      </c>
      <c r="O219">
        <v>9</v>
      </c>
      <c r="P219">
        <v>7</v>
      </c>
      <c r="Q219">
        <v>8</v>
      </c>
      <c r="R219">
        <v>9</v>
      </c>
      <c r="S219">
        <v>8</v>
      </c>
      <c r="T219">
        <v>8</v>
      </c>
      <c r="U219">
        <v>7</v>
      </c>
      <c r="V219">
        <v>9</v>
      </c>
      <c r="W219">
        <v>7</v>
      </c>
      <c r="X219">
        <v>8</v>
      </c>
      <c r="Y219">
        <v>8</v>
      </c>
      <c r="Z219">
        <v>9</v>
      </c>
      <c r="AA219">
        <v>7</v>
      </c>
      <c r="AB219">
        <v>8</v>
      </c>
      <c r="AC219">
        <v>2</v>
      </c>
      <c r="AD219">
        <f>IF(Table13[[#This Row],[payment]]=1,1,0)</f>
        <v>0</v>
      </c>
      <c r="AE219">
        <f>IF(Table13[[#This Row],[payment]]=2,1,0)</f>
        <v>1</v>
      </c>
      <c r="AF219">
        <f>IF(Table13[[#This Row],[payment]]=3,1,0)</f>
        <v>0</v>
      </c>
      <c r="AG219">
        <v>1</v>
      </c>
      <c r="AH219">
        <f>IF(Table13[[#This Row],[method_payment]]=1,1,0)</f>
        <v>1</v>
      </c>
      <c r="AI219">
        <f>IF(Table13[[#This Row],[method_payment]]=2,1,0)</f>
        <v>0</v>
      </c>
      <c r="AJ219">
        <f>IF(Table13[[#This Row],[method_payment]]=3,1,0)</f>
        <v>0</v>
      </c>
      <c r="AK219">
        <f>IF(Table13[[#This Row],[method_payment]]=5,1,0)</f>
        <v>0</v>
      </c>
      <c r="AL219">
        <f>IF(Table13[[#This Row],[method_payment]]=6,1,0)</f>
        <v>0</v>
      </c>
      <c r="AM219" t="s">
        <v>16</v>
      </c>
      <c r="AN219" t="s">
        <v>16</v>
      </c>
      <c r="AO219">
        <v>1</v>
      </c>
      <c r="AP219" s="2">
        <v>1334.89</v>
      </c>
      <c r="AQ219" s="3">
        <f>IF(AND(Table13[[#This Row],[Average_amount_spent_per_visit_last_3_months]]&gt;=1,Table13[[#This Row],[Average_amount_spent_per_visit_last_3_months]]&lt;=999),1,0)</f>
        <v>0</v>
      </c>
      <c r="AR219" s="3">
        <f>IF(AND(Table13[[#This Row],[Average_amount_spent_per_visit_last_3_months]]&gt;=1000,Table13[[#This Row],[Average_amount_spent_per_visit_last_3_months]]&lt;=6700),1,0)</f>
        <v>1</v>
      </c>
      <c r="AS219">
        <v>1</v>
      </c>
      <c r="AT219">
        <v>28</v>
      </c>
      <c r="AU219">
        <f>IF(AND(Table13[[#This Row],[Age]]&gt;=18,Table13[[#This Row],[Age]]&lt;=25),1,0)</f>
        <v>0</v>
      </c>
      <c r="AV219">
        <f>IF(AND(Table13[[#This Row],[Age]]&gt;=26,Table13[[#This Row],[Age]]&lt;=35),1,0)</f>
        <v>1</v>
      </c>
      <c r="AW219">
        <f>IF(AND(Table13[[#This Row],[Age]]&gt;=36,Table13[[#This Row],[Age]]&lt;=45),1,0)</f>
        <v>0</v>
      </c>
      <c r="AX219">
        <f>IF(AND(Table13[[#This Row],[Age]]&gt;=46,Table13[[#This Row],[Age]]&lt;=55),1,0)</f>
        <v>0</v>
      </c>
      <c r="AY219">
        <f>IF(AND(Table13[[#This Row],[Age]]&gt;=56,Table13[[#This Row],[Age]]&lt;=67),1,0)</f>
        <v>0</v>
      </c>
      <c r="AZ219" t="s">
        <v>25</v>
      </c>
      <c r="BA219">
        <f>IF(Table13[[#This Row],[Marital Status]]="Married",1,0)</f>
        <v>1</v>
      </c>
      <c r="BB219">
        <f>IF(Table13[[#This Row],[Marital Status]]="Single",1,0)</f>
        <v>0</v>
      </c>
      <c r="BC219" t="s">
        <v>28</v>
      </c>
      <c r="BD219">
        <f>IF(Table13[[#This Row],[gender]]="Male",1,0)</f>
        <v>0</v>
      </c>
      <c r="BE219">
        <f>IF(Table13[[#This Row],[gender]]="Female",1,0)</f>
        <v>1</v>
      </c>
      <c r="BF219" t="s">
        <v>23</v>
      </c>
      <c r="BG219">
        <f>IF(Table13[[#This Row],[Highest level of Education]]="Did not attend school",1,0)</f>
        <v>0</v>
      </c>
      <c r="BH219">
        <f>IF(Table13[[#This Row],[Highest level of Education]]="K12 completed",1,0)</f>
        <v>0</v>
      </c>
      <c r="BI219">
        <f>IF(Table13[[#This Row],[Highest level of Education]]="High School Completed",1,0)</f>
        <v>0</v>
      </c>
      <c r="BJ219">
        <f>IF(Table13[[#This Row],[Highest level of Education]]="Technical Diploma/Partially completed College",1,0)</f>
        <v>1</v>
      </c>
      <c r="BK219">
        <f>IF(Table13[[#This Row],[Highest level of Education]]="University/College Degree",1,0)</f>
        <v>0</v>
      </c>
      <c r="BL219">
        <f>IF(Table13[[#This Row],[Highest level of Education]]="Post-graduate education",1,0)</f>
        <v>0</v>
      </c>
      <c r="BM219">
        <v>3</v>
      </c>
      <c r="BN219">
        <v>1</v>
      </c>
      <c r="BO219">
        <v>3</v>
      </c>
      <c r="BP219">
        <f>IF(Table13[[#This Row],[Monthly_Income 1_5500 2_8000 3_11000 4_15000 5_20000 6_27000 7_35000 8_5000 9_51000 98_0]]=1,1,0)</f>
        <v>0</v>
      </c>
      <c r="BQ219">
        <f>IF(Table13[[#This Row],[Monthly_Income 1_5500 2_8000 3_11000 4_15000 5_20000 6_27000 7_35000 8_5000 9_51000 98_0]]=2,1,0)</f>
        <v>0</v>
      </c>
      <c r="BR219">
        <f>IF(Table13[[#This Row],[Monthly_Income 1_5500 2_8000 3_11000 4_15000 5_20000 6_27000 7_35000 8_5000 9_51000 98_0]]=3,1,0)</f>
        <v>1</v>
      </c>
      <c r="BS219">
        <f>IF(Table13[[#This Row],[Monthly_Income 1_5500 2_8000 3_11000 4_15000 5_20000 6_27000 7_35000 8_5000 9_51000 98_0]]=4,1,0)</f>
        <v>0</v>
      </c>
      <c r="BT219">
        <f>IF(Table13[[#This Row],[Monthly_Income 1_5500 2_8000 3_11000 4_15000 5_20000 6_27000 7_35000 8_5000 9_51000 98_0]]=5,1,0)</f>
        <v>0</v>
      </c>
      <c r="BU219">
        <f>IF(Table13[[#This Row],[Monthly_Income 1_5500 2_8000 3_11000 4_15000 5_20000 6_27000 7_35000 8_5000 9_51000 98_0]]=6,1,0)</f>
        <v>0</v>
      </c>
      <c r="BV219">
        <f>IF(Table13[[#This Row],[Monthly_Income 1_5500 2_8000 3_11000 4_15000 5_20000 6_27000 7_35000 8_5000 9_51000 98_0]]=7,1,0)</f>
        <v>0</v>
      </c>
      <c r="BW219">
        <f>IF(Table13[[#This Row],[Monthly_Income 1_5500 2_8000 3_11000 4_15000 5_20000 6_27000 7_35000 8_5000 9_51000 98_0]]=8,1,0)</f>
        <v>0</v>
      </c>
      <c r="BX219">
        <f>IF(Table13[[#This Row],[Monthly_Income 1_5500 2_8000 3_11000 4_15000 5_20000 6_27000 7_35000 8_5000 9_51000 98_0]]=9,1,0)</f>
        <v>0</v>
      </c>
      <c r="BY219">
        <f>IF(Table13[[#This Row],[Monthly_Income 1_5500 2_8000 3_11000 4_15000 5_20000 6_27000 7_35000 8_5000 9_51000 98_0]]=98,1,0)</f>
        <v>0</v>
      </c>
      <c r="BZ219">
        <v>6</v>
      </c>
      <c r="CA219">
        <f>IF(Table13[[#This Row],[Monthly_Household_Income]]=1,1,0)</f>
        <v>0</v>
      </c>
      <c r="CB219">
        <f>IF(Table13[[#This Row],[Monthly_Household_Income]]=2,1,0)</f>
        <v>0</v>
      </c>
      <c r="CC219">
        <f>IF(Table13[[#This Row],[Monthly_Household_Income]]=3,1,0)</f>
        <v>0</v>
      </c>
      <c r="CD219">
        <f>IF(Table13[[#This Row],[Monthly_Household_Income]]=4,1,0)</f>
        <v>0</v>
      </c>
      <c r="CE219">
        <f>IF(Table13[[#This Row],[Monthly_Household_Income]]=5,1,0)</f>
        <v>0</v>
      </c>
      <c r="CF219">
        <f>IF(Table13[[#This Row],[Monthly_Household_Income]]=6,1,0)</f>
        <v>1</v>
      </c>
      <c r="CG219">
        <f>IF(Table13[[#This Row],[Monthly_Household_Income]]=7,1,0)</f>
        <v>0</v>
      </c>
      <c r="CH219">
        <f>IF(Table13[[#This Row],[Monthly_Household_Income]]=8,1,0)</f>
        <v>0</v>
      </c>
      <c r="CI219">
        <f>IF(Table13[[#This Row],[Monthly_Household_Income]]=9,1,0)</f>
        <v>0</v>
      </c>
      <c r="CJ219">
        <f>IF(Table13[[#This Row],[Monthly_Household_Income]]=98,1,0)</f>
        <v>0</v>
      </c>
    </row>
    <row r="220" spans="1:88">
      <c r="A220">
        <v>807</v>
      </c>
      <c r="B220" s="1">
        <v>43130</v>
      </c>
      <c r="C220" t="s">
        <v>31</v>
      </c>
      <c r="D220">
        <v>8</v>
      </c>
      <c r="E220">
        <v>9</v>
      </c>
      <c r="F220">
        <v>7</v>
      </c>
      <c r="G220">
        <v>8</v>
      </c>
      <c r="H220">
        <v>8</v>
      </c>
      <c r="I220">
        <v>8</v>
      </c>
      <c r="J220" t="s">
        <v>15</v>
      </c>
      <c r="K220">
        <v>9</v>
      </c>
      <c r="L220">
        <v>7</v>
      </c>
      <c r="M220">
        <v>8</v>
      </c>
      <c r="N220">
        <v>8</v>
      </c>
      <c r="O220">
        <v>9</v>
      </c>
      <c r="P220">
        <v>7</v>
      </c>
      <c r="Q220">
        <v>7</v>
      </c>
      <c r="R220">
        <v>9</v>
      </c>
      <c r="S220">
        <v>8</v>
      </c>
      <c r="T220">
        <v>9</v>
      </c>
      <c r="U220">
        <v>7</v>
      </c>
      <c r="V220">
        <v>7</v>
      </c>
      <c r="W220">
        <v>9</v>
      </c>
      <c r="X220">
        <v>7</v>
      </c>
      <c r="Y220">
        <v>8</v>
      </c>
      <c r="Z220">
        <v>8</v>
      </c>
      <c r="AA220">
        <v>7</v>
      </c>
      <c r="AB220">
        <v>8</v>
      </c>
      <c r="AC220">
        <v>1</v>
      </c>
      <c r="AD220">
        <f>IF(Table13[[#This Row],[payment]]=1,1,0)</f>
        <v>1</v>
      </c>
      <c r="AE220">
        <f>IF(Table13[[#This Row],[payment]]=2,1,0)</f>
        <v>0</v>
      </c>
      <c r="AF220">
        <f>IF(Table13[[#This Row],[payment]]=3,1,0)</f>
        <v>0</v>
      </c>
      <c r="AG220">
        <v>5</v>
      </c>
      <c r="AH220">
        <f>IF(Table13[[#This Row],[method_payment]]=1,1,0)</f>
        <v>0</v>
      </c>
      <c r="AI220">
        <f>IF(Table13[[#This Row],[method_payment]]=2,1,0)</f>
        <v>0</v>
      </c>
      <c r="AJ220">
        <f>IF(Table13[[#This Row],[method_payment]]=3,1,0)</f>
        <v>0</v>
      </c>
      <c r="AK220">
        <f>IF(Table13[[#This Row],[method_payment]]=5,1,0)</f>
        <v>1</v>
      </c>
      <c r="AL220">
        <f>IF(Table13[[#This Row],[method_payment]]=6,1,0)</f>
        <v>0</v>
      </c>
      <c r="AM220" t="s">
        <v>16</v>
      </c>
      <c r="AN220" t="s">
        <v>16</v>
      </c>
      <c r="AO220">
        <v>1</v>
      </c>
      <c r="AP220" s="2">
        <v>874.22</v>
      </c>
      <c r="AQ220" s="3">
        <f>IF(AND(Table13[[#This Row],[Average_amount_spent_per_visit_last_3_months]]&gt;=1,Table13[[#This Row],[Average_amount_spent_per_visit_last_3_months]]&lt;=999),1,0)</f>
        <v>1</v>
      </c>
      <c r="AR220" s="3">
        <f>IF(AND(Table13[[#This Row],[Average_amount_spent_per_visit_last_3_months]]&gt;=1000,Table13[[#This Row],[Average_amount_spent_per_visit_last_3_months]]&lt;=6700),1,0)</f>
        <v>0</v>
      </c>
      <c r="AS220">
        <v>3</v>
      </c>
      <c r="AT220">
        <v>31</v>
      </c>
      <c r="AU220">
        <f>IF(AND(Table13[[#This Row],[Age]]&gt;=18,Table13[[#This Row],[Age]]&lt;=25),1,0)</f>
        <v>0</v>
      </c>
      <c r="AV220">
        <f>IF(AND(Table13[[#This Row],[Age]]&gt;=26,Table13[[#This Row],[Age]]&lt;=35),1,0)</f>
        <v>1</v>
      </c>
      <c r="AW220">
        <f>IF(AND(Table13[[#This Row],[Age]]&gt;=36,Table13[[#This Row],[Age]]&lt;=45),1,0)</f>
        <v>0</v>
      </c>
      <c r="AX220">
        <f>IF(AND(Table13[[#This Row],[Age]]&gt;=46,Table13[[#This Row],[Age]]&lt;=55),1,0)</f>
        <v>0</v>
      </c>
      <c r="AY220">
        <f>IF(AND(Table13[[#This Row],[Age]]&gt;=56,Table13[[#This Row],[Age]]&lt;=67),1,0)</f>
        <v>0</v>
      </c>
      <c r="AZ220" t="s">
        <v>24</v>
      </c>
      <c r="BA220">
        <f>IF(Table13[[#This Row],[Marital Status]]="Married",1,0)</f>
        <v>0</v>
      </c>
      <c r="BB220">
        <f>IF(Table13[[#This Row],[Marital Status]]="Single",1,0)</f>
        <v>1</v>
      </c>
      <c r="BC220" t="s">
        <v>27</v>
      </c>
      <c r="BD220">
        <f>IF(Table13[[#This Row],[gender]]="Male",1,0)</f>
        <v>1</v>
      </c>
      <c r="BE220">
        <f>IF(Table13[[#This Row],[gender]]="Female",1,0)</f>
        <v>0</v>
      </c>
      <c r="BF220" t="s">
        <v>19</v>
      </c>
      <c r="BG220">
        <f>IF(Table13[[#This Row],[Highest level of Education]]="Did not attend school",1,0)</f>
        <v>0</v>
      </c>
      <c r="BH220">
        <f>IF(Table13[[#This Row],[Highest level of Education]]="K12 completed",1,0)</f>
        <v>0</v>
      </c>
      <c r="BI220">
        <f>IF(Table13[[#This Row],[Highest level of Education]]="High School Completed",1,0)</f>
        <v>0</v>
      </c>
      <c r="BJ220">
        <f>IF(Table13[[#This Row],[Highest level of Education]]="Technical Diploma/Partially completed College",1,0)</f>
        <v>0</v>
      </c>
      <c r="BK220">
        <f>IF(Table13[[#This Row],[Highest level of Education]]="University/College Degree",1,0)</f>
        <v>1</v>
      </c>
      <c r="BL220">
        <f>IF(Table13[[#This Row],[Highest level of Education]]="Post-graduate education",1,0)</f>
        <v>0</v>
      </c>
      <c r="BM220">
        <v>0</v>
      </c>
      <c r="BN220">
        <v>1</v>
      </c>
      <c r="BO220">
        <v>4</v>
      </c>
      <c r="BP220">
        <f>IF(Table13[[#This Row],[Monthly_Income 1_5500 2_8000 3_11000 4_15000 5_20000 6_27000 7_35000 8_5000 9_51000 98_0]]=1,1,0)</f>
        <v>0</v>
      </c>
      <c r="BQ220">
        <f>IF(Table13[[#This Row],[Monthly_Income 1_5500 2_8000 3_11000 4_15000 5_20000 6_27000 7_35000 8_5000 9_51000 98_0]]=2,1,0)</f>
        <v>0</v>
      </c>
      <c r="BR220">
        <f>IF(Table13[[#This Row],[Monthly_Income 1_5500 2_8000 3_11000 4_15000 5_20000 6_27000 7_35000 8_5000 9_51000 98_0]]=3,1,0)</f>
        <v>0</v>
      </c>
      <c r="BS220">
        <f>IF(Table13[[#This Row],[Monthly_Income 1_5500 2_8000 3_11000 4_15000 5_20000 6_27000 7_35000 8_5000 9_51000 98_0]]=4,1,0)</f>
        <v>1</v>
      </c>
      <c r="BT220">
        <f>IF(Table13[[#This Row],[Monthly_Income 1_5500 2_8000 3_11000 4_15000 5_20000 6_27000 7_35000 8_5000 9_51000 98_0]]=5,1,0)</f>
        <v>0</v>
      </c>
      <c r="BU220">
        <f>IF(Table13[[#This Row],[Monthly_Income 1_5500 2_8000 3_11000 4_15000 5_20000 6_27000 7_35000 8_5000 9_51000 98_0]]=6,1,0)</f>
        <v>0</v>
      </c>
      <c r="BV220">
        <f>IF(Table13[[#This Row],[Monthly_Income 1_5500 2_8000 3_11000 4_15000 5_20000 6_27000 7_35000 8_5000 9_51000 98_0]]=7,1,0)</f>
        <v>0</v>
      </c>
      <c r="BW220">
        <f>IF(Table13[[#This Row],[Monthly_Income 1_5500 2_8000 3_11000 4_15000 5_20000 6_27000 7_35000 8_5000 9_51000 98_0]]=8,1,0)</f>
        <v>0</v>
      </c>
      <c r="BX220">
        <f>IF(Table13[[#This Row],[Monthly_Income 1_5500 2_8000 3_11000 4_15000 5_20000 6_27000 7_35000 8_5000 9_51000 98_0]]=9,1,0)</f>
        <v>0</v>
      </c>
      <c r="BY220">
        <f>IF(Table13[[#This Row],[Monthly_Income 1_5500 2_8000 3_11000 4_15000 5_20000 6_27000 7_35000 8_5000 9_51000 98_0]]=98,1,0)</f>
        <v>0</v>
      </c>
      <c r="BZ220">
        <v>4</v>
      </c>
      <c r="CA220">
        <f>IF(Table13[[#This Row],[Monthly_Household_Income]]=1,1,0)</f>
        <v>0</v>
      </c>
      <c r="CB220">
        <f>IF(Table13[[#This Row],[Monthly_Household_Income]]=2,1,0)</f>
        <v>0</v>
      </c>
      <c r="CC220">
        <f>IF(Table13[[#This Row],[Monthly_Household_Income]]=3,1,0)</f>
        <v>0</v>
      </c>
      <c r="CD220">
        <f>IF(Table13[[#This Row],[Monthly_Household_Income]]=4,1,0)</f>
        <v>1</v>
      </c>
      <c r="CE220">
        <f>IF(Table13[[#This Row],[Monthly_Household_Income]]=5,1,0)</f>
        <v>0</v>
      </c>
      <c r="CF220">
        <f>IF(Table13[[#This Row],[Monthly_Household_Income]]=6,1,0)</f>
        <v>0</v>
      </c>
      <c r="CG220">
        <f>IF(Table13[[#This Row],[Monthly_Household_Income]]=7,1,0)</f>
        <v>0</v>
      </c>
      <c r="CH220">
        <f>IF(Table13[[#This Row],[Monthly_Household_Income]]=8,1,0)</f>
        <v>0</v>
      </c>
      <c r="CI220">
        <f>IF(Table13[[#This Row],[Monthly_Household_Income]]=9,1,0)</f>
        <v>0</v>
      </c>
      <c r="CJ220">
        <f>IF(Table13[[#This Row],[Monthly_Household_Income]]=98,1,0)</f>
        <v>0</v>
      </c>
    </row>
    <row r="221" spans="1:88">
      <c r="A221">
        <v>809</v>
      </c>
      <c r="B221" s="1">
        <v>43192</v>
      </c>
      <c r="C221" t="s">
        <v>35</v>
      </c>
      <c r="D221">
        <v>9</v>
      </c>
      <c r="E221">
        <v>8</v>
      </c>
      <c r="F221">
        <v>9</v>
      </c>
      <c r="G221">
        <v>7</v>
      </c>
      <c r="H221">
        <v>8</v>
      </c>
      <c r="I221">
        <v>8</v>
      </c>
      <c r="J221" t="s">
        <v>16</v>
      </c>
      <c r="K221">
        <v>9</v>
      </c>
      <c r="L221">
        <v>7</v>
      </c>
      <c r="M221">
        <v>8</v>
      </c>
      <c r="N221">
        <v>8</v>
      </c>
      <c r="O221">
        <v>9</v>
      </c>
      <c r="P221">
        <v>10</v>
      </c>
      <c r="Q221">
        <v>10</v>
      </c>
      <c r="R221">
        <v>8</v>
      </c>
      <c r="S221">
        <v>8</v>
      </c>
      <c r="T221">
        <v>7</v>
      </c>
      <c r="U221">
        <v>8</v>
      </c>
      <c r="V221">
        <v>7</v>
      </c>
      <c r="W221">
        <v>9</v>
      </c>
      <c r="X221">
        <v>9</v>
      </c>
      <c r="Y221">
        <v>10</v>
      </c>
      <c r="Z221">
        <v>9</v>
      </c>
      <c r="AA221">
        <v>7</v>
      </c>
      <c r="AB221">
        <v>8</v>
      </c>
      <c r="AC221">
        <v>1</v>
      </c>
      <c r="AD221">
        <f>IF(Table13[[#This Row],[payment]]=1,1,0)</f>
        <v>1</v>
      </c>
      <c r="AE221">
        <f>IF(Table13[[#This Row],[payment]]=2,1,0)</f>
        <v>0</v>
      </c>
      <c r="AF221">
        <f>IF(Table13[[#This Row],[payment]]=3,1,0)</f>
        <v>0</v>
      </c>
      <c r="AG221">
        <v>1</v>
      </c>
      <c r="AH221">
        <f>IF(Table13[[#This Row],[method_payment]]=1,1,0)</f>
        <v>1</v>
      </c>
      <c r="AI221">
        <f>IF(Table13[[#This Row],[method_payment]]=2,1,0)</f>
        <v>0</v>
      </c>
      <c r="AJ221">
        <f>IF(Table13[[#This Row],[method_payment]]=3,1,0)</f>
        <v>0</v>
      </c>
      <c r="AK221">
        <f>IF(Table13[[#This Row],[method_payment]]=5,1,0)</f>
        <v>0</v>
      </c>
      <c r="AL221">
        <f>IF(Table13[[#This Row],[method_payment]]=6,1,0)</f>
        <v>0</v>
      </c>
      <c r="AM221" t="s">
        <v>16</v>
      </c>
      <c r="AN221" t="s">
        <v>16</v>
      </c>
      <c r="AO221">
        <v>1</v>
      </c>
      <c r="AP221" s="2">
        <v>208.35</v>
      </c>
      <c r="AQ221" s="3">
        <f>IF(AND(Table13[[#This Row],[Average_amount_spent_per_visit_last_3_months]]&gt;=1,Table13[[#This Row],[Average_amount_spent_per_visit_last_3_months]]&lt;=999),1,0)</f>
        <v>1</v>
      </c>
      <c r="AR221" s="3">
        <f>IF(AND(Table13[[#This Row],[Average_amount_spent_per_visit_last_3_months]]&gt;=1000,Table13[[#This Row],[Average_amount_spent_per_visit_last_3_months]]&lt;=6700),1,0)</f>
        <v>0</v>
      </c>
      <c r="AS221">
        <v>3</v>
      </c>
      <c r="AT221">
        <v>33</v>
      </c>
      <c r="AU221">
        <f>IF(AND(Table13[[#This Row],[Age]]&gt;=18,Table13[[#This Row],[Age]]&lt;=25),1,0)</f>
        <v>0</v>
      </c>
      <c r="AV221">
        <f>IF(AND(Table13[[#This Row],[Age]]&gt;=26,Table13[[#This Row],[Age]]&lt;=35),1,0)</f>
        <v>1</v>
      </c>
      <c r="AW221">
        <f>IF(AND(Table13[[#This Row],[Age]]&gt;=36,Table13[[#This Row],[Age]]&lt;=45),1,0)</f>
        <v>0</v>
      </c>
      <c r="AX221">
        <f>IF(AND(Table13[[#This Row],[Age]]&gt;=46,Table13[[#This Row],[Age]]&lt;=55),1,0)</f>
        <v>0</v>
      </c>
      <c r="AY221">
        <f>IF(AND(Table13[[#This Row],[Age]]&gt;=56,Table13[[#This Row],[Age]]&lt;=67),1,0)</f>
        <v>0</v>
      </c>
      <c r="AZ221" t="s">
        <v>24</v>
      </c>
      <c r="BA221">
        <f>IF(Table13[[#This Row],[Marital Status]]="Married",1,0)</f>
        <v>0</v>
      </c>
      <c r="BB221">
        <f>IF(Table13[[#This Row],[Marital Status]]="Single",1,0)</f>
        <v>1</v>
      </c>
      <c r="BC221" t="s">
        <v>28</v>
      </c>
      <c r="BD221">
        <f>IF(Table13[[#This Row],[gender]]="Male",1,0)</f>
        <v>0</v>
      </c>
      <c r="BE221">
        <f>IF(Table13[[#This Row],[gender]]="Female",1,0)</f>
        <v>1</v>
      </c>
      <c r="BF221" t="s">
        <v>23</v>
      </c>
      <c r="BG221">
        <f>IF(Table13[[#This Row],[Highest level of Education]]="Did not attend school",1,0)</f>
        <v>0</v>
      </c>
      <c r="BH221">
        <f>IF(Table13[[#This Row],[Highest level of Education]]="K12 completed",1,0)</f>
        <v>0</v>
      </c>
      <c r="BI221">
        <f>IF(Table13[[#This Row],[Highest level of Education]]="High School Completed",1,0)</f>
        <v>0</v>
      </c>
      <c r="BJ221">
        <f>IF(Table13[[#This Row],[Highest level of Education]]="Technical Diploma/Partially completed College",1,0)</f>
        <v>1</v>
      </c>
      <c r="BK221">
        <f>IF(Table13[[#This Row],[Highest level of Education]]="University/College Degree",1,0)</f>
        <v>0</v>
      </c>
      <c r="BL221">
        <f>IF(Table13[[#This Row],[Highest level of Education]]="Post-graduate education",1,0)</f>
        <v>0</v>
      </c>
      <c r="BM221">
        <v>0</v>
      </c>
      <c r="BN221">
        <v>1</v>
      </c>
      <c r="BO221">
        <v>4</v>
      </c>
      <c r="BP221">
        <f>IF(Table13[[#This Row],[Monthly_Income 1_5500 2_8000 3_11000 4_15000 5_20000 6_27000 7_35000 8_5000 9_51000 98_0]]=1,1,0)</f>
        <v>0</v>
      </c>
      <c r="BQ221">
        <f>IF(Table13[[#This Row],[Monthly_Income 1_5500 2_8000 3_11000 4_15000 5_20000 6_27000 7_35000 8_5000 9_51000 98_0]]=2,1,0)</f>
        <v>0</v>
      </c>
      <c r="BR221">
        <f>IF(Table13[[#This Row],[Monthly_Income 1_5500 2_8000 3_11000 4_15000 5_20000 6_27000 7_35000 8_5000 9_51000 98_0]]=3,1,0)</f>
        <v>0</v>
      </c>
      <c r="BS221">
        <f>IF(Table13[[#This Row],[Monthly_Income 1_5500 2_8000 3_11000 4_15000 5_20000 6_27000 7_35000 8_5000 9_51000 98_0]]=4,1,0)</f>
        <v>1</v>
      </c>
      <c r="BT221">
        <f>IF(Table13[[#This Row],[Monthly_Income 1_5500 2_8000 3_11000 4_15000 5_20000 6_27000 7_35000 8_5000 9_51000 98_0]]=5,1,0)</f>
        <v>0</v>
      </c>
      <c r="BU221">
        <f>IF(Table13[[#This Row],[Monthly_Income 1_5500 2_8000 3_11000 4_15000 5_20000 6_27000 7_35000 8_5000 9_51000 98_0]]=6,1,0)</f>
        <v>0</v>
      </c>
      <c r="BV221">
        <f>IF(Table13[[#This Row],[Monthly_Income 1_5500 2_8000 3_11000 4_15000 5_20000 6_27000 7_35000 8_5000 9_51000 98_0]]=7,1,0)</f>
        <v>0</v>
      </c>
      <c r="BW221">
        <f>IF(Table13[[#This Row],[Monthly_Income 1_5500 2_8000 3_11000 4_15000 5_20000 6_27000 7_35000 8_5000 9_51000 98_0]]=8,1,0)</f>
        <v>0</v>
      </c>
      <c r="BX221">
        <f>IF(Table13[[#This Row],[Monthly_Income 1_5500 2_8000 3_11000 4_15000 5_20000 6_27000 7_35000 8_5000 9_51000 98_0]]=9,1,0)</f>
        <v>0</v>
      </c>
      <c r="BY221">
        <f>IF(Table13[[#This Row],[Monthly_Income 1_5500 2_8000 3_11000 4_15000 5_20000 6_27000 7_35000 8_5000 9_51000 98_0]]=98,1,0)</f>
        <v>0</v>
      </c>
      <c r="BZ221">
        <v>5</v>
      </c>
      <c r="CA221">
        <f>IF(Table13[[#This Row],[Monthly_Household_Income]]=1,1,0)</f>
        <v>0</v>
      </c>
      <c r="CB221">
        <f>IF(Table13[[#This Row],[Monthly_Household_Income]]=2,1,0)</f>
        <v>0</v>
      </c>
      <c r="CC221">
        <f>IF(Table13[[#This Row],[Monthly_Household_Income]]=3,1,0)</f>
        <v>0</v>
      </c>
      <c r="CD221">
        <f>IF(Table13[[#This Row],[Monthly_Household_Income]]=4,1,0)</f>
        <v>0</v>
      </c>
      <c r="CE221">
        <f>IF(Table13[[#This Row],[Monthly_Household_Income]]=5,1,0)</f>
        <v>1</v>
      </c>
      <c r="CF221">
        <f>IF(Table13[[#This Row],[Monthly_Household_Income]]=6,1,0)</f>
        <v>0</v>
      </c>
      <c r="CG221">
        <f>IF(Table13[[#This Row],[Monthly_Household_Income]]=7,1,0)</f>
        <v>0</v>
      </c>
      <c r="CH221">
        <f>IF(Table13[[#This Row],[Monthly_Household_Income]]=8,1,0)</f>
        <v>0</v>
      </c>
      <c r="CI221">
        <f>IF(Table13[[#This Row],[Monthly_Household_Income]]=9,1,0)</f>
        <v>0</v>
      </c>
      <c r="CJ221">
        <f>IF(Table13[[#This Row],[Monthly_Household_Income]]=98,1,0)</f>
        <v>0</v>
      </c>
    </row>
    <row r="222" spans="1:88">
      <c r="A222">
        <v>812</v>
      </c>
      <c r="B222" s="1">
        <v>42969</v>
      </c>
      <c r="C222" t="s">
        <v>33</v>
      </c>
      <c r="D222">
        <v>6</v>
      </c>
      <c r="E222">
        <v>9</v>
      </c>
      <c r="F222">
        <v>8</v>
      </c>
      <c r="G222">
        <v>8</v>
      </c>
      <c r="H222">
        <v>7</v>
      </c>
      <c r="I222">
        <v>8</v>
      </c>
      <c r="J222" t="s">
        <v>16</v>
      </c>
      <c r="K222">
        <v>8</v>
      </c>
      <c r="L222">
        <v>6</v>
      </c>
      <c r="M222">
        <v>6</v>
      </c>
      <c r="N222">
        <v>7</v>
      </c>
      <c r="O222">
        <v>6</v>
      </c>
      <c r="P222">
        <v>6</v>
      </c>
      <c r="Q222">
        <v>8</v>
      </c>
      <c r="R222">
        <v>7</v>
      </c>
      <c r="S222">
        <v>7</v>
      </c>
      <c r="T222">
        <v>7</v>
      </c>
      <c r="U222">
        <v>8</v>
      </c>
      <c r="V222">
        <v>8</v>
      </c>
      <c r="W222">
        <v>0</v>
      </c>
      <c r="X222">
        <v>0</v>
      </c>
      <c r="Y222">
        <v>8</v>
      </c>
      <c r="Z222">
        <v>8</v>
      </c>
      <c r="AA222">
        <v>7</v>
      </c>
      <c r="AB222">
        <v>7</v>
      </c>
      <c r="AC222">
        <v>2</v>
      </c>
      <c r="AD222">
        <f>IF(Table13[[#This Row],[payment]]=1,1,0)</f>
        <v>0</v>
      </c>
      <c r="AE222">
        <f>IF(Table13[[#This Row],[payment]]=2,1,0)</f>
        <v>1</v>
      </c>
      <c r="AF222">
        <f>IF(Table13[[#This Row],[payment]]=3,1,0)</f>
        <v>0</v>
      </c>
      <c r="AG222">
        <v>2</v>
      </c>
      <c r="AH222">
        <f>IF(Table13[[#This Row],[method_payment]]=1,1,0)</f>
        <v>0</v>
      </c>
      <c r="AI222">
        <f>IF(Table13[[#This Row],[method_payment]]=2,1,0)</f>
        <v>1</v>
      </c>
      <c r="AJ222">
        <f>IF(Table13[[#This Row],[method_payment]]=3,1,0)</f>
        <v>0</v>
      </c>
      <c r="AK222">
        <f>IF(Table13[[#This Row],[method_payment]]=5,1,0)</f>
        <v>0</v>
      </c>
      <c r="AL222">
        <f>IF(Table13[[#This Row],[method_payment]]=6,1,0)</f>
        <v>0</v>
      </c>
      <c r="AM222" t="s">
        <v>16</v>
      </c>
      <c r="AN222" t="s">
        <v>15</v>
      </c>
      <c r="AO222">
        <v>1</v>
      </c>
      <c r="AP222" s="2">
        <v>227.97</v>
      </c>
      <c r="AQ222" s="3">
        <f>IF(AND(Table13[[#This Row],[Average_amount_spent_per_visit_last_3_months]]&gt;=1,Table13[[#This Row],[Average_amount_spent_per_visit_last_3_months]]&lt;=999),1,0)</f>
        <v>1</v>
      </c>
      <c r="AR222" s="3">
        <f>IF(AND(Table13[[#This Row],[Average_amount_spent_per_visit_last_3_months]]&gt;=1000,Table13[[#This Row],[Average_amount_spent_per_visit_last_3_months]]&lt;=6700),1,0)</f>
        <v>0</v>
      </c>
      <c r="AS222">
        <v>2</v>
      </c>
      <c r="AT222">
        <v>46</v>
      </c>
      <c r="AU222">
        <f>IF(AND(Table13[[#This Row],[Age]]&gt;=18,Table13[[#This Row],[Age]]&lt;=25),1,0)</f>
        <v>0</v>
      </c>
      <c r="AV222">
        <f>IF(AND(Table13[[#This Row],[Age]]&gt;=26,Table13[[#This Row],[Age]]&lt;=35),1,0)</f>
        <v>0</v>
      </c>
      <c r="AW222">
        <f>IF(AND(Table13[[#This Row],[Age]]&gt;=36,Table13[[#This Row],[Age]]&lt;=45),1,0)</f>
        <v>0</v>
      </c>
      <c r="AX222">
        <f>IF(AND(Table13[[#This Row],[Age]]&gt;=46,Table13[[#This Row],[Age]]&lt;=55),1,0)</f>
        <v>1</v>
      </c>
      <c r="AY222">
        <f>IF(AND(Table13[[#This Row],[Age]]&gt;=56,Table13[[#This Row],[Age]]&lt;=67),1,0)</f>
        <v>0</v>
      </c>
      <c r="AZ222" t="s">
        <v>25</v>
      </c>
      <c r="BA222">
        <f>IF(Table13[[#This Row],[Marital Status]]="Married",1,0)</f>
        <v>1</v>
      </c>
      <c r="BB222">
        <f>IF(Table13[[#This Row],[Marital Status]]="Single",1,0)</f>
        <v>0</v>
      </c>
      <c r="BC222" t="s">
        <v>28</v>
      </c>
      <c r="BD222">
        <f>IF(Table13[[#This Row],[gender]]="Male",1,0)</f>
        <v>0</v>
      </c>
      <c r="BE222">
        <f>IF(Table13[[#This Row],[gender]]="Female",1,0)</f>
        <v>1</v>
      </c>
      <c r="BF222" t="s">
        <v>20</v>
      </c>
      <c r="BG222">
        <f>IF(Table13[[#This Row],[Highest level of Education]]="Did not attend school",1,0)</f>
        <v>0</v>
      </c>
      <c r="BH222">
        <f>IF(Table13[[#This Row],[Highest level of Education]]="K12 completed",1,0)</f>
        <v>0</v>
      </c>
      <c r="BI222">
        <f>IF(Table13[[#This Row],[Highest level of Education]]="High School Completed",1,0)</f>
        <v>1</v>
      </c>
      <c r="BJ222">
        <f>IF(Table13[[#This Row],[Highest level of Education]]="Technical Diploma/Partially completed College",1,0)</f>
        <v>0</v>
      </c>
      <c r="BK222">
        <f>IF(Table13[[#This Row],[Highest level of Education]]="University/College Degree",1,0)</f>
        <v>0</v>
      </c>
      <c r="BL222">
        <f>IF(Table13[[#This Row],[Highest level of Education]]="Post-graduate education",1,0)</f>
        <v>0</v>
      </c>
      <c r="BM222">
        <v>5</v>
      </c>
      <c r="BN222">
        <v>1</v>
      </c>
      <c r="BO222">
        <v>2</v>
      </c>
      <c r="BP222">
        <f>IF(Table13[[#This Row],[Monthly_Income 1_5500 2_8000 3_11000 4_15000 5_20000 6_27000 7_35000 8_5000 9_51000 98_0]]=1,1,0)</f>
        <v>0</v>
      </c>
      <c r="BQ222">
        <f>IF(Table13[[#This Row],[Monthly_Income 1_5500 2_8000 3_11000 4_15000 5_20000 6_27000 7_35000 8_5000 9_51000 98_0]]=2,1,0)</f>
        <v>1</v>
      </c>
      <c r="BR222">
        <f>IF(Table13[[#This Row],[Monthly_Income 1_5500 2_8000 3_11000 4_15000 5_20000 6_27000 7_35000 8_5000 9_51000 98_0]]=3,1,0)</f>
        <v>0</v>
      </c>
      <c r="BS222">
        <f>IF(Table13[[#This Row],[Monthly_Income 1_5500 2_8000 3_11000 4_15000 5_20000 6_27000 7_35000 8_5000 9_51000 98_0]]=4,1,0)</f>
        <v>0</v>
      </c>
      <c r="BT222">
        <f>IF(Table13[[#This Row],[Monthly_Income 1_5500 2_8000 3_11000 4_15000 5_20000 6_27000 7_35000 8_5000 9_51000 98_0]]=5,1,0)</f>
        <v>0</v>
      </c>
      <c r="BU222">
        <f>IF(Table13[[#This Row],[Monthly_Income 1_5500 2_8000 3_11000 4_15000 5_20000 6_27000 7_35000 8_5000 9_51000 98_0]]=6,1,0)</f>
        <v>0</v>
      </c>
      <c r="BV222">
        <f>IF(Table13[[#This Row],[Monthly_Income 1_5500 2_8000 3_11000 4_15000 5_20000 6_27000 7_35000 8_5000 9_51000 98_0]]=7,1,0)</f>
        <v>0</v>
      </c>
      <c r="BW222">
        <f>IF(Table13[[#This Row],[Monthly_Income 1_5500 2_8000 3_11000 4_15000 5_20000 6_27000 7_35000 8_5000 9_51000 98_0]]=8,1,0)</f>
        <v>0</v>
      </c>
      <c r="BX222">
        <f>IF(Table13[[#This Row],[Monthly_Income 1_5500 2_8000 3_11000 4_15000 5_20000 6_27000 7_35000 8_5000 9_51000 98_0]]=9,1,0)</f>
        <v>0</v>
      </c>
      <c r="BY222">
        <f>IF(Table13[[#This Row],[Monthly_Income 1_5500 2_8000 3_11000 4_15000 5_20000 6_27000 7_35000 8_5000 9_51000 98_0]]=98,1,0)</f>
        <v>0</v>
      </c>
      <c r="BZ222">
        <v>4</v>
      </c>
      <c r="CA222">
        <f>IF(Table13[[#This Row],[Monthly_Household_Income]]=1,1,0)</f>
        <v>0</v>
      </c>
      <c r="CB222">
        <f>IF(Table13[[#This Row],[Monthly_Household_Income]]=2,1,0)</f>
        <v>0</v>
      </c>
      <c r="CC222">
        <f>IF(Table13[[#This Row],[Monthly_Household_Income]]=3,1,0)</f>
        <v>0</v>
      </c>
      <c r="CD222">
        <f>IF(Table13[[#This Row],[Monthly_Household_Income]]=4,1,0)</f>
        <v>1</v>
      </c>
      <c r="CE222">
        <f>IF(Table13[[#This Row],[Monthly_Household_Income]]=5,1,0)</f>
        <v>0</v>
      </c>
      <c r="CF222">
        <f>IF(Table13[[#This Row],[Monthly_Household_Income]]=6,1,0)</f>
        <v>0</v>
      </c>
      <c r="CG222">
        <f>IF(Table13[[#This Row],[Monthly_Household_Income]]=7,1,0)</f>
        <v>0</v>
      </c>
      <c r="CH222">
        <f>IF(Table13[[#This Row],[Monthly_Household_Income]]=8,1,0)</f>
        <v>0</v>
      </c>
      <c r="CI222">
        <f>IF(Table13[[#This Row],[Monthly_Household_Income]]=9,1,0)</f>
        <v>0</v>
      </c>
      <c r="CJ222">
        <f>IF(Table13[[#This Row],[Monthly_Household_Income]]=98,1,0)</f>
        <v>0</v>
      </c>
    </row>
    <row r="223" spans="1:88">
      <c r="A223">
        <v>814</v>
      </c>
      <c r="B223" s="1">
        <v>42917</v>
      </c>
      <c r="C223" t="s">
        <v>30</v>
      </c>
      <c r="D223">
        <v>8</v>
      </c>
      <c r="E223">
        <v>7</v>
      </c>
      <c r="F223">
        <v>7</v>
      </c>
      <c r="G223">
        <v>7</v>
      </c>
      <c r="H223">
        <v>8</v>
      </c>
      <c r="I223">
        <v>8</v>
      </c>
      <c r="J223" t="s">
        <v>16</v>
      </c>
      <c r="K223">
        <v>9</v>
      </c>
      <c r="L223">
        <v>9</v>
      </c>
      <c r="M223">
        <v>7</v>
      </c>
      <c r="N223">
        <v>9</v>
      </c>
      <c r="O223">
        <v>7</v>
      </c>
      <c r="P223">
        <v>8</v>
      </c>
      <c r="Q223">
        <v>6</v>
      </c>
      <c r="R223">
        <v>6</v>
      </c>
      <c r="S223">
        <v>7</v>
      </c>
      <c r="T223">
        <v>7</v>
      </c>
      <c r="U223">
        <v>6</v>
      </c>
      <c r="V223">
        <v>6</v>
      </c>
      <c r="W223">
        <v>6</v>
      </c>
      <c r="X223">
        <v>7</v>
      </c>
      <c r="Y223">
        <v>6</v>
      </c>
      <c r="Z223">
        <v>9</v>
      </c>
      <c r="AA223">
        <v>7</v>
      </c>
      <c r="AB223">
        <v>6</v>
      </c>
      <c r="AC223">
        <v>2</v>
      </c>
      <c r="AD223">
        <f>IF(Table13[[#This Row],[payment]]=1,1,0)</f>
        <v>0</v>
      </c>
      <c r="AE223">
        <f>IF(Table13[[#This Row],[payment]]=2,1,0)</f>
        <v>1</v>
      </c>
      <c r="AF223">
        <f>IF(Table13[[#This Row],[payment]]=3,1,0)</f>
        <v>0</v>
      </c>
      <c r="AG223">
        <v>1</v>
      </c>
      <c r="AH223">
        <f>IF(Table13[[#This Row],[method_payment]]=1,1,0)</f>
        <v>1</v>
      </c>
      <c r="AI223">
        <f>IF(Table13[[#This Row],[method_payment]]=2,1,0)</f>
        <v>0</v>
      </c>
      <c r="AJ223">
        <f>IF(Table13[[#This Row],[method_payment]]=3,1,0)</f>
        <v>0</v>
      </c>
      <c r="AK223">
        <f>IF(Table13[[#This Row],[method_payment]]=5,1,0)</f>
        <v>0</v>
      </c>
      <c r="AL223">
        <f>IF(Table13[[#This Row],[method_payment]]=6,1,0)</f>
        <v>0</v>
      </c>
      <c r="AM223" t="s">
        <v>16</v>
      </c>
      <c r="AN223" t="s">
        <v>15</v>
      </c>
      <c r="AO223">
        <v>2</v>
      </c>
      <c r="AP223" s="2">
        <v>680.07</v>
      </c>
      <c r="AQ223" s="3">
        <f>IF(AND(Table13[[#This Row],[Average_amount_spent_per_visit_last_3_months]]&gt;=1,Table13[[#This Row],[Average_amount_spent_per_visit_last_3_months]]&lt;=999),1,0)</f>
        <v>1</v>
      </c>
      <c r="AR223" s="3">
        <f>IF(AND(Table13[[#This Row],[Average_amount_spent_per_visit_last_3_months]]&gt;=1000,Table13[[#This Row],[Average_amount_spent_per_visit_last_3_months]]&lt;=6700),1,0)</f>
        <v>0</v>
      </c>
      <c r="AS223">
        <v>2</v>
      </c>
      <c r="AT223">
        <v>27</v>
      </c>
      <c r="AU223">
        <f>IF(AND(Table13[[#This Row],[Age]]&gt;=18,Table13[[#This Row],[Age]]&lt;=25),1,0)</f>
        <v>0</v>
      </c>
      <c r="AV223">
        <f>IF(AND(Table13[[#This Row],[Age]]&gt;=26,Table13[[#This Row],[Age]]&lt;=35),1,0)</f>
        <v>1</v>
      </c>
      <c r="AW223">
        <f>IF(AND(Table13[[#This Row],[Age]]&gt;=36,Table13[[#This Row],[Age]]&lt;=45),1,0)</f>
        <v>0</v>
      </c>
      <c r="AX223">
        <f>IF(AND(Table13[[#This Row],[Age]]&gt;=46,Table13[[#This Row],[Age]]&lt;=55),1,0)</f>
        <v>0</v>
      </c>
      <c r="AY223">
        <f>IF(AND(Table13[[#This Row],[Age]]&gt;=56,Table13[[#This Row],[Age]]&lt;=67),1,0)</f>
        <v>0</v>
      </c>
      <c r="AZ223" t="s">
        <v>25</v>
      </c>
      <c r="BA223">
        <f>IF(Table13[[#This Row],[Marital Status]]="Married",1,0)</f>
        <v>1</v>
      </c>
      <c r="BB223">
        <f>IF(Table13[[#This Row],[Marital Status]]="Single",1,0)</f>
        <v>0</v>
      </c>
      <c r="BC223" t="s">
        <v>27</v>
      </c>
      <c r="BD223">
        <f>IF(Table13[[#This Row],[gender]]="Male",1,0)</f>
        <v>1</v>
      </c>
      <c r="BE223">
        <f>IF(Table13[[#This Row],[gender]]="Female",1,0)</f>
        <v>0</v>
      </c>
      <c r="BF223" t="s">
        <v>18</v>
      </c>
      <c r="BG223">
        <f>IF(Table13[[#This Row],[Highest level of Education]]="Did not attend school",1,0)</f>
        <v>0</v>
      </c>
      <c r="BH223">
        <f>IF(Table13[[#This Row],[Highest level of Education]]="K12 completed",1,0)</f>
        <v>0</v>
      </c>
      <c r="BI223">
        <f>IF(Table13[[#This Row],[Highest level of Education]]="High School Completed",1,0)</f>
        <v>0</v>
      </c>
      <c r="BJ223">
        <f>IF(Table13[[#This Row],[Highest level of Education]]="Technical Diploma/Partially completed College",1,0)</f>
        <v>0</v>
      </c>
      <c r="BK223">
        <f>IF(Table13[[#This Row],[Highest level of Education]]="University/College Degree",1,0)</f>
        <v>0</v>
      </c>
      <c r="BL223">
        <f>IF(Table13[[#This Row],[Highest level of Education]]="Post-graduate education",1,0)</f>
        <v>1</v>
      </c>
      <c r="BM223">
        <v>4</v>
      </c>
      <c r="BN223">
        <v>1</v>
      </c>
      <c r="BO223">
        <v>4</v>
      </c>
      <c r="BP223">
        <f>IF(Table13[[#This Row],[Monthly_Income 1_5500 2_8000 3_11000 4_15000 5_20000 6_27000 7_35000 8_5000 9_51000 98_0]]=1,1,0)</f>
        <v>0</v>
      </c>
      <c r="BQ223">
        <f>IF(Table13[[#This Row],[Monthly_Income 1_5500 2_8000 3_11000 4_15000 5_20000 6_27000 7_35000 8_5000 9_51000 98_0]]=2,1,0)</f>
        <v>0</v>
      </c>
      <c r="BR223">
        <f>IF(Table13[[#This Row],[Monthly_Income 1_5500 2_8000 3_11000 4_15000 5_20000 6_27000 7_35000 8_5000 9_51000 98_0]]=3,1,0)</f>
        <v>0</v>
      </c>
      <c r="BS223">
        <f>IF(Table13[[#This Row],[Monthly_Income 1_5500 2_8000 3_11000 4_15000 5_20000 6_27000 7_35000 8_5000 9_51000 98_0]]=4,1,0)</f>
        <v>1</v>
      </c>
      <c r="BT223">
        <f>IF(Table13[[#This Row],[Monthly_Income 1_5500 2_8000 3_11000 4_15000 5_20000 6_27000 7_35000 8_5000 9_51000 98_0]]=5,1,0)</f>
        <v>0</v>
      </c>
      <c r="BU223">
        <f>IF(Table13[[#This Row],[Monthly_Income 1_5500 2_8000 3_11000 4_15000 5_20000 6_27000 7_35000 8_5000 9_51000 98_0]]=6,1,0)</f>
        <v>0</v>
      </c>
      <c r="BV223">
        <f>IF(Table13[[#This Row],[Monthly_Income 1_5500 2_8000 3_11000 4_15000 5_20000 6_27000 7_35000 8_5000 9_51000 98_0]]=7,1,0)</f>
        <v>0</v>
      </c>
      <c r="BW223">
        <f>IF(Table13[[#This Row],[Monthly_Income 1_5500 2_8000 3_11000 4_15000 5_20000 6_27000 7_35000 8_5000 9_51000 98_0]]=8,1,0)</f>
        <v>0</v>
      </c>
      <c r="BX223">
        <f>IF(Table13[[#This Row],[Monthly_Income 1_5500 2_8000 3_11000 4_15000 5_20000 6_27000 7_35000 8_5000 9_51000 98_0]]=9,1,0)</f>
        <v>0</v>
      </c>
      <c r="BY223">
        <f>IF(Table13[[#This Row],[Monthly_Income 1_5500 2_8000 3_11000 4_15000 5_20000 6_27000 7_35000 8_5000 9_51000 98_0]]=98,1,0)</f>
        <v>0</v>
      </c>
      <c r="BZ223">
        <v>6</v>
      </c>
      <c r="CA223">
        <f>IF(Table13[[#This Row],[Monthly_Household_Income]]=1,1,0)</f>
        <v>0</v>
      </c>
      <c r="CB223">
        <f>IF(Table13[[#This Row],[Monthly_Household_Income]]=2,1,0)</f>
        <v>0</v>
      </c>
      <c r="CC223">
        <f>IF(Table13[[#This Row],[Monthly_Household_Income]]=3,1,0)</f>
        <v>0</v>
      </c>
      <c r="CD223">
        <f>IF(Table13[[#This Row],[Monthly_Household_Income]]=4,1,0)</f>
        <v>0</v>
      </c>
      <c r="CE223">
        <f>IF(Table13[[#This Row],[Monthly_Household_Income]]=5,1,0)</f>
        <v>0</v>
      </c>
      <c r="CF223">
        <f>IF(Table13[[#This Row],[Monthly_Household_Income]]=6,1,0)</f>
        <v>1</v>
      </c>
      <c r="CG223">
        <f>IF(Table13[[#This Row],[Monthly_Household_Income]]=7,1,0)</f>
        <v>0</v>
      </c>
      <c r="CH223">
        <f>IF(Table13[[#This Row],[Monthly_Household_Income]]=8,1,0)</f>
        <v>0</v>
      </c>
      <c r="CI223">
        <f>IF(Table13[[#This Row],[Monthly_Household_Income]]=9,1,0)</f>
        <v>0</v>
      </c>
      <c r="CJ223">
        <f>IF(Table13[[#This Row],[Monthly_Household_Income]]=98,1,0)</f>
        <v>0</v>
      </c>
    </row>
    <row r="224" spans="1:88">
      <c r="A224">
        <v>818</v>
      </c>
      <c r="B224" s="1">
        <v>43069</v>
      </c>
      <c r="C224" t="s">
        <v>31</v>
      </c>
      <c r="D224">
        <v>6</v>
      </c>
      <c r="E224">
        <v>7</v>
      </c>
      <c r="F224">
        <v>6</v>
      </c>
      <c r="G224">
        <v>6</v>
      </c>
      <c r="H224">
        <v>6</v>
      </c>
      <c r="I224">
        <v>7</v>
      </c>
      <c r="J224" t="s">
        <v>15</v>
      </c>
      <c r="K224">
        <v>7</v>
      </c>
      <c r="L224">
        <v>6</v>
      </c>
      <c r="M224">
        <v>6</v>
      </c>
      <c r="N224">
        <v>7</v>
      </c>
      <c r="O224">
        <v>7</v>
      </c>
      <c r="P224">
        <v>6</v>
      </c>
      <c r="Q224">
        <v>7</v>
      </c>
      <c r="R224">
        <v>6</v>
      </c>
      <c r="S224">
        <v>7</v>
      </c>
      <c r="T224">
        <v>6</v>
      </c>
      <c r="U224">
        <v>6</v>
      </c>
      <c r="V224">
        <v>7</v>
      </c>
      <c r="W224">
        <v>6</v>
      </c>
      <c r="X224">
        <v>7</v>
      </c>
      <c r="Y224">
        <v>7</v>
      </c>
      <c r="Z224">
        <v>6</v>
      </c>
      <c r="AA224">
        <v>6</v>
      </c>
      <c r="AB224">
        <v>7</v>
      </c>
      <c r="AC224">
        <v>1</v>
      </c>
      <c r="AD224">
        <f>IF(Table13[[#This Row],[payment]]=1,1,0)</f>
        <v>1</v>
      </c>
      <c r="AE224">
        <f>IF(Table13[[#This Row],[payment]]=2,1,0)</f>
        <v>0</v>
      </c>
      <c r="AF224">
        <f>IF(Table13[[#This Row],[payment]]=3,1,0)</f>
        <v>0</v>
      </c>
      <c r="AG224">
        <v>6</v>
      </c>
      <c r="AH224">
        <f>IF(Table13[[#This Row],[method_payment]]=1,1,0)</f>
        <v>0</v>
      </c>
      <c r="AI224">
        <f>IF(Table13[[#This Row],[method_payment]]=2,1,0)</f>
        <v>0</v>
      </c>
      <c r="AJ224">
        <f>IF(Table13[[#This Row],[method_payment]]=3,1,0)</f>
        <v>0</v>
      </c>
      <c r="AK224">
        <f>IF(Table13[[#This Row],[method_payment]]=5,1,0)</f>
        <v>0</v>
      </c>
      <c r="AL224">
        <f>IF(Table13[[#This Row],[method_payment]]=6,1,0)</f>
        <v>1</v>
      </c>
      <c r="AM224" t="s">
        <v>16</v>
      </c>
      <c r="AN224" t="s">
        <v>16</v>
      </c>
      <c r="AO224">
        <v>2</v>
      </c>
      <c r="AP224" s="2">
        <v>111.03</v>
      </c>
      <c r="AQ224" s="3">
        <f>IF(AND(Table13[[#This Row],[Average_amount_spent_per_visit_last_3_months]]&gt;=1,Table13[[#This Row],[Average_amount_spent_per_visit_last_3_months]]&lt;=999),1,0)</f>
        <v>1</v>
      </c>
      <c r="AR224" s="3">
        <f>IF(AND(Table13[[#This Row],[Average_amount_spent_per_visit_last_3_months]]&gt;=1000,Table13[[#This Row],[Average_amount_spent_per_visit_last_3_months]]&lt;=6700),1,0)</f>
        <v>0</v>
      </c>
      <c r="AS224">
        <v>2</v>
      </c>
      <c r="AT224">
        <v>34</v>
      </c>
      <c r="AU224">
        <f>IF(AND(Table13[[#This Row],[Age]]&gt;=18,Table13[[#This Row],[Age]]&lt;=25),1,0)</f>
        <v>0</v>
      </c>
      <c r="AV224">
        <f>IF(AND(Table13[[#This Row],[Age]]&gt;=26,Table13[[#This Row],[Age]]&lt;=35),1,0)</f>
        <v>1</v>
      </c>
      <c r="AW224">
        <f>IF(AND(Table13[[#This Row],[Age]]&gt;=36,Table13[[#This Row],[Age]]&lt;=45),1,0)</f>
        <v>0</v>
      </c>
      <c r="AX224">
        <f>IF(AND(Table13[[#This Row],[Age]]&gt;=46,Table13[[#This Row],[Age]]&lt;=55),1,0)</f>
        <v>0</v>
      </c>
      <c r="AY224">
        <f>IF(AND(Table13[[#This Row],[Age]]&gt;=56,Table13[[#This Row],[Age]]&lt;=67),1,0)</f>
        <v>0</v>
      </c>
      <c r="AZ224" t="s">
        <v>25</v>
      </c>
      <c r="BA224">
        <f>IF(Table13[[#This Row],[Marital Status]]="Married",1,0)</f>
        <v>1</v>
      </c>
      <c r="BB224">
        <f>IF(Table13[[#This Row],[Marital Status]]="Single",1,0)</f>
        <v>0</v>
      </c>
      <c r="BC224" t="s">
        <v>27</v>
      </c>
      <c r="BD224">
        <f>IF(Table13[[#This Row],[gender]]="Male",1,0)</f>
        <v>1</v>
      </c>
      <c r="BE224">
        <f>IF(Table13[[#This Row],[gender]]="Female",1,0)</f>
        <v>0</v>
      </c>
      <c r="BF224" t="s">
        <v>22</v>
      </c>
      <c r="BG224">
        <f>IF(Table13[[#This Row],[Highest level of Education]]="Did not attend school",1,0)</f>
        <v>0</v>
      </c>
      <c r="BH224">
        <f>IF(Table13[[#This Row],[Highest level of Education]]="K12 completed",1,0)</f>
        <v>1</v>
      </c>
      <c r="BI224">
        <f>IF(Table13[[#This Row],[Highest level of Education]]="High School Completed",1,0)</f>
        <v>0</v>
      </c>
      <c r="BJ224">
        <f>IF(Table13[[#This Row],[Highest level of Education]]="Technical Diploma/Partially completed College",1,0)</f>
        <v>0</v>
      </c>
      <c r="BK224">
        <f>IF(Table13[[#This Row],[Highest level of Education]]="University/College Degree",1,0)</f>
        <v>0</v>
      </c>
      <c r="BL224">
        <f>IF(Table13[[#This Row],[Highest level of Education]]="Post-graduate education",1,0)</f>
        <v>0</v>
      </c>
      <c r="BM224">
        <v>3</v>
      </c>
      <c r="BN224">
        <v>1</v>
      </c>
      <c r="BO224">
        <v>2</v>
      </c>
      <c r="BP224">
        <f>IF(Table13[[#This Row],[Monthly_Income 1_5500 2_8000 3_11000 4_15000 5_20000 6_27000 7_35000 8_5000 9_51000 98_0]]=1,1,0)</f>
        <v>0</v>
      </c>
      <c r="BQ224">
        <f>IF(Table13[[#This Row],[Monthly_Income 1_5500 2_8000 3_11000 4_15000 5_20000 6_27000 7_35000 8_5000 9_51000 98_0]]=2,1,0)</f>
        <v>1</v>
      </c>
      <c r="BR224">
        <f>IF(Table13[[#This Row],[Monthly_Income 1_5500 2_8000 3_11000 4_15000 5_20000 6_27000 7_35000 8_5000 9_51000 98_0]]=3,1,0)</f>
        <v>0</v>
      </c>
      <c r="BS224">
        <f>IF(Table13[[#This Row],[Monthly_Income 1_5500 2_8000 3_11000 4_15000 5_20000 6_27000 7_35000 8_5000 9_51000 98_0]]=4,1,0)</f>
        <v>0</v>
      </c>
      <c r="BT224">
        <f>IF(Table13[[#This Row],[Monthly_Income 1_5500 2_8000 3_11000 4_15000 5_20000 6_27000 7_35000 8_5000 9_51000 98_0]]=5,1,0)</f>
        <v>0</v>
      </c>
      <c r="BU224">
        <f>IF(Table13[[#This Row],[Monthly_Income 1_5500 2_8000 3_11000 4_15000 5_20000 6_27000 7_35000 8_5000 9_51000 98_0]]=6,1,0)</f>
        <v>0</v>
      </c>
      <c r="BV224">
        <f>IF(Table13[[#This Row],[Monthly_Income 1_5500 2_8000 3_11000 4_15000 5_20000 6_27000 7_35000 8_5000 9_51000 98_0]]=7,1,0)</f>
        <v>0</v>
      </c>
      <c r="BW224">
        <f>IF(Table13[[#This Row],[Monthly_Income 1_5500 2_8000 3_11000 4_15000 5_20000 6_27000 7_35000 8_5000 9_51000 98_0]]=8,1,0)</f>
        <v>0</v>
      </c>
      <c r="BX224">
        <f>IF(Table13[[#This Row],[Monthly_Income 1_5500 2_8000 3_11000 4_15000 5_20000 6_27000 7_35000 8_5000 9_51000 98_0]]=9,1,0)</f>
        <v>0</v>
      </c>
      <c r="BY224">
        <f>IF(Table13[[#This Row],[Monthly_Income 1_5500 2_8000 3_11000 4_15000 5_20000 6_27000 7_35000 8_5000 9_51000 98_0]]=98,1,0)</f>
        <v>0</v>
      </c>
      <c r="BZ224">
        <v>5</v>
      </c>
      <c r="CA224">
        <f>IF(Table13[[#This Row],[Monthly_Household_Income]]=1,1,0)</f>
        <v>0</v>
      </c>
      <c r="CB224">
        <f>IF(Table13[[#This Row],[Monthly_Household_Income]]=2,1,0)</f>
        <v>0</v>
      </c>
      <c r="CC224">
        <f>IF(Table13[[#This Row],[Monthly_Household_Income]]=3,1,0)</f>
        <v>0</v>
      </c>
      <c r="CD224">
        <f>IF(Table13[[#This Row],[Monthly_Household_Income]]=4,1,0)</f>
        <v>0</v>
      </c>
      <c r="CE224">
        <f>IF(Table13[[#This Row],[Monthly_Household_Income]]=5,1,0)</f>
        <v>1</v>
      </c>
      <c r="CF224">
        <f>IF(Table13[[#This Row],[Monthly_Household_Income]]=6,1,0)</f>
        <v>0</v>
      </c>
      <c r="CG224">
        <f>IF(Table13[[#This Row],[Monthly_Household_Income]]=7,1,0)</f>
        <v>0</v>
      </c>
      <c r="CH224">
        <f>IF(Table13[[#This Row],[Monthly_Household_Income]]=8,1,0)</f>
        <v>0</v>
      </c>
      <c r="CI224">
        <f>IF(Table13[[#This Row],[Monthly_Household_Income]]=9,1,0)</f>
        <v>0</v>
      </c>
      <c r="CJ224">
        <f>IF(Table13[[#This Row],[Monthly_Household_Income]]=98,1,0)</f>
        <v>0</v>
      </c>
    </row>
    <row r="225" spans="1:88">
      <c r="A225">
        <v>823</v>
      </c>
      <c r="B225" s="1">
        <v>42978</v>
      </c>
      <c r="C225" t="s">
        <v>29</v>
      </c>
      <c r="D225">
        <v>8</v>
      </c>
      <c r="E225">
        <v>6</v>
      </c>
      <c r="F225">
        <v>7</v>
      </c>
      <c r="G225">
        <v>6</v>
      </c>
      <c r="H225">
        <v>7</v>
      </c>
      <c r="I225">
        <v>8</v>
      </c>
      <c r="J225" t="s">
        <v>15</v>
      </c>
      <c r="K225">
        <v>6</v>
      </c>
      <c r="L225">
        <v>7</v>
      </c>
      <c r="M225">
        <v>8</v>
      </c>
      <c r="N225">
        <v>8</v>
      </c>
      <c r="O225">
        <v>7</v>
      </c>
      <c r="P225">
        <v>6</v>
      </c>
      <c r="Q225">
        <v>8</v>
      </c>
      <c r="R225">
        <v>8</v>
      </c>
      <c r="S225">
        <v>7</v>
      </c>
      <c r="T225">
        <v>6</v>
      </c>
      <c r="U225">
        <v>7</v>
      </c>
      <c r="V225">
        <v>7</v>
      </c>
      <c r="W225">
        <v>8</v>
      </c>
      <c r="X225">
        <v>6</v>
      </c>
      <c r="Y225">
        <v>8</v>
      </c>
      <c r="Z225">
        <v>7</v>
      </c>
      <c r="AA225">
        <v>6</v>
      </c>
      <c r="AB225">
        <v>0</v>
      </c>
      <c r="AC225">
        <v>2</v>
      </c>
      <c r="AD225">
        <f>IF(Table13[[#This Row],[payment]]=1,1,0)</f>
        <v>0</v>
      </c>
      <c r="AE225">
        <f>IF(Table13[[#This Row],[payment]]=2,1,0)</f>
        <v>1</v>
      </c>
      <c r="AF225">
        <f>IF(Table13[[#This Row],[payment]]=3,1,0)</f>
        <v>0</v>
      </c>
      <c r="AG225">
        <v>1</v>
      </c>
      <c r="AH225">
        <f>IF(Table13[[#This Row],[method_payment]]=1,1,0)</f>
        <v>1</v>
      </c>
      <c r="AI225">
        <f>IF(Table13[[#This Row],[method_payment]]=2,1,0)</f>
        <v>0</v>
      </c>
      <c r="AJ225">
        <f>IF(Table13[[#This Row],[method_payment]]=3,1,0)</f>
        <v>0</v>
      </c>
      <c r="AK225">
        <f>IF(Table13[[#This Row],[method_payment]]=5,1,0)</f>
        <v>0</v>
      </c>
      <c r="AL225">
        <f>IF(Table13[[#This Row],[method_payment]]=6,1,0)</f>
        <v>0</v>
      </c>
      <c r="AM225" t="s">
        <v>16</v>
      </c>
      <c r="AN225" t="s">
        <v>16</v>
      </c>
      <c r="AO225">
        <v>1</v>
      </c>
      <c r="AP225" s="2">
        <v>177.81</v>
      </c>
      <c r="AQ225" s="3">
        <f>IF(AND(Table13[[#This Row],[Average_amount_spent_per_visit_last_3_months]]&gt;=1,Table13[[#This Row],[Average_amount_spent_per_visit_last_3_months]]&lt;=999),1,0)</f>
        <v>1</v>
      </c>
      <c r="AR225" s="3">
        <f>IF(AND(Table13[[#This Row],[Average_amount_spent_per_visit_last_3_months]]&gt;=1000,Table13[[#This Row],[Average_amount_spent_per_visit_last_3_months]]&lt;=6700),1,0)</f>
        <v>0</v>
      </c>
      <c r="AS225">
        <v>2</v>
      </c>
      <c r="AT225">
        <v>29</v>
      </c>
      <c r="AU225">
        <f>IF(AND(Table13[[#This Row],[Age]]&gt;=18,Table13[[#This Row],[Age]]&lt;=25),1,0)</f>
        <v>0</v>
      </c>
      <c r="AV225">
        <f>IF(AND(Table13[[#This Row],[Age]]&gt;=26,Table13[[#This Row],[Age]]&lt;=35),1,0)</f>
        <v>1</v>
      </c>
      <c r="AW225">
        <f>IF(AND(Table13[[#This Row],[Age]]&gt;=36,Table13[[#This Row],[Age]]&lt;=45),1,0)</f>
        <v>0</v>
      </c>
      <c r="AX225">
        <f>IF(AND(Table13[[#This Row],[Age]]&gt;=46,Table13[[#This Row],[Age]]&lt;=55),1,0)</f>
        <v>0</v>
      </c>
      <c r="AY225">
        <f>IF(AND(Table13[[#This Row],[Age]]&gt;=56,Table13[[#This Row],[Age]]&lt;=67),1,0)</f>
        <v>0</v>
      </c>
      <c r="AZ225" t="s">
        <v>25</v>
      </c>
      <c r="BA225">
        <f>IF(Table13[[#This Row],[Marital Status]]="Married",1,0)</f>
        <v>1</v>
      </c>
      <c r="BB225">
        <f>IF(Table13[[#This Row],[Marital Status]]="Single",1,0)</f>
        <v>0</v>
      </c>
      <c r="BC225" t="s">
        <v>28</v>
      </c>
      <c r="BD225">
        <f>IF(Table13[[#This Row],[gender]]="Male",1,0)</f>
        <v>0</v>
      </c>
      <c r="BE225">
        <f>IF(Table13[[#This Row],[gender]]="Female",1,0)</f>
        <v>1</v>
      </c>
      <c r="BF225" t="s">
        <v>23</v>
      </c>
      <c r="BG225">
        <f>IF(Table13[[#This Row],[Highest level of Education]]="Did not attend school",1,0)</f>
        <v>0</v>
      </c>
      <c r="BH225">
        <f>IF(Table13[[#This Row],[Highest level of Education]]="K12 completed",1,0)</f>
        <v>0</v>
      </c>
      <c r="BI225">
        <f>IF(Table13[[#This Row],[Highest level of Education]]="High School Completed",1,0)</f>
        <v>0</v>
      </c>
      <c r="BJ225">
        <f>IF(Table13[[#This Row],[Highest level of Education]]="Technical Diploma/Partially completed College",1,0)</f>
        <v>1</v>
      </c>
      <c r="BK225">
        <f>IF(Table13[[#This Row],[Highest level of Education]]="University/College Degree",1,0)</f>
        <v>0</v>
      </c>
      <c r="BL225">
        <f>IF(Table13[[#This Row],[Highest level of Education]]="Post-graduate education",1,0)</f>
        <v>0</v>
      </c>
      <c r="BM225">
        <v>3</v>
      </c>
      <c r="BN225">
        <v>3</v>
      </c>
      <c r="BO225" t="s">
        <v>1</v>
      </c>
      <c r="BP225">
        <f>IF(Table13[[#This Row],[Monthly_Income 1_5500 2_8000 3_11000 4_15000 5_20000 6_27000 7_35000 8_5000 9_51000 98_0]]=1,1,0)</f>
        <v>0</v>
      </c>
      <c r="BQ225">
        <f>IF(Table13[[#This Row],[Monthly_Income 1_5500 2_8000 3_11000 4_15000 5_20000 6_27000 7_35000 8_5000 9_51000 98_0]]=2,1,0)</f>
        <v>0</v>
      </c>
      <c r="BR225">
        <f>IF(Table13[[#This Row],[Monthly_Income 1_5500 2_8000 3_11000 4_15000 5_20000 6_27000 7_35000 8_5000 9_51000 98_0]]=3,1,0)</f>
        <v>0</v>
      </c>
      <c r="BS225">
        <f>IF(Table13[[#This Row],[Monthly_Income 1_5500 2_8000 3_11000 4_15000 5_20000 6_27000 7_35000 8_5000 9_51000 98_0]]=4,1,0)</f>
        <v>0</v>
      </c>
      <c r="BT225">
        <f>IF(Table13[[#This Row],[Monthly_Income 1_5500 2_8000 3_11000 4_15000 5_20000 6_27000 7_35000 8_5000 9_51000 98_0]]=5,1,0)</f>
        <v>0</v>
      </c>
      <c r="BU225">
        <f>IF(Table13[[#This Row],[Monthly_Income 1_5500 2_8000 3_11000 4_15000 5_20000 6_27000 7_35000 8_5000 9_51000 98_0]]=6,1,0)</f>
        <v>0</v>
      </c>
      <c r="BV225">
        <f>IF(Table13[[#This Row],[Monthly_Income 1_5500 2_8000 3_11000 4_15000 5_20000 6_27000 7_35000 8_5000 9_51000 98_0]]=7,1,0)</f>
        <v>0</v>
      </c>
      <c r="BW225">
        <f>IF(Table13[[#This Row],[Monthly_Income 1_5500 2_8000 3_11000 4_15000 5_20000 6_27000 7_35000 8_5000 9_51000 98_0]]=8,1,0)</f>
        <v>0</v>
      </c>
      <c r="BX225">
        <f>IF(Table13[[#This Row],[Monthly_Income 1_5500 2_8000 3_11000 4_15000 5_20000 6_27000 7_35000 8_5000 9_51000 98_0]]=9,1,0)</f>
        <v>0</v>
      </c>
      <c r="BY225">
        <f>IF(Table13[[#This Row],[Monthly_Income 1_5500 2_8000 3_11000 4_15000 5_20000 6_27000 7_35000 8_5000 9_51000 98_0]]=98,1,0)</f>
        <v>0</v>
      </c>
      <c r="BZ225">
        <v>3</v>
      </c>
      <c r="CA225">
        <f>IF(Table13[[#This Row],[Monthly_Household_Income]]=1,1,0)</f>
        <v>0</v>
      </c>
      <c r="CB225">
        <f>IF(Table13[[#This Row],[Monthly_Household_Income]]=2,1,0)</f>
        <v>0</v>
      </c>
      <c r="CC225">
        <f>IF(Table13[[#This Row],[Monthly_Household_Income]]=3,1,0)</f>
        <v>1</v>
      </c>
      <c r="CD225">
        <f>IF(Table13[[#This Row],[Monthly_Household_Income]]=4,1,0)</f>
        <v>0</v>
      </c>
      <c r="CE225">
        <f>IF(Table13[[#This Row],[Monthly_Household_Income]]=5,1,0)</f>
        <v>0</v>
      </c>
      <c r="CF225">
        <f>IF(Table13[[#This Row],[Monthly_Household_Income]]=6,1,0)</f>
        <v>0</v>
      </c>
      <c r="CG225">
        <f>IF(Table13[[#This Row],[Monthly_Household_Income]]=7,1,0)</f>
        <v>0</v>
      </c>
      <c r="CH225">
        <f>IF(Table13[[#This Row],[Monthly_Household_Income]]=8,1,0)</f>
        <v>0</v>
      </c>
      <c r="CI225">
        <f>IF(Table13[[#This Row],[Monthly_Household_Income]]=9,1,0)</f>
        <v>0</v>
      </c>
      <c r="CJ225">
        <f>IF(Table13[[#This Row],[Monthly_Household_Income]]=98,1,0)</f>
        <v>0</v>
      </c>
    </row>
    <row r="226" spans="1:88">
      <c r="A226">
        <v>825</v>
      </c>
      <c r="B226" s="1">
        <v>43069</v>
      </c>
      <c r="C226" t="s">
        <v>39</v>
      </c>
      <c r="D226">
        <v>7</v>
      </c>
      <c r="E226">
        <v>8</v>
      </c>
      <c r="F226">
        <v>7</v>
      </c>
      <c r="G226">
        <v>8</v>
      </c>
      <c r="H226">
        <v>8</v>
      </c>
      <c r="I226">
        <v>7</v>
      </c>
      <c r="J226" t="s">
        <v>15</v>
      </c>
      <c r="K226">
        <v>8</v>
      </c>
      <c r="L226">
        <v>9</v>
      </c>
      <c r="M226">
        <v>8</v>
      </c>
      <c r="N226">
        <v>9</v>
      </c>
      <c r="O226">
        <v>7</v>
      </c>
      <c r="P226">
        <v>8</v>
      </c>
      <c r="Q226">
        <v>10</v>
      </c>
      <c r="R226">
        <v>8</v>
      </c>
      <c r="S226">
        <v>9</v>
      </c>
      <c r="T226">
        <v>9</v>
      </c>
      <c r="U226">
        <v>10</v>
      </c>
      <c r="V226">
        <v>8</v>
      </c>
      <c r="W226">
        <v>7</v>
      </c>
      <c r="X226">
        <v>0</v>
      </c>
      <c r="Y226">
        <v>7</v>
      </c>
      <c r="Z226">
        <v>7</v>
      </c>
      <c r="AA226">
        <v>7</v>
      </c>
      <c r="AB226">
        <v>9</v>
      </c>
      <c r="AC226">
        <v>2</v>
      </c>
      <c r="AD226">
        <f>IF(Table13[[#This Row],[payment]]=1,1,0)</f>
        <v>0</v>
      </c>
      <c r="AE226">
        <f>IF(Table13[[#This Row],[payment]]=2,1,0)</f>
        <v>1</v>
      </c>
      <c r="AF226">
        <f>IF(Table13[[#This Row],[payment]]=3,1,0)</f>
        <v>0</v>
      </c>
      <c r="AG226">
        <v>5</v>
      </c>
      <c r="AH226">
        <f>IF(Table13[[#This Row],[method_payment]]=1,1,0)</f>
        <v>0</v>
      </c>
      <c r="AI226">
        <f>IF(Table13[[#This Row],[method_payment]]=2,1,0)</f>
        <v>0</v>
      </c>
      <c r="AJ226">
        <f>IF(Table13[[#This Row],[method_payment]]=3,1,0)</f>
        <v>0</v>
      </c>
      <c r="AK226">
        <f>IF(Table13[[#This Row],[method_payment]]=5,1,0)</f>
        <v>1</v>
      </c>
      <c r="AL226">
        <f>IF(Table13[[#This Row],[method_payment]]=6,1,0)</f>
        <v>0</v>
      </c>
      <c r="AM226" t="s">
        <v>15</v>
      </c>
      <c r="AN226" t="s">
        <v>15</v>
      </c>
      <c r="AO226">
        <v>4</v>
      </c>
      <c r="AP226" s="2">
        <v>248.52</v>
      </c>
      <c r="AQ226" s="3">
        <f>IF(AND(Table13[[#This Row],[Average_amount_spent_per_visit_last_3_months]]&gt;=1,Table13[[#This Row],[Average_amount_spent_per_visit_last_3_months]]&lt;=999),1,0)</f>
        <v>1</v>
      </c>
      <c r="AR226" s="3">
        <f>IF(AND(Table13[[#This Row],[Average_amount_spent_per_visit_last_3_months]]&gt;=1000,Table13[[#This Row],[Average_amount_spent_per_visit_last_3_months]]&lt;=6700),1,0)</f>
        <v>0</v>
      </c>
      <c r="AS226">
        <v>2</v>
      </c>
      <c r="AT226">
        <v>25</v>
      </c>
      <c r="AU226">
        <f>IF(AND(Table13[[#This Row],[Age]]&gt;=18,Table13[[#This Row],[Age]]&lt;=25),1,0)</f>
        <v>1</v>
      </c>
      <c r="AV226">
        <f>IF(AND(Table13[[#This Row],[Age]]&gt;=26,Table13[[#This Row],[Age]]&lt;=35),1,0)</f>
        <v>0</v>
      </c>
      <c r="AW226">
        <f>IF(AND(Table13[[#This Row],[Age]]&gt;=36,Table13[[#This Row],[Age]]&lt;=45),1,0)</f>
        <v>0</v>
      </c>
      <c r="AX226">
        <f>IF(AND(Table13[[#This Row],[Age]]&gt;=46,Table13[[#This Row],[Age]]&lt;=55),1,0)</f>
        <v>0</v>
      </c>
      <c r="AY226">
        <f>IF(AND(Table13[[#This Row],[Age]]&gt;=56,Table13[[#This Row],[Age]]&lt;=67),1,0)</f>
        <v>0</v>
      </c>
      <c r="AZ226" t="s">
        <v>24</v>
      </c>
      <c r="BA226">
        <f>IF(Table13[[#This Row],[Marital Status]]="Married",1,0)</f>
        <v>0</v>
      </c>
      <c r="BB226">
        <f>IF(Table13[[#This Row],[Marital Status]]="Single",1,0)</f>
        <v>1</v>
      </c>
      <c r="BC226" t="s">
        <v>27</v>
      </c>
      <c r="BD226">
        <f>IF(Table13[[#This Row],[gender]]="Male",1,0)</f>
        <v>1</v>
      </c>
      <c r="BE226">
        <f>IF(Table13[[#This Row],[gender]]="Female",1,0)</f>
        <v>0</v>
      </c>
      <c r="BF226" t="s">
        <v>19</v>
      </c>
      <c r="BG226">
        <f>IF(Table13[[#This Row],[Highest level of Education]]="Did not attend school",1,0)</f>
        <v>0</v>
      </c>
      <c r="BH226">
        <f>IF(Table13[[#This Row],[Highest level of Education]]="K12 completed",1,0)</f>
        <v>0</v>
      </c>
      <c r="BI226">
        <f>IF(Table13[[#This Row],[Highest level of Education]]="High School Completed",1,0)</f>
        <v>0</v>
      </c>
      <c r="BJ226">
        <f>IF(Table13[[#This Row],[Highest level of Education]]="Technical Diploma/Partially completed College",1,0)</f>
        <v>0</v>
      </c>
      <c r="BK226">
        <f>IF(Table13[[#This Row],[Highest level of Education]]="University/College Degree",1,0)</f>
        <v>1</v>
      </c>
      <c r="BL226">
        <f>IF(Table13[[#This Row],[Highest level of Education]]="Post-graduate education",1,0)</f>
        <v>0</v>
      </c>
      <c r="BM226">
        <v>0</v>
      </c>
      <c r="BN226">
        <v>1</v>
      </c>
      <c r="BO226">
        <v>3</v>
      </c>
      <c r="BP226">
        <f>IF(Table13[[#This Row],[Monthly_Income 1_5500 2_8000 3_11000 4_15000 5_20000 6_27000 7_35000 8_5000 9_51000 98_0]]=1,1,0)</f>
        <v>0</v>
      </c>
      <c r="BQ226">
        <f>IF(Table13[[#This Row],[Monthly_Income 1_5500 2_8000 3_11000 4_15000 5_20000 6_27000 7_35000 8_5000 9_51000 98_0]]=2,1,0)</f>
        <v>0</v>
      </c>
      <c r="BR226">
        <f>IF(Table13[[#This Row],[Monthly_Income 1_5500 2_8000 3_11000 4_15000 5_20000 6_27000 7_35000 8_5000 9_51000 98_0]]=3,1,0)</f>
        <v>1</v>
      </c>
      <c r="BS226">
        <f>IF(Table13[[#This Row],[Monthly_Income 1_5500 2_8000 3_11000 4_15000 5_20000 6_27000 7_35000 8_5000 9_51000 98_0]]=4,1,0)</f>
        <v>0</v>
      </c>
      <c r="BT226">
        <f>IF(Table13[[#This Row],[Monthly_Income 1_5500 2_8000 3_11000 4_15000 5_20000 6_27000 7_35000 8_5000 9_51000 98_0]]=5,1,0)</f>
        <v>0</v>
      </c>
      <c r="BU226">
        <f>IF(Table13[[#This Row],[Monthly_Income 1_5500 2_8000 3_11000 4_15000 5_20000 6_27000 7_35000 8_5000 9_51000 98_0]]=6,1,0)</f>
        <v>0</v>
      </c>
      <c r="BV226">
        <f>IF(Table13[[#This Row],[Monthly_Income 1_5500 2_8000 3_11000 4_15000 5_20000 6_27000 7_35000 8_5000 9_51000 98_0]]=7,1,0)</f>
        <v>0</v>
      </c>
      <c r="BW226">
        <f>IF(Table13[[#This Row],[Monthly_Income 1_5500 2_8000 3_11000 4_15000 5_20000 6_27000 7_35000 8_5000 9_51000 98_0]]=8,1,0)</f>
        <v>0</v>
      </c>
      <c r="BX226">
        <f>IF(Table13[[#This Row],[Monthly_Income 1_5500 2_8000 3_11000 4_15000 5_20000 6_27000 7_35000 8_5000 9_51000 98_0]]=9,1,0)</f>
        <v>0</v>
      </c>
      <c r="BY226">
        <f>IF(Table13[[#This Row],[Monthly_Income 1_5500 2_8000 3_11000 4_15000 5_20000 6_27000 7_35000 8_5000 9_51000 98_0]]=98,1,0)</f>
        <v>0</v>
      </c>
      <c r="BZ226">
        <v>8</v>
      </c>
      <c r="CA226">
        <f>IF(Table13[[#This Row],[Monthly_Household_Income]]=1,1,0)</f>
        <v>0</v>
      </c>
      <c r="CB226">
        <f>IF(Table13[[#This Row],[Monthly_Household_Income]]=2,1,0)</f>
        <v>0</v>
      </c>
      <c r="CC226">
        <f>IF(Table13[[#This Row],[Monthly_Household_Income]]=3,1,0)</f>
        <v>0</v>
      </c>
      <c r="CD226">
        <f>IF(Table13[[#This Row],[Monthly_Household_Income]]=4,1,0)</f>
        <v>0</v>
      </c>
      <c r="CE226">
        <f>IF(Table13[[#This Row],[Monthly_Household_Income]]=5,1,0)</f>
        <v>0</v>
      </c>
      <c r="CF226">
        <f>IF(Table13[[#This Row],[Monthly_Household_Income]]=6,1,0)</f>
        <v>0</v>
      </c>
      <c r="CG226">
        <f>IF(Table13[[#This Row],[Monthly_Household_Income]]=7,1,0)</f>
        <v>0</v>
      </c>
      <c r="CH226">
        <f>IF(Table13[[#This Row],[Monthly_Household_Income]]=8,1,0)</f>
        <v>1</v>
      </c>
      <c r="CI226">
        <f>IF(Table13[[#This Row],[Monthly_Household_Income]]=9,1,0)</f>
        <v>0</v>
      </c>
      <c r="CJ226">
        <f>IF(Table13[[#This Row],[Monthly_Household_Income]]=98,1,0)</f>
        <v>0</v>
      </c>
    </row>
    <row r="227" spans="1:88">
      <c r="A227">
        <v>831</v>
      </c>
      <c r="B227" s="1">
        <v>43069</v>
      </c>
      <c r="C227" t="s">
        <v>34</v>
      </c>
      <c r="D227">
        <v>7</v>
      </c>
      <c r="E227">
        <v>8</v>
      </c>
      <c r="F227">
        <v>8</v>
      </c>
      <c r="G227">
        <v>7</v>
      </c>
      <c r="H227">
        <v>7</v>
      </c>
      <c r="I227">
        <v>8</v>
      </c>
      <c r="J227" t="s">
        <v>15</v>
      </c>
      <c r="K227">
        <v>6</v>
      </c>
      <c r="L227">
        <v>8</v>
      </c>
      <c r="M227">
        <v>7</v>
      </c>
      <c r="N227">
        <v>7</v>
      </c>
      <c r="O227">
        <v>8</v>
      </c>
      <c r="P227">
        <v>6</v>
      </c>
      <c r="Q227">
        <v>8</v>
      </c>
      <c r="R227">
        <v>7</v>
      </c>
      <c r="S227">
        <v>8</v>
      </c>
      <c r="T227">
        <v>6</v>
      </c>
      <c r="U227">
        <v>6</v>
      </c>
      <c r="V227">
        <v>8</v>
      </c>
      <c r="W227">
        <v>6</v>
      </c>
      <c r="X227">
        <v>7</v>
      </c>
      <c r="Y227">
        <v>7</v>
      </c>
      <c r="Z227">
        <v>7</v>
      </c>
      <c r="AA227">
        <v>6</v>
      </c>
      <c r="AB227">
        <v>7</v>
      </c>
      <c r="AC227">
        <v>1</v>
      </c>
      <c r="AD227">
        <f>IF(Table13[[#This Row],[payment]]=1,1,0)</f>
        <v>1</v>
      </c>
      <c r="AE227">
        <f>IF(Table13[[#This Row],[payment]]=2,1,0)</f>
        <v>0</v>
      </c>
      <c r="AF227">
        <f>IF(Table13[[#This Row],[payment]]=3,1,0)</f>
        <v>0</v>
      </c>
      <c r="AG227">
        <v>2</v>
      </c>
      <c r="AH227">
        <f>IF(Table13[[#This Row],[method_payment]]=1,1,0)</f>
        <v>0</v>
      </c>
      <c r="AI227">
        <f>IF(Table13[[#This Row],[method_payment]]=2,1,0)</f>
        <v>1</v>
      </c>
      <c r="AJ227">
        <f>IF(Table13[[#This Row],[method_payment]]=3,1,0)</f>
        <v>0</v>
      </c>
      <c r="AK227">
        <f>IF(Table13[[#This Row],[method_payment]]=5,1,0)</f>
        <v>0</v>
      </c>
      <c r="AL227">
        <f>IF(Table13[[#This Row],[method_payment]]=6,1,0)</f>
        <v>0</v>
      </c>
      <c r="AM227" t="s">
        <v>15</v>
      </c>
      <c r="AN227" t="s">
        <v>15</v>
      </c>
      <c r="AO227">
        <v>1</v>
      </c>
      <c r="AP227" s="2">
        <v>262.73</v>
      </c>
      <c r="AQ227" s="3">
        <f>IF(AND(Table13[[#This Row],[Average_amount_spent_per_visit_last_3_months]]&gt;=1,Table13[[#This Row],[Average_amount_spent_per_visit_last_3_months]]&lt;=999),1,0)</f>
        <v>1</v>
      </c>
      <c r="AR227" s="3">
        <f>IF(AND(Table13[[#This Row],[Average_amount_spent_per_visit_last_3_months]]&gt;=1000,Table13[[#This Row],[Average_amount_spent_per_visit_last_3_months]]&lt;=6700),1,0)</f>
        <v>0</v>
      </c>
      <c r="AS227">
        <v>1</v>
      </c>
      <c r="AT227">
        <v>47</v>
      </c>
      <c r="AU227">
        <f>IF(AND(Table13[[#This Row],[Age]]&gt;=18,Table13[[#This Row],[Age]]&lt;=25),1,0)</f>
        <v>0</v>
      </c>
      <c r="AV227">
        <f>IF(AND(Table13[[#This Row],[Age]]&gt;=26,Table13[[#This Row],[Age]]&lt;=35),1,0)</f>
        <v>0</v>
      </c>
      <c r="AW227">
        <f>IF(AND(Table13[[#This Row],[Age]]&gt;=36,Table13[[#This Row],[Age]]&lt;=45),1,0)</f>
        <v>0</v>
      </c>
      <c r="AX227">
        <f>IF(AND(Table13[[#This Row],[Age]]&gt;=46,Table13[[#This Row],[Age]]&lt;=55),1,0)</f>
        <v>1</v>
      </c>
      <c r="AY227">
        <f>IF(AND(Table13[[#This Row],[Age]]&gt;=56,Table13[[#This Row],[Age]]&lt;=67),1,0)</f>
        <v>0</v>
      </c>
      <c r="AZ227" t="s">
        <v>25</v>
      </c>
      <c r="BA227">
        <f>IF(Table13[[#This Row],[Marital Status]]="Married",1,0)</f>
        <v>1</v>
      </c>
      <c r="BB227">
        <f>IF(Table13[[#This Row],[Marital Status]]="Single",1,0)</f>
        <v>0</v>
      </c>
      <c r="BC227" t="s">
        <v>27</v>
      </c>
      <c r="BD227">
        <f>IF(Table13[[#This Row],[gender]]="Male",1,0)</f>
        <v>1</v>
      </c>
      <c r="BE227">
        <f>IF(Table13[[#This Row],[gender]]="Female",1,0)</f>
        <v>0</v>
      </c>
      <c r="BF227" t="s">
        <v>20</v>
      </c>
      <c r="BG227">
        <f>IF(Table13[[#This Row],[Highest level of Education]]="Did not attend school",1,0)</f>
        <v>0</v>
      </c>
      <c r="BH227">
        <f>IF(Table13[[#This Row],[Highest level of Education]]="K12 completed",1,0)</f>
        <v>0</v>
      </c>
      <c r="BI227">
        <f>IF(Table13[[#This Row],[Highest level of Education]]="High School Completed",1,0)</f>
        <v>1</v>
      </c>
      <c r="BJ227">
        <f>IF(Table13[[#This Row],[Highest level of Education]]="Technical Diploma/Partially completed College",1,0)</f>
        <v>0</v>
      </c>
      <c r="BK227">
        <f>IF(Table13[[#This Row],[Highest level of Education]]="University/College Degree",1,0)</f>
        <v>0</v>
      </c>
      <c r="BL227">
        <f>IF(Table13[[#This Row],[Highest level of Education]]="Post-graduate education",1,0)</f>
        <v>0</v>
      </c>
      <c r="BM227">
        <v>3</v>
      </c>
      <c r="BN227">
        <v>1</v>
      </c>
      <c r="BO227">
        <v>3</v>
      </c>
      <c r="BP227">
        <f>IF(Table13[[#This Row],[Monthly_Income 1_5500 2_8000 3_11000 4_15000 5_20000 6_27000 7_35000 8_5000 9_51000 98_0]]=1,1,0)</f>
        <v>0</v>
      </c>
      <c r="BQ227">
        <f>IF(Table13[[#This Row],[Monthly_Income 1_5500 2_8000 3_11000 4_15000 5_20000 6_27000 7_35000 8_5000 9_51000 98_0]]=2,1,0)</f>
        <v>0</v>
      </c>
      <c r="BR227">
        <f>IF(Table13[[#This Row],[Monthly_Income 1_5500 2_8000 3_11000 4_15000 5_20000 6_27000 7_35000 8_5000 9_51000 98_0]]=3,1,0)</f>
        <v>1</v>
      </c>
      <c r="BS227">
        <f>IF(Table13[[#This Row],[Monthly_Income 1_5500 2_8000 3_11000 4_15000 5_20000 6_27000 7_35000 8_5000 9_51000 98_0]]=4,1,0)</f>
        <v>0</v>
      </c>
      <c r="BT227">
        <f>IF(Table13[[#This Row],[Monthly_Income 1_5500 2_8000 3_11000 4_15000 5_20000 6_27000 7_35000 8_5000 9_51000 98_0]]=5,1,0)</f>
        <v>0</v>
      </c>
      <c r="BU227">
        <f>IF(Table13[[#This Row],[Monthly_Income 1_5500 2_8000 3_11000 4_15000 5_20000 6_27000 7_35000 8_5000 9_51000 98_0]]=6,1,0)</f>
        <v>0</v>
      </c>
      <c r="BV227">
        <f>IF(Table13[[#This Row],[Monthly_Income 1_5500 2_8000 3_11000 4_15000 5_20000 6_27000 7_35000 8_5000 9_51000 98_0]]=7,1,0)</f>
        <v>0</v>
      </c>
      <c r="BW227">
        <f>IF(Table13[[#This Row],[Monthly_Income 1_5500 2_8000 3_11000 4_15000 5_20000 6_27000 7_35000 8_5000 9_51000 98_0]]=8,1,0)</f>
        <v>0</v>
      </c>
      <c r="BX227">
        <f>IF(Table13[[#This Row],[Monthly_Income 1_5500 2_8000 3_11000 4_15000 5_20000 6_27000 7_35000 8_5000 9_51000 98_0]]=9,1,0)</f>
        <v>0</v>
      </c>
      <c r="BY227">
        <f>IF(Table13[[#This Row],[Monthly_Income 1_5500 2_8000 3_11000 4_15000 5_20000 6_27000 7_35000 8_5000 9_51000 98_0]]=98,1,0)</f>
        <v>0</v>
      </c>
      <c r="BZ227">
        <v>5</v>
      </c>
      <c r="CA227">
        <f>IF(Table13[[#This Row],[Monthly_Household_Income]]=1,1,0)</f>
        <v>0</v>
      </c>
      <c r="CB227">
        <f>IF(Table13[[#This Row],[Monthly_Household_Income]]=2,1,0)</f>
        <v>0</v>
      </c>
      <c r="CC227">
        <f>IF(Table13[[#This Row],[Monthly_Household_Income]]=3,1,0)</f>
        <v>0</v>
      </c>
      <c r="CD227">
        <f>IF(Table13[[#This Row],[Monthly_Household_Income]]=4,1,0)</f>
        <v>0</v>
      </c>
      <c r="CE227">
        <f>IF(Table13[[#This Row],[Monthly_Household_Income]]=5,1,0)</f>
        <v>1</v>
      </c>
      <c r="CF227">
        <f>IF(Table13[[#This Row],[Monthly_Household_Income]]=6,1,0)</f>
        <v>0</v>
      </c>
      <c r="CG227">
        <f>IF(Table13[[#This Row],[Monthly_Household_Income]]=7,1,0)</f>
        <v>0</v>
      </c>
      <c r="CH227">
        <f>IF(Table13[[#This Row],[Monthly_Household_Income]]=8,1,0)</f>
        <v>0</v>
      </c>
      <c r="CI227">
        <f>IF(Table13[[#This Row],[Monthly_Household_Income]]=9,1,0)</f>
        <v>0</v>
      </c>
      <c r="CJ227">
        <f>IF(Table13[[#This Row],[Monthly_Household_Income]]=98,1,0)</f>
        <v>0</v>
      </c>
    </row>
    <row r="228" spans="1:88">
      <c r="A228">
        <v>836</v>
      </c>
      <c r="B228" s="1">
        <v>42970</v>
      </c>
      <c r="C228" t="s">
        <v>32</v>
      </c>
      <c r="D228">
        <v>8</v>
      </c>
      <c r="E228">
        <v>7</v>
      </c>
      <c r="F228">
        <v>10</v>
      </c>
      <c r="G228">
        <v>8</v>
      </c>
      <c r="H228">
        <v>7</v>
      </c>
      <c r="I228">
        <v>7</v>
      </c>
      <c r="J228" t="s">
        <v>15</v>
      </c>
      <c r="K228">
        <v>8</v>
      </c>
      <c r="L228">
        <v>6</v>
      </c>
      <c r="M228">
        <v>6</v>
      </c>
      <c r="N228">
        <v>7</v>
      </c>
      <c r="O228">
        <v>6</v>
      </c>
      <c r="P228">
        <v>10</v>
      </c>
      <c r="Q228">
        <v>9</v>
      </c>
      <c r="R228">
        <v>9</v>
      </c>
      <c r="S228">
        <v>8</v>
      </c>
      <c r="T228">
        <v>7</v>
      </c>
      <c r="U228">
        <v>8</v>
      </c>
      <c r="V228">
        <v>8</v>
      </c>
      <c r="W228">
        <v>8</v>
      </c>
      <c r="X228">
        <v>7</v>
      </c>
      <c r="Y228">
        <v>6</v>
      </c>
      <c r="Z228">
        <v>9</v>
      </c>
      <c r="AA228">
        <v>9</v>
      </c>
      <c r="AB228">
        <v>7</v>
      </c>
      <c r="AC228">
        <v>2</v>
      </c>
      <c r="AD228">
        <f>IF(Table13[[#This Row],[payment]]=1,1,0)</f>
        <v>0</v>
      </c>
      <c r="AE228">
        <f>IF(Table13[[#This Row],[payment]]=2,1,0)</f>
        <v>1</v>
      </c>
      <c r="AF228">
        <f>IF(Table13[[#This Row],[payment]]=3,1,0)</f>
        <v>0</v>
      </c>
      <c r="AG228">
        <v>1</v>
      </c>
      <c r="AH228">
        <f>IF(Table13[[#This Row],[method_payment]]=1,1,0)</f>
        <v>1</v>
      </c>
      <c r="AI228">
        <f>IF(Table13[[#This Row],[method_payment]]=2,1,0)</f>
        <v>0</v>
      </c>
      <c r="AJ228">
        <f>IF(Table13[[#This Row],[method_payment]]=3,1,0)</f>
        <v>0</v>
      </c>
      <c r="AK228">
        <f>IF(Table13[[#This Row],[method_payment]]=5,1,0)</f>
        <v>0</v>
      </c>
      <c r="AL228">
        <f>IF(Table13[[#This Row],[method_payment]]=6,1,0)</f>
        <v>0</v>
      </c>
      <c r="AM228" t="s">
        <v>16</v>
      </c>
      <c r="AN228" t="s">
        <v>15</v>
      </c>
      <c r="AO228">
        <v>2</v>
      </c>
      <c r="AP228" s="2">
        <v>873.12</v>
      </c>
      <c r="AQ228" s="3">
        <f>IF(AND(Table13[[#This Row],[Average_amount_spent_per_visit_last_3_months]]&gt;=1,Table13[[#This Row],[Average_amount_spent_per_visit_last_3_months]]&lt;=999),1,0)</f>
        <v>1</v>
      </c>
      <c r="AR228" s="3">
        <f>IF(AND(Table13[[#This Row],[Average_amount_spent_per_visit_last_3_months]]&gt;=1000,Table13[[#This Row],[Average_amount_spent_per_visit_last_3_months]]&lt;=6700),1,0)</f>
        <v>0</v>
      </c>
      <c r="AS228">
        <v>2</v>
      </c>
      <c r="AT228">
        <v>32</v>
      </c>
      <c r="AU228">
        <f>IF(AND(Table13[[#This Row],[Age]]&gt;=18,Table13[[#This Row],[Age]]&lt;=25),1,0)</f>
        <v>0</v>
      </c>
      <c r="AV228">
        <f>IF(AND(Table13[[#This Row],[Age]]&gt;=26,Table13[[#This Row],[Age]]&lt;=35),1,0)</f>
        <v>1</v>
      </c>
      <c r="AW228">
        <f>IF(AND(Table13[[#This Row],[Age]]&gt;=36,Table13[[#This Row],[Age]]&lt;=45),1,0)</f>
        <v>0</v>
      </c>
      <c r="AX228">
        <f>IF(AND(Table13[[#This Row],[Age]]&gt;=46,Table13[[#This Row],[Age]]&lt;=55),1,0)</f>
        <v>0</v>
      </c>
      <c r="AY228">
        <f>IF(AND(Table13[[#This Row],[Age]]&gt;=56,Table13[[#This Row],[Age]]&lt;=67),1,0)</f>
        <v>0</v>
      </c>
      <c r="AZ228" t="s">
        <v>24</v>
      </c>
      <c r="BA228">
        <f>IF(Table13[[#This Row],[Marital Status]]="Married",1,0)</f>
        <v>0</v>
      </c>
      <c r="BB228">
        <f>IF(Table13[[#This Row],[Marital Status]]="Single",1,0)</f>
        <v>1</v>
      </c>
      <c r="BC228" t="s">
        <v>27</v>
      </c>
      <c r="BD228">
        <f>IF(Table13[[#This Row],[gender]]="Male",1,0)</f>
        <v>1</v>
      </c>
      <c r="BE228">
        <f>IF(Table13[[#This Row],[gender]]="Female",1,0)</f>
        <v>0</v>
      </c>
      <c r="BF228" t="s">
        <v>19</v>
      </c>
      <c r="BG228">
        <f>IF(Table13[[#This Row],[Highest level of Education]]="Did not attend school",1,0)</f>
        <v>0</v>
      </c>
      <c r="BH228">
        <f>IF(Table13[[#This Row],[Highest level of Education]]="K12 completed",1,0)</f>
        <v>0</v>
      </c>
      <c r="BI228">
        <f>IF(Table13[[#This Row],[Highest level of Education]]="High School Completed",1,0)</f>
        <v>0</v>
      </c>
      <c r="BJ228">
        <f>IF(Table13[[#This Row],[Highest level of Education]]="Technical Diploma/Partially completed College",1,0)</f>
        <v>0</v>
      </c>
      <c r="BK228">
        <f>IF(Table13[[#This Row],[Highest level of Education]]="University/College Degree",1,0)</f>
        <v>1</v>
      </c>
      <c r="BL228">
        <f>IF(Table13[[#This Row],[Highest level of Education]]="Post-graduate education",1,0)</f>
        <v>0</v>
      </c>
      <c r="BM228">
        <v>0</v>
      </c>
      <c r="BN228">
        <v>1</v>
      </c>
      <c r="BO228">
        <v>4</v>
      </c>
      <c r="BP228">
        <f>IF(Table13[[#This Row],[Monthly_Income 1_5500 2_8000 3_11000 4_15000 5_20000 6_27000 7_35000 8_5000 9_51000 98_0]]=1,1,0)</f>
        <v>0</v>
      </c>
      <c r="BQ228">
        <f>IF(Table13[[#This Row],[Monthly_Income 1_5500 2_8000 3_11000 4_15000 5_20000 6_27000 7_35000 8_5000 9_51000 98_0]]=2,1,0)</f>
        <v>0</v>
      </c>
      <c r="BR228">
        <f>IF(Table13[[#This Row],[Monthly_Income 1_5500 2_8000 3_11000 4_15000 5_20000 6_27000 7_35000 8_5000 9_51000 98_0]]=3,1,0)</f>
        <v>0</v>
      </c>
      <c r="BS228">
        <f>IF(Table13[[#This Row],[Monthly_Income 1_5500 2_8000 3_11000 4_15000 5_20000 6_27000 7_35000 8_5000 9_51000 98_0]]=4,1,0)</f>
        <v>1</v>
      </c>
      <c r="BT228">
        <f>IF(Table13[[#This Row],[Monthly_Income 1_5500 2_8000 3_11000 4_15000 5_20000 6_27000 7_35000 8_5000 9_51000 98_0]]=5,1,0)</f>
        <v>0</v>
      </c>
      <c r="BU228">
        <f>IF(Table13[[#This Row],[Monthly_Income 1_5500 2_8000 3_11000 4_15000 5_20000 6_27000 7_35000 8_5000 9_51000 98_0]]=6,1,0)</f>
        <v>0</v>
      </c>
      <c r="BV228">
        <f>IF(Table13[[#This Row],[Monthly_Income 1_5500 2_8000 3_11000 4_15000 5_20000 6_27000 7_35000 8_5000 9_51000 98_0]]=7,1,0)</f>
        <v>0</v>
      </c>
      <c r="BW228">
        <f>IF(Table13[[#This Row],[Monthly_Income 1_5500 2_8000 3_11000 4_15000 5_20000 6_27000 7_35000 8_5000 9_51000 98_0]]=8,1,0)</f>
        <v>0</v>
      </c>
      <c r="BX228">
        <f>IF(Table13[[#This Row],[Monthly_Income 1_5500 2_8000 3_11000 4_15000 5_20000 6_27000 7_35000 8_5000 9_51000 98_0]]=9,1,0)</f>
        <v>0</v>
      </c>
      <c r="BY228">
        <f>IF(Table13[[#This Row],[Monthly_Income 1_5500 2_8000 3_11000 4_15000 5_20000 6_27000 7_35000 8_5000 9_51000 98_0]]=98,1,0)</f>
        <v>0</v>
      </c>
      <c r="BZ228">
        <v>6</v>
      </c>
      <c r="CA228">
        <f>IF(Table13[[#This Row],[Monthly_Household_Income]]=1,1,0)</f>
        <v>0</v>
      </c>
      <c r="CB228">
        <f>IF(Table13[[#This Row],[Monthly_Household_Income]]=2,1,0)</f>
        <v>0</v>
      </c>
      <c r="CC228">
        <f>IF(Table13[[#This Row],[Monthly_Household_Income]]=3,1,0)</f>
        <v>0</v>
      </c>
      <c r="CD228">
        <f>IF(Table13[[#This Row],[Monthly_Household_Income]]=4,1,0)</f>
        <v>0</v>
      </c>
      <c r="CE228">
        <f>IF(Table13[[#This Row],[Monthly_Household_Income]]=5,1,0)</f>
        <v>0</v>
      </c>
      <c r="CF228">
        <f>IF(Table13[[#This Row],[Monthly_Household_Income]]=6,1,0)</f>
        <v>1</v>
      </c>
      <c r="CG228">
        <f>IF(Table13[[#This Row],[Monthly_Household_Income]]=7,1,0)</f>
        <v>0</v>
      </c>
      <c r="CH228">
        <f>IF(Table13[[#This Row],[Monthly_Household_Income]]=8,1,0)</f>
        <v>0</v>
      </c>
      <c r="CI228">
        <f>IF(Table13[[#This Row],[Monthly_Household_Income]]=9,1,0)</f>
        <v>0</v>
      </c>
      <c r="CJ228">
        <f>IF(Table13[[#This Row],[Monthly_Household_Income]]=98,1,0)</f>
        <v>0</v>
      </c>
    </row>
    <row r="229" spans="1:88">
      <c r="A229">
        <v>840</v>
      </c>
      <c r="B229" s="1">
        <v>43100</v>
      </c>
      <c r="C229" t="s">
        <v>29</v>
      </c>
      <c r="D229">
        <v>5</v>
      </c>
      <c r="E229">
        <v>2</v>
      </c>
      <c r="F229">
        <v>3</v>
      </c>
      <c r="G229">
        <v>3</v>
      </c>
      <c r="H229">
        <v>4</v>
      </c>
      <c r="I229">
        <v>5</v>
      </c>
      <c r="J229" t="s">
        <v>15</v>
      </c>
      <c r="K229">
        <v>7</v>
      </c>
      <c r="L229">
        <v>8</v>
      </c>
      <c r="M229">
        <v>5</v>
      </c>
      <c r="N229">
        <v>4</v>
      </c>
      <c r="O229">
        <v>3</v>
      </c>
      <c r="P229">
        <v>5</v>
      </c>
      <c r="Q229">
        <v>6</v>
      </c>
      <c r="R229">
        <v>6</v>
      </c>
      <c r="S229">
        <v>7</v>
      </c>
      <c r="T229">
        <v>6</v>
      </c>
      <c r="U229">
        <v>8</v>
      </c>
      <c r="V229">
        <v>3</v>
      </c>
      <c r="W229">
        <v>2</v>
      </c>
      <c r="X229">
        <v>6</v>
      </c>
      <c r="Y229">
        <v>4</v>
      </c>
      <c r="Z229">
        <v>6</v>
      </c>
      <c r="AA229">
        <v>4</v>
      </c>
      <c r="AB229">
        <v>4</v>
      </c>
      <c r="AC229">
        <v>1</v>
      </c>
      <c r="AD229">
        <f>IF(Table13[[#This Row],[payment]]=1,1,0)</f>
        <v>1</v>
      </c>
      <c r="AE229">
        <f>IF(Table13[[#This Row],[payment]]=2,1,0)</f>
        <v>0</v>
      </c>
      <c r="AF229">
        <f>IF(Table13[[#This Row],[payment]]=3,1,0)</f>
        <v>0</v>
      </c>
      <c r="AG229">
        <v>6</v>
      </c>
      <c r="AH229">
        <f>IF(Table13[[#This Row],[method_payment]]=1,1,0)</f>
        <v>0</v>
      </c>
      <c r="AI229">
        <f>IF(Table13[[#This Row],[method_payment]]=2,1,0)</f>
        <v>0</v>
      </c>
      <c r="AJ229">
        <f>IF(Table13[[#This Row],[method_payment]]=3,1,0)</f>
        <v>0</v>
      </c>
      <c r="AK229">
        <f>IF(Table13[[#This Row],[method_payment]]=5,1,0)</f>
        <v>0</v>
      </c>
      <c r="AL229">
        <f>IF(Table13[[#This Row],[method_payment]]=6,1,0)</f>
        <v>1</v>
      </c>
      <c r="AM229" t="s">
        <v>16</v>
      </c>
      <c r="AN229" t="s">
        <v>15</v>
      </c>
      <c r="AO229">
        <v>1</v>
      </c>
      <c r="AP229" s="2">
        <v>510.14</v>
      </c>
      <c r="AQ229" s="3">
        <f>IF(AND(Table13[[#This Row],[Average_amount_spent_per_visit_last_3_months]]&gt;=1,Table13[[#This Row],[Average_amount_spent_per_visit_last_3_months]]&lt;=999),1,0)</f>
        <v>1</v>
      </c>
      <c r="AR229" s="3">
        <f>IF(AND(Table13[[#This Row],[Average_amount_spent_per_visit_last_3_months]]&gt;=1000,Table13[[#This Row],[Average_amount_spent_per_visit_last_3_months]]&lt;=6700),1,0)</f>
        <v>0</v>
      </c>
      <c r="AS229">
        <v>1</v>
      </c>
      <c r="AT229">
        <v>33</v>
      </c>
      <c r="AU229">
        <f>IF(AND(Table13[[#This Row],[Age]]&gt;=18,Table13[[#This Row],[Age]]&lt;=25),1,0)</f>
        <v>0</v>
      </c>
      <c r="AV229">
        <f>IF(AND(Table13[[#This Row],[Age]]&gt;=26,Table13[[#This Row],[Age]]&lt;=35),1,0)</f>
        <v>1</v>
      </c>
      <c r="AW229">
        <f>IF(AND(Table13[[#This Row],[Age]]&gt;=36,Table13[[#This Row],[Age]]&lt;=45),1,0)</f>
        <v>0</v>
      </c>
      <c r="AX229">
        <f>IF(AND(Table13[[#This Row],[Age]]&gt;=46,Table13[[#This Row],[Age]]&lt;=55),1,0)</f>
        <v>0</v>
      </c>
      <c r="AY229">
        <f>IF(AND(Table13[[#This Row],[Age]]&gt;=56,Table13[[#This Row],[Age]]&lt;=67),1,0)</f>
        <v>0</v>
      </c>
      <c r="AZ229" t="s">
        <v>25</v>
      </c>
      <c r="BA229">
        <f>IF(Table13[[#This Row],[Marital Status]]="Married",1,0)</f>
        <v>1</v>
      </c>
      <c r="BB229">
        <f>IF(Table13[[#This Row],[Marital Status]]="Single",1,0)</f>
        <v>0</v>
      </c>
      <c r="BC229" t="s">
        <v>28</v>
      </c>
      <c r="BD229">
        <f>IF(Table13[[#This Row],[gender]]="Male",1,0)</f>
        <v>0</v>
      </c>
      <c r="BE229">
        <f>IF(Table13[[#This Row],[gender]]="Female",1,0)</f>
        <v>1</v>
      </c>
      <c r="BF229" t="s">
        <v>19</v>
      </c>
      <c r="BG229">
        <f>IF(Table13[[#This Row],[Highest level of Education]]="Did not attend school",1,0)</f>
        <v>0</v>
      </c>
      <c r="BH229">
        <f>IF(Table13[[#This Row],[Highest level of Education]]="K12 completed",1,0)</f>
        <v>0</v>
      </c>
      <c r="BI229">
        <f>IF(Table13[[#This Row],[Highest level of Education]]="High School Completed",1,0)</f>
        <v>0</v>
      </c>
      <c r="BJ229">
        <f>IF(Table13[[#This Row],[Highest level of Education]]="Technical Diploma/Partially completed College",1,0)</f>
        <v>0</v>
      </c>
      <c r="BK229">
        <f>IF(Table13[[#This Row],[Highest level of Education]]="University/College Degree",1,0)</f>
        <v>1</v>
      </c>
      <c r="BL229">
        <f>IF(Table13[[#This Row],[Highest level of Education]]="Post-graduate education",1,0)</f>
        <v>0</v>
      </c>
      <c r="BM229">
        <v>1</v>
      </c>
      <c r="BN229">
        <v>1</v>
      </c>
      <c r="BO229">
        <v>4</v>
      </c>
      <c r="BP229">
        <f>IF(Table13[[#This Row],[Monthly_Income 1_5500 2_8000 3_11000 4_15000 5_20000 6_27000 7_35000 8_5000 9_51000 98_0]]=1,1,0)</f>
        <v>0</v>
      </c>
      <c r="BQ229">
        <f>IF(Table13[[#This Row],[Monthly_Income 1_5500 2_8000 3_11000 4_15000 5_20000 6_27000 7_35000 8_5000 9_51000 98_0]]=2,1,0)</f>
        <v>0</v>
      </c>
      <c r="BR229">
        <f>IF(Table13[[#This Row],[Monthly_Income 1_5500 2_8000 3_11000 4_15000 5_20000 6_27000 7_35000 8_5000 9_51000 98_0]]=3,1,0)</f>
        <v>0</v>
      </c>
      <c r="BS229">
        <f>IF(Table13[[#This Row],[Monthly_Income 1_5500 2_8000 3_11000 4_15000 5_20000 6_27000 7_35000 8_5000 9_51000 98_0]]=4,1,0)</f>
        <v>1</v>
      </c>
      <c r="BT229">
        <f>IF(Table13[[#This Row],[Monthly_Income 1_5500 2_8000 3_11000 4_15000 5_20000 6_27000 7_35000 8_5000 9_51000 98_0]]=5,1,0)</f>
        <v>0</v>
      </c>
      <c r="BU229">
        <f>IF(Table13[[#This Row],[Monthly_Income 1_5500 2_8000 3_11000 4_15000 5_20000 6_27000 7_35000 8_5000 9_51000 98_0]]=6,1,0)</f>
        <v>0</v>
      </c>
      <c r="BV229">
        <f>IF(Table13[[#This Row],[Monthly_Income 1_5500 2_8000 3_11000 4_15000 5_20000 6_27000 7_35000 8_5000 9_51000 98_0]]=7,1,0)</f>
        <v>0</v>
      </c>
      <c r="BW229">
        <f>IF(Table13[[#This Row],[Monthly_Income 1_5500 2_8000 3_11000 4_15000 5_20000 6_27000 7_35000 8_5000 9_51000 98_0]]=8,1,0)</f>
        <v>0</v>
      </c>
      <c r="BX229">
        <f>IF(Table13[[#This Row],[Monthly_Income 1_5500 2_8000 3_11000 4_15000 5_20000 6_27000 7_35000 8_5000 9_51000 98_0]]=9,1,0)</f>
        <v>0</v>
      </c>
      <c r="BY229">
        <f>IF(Table13[[#This Row],[Monthly_Income 1_5500 2_8000 3_11000 4_15000 5_20000 6_27000 7_35000 8_5000 9_51000 98_0]]=98,1,0)</f>
        <v>0</v>
      </c>
      <c r="BZ229">
        <v>5</v>
      </c>
      <c r="CA229">
        <f>IF(Table13[[#This Row],[Monthly_Household_Income]]=1,1,0)</f>
        <v>0</v>
      </c>
      <c r="CB229">
        <f>IF(Table13[[#This Row],[Monthly_Household_Income]]=2,1,0)</f>
        <v>0</v>
      </c>
      <c r="CC229">
        <f>IF(Table13[[#This Row],[Monthly_Household_Income]]=3,1,0)</f>
        <v>0</v>
      </c>
      <c r="CD229">
        <f>IF(Table13[[#This Row],[Monthly_Household_Income]]=4,1,0)</f>
        <v>0</v>
      </c>
      <c r="CE229">
        <f>IF(Table13[[#This Row],[Monthly_Household_Income]]=5,1,0)</f>
        <v>1</v>
      </c>
      <c r="CF229">
        <f>IF(Table13[[#This Row],[Monthly_Household_Income]]=6,1,0)</f>
        <v>0</v>
      </c>
      <c r="CG229">
        <f>IF(Table13[[#This Row],[Monthly_Household_Income]]=7,1,0)</f>
        <v>0</v>
      </c>
      <c r="CH229">
        <f>IF(Table13[[#This Row],[Monthly_Household_Income]]=8,1,0)</f>
        <v>0</v>
      </c>
      <c r="CI229">
        <f>IF(Table13[[#This Row],[Monthly_Household_Income]]=9,1,0)</f>
        <v>0</v>
      </c>
      <c r="CJ229">
        <f>IF(Table13[[#This Row],[Monthly_Household_Income]]=98,1,0)</f>
        <v>0</v>
      </c>
    </row>
    <row r="230" spans="1:88">
      <c r="A230">
        <v>841</v>
      </c>
      <c r="B230" s="1">
        <v>43005</v>
      </c>
      <c r="C230" t="s">
        <v>29</v>
      </c>
      <c r="D230">
        <v>4</v>
      </c>
      <c r="E230">
        <v>4</v>
      </c>
      <c r="F230">
        <v>4</v>
      </c>
      <c r="G230">
        <v>4</v>
      </c>
      <c r="H230">
        <v>3</v>
      </c>
      <c r="I230">
        <v>2</v>
      </c>
      <c r="J230" t="s">
        <v>15</v>
      </c>
      <c r="K230">
        <v>7</v>
      </c>
      <c r="L230">
        <v>7</v>
      </c>
      <c r="M230">
        <v>4</v>
      </c>
      <c r="N230">
        <v>5</v>
      </c>
      <c r="O230">
        <v>3</v>
      </c>
      <c r="P230">
        <v>4</v>
      </c>
      <c r="Q230">
        <v>3</v>
      </c>
      <c r="R230">
        <v>7</v>
      </c>
      <c r="S230">
        <v>6</v>
      </c>
      <c r="T230">
        <v>8</v>
      </c>
      <c r="U230">
        <v>6</v>
      </c>
      <c r="V230">
        <v>6</v>
      </c>
      <c r="W230">
        <v>8</v>
      </c>
      <c r="X230">
        <v>0</v>
      </c>
      <c r="Y230">
        <v>3</v>
      </c>
      <c r="Z230">
        <v>6</v>
      </c>
      <c r="AA230">
        <v>7</v>
      </c>
      <c r="AB230">
        <v>0</v>
      </c>
      <c r="AC230">
        <v>2</v>
      </c>
      <c r="AD230">
        <f>IF(Table13[[#This Row],[payment]]=1,1,0)</f>
        <v>0</v>
      </c>
      <c r="AE230">
        <f>IF(Table13[[#This Row],[payment]]=2,1,0)</f>
        <v>1</v>
      </c>
      <c r="AF230">
        <f>IF(Table13[[#This Row],[payment]]=3,1,0)</f>
        <v>0</v>
      </c>
      <c r="AG230">
        <v>6</v>
      </c>
      <c r="AH230">
        <f>IF(Table13[[#This Row],[method_payment]]=1,1,0)</f>
        <v>0</v>
      </c>
      <c r="AI230">
        <f>IF(Table13[[#This Row],[method_payment]]=2,1,0)</f>
        <v>0</v>
      </c>
      <c r="AJ230">
        <f>IF(Table13[[#This Row],[method_payment]]=3,1,0)</f>
        <v>0</v>
      </c>
      <c r="AK230">
        <f>IF(Table13[[#This Row],[method_payment]]=5,1,0)</f>
        <v>0</v>
      </c>
      <c r="AL230">
        <f>IF(Table13[[#This Row],[method_payment]]=6,1,0)</f>
        <v>1</v>
      </c>
      <c r="AM230" t="s">
        <v>16</v>
      </c>
      <c r="AN230" t="s">
        <v>15</v>
      </c>
      <c r="AO230">
        <v>1</v>
      </c>
      <c r="AP230" s="2">
        <v>576.47</v>
      </c>
      <c r="AQ230" s="3">
        <f>IF(AND(Table13[[#This Row],[Average_amount_spent_per_visit_last_3_months]]&gt;=1,Table13[[#This Row],[Average_amount_spent_per_visit_last_3_months]]&lt;=999),1,0)</f>
        <v>1</v>
      </c>
      <c r="AR230" s="3">
        <f>IF(AND(Table13[[#This Row],[Average_amount_spent_per_visit_last_3_months]]&gt;=1000,Table13[[#This Row],[Average_amount_spent_per_visit_last_3_months]]&lt;=6700),1,0)</f>
        <v>0</v>
      </c>
      <c r="AS230">
        <v>2</v>
      </c>
      <c r="AT230">
        <v>37</v>
      </c>
      <c r="AU230">
        <f>IF(AND(Table13[[#This Row],[Age]]&gt;=18,Table13[[#This Row],[Age]]&lt;=25),1,0)</f>
        <v>0</v>
      </c>
      <c r="AV230">
        <f>IF(AND(Table13[[#This Row],[Age]]&gt;=26,Table13[[#This Row],[Age]]&lt;=35),1,0)</f>
        <v>0</v>
      </c>
      <c r="AW230">
        <f>IF(AND(Table13[[#This Row],[Age]]&gt;=36,Table13[[#This Row],[Age]]&lt;=45),1,0)</f>
        <v>1</v>
      </c>
      <c r="AX230">
        <f>IF(AND(Table13[[#This Row],[Age]]&gt;=46,Table13[[#This Row],[Age]]&lt;=55),1,0)</f>
        <v>0</v>
      </c>
      <c r="AY230">
        <f>IF(AND(Table13[[#This Row],[Age]]&gt;=56,Table13[[#This Row],[Age]]&lt;=67),1,0)</f>
        <v>0</v>
      </c>
      <c r="AZ230" t="s">
        <v>25</v>
      </c>
      <c r="BA230">
        <f>IF(Table13[[#This Row],[Marital Status]]="Married",1,0)</f>
        <v>1</v>
      </c>
      <c r="BB230">
        <f>IF(Table13[[#This Row],[Marital Status]]="Single",1,0)</f>
        <v>0</v>
      </c>
      <c r="BC230" t="s">
        <v>28</v>
      </c>
      <c r="BD230">
        <f>IF(Table13[[#This Row],[gender]]="Male",1,0)</f>
        <v>0</v>
      </c>
      <c r="BE230">
        <f>IF(Table13[[#This Row],[gender]]="Female",1,0)</f>
        <v>1</v>
      </c>
      <c r="BF230" t="s">
        <v>20</v>
      </c>
      <c r="BG230">
        <f>IF(Table13[[#This Row],[Highest level of Education]]="Did not attend school",1,0)</f>
        <v>0</v>
      </c>
      <c r="BH230">
        <f>IF(Table13[[#This Row],[Highest level of Education]]="K12 completed",1,0)</f>
        <v>0</v>
      </c>
      <c r="BI230">
        <f>IF(Table13[[#This Row],[Highest level of Education]]="High School Completed",1,0)</f>
        <v>1</v>
      </c>
      <c r="BJ230">
        <f>IF(Table13[[#This Row],[Highest level of Education]]="Technical Diploma/Partially completed College",1,0)</f>
        <v>0</v>
      </c>
      <c r="BK230">
        <f>IF(Table13[[#This Row],[Highest level of Education]]="University/College Degree",1,0)</f>
        <v>0</v>
      </c>
      <c r="BL230">
        <f>IF(Table13[[#This Row],[Highest level of Education]]="Post-graduate education",1,0)</f>
        <v>0</v>
      </c>
      <c r="BM230">
        <v>3</v>
      </c>
      <c r="BN230">
        <v>3</v>
      </c>
      <c r="BO230" t="s">
        <v>1</v>
      </c>
      <c r="BP230">
        <f>IF(Table13[[#This Row],[Monthly_Income 1_5500 2_8000 3_11000 4_15000 5_20000 6_27000 7_35000 8_5000 9_51000 98_0]]=1,1,0)</f>
        <v>0</v>
      </c>
      <c r="BQ230">
        <f>IF(Table13[[#This Row],[Monthly_Income 1_5500 2_8000 3_11000 4_15000 5_20000 6_27000 7_35000 8_5000 9_51000 98_0]]=2,1,0)</f>
        <v>0</v>
      </c>
      <c r="BR230">
        <f>IF(Table13[[#This Row],[Monthly_Income 1_5500 2_8000 3_11000 4_15000 5_20000 6_27000 7_35000 8_5000 9_51000 98_0]]=3,1,0)</f>
        <v>0</v>
      </c>
      <c r="BS230">
        <f>IF(Table13[[#This Row],[Monthly_Income 1_5500 2_8000 3_11000 4_15000 5_20000 6_27000 7_35000 8_5000 9_51000 98_0]]=4,1,0)</f>
        <v>0</v>
      </c>
      <c r="BT230">
        <f>IF(Table13[[#This Row],[Monthly_Income 1_5500 2_8000 3_11000 4_15000 5_20000 6_27000 7_35000 8_5000 9_51000 98_0]]=5,1,0)</f>
        <v>0</v>
      </c>
      <c r="BU230">
        <f>IF(Table13[[#This Row],[Monthly_Income 1_5500 2_8000 3_11000 4_15000 5_20000 6_27000 7_35000 8_5000 9_51000 98_0]]=6,1,0)</f>
        <v>0</v>
      </c>
      <c r="BV230">
        <f>IF(Table13[[#This Row],[Monthly_Income 1_5500 2_8000 3_11000 4_15000 5_20000 6_27000 7_35000 8_5000 9_51000 98_0]]=7,1,0)</f>
        <v>0</v>
      </c>
      <c r="BW230">
        <f>IF(Table13[[#This Row],[Monthly_Income 1_5500 2_8000 3_11000 4_15000 5_20000 6_27000 7_35000 8_5000 9_51000 98_0]]=8,1,0)</f>
        <v>0</v>
      </c>
      <c r="BX230">
        <f>IF(Table13[[#This Row],[Monthly_Income 1_5500 2_8000 3_11000 4_15000 5_20000 6_27000 7_35000 8_5000 9_51000 98_0]]=9,1,0)</f>
        <v>0</v>
      </c>
      <c r="BY230">
        <f>IF(Table13[[#This Row],[Monthly_Income 1_5500 2_8000 3_11000 4_15000 5_20000 6_27000 7_35000 8_5000 9_51000 98_0]]=98,1,0)</f>
        <v>0</v>
      </c>
      <c r="BZ230">
        <v>97</v>
      </c>
      <c r="CA230">
        <f>IF(Table13[[#This Row],[Monthly_Household_Income]]=1,1,0)</f>
        <v>0</v>
      </c>
      <c r="CB230">
        <f>IF(Table13[[#This Row],[Monthly_Household_Income]]=2,1,0)</f>
        <v>0</v>
      </c>
      <c r="CC230">
        <f>IF(Table13[[#This Row],[Monthly_Household_Income]]=3,1,0)</f>
        <v>0</v>
      </c>
      <c r="CD230">
        <f>IF(Table13[[#This Row],[Monthly_Household_Income]]=4,1,0)</f>
        <v>0</v>
      </c>
      <c r="CE230">
        <f>IF(Table13[[#This Row],[Monthly_Household_Income]]=5,1,0)</f>
        <v>0</v>
      </c>
      <c r="CF230">
        <f>IF(Table13[[#This Row],[Monthly_Household_Income]]=6,1,0)</f>
        <v>0</v>
      </c>
      <c r="CG230">
        <f>IF(Table13[[#This Row],[Monthly_Household_Income]]=7,1,0)</f>
        <v>0</v>
      </c>
      <c r="CH230">
        <f>IF(Table13[[#This Row],[Monthly_Household_Income]]=8,1,0)</f>
        <v>0</v>
      </c>
      <c r="CI230">
        <f>IF(Table13[[#This Row],[Monthly_Household_Income]]=9,1,0)</f>
        <v>0</v>
      </c>
      <c r="CJ230">
        <f>IF(Table13[[#This Row],[Monthly_Household_Income]]=98,1,0)</f>
        <v>0</v>
      </c>
    </row>
    <row r="231" spans="1:88">
      <c r="A231">
        <v>846</v>
      </c>
      <c r="B231" s="1">
        <v>42960</v>
      </c>
      <c r="C231" t="s">
        <v>38</v>
      </c>
      <c r="D231">
        <v>8</v>
      </c>
      <c r="E231">
        <v>7</v>
      </c>
      <c r="F231">
        <v>8</v>
      </c>
      <c r="G231">
        <v>8</v>
      </c>
      <c r="H231">
        <v>8</v>
      </c>
      <c r="I231">
        <v>9</v>
      </c>
      <c r="J231" t="s">
        <v>15</v>
      </c>
      <c r="K231">
        <v>9</v>
      </c>
      <c r="L231">
        <v>7</v>
      </c>
      <c r="M231">
        <v>8</v>
      </c>
      <c r="N231">
        <v>8</v>
      </c>
      <c r="O231">
        <v>7</v>
      </c>
      <c r="P231">
        <v>9</v>
      </c>
      <c r="Q231">
        <v>7</v>
      </c>
      <c r="R231">
        <v>8</v>
      </c>
      <c r="S231">
        <v>9</v>
      </c>
      <c r="T231">
        <v>7</v>
      </c>
      <c r="U231">
        <v>9</v>
      </c>
      <c r="V231">
        <v>8</v>
      </c>
      <c r="W231">
        <v>8</v>
      </c>
      <c r="X231">
        <v>9</v>
      </c>
      <c r="Y231">
        <v>7</v>
      </c>
      <c r="Z231">
        <v>9</v>
      </c>
      <c r="AA231">
        <v>8</v>
      </c>
      <c r="AB231">
        <v>8</v>
      </c>
      <c r="AC231">
        <v>1</v>
      </c>
      <c r="AD231">
        <f>IF(Table13[[#This Row],[payment]]=1,1,0)</f>
        <v>1</v>
      </c>
      <c r="AE231">
        <f>IF(Table13[[#This Row],[payment]]=2,1,0)</f>
        <v>0</v>
      </c>
      <c r="AF231">
        <f>IF(Table13[[#This Row],[payment]]=3,1,0)</f>
        <v>0</v>
      </c>
      <c r="AG231">
        <v>2</v>
      </c>
      <c r="AH231">
        <f>IF(Table13[[#This Row],[method_payment]]=1,1,0)</f>
        <v>0</v>
      </c>
      <c r="AI231">
        <f>IF(Table13[[#This Row],[method_payment]]=2,1,0)</f>
        <v>1</v>
      </c>
      <c r="AJ231">
        <f>IF(Table13[[#This Row],[method_payment]]=3,1,0)</f>
        <v>0</v>
      </c>
      <c r="AK231">
        <f>IF(Table13[[#This Row],[method_payment]]=5,1,0)</f>
        <v>0</v>
      </c>
      <c r="AL231">
        <f>IF(Table13[[#This Row],[method_payment]]=6,1,0)</f>
        <v>0</v>
      </c>
      <c r="AM231" t="s">
        <v>16</v>
      </c>
      <c r="AN231" t="s">
        <v>16</v>
      </c>
      <c r="AO231">
        <v>1</v>
      </c>
      <c r="AP231" s="2">
        <v>895.82</v>
      </c>
      <c r="AQ231" s="3">
        <f>IF(AND(Table13[[#This Row],[Average_amount_spent_per_visit_last_3_months]]&gt;=1,Table13[[#This Row],[Average_amount_spent_per_visit_last_3_months]]&lt;=999),1,0)</f>
        <v>1</v>
      </c>
      <c r="AR231" s="3">
        <f>IF(AND(Table13[[#This Row],[Average_amount_spent_per_visit_last_3_months]]&gt;=1000,Table13[[#This Row],[Average_amount_spent_per_visit_last_3_months]]&lt;=6700),1,0)</f>
        <v>0</v>
      </c>
      <c r="AS231">
        <v>2</v>
      </c>
      <c r="AT231">
        <v>28</v>
      </c>
      <c r="AU231">
        <f>IF(AND(Table13[[#This Row],[Age]]&gt;=18,Table13[[#This Row],[Age]]&lt;=25),1,0)</f>
        <v>0</v>
      </c>
      <c r="AV231">
        <f>IF(AND(Table13[[#This Row],[Age]]&gt;=26,Table13[[#This Row],[Age]]&lt;=35),1,0)</f>
        <v>1</v>
      </c>
      <c r="AW231">
        <f>IF(AND(Table13[[#This Row],[Age]]&gt;=36,Table13[[#This Row],[Age]]&lt;=45),1,0)</f>
        <v>0</v>
      </c>
      <c r="AX231">
        <f>IF(AND(Table13[[#This Row],[Age]]&gt;=46,Table13[[#This Row],[Age]]&lt;=55),1,0)</f>
        <v>0</v>
      </c>
      <c r="AY231">
        <f>IF(AND(Table13[[#This Row],[Age]]&gt;=56,Table13[[#This Row],[Age]]&lt;=67),1,0)</f>
        <v>0</v>
      </c>
      <c r="AZ231" t="s">
        <v>25</v>
      </c>
      <c r="BA231">
        <f>IF(Table13[[#This Row],[Marital Status]]="Married",1,0)</f>
        <v>1</v>
      </c>
      <c r="BB231">
        <f>IF(Table13[[#This Row],[Marital Status]]="Single",1,0)</f>
        <v>0</v>
      </c>
      <c r="BC231" t="s">
        <v>27</v>
      </c>
      <c r="BD231">
        <f>IF(Table13[[#This Row],[gender]]="Male",1,0)</f>
        <v>1</v>
      </c>
      <c r="BE231">
        <f>IF(Table13[[#This Row],[gender]]="Female",1,0)</f>
        <v>0</v>
      </c>
      <c r="BF231" t="s">
        <v>19</v>
      </c>
      <c r="BG231">
        <f>IF(Table13[[#This Row],[Highest level of Education]]="Did not attend school",1,0)</f>
        <v>0</v>
      </c>
      <c r="BH231">
        <f>IF(Table13[[#This Row],[Highest level of Education]]="K12 completed",1,0)</f>
        <v>0</v>
      </c>
      <c r="BI231">
        <f>IF(Table13[[#This Row],[Highest level of Education]]="High School Completed",1,0)</f>
        <v>0</v>
      </c>
      <c r="BJ231">
        <f>IF(Table13[[#This Row],[Highest level of Education]]="Technical Diploma/Partially completed College",1,0)</f>
        <v>0</v>
      </c>
      <c r="BK231">
        <f>IF(Table13[[#This Row],[Highest level of Education]]="University/College Degree",1,0)</f>
        <v>1</v>
      </c>
      <c r="BL231">
        <f>IF(Table13[[#This Row],[Highest level of Education]]="Post-graduate education",1,0)</f>
        <v>0</v>
      </c>
      <c r="BM231">
        <v>4</v>
      </c>
      <c r="BN231">
        <v>1</v>
      </c>
      <c r="BO231">
        <v>3</v>
      </c>
      <c r="BP231">
        <f>IF(Table13[[#This Row],[Monthly_Income 1_5500 2_8000 3_11000 4_15000 5_20000 6_27000 7_35000 8_5000 9_51000 98_0]]=1,1,0)</f>
        <v>0</v>
      </c>
      <c r="BQ231">
        <f>IF(Table13[[#This Row],[Monthly_Income 1_5500 2_8000 3_11000 4_15000 5_20000 6_27000 7_35000 8_5000 9_51000 98_0]]=2,1,0)</f>
        <v>0</v>
      </c>
      <c r="BR231">
        <f>IF(Table13[[#This Row],[Monthly_Income 1_5500 2_8000 3_11000 4_15000 5_20000 6_27000 7_35000 8_5000 9_51000 98_0]]=3,1,0)</f>
        <v>1</v>
      </c>
      <c r="BS231">
        <f>IF(Table13[[#This Row],[Monthly_Income 1_5500 2_8000 3_11000 4_15000 5_20000 6_27000 7_35000 8_5000 9_51000 98_0]]=4,1,0)</f>
        <v>0</v>
      </c>
      <c r="BT231">
        <f>IF(Table13[[#This Row],[Monthly_Income 1_5500 2_8000 3_11000 4_15000 5_20000 6_27000 7_35000 8_5000 9_51000 98_0]]=5,1,0)</f>
        <v>0</v>
      </c>
      <c r="BU231">
        <f>IF(Table13[[#This Row],[Monthly_Income 1_5500 2_8000 3_11000 4_15000 5_20000 6_27000 7_35000 8_5000 9_51000 98_0]]=6,1,0)</f>
        <v>0</v>
      </c>
      <c r="BV231">
        <f>IF(Table13[[#This Row],[Monthly_Income 1_5500 2_8000 3_11000 4_15000 5_20000 6_27000 7_35000 8_5000 9_51000 98_0]]=7,1,0)</f>
        <v>0</v>
      </c>
      <c r="BW231">
        <f>IF(Table13[[#This Row],[Monthly_Income 1_5500 2_8000 3_11000 4_15000 5_20000 6_27000 7_35000 8_5000 9_51000 98_0]]=8,1,0)</f>
        <v>0</v>
      </c>
      <c r="BX231">
        <f>IF(Table13[[#This Row],[Monthly_Income 1_5500 2_8000 3_11000 4_15000 5_20000 6_27000 7_35000 8_5000 9_51000 98_0]]=9,1,0)</f>
        <v>0</v>
      </c>
      <c r="BY231">
        <f>IF(Table13[[#This Row],[Monthly_Income 1_5500 2_8000 3_11000 4_15000 5_20000 6_27000 7_35000 8_5000 9_51000 98_0]]=98,1,0)</f>
        <v>0</v>
      </c>
      <c r="BZ231">
        <v>7</v>
      </c>
      <c r="CA231">
        <f>IF(Table13[[#This Row],[Monthly_Household_Income]]=1,1,0)</f>
        <v>0</v>
      </c>
      <c r="CB231">
        <f>IF(Table13[[#This Row],[Monthly_Household_Income]]=2,1,0)</f>
        <v>0</v>
      </c>
      <c r="CC231">
        <f>IF(Table13[[#This Row],[Monthly_Household_Income]]=3,1,0)</f>
        <v>0</v>
      </c>
      <c r="CD231">
        <f>IF(Table13[[#This Row],[Monthly_Household_Income]]=4,1,0)</f>
        <v>0</v>
      </c>
      <c r="CE231">
        <f>IF(Table13[[#This Row],[Monthly_Household_Income]]=5,1,0)</f>
        <v>0</v>
      </c>
      <c r="CF231">
        <f>IF(Table13[[#This Row],[Monthly_Household_Income]]=6,1,0)</f>
        <v>0</v>
      </c>
      <c r="CG231">
        <f>IF(Table13[[#This Row],[Monthly_Household_Income]]=7,1,0)</f>
        <v>1</v>
      </c>
      <c r="CH231">
        <f>IF(Table13[[#This Row],[Monthly_Household_Income]]=8,1,0)</f>
        <v>0</v>
      </c>
      <c r="CI231">
        <f>IF(Table13[[#This Row],[Monthly_Household_Income]]=9,1,0)</f>
        <v>0</v>
      </c>
      <c r="CJ231">
        <f>IF(Table13[[#This Row],[Monthly_Household_Income]]=98,1,0)</f>
        <v>0</v>
      </c>
    </row>
    <row r="232" spans="1:88">
      <c r="A232">
        <v>847</v>
      </c>
      <c r="B232" s="1">
        <v>43023</v>
      </c>
      <c r="C232" t="s">
        <v>35</v>
      </c>
      <c r="D232">
        <v>9</v>
      </c>
      <c r="E232">
        <v>6</v>
      </c>
      <c r="F232">
        <v>9</v>
      </c>
      <c r="G232">
        <v>8</v>
      </c>
      <c r="H232">
        <v>9</v>
      </c>
      <c r="I232">
        <v>8</v>
      </c>
      <c r="J232" t="s">
        <v>16</v>
      </c>
      <c r="K232">
        <v>9</v>
      </c>
      <c r="L232">
        <v>7</v>
      </c>
      <c r="M232">
        <v>8</v>
      </c>
      <c r="N232">
        <v>7</v>
      </c>
      <c r="O232">
        <v>9</v>
      </c>
      <c r="P232">
        <v>7</v>
      </c>
      <c r="Q232">
        <v>7</v>
      </c>
      <c r="R232">
        <v>8</v>
      </c>
      <c r="S232">
        <v>7</v>
      </c>
      <c r="T232">
        <v>8</v>
      </c>
      <c r="U232">
        <v>9</v>
      </c>
      <c r="V232">
        <v>7</v>
      </c>
      <c r="W232">
        <v>7</v>
      </c>
      <c r="X232">
        <v>0</v>
      </c>
      <c r="Y232">
        <v>8</v>
      </c>
      <c r="Z232">
        <v>8</v>
      </c>
      <c r="AA232">
        <v>8</v>
      </c>
      <c r="AB232">
        <v>6</v>
      </c>
      <c r="AC232">
        <v>2</v>
      </c>
      <c r="AD232">
        <f>IF(Table13[[#This Row],[payment]]=1,1,0)</f>
        <v>0</v>
      </c>
      <c r="AE232">
        <f>IF(Table13[[#This Row],[payment]]=2,1,0)</f>
        <v>1</v>
      </c>
      <c r="AF232">
        <f>IF(Table13[[#This Row],[payment]]=3,1,0)</f>
        <v>0</v>
      </c>
      <c r="AG232">
        <v>1</v>
      </c>
      <c r="AH232">
        <f>IF(Table13[[#This Row],[method_payment]]=1,1,0)</f>
        <v>1</v>
      </c>
      <c r="AI232">
        <f>IF(Table13[[#This Row],[method_payment]]=2,1,0)</f>
        <v>0</v>
      </c>
      <c r="AJ232">
        <f>IF(Table13[[#This Row],[method_payment]]=3,1,0)</f>
        <v>0</v>
      </c>
      <c r="AK232">
        <f>IF(Table13[[#This Row],[method_payment]]=5,1,0)</f>
        <v>0</v>
      </c>
      <c r="AL232">
        <f>IF(Table13[[#This Row],[method_payment]]=6,1,0)</f>
        <v>0</v>
      </c>
      <c r="AM232" t="s">
        <v>16</v>
      </c>
      <c r="AN232" t="s">
        <v>16</v>
      </c>
      <c r="AO232">
        <v>2</v>
      </c>
      <c r="AP232" s="2">
        <v>371.54</v>
      </c>
      <c r="AQ232" s="3">
        <f>IF(AND(Table13[[#This Row],[Average_amount_spent_per_visit_last_3_months]]&gt;=1,Table13[[#This Row],[Average_amount_spent_per_visit_last_3_months]]&lt;=999),1,0)</f>
        <v>1</v>
      </c>
      <c r="AR232" s="3">
        <f>IF(AND(Table13[[#This Row],[Average_amount_spent_per_visit_last_3_months]]&gt;=1000,Table13[[#This Row],[Average_amount_spent_per_visit_last_3_months]]&lt;=6700),1,0)</f>
        <v>0</v>
      </c>
      <c r="AS232">
        <v>2</v>
      </c>
      <c r="AT232">
        <v>19</v>
      </c>
      <c r="AU232">
        <f>IF(AND(Table13[[#This Row],[Age]]&gt;=18,Table13[[#This Row],[Age]]&lt;=25),1,0)</f>
        <v>1</v>
      </c>
      <c r="AV232">
        <f>IF(AND(Table13[[#This Row],[Age]]&gt;=26,Table13[[#This Row],[Age]]&lt;=35),1,0)</f>
        <v>0</v>
      </c>
      <c r="AW232">
        <f>IF(AND(Table13[[#This Row],[Age]]&gt;=36,Table13[[#This Row],[Age]]&lt;=45),1,0)</f>
        <v>0</v>
      </c>
      <c r="AX232">
        <f>IF(AND(Table13[[#This Row],[Age]]&gt;=46,Table13[[#This Row],[Age]]&lt;=55),1,0)</f>
        <v>0</v>
      </c>
      <c r="AY232">
        <f>IF(AND(Table13[[#This Row],[Age]]&gt;=56,Table13[[#This Row],[Age]]&lt;=67),1,0)</f>
        <v>0</v>
      </c>
      <c r="AZ232" t="s">
        <v>24</v>
      </c>
      <c r="BA232">
        <f>IF(Table13[[#This Row],[Marital Status]]="Married",1,0)</f>
        <v>0</v>
      </c>
      <c r="BB232">
        <f>IF(Table13[[#This Row],[Marital Status]]="Single",1,0)</f>
        <v>1</v>
      </c>
      <c r="BC232" t="s">
        <v>28</v>
      </c>
      <c r="BD232">
        <f>IF(Table13[[#This Row],[gender]]="Male",1,0)</f>
        <v>0</v>
      </c>
      <c r="BE232">
        <f>IF(Table13[[#This Row],[gender]]="Female",1,0)</f>
        <v>1</v>
      </c>
      <c r="BF232" t="s">
        <v>22</v>
      </c>
      <c r="BG232">
        <f>IF(Table13[[#This Row],[Highest level of Education]]="Did not attend school",1,0)</f>
        <v>0</v>
      </c>
      <c r="BH232">
        <f>IF(Table13[[#This Row],[Highest level of Education]]="K12 completed",1,0)</f>
        <v>1</v>
      </c>
      <c r="BI232">
        <f>IF(Table13[[#This Row],[Highest level of Education]]="High School Completed",1,0)</f>
        <v>0</v>
      </c>
      <c r="BJ232">
        <f>IF(Table13[[#This Row],[Highest level of Education]]="Technical Diploma/Partially completed College",1,0)</f>
        <v>0</v>
      </c>
      <c r="BK232">
        <f>IF(Table13[[#This Row],[Highest level of Education]]="University/College Degree",1,0)</f>
        <v>0</v>
      </c>
      <c r="BL232">
        <f>IF(Table13[[#This Row],[Highest level of Education]]="Post-graduate education",1,0)</f>
        <v>0</v>
      </c>
      <c r="BM232">
        <v>0</v>
      </c>
      <c r="BN232">
        <v>5</v>
      </c>
      <c r="BO232" t="s">
        <v>1</v>
      </c>
      <c r="BP232">
        <f>IF(Table13[[#This Row],[Monthly_Income 1_5500 2_8000 3_11000 4_15000 5_20000 6_27000 7_35000 8_5000 9_51000 98_0]]=1,1,0)</f>
        <v>0</v>
      </c>
      <c r="BQ232">
        <f>IF(Table13[[#This Row],[Monthly_Income 1_5500 2_8000 3_11000 4_15000 5_20000 6_27000 7_35000 8_5000 9_51000 98_0]]=2,1,0)</f>
        <v>0</v>
      </c>
      <c r="BR232">
        <f>IF(Table13[[#This Row],[Monthly_Income 1_5500 2_8000 3_11000 4_15000 5_20000 6_27000 7_35000 8_5000 9_51000 98_0]]=3,1,0)</f>
        <v>0</v>
      </c>
      <c r="BS232">
        <f>IF(Table13[[#This Row],[Monthly_Income 1_5500 2_8000 3_11000 4_15000 5_20000 6_27000 7_35000 8_5000 9_51000 98_0]]=4,1,0)</f>
        <v>0</v>
      </c>
      <c r="BT232">
        <f>IF(Table13[[#This Row],[Monthly_Income 1_5500 2_8000 3_11000 4_15000 5_20000 6_27000 7_35000 8_5000 9_51000 98_0]]=5,1,0)</f>
        <v>0</v>
      </c>
      <c r="BU232">
        <f>IF(Table13[[#This Row],[Monthly_Income 1_5500 2_8000 3_11000 4_15000 5_20000 6_27000 7_35000 8_5000 9_51000 98_0]]=6,1,0)</f>
        <v>0</v>
      </c>
      <c r="BV232">
        <f>IF(Table13[[#This Row],[Monthly_Income 1_5500 2_8000 3_11000 4_15000 5_20000 6_27000 7_35000 8_5000 9_51000 98_0]]=7,1,0)</f>
        <v>0</v>
      </c>
      <c r="BW232">
        <f>IF(Table13[[#This Row],[Monthly_Income 1_5500 2_8000 3_11000 4_15000 5_20000 6_27000 7_35000 8_5000 9_51000 98_0]]=8,1,0)</f>
        <v>0</v>
      </c>
      <c r="BX232">
        <f>IF(Table13[[#This Row],[Monthly_Income 1_5500 2_8000 3_11000 4_15000 5_20000 6_27000 7_35000 8_5000 9_51000 98_0]]=9,1,0)</f>
        <v>0</v>
      </c>
      <c r="BY232">
        <f>IF(Table13[[#This Row],[Monthly_Income 1_5500 2_8000 3_11000 4_15000 5_20000 6_27000 7_35000 8_5000 9_51000 98_0]]=98,1,0)</f>
        <v>0</v>
      </c>
      <c r="BZ232">
        <v>4</v>
      </c>
      <c r="CA232">
        <f>IF(Table13[[#This Row],[Monthly_Household_Income]]=1,1,0)</f>
        <v>0</v>
      </c>
      <c r="CB232">
        <f>IF(Table13[[#This Row],[Monthly_Household_Income]]=2,1,0)</f>
        <v>0</v>
      </c>
      <c r="CC232">
        <f>IF(Table13[[#This Row],[Monthly_Household_Income]]=3,1,0)</f>
        <v>0</v>
      </c>
      <c r="CD232">
        <f>IF(Table13[[#This Row],[Monthly_Household_Income]]=4,1,0)</f>
        <v>1</v>
      </c>
      <c r="CE232">
        <f>IF(Table13[[#This Row],[Monthly_Household_Income]]=5,1,0)</f>
        <v>0</v>
      </c>
      <c r="CF232">
        <f>IF(Table13[[#This Row],[Monthly_Household_Income]]=6,1,0)</f>
        <v>0</v>
      </c>
      <c r="CG232">
        <f>IF(Table13[[#This Row],[Monthly_Household_Income]]=7,1,0)</f>
        <v>0</v>
      </c>
      <c r="CH232">
        <f>IF(Table13[[#This Row],[Monthly_Household_Income]]=8,1,0)</f>
        <v>0</v>
      </c>
      <c r="CI232">
        <f>IF(Table13[[#This Row],[Monthly_Household_Income]]=9,1,0)</f>
        <v>0</v>
      </c>
      <c r="CJ232">
        <f>IF(Table13[[#This Row],[Monthly_Household_Income]]=98,1,0)</f>
        <v>0</v>
      </c>
    </row>
    <row r="233" spans="1:88">
      <c r="A233">
        <v>849</v>
      </c>
      <c r="B233" s="1">
        <v>43008</v>
      </c>
      <c r="C233" t="s">
        <v>31</v>
      </c>
      <c r="D233">
        <v>8</v>
      </c>
      <c r="E233">
        <v>7</v>
      </c>
      <c r="F233">
        <v>6</v>
      </c>
      <c r="G233">
        <v>7</v>
      </c>
      <c r="H233">
        <v>7</v>
      </c>
      <c r="I233">
        <v>6</v>
      </c>
      <c r="J233" t="s">
        <v>15</v>
      </c>
      <c r="K233">
        <v>6</v>
      </c>
      <c r="L233">
        <v>7</v>
      </c>
      <c r="M233">
        <v>6</v>
      </c>
      <c r="N233">
        <v>7</v>
      </c>
      <c r="O233">
        <v>7</v>
      </c>
      <c r="P233">
        <v>6</v>
      </c>
      <c r="Q233">
        <v>7</v>
      </c>
      <c r="R233">
        <v>6</v>
      </c>
      <c r="S233">
        <v>7</v>
      </c>
      <c r="T233">
        <v>6</v>
      </c>
      <c r="U233">
        <v>7</v>
      </c>
      <c r="V233">
        <v>6</v>
      </c>
      <c r="W233">
        <v>7</v>
      </c>
      <c r="X233">
        <v>6</v>
      </c>
      <c r="Y233">
        <v>7</v>
      </c>
      <c r="Z233">
        <v>7</v>
      </c>
      <c r="AA233">
        <v>6</v>
      </c>
      <c r="AB233">
        <v>6</v>
      </c>
      <c r="AC233">
        <v>1</v>
      </c>
      <c r="AD233">
        <f>IF(Table13[[#This Row],[payment]]=1,1,0)</f>
        <v>1</v>
      </c>
      <c r="AE233">
        <f>IF(Table13[[#This Row],[payment]]=2,1,0)</f>
        <v>0</v>
      </c>
      <c r="AF233">
        <f>IF(Table13[[#This Row],[payment]]=3,1,0)</f>
        <v>0</v>
      </c>
      <c r="AG233">
        <v>5</v>
      </c>
      <c r="AH233">
        <f>IF(Table13[[#This Row],[method_payment]]=1,1,0)</f>
        <v>0</v>
      </c>
      <c r="AI233">
        <f>IF(Table13[[#This Row],[method_payment]]=2,1,0)</f>
        <v>0</v>
      </c>
      <c r="AJ233">
        <f>IF(Table13[[#This Row],[method_payment]]=3,1,0)</f>
        <v>0</v>
      </c>
      <c r="AK233">
        <f>IF(Table13[[#This Row],[method_payment]]=5,1,0)</f>
        <v>1</v>
      </c>
      <c r="AL233">
        <f>IF(Table13[[#This Row],[method_payment]]=6,1,0)</f>
        <v>0</v>
      </c>
      <c r="AM233" t="s">
        <v>16</v>
      </c>
      <c r="AN233" t="s">
        <v>16</v>
      </c>
      <c r="AO233">
        <v>1</v>
      </c>
      <c r="AP233" s="2">
        <v>1044.73</v>
      </c>
      <c r="AQ233" s="3">
        <f>IF(AND(Table13[[#This Row],[Average_amount_spent_per_visit_last_3_months]]&gt;=1,Table13[[#This Row],[Average_amount_spent_per_visit_last_3_months]]&lt;=999),1,0)</f>
        <v>0</v>
      </c>
      <c r="AR233" s="3">
        <f>IF(AND(Table13[[#This Row],[Average_amount_spent_per_visit_last_3_months]]&gt;=1000,Table13[[#This Row],[Average_amount_spent_per_visit_last_3_months]]&lt;=6700),1,0)</f>
        <v>1</v>
      </c>
      <c r="AS233">
        <v>3</v>
      </c>
      <c r="AT233">
        <v>31</v>
      </c>
      <c r="AU233">
        <f>IF(AND(Table13[[#This Row],[Age]]&gt;=18,Table13[[#This Row],[Age]]&lt;=25),1,0)</f>
        <v>0</v>
      </c>
      <c r="AV233">
        <f>IF(AND(Table13[[#This Row],[Age]]&gt;=26,Table13[[#This Row],[Age]]&lt;=35),1,0)</f>
        <v>1</v>
      </c>
      <c r="AW233">
        <f>IF(AND(Table13[[#This Row],[Age]]&gt;=36,Table13[[#This Row],[Age]]&lt;=45),1,0)</f>
        <v>0</v>
      </c>
      <c r="AX233">
        <f>IF(AND(Table13[[#This Row],[Age]]&gt;=46,Table13[[#This Row],[Age]]&lt;=55),1,0)</f>
        <v>0</v>
      </c>
      <c r="AY233">
        <f>IF(AND(Table13[[#This Row],[Age]]&gt;=56,Table13[[#This Row],[Age]]&lt;=67),1,0)</f>
        <v>0</v>
      </c>
      <c r="AZ233" t="s">
        <v>25</v>
      </c>
      <c r="BA233">
        <f>IF(Table13[[#This Row],[Marital Status]]="Married",1,0)</f>
        <v>1</v>
      </c>
      <c r="BB233">
        <f>IF(Table13[[#This Row],[Marital Status]]="Single",1,0)</f>
        <v>0</v>
      </c>
      <c r="BC233" t="s">
        <v>27</v>
      </c>
      <c r="BD233">
        <f>IF(Table13[[#This Row],[gender]]="Male",1,0)</f>
        <v>1</v>
      </c>
      <c r="BE233">
        <f>IF(Table13[[#This Row],[gender]]="Female",1,0)</f>
        <v>0</v>
      </c>
      <c r="BF233" t="s">
        <v>23</v>
      </c>
      <c r="BG233">
        <f>IF(Table13[[#This Row],[Highest level of Education]]="Did not attend school",1,0)</f>
        <v>0</v>
      </c>
      <c r="BH233">
        <f>IF(Table13[[#This Row],[Highest level of Education]]="K12 completed",1,0)</f>
        <v>0</v>
      </c>
      <c r="BI233">
        <f>IF(Table13[[#This Row],[Highest level of Education]]="High School Completed",1,0)</f>
        <v>0</v>
      </c>
      <c r="BJ233">
        <f>IF(Table13[[#This Row],[Highest level of Education]]="Technical Diploma/Partially completed College",1,0)</f>
        <v>1</v>
      </c>
      <c r="BK233">
        <f>IF(Table13[[#This Row],[Highest level of Education]]="University/College Degree",1,0)</f>
        <v>0</v>
      </c>
      <c r="BL233">
        <f>IF(Table13[[#This Row],[Highest level of Education]]="Post-graduate education",1,0)</f>
        <v>0</v>
      </c>
      <c r="BM233">
        <v>3</v>
      </c>
      <c r="BN233">
        <v>1</v>
      </c>
      <c r="BO233">
        <v>3</v>
      </c>
      <c r="BP233">
        <f>IF(Table13[[#This Row],[Monthly_Income 1_5500 2_8000 3_11000 4_15000 5_20000 6_27000 7_35000 8_5000 9_51000 98_0]]=1,1,0)</f>
        <v>0</v>
      </c>
      <c r="BQ233">
        <f>IF(Table13[[#This Row],[Monthly_Income 1_5500 2_8000 3_11000 4_15000 5_20000 6_27000 7_35000 8_5000 9_51000 98_0]]=2,1,0)</f>
        <v>0</v>
      </c>
      <c r="BR233">
        <f>IF(Table13[[#This Row],[Monthly_Income 1_5500 2_8000 3_11000 4_15000 5_20000 6_27000 7_35000 8_5000 9_51000 98_0]]=3,1,0)</f>
        <v>1</v>
      </c>
      <c r="BS233">
        <f>IF(Table13[[#This Row],[Monthly_Income 1_5500 2_8000 3_11000 4_15000 5_20000 6_27000 7_35000 8_5000 9_51000 98_0]]=4,1,0)</f>
        <v>0</v>
      </c>
      <c r="BT233">
        <f>IF(Table13[[#This Row],[Monthly_Income 1_5500 2_8000 3_11000 4_15000 5_20000 6_27000 7_35000 8_5000 9_51000 98_0]]=5,1,0)</f>
        <v>0</v>
      </c>
      <c r="BU233">
        <f>IF(Table13[[#This Row],[Monthly_Income 1_5500 2_8000 3_11000 4_15000 5_20000 6_27000 7_35000 8_5000 9_51000 98_0]]=6,1,0)</f>
        <v>0</v>
      </c>
      <c r="BV233">
        <f>IF(Table13[[#This Row],[Monthly_Income 1_5500 2_8000 3_11000 4_15000 5_20000 6_27000 7_35000 8_5000 9_51000 98_0]]=7,1,0)</f>
        <v>0</v>
      </c>
      <c r="BW233">
        <f>IF(Table13[[#This Row],[Monthly_Income 1_5500 2_8000 3_11000 4_15000 5_20000 6_27000 7_35000 8_5000 9_51000 98_0]]=8,1,0)</f>
        <v>0</v>
      </c>
      <c r="BX233">
        <f>IF(Table13[[#This Row],[Monthly_Income 1_5500 2_8000 3_11000 4_15000 5_20000 6_27000 7_35000 8_5000 9_51000 98_0]]=9,1,0)</f>
        <v>0</v>
      </c>
      <c r="BY233">
        <f>IF(Table13[[#This Row],[Monthly_Income 1_5500 2_8000 3_11000 4_15000 5_20000 6_27000 7_35000 8_5000 9_51000 98_0]]=98,1,0)</f>
        <v>0</v>
      </c>
      <c r="BZ233">
        <v>5</v>
      </c>
      <c r="CA233">
        <f>IF(Table13[[#This Row],[Monthly_Household_Income]]=1,1,0)</f>
        <v>0</v>
      </c>
      <c r="CB233">
        <f>IF(Table13[[#This Row],[Monthly_Household_Income]]=2,1,0)</f>
        <v>0</v>
      </c>
      <c r="CC233">
        <f>IF(Table13[[#This Row],[Monthly_Household_Income]]=3,1,0)</f>
        <v>0</v>
      </c>
      <c r="CD233">
        <f>IF(Table13[[#This Row],[Monthly_Household_Income]]=4,1,0)</f>
        <v>0</v>
      </c>
      <c r="CE233">
        <f>IF(Table13[[#This Row],[Monthly_Household_Income]]=5,1,0)</f>
        <v>1</v>
      </c>
      <c r="CF233">
        <f>IF(Table13[[#This Row],[Monthly_Household_Income]]=6,1,0)</f>
        <v>0</v>
      </c>
      <c r="CG233">
        <f>IF(Table13[[#This Row],[Monthly_Household_Income]]=7,1,0)</f>
        <v>0</v>
      </c>
      <c r="CH233">
        <f>IF(Table13[[#This Row],[Monthly_Household_Income]]=8,1,0)</f>
        <v>0</v>
      </c>
      <c r="CI233">
        <f>IF(Table13[[#This Row],[Monthly_Household_Income]]=9,1,0)</f>
        <v>0</v>
      </c>
      <c r="CJ233">
        <f>IF(Table13[[#This Row],[Monthly_Household_Income]]=98,1,0)</f>
        <v>0</v>
      </c>
    </row>
    <row r="234" spans="1:88">
      <c r="A234">
        <v>850</v>
      </c>
      <c r="B234" s="1">
        <v>43008</v>
      </c>
      <c r="C234" t="s">
        <v>37</v>
      </c>
      <c r="D234">
        <v>9</v>
      </c>
      <c r="E234">
        <v>8</v>
      </c>
      <c r="F234">
        <v>9</v>
      </c>
      <c r="G234">
        <v>9</v>
      </c>
      <c r="H234">
        <v>7</v>
      </c>
      <c r="I234">
        <v>9</v>
      </c>
      <c r="J234" t="s">
        <v>15</v>
      </c>
      <c r="K234">
        <v>9</v>
      </c>
      <c r="L234">
        <v>10</v>
      </c>
      <c r="M234">
        <v>8</v>
      </c>
      <c r="N234">
        <v>8</v>
      </c>
      <c r="O234">
        <v>9</v>
      </c>
      <c r="P234">
        <v>9</v>
      </c>
      <c r="Q234">
        <v>10</v>
      </c>
      <c r="R234">
        <v>8</v>
      </c>
      <c r="S234">
        <v>10</v>
      </c>
      <c r="T234">
        <v>10</v>
      </c>
      <c r="U234">
        <v>9</v>
      </c>
      <c r="V234">
        <v>8</v>
      </c>
      <c r="W234">
        <v>9</v>
      </c>
      <c r="X234">
        <v>9</v>
      </c>
      <c r="Y234">
        <v>9</v>
      </c>
      <c r="Z234">
        <v>10</v>
      </c>
      <c r="AA234">
        <v>9</v>
      </c>
      <c r="AB234">
        <v>9</v>
      </c>
      <c r="AC234">
        <v>1</v>
      </c>
      <c r="AD234">
        <f>IF(Table13[[#This Row],[payment]]=1,1,0)</f>
        <v>1</v>
      </c>
      <c r="AE234">
        <f>IF(Table13[[#This Row],[payment]]=2,1,0)</f>
        <v>0</v>
      </c>
      <c r="AF234">
        <f>IF(Table13[[#This Row],[payment]]=3,1,0)</f>
        <v>0</v>
      </c>
      <c r="AG234">
        <v>6</v>
      </c>
      <c r="AH234">
        <f>IF(Table13[[#This Row],[method_payment]]=1,1,0)</f>
        <v>0</v>
      </c>
      <c r="AI234">
        <f>IF(Table13[[#This Row],[method_payment]]=2,1,0)</f>
        <v>0</v>
      </c>
      <c r="AJ234">
        <f>IF(Table13[[#This Row],[method_payment]]=3,1,0)</f>
        <v>0</v>
      </c>
      <c r="AK234">
        <f>IF(Table13[[#This Row],[method_payment]]=5,1,0)</f>
        <v>0</v>
      </c>
      <c r="AL234">
        <f>IF(Table13[[#This Row],[method_payment]]=6,1,0)</f>
        <v>1</v>
      </c>
      <c r="AM234" t="s">
        <v>16</v>
      </c>
      <c r="AN234" t="s">
        <v>15</v>
      </c>
      <c r="AO234">
        <v>1</v>
      </c>
      <c r="AP234" s="2">
        <v>3430.36</v>
      </c>
      <c r="AQ234" s="3">
        <f>IF(AND(Table13[[#This Row],[Average_amount_spent_per_visit_last_3_months]]&gt;=1,Table13[[#This Row],[Average_amount_spent_per_visit_last_3_months]]&lt;=999),1,0)</f>
        <v>0</v>
      </c>
      <c r="AR234" s="3">
        <f>IF(AND(Table13[[#This Row],[Average_amount_spent_per_visit_last_3_months]]&gt;=1000,Table13[[#This Row],[Average_amount_spent_per_visit_last_3_months]]&lt;=6700),1,0)</f>
        <v>1</v>
      </c>
      <c r="AS234">
        <v>3</v>
      </c>
      <c r="AT234">
        <v>32</v>
      </c>
      <c r="AU234">
        <f>IF(AND(Table13[[#This Row],[Age]]&gt;=18,Table13[[#This Row],[Age]]&lt;=25),1,0)</f>
        <v>0</v>
      </c>
      <c r="AV234">
        <f>IF(AND(Table13[[#This Row],[Age]]&gt;=26,Table13[[#This Row],[Age]]&lt;=35),1,0)</f>
        <v>1</v>
      </c>
      <c r="AW234">
        <f>IF(AND(Table13[[#This Row],[Age]]&gt;=36,Table13[[#This Row],[Age]]&lt;=45),1,0)</f>
        <v>0</v>
      </c>
      <c r="AX234">
        <f>IF(AND(Table13[[#This Row],[Age]]&gt;=46,Table13[[#This Row],[Age]]&lt;=55),1,0)</f>
        <v>0</v>
      </c>
      <c r="AY234">
        <f>IF(AND(Table13[[#This Row],[Age]]&gt;=56,Table13[[#This Row],[Age]]&lt;=67),1,0)</f>
        <v>0</v>
      </c>
      <c r="AZ234" t="s">
        <v>25</v>
      </c>
      <c r="BA234">
        <f>IF(Table13[[#This Row],[Marital Status]]="Married",1,0)</f>
        <v>1</v>
      </c>
      <c r="BB234">
        <f>IF(Table13[[#This Row],[Marital Status]]="Single",1,0)</f>
        <v>0</v>
      </c>
      <c r="BC234" t="s">
        <v>28</v>
      </c>
      <c r="BD234">
        <f>IF(Table13[[#This Row],[gender]]="Male",1,0)</f>
        <v>0</v>
      </c>
      <c r="BE234">
        <f>IF(Table13[[#This Row],[gender]]="Female",1,0)</f>
        <v>1</v>
      </c>
      <c r="BF234" t="s">
        <v>19</v>
      </c>
      <c r="BG234">
        <f>IF(Table13[[#This Row],[Highest level of Education]]="Did not attend school",1,0)</f>
        <v>0</v>
      </c>
      <c r="BH234">
        <f>IF(Table13[[#This Row],[Highest level of Education]]="K12 completed",1,0)</f>
        <v>0</v>
      </c>
      <c r="BI234">
        <f>IF(Table13[[#This Row],[Highest level of Education]]="High School Completed",1,0)</f>
        <v>0</v>
      </c>
      <c r="BJ234">
        <f>IF(Table13[[#This Row],[Highest level of Education]]="Technical Diploma/Partially completed College",1,0)</f>
        <v>0</v>
      </c>
      <c r="BK234">
        <f>IF(Table13[[#This Row],[Highest level of Education]]="University/College Degree",1,0)</f>
        <v>1</v>
      </c>
      <c r="BL234">
        <f>IF(Table13[[#This Row],[Highest level of Education]]="Post-graduate education",1,0)</f>
        <v>0</v>
      </c>
      <c r="BM234">
        <v>2</v>
      </c>
      <c r="BN234">
        <v>1</v>
      </c>
      <c r="BO234">
        <v>5</v>
      </c>
      <c r="BP234">
        <f>IF(Table13[[#This Row],[Monthly_Income 1_5500 2_8000 3_11000 4_15000 5_20000 6_27000 7_35000 8_5000 9_51000 98_0]]=1,1,0)</f>
        <v>0</v>
      </c>
      <c r="BQ234">
        <f>IF(Table13[[#This Row],[Monthly_Income 1_5500 2_8000 3_11000 4_15000 5_20000 6_27000 7_35000 8_5000 9_51000 98_0]]=2,1,0)</f>
        <v>0</v>
      </c>
      <c r="BR234">
        <f>IF(Table13[[#This Row],[Monthly_Income 1_5500 2_8000 3_11000 4_15000 5_20000 6_27000 7_35000 8_5000 9_51000 98_0]]=3,1,0)</f>
        <v>0</v>
      </c>
      <c r="BS234">
        <f>IF(Table13[[#This Row],[Monthly_Income 1_5500 2_8000 3_11000 4_15000 5_20000 6_27000 7_35000 8_5000 9_51000 98_0]]=4,1,0)</f>
        <v>0</v>
      </c>
      <c r="BT234">
        <f>IF(Table13[[#This Row],[Monthly_Income 1_5500 2_8000 3_11000 4_15000 5_20000 6_27000 7_35000 8_5000 9_51000 98_0]]=5,1,0)</f>
        <v>1</v>
      </c>
      <c r="BU234">
        <f>IF(Table13[[#This Row],[Monthly_Income 1_5500 2_8000 3_11000 4_15000 5_20000 6_27000 7_35000 8_5000 9_51000 98_0]]=6,1,0)</f>
        <v>0</v>
      </c>
      <c r="BV234">
        <f>IF(Table13[[#This Row],[Monthly_Income 1_5500 2_8000 3_11000 4_15000 5_20000 6_27000 7_35000 8_5000 9_51000 98_0]]=7,1,0)</f>
        <v>0</v>
      </c>
      <c r="BW234">
        <f>IF(Table13[[#This Row],[Monthly_Income 1_5500 2_8000 3_11000 4_15000 5_20000 6_27000 7_35000 8_5000 9_51000 98_0]]=8,1,0)</f>
        <v>0</v>
      </c>
      <c r="BX234">
        <f>IF(Table13[[#This Row],[Monthly_Income 1_5500 2_8000 3_11000 4_15000 5_20000 6_27000 7_35000 8_5000 9_51000 98_0]]=9,1,0)</f>
        <v>0</v>
      </c>
      <c r="BY234">
        <f>IF(Table13[[#This Row],[Monthly_Income 1_5500 2_8000 3_11000 4_15000 5_20000 6_27000 7_35000 8_5000 9_51000 98_0]]=98,1,0)</f>
        <v>0</v>
      </c>
      <c r="BZ234">
        <v>6</v>
      </c>
      <c r="CA234">
        <f>IF(Table13[[#This Row],[Monthly_Household_Income]]=1,1,0)</f>
        <v>0</v>
      </c>
      <c r="CB234">
        <f>IF(Table13[[#This Row],[Monthly_Household_Income]]=2,1,0)</f>
        <v>0</v>
      </c>
      <c r="CC234">
        <f>IF(Table13[[#This Row],[Monthly_Household_Income]]=3,1,0)</f>
        <v>0</v>
      </c>
      <c r="CD234">
        <f>IF(Table13[[#This Row],[Monthly_Household_Income]]=4,1,0)</f>
        <v>0</v>
      </c>
      <c r="CE234">
        <f>IF(Table13[[#This Row],[Monthly_Household_Income]]=5,1,0)</f>
        <v>0</v>
      </c>
      <c r="CF234">
        <f>IF(Table13[[#This Row],[Monthly_Household_Income]]=6,1,0)</f>
        <v>1</v>
      </c>
      <c r="CG234">
        <f>IF(Table13[[#This Row],[Monthly_Household_Income]]=7,1,0)</f>
        <v>0</v>
      </c>
      <c r="CH234">
        <f>IF(Table13[[#This Row],[Monthly_Household_Income]]=8,1,0)</f>
        <v>0</v>
      </c>
      <c r="CI234">
        <f>IF(Table13[[#This Row],[Monthly_Household_Income]]=9,1,0)</f>
        <v>0</v>
      </c>
      <c r="CJ234">
        <f>IF(Table13[[#This Row],[Monthly_Household_Income]]=98,1,0)</f>
        <v>0</v>
      </c>
    </row>
    <row r="235" spans="1:88">
      <c r="A235">
        <v>859</v>
      </c>
      <c r="B235" s="1">
        <v>42969</v>
      </c>
      <c r="C235" t="s">
        <v>33</v>
      </c>
      <c r="D235">
        <v>9</v>
      </c>
      <c r="E235">
        <v>8</v>
      </c>
      <c r="F235">
        <v>8</v>
      </c>
      <c r="G235">
        <v>9</v>
      </c>
      <c r="H235">
        <v>9</v>
      </c>
      <c r="I235">
        <v>8</v>
      </c>
      <c r="J235" t="s">
        <v>16</v>
      </c>
      <c r="K235">
        <v>8</v>
      </c>
      <c r="L235">
        <v>10</v>
      </c>
      <c r="M235">
        <v>10</v>
      </c>
      <c r="N235">
        <v>8</v>
      </c>
      <c r="O235">
        <v>10</v>
      </c>
      <c r="P235">
        <v>8</v>
      </c>
      <c r="Q235">
        <v>7</v>
      </c>
      <c r="R235">
        <v>10</v>
      </c>
      <c r="S235">
        <v>7</v>
      </c>
      <c r="T235">
        <v>9</v>
      </c>
      <c r="U235">
        <v>10</v>
      </c>
      <c r="V235">
        <v>8</v>
      </c>
      <c r="W235">
        <v>0</v>
      </c>
      <c r="X235">
        <v>0</v>
      </c>
      <c r="Y235">
        <v>9</v>
      </c>
      <c r="Z235">
        <v>10</v>
      </c>
      <c r="AA235">
        <v>9</v>
      </c>
      <c r="AB235">
        <v>0</v>
      </c>
      <c r="AC235">
        <v>2</v>
      </c>
      <c r="AD235">
        <f>IF(Table13[[#This Row],[payment]]=1,1,0)</f>
        <v>0</v>
      </c>
      <c r="AE235">
        <f>IF(Table13[[#This Row],[payment]]=2,1,0)</f>
        <v>1</v>
      </c>
      <c r="AF235">
        <f>IF(Table13[[#This Row],[payment]]=3,1,0)</f>
        <v>0</v>
      </c>
      <c r="AG235">
        <v>2</v>
      </c>
      <c r="AH235">
        <f>IF(Table13[[#This Row],[method_payment]]=1,1,0)</f>
        <v>0</v>
      </c>
      <c r="AI235">
        <f>IF(Table13[[#This Row],[method_payment]]=2,1,0)</f>
        <v>1</v>
      </c>
      <c r="AJ235">
        <f>IF(Table13[[#This Row],[method_payment]]=3,1,0)</f>
        <v>0</v>
      </c>
      <c r="AK235">
        <f>IF(Table13[[#This Row],[method_payment]]=5,1,0)</f>
        <v>0</v>
      </c>
      <c r="AL235">
        <f>IF(Table13[[#This Row],[method_payment]]=6,1,0)</f>
        <v>0</v>
      </c>
      <c r="AM235" t="s">
        <v>16</v>
      </c>
      <c r="AN235" t="s">
        <v>15</v>
      </c>
      <c r="AO235">
        <v>1</v>
      </c>
      <c r="AP235" s="2">
        <v>1866.97</v>
      </c>
      <c r="AQ235" s="3">
        <f>IF(AND(Table13[[#This Row],[Average_amount_spent_per_visit_last_3_months]]&gt;=1,Table13[[#This Row],[Average_amount_spent_per_visit_last_3_months]]&lt;=999),1,0)</f>
        <v>0</v>
      </c>
      <c r="AR235" s="3">
        <f>IF(AND(Table13[[#This Row],[Average_amount_spent_per_visit_last_3_months]]&gt;=1000,Table13[[#This Row],[Average_amount_spent_per_visit_last_3_months]]&lt;=6700),1,0)</f>
        <v>1</v>
      </c>
      <c r="AS235">
        <v>2</v>
      </c>
      <c r="AT235">
        <v>47</v>
      </c>
      <c r="AU235">
        <f>IF(AND(Table13[[#This Row],[Age]]&gt;=18,Table13[[#This Row],[Age]]&lt;=25),1,0)</f>
        <v>0</v>
      </c>
      <c r="AV235">
        <f>IF(AND(Table13[[#This Row],[Age]]&gt;=26,Table13[[#This Row],[Age]]&lt;=35),1,0)</f>
        <v>0</v>
      </c>
      <c r="AW235">
        <f>IF(AND(Table13[[#This Row],[Age]]&gt;=36,Table13[[#This Row],[Age]]&lt;=45),1,0)</f>
        <v>0</v>
      </c>
      <c r="AX235">
        <f>IF(AND(Table13[[#This Row],[Age]]&gt;=46,Table13[[#This Row],[Age]]&lt;=55),1,0)</f>
        <v>1</v>
      </c>
      <c r="AY235">
        <f>IF(AND(Table13[[#This Row],[Age]]&gt;=56,Table13[[#This Row],[Age]]&lt;=67),1,0)</f>
        <v>0</v>
      </c>
      <c r="AZ235" t="s">
        <v>25</v>
      </c>
      <c r="BA235">
        <f>IF(Table13[[#This Row],[Marital Status]]="Married",1,0)</f>
        <v>1</v>
      </c>
      <c r="BB235">
        <f>IF(Table13[[#This Row],[Marital Status]]="Single",1,0)</f>
        <v>0</v>
      </c>
      <c r="BC235" t="s">
        <v>27</v>
      </c>
      <c r="BD235">
        <f>IF(Table13[[#This Row],[gender]]="Male",1,0)</f>
        <v>1</v>
      </c>
      <c r="BE235">
        <f>IF(Table13[[#This Row],[gender]]="Female",1,0)</f>
        <v>0</v>
      </c>
      <c r="BF235" t="s">
        <v>18</v>
      </c>
      <c r="BG235">
        <f>IF(Table13[[#This Row],[Highest level of Education]]="Did not attend school",1,0)</f>
        <v>0</v>
      </c>
      <c r="BH235">
        <f>IF(Table13[[#This Row],[Highest level of Education]]="K12 completed",1,0)</f>
        <v>0</v>
      </c>
      <c r="BI235">
        <f>IF(Table13[[#This Row],[Highest level of Education]]="High School Completed",1,0)</f>
        <v>0</v>
      </c>
      <c r="BJ235">
        <f>IF(Table13[[#This Row],[Highest level of Education]]="Technical Diploma/Partially completed College",1,0)</f>
        <v>0</v>
      </c>
      <c r="BK235">
        <f>IF(Table13[[#This Row],[Highest level of Education]]="University/College Degree",1,0)</f>
        <v>0</v>
      </c>
      <c r="BL235">
        <f>IF(Table13[[#This Row],[Highest level of Education]]="Post-graduate education",1,0)</f>
        <v>1</v>
      </c>
      <c r="BM235">
        <v>3</v>
      </c>
      <c r="BN235">
        <v>1</v>
      </c>
      <c r="BO235">
        <v>9</v>
      </c>
      <c r="BP235">
        <f>IF(Table13[[#This Row],[Monthly_Income 1_5500 2_8000 3_11000 4_15000 5_20000 6_27000 7_35000 8_5000 9_51000 98_0]]=1,1,0)</f>
        <v>0</v>
      </c>
      <c r="BQ235">
        <f>IF(Table13[[#This Row],[Monthly_Income 1_5500 2_8000 3_11000 4_15000 5_20000 6_27000 7_35000 8_5000 9_51000 98_0]]=2,1,0)</f>
        <v>0</v>
      </c>
      <c r="BR235">
        <f>IF(Table13[[#This Row],[Monthly_Income 1_5500 2_8000 3_11000 4_15000 5_20000 6_27000 7_35000 8_5000 9_51000 98_0]]=3,1,0)</f>
        <v>0</v>
      </c>
      <c r="BS235">
        <f>IF(Table13[[#This Row],[Monthly_Income 1_5500 2_8000 3_11000 4_15000 5_20000 6_27000 7_35000 8_5000 9_51000 98_0]]=4,1,0)</f>
        <v>0</v>
      </c>
      <c r="BT235">
        <f>IF(Table13[[#This Row],[Monthly_Income 1_5500 2_8000 3_11000 4_15000 5_20000 6_27000 7_35000 8_5000 9_51000 98_0]]=5,1,0)</f>
        <v>0</v>
      </c>
      <c r="BU235">
        <f>IF(Table13[[#This Row],[Monthly_Income 1_5500 2_8000 3_11000 4_15000 5_20000 6_27000 7_35000 8_5000 9_51000 98_0]]=6,1,0)</f>
        <v>0</v>
      </c>
      <c r="BV235">
        <f>IF(Table13[[#This Row],[Monthly_Income 1_5500 2_8000 3_11000 4_15000 5_20000 6_27000 7_35000 8_5000 9_51000 98_0]]=7,1,0)</f>
        <v>0</v>
      </c>
      <c r="BW235">
        <f>IF(Table13[[#This Row],[Monthly_Income 1_5500 2_8000 3_11000 4_15000 5_20000 6_27000 7_35000 8_5000 9_51000 98_0]]=8,1,0)</f>
        <v>0</v>
      </c>
      <c r="BX235">
        <f>IF(Table13[[#This Row],[Monthly_Income 1_5500 2_8000 3_11000 4_15000 5_20000 6_27000 7_35000 8_5000 9_51000 98_0]]=9,1,0)</f>
        <v>1</v>
      </c>
      <c r="BY235">
        <f>IF(Table13[[#This Row],[Monthly_Income 1_5500 2_8000 3_11000 4_15000 5_20000 6_27000 7_35000 8_5000 9_51000 98_0]]=98,1,0)</f>
        <v>0</v>
      </c>
      <c r="BZ235">
        <v>9</v>
      </c>
      <c r="CA235">
        <f>IF(Table13[[#This Row],[Monthly_Household_Income]]=1,1,0)</f>
        <v>0</v>
      </c>
      <c r="CB235">
        <f>IF(Table13[[#This Row],[Monthly_Household_Income]]=2,1,0)</f>
        <v>0</v>
      </c>
      <c r="CC235">
        <f>IF(Table13[[#This Row],[Monthly_Household_Income]]=3,1,0)</f>
        <v>0</v>
      </c>
      <c r="CD235">
        <f>IF(Table13[[#This Row],[Monthly_Household_Income]]=4,1,0)</f>
        <v>0</v>
      </c>
      <c r="CE235">
        <f>IF(Table13[[#This Row],[Monthly_Household_Income]]=5,1,0)</f>
        <v>0</v>
      </c>
      <c r="CF235">
        <f>IF(Table13[[#This Row],[Monthly_Household_Income]]=6,1,0)</f>
        <v>0</v>
      </c>
      <c r="CG235">
        <f>IF(Table13[[#This Row],[Monthly_Household_Income]]=7,1,0)</f>
        <v>0</v>
      </c>
      <c r="CH235">
        <f>IF(Table13[[#This Row],[Monthly_Household_Income]]=8,1,0)</f>
        <v>0</v>
      </c>
      <c r="CI235">
        <f>IF(Table13[[#This Row],[Monthly_Household_Income]]=9,1,0)</f>
        <v>1</v>
      </c>
      <c r="CJ235">
        <f>IF(Table13[[#This Row],[Monthly_Household_Income]]=98,1,0)</f>
        <v>0</v>
      </c>
    </row>
    <row r="236" spans="1:88">
      <c r="A236">
        <v>865</v>
      </c>
      <c r="B236" s="1">
        <v>42965</v>
      </c>
      <c r="C236" t="s">
        <v>39</v>
      </c>
      <c r="D236">
        <v>8</v>
      </c>
      <c r="E236">
        <v>8</v>
      </c>
      <c r="F236">
        <v>7</v>
      </c>
      <c r="G236">
        <v>7</v>
      </c>
      <c r="H236">
        <v>6</v>
      </c>
      <c r="I236">
        <v>6</v>
      </c>
      <c r="J236" t="s">
        <v>15</v>
      </c>
      <c r="K236">
        <v>7</v>
      </c>
      <c r="L236">
        <v>6</v>
      </c>
      <c r="M236">
        <v>6</v>
      </c>
      <c r="N236">
        <v>7</v>
      </c>
      <c r="O236">
        <v>7</v>
      </c>
      <c r="P236">
        <v>6</v>
      </c>
      <c r="Q236">
        <v>7</v>
      </c>
      <c r="R236">
        <v>6</v>
      </c>
      <c r="S236">
        <v>7</v>
      </c>
      <c r="T236">
        <v>6</v>
      </c>
      <c r="U236">
        <v>7</v>
      </c>
      <c r="V236">
        <v>7</v>
      </c>
      <c r="W236">
        <v>6</v>
      </c>
      <c r="X236">
        <v>7</v>
      </c>
      <c r="Y236">
        <v>6</v>
      </c>
      <c r="Z236">
        <v>7</v>
      </c>
      <c r="AA236">
        <v>7</v>
      </c>
      <c r="AB236">
        <v>6</v>
      </c>
      <c r="AC236">
        <v>1</v>
      </c>
      <c r="AD236">
        <f>IF(Table13[[#This Row],[payment]]=1,1,0)</f>
        <v>1</v>
      </c>
      <c r="AE236">
        <f>IF(Table13[[#This Row],[payment]]=2,1,0)</f>
        <v>0</v>
      </c>
      <c r="AF236">
        <f>IF(Table13[[#This Row],[payment]]=3,1,0)</f>
        <v>0</v>
      </c>
      <c r="AG236">
        <v>1</v>
      </c>
      <c r="AH236">
        <f>IF(Table13[[#This Row],[method_payment]]=1,1,0)</f>
        <v>1</v>
      </c>
      <c r="AI236">
        <f>IF(Table13[[#This Row],[method_payment]]=2,1,0)</f>
        <v>0</v>
      </c>
      <c r="AJ236">
        <f>IF(Table13[[#This Row],[method_payment]]=3,1,0)</f>
        <v>0</v>
      </c>
      <c r="AK236">
        <f>IF(Table13[[#This Row],[method_payment]]=5,1,0)</f>
        <v>0</v>
      </c>
      <c r="AL236">
        <f>IF(Table13[[#This Row],[method_payment]]=6,1,0)</f>
        <v>0</v>
      </c>
      <c r="AM236" t="s">
        <v>16</v>
      </c>
      <c r="AN236" t="s">
        <v>15</v>
      </c>
      <c r="AO236">
        <v>1</v>
      </c>
      <c r="AP236" s="2">
        <v>271.55</v>
      </c>
      <c r="AQ236" s="3">
        <f>IF(AND(Table13[[#This Row],[Average_amount_spent_per_visit_last_3_months]]&gt;=1,Table13[[#This Row],[Average_amount_spent_per_visit_last_3_months]]&lt;=999),1,0)</f>
        <v>1</v>
      </c>
      <c r="AR236" s="3">
        <f>IF(AND(Table13[[#This Row],[Average_amount_spent_per_visit_last_3_months]]&gt;=1000,Table13[[#This Row],[Average_amount_spent_per_visit_last_3_months]]&lt;=6700),1,0)</f>
        <v>0</v>
      </c>
      <c r="AS236">
        <v>2</v>
      </c>
      <c r="AT236">
        <v>27</v>
      </c>
      <c r="AU236">
        <f>IF(AND(Table13[[#This Row],[Age]]&gt;=18,Table13[[#This Row],[Age]]&lt;=25),1,0)</f>
        <v>0</v>
      </c>
      <c r="AV236">
        <f>IF(AND(Table13[[#This Row],[Age]]&gt;=26,Table13[[#This Row],[Age]]&lt;=35),1,0)</f>
        <v>1</v>
      </c>
      <c r="AW236">
        <f>IF(AND(Table13[[#This Row],[Age]]&gt;=36,Table13[[#This Row],[Age]]&lt;=45),1,0)</f>
        <v>0</v>
      </c>
      <c r="AX236">
        <f>IF(AND(Table13[[#This Row],[Age]]&gt;=46,Table13[[#This Row],[Age]]&lt;=55),1,0)</f>
        <v>0</v>
      </c>
      <c r="AY236">
        <f>IF(AND(Table13[[#This Row],[Age]]&gt;=56,Table13[[#This Row],[Age]]&lt;=67),1,0)</f>
        <v>0</v>
      </c>
      <c r="AZ236" t="s">
        <v>25</v>
      </c>
      <c r="BA236">
        <f>IF(Table13[[#This Row],[Marital Status]]="Married",1,0)</f>
        <v>1</v>
      </c>
      <c r="BB236">
        <f>IF(Table13[[#This Row],[Marital Status]]="Single",1,0)</f>
        <v>0</v>
      </c>
      <c r="BC236" t="s">
        <v>27</v>
      </c>
      <c r="BD236">
        <f>IF(Table13[[#This Row],[gender]]="Male",1,0)</f>
        <v>1</v>
      </c>
      <c r="BE236">
        <f>IF(Table13[[#This Row],[gender]]="Female",1,0)</f>
        <v>0</v>
      </c>
      <c r="BF236" t="s">
        <v>23</v>
      </c>
      <c r="BG236">
        <f>IF(Table13[[#This Row],[Highest level of Education]]="Did not attend school",1,0)</f>
        <v>0</v>
      </c>
      <c r="BH236">
        <f>IF(Table13[[#This Row],[Highest level of Education]]="K12 completed",1,0)</f>
        <v>0</v>
      </c>
      <c r="BI236">
        <f>IF(Table13[[#This Row],[Highest level of Education]]="High School Completed",1,0)</f>
        <v>0</v>
      </c>
      <c r="BJ236">
        <f>IF(Table13[[#This Row],[Highest level of Education]]="Technical Diploma/Partially completed College",1,0)</f>
        <v>1</v>
      </c>
      <c r="BK236">
        <f>IF(Table13[[#This Row],[Highest level of Education]]="University/College Degree",1,0)</f>
        <v>0</v>
      </c>
      <c r="BL236">
        <f>IF(Table13[[#This Row],[Highest level of Education]]="Post-graduate education",1,0)</f>
        <v>0</v>
      </c>
      <c r="BM236">
        <v>3</v>
      </c>
      <c r="BN236">
        <v>1</v>
      </c>
      <c r="BO236">
        <v>3</v>
      </c>
      <c r="BP236">
        <f>IF(Table13[[#This Row],[Monthly_Income 1_5500 2_8000 3_11000 4_15000 5_20000 6_27000 7_35000 8_5000 9_51000 98_0]]=1,1,0)</f>
        <v>0</v>
      </c>
      <c r="BQ236">
        <f>IF(Table13[[#This Row],[Monthly_Income 1_5500 2_8000 3_11000 4_15000 5_20000 6_27000 7_35000 8_5000 9_51000 98_0]]=2,1,0)</f>
        <v>0</v>
      </c>
      <c r="BR236">
        <f>IF(Table13[[#This Row],[Monthly_Income 1_5500 2_8000 3_11000 4_15000 5_20000 6_27000 7_35000 8_5000 9_51000 98_0]]=3,1,0)</f>
        <v>1</v>
      </c>
      <c r="BS236">
        <f>IF(Table13[[#This Row],[Monthly_Income 1_5500 2_8000 3_11000 4_15000 5_20000 6_27000 7_35000 8_5000 9_51000 98_0]]=4,1,0)</f>
        <v>0</v>
      </c>
      <c r="BT236">
        <f>IF(Table13[[#This Row],[Monthly_Income 1_5500 2_8000 3_11000 4_15000 5_20000 6_27000 7_35000 8_5000 9_51000 98_0]]=5,1,0)</f>
        <v>0</v>
      </c>
      <c r="BU236">
        <f>IF(Table13[[#This Row],[Monthly_Income 1_5500 2_8000 3_11000 4_15000 5_20000 6_27000 7_35000 8_5000 9_51000 98_0]]=6,1,0)</f>
        <v>0</v>
      </c>
      <c r="BV236">
        <f>IF(Table13[[#This Row],[Monthly_Income 1_5500 2_8000 3_11000 4_15000 5_20000 6_27000 7_35000 8_5000 9_51000 98_0]]=7,1,0)</f>
        <v>0</v>
      </c>
      <c r="BW236">
        <f>IF(Table13[[#This Row],[Monthly_Income 1_5500 2_8000 3_11000 4_15000 5_20000 6_27000 7_35000 8_5000 9_51000 98_0]]=8,1,0)</f>
        <v>0</v>
      </c>
      <c r="BX236">
        <f>IF(Table13[[#This Row],[Monthly_Income 1_5500 2_8000 3_11000 4_15000 5_20000 6_27000 7_35000 8_5000 9_51000 98_0]]=9,1,0)</f>
        <v>0</v>
      </c>
      <c r="BY236">
        <f>IF(Table13[[#This Row],[Monthly_Income 1_5500 2_8000 3_11000 4_15000 5_20000 6_27000 7_35000 8_5000 9_51000 98_0]]=98,1,0)</f>
        <v>0</v>
      </c>
      <c r="BZ236">
        <v>6</v>
      </c>
      <c r="CA236">
        <f>IF(Table13[[#This Row],[Monthly_Household_Income]]=1,1,0)</f>
        <v>0</v>
      </c>
      <c r="CB236">
        <f>IF(Table13[[#This Row],[Monthly_Household_Income]]=2,1,0)</f>
        <v>0</v>
      </c>
      <c r="CC236">
        <f>IF(Table13[[#This Row],[Monthly_Household_Income]]=3,1,0)</f>
        <v>0</v>
      </c>
      <c r="CD236">
        <f>IF(Table13[[#This Row],[Monthly_Household_Income]]=4,1,0)</f>
        <v>0</v>
      </c>
      <c r="CE236">
        <f>IF(Table13[[#This Row],[Monthly_Household_Income]]=5,1,0)</f>
        <v>0</v>
      </c>
      <c r="CF236">
        <f>IF(Table13[[#This Row],[Monthly_Household_Income]]=6,1,0)</f>
        <v>1</v>
      </c>
      <c r="CG236">
        <f>IF(Table13[[#This Row],[Monthly_Household_Income]]=7,1,0)</f>
        <v>0</v>
      </c>
      <c r="CH236">
        <f>IF(Table13[[#This Row],[Monthly_Household_Income]]=8,1,0)</f>
        <v>0</v>
      </c>
      <c r="CI236">
        <f>IF(Table13[[#This Row],[Monthly_Household_Income]]=9,1,0)</f>
        <v>0</v>
      </c>
      <c r="CJ236">
        <f>IF(Table13[[#This Row],[Monthly_Household_Income]]=98,1,0)</f>
        <v>0</v>
      </c>
    </row>
    <row r="237" spans="1:88">
      <c r="A237">
        <v>867</v>
      </c>
      <c r="B237" s="1">
        <v>42966</v>
      </c>
      <c r="C237" t="s">
        <v>33</v>
      </c>
      <c r="D237">
        <v>3</v>
      </c>
      <c r="E237">
        <v>4</v>
      </c>
      <c r="F237">
        <v>3</v>
      </c>
      <c r="G237">
        <v>5</v>
      </c>
      <c r="H237">
        <v>5</v>
      </c>
      <c r="I237">
        <v>5</v>
      </c>
      <c r="J237" t="s">
        <v>15</v>
      </c>
      <c r="K237">
        <v>7</v>
      </c>
      <c r="L237">
        <v>5</v>
      </c>
      <c r="M237">
        <v>7</v>
      </c>
      <c r="N237">
        <v>8</v>
      </c>
      <c r="O237">
        <v>6</v>
      </c>
      <c r="P237">
        <v>5</v>
      </c>
      <c r="Q237">
        <v>6</v>
      </c>
      <c r="R237">
        <v>7</v>
      </c>
      <c r="S237">
        <v>7</v>
      </c>
      <c r="T237">
        <v>7</v>
      </c>
      <c r="U237">
        <v>6</v>
      </c>
      <c r="V237">
        <v>8</v>
      </c>
      <c r="W237">
        <v>0</v>
      </c>
      <c r="X237">
        <v>6</v>
      </c>
      <c r="Y237">
        <v>8</v>
      </c>
      <c r="Z237">
        <v>8</v>
      </c>
      <c r="AA237">
        <v>2</v>
      </c>
      <c r="AB237">
        <v>7</v>
      </c>
      <c r="AC237">
        <v>2</v>
      </c>
      <c r="AD237">
        <f>IF(Table13[[#This Row],[payment]]=1,1,0)</f>
        <v>0</v>
      </c>
      <c r="AE237">
        <f>IF(Table13[[#This Row],[payment]]=2,1,0)</f>
        <v>1</v>
      </c>
      <c r="AF237">
        <f>IF(Table13[[#This Row],[payment]]=3,1,0)</f>
        <v>0</v>
      </c>
      <c r="AG237">
        <v>1</v>
      </c>
      <c r="AH237">
        <f>IF(Table13[[#This Row],[method_payment]]=1,1,0)</f>
        <v>1</v>
      </c>
      <c r="AI237">
        <f>IF(Table13[[#This Row],[method_payment]]=2,1,0)</f>
        <v>0</v>
      </c>
      <c r="AJ237">
        <f>IF(Table13[[#This Row],[method_payment]]=3,1,0)</f>
        <v>0</v>
      </c>
      <c r="AK237">
        <f>IF(Table13[[#This Row],[method_payment]]=5,1,0)</f>
        <v>0</v>
      </c>
      <c r="AL237">
        <f>IF(Table13[[#This Row],[method_payment]]=6,1,0)</f>
        <v>0</v>
      </c>
      <c r="AM237" t="s">
        <v>16</v>
      </c>
      <c r="AN237" t="s">
        <v>16</v>
      </c>
      <c r="AO237">
        <v>1</v>
      </c>
      <c r="AP237" s="2">
        <v>768.35</v>
      </c>
      <c r="AQ237" s="3">
        <f>IF(AND(Table13[[#This Row],[Average_amount_spent_per_visit_last_3_months]]&gt;=1,Table13[[#This Row],[Average_amount_spent_per_visit_last_3_months]]&lt;=999),1,0)</f>
        <v>1</v>
      </c>
      <c r="AR237" s="3">
        <f>IF(AND(Table13[[#This Row],[Average_amount_spent_per_visit_last_3_months]]&gt;=1000,Table13[[#This Row],[Average_amount_spent_per_visit_last_3_months]]&lt;=6700),1,0)</f>
        <v>0</v>
      </c>
      <c r="AS237">
        <v>3</v>
      </c>
      <c r="AT237">
        <v>35</v>
      </c>
      <c r="AU237">
        <f>IF(AND(Table13[[#This Row],[Age]]&gt;=18,Table13[[#This Row],[Age]]&lt;=25),1,0)</f>
        <v>0</v>
      </c>
      <c r="AV237">
        <f>IF(AND(Table13[[#This Row],[Age]]&gt;=26,Table13[[#This Row],[Age]]&lt;=35),1,0)</f>
        <v>1</v>
      </c>
      <c r="AW237">
        <f>IF(AND(Table13[[#This Row],[Age]]&gt;=36,Table13[[#This Row],[Age]]&lt;=45),1,0)</f>
        <v>0</v>
      </c>
      <c r="AX237">
        <f>IF(AND(Table13[[#This Row],[Age]]&gt;=46,Table13[[#This Row],[Age]]&lt;=55),1,0)</f>
        <v>0</v>
      </c>
      <c r="AY237">
        <f>IF(AND(Table13[[#This Row],[Age]]&gt;=56,Table13[[#This Row],[Age]]&lt;=67),1,0)</f>
        <v>0</v>
      </c>
      <c r="AZ237" t="s">
        <v>25</v>
      </c>
      <c r="BA237">
        <f>IF(Table13[[#This Row],[Marital Status]]="Married",1,0)</f>
        <v>1</v>
      </c>
      <c r="BB237">
        <f>IF(Table13[[#This Row],[Marital Status]]="Single",1,0)</f>
        <v>0</v>
      </c>
      <c r="BC237" t="s">
        <v>27</v>
      </c>
      <c r="BD237">
        <f>IF(Table13[[#This Row],[gender]]="Male",1,0)</f>
        <v>1</v>
      </c>
      <c r="BE237">
        <f>IF(Table13[[#This Row],[gender]]="Female",1,0)</f>
        <v>0</v>
      </c>
      <c r="BF237" t="s">
        <v>23</v>
      </c>
      <c r="BG237">
        <f>IF(Table13[[#This Row],[Highest level of Education]]="Did not attend school",1,0)</f>
        <v>0</v>
      </c>
      <c r="BH237">
        <f>IF(Table13[[#This Row],[Highest level of Education]]="K12 completed",1,0)</f>
        <v>0</v>
      </c>
      <c r="BI237">
        <f>IF(Table13[[#This Row],[Highest level of Education]]="High School Completed",1,0)</f>
        <v>0</v>
      </c>
      <c r="BJ237">
        <f>IF(Table13[[#This Row],[Highest level of Education]]="Technical Diploma/Partially completed College",1,0)</f>
        <v>1</v>
      </c>
      <c r="BK237">
        <f>IF(Table13[[#This Row],[Highest level of Education]]="University/College Degree",1,0)</f>
        <v>0</v>
      </c>
      <c r="BL237">
        <f>IF(Table13[[#This Row],[Highest level of Education]]="Post-graduate education",1,0)</f>
        <v>0</v>
      </c>
      <c r="BM237">
        <v>1</v>
      </c>
      <c r="BN237">
        <v>1</v>
      </c>
      <c r="BO237">
        <v>2</v>
      </c>
      <c r="BP237">
        <f>IF(Table13[[#This Row],[Monthly_Income 1_5500 2_8000 3_11000 4_15000 5_20000 6_27000 7_35000 8_5000 9_51000 98_0]]=1,1,0)</f>
        <v>0</v>
      </c>
      <c r="BQ237">
        <f>IF(Table13[[#This Row],[Monthly_Income 1_5500 2_8000 3_11000 4_15000 5_20000 6_27000 7_35000 8_5000 9_51000 98_0]]=2,1,0)</f>
        <v>1</v>
      </c>
      <c r="BR237">
        <f>IF(Table13[[#This Row],[Monthly_Income 1_5500 2_8000 3_11000 4_15000 5_20000 6_27000 7_35000 8_5000 9_51000 98_0]]=3,1,0)</f>
        <v>0</v>
      </c>
      <c r="BS237">
        <f>IF(Table13[[#This Row],[Monthly_Income 1_5500 2_8000 3_11000 4_15000 5_20000 6_27000 7_35000 8_5000 9_51000 98_0]]=4,1,0)</f>
        <v>0</v>
      </c>
      <c r="BT237">
        <f>IF(Table13[[#This Row],[Monthly_Income 1_5500 2_8000 3_11000 4_15000 5_20000 6_27000 7_35000 8_5000 9_51000 98_0]]=5,1,0)</f>
        <v>0</v>
      </c>
      <c r="BU237">
        <f>IF(Table13[[#This Row],[Monthly_Income 1_5500 2_8000 3_11000 4_15000 5_20000 6_27000 7_35000 8_5000 9_51000 98_0]]=6,1,0)</f>
        <v>0</v>
      </c>
      <c r="BV237">
        <f>IF(Table13[[#This Row],[Monthly_Income 1_5500 2_8000 3_11000 4_15000 5_20000 6_27000 7_35000 8_5000 9_51000 98_0]]=7,1,0)</f>
        <v>0</v>
      </c>
      <c r="BW237">
        <f>IF(Table13[[#This Row],[Monthly_Income 1_5500 2_8000 3_11000 4_15000 5_20000 6_27000 7_35000 8_5000 9_51000 98_0]]=8,1,0)</f>
        <v>0</v>
      </c>
      <c r="BX237">
        <f>IF(Table13[[#This Row],[Monthly_Income 1_5500 2_8000 3_11000 4_15000 5_20000 6_27000 7_35000 8_5000 9_51000 98_0]]=9,1,0)</f>
        <v>0</v>
      </c>
      <c r="BY237">
        <f>IF(Table13[[#This Row],[Monthly_Income 1_5500 2_8000 3_11000 4_15000 5_20000 6_27000 7_35000 8_5000 9_51000 98_0]]=98,1,0)</f>
        <v>0</v>
      </c>
      <c r="BZ237">
        <v>5</v>
      </c>
      <c r="CA237">
        <f>IF(Table13[[#This Row],[Monthly_Household_Income]]=1,1,0)</f>
        <v>0</v>
      </c>
      <c r="CB237">
        <f>IF(Table13[[#This Row],[Monthly_Household_Income]]=2,1,0)</f>
        <v>0</v>
      </c>
      <c r="CC237">
        <f>IF(Table13[[#This Row],[Monthly_Household_Income]]=3,1,0)</f>
        <v>0</v>
      </c>
      <c r="CD237">
        <f>IF(Table13[[#This Row],[Monthly_Household_Income]]=4,1,0)</f>
        <v>0</v>
      </c>
      <c r="CE237">
        <f>IF(Table13[[#This Row],[Monthly_Household_Income]]=5,1,0)</f>
        <v>1</v>
      </c>
      <c r="CF237">
        <f>IF(Table13[[#This Row],[Monthly_Household_Income]]=6,1,0)</f>
        <v>0</v>
      </c>
      <c r="CG237">
        <f>IF(Table13[[#This Row],[Monthly_Household_Income]]=7,1,0)</f>
        <v>0</v>
      </c>
      <c r="CH237">
        <f>IF(Table13[[#This Row],[Monthly_Household_Income]]=8,1,0)</f>
        <v>0</v>
      </c>
      <c r="CI237">
        <f>IF(Table13[[#This Row],[Monthly_Household_Income]]=9,1,0)</f>
        <v>0</v>
      </c>
      <c r="CJ237">
        <f>IF(Table13[[#This Row],[Monthly_Household_Income]]=98,1,0)</f>
        <v>0</v>
      </c>
    </row>
    <row r="238" spans="1:88">
      <c r="A238">
        <v>869</v>
      </c>
      <c r="B238" s="1">
        <v>42970</v>
      </c>
      <c r="C238" t="s">
        <v>34</v>
      </c>
      <c r="D238">
        <v>8</v>
      </c>
      <c r="E238">
        <v>7</v>
      </c>
      <c r="F238">
        <v>7</v>
      </c>
      <c r="G238">
        <v>8</v>
      </c>
      <c r="H238">
        <v>9</v>
      </c>
      <c r="I238">
        <v>8</v>
      </c>
      <c r="J238" t="s">
        <v>15</v>
      </c>
      <c r="K238">
        <v>8</v>
      </c>
      <c r="L238">
        <v>8</v>
      </c>
      <c r="M238">
        <v>9</v>
      </c>
      <c r="N238">
        <v>8</v>
      </c>
      <c r="O238">
        <v>10</v>
      </c>
      <c r="P238">
        <v>9</v>
      </c>
      <c r="Q238">
        <v>10</v>
      </c>
      <c r="R238">
        <v>8</v>
      </c>
      <c r="S238">
        <v>9</v>
      </c>
      <c r="T238">
        <v>8</v>
      </c>
      <c r="U238">
        <v>10</v>
      </c>
      <c r="V238">
        <v>9</v>
      </c>
      <c r="W238">
        <v>8</v>
      </c>
      <c r="X238">
        <v>9</v>
      </c>
      <c r="Y238">
        <v>9</v>
      </c>
      <c r="Z238">
        <v>8</v>
      </c>
      <c r="AA238">
        <v>8</v>
      </c>
      <c r="AB238">
        <v>10</v>
      </c>
      <c r="AC238">
        <v>1</v>
      </c>
      <c r="AD238">
        <f>IF(Table13[[#This Row],[payment]]=1,1,0)</f>
        <v>1</v>
      </c>
      <c r="AE238">
        <f>IF(Table13[[#This Row],[payment]]=2,1,0)</f>
        <v>0</v>
      </c>
      <c r="AF238">
        <f>IF(Table13[[#This Row],[payment]]=3,1,0)</f>
        <v>0</v>
      </c>
      <c r="AG238">
        <v>2</v>
      </c>
      <c r="AH238">
        <f>IF(Table13[[#This Row],[method_payment]]=1,1,0)</f>
        <v>0</v>
      </c>
      <c r="AI238">
        <f>IF(Table13[[#This Row],[method_payment]]=2,1,0)</f>
        <v>1</v>
      </c>
      <c r="AJ238">
        <f>IF(Table13[[#This Row],[method_payment]]=3,1,0)</f>
        <v>0</v>
      </c>
      <c r="AK238">
        <f>IF(Table13[[#This Row],[method_payment]]=5,1,0)</f>
        <v>0</v>
      </c>
      <c r="AL238">
        <f>IF(Table13[[#This Row],[method_payment]]=6,1,0)</f>
        <v>0</v>
      </c>
      <c r="AM238" t="s">
        <v>15</v>
      </c>
      <c r="AN238" t="s">
        <v>15</v>
      </c>
      <c r="AO238">
        <v>1</v>
      </c>
      <c r="AP238" s="2">
        <v>379.63</v>
      </c>
      <c r="AQ238" s="3">
        <f>IF(AND(Table13[[#This Row],[Average_amount_spent_per_visit_last_3_months]]&gt;=1,Table13[[#This Row],[Average_amount_spent_per_visit_last_3_months]]&lt;=999),1,0)</f>
        <v>1</v>
      </c>
      <c r="AR238" s="3">
        <f>IF(AND(Table13[[#This Row],[Average_amount_spent_per_visit_last_3_months]]&gt;=1000,Table13[[#This Row],[Average_amount_spent_per_visit_last_3_months]]&lt;=6700),1,0)</f>
        <v>0</v>
      </c>
      <c r="AS238">
        <v>2</v>
      </c>
      <c r="AT238">
        <v>28</v>
      </c>
      <c r="AU238">
        <f>IF(AND(Table13[[#This Row],[Age]]&gt;=18,Table13[[#This Row],[Age]]&lt;=25),1,0)</f>
        <v>0</v>
      </c>
      <c r="AV238">
        <f>IF(AND(Table13[[#This Row],[Age]]&gt;=26,Table13[[#This Row],[Age]]&lt;=35),1,0)</f>
        <v>1</v>
      </c>
      <c r="AW238">
        <f>IF(AND(Table13[[#This Row],[Age]]&gt;=36,Table13[[#This Row],[Age]]&lt;=45),1,0)</f>
        <v>0</v>
      </c>
      <c r="AX238">
        <f>IF(AND(Table13[[#This Row],[Age]]&gt;=46,Table13[[#This Row],[Age]]&lt;=55),1,0)</f>
        <v>0</v>
      </c>
      <c r="AY238">
        <f>IF(AND(Table13[[#This Row],[Age]]&gt;=56,Table13[[#This Row],[Age]]&lt;=67),1,0)</f>
        <v>0</v>
      </c>
      <c r="AZ238" t="s">
        <v>25</v>
      </c>
      <c r="BA238">
        <f>IF(Table13[[#This Row],[Marital Status]]="Married",1,0)</f>
        <v>1</v>
      </c>
      <c r="BB238">
        <f>IF(Table13[[#This Row],[Marital Status]]="Single",1,0)</f>
        <v>0</v>
      </c>
      <c r="BC238" t="s">
        <v>27</v>
      </c>
      <c r="BD238">
        <f>IF(Table13[[#This Row],[gender]]="Male",1,0)</f>
        <v>1</v>
      </c>
      <c r="BE238">
        <f>IF(Table13[[#This Row],[gender]]="Female",1,0)</f>
        <v>0</v>
      </c>
      <c r="BF238" t="s">
        <v>23</v>
      </c>
      <c r="BG238">
        <f>IF(Table13[[#This Row],[Highest level of Education]]="Did not attend school",1,0)</f>
        <v>0</v>
      </c>
      <c r="BH238">
        <f>IF(Table13[[#This Row],[Highest level of Education]]="K12 completed",1,0)</f>
        <v>0</v>
      </c>
      <c r="BI238">
        <f>IF(Table13[[#This Row],[Highest level of Education]]="High School Completed",1,0)</f>
        <v>0</v>
      </c>
      <c r="BJ238">
        <f>IF(Table13[[#This Row],[Highest level of Education]]="Technical Diploma/Partially completed College",1,0)</f>
        <v>1</v>
      </c>
      <c r="BK238">
        <f>IF(Table13[[#This Row],[Highest level of Education]]="University/College Degree",1,0)</f>
        <v>0</v>
      </c>
      <c r="BL238">
        <f>IF(Table13[[#This Row],[Highest level of Education]]="Post-graduate education",1,0)</f>
        <v>0</v>
      </c>
      <c r="BM238">
        <v>3</v>
      </c>
      <c r="BN238">
        <v>1</v>
      </c>
      <c r="BO238">
        <v>2</v>
      </c>
      <c r="BP238">
        <f>IF(Table13[[#This Row],[Monthly_Income 1_5500 2_8000 3_11000 4_15000 5_20000 6_27000 7_35000 8_5000 9_51000 98_0]]=1,1,0)</f>
        <v>0</v>
      </c>
      <c r="BQ238">
        <f>IF(Table13[[#This Row],[Monthly_Income 1_5500 2_8000 3_11000 4_15000 5_20000 6_27000 7_35000 8_5000 9_51000 98_0]]=2,1,0)</f>
        <v>1</v>
      </c>
      <c r="BR238">
        <f>IF(Table13[[#This Row],[Monthly_Income 1_5500 2_8000 3_11000 4_15000 5_20000 6_27000 7_35000 8_5000 9_51000 98_0]]=3,1,0)</f>
        <v>0</v>
      </c>
      <c r="BS238">
        <f>IF(Table13[[#This Row],[Monthly_Income 1_5500 2_8000 3_11000 4_15000 5_20000 6_27000 7_35000 8_5000 9_51000 98_0]]=4,1,0)</f>
        <v>0</v>
      </c>
      <c r="BT238">
        <f>IF(Table13[[#This Row],[Monthly_Income 1_5500 2_8000 3_11000 4_15000 5_20000 6_27000 7_35000 8_5000 9_51000 98_0]]=5,1,0)</f>
        <v>0</v>
      </c>
      <c r="BU238">
        <f>IF(Table13[[#This Row],[Monthly_Income 1_5500 2_8000 3_11000 4_15000 5_20000 6_27000 7_35000 8_5000 9_51000 98_0]]=6,1,0)</f>
        <v>0</v>
      </c>
      <c r="BV238">
        <f>IF(Table13[[#This Row],[Monthly_Income 1_5500 2_8000 3_11000 4_15000 5_20000 6_27000 7_35000 8_5000 9_51000 98_0]]=7,1,0)</f>
        <v>0</v>
      </c>
      <c r="BW238">
        <f>IF(Table13[[#This Row],[Monthly_Income 1_5500 2_8000 3_11000 4_15000 5_20000 6_27000 7_35000 8_5000 9_51000 98_0]]=8,1,0)</f>
        <v>0</v>
      </c>
      <c r="BX238">
        <f>IF(Table13[[#This Row],[Monthly_Income 1_5500 2_8000 3_11000 4_15000 5_20000 6_27000 7_35000 8_5000 9_51000 98_0]]=9,1,0)</f>
        <v>0</v>
      </c>
      <c r="BY238">
        <f>IF(Table13[[#This Row],[Monthly_Income 1_5500 2_8000 3_11000 4_15000 5_20000 6_27000 7_35000 8_5000 9_51000 98_0]]=98,1,0)</f>
        <v>0</v>
      </c>
      <c r="BZ238">
        <v>6</v>
      </c>
      <c r="CA238">
        <f>IF(Table13[[#This Row],[Monthly_Household_Income]]=1,1,0)</f>
        <v>0</v>
      </c>
      <c r="CB238">
        <f>IF(Table13[[#This Row],[Monthly_Household_Income]]=2,1,0)</f>
        <v>0</v>
      </c>
      <c r="CC238">
        <f>IF(Table13[[#This Row],[Monthly_Household_Income]]=3,1,0)</f>
        <v>0</v>
      </c>
      <c r="CD238">
        <f>IF(Table13[[#This Row],[Monthly_Household_Income]]=4,1,0)</f>
        <v>0</v>
      </c>
      <c r="CE238">
        <f>IF(Table13[[#This Row],[Monthly_Household_Income]]=5,1,0)</f>
        <v>0</v>
      </c>
      <c r="CF238">
        <f>IF(Table13[[#This Row],[Monthly_Household_Income]]=6,1,0)</f>
        <v>1</v>
      </c>
      <c r="CG238">
        <f>IF(Table13[[#This Row],[Monthly_Household_Income]]=7,1,0)</f>
        <v>0</v>
      </c>
      <c r="CH238">
        <f>IF(Table13[[#This Row],[Monthly_Household_Income]]=8,1,0)</f>
        <v>0</v>
      </c>
      <c r="CI238">
        <f>IF(Table13[[#This Row],[Monthly_Household_Income]]=9,1,0)</f>
        <v>0</v>
      </c>
      <c r="CJ238">
        <f>IF(Table13[[#This Row],[Monthly_Household_Income]]=98,1,0)</f>
        <v>0</v>
      </c>
    </row>
    <row r="239" spans="1:88">
      <c r="A239">
        <v>875</v>
      </c>
      <c r="B239" s="1">
        <v>43039</v>
      </c>
      <c r="C239" t="s">
        <v>32</v>
      </c>
      <c r="D239">
        <v>9</v>
      </c>
      <c r="E239">
        <v>7</v>
      </c>
      <c r="F239">
        <v>9</v>
      </c>
      <c r="G239">
        <v>9</v>
      </c>
      <c r="H239">
        <v>9</v>
      </c>
      <c r="I239">
        <v>8</v>
      </c>
      <c r="J239" t="s">
        <v>16</v>
      </c>
      <c r="K239">
        <v>9</v>
      </c>
      <c r="L239">
        <v>7</v>
      </c>
      <c r="M239">
        <v>7</v>
      </c>
      <c r="N239">
        <v>8</v>
      </c>
      <c r="O239">
        <v>9</v>
      </c>
      <c r="P239">
        <v>10</v>
      </c>
      <c r="Q239">
        <v>8</v>
      </c>
      <c r="R239">
        <v>10</v>
      </c>
      <c r="S239">
        <v>9</v>
      </c>
      <c r="T239">
        <v>9</v>
      </c>
      <c r="U239">
        <v>8</v>
      </c>
      <c r="V239">
        <v>10</v>
      </c>
      <c r="W239">
        <v>9</v>
      </c>
      <c r="X239">
        <v>0</v>
      </c>
      <c r="Y239">
        <v>10</v>
      </c>
      <c r="Z239">
        <v>10</v>
      </c>
      <c r="AA239">
        <v>8</v>
      </c>
      <c r="AB239">
        <v>8</v>
      </c>
      <c r="AC239">
        <v>2</v>
      </c>
      <c r="AD239">
        <f>IF(Table13[[#This Row],[payment]]=1,1,0)</f>
        <v>0</v>
      </c>
      <c r="AE239">
        <f>IF(Table13[[#This Row],[payment]]=2,1,0)</f>
        <v>1</v>
      </c>
      <c r="AF239">
        <f>IF(Table13[[#This Row],[payment]]=3,1,0)</f>
        <v>0</v>
      </c>
      <c r="AG239">
        <v>2</v>
      </c>
      <c r="AH239">
        <f>IF(Table13[[#This Row],[method_payment]]=1,1,0)</f>
        <v>0</v>
      </c>
      <c r="AI239">
        <f>IF(Table13[[#This Row],[method_payment]]=2,1,0)</f>
        <v>1</v>
      </c>
      <c r="AJ239">
        <f>IF(Table13[[#This Row],[method_payment]]=3,1,0)</f>
        <v>0</v>
      </c>
      <c r="AK239">
        <f>IF(Table13[[#This Row],[method_payment]]=5,1,0)</f>
        <v>0</v>
      </c>
      <c r="AL239">
        <f>IF(Table13[[#This Row],[method_payment]]=6,1,0)</f>
        <v>0</v>
      </c>
      <c r="AM239" t="s">
        <v>15</v>
      </c>
      <c r="AN239" t="s">
        <v>16</v>
      </c>
      <c r="AO239">
        <v>1</v>
      </c>
      <c r="AP239" s="2">
        <v>367.55</v>
      </c>
      <c r="AQ239" s="3">
        <f>IF(AND(Table13[[#This Row],[Average_amount_spent_per_visit_last_3_months]]&gt;=1,Table13[[#This Row],[Average_amount_spent_per_visit_last_3_months]]&lt;=999),1,0)</f>
        <v>1</v>
      </c>
      <c r="AR239" s="3">
        <f>IF(AND(Table13[[#This Row],[Average_amount_spent_per_visit_last_3_months]]&gt;=1000,Table13[[#This Row],[Average_amount_spent_per_visit_last_3_months]]&lt;=6700),1,0)</f>
        <v>0</v>
      </c>
      <c r="AS239">
        <v>2</v>
      </c>
      <c r="AT239">
        <v>28</v>
      </c>
      <c r="AU239">
        <f>IF(AND(Table13[[#This Row],[Age]]&gt;=18,Table13[[#This Row],[Age]]&lt;=25),1,0)</f>
        <v>0</v>
      </c>
      <c r="AV239">
        <f>IF(AND(Table13[[#This Row],[Age]]&gt;=26,Table13[[#This Row],[Age]]&lt;=35),1,0)</f>
        <v>1</v>
      </c>
      <c r="AW239">
        <f>IF(AND(Table13[[#This Row],[Age]]&gt;=36,Table13[[#This Row],[Age]]&lt;=45),1,0)</f>
        <v>0</v>
      </c>
      <c r="AX239">
        <f>IF(AND(Table13[[#This Row],[Age]]&gt;=46,Table13[[#This Row],[Age]]&lt;=55),1,0)</f>
        <v>0</v>
      </c>
      <c r="AY239">
        <f>IF(AND(Table13[[#This Row],[Age]]&gt;=56,Table13[[#This Row],[Age]]&lt;=67),1,0)</f>
        <v>0</v>
      </c>
      <c r="AZ239" t="s">
        <v>24</v>
      </c>
      <c r="BA239">
        <f>IF(Table13[[#This Row],[Marital Status]]="Married",1,0)</f>
        <v>0</v>
      </c>
      <c r="BB239">
        <f>IF(Table13[[#This Row],[Marital Status]]="Single",1,0)</f>
        <v>1</v>
      </c>
      <c r="BC239" t="s">
        <v>28</v>
      </c>
      <c r="BD239">
        <f>IF(Table13[[#This Row],[gender]]="Male",1,0)</f>
        <v>0</v>
      </c>
      <c r="BE239">
        <f>IF(Table13[[#This Row],[gender]]="Female",1,0)</f>
        <v>1</v>
      </c>
      <c r="BF239" t="s">
        <v>19</v>
      </c>
      <c r="BG239">
        <f>IF(Table13[[#This Row],[Highest level of Education]]="Did not attend school",1,0)</f>
        <v>0</v>
      </c>
      <c r="BH239">
        <f>IF(Table13[[#This Row],[Highest level of Education]]="K12 completed",1,0)</f>
        <v>0</v>
      </c>
      <c r="BI239">
        <f>IF(Table13[[#This Row],[Highest level of Education]]="High School Completed",1,0)</f>
        <v>0</v>
      </c>
      <c r="BJ239">
        <f>IF(Table13[[#This Row],[Highest level of Education]]="Technical Diploma/Partially completed College",1,0)</f>
        <v>0</v>
      </c>
      <c r="BK239">
        <f>IF(Table13[[#This Row],[Highest level of Education]]="University/College Degree",1,0)</f>
        <v>1</v>
      </c>
      <c r="BL239">
        <f>IF(Table13[[#This Row],[Highest level of Education]]="Post-graduate education",1,0)</f>
        <v>0</v>
      </c>
      <c r="BM239">
        <v>0</v>
      </c>
      <c r="BN239">
        <v>1</v>
      </c>
      <c r="BO239">
        <v>2</v>
      </c>
      <c r="BP239">
        <f>IF(Table13[[#This Row],[Monthly_Income 1_5500 2_8000 3_11000 4_15000 5_20000 6_27000 7_35000 8_5000 9_51000 98_0]]=1,1,0)</f>
        <v>0</v>
      </c>
      <c r="BQ239">
        <f>IF(Table13[[#This Row],[Monthly_Income 1_5500 2_8000 3_11000 4_15000 5_20000 6_27000 7_35000 8_5000 9_51000 98_0]]=2,1,0)</f>
        <v>1</v>
      </c>
      <c r="BR239">
        <f>IF(Table13[[#This Row],[Monthly_Income 1_5500 2_8000 3_11000 4_15000 5_20000 6_27000 7_35000 8_5000 9_51000 98_0]]=3,1,0)</f>
        <v>0</v>
      </c>
      <c r="BS239">
        <f>IF(Table13[[#This Row],[Monthly_Income 1_5500 2_8000 3_11000 4_15000 5_20000 6_27000 7_35000 8_5000 9_51000 98_0]]=4,1,0)</f>
        <v>0</v>
      </c>
      <c r="BT239">
        <f>IF(Table13[[#This Row],[Monthly_Income 1_5500 2_8000 3_11000 4_15000 5_20000 6_27000 7_35000 8_5000 9_51000 98_0]]=5,1,0)</f>
        <v>0</v>
      </c>
      <c r="BU239">
        <f>IF(Table13[[#This Row],[Monthly_Income 1_5500 2_8000 3_11000 4_15000 5_20000 6_27000 7_35000 8_5000 9_51000 98_0]]=6,1,0)</f>
        <v>0</v>
      </c>
      <c r="BV239">
        <f>IF(Table13[[#This Row],[Monthly_Income 1_5500 2_8000 3_11000 4_15000 5_20000 6_27000 7_35000 8_5000 9_51000 98_0]]=7,1,0)</f>
        <v>0</v>
      </c>
      <c r="BW239">
        <f>IF(Table13[[#This Row],[Monthly_Income 1_5500 2_8000 3_11000 4_15000 5_20000 6_27000 7_35000 8_5000 9_51000 98_0]]=8,1,0)</f>
        <v>0</v>
      </c>
      <c r="BX239">
        <f>IF(Table13[[#This Row],[Monthly_Income 1_5500 2_8000 3_11000 4_15000 5_20000 6_27000 7_35000 8_5000 9_51000 98_0]]=9,1,0)</f>
        <v>0</v>
      </c>
      <c r="BY239">
        <f>IF(Table13[[#This Row],[Monthly_Income 1_5500 2_8000 3_11000 4_15000 5_20000 6_27000 7_35000 8_5000 9_51000 98_0]]=98,1,0)</f>
        <v>0</v>
      </c>
      <c r="BZ239">
        <v>5</v>
      </c>
      <c r="CA239">
        <f>IF(Table13[[#This Row],[Monthly_Household_Income]]=1,1,0)</f>
        <v>0</v>
      </c>
      <c r="CB239">
        <f>IF(Table13[[#This Row],[Monthly_Household_Income]]=2,1,0)</f>
        <v>0</v>
      </c>
      <c r="CC239">
        <f>IF(Table13[[#This Row],[Monthly_Household_Income]]=3,1,0)</f>
        <v>0</v>
      </c>
      <c r="CD239">
        <f>IF(Table13[[#This Row],[Monthly_Household_Income]]=4,1,0)</f>
        <v>0</v>
      </c>
      <c r="CE239">
        <f>IF(Table13[[#This Row],[Monthly_Household_Income]]=5,1,0)</f>
        <v>1</v>
      </c>
      <c r="CF239">
        <f>IF(Table13[[#This Row],[Monthly_Household_Income]]=6,1,0)</f>
        <v>0</v>
      </c>
      <c r="CG239">
        <f>IF(Table13[[#This Row],[Monthly_Household_Income]]=7,1,0)</f>
        <v>0</v>
      </c>
      <c r="CH239">
        <f>IF(Table13[[#This Row],[Monthly_Household_Income]]=8,1,0)</f>
        <v>0</v>
      </c>
      <c r="CI239">
        <f>IF(Table13[[#This Row],[Monthly_Household_Income]]=9,1,0)</f>
        <v>0</v>
      </c>
      <c r="CJ239">
        <f>IF(Table13[[#This Row],[Monthly_Household_Income]]=98,1,0)</f>
        <v>0</v>
      </c>
    </row>
    <row r="240" spans="1:88">
      <c r="A240">
        <v>879</v>
      </c>
      <c r="B240" s="1">
        <v>43190</v>
      </c>
      <c r="C240" t="s">
        <v>29</v>
      </c>
      <c r="D240">
        <v>9</v>
      </c>
      <c r="E240">
        <v>10</v>
      </c>
      <c r="F240">
        <v>9</v>
      </c>
      <c r="G240">
        <v>9</v>
      </c>
      <c r="H240">
        <v>9</v>
      </c>
      <c r="I240">
        <v>10</v>
      </c>
      <c r="J240" t="s">
        <v>16</v>
      </c>
      <c r="K240">
        <v>10</v>
      </c>
      <c r="L240">
        <v>8</v>
      </c>
      <c r="M240">
        <v>9</v>
      </c>
      <c r="N240">
        <v>9</v>
      </c>
      <c r="O240">
        <v>10</v>
      </c>
      <c r="P240">
        <v>8</v>
      </c>
      <c r="Q240">
        <v>10</v>
      </c>
      <c r="R240">
        <v>9</v>
      </c>
      <c r="S240">
        <v>10</v>
      </c>
      <c r="T240">
        <v>8</v>
      </c>
      <c r="U240">
        <v>10</v>
      </c>
      <c r="V240">
        <v>9</v>
      </c>
      <c r="W240">
        <v>9</v>
      </c>
      <c r="X240">
        <v>10</v>
      </c>
      <c r="Y240">
        <v>8</v>
      </c>
      <c r="Z240">
        <v>8</v>
      </c>
      <c r="AA240">
        <v>10</v>
      </c>
      <c r="AB240">
        <v>9</v>
      </c>
      <c r="AC240">
        <v>1</v>
      </c>
      <c r="AD240">
        <f>IF(Table13[[#This Row],[payment]]=1,1,0)</f>
        <v>1</v>
      </c>
      <c r="AE240">
        <f>IF(Table13[[#This Row],[payment]]=2,1,0)</f>
        <v>0</v>
      </c>
      <c r="AF240">
        <f>IF(Table13[[#This Row],[payment]]=3,1,0)</f>
        <v>0</v>
      </c>
      <c r="AG240">
        <v>6</v>
      </c>
      <c r="AH240">
        <f>IF(Table13[[#This Row],[method_payment]]=1,1,0)</f>
        <v>0</v>
      </c>
      <c r="AI240">
        <f>IF(Table13[[#This Row],[method_payment]]=2,1,0)</f>
        <v>0</v>
      </c>
      <c r="AJ240">
        <f>IF(Table13[[#This Row],[method_payment]]=3,1,0)</f>
        <v>0</v>
      </c>
      <c r="AK240">
        <f>IF(Table13[[#This Row],[method_payment]]=5,1,0)</f>
        <v>0</v>
      </c>
      <c r="AL240">
        <f>IF(Table13[[#This Row],[method_payment]]=6,1,0)</f>
        <v>1</v>
      </c>
      <c r="AM240" t="s">
        <v>16</v>
      </c>
      <c r="AN240" t="s">
        <v>15</v>
      </c>
      <c r="AO240">
        <v>2</v>
      </c>
      <c r="AP240" s="2">
        <v>168.51</v>
      </c>
      <c r="AQ240" s="3">
        <f>IF(AND(Table13[[#This Row],[Average_amount_spent_per_visit_last_3_months]]&gt;=1,Table13[[#This Row],[Average_amount_spent_per_visit_last_3_months]]&lt;=999),1,0)</f>
        <v>1</v>
      </c>
      <c r="AR240" s="3">
        <f>IF(AND(Table13[[#This Row],[Average_amount_spent_per_visit_last_3_months]]&gt;=1000,Table13[[#This Row],[Average_amount_spent_per_visit_last_3_months]]&lt;=6700),1,0)</f>
        <v>0</v>
      </c>
      <c r="AS240">
        <v>3</v>
      </c>
      <c r="AT240">
        <v>37</v>
      </c>
      <c r="AU240">
        <f>IF(AND(Table13[[#This Row],[Age]]&gt;=18,Table13[[#This Row],[Age]]&lt;=25),1,0)</f>
        <v>0</v>
      </c>
      <c r="AV240">
        <f>IF(AND(Table13[[#This Row],[Age]]&gt;=26,Table13[[#This Row],[Age]]&lt;=35),1,0)</f>
        <v>0</v>
      </c>
      <c r="AW240">
        <f>IF(AND(Table13[[#This Row],[Age]]&gt;=36,Table13[[#This Row],[Age]]&lt;=45),1,0)</f>
        <v>1</v>
      </c>
      <c r="AX240">
        <f>IF(AND(Table13[[#This Row],[Age]]&gt;=46,Table13[[#This Row],[Age]]&lt;=55),1,0)</f>
        <v>0</v>
      </c>
      <c r="AY240">
        <f>IF(AND(Table13[[#This Row],[Age]]&gt;=56,Table13[[#This Row],[Age]]&lt;=67),1,0)</f>
        <v>0</v>
      </c>
      <c r="AZ240" t="s">
        <v>25</v>
      </c>
      <c r="BA240">
        <f>IF(Table13[[#This Row],[Marital Status]]="Married",1,0)</f>
        <v>1</v>
      </c>
      <c r="BB240">
        <f>IF(Table13[[#This Row],[Marital Status]]="Single",1,0)</f>
        <v>0</v>
      </c>
      <c r="BC240" t="s">
        <v>28</v>
      </c>
      <c r="BD240">
        <f>IF(Table13[[#This Row],[gender]]="Male",1,0)</f>
        <v>0</v>
      </c>
      <c r="BE240">
        <f>IF(Table13[[#This Row],[gender]]="Female",1,0)</f>
        <v>1</v>
      </c>
      <c r="BF240" t="s">
        <v>19</v>
      </c>
      <c r="BG240">
        <f>IF(Table13[[#This Row],[Highest level of Education]]="Did not attend school",1,0)</f>
        <v>0</v>
      </c>
      <c r="BH240">
        <f>IF(Table13[[#This Row],[Highest level of Education]]="K12 completed",1,0)</f>
        <v>0</v>
      </c>
      <c r="BI240">
        <f>IF(Table13[[#This Row],[Highest level of Education]]="High School Completed",1,0)</f>
        <v>0</v>
      </c>
      <c r="BJ240">
        <f>IF(Table13[[#This Row],[Highest level of Education]]="Technical Diploma/Partially completed College",1,0)</f>
        <v>0</v>
      </c>
      <c r="BK240">
        <f>IF(Table13[[#This Row],[Highest level of Education]]="University/College Degree",1,0)</f>
        <v>1</v>
      </c>
      <c r="BL240">
        <f>IF(Table13[[#This Row],[Highest level of Education]]="Post-graduate education",1,0)</f>
        <v>0</v>
      </c>
      <c r="BM240">
        <v>2</v>
      </c>
      <c r="BN240">
        <v>1</v>
      </c>
      <c r="BO240">
        <v>3</v>
      </c>
      <c r="BP240">
        <f>IF(Table13[[#This Row],[Monthly_Income 1_5500 2_8000 3_11000 4_15000 5_20000 6_27000 7_35000 8_5000 9_51000 98_0]]=1,1,0)</f>
        <v>0</v>
      </c>
      <c r="BQ240">
        <f>IF(Table13[[#This Row],[Monthly_Income 1_5500 2_8000 3_11000 4_15000 5_20000 6_27000 7_35000 8_5000 9_51000 98_0]]=2,1,0)</f>
        <v>0</v>
      </c>
      <c r="BR240">
        <f>IF(Table13[[#This Row],[Monthly_Income 1_5500 2_8000 3_11000 4_15000 5_20000 6_27000 7_35000 8_5000 9_51000 98_0]]=3,1,0)</f>
        <v>1</v>
      </c>
      <c r="BS240">
        <f>IF(Table13[[#This Row],[Monthly_Income 1_5500 2_8000 3_11000 4_15000 5_20000 6_27000 7_35000 8_5000 9_51000 98_0]]=4,1,0)</f>
        <v>0</v>
      </c>
      <c r="BT240">
        <f>IF(Table13[[#This Row],[Monthly_Income 1_5500 2_8000 3_11000 4_15000 5_20000 6_27000 7_35000 8_5000 9_51000 98_0]]=5,1,0)</f>
        <v>0</v>
      </c>
      <c r="BU240">
        <f>IF(Table13[[#This Row],[Monthly_Income 1_5500 2_8000 3_11000 4_15000 5_20000 6_27000 7_35000 8_5000 9_51000 98_0]]=6,1,0)</f>
        <v>0</v>
      </c>
      <c r="BV240">
        <f>IF(Table13[[#This Row],[Monthly_Income 1_5500 2_8000 3_11000 4_15000 5_20000 6_27000 7_35000 8_5000 9_51000 98_0]]=7,1,0)</f>
        <v>0</v>
      </c>
      <c r="BW240">
        <f>IF(Table13[[#This Row],[Monthly_Income 1_5500 2_8000 3_11000 4_15000 5_20000 6_27000 7_35000 8_5000 9_51000 98_0]]=8,1,0)</f>
        <v>0</v>
      </c>
      <c r="BX240">
        <f>IF(Table13[[#This Row],[Monthly_Income 1_5500 2_8000 3_11000 4_15000 5_20000 6_27000 7_35000 8_5000 9_51000 98_0]]=9,1,0)</f>
        <v>0</v>
      </c>
      <c r="BY240">
        <f>IF(Table13[[#This Row],[Monthly_Income 1_5500 2_8000 3_11000 4_15000 5_20000 6_27000 7_35000 8_5000 9_51000 98_0]]=98,1,0)</f>
        <v>0</v>
      </c>
      <c r="BZ240">
        <v>5</v>
      </c>
      <c r="CA240">
        <f>IF(Table13[[#This Row],[Monthly_Household_Income]]=1,1,0)</f>
        <v>0</v>
      </c>
      <c r="CB240">
        <f>IF(Table13[[#This Row],[Monthly_Household_Income]]=2,1,0)</f>
        <v>0</v>
      </c>
      <c r="CC240">
        <f>IF(Table13[[#This Row],[Monthly_Household_Income]]=3,1,0)</f>
        <v>0</v>
      </c>
      <c r="CD240">
        <f>IF(Table13[[#This Row],[Monthly_Household_Income]]=4,1,0)</f>
        <v>0</v>
      </c>
      <c r="CE240">
        <f>IF(Table13[[#This Row],[Monthly_Household_Income]]=5,1,0)</f>
        <v>1</v>
      </c>
      <c r="CF240">
        <f>IF(Table13[[#This Row],[Monthly_Household_Income]]=6,1,0)</f>
        <v>0</v>
      </c>
      <c r="CG240">
        <f>IF(Table13[[#This Row],[Monthly_Household_Income]]=7,1,0)</f>
        <v>0</v>
      </c>
      <c r="CH240">
        <f>IF(Table13[[#This Row],[Monthly_Household_Income]]=8,1,0)</f>
        <v>0</v>
      </c>
      <c r="CI240">
        <f>IF(Table13[[#This Row],[Monthly_Household_Income]]=9,1,0)</f>
        <v>0</v>
      </c>
      <c r="CJ240">
        <f>IF(Table13[[#This Row],[Monthly_Household_Income]]=98,1,0)</f>
        <v>0</v>
      </c>
    </row>
    <row r="241" spans="1:88">
      <c r="A241">
        <v>885</v>
      </c>
      <c r="B241" s="1">
        <v>43069</v>
      </c>
      <c r="C241" t="s">
        <v>38</v>
      </c>
      <c r="D241">
        <v>9</v>
      </c>
      <c r="E241">
        <v>7</v>
      </c>
      <c r="F241">
        <v>8</v>
      </c>
      <c r="G241">
        <v>8</v>
      </c>
      <c r="H241">
        <v>8</v>
      </c>
      <c r="I241">
        <v>8</v>
      </c>
      <c r="J241" t="s">
        <v>16</v>
      </c>
      <c r="K241">
        <v>9</v>
      </c>
      <c r="L241">
        <v>7</v>
      </c>
      <c r="M241">
        <v>8</v>
      </c>
      <c r="N241">
        <v>8</v>
      </c>
      <c r="O241">
        <v>9</v>
      </c>
      <c r="P241">
        <v>7</v>
      </c>
      <c r="Q241">
        <v>9</v>
      </c>
      <c r="R241">
        <v>8</v>
      </c>
      <c r="S241">
        <v>9</v>
      </c>
      <c r="T241">
        <v>7</v>
      </c>
      <c r="U241">
        <v>7</v>
      </c>
      <c r="V241">
        <v>9</v>
      </c>
      <c r="W241">
        <v>8</v>
      </c>
      <c r="X241">
        <v>8</v>
      </c>
      <c r="Y241">
        <v>9</v>
      </c>
      <c r="Z241">
        <v>7</v>
      </c>
      <c r="AA241">
        <v>7</v>
      </c>
      <c r="AB241">
        <v>8</v>
      </c>
      <c r="AC241">
        <v>2</v>
      </c>
      <c r="AD241">
        <f>IF(Table13[[#This Row],[payment]]=1,1,0)</f>
        <v>0</v>
      </c>
      <c r="AE241">
        <f>IF(Table13[[#This Row],[payment]]=2,1,0)</f>
        <v>1</v>
      </c>
      <c r="AF241">
        <f>IF(Table13[[#This Row],[payment]]=3,1,0)</f>
        <v>0</v>
      </c>
      <c r="AG241">
        <v>6</v>
      </c>
      <c r="AH241">
        <f>IF(Table13[[#This Row],[method_payment]]=1,1,0)</f>
        <v>0</v>
      </c>
      <c r="AI241">
        <f>IF(Table13[[#This Row],[method_payment]]=2,1,0)</f>
        <v>0</v>
      </c>
      <c r="AJ241">
        <f>IF(Table13[[#This Row],[method_payment]]=3,1,0)</f>
        <v>0</v>
      </c>
      <c r="AK241">
        <f>IF(Table13[[#This Row],[method_payment]]=5,1,0)</f>
        <v>0</v>
      </c>
      <c r="AL241">
        <f>IF(Table13[[#This Row],[method_payment]]=6,1,0)</f>
        <v>1</v>
      </c>
      <c r="AM241" t="s">
        <v>16</v>
      </c>
      <c r="AN241" t="s">
        <v>16</v>
      </c>
      <c r="AO241">
        <v>1</v>
      </c>
      <c r="AP241" s="2">
        <v>659.59</v>
      </c>
      <c r="AQ241" s="3">
        <f>IF(AND(Table13[[#This Row],[Average_amount_spent_per_visit_last_3_months]]&gt;=1,Table13[[#This Row],[Average_amount_spent_per_visit_last_3_months]]&lt;=999),1,0)</f>
        <v>1</v>
      </c>
      <c r="AR241" s="3">
        <f>IF(AND(Table13[[#This Row],[Average_amount_spent_per_visit_last_3_months]]&gt;=1000,Table13[[#This Row],[Average_amount_spent_per_visit_last_3_months]]&lt;=6700),1,0)</f>
        <v>0</v>
      </c>
      <c r="AS241">
        <v>3</v>
      </c>
      <c r="AT241">
        <v>24</v>
      </c>
      <c r="AU241">
        <f>IF(AND(Table13[[#This Row],[Age]]&gt;=18,Table13[[#This Row],[Age]]&lt;=25),1,0)</f>
        <v>1</v>
      </c>
      <c r="AV241">
        <f>IF(AND(Table13[[#This Row],[Age]]&gt;=26,Table13[[#This Row],[Age]]&lt;=35),1,0)</f>
        <v>0</v>
      </c>
      <c r="AW241">
        <f>IF(AND(Table13[[#This Row],[Age]]&gt;=36,Table13[[#This Row],[Age]]&lt;=45),1,0)</f>
        <v>0</v>
      </c>
      <c r="AX241">
        <f>IF(AND(Table13[[#This Row],[Age]]&gt;=46,Table13[[#This Row],[Age]]&lt;=55),1,0)</f>
        <v>0</v>
      </c>
      <c r="AY241">
        <f>IF(AND(Table13[[#This Row],[Age]]&gt;=56,Table13[[#This Row],[Age]]&lt;=67),1,0)</f>
        <v>0</v>
      </c>
      <c r="AZ241" t="s">
        <v>24</v>
      </c>
      <c r="BA241">
        <f>IF(Table13[[#This Row],[Marital Status]]="Married",1,0)</f>
        <v>0</v>
      </c>
      <c r="BB241">
        <f>IF(Table13[[#This Row],[Marital Status]]="Single",1,0)</f>
        <v>1</v>
      </c>
      <c r="BC241" t="s">
        <v>27</v>
      </c>
      <c r="BD241">
        <f>IF(Table13[[#This Row],[gender]]="Male",1,0)</f>
        <v>1</v>
      </c>
      <c r="BE241">
        <f>IF(Table13[[#This Row],[gender]]="Female",1,0)</f>
        <v>0</v>
      </c>
      <c r="BF241" t="s">
        <v>23</v>
      </c>
      <c r="BG241">
        <f>IF(Table13[[#This Row],[Highest level of Education]]="Did not attend school",1,0)</f>
        <v>0</v>
      </c>
      <c r="BH241">
        <f>IF(Table13[[#This Row],[Highest level of Education]]="K12 completed",1,0)</f>
        <v>0</v>
      </c>
      <c r="BI241">
        <f>IF(Table13[[#This Row],[Highest level of Education]]="High School Completed",1,0)</f>
        <v>0</v>
      </c>
      <c r="BJ241">
        <f>IF(Table13[[#This Row],[Highest level of Education]]="Technical Diploma/Partially completed College",1,0)</f>
        <v>1</v>
      </c>
      <c r="BK241">
        <f>IF(Table13[[#This Row],[Highest level of Education]]="University/College Degree",1,0)</f>
        <v>0</v>
      </c>
      <c r="BL241">
        <f>IF(Table13[[#This Row],[Highest level of Education]]="Post-graduate education",1,0)</f>
        <v>0</v>
      </c>
      <c r="BM241">
        <v>0</v>
      </c>
      <c r="BN241">
        <v>1</v>
      </c>
      <c r="BO241">
        <v>2</v>
      </c>
      <c r="BP241">
        <f>IF(Table13[[#This Row],[Monthly_Income 1_5500 2_8000 3_11000 4_15000 5_20000 6_27000 7_35000 8_5000 9_51000 98_0]]=1,1,0)</f>
        <v>0</v>
      </c>
      <c r="BQ241">
        <f>IF(Table13[[#This Row],[Monthly_Income 1_5500 2_8000 3_11000 4_15000 5_20000 6_27000 7_35000 8_5000 9_51000 98_0]]=2,1,0)</f>
        <v>1</v>
      </c>
      <c r="BR241">
        <f>IF(Table13[[#This Row],[Monthly_Income 1_5500 2_8000 3_11000 4_15000 5_20000 6_27000 7_35000 8_5000 9_51000 98_0]]=3,1,0)</f>
        <v>0</v>
      </c>
      <c r="BS241">
        <f>IF(Table13[[#This Row],[Monthly_Income 1_5500 2_8000 3_11000 4_15000 5_20000 6_27000 7_35000 8_5000 9_51000 98_0]]=4,1,0)</f>
        <v>0</v>
      </c>
      <c r="BT241">
        <f>IF(Table13[[#This Row],[Monthly_Income 1_5500 2_8000 3_11000 4_15000 5_20000 6_27000 7_35000 8_5000 9_51000 98_0]]=5,1,0)</f>
        <v>0</v>
      </c>
      <c r="BU241">
        <f>IF(Table13[[#This Row],[Monthly_Income 1_5500 2_8000 3_11000 4_15000 5_20000 6_27000 7_35000 8_5000 9_51000 98_0]]=6,1,0)</f>
        <v>0</v>
      </c>
      <c r="BV241">
        <f>IF(Table13[[#This Row],[Monthly_Income 1_5500 2_8000 3_11000 4_15000 5_20000 6_27000 7_35000 8_5000 9_51000 98_0]]=7,1,0)</f>
        <v>0</v>
      </c>
      <c r="BW241">
        <f>IF(Table13[[#This Row],[Monthly_Income 1_5500 2_8000 3_11000 4_15000 5_20000 6_27000 7_35000 8_5000 9_51000 98_0]]=8,1,0)</f>
        <v>0</v>
      </c>
      <c r="BX241">
        <f>IF(Table13[[#This Row],[Monthly_Income 1_5500 2_8000 3_11000 4_15000 5_20000 6_27000 7_35000 8_5000 9_51000 98_0]]=9,1,0)</f>
        <v>0</v>
      </c>
      <c r="BY241">
        <f>IF(Table13[[#This Row],[Monthly_Income 1_5500 2_8000 3_11000 4_15000 5_20000 6_27000 7_35000 8_5000 9_51000 98_0]]=98,1,0)</f>
        <v>0</v>
      </c>
      <c r="BZ241">
        <v>5</v>
      </c>
      <c r="CA241">
        <f>IF(Table13[[#This Row],[Monthly_Household_Income]]=1,1,0)</f>
        <v>0</v>
      </c>
      <c r="CB241">
        <f>IF(Table13[[#This Row],[Monthly_Household_Income]]=2,1,0)</f>
        <v>0</v>
      </c>
      <c r="CC241">
        <f>IF(Table13[[#This Row],[Monthly_Household_Income]]=3,1,0)</f>
        <v>0</v>
      </c>
      <c r="CD241">
        <f>IF(Table13[[#This Row],[Monthly_Household_Income]]=4,1,0)</f>
        <v>0</v>
      </c>
      <c r="CE241">
        <f>IF(Table13[[#This Row],[Monthly_Household_Income]]=5,1,0)</f>
        <v>1</v>
      </c>
      <c r="CF241">
        <f>IF(Table13[[#This Row],[Monthly_Household_Income]]=6,1,0)</f>
        <v>0</v>
      </c>
      <c r="CG241">
        <f>IF(Table13[[#This Row],[Monthly_Household_Income]]=7,1,0)</f>
        <v>0</v>
      </c>
      <c r="CH241">
        <f>IF(Table13[[#This Row],[Monthly_Household_Income]]=8,1,0)</f>
        <v>0</v>
      </c>
      <c r="CI241">
        <f>IF(Table13[[#This Row],[Monthly_Household_Income]]=9,1,0)</f>
        <v>0</v>
      </c>
      <c r="CJ241">
        <f>IF(Table13[[#This Row],[Monthly_Household_Income]]=98,1,0)</f>
        <v>0</v>
      </c>
    </row>
    <row r="242" spans="1:88">
      <c r="A242">
        <v>887</v>
      </c>
      <c r="B242" s="1">
        <v>43039</v>
      </c>
      <c r="C242" t="s">
        <v>33</v>
      </c>
      <c r="D242">
        <v>9</v>
      </c>
      <c r="E242">
        <v>9</v>
      </c>
      <c r="F242">
        <v>8</v>
      </c>
      <c r="G242">
        <v>9</v>
      </c>
      <c r="H242">
        <v>9</v>
      </c>
      <c r="I242">
        <v>7</v>
      </c>
      <c r="J242" t="s">
        <v>15</v>
      </c>
      <c r="K242">
        <v>9</v>
      </c>
      <c r="L242">
        <v>9</v>
      </c>
      <c r="M242">
        <v>8</v>
      </c>
      <c r="N242">
        <v>9</v>
      </c>
      <c r="O242">
        <v>8</v>
      </c>
      <c r="P242">
        <v>10</v>
      </c>
      <c r="Q242">
        <v>9</v>
      </c>
      <c r="R242">
        <v>9</v>
      </c>
      <c r="S242">
        <v>9</v>
      </c>
      <c r="T242">
        <v>9</v>
      </c>
      <c r="U242">
        <v>8</v>
      </c>
      <c r="V242">
        <v>8</v>
      </c>
      <c r="W242">
        <v>9</v>
      </c>
      <c r="X242">
        <v>0</v>
      </c>
      <c r="Y242">
        <v>8</v>
      </c>
      <c r="Z242">
        <v>9</v>
      </c>
      <c r="AA242">
        <v>9</v>
      </c>
      <c r="AB242">
        <v>0</v>
      </c>
      <c r="AC242">
        <v>1</v>
      </c>
      <c r="AD242">
        <f>IF(Table13[[#This Row],[payment]]=1,1,0)</f>
        <v>1</v>
      </c>
      <c r="AE242">
        <f>IF(Table13[[#This Row],[payment]]=2,1,0)</f>
        <v>0</v>
      </c>
      <c r="AF242">
        <f>IF(Table13[[#This Row],[payment]]=3,1,0)</f>
        <v>0</v>
      </c>
      <c r="AG242">
        <v>1</v>
      </c>
      <c r="AH242">
        <f>IF(Table13[[#This Row],[method_payment]]=1,1,0)</f>
        <v>1</v>
      </c>
      <c r="AI242">
        <f>IF(Table13[[#This Row],[method_payment]]=2,1,0)</f>
        <v>0</v>
      </c>
      <c r="AJ242">
        <f>IF(Table13[[#This Row],[method_payment]]=3,1,0)</f>
        <v>0</v>
      </c>
      <c r="AK242">
        <f>IF(Table13[[#This Row],[method_payment]]=5,1,0)</f>
        <v>0</v>
      </c>
      <c r="AL242">
        <f>IF(Table13[[#This Row],[method_payment]]=6,1,0)</f>
        <v>0</v>
      </c>
      <c r="AM242" t="s">
        <v>16</v>
      </c>
      <c r="AN242" t="s">
        <v>15</v>
      </c>
      <c r="AO242">
        <v>3</v>
      </c>
      <c r="AP242" s="2">
        <v>97.28</v>
      </c>
      <c r="AQ242" s="3">
        <f>IF(AND(Table13[[#This Row],[Average_amount_spent_per_visit_last_3_months]]&gt;=1,Table13[[#This Row],[Average_amount_spent_per_visit_last_3_months]]&lt;=999),1,0)</f>
        <v>1</v>
      </c>
      <c r="AR242" s="3">
        <f>IF(AND(Table13[[#This Row],[Average_amount_spent_per_visit_last_3_months]]&gt;=1000,Table13[[#This Row],[Average_amount_spent_per_visit_last_3_months]]&lt;=6700),1,0)</f>
        <v>0</v>
      </c>
      <c r="AS242">
        <v>3</v>
      </c>
      <c r="AT242">
        <v>26</v>
      </c>
      <c r="AU242">
        <f>IF(AND(Table13[[#This Row],[Age]]&gt;=18,Table13[[#This Row],[Age]]&lt;=25),1,0)</f>
        <v>0</v>
      </c>
      <c r="AV242">
        <f>IF(AND(Table13[[#This Row],[Age]]&gt;=26,Table13[[#This Row],[Age]]&lt;=35),1,0)</f>
        <v>1</v>
      </c>
      <c r="AW242">
        <f>IF(AND(Table13[[#This Row],[Age]]&gt;=36,Table13[[#This Row],[Age]]&lt;=45),1,0)</f>
        <v>0</v>
      </c>
      <c r="AX242">
        <f>IF(AND(Table13[[#This Row],[Age]]&gt;=46,Table13[[#This Row],[Age]]&lt;=55),1,0)</f>
        <v>0</v>
      </c>
      <c r="AY242">
        <f>IF(AND(Table13[[#This Row],[Age]]&gt;=56,Table13[[#This Row],[Age]]&lt;=67),1,0)</f>
        <v>0</v>
      </c>
      <c r="AZ242" t="s">
        <v>24</v>
      </c>
      <c r="BA242">
        <f>IF(Table13[[#This Row],[Marital Status]]="Married",1,0)</f>
        <v>0</v>
      </c>
      <c r="BB242">
        <f>IF(Table13[[#This Row],[Marital Status]]="Single",1,0)</f>
        <v>1</v>
      </c>
      <c r="BC242" t="s">
        <v>27</v>
      </c>
      <c r="BD242">
        <f>IF(Table13[[#This Row],[gender]]="Male",1,0)</f>
        <v>1</v>
      </c>
      <c r="BE242">
        <f>IF(Table13[[#This Row],[gender]]="Female",1,0)</f>
        <v>0</v>
      </c>
      <c r="BF242" t="s">
        <v>23</v>
      </c>
      <c r="BG242">
        <f>IF(Table13[[#This Row],[Highest level of Education]]="Did not attend school",1,0)</f>
        <v>0</v>
      </c>
      <c r="BH242">
        <f>IF(Table13[[#This Row],[Highest level of Education]]="K12 completed",1,0)</f>
        <v>0</v>
      </c>
      <c r="BI242">
        <f>IF(Table13[[#This Row],[Highest level of Education]]="High School Completed",1,0)</f>
        <v>0</v>
      </c>
      <c r="BJ242">
        <f>IF(Table13[[#This Row],[Highest level of Education]]="Technical Diploma/Partially completed College",1,0)</f>
        <v>1</v>
      </c>
      <c r="BK242">
        <f>IF(Table13[[#This Row],[Highest level of Education]]="University/College Degree",1,0)</f>
        <v>0</v>
      </c>
      <c r="BL242">
        <f>IF(Table13[[#This Row],[Highest level of Education]]="Post-graduate education",1,0)</f>
        <v>0</v>
      </c>
      <c r="BM242">
        <v>0</v>
      </c>
      <c r="BN242">
        <v>1</v>
      </c>
      <c r="BO242">
        <v>3</v>
      </c>
      <c r="BP242">
        <f>IF(Table13[[#This Row],[Monthly_Income 1_5500 2_8000 3_11000 4_15000 5_20000 6_27000 7_35000 8_5000 9_51000 98_0]]=1,1,0)</f>
        <v>0</v>
      </c>
      <c r="BQ242">
        <f>IF(Table13[[#This Row],[Monthly_Income 1_5500 2_8000 3_11000 4_15000 5_20000 6_27000 7_35000 8_5000 9_51000 98_0]]=2,1,0)</f>
        <v>0</v>
      </c>
      <c r="BR242">
        <f>IF(Table13[[#This Row],[Monthly_Income 1_5500 2_8000 3_11000 4_15000 5_20000 6_27000 7_35000 8_5000 9_51000 98_0]]=3,1,0)</f>
        <v>1</v>
      </c>
      <c r="BS242">
        <f>IF(Table13[[#This Row],[Monthly_Income 1_5500 2_8000 3_11000 4_15000 5_20000 6_27000 7_35000 8_5000 9_51000 98_0]]=4,1,0)</f>
        <v>0</v>
      </c>
      <c r="BT242">
        <f>IF(Table13[[#This Row],[Monthly_Income 1_5500 2_8000 3_11000 4_15000 5_20000 6_27000 7_35000 8_5000 9_51000 98_0]]=5,1,0)</f>
        <v>0</v>
      </c>
      <c r="BU242">
        <f>IF(Table13[[#This Row],[Monthly_Income 1_5500 2_8000 3_11000 4_15000 5_20000 6_27000 7_35000 8_5000 9_51000 98_0]]=6,1,0)</f>
        <v>0</v>
      </c>
      <c r="BV242">
        <f>IF(Table13[[#This Row],[Monthly_Income 1_5500 2_8000 3_11000 4_15000 5_20000 6_27000 7_35000 8_5000 9_51000 98_0]]=7,1,0)</f>
        <v>0</v>
      </c>
      <c r="BW242">
        <f>IF(Table13[[#This Row],[Monthly_Income 1_5500 2_8000 3_11000 4_15000 5_20000 6_27000 7_35000 8_5000 9_51000 98_0]]=8,1,0)</f>
        <v>0</v>
      </c>
      <c r="BX242">
        <f>IF(Table13[[#This Row],[Monthly_Income 1_5500 2_8000 3_11000 4_15000 5_20000 6_27000 7_35000 8_5000 9_51000 98_0]]=9,1,0)</f>
        <v>0</v>
      </c>
      <c r="BY242">
        <f>IF(Table13[[#This Row],[Monthly_Income 1_5500 2_8000 3_11000 4_15000 5_20000 6_27000 7_35000 8_5000 9_51000 98_0]]=98,1,0)</f>
        <v>0</v>
      </c>
      <c r="BZ242">
        <v>7</v>
      </c>
      <c r="CA242">
        <f>IF(Table13[[#This Row],[Monthly_Household_Income]]=1,1,0)</f>
        <v>0</v>
      </c>
      <c r="CB242">
        <f>IF(Table13[[#This Row],[Monthly_Household_Income]]=2,1,0)</f>
        <v>0</v>
      </c>
      <c r="CC242">
        <f>IF(Table13[[#This Row],[Monthly_Household_Income]]=3,1,0)</f>
        <v>0</v>
      </c>
      <c r="CD242">
        <f>IF(Table13[[#This Row],[Monthly_Household_Income]]=4,1,0)</f>
        <v>0</v>
      </c>
      <c r="CE242">
        <f>IF(Table13[[#This Row],[Monthly_Household_Income]]=5,1,0)</f>
        <v>0</v>
      </c>
      <c r="CF242">
        <f>IF(Table13[[#This Row],[Monthly_Household_Income]]=6,1,0)</f>
        <v>0</v>
      </c>
      <c r="CG242">
        <f>IF(Table13[[#This Row],[Monthly_Household_Income]]=7,1,0)</f>
        <v>1</v>
      </c>
      <c r="CH242">
        <f>IF(Table13[[#This Row],[Monthly_Household_Income]]=8,1,0)</f>
        <v>0</v>
      </c>
      <c r="CI242">
        <f>IF(Table13[[#This Row],[Monthly_Household_Income]]=9,1,0)</f>
        <v>0</v>
      </c>
      <c r="CJ242">
        <f>IF(Table13[[#This Row],[Monthly_Household_Income]]=98,1,0)</f>
        <v>0</v>
      </c>
    </row>
    <row r="243" spans="1:88">
      <c r="A243">
        <v>889</v>
      </c>
      <c r="B243" s="1">
        <v>43251</v>
      </c>
      <c r="C243" t="s">
        <v>33</v>
      </c>
      <c r="D243">
        <v>8</v>
      </c>
      <c r="E243">
        <v>9</v>
      </c>
      <c r="F243">
        <v>8</v>
      </c>
      <c r="G243">
        <v>8</v>
      </c>
      <c r="H243">
        <v>9</v>
      </c>
      <c r="I243">
        <v>8</v>
      </c>
      <c r="J243" t="s">
        <v>15</v>
      </c>
      <c r="K243">
        <v>9</v>
      </c>
      <c r="L243">
        <v>7</v>
      </c>
      <c r="M243">
        <v>8</v>
      </c>
      <c r="N243">
        <v>8</v>
      </c>
      <c r="O243">
        <v>9</v>
      </c>
      <c r="P243">
        <v>7</v>
      </c>
      <c r="Q243">
        <v>9</v>
      </c>
      <c r="R243">
        <v>8</v>
      </c>
      <c r="S243">
        <v>7</v>
      </c>
      <c r="T243">
        <v>9</v>
      </c>
      <c r="U243">
        <v>9</v>
      </c>
      <c r="V243">
        <v>7</v>
      </c>
      <c r="W243">
        <v>8</v>
      </c>
      <c r="X243">
        <v>8</v>
      </c>
      <c r="Y243">
        <v>7</v>
      </c>
      <c r="Z243">
        <v>9</v>
      </c>
      <c r="AA243">
        <v>7</v>
      </c>
      <c r="AB243">
        <v>8</v>
      </c>
      <c r="AC243">
        <v>1</v>
      </c>
      <c r="AD243">
        <f>IF(Table13[[#This Row],[payment]]=1,1,0)</f>
        <v>1</v>
      </c>
      <c r="AE243">
        <f>IF(Table13[[#This Row],[payment]]=2,1,0)</f>
        <v>0</v>
      </c>
      <c r="AF243">
        <f>IF(Table13[[#This Row],[payment]]=3,1,0)</f>
        <v>0</v>
      </c>
      <c r="AG243">
        <v>1</v>
      </c>
      <c r="AH243">
        <f>IF(Table13[[#This Row],[method_payment]]=1,1,0)</f>
        <v>1</v>
      </c>
      <c r="AI243">
        <f>IF(Table13[[#This Row],[method_payment]]=2,1,0)</f>
        <v>0</v>
      </c>
      <c r="AJ243">
        <f>IF(Table13[[#This Row],[method_payment]]=3,1,0)</f>
        <v>0</v>
      </c>
      <c r="AK243">
        <f>IF(Table13[[#This Row],[method_payment]]=5,1,0)</f>
        <v>0</v>
      </c>
      <c r="AL243">
        <f>IF(Table13[[#This Row],[method_payment]]=6,1,0)</f>
        <v>0</v>
      </c>
      <c r="AM243" t="s">
        <v>16</v>
      </c>
      <c r="AN243" t="s">
        <v>15</v>
      </c>
      <c r="AO243">
        <v>6</v>
      </c>
      <c r="AP243" s="2">
        <v>143.63999999999999</v>
      </c>
      <c r="AQ243" s="3">
        <f>IF(AND(Table13[[#This Row],[Average_amount_spent_per_visit_last_3_months]]&gt;=1,Table13[[#This Row],[Average_amount_spent_per_visit_last_3_months]]&lt;=999),1,0)</f>
        <v>1</v>
      </c>
      <c r="AR243" s="3">
        <f>IF(AND(Table13[[#This Row],[Average_amount_spent_per_visit_last_3_months]]&gt;=1000,Table13[[#This Row],[Average_amount_spent_per_visit_last_3_months]]&lt;=6700),1,0)</f>
        <v>0</v>
      </c>
      <c r="AS243">
        <v>3</v>
      </c>
      <c r="AT243">
        <v>31</v>
      </c>
      <c r="AU243">
        <f>IF(AND(Table13[[#This Row],[Age]]&gt;=18,Table13[[#This Row],[Age]]&lt;=25),1,0)</f>
        <v>0</v>
      </c>
      <c r="AV243">
        <f>IF(AND(Table13[[#This Row],[Age]]&gt;=26,Table13[[#This Row],[Age]]&lt;=35),1,0)</f>
        <v>1</v>
      </c>
      <c r="AW243">
        <f>IF(AND(Table13[[#This Row],[Age]]&gt;=36,Table13[[#This Row],[Age]]&lt;=45),1,0)</f>
        <v>0</v>
      </c>
      <c r="AX243">
        <f>IF(AND(Table13[[#This Row],[Age]]&gt;=46,Table13[[#This Row],[Age]]&lt;=55),1,0)</f>
        <v>0</v>
      </c>
      <c r="AY243">
        <f>IF(AND(Table13[[#This Row],[Age]]&gt;=56,Table13[[#This Row],[Age]]&lt;=67),1,0)</f>
        <v>0</v>
      </c>
      <c r="AZ243" t="s">
        <v>25</v>
      </c>
      <c r="BA243">
        <f>IF(Table13[[#This Row],[Marital Status]]="Married",1,0)</f>
        <v>1</v>
      </c>
      <c r="BB243">
        <f>IF(Table13[[#This Row],[Marital Status]]="Single",1,0)</f>
        <v>0</v>
      </c>
      <c r="BC243" t="s">
        <v>27</v>
      </c>
      <c r="BD243">
        <f>IF(Table13[[#This Row],[gender]]="Male",1,0)</f>
        <v>1</v>
      </c>
      <c r="BE243">
        <f>IF(Table13[[#This Row],[gender]]="Female",1,0)</f>
        <v>0</v>
      </c>
      <c r="BF243" t="s">
        <v>23</v>
      </c>
      <c r="BG243">
        <f>IF(Table13[[#This Row],[Highest level of Education]]="Did not attend school",1,0)</f>
        <v>0</v>
      </c>
      <c r="BH243">
        <f>IF(Table13[[#This Row],[Highest level of Education]]="K12 completed",1,0)</f>
        <v>0</v>
      </c>
      <c r="BI243">
        <f>IF(Table13[[#This Row],[Highest level of Education]]="High School Completed",1,0)</f>
        <v>0</v>
      </c>
      <c r="BJ243">
        <f>IF(Table13[[#This Row],[Highest level of Education]]="Technical Diploma/Partially completed College",1,0)</f>
        <v>1</v>
      </c>
      <c r="BK243">
        <f>IF(Table13[[#This Row],[Highest level of Education]]="University/College Degree",1,0)</f>
        <v>0</v>
      </c>
      <c r="BL243">
        <f>IF(Table13[[#This Row],[Highest level of Education]]="Post-graduate education",1,0)</f>
        <v>0</v>
      </c>
      <c r="BM243">
        <v>4</v>
      </c>
      <c r="BN243">
        <v>1</v>
      </c>
      <c r="BO243">
        <v>98</v>
      </c>
      <c r="BP243">
        <f>IF(Table13[[#This Row],[Monthly_Income 1_5500 2_8000 3_11000 4_15000 5_20000 6_27000 7_35000 8_5000 9_51000 98_0]]=1,1,0)</f>
        <v>0</v>
      </c>
      <c r="BQ243">
        <f>IF(Table13[[#This Row],[Monthly_Income 1_5500 2_8000 3_11000 4_15000 5_20000 6_27000 7_35000 8_5000 9_51000 98_0]]=2,1,0)</f>
        <v>0</v>
      </c>
      <c r="BR243">
        <f>IF(Table13[[#This Row],[Monthly_Income 1_5500 2_8000 3_11000 4_15000 5_20000 6_27000 7_35000 8_5000 9_51000 98_0]]=3,1,0)</f>
        <v>0</v>
      </c>
      <c r="BS243">
        <f>IF(Table13[[#This Row],[Monthly_Income 1_5500 2_8000 3_11000 4_15000 5_20000 6_27000 7_35000 8_5000 9_51000 98_0]]=4,1,0)</f>
        <v>0</v>
      </c>
      <c r="BT243">
        <f>IF(Table13[[#This Row],[Monthly_Income 1_5500 2_8000 3_11000 4_15000 5_20000 6_27000 7_35000 8_5000 9_51000 98_0]]=5,1,0)</f>
        <v>0</v>
      </c>
      <c r="BU243">
        <f>IF(Table13[[#This Row],[Monthly_Income 1_5500 2_8000 3_11000 4_15000 5_20000 6_27000 7_35000 8_5000 9_51000 98_0]]=6,1,0)</f>
        <v>0</v>
      </c>
      <c r="BV243">
        <f>IF(Table13[[#This Row],[Monthly_Income 1_5500 2_8000 3_11000 4_15000 5_20000 6_27000 7_35000 8_5000 9_51000 98_0]]=7,1,0)</f>
        <v>0</v>
      </c>
      <c r="BW243">
        <f>IF(Table13[[#This Row],[Monthly_Income 1_5500 2_8000 3_11000 4_15000 5_20000 6_27000 7_35000 8_5000 9_51000 98_0]]=8,1,0)</f>
        <v>0</v>
      </c>
      <c r="BX243">
        <f>IF(Table13[[#This Row],[Monthly_Income 1_5500 2_8000 3_11000 4_15000 5_20000 6_27000 7_35000 8_5000 9_51000 98_0]]=9,1,0)</f>
        <v>0</v>
      </c>
      <c r="BY243">
        <f>IF(Table13[[#This Row],[Monthly_Income 1_5500 2_8000 3_11000 4_15000 5_20000 6_27000 7_35000 8_5000 9_51000 98_0]]=98,1,0)</f>
        <v>1</v>
      </c>
      <c r="BZ243">
        <v>98</v>
      </c>
      <c r="CA243">
        <f>IF(Table13[[#This Row],[Monthly_Household_Income]]=1,1,0)</f>
        <v>0</v>
      </c>
      <c r="CB243">
        <f>IF(Table13[[#This Row],[Monthly_Household_Income]]=2,1,0)</f>
        <v>0</v>
      </c>
      <c r="CC243">
        <f>IF(Table13[[#This Row],[Monthly_Household_Income]]=3,1,0)</f>
        <v>0</v>
      </c>
      <c r="CD243">
        <f>IF(Table13[[#This Row],[Monthly_Household_Income]]=4,1,0)</f>
        <v>0</v>
      </c>
      <c r="CE243">
        <f>IF(Table13[[#This Row],[Monthly_Household_Income]]=5,1,0)</f>
        <v>0</v>
      </c>
      <c r="CF243">
        <f>IF(Table13[[#This Row],[Monthly_Household_Income]]=6,1,0)</f>
        <v>0</v>
      </c>
      <c r="CG243">
        <f>IF(Table13[[#This Row],[Monthly_Household_Income]]=7,1,0)</f>
        <v>0</v>
      </c>
      <c r="CH243">
        <f>IF(Table13[[#This Row],[Monthly_Household_Income]]=8,1,0)</f>
        <v>0</v>
      </c>
      <c r="CI243">
        <f>IF(Table13[[#This Row],[Monthly_Household_Income]]=9,1,0)</f>
        <v>0</v>
      </c>
      <c r="CJ243">
        <f>IF(Table13[[#This Row],[Monthly_Household_Income]]=98,1,0)</f>
        <v>1</v>
      </c>
    </row>
    <row r="244" spans="1:88">
      <c r="A244">
        <v>896</v>
      </c>
      <c r="B244" s="1">
        <v>43009</v>
      </c>
      <c r="C244" t="s">
        <v>33</v>
      </c>
      <c r="D244">
        <v>9</v>
      </c>
      <c r="E244">
        <v>7</v>
      </c>
      <c r="F244">
        <v>7</v>
      </c>
      <c r="G244">
        <v>8</v>
      </c>
      <c r="H244">
        <v>7</v>
      </c>
      <c r="I244">
        <v>7</v>
      </c>
      <c r="J244" t="s">
        <v>15</v>
      </c>
      <c r="K244">
        <v>8</v>
      </c>
      <c r="L244">
        <v>6</v>
      </c>
      <c r="M244">
        <v>7</v>
      </c>
      <c r="N244">
        <v>8</v>
      </c>
      <c r="O244">
        <v>10</v>
      </c>
      <c r="P244">
        <v>8</v>
      </c>
      <c r="Q244">
        <v>8</v>
      </c>
      <c r="R244">
        <v>9</v>
      </c>
      <c r="S244">
        <v>7</v>
      </c>
      <c r="T244">
        <v>7</v>
      </c>
      <c r="U244">
        <v>8</v>
      </c>
      <c r="V244">
        <v>6</v>
      </c>
      <c r="W244">
        <v>8</v>
      </c>
      <c r="X244">
        <v>7</v>
      </c>
      <c r="Y244">
        <v>10</v>
      </c>
      <c r="Z244">
        <v>9</v>
      </c>
      <c r="AA244">
        <v>7</v>
      </c>
      <c r="AB244">
        <v>6</v>
      </c>
      <c r="AC244">
        <v>2</v>
      </c>
      <c r="AD244">
        <f>IF(Table13[[#This Row],[payment]]=1,1,0)</f>
        <v>0</v>
      </c>
      <c r="AE244">
        <f>IF(Table13[[#This Row],[payment]]=2,1,0)</f>
        <v>1</v>
      </c>
      <c r="AF244">
        <f>IF(Table13[[#This Row],[payment]]=3,1,0)</f>
        <v>0</v>
      </c>
      <c r="AG244">
        <v>1</v>
      </c>
      <c r="AH244">
        <f>IF(Table13[[#This Row],[method_payment]]=1,1,0)</f>
        <v>1</v>
      </c>
      <c r="AI244">
        <f>IF(Table13[[#This Row],[method_payment]]=2,1,0)</f>
        <v>0</v>
      </c>
      <c r="AJ244">
        <f>IF(Table13[[#This Row],[method_payment]]=3,1,0)</f>
        <v>0</v>
      </c>
      <c r="AK244">
        <f>IF(Table13[[#This Row],[method_payment]]=5,1,0)</f>
        <v>0</v>
      </c>
      <c r="AL244">
        <f>IF(Table13[[#This Row],[method_payment]]=6,1,0)</f>
        <v>0</v>
      </c>
      <c r="AM244" t="s">
        <v>16</v>
      </c>
      <c r="AN244" t="s">
        <v>16</v>
      </c>
      <c r="AO244">
        <v>5</v>
      </c>
      <c r="AP244" s="2">
        <v>89.34</v>
      </c>
      <c r="AQ244" s="3">
        <f>IF(AND(Table13[[#This Row],[Average_amount_spent_per_visit_last_3_months]]&gt;=1,Table13[[#This Row],[Average_amount_spent_per_visit_last_3_months]]&lt;=999),1,0)</f>
        <v>1</v>
      </c>
      <c r="AR244" s="3">
        <f>IF(AND(Table13[[#This Row],[Average_amount_spent_per_visit_last_3_months]]&gt;=1000,Table13[[#This Row],[Average_amount_spent_per_visit_last_3_months]]&lt;=6700),1,0)</f>
        <v>0</v>
      </c>
      <c r="AS244">
        <v>3</v>
      </c>
      <c r="AT244">
        <v>47</v>
      </c>
      <c r="AU244">
        <f>IF(AND(Table13[[#This Row],[Age]]&gt;=18,Table13[[#This Row],[Age]]&lt;=25),1,0)</f>
        <v>0</v>
      </c>
      <c r="AV244">
        <f>IF(AND(Table13[[#This Row],[Age]]&gt;=26,Table13[[#This Row],[Age]]&lt;=35),1,0)</f>
        <v>0</v>
      </c>
      <c r="AW244">
        <f>IF(AND(Table13[[#This Row],[Age]]&gt;=36,Table13[[#This Row],[Age]]&lt;=45),1,0)</f>
        <v>0</v>
      </c>
      <c r="AX244">
        <f>IF(AND(Table13[[#This Row],[Age]]&gt;=46,Table13[[#This Row],[Age]]&lt;=55),1,0)</f>
        <v>1</v>
      </c>
      <c r="AY244">
        <f>IF(AND(Table13[[#This Row],[Age]]&gt;=56,Table13[[#This Row],[Age]]&lt;=67),1,0)</f>
        <v>0</v>
      </c>
      <c r="AZ244" t="s">
        <v>25</v>
      </c>
      <c r="BA244">
        <f>IF(Table13[[#This Row],[Marital Status]]="Married",1,0)</f>
        <v>1</v>
      </c>
      <c r="BB244">
        <f>IF(Table13[[#This Row],[Marital Status]]="Single",1,0)</f>
        <v>0</v>
      </c>
      <c r="BC244" t="s">
        <v>28</v>
      </c>
      <c r="BD244">
        <f>IF(Table13[[#This Row],[gender]]="Male",1,0)</f>
        <v>0</v>
      </c>
      <c r="BE244">
        <f>IF(Table13[[#This Row],[gender]]="Female",1,0)</f>
        <v>1</v>
      </c>
      <c r="BF244" t="s">
        <v>21</v>
      </c>
      <c r="BG244">
        <f>IF(Table13[[#This Row],[Highest level of Education]]="Did not attend school",1,0)</f>
        <v>1</v>
      </c>
      <c r="BH244">
        <f>IF(Table13[[#This Row],[Highest level of Education]]="K12 completed",1,0)</f>
        <v>0</v>
      </c>
      <c r="BI244">
        <f>IF(Table13[[#This Row],[Highest level of Education]]="High School Completed",1,0)</f>
        <v>0</v>
      </c>
      <c r="BJ244">
        <f>IF(Table13[[#This Row],[Highest level of Education]]="Technical Diploma/Partially completed College",1,0)</f>
        <v>0</v>
      </c>
      <c r="BK244">
        <f>IF(Table13[[#This Row],[Highest level of Education]]="University/College Degree",1,0)</f>
        <v>0</v>
      </c>
      <c r="BL244">
        <f>IF(Table13[[#This Row],[Highest level of Education]]="Post-graduate education",1,0)</f>
        <v>0</v>
      </c>
      <c r="BM244">
        <v>3</v>
      </c>
      <c r="BN244">
        <v>3</v>
      </c>
      <c r="BO244" t="s">
        <v>1</v>
      </c>
      <c r="BP244">
        <f>IF(Table13[[#This Row],[Monthly_Income 1_5500 2_8000 3_11000 4_15000 5_20000 6_27000 7_35000 8_5000 9_51000 98_0]]=1,1,0)</f>
        <v>0</v>
      </c>
      <c r="BQ244">
        <f>IF(Table13[[#This Row],[Monthly_Income 1_5500 2_8000 3_11000 4_15000 5_20000 6_27000 7_35000 8_5000 9_51000 98_0]]=2,1,0)</f>
        <v>0</v>
      </c>
      <c r="BR244">
        <f>IF(Table13[[#This Row],[Monthly_Income 1_5500 2_8000 3_11000 4_15000 5_20000 6_27000 7_35000 8_5000 9_51000 98_0]]=3,1,0)</f>
        <v>0</v>
      </c>
      <c r="BS244">
        <f>IF(Table13[[#This Row],[Monthly_Income 1_5500 2_8000 3_11000 4_15000 5_20000 6_27000 7_35000 8_5000 9_51000 98_0]]=4,1,0)</f>
        <v>0</v>
      </c>
      <c r="BT244">
        <f>IF(Table13[[#This Row],[Monthly_Income 1_5500 2_8000 3_11000 4_15000 5_20000 6_27000 7_35000 8_5000 9_51000 98_0]]=5,1,0)</f>
        <v>0</v>
      </c>
      <c r="BU244">
        <f>IF(Table13[[#This Row],[Monthly_Income 1_5500 2_8000 3_11000 4_15000 5_20000 6_27000 7_35000 8_5000 9_51000 98_0]]=6,1,0)</f>
        <v>0</v>
      </c>
      <c r="BV244">
        <f>IF(Table13[[#This Row],[Monthly_Income 1_5500 2_8000 3_11000 4_15000 5_20000 6_27000 7_35000 8_5000 9_51000 98_0]]=7,1,0)</f>
        <v>0</v>
      </c>
      <c r="BW244">
        <f>IF(Table13[[#This Row],[Monthly_Income 1_5500 2_8000 3_11000 4_15000 5_20000 6_27000 7_35000 8_5000 9_51000 98_0]]=8,1,0)</f>
        <v>0</v>
      </c>
      <c r="BX244">
        <f>IF(Table13[[#This Row],[Monthly_Income 1_5500 2_8000 3_11000 4_15000 5_20000 6_27000 7_35000 8_5000 9_51000 98_0]]=9,1,0)</f>
        <v>0</v>
      </c>
      <c r="BY244">
        <f>IF(Table13[[#This Row],[Monthly_Income 1_5500 2_8000 3_11000 4_15000 5_20000 6_27000 7_35000 8_5000 9_51000 98_0]]=98,1,0)</f>
        <v>0</v>
      </c>
      <c r="BZ244">
        <v>3</v>
      </c>
      <c r="CA244">
        <f>IF(Table13[[#This Row],[Monthly_Household_Income]]=1,1,0)</f>
        <v>0</v>
      </c>
      <c r="CB244">
        <f>IF(Table13[[#This Row],[Monthly_Household_Income]]=2,1,0)</f>
        <v>0</v>
      </c>
      <c r="CC244">
        <f>IF(Table13[[#This Row],[Monthly_Household_Income]]=3,1,0)</f>
        <v>1</v>
      </c>
      <c r="CD244">
        <f>IF(Table13[[#This Row],[Monthly_Household_Income]]=4,1,0)</f>
        <v>0</v>
      </c>
      <c r="CE244">
        <f>IF(Table13[[#This Row],[Monthly_Household_Income]]=5,1,0)</f>
        <v>0</v>
      </c>
      <c r="CF244">
        <f>IF(Table13[[#This Row],[Monthly_Household_Income]]=6,1,0)</f>
        <v>0</v>
      </c>
      <c r="CG244">
        <f>IF(Table13[[#This Row],[Monthly_Household_Income]]=7,1,0)</f>
        <v>0</v>
      </c>
      <c r="CH244">
        <f>IF(Table13[[#This Row],[Monthly_Household_Income]]=8,1,0)</f>
        <v>0</v>
      </c>
      <c r="CI244">
        <f>IF(Table13[[#This Row],[Monthly_Household_Income]]=9,1,0)</f>
        <v>0</v>
      </c>
      <c r="CJ244">
        <f>IF(Table13[[#This Row],[Monthly_Household_Income]]=98,1,0)</f>
        <v>0</v>
      </c>
    </row>
    <row r="245" spans="1:88">
      <c r="A245">
        <v>908</v>
      </c>
      <c r="B245" s="1">
        <v>43023</v>
      </c>
      <c r="C245" t="s">
        <v>39</v>
      </c>
      <c r="D245">
        <v>9</v>
      </c>
      <c r="E245">
        <v>8</v>
      </c>
      <c r="F245">
        <v>8</v>
      </c>
      <c r="G245">
        <v>8</v>
      </c>
      <c r="H245">
        <v>8</v>
      </c>
      <c r="I245">
        <v>8</v>
      </c>
      <c r="J245" t="s">
        <v>15</v>
      </c>
      <c r="K245">
        <v>8</v>
      </c>
      <c r="L245">
        <v>6</v>
      </c>
      <c r="M245">
        <v>7</v>
      </c>
      <c r="N245">
        <v>6</v>
      </c>
      <c r="O245">
        <v>8</v>
      </c>
      <c r="P245">
        <v>9</v>
      </c>
      <c r="Q245">
        <v>9</v>
      </c>
      <c r="R245">
        <v>10</v>
      </c>
      <c r="S245">
        <v>10</v>
      </c>
      <c r="T245">
        <v>9</v>
      </c>
      <c r="U245">
        <v>10</v>
      </c>
      <c r="V245">
        <v>8</v>
      </c>
      <c r="W245">
        <v>7</v>
      </c>
      <c r="X245">
        <v>7</v>
      </c>
      <c r="Y245">
        <v>9</v>
      </c>
      <c r="Z245">
        <v>8</v>
      </c>
      <c r="AA245">
        <v>7</v>
      </c>
      <c r="AB245">
        <v>7</v>
      </c>
      <c r="AC245">
        <v>1</v>
      </c>
      <c r="AD245">
        <f>IF(Table13[[#This Row],[payment]]=1,1,0)</f>
        <v>1</v>
      </c>
      <c r="AE245">
        <f>IF(Table13[[#This Row],[payment]]=2,1,0)</f>
        <v>0</v>
      </c>
      <c r="AF245">
        <f>IF(Table13[[#This Row],[payment]]=3,1,0)</f>
        <v>0</v>
      </c>
      <c r="AG245">
        <v>1</v>
      </c>
      <c r="AH245">
        <f>IF(Table13[[#This Row],[method_payment]]=1,1,0)</f>
        <v>1</v>
      </c>
      <c r="AI245">
        <f>IF(Table13[[#This Row],[method_payment]]=2,1,0)</f>
        <v>0</v>
      </c>
      <c r="AJ245">
        <f>IF(Table13[[#This Row],[method_payment]]=3,1,0)</f>
        <v>0</v>
      </c>
      <c r="AK245">
        <f>IF(Table13[[#This Row],[method_payment]]=5,1,0)</f>
        <v>0</v>
      </c>
      <c r="AL245">
        <f>IF(Table13[[#This Row],[method_payment]]=6,1,0)</f>
        <v>0</v>
      </c>
      <c r="AM245" t="s">
        <v>15</v>
      </c>
      <c r="AN245" t="s">
        <v>16</v>
      </c>
      <c r="AO245">
        <v>2</v>
      </c>
      <c r="AP245" s="2">
        <v>255.46</v>
      </c>
      <c r="AQ245" s="3">
        <f>IF(AND(Table13[[#This Row],[Average_amount_spent_per_visit_last_3_months]]&gt;=1,Table13[[#This Row],[Average_amount_spent_per_visit_last_3_months]]&lt;=999),1,0)</f>
        <v>1</v>
      </c>
      <c r="AR245" s="3">
        <f>IF(AND(Table13[[#This Row],[Average_amount_spent_per_visit_last_3_months]]&gt;=1000,Table13[[#This Row],[Average_amount_spent_per_visit_last_3_months]]&lt;=6700),1,0)</f>
        <v>0</v>
      </c>
      <c r="AS245">
        <v>3</v>
      </c>
      <c r="AT245">
        <v>31</v>
      </c>
      <c r="AU245">
        <f>IF(AND(Table13[[#This Row],[Age]]&gt;=18,Table13[[#This Row],[Age]]&lt;=25),1,0)</f>
        <v>0</v>
      </c>
      <c r="AV245">
        <f>IF(AND(Table13[[#This Row],[Age]]&gt;=26,Table13[[#This Row],[Age]]&lt;=35),1,0)</f>
        <v>1</v>
      </c>
      <c r="AW245">
        <f>IF(AND(Table13[[#This Row],[Age]]&gt;=36,Table13[[#This Row],[Age]]&lt;=45),1,0)</f>
        <v>0</v>
      </c>
      <c r="AX245">
        <f>IF(AND(Table13[[#This Row],[Age]]&gt;=46,Table13[[#This Row],[Age]]&lt;=55),1,0)</f>
        <v>0</v>
      </c>
      <c r="AY245">
        <f>IF(AND(Table13[[#This Row],[Age]]&gt;=56,Table13[[#This Row],[Age]]&lt;=67),1,0)</f>
        <v>0</v>
      </c>
      <c r="AZ245" t="s">
        <v>25</v>
      </c>
      <c r="BA245">
        <f>IF(Table13[[#This Row],[Marital Status]]="Married",1,0)</f>
        <v>1</v>
      </c>
      <c r="BB245">
        <f>IF(Table13[[#This Row],[Marital Status]]="Single",1,0)</f>
        <v>0</v>
      </c>
      <c r="BC245" t="s">
        <v>27</v>
      </c>
      <c r="BD245">
        <f>IF(Table13[[#This Row],[gender]]="Male",1,0)</f>
        <v>1</v>
      </c>
      <c r="BE245">
        <f>IF(Table13[[#This Row],[gender]]="Female",1,0)</f>
        <v>0</v>
      </c>
      <c r="BF245" t="s">
        <v>23</v>
      </c>
      <c r="BG245">
        <f>IF(Table13[[#This Row],[Highest level of Education]]="Did not attend school",1,0)</f>
        <v>0</v>
      </c>
      <c r="BH245">
        <f>IF(Table13[[#This Row],[Highest level of Education]]="K12 completed",1,0)</f>
        <v>0</v>
      </c>
      <c r="BI245">
        <f>IF(Table13[[#This Row],[Highest level of Education]]="High School Completed",1,0)</f>
        <v>0</v>
      </c>
      <c r="BJ245">
        <f>IF(Table13[[#This Row],[Highest level of Education]]="Technical Diploma/Partially completed College",1,0)</f>
        <v>1</v>
      </c>
      <c r="BK245">
        <f>IF(Table13[[#This Row],[Highest level of Education]]="University/College Degree",1,0)</f>
        <v>0</v>
      </c>
      <c r="BL245">
        <f>IF(Table13[[#This Row],[Highest level of Education]]="Post-graduate education",1,0)</f>
        <v>0</v>
      </c>
      <c r="BM245">
        <v>3</v>
      </c>
      <c r="BN245">
        <v>1</v>
      </c>
      <c r="BO245">
        <v>3</v>
      </c>
      <c r="BP245">
        <f>IF(Table13[[#This Row],[Monthly_Income 1_5500 2_8000 3_11000 4_15000 5_20000 6_27000 7_35000 8_5000 9_51000 98_0]]=1,1,0)</f>
        <v>0</v>
      </c>
      <c r="BQ245">
        <f>IF(Table13[[#This Row],[Monthly_Income 1_5500 2_8000 3_11000 4_15000 5_20000 6_27000 7_35000 8_5000 9_51000 98_0]]=2,1,0)</f>
        <v>0</v>
      </c>
      <c r="BR245">
        <f>IF(Table13[[#This Row],[Monthly_Income 1_5500 2_8000 3_11000 4_15000 5_20000 6_27000 7_35000 8_5000 9_51000 98_0]]=3,1,0)</f>
        <v>1</v>
      </c>
      <c r="BS245">
        <f>IF(Table13[[#This Row],[Monthly_Income 1_5500 2_8000 3_11000 4_15000 5_20000 6_27000 7_35000 8_5000 9_51000 98_0]]=4,1,0)</f>
        <v>0</v>
      </c>
      <c r="BT245">
        <f>IF(Table13[[#This Row],[Monthly_Income 1_5500 2_8000 3_11000 4_15000 5_20000 6_27000 7_35000 8_5000 9_51000 98_0]]=5,1,0)</f>
        <v>0</v>
      </c>
      <c r="BU245">
        <f>IF(Table13[[#This Row],[Monthly_Income 1_5500 2_8000 3_11000 4_15000 5_20000 6_27000 7_35000 8_5000 9_51000 98_0]]=6,1,0)</f>
        <v>0</v>
      </c>
      <c r="BV245">
        <f>IF(Table13[[#This Row],[Monthly_Income 1_5500 2_8000 3_11000 4_15000 5_20000 6_27000 7_35000 8_5000 9_51000 98_0]]=7,1,0)</f>
        <v>0</v>
      </c>
      <c r="BW245">
        <f>IF(Table13[[#This Row],[Monthly_Income 1_5500 2_8000 3_11000 4_15000 5_20000 6_27000 7_35000 8_5000 9_51000 98_0]]=8,1,0)</f>
        <v>0</v>
      </c>
      <c r="BX245">
        <f>IF(Table13[[#This Row],[Monthly_Income 1_5500 2_8000 3_11000 4_15000 5_20000 6_27000 7_35000 8_5000 9_51000 98_0]]=9,1,0)</f>
        <v>0</v>
      </c>
      <c r="BY245">
        <f>IF(Table13[[#This Row],[Monthly_Income 1_5500 2_8000 3_11000 4_15000 5_20000 6_27000 7_35000 8_5000 9_51000 98_0]]=98,1,0)</f>
        <v>0</v>
      </c>
      <c r="BZ245">
        <v>5</v>
      </c>
      <c r="CA245">
        <f>IF(Table13[[#This Row],[Monthly_Household_Income]]=1,1,0)</f>
        <v>0</v>
      </c>
      <c r="CB245">
        <f>IF(Table13[[#This Row],[Monthly_Household_Income]]=2,1,0)</f>
        <v>0</v>
      </c>
      <c r="CC245">
        <f>IF(Table13[[#This Row],[Monthly_Household_Income]]=3,1,0)</f>
        <v>0</v>
      </c>
      <c r="CD245">
        <f>IF(Table13[[#This Row],[Monthly_Household_Income]]=4,1,0)</f>
        <v>0</v>
      </c>
      <c r="CE245">
        <f>IF(Table13[[#This Row],[Monthly_Household_Income]]=5,1,0)</f>
        <v>1</v>
      </c>
      <c r="CF245">
        <f>IF(Table13[[#This Row],[Monthly_Household_Income]]=6,1,0)</f>
        <v>0</v>
      </c>
      <c r="CG245">
        <f>IF(Table13[[#This Row],[Monthly_Household_Income]]=7,1,0)</f>
        <v>0</v>
      </c>
      <c r="CH245">
        <f>IF(Table13[[#This Row],[Monthly_Household_Income]]=8,1,0)</f>
        <v>0</v>
      </c>
      <c r="CI245">
        <f>IF(Table13[[#This Row],[Monthly_Household_Income]]=9,1,0)</f>
        <v>0</v>
      </c>
      <c r="CJ245">
        <f>IF(Table13[[#This Row],[Monthly_Household_Income]]=98,1,0)</f>
        <v>0</v>
      </c>
    </row>
    <row r="246" spans="1:88">
      <c r="A246">
        <v>915</v>
      </c>
      <c r="B246" s="1">
        <v>43070</v>
      </c>
      <c r="C246" t="s">
        <v>31</v>
      </c>
      <c r="D246">
        <v>9</v>
      </c>
      <c r="E246">
        <v>8</v>
      </c>
      <c r="F246">
        <v>8</v>
      </c>
      <c r="G246">
        <v>8</v>
      </c>
      <c r="H246">
        <v>8</v>
      </c>
      <c r="I246">
        <v>8</v>
      </c>
      <c r="J246" t="s">
        <v>16</v>
      </c>
      <c r="K246">
        <v>7</v>
      </c>
      <c r="L246">
        <v>6</v>
      </c>
      <c r="M246">
        <v>8</v>
      </c>
      <c r="N246">
        <v>6</v>
      </c>
      <c r="O246">
        <v>10</v>
      </c>
      <c r="P246">
        <v>9</v>
      </c>
      <c r="Q246">
        <v>9</v>
      </c>
      <c r="R246">
        <v>8</v>
      </c>
      <c r="S246">
        <v>6</v>
      </c>
      <c r="T246">
        <v>8</v>
      </c>
      <c r="U246">
        <v>8</v>
      </c>
      <c r="V246">
        <v>7</v>
      </c>
      <c r="W246">
        <v>6</v>
      </c>
      <c r="X246">
        <v>7</v>
      </c>
      <c r="Y246">
        <v>8</v>
      </c>
      <c r="Z246">
        <v>10</v>
      </c>
      <c r="AA246">
        <v>8</v>
      </c>
      <c r="AB246">
        <v>6</v>
      </c>
      <c r="AC246">
        <v>2</v>
      </c>
      <c r="AD246">
        <f>IF(Table13[[#This Row],[payment]]=1,1,0)</f>
        <v>0</v>
      </c>
      <c r="AE246">
        <f>IF(Table13[[#This Row],[payment]]=2,1,0)</f>
        <v>1</v>
      </c>
      <c r="AF246">
        <f>IF(Table13[[#This Row],[payment]]=3,1,0)</f>
        <v>0</v>
      </c>
      <c r="AG246">
        <v>5</v>
      </c>
      <c r="AH246">
        <f>IF(Table13[[#This Row],[method_payment]]=1,1,0)</f>
        <v>0</v>
      </c>
      <c r="AI246">
        <f>IF(Table13[[#This Row],[method_payment]]=2,1,0)</f>
        <v>0</v>
      </c>
      <c r="AJ246">
        <f>IF(Table13[[#This Row],[method_payment]]=3,1,0)</f>
        <v>0</v>
      </c>
      <c r="AK246">
        <f>IF(Table13[[#This Row],[method_payment]]=5,1,0)</f>
        <v>1</v>
      </c>
      <c r="AL246">
        <f>IF(Table13[[#This Row],[method_payment]]=6,1,0)</f>
        <v>0</v>
      </c>
      <c r="AM246" t="s">
        <v>16</v>
      </c>
      <c r="AN246" t="s">
        <v>16</v>
      </c>
      <c r="AO246">
        <v>2</v>
      </c>
      <c r="AP246" s="2">
        <v>133.91</v>
      </c>
      <c r="AQ246" s="3">
        <f>IF(AND(Table13[[#This Row],[Average_amount_spent_per_visit_last_3_months]]&gt;=1,Table13[[#This Row],[Average_amount_spent_per_visit_last_3_months]]&lt;=999),1,0)</f>
        <v>1</v>
      </c>
      <c r="AR246" s="3">
        <f>IF(AND(Table13[[#This Row],[Average_amount_spent_per_visit_last_3_months]]&gt;=1000,Table13[[#This Row],[Average_amount_spent_per_visit_last_3_months]]&lt;=6700),1,0)</f>
        <v>0</v>
      </c>
      <c r="AS246">
        <v>1</v>
      </c>
      <c r="AT246">
        <v>24</v>
      </c>
      <c r="AU246">
        <f>IF(AND(Table13[[#This Row],[Age]]&gt;=18,Table13[[#This Row],[Age]]&lt;=25),1,0)</f>
        <v>1</v>
      </c>
      <c r="AV246">
        <f>IF(AND(Table13[[#This Row],[Age]]&gt;=26,Table13[[#This Row],[Age]]&lt;=35),1,0)</f>
        <v>0</v>
      </c>
      <c r="AW246">
        <f>IF(AND(Table13[[#This Row],[Age]]&gt;=36,Table13[[#This Row],[Age]]&lt;=45),1,0)</f>
        <v>0</v>
      </c>
      <c r="AX246">
        <f>IF(AND(Table13[[#This Row],[Age]]&gt;=46,Table13[[#This Row],[Age]]&lt;=55),1,0)</f>
        <v>0</v>
      </c>
      <c r="AY246">
        <f>IF(AND(Table13[[#This Row],[Age]]&gt;=56,Table13[[#This Row],[Age]]&lt;=67),1,0)</f>
        <v>0</v>
      </c>
      <c r="AZ246" t="s">
        <v>24</v>
      </c>
      <c r="BA246">
        <f>IF(Table13[[#This Row],[Marital Status]]="Married",1,0)</f>
        <v>0</v>
      </c>
      <c r="BB246">
        <f>IF(Table13[[#This Row],[Marital Status]]="Single",1,0)</f>
        <v>1</v>
      </c>
      <c r="BC246" t="s">
        <v>28</v>
      </c>
      <c r="BD246">
        <f>IF(Table13[[#This Row],[gender]]="Male",1,0)</f>
        <v>0</v>
      </c>
      <c r="BE246">
        <f>IF(Table13[[#This Row],[gender]]="Female",1,0)</f>
        <v>1</v>
      </c>
      <c r="BF246" t="s">
        <v>23</v>
      </c>
      <c r="BG246">
        <f>IF(Table13[[#This Row],[Highest level of Education]]="Did not attend school",1,0)</f>
        <v>0</v>
      </c>
      <c r="BH246">
        <f>IF(Table13[[#This Row],[Highest level of Education]]="K12 completed",1,0)</f>
        <v>0</v>
      </c>
      <c r="BI246">
        <f>IF(Table13[[#This Row],[Highest level of Education]]="High School Completed",1,0)</f>
        <v>0</v>
      </c>
      <c r="BJ246">
        <f>IF(Table13[[#This Row],[Highest level of Education]]="Technical Diploma/Partially completed College",1,0)</f>
        <v>1</v>
      </c>
      <c r="BK246">
        <f>IF(Table13[[#This Row],[Highest level of Education]]="University/College Degree",1,0)</f>
        <v>0</v>
      </c>
      <c r="BL246">
        <f>IF(Table13[[#This Row],[Highest level of Education]]="Post-graduate education",1,0)</f>
        <v>0</v>
      </c>
      <c r="BM246">
        <v>0</v>
      </c>
      <c r="BN246">
        <v>1</v>
      </c>
      <c r="BO246">
        <v>1</v>
      </c>
      <c r="BP246">
        <f>IF(Table13[[#This Row],[Monthly_Income 1_5500 2_8000 3_11000 4_15000 5_20000 6_27000 7_35000 8_5000 9_51000 98_0]]=1,1,0)</f>
        <v>1</v>
      </c>
      <c r="BQ246">
        <f>IF(Table13[[#This Row],[Monthly_Income 1_5500 2_8000 3_11000 4_15000 5_20000 6_27000 7_35000 8_5000 9_51000 98_0]]=2,1,0)</f>
        <v>0</v>
      </c>
      <c r="BR246">
        <f>IF(Table13[[#This Row],[Monthly_Income 1_5500 2_8000 3_11000 4_15000 5_20000 6_27000 7_35000 8_5000 9_51000 98_0]]=3,1,0)</f>
        <v>0</v>
      </c>
      <c r="BS246">
        <f>IF(Table13[[#This Row],[Monthly_Income 1_5500 2_8000 3_11000 4_15000 5_20000 6_27000 7_35000 8_5000 9_51000 98_0]]=4,1,0)</f>
        <v>0</v>
      </c>
      <c r="BT246">
        <f>IF(Table13[[#This Row],[Monthly_Income 1_5500 2_8000 3_11000 4_15000 5_20000 6_27000 7_35000 8_5000 9_51000 98_0]]=5,1,0)</f>
        <v>0</v>
      </c>
      <c r="BU246">
        <f>IF(Table13[[#This Row],[Monthly_Income 1_5500 2_8000 3_11000 4_15000 5_20000 6_27000 7_35000 8_5000 9_51000 98_0]]=6,1,0)</f>
        <v>0</v>
      </c>
      <c r="BV246">
        <f>IF(Table13[[#This Row],[Monthly_Income 1_5500 2_8000 3_11000 4_15000 5_20000 6_27000 7_35000 8_5000 9_51000 98_0]]=7,1,0)</f>
        <v>0</v>
      </c>
      <c r="BW246">
        <f>IF(Table13[[#This Row],[Monthly_Income 1_5500 2_8000 3_11000 4_15000 5_20000 6_27000 7_35000 8_5000 9_51000 98_0]]=8,1,0)</f>
        <v>0</v>
      </c>
      <c r="BX246">
        <f>IF(Table13[[#This Row],[Monthly_Income 1_5500 2_8000 3_11000 4_15000 5_20000 6_27000 7_35000 8_5000 9_51000 98_0]]=9,1,0)</f>
        <v>0</v>
      </c>
      <c r="BY246">
        <f>IF(Table13[[#This Row],[Monthly_Income 1_5500 2_8000 3_11000 4_15000 5_20000 6_27000 7_35000 8_5000 9_51000 98_0]]=98,1,0)</f>
        <v>0</v>
      </c>
      <c r="BZ246">
        <v>97</v>
      </c>
      <c r="CA246">
        <f>IF(Table13[[#This Row],[Monthly_Household_Income]]=1,1,0)</f>
        <v>0</v>
      </c>
      <c r="CB246">
        <f>IF(Table13[[#This Row],[Monthly_Household_Income]]=2,1,0)</f>
        <v>0</v>
      </c>
      <c r="CC246">
        <f>IF(Table13[[#This Row],[Monthly_Household_Income]]=3,1,0)</f>
        <v>0</v>
      </c>
      <c r="CD246">
        <f>IF(Table13[[#This Row],[Monthly_Household_Income]]=4,1,0)</f>
        <v>0</v>
      </c>
      <c r="CE246">
        <f>IF(Table13[[#This Row],[Monthly_Household_Income]]=5,1,0)</f>
        <v>0</v>
      </c>
      <c r="CF246">
        <f>IF(Table13[[#This Row],[Monthly_Household_Income]]=6,1,0)</f>
        <v>0</v>
      </c>
      <c r="CG246">
        <f>IF(Table13[[#This Row],[Monthly_Household_Income]]=7,1,0)</f>
        <v>0</v>
      </c>
      <c r="CH246">
        <f>IF(Table13[[#This Row],[Monthly_Household_Income]]=8,1,0)</f>
        <v>0</v>
      </c>
      <c r="CI246">
        <f>IF(Table13[[#This Row],[Monthly_Household_Income]]=9,1,0)</f>
        <v>0</v>
      </c>
      <c r="CJ246">
        <f>IF(Table13[[#This Row],[Monthly_Household_Income]]=98,1,0)</f>
        <v>0</v>
      </c>
    </row>
    <row r="247" spans="1:88">
      <c r="A247">
        <v>921</v>
      </c>
      <c r="B247" s="1">
        <v>42974</v>
      </c>
      <c r="C247" t="s">
        <v>6</v>
      </c>
      <c r="D247">
        <v>7</v>
      </c>
      <c r="E247">
        <v>7</v>
      </c>
      <c r="F247">
        <v>6</v>
      </c>
      <c r="G247">
        <v>7</v>
      </c>
      <c r="H247">
        <v>7</v>
      </c>
      <c r="I247">
        <v>6</v>
      </c>
      <c r="J247" t="s">
        <v>15</v>
      </c>
      <c r="K247">
        <v>6</v>
      </c>
      <c r="L247">
        <v>7</v>
      </c>
      <c r="M247">
        <v>7</v>
      </c>
      <c r="N247">
        <v>6</v>
      </c>
      <c r="O247">
        <v>7</v>
      </c>
      <c r="P247">
        <v>6</v>
      </c>
      <c r="Q247">
        <v>7</v>
      </c>
      <c r="R247">
        <v>7</v>
      </c>
      <c r="S247">
        <v>7</v>
      </c>
      <c r="T247">
        <v>6</v>
      </c>
      <c r="U247">
        <v>7</v>
      </c>
      <c r="V247">
        <v>7</v>
      </c>
      <c r="W247">
        <v>6</v>
      </c>
      <c r="X247">
        <v>6</v>
      </c>
      <c r="Y247">
        <v>7</v>
      </c>
      <c r="Z247">
        <v>7</v>
      </c>
      <c r="AA247">
        <v>6</v>
      </c>
      <c r="AB247">
        <v>7</v>
      </c>
      <c r="AC247">
        <v>2</v>
      </c>
      <c r="AD247">
        <f>IF(Table13[[#This Row],[payment]]=1,1,0)</f>
        <v>0</v>
      </c>
      <c r="AE247">
        <f>IF(Table13[[#This Row],[payment]]=2,1,0)</f>
        <v>1</v>
      </c>
      <c r="AF247">
        <f>IF(Table13[[#This Row],[payment]]=3,1,0)</f>
        <v>0</v>
      </c>
      <c r="AG247">
        <v>1</v>
      </c>
      <c r="AH247">
        <f>IF(Table13[[#This Row],[method_payment]]=1,1,0)</f>
        <v>1</v>
      </c>
      <c r="AI247">
        <f>IF(Table13[[#This Row],[method_payment]]=2,1,0)</f>
        <v>0</v>
      </c>
      <c r="AJ247">
        <f>IF(Table13[[#This Row],[method_payment]]=3,1,0)</f>
        <v>0</v>
      </c>
      <c r="AK247">
        <f>IF(Table13[[#This Row],[method_payment]]=5,1,0)</f>
        <v>0</v>
      </c>
      <c r="AL247">
        <f>IF(Table13[[#This Row],[method_payment]]=6,1,0)</f>
        <v>0</v>
      </c>
      <c r="AM247" t="s">
        <v>16</v>
      </c>
      <c r="AN247" t="s">
        <v>16</v>
      </c>
      <c r="AO247">
        <v>1</v>
      </c>
      <c r="AP247" s="2">
        <v>314.2</v>
      </c>
      <c r="AQ247" s="3">
        <f>IF(AND(Table13[[#This Row],[Average_amount_spent_per_visit_last_3_months]]&gt;=1,Table13[[#This Row],[Average_amount_spent_per_visit_last_3_months]]&lt;=999),1,0)</f>
        <v>1</v>
      </c>
      <c r="AR247" s="3">
        <f>IF(AND(Table13[[#This Row],[Average_amount_spent_per_visit_last_3_months]]&gt;=1000,Table13[[#This Row],[Average_amount_spent_per_visit_last_3_months]]&lt;=6700),1,0)</f>
        <v>0</v>
      </c>
      <c r="AS247">
        <v>3</v>
      </c>
      <c r="AT247">
        <v>32</v>
      </c>
      <c r="AU247">
        <f>IF(AND(Table13[[#This Row],[Age]]&gt;=18,Table13[[#This Row],[Age]]&lt;=25),1,0)</f>
        <v>0</v>
      </c>
      <c r="AV247">
        <f>IF(AND(Table13[[#This Row],[Age]]&gt;=26,Table13[[#This Row],[Age]]&lt;=35),1,0)</f>
        <v>1</v>
      </c>
      <c r="AW247">
        <f>IF(AND(Table13[[#This Row],[Age]]&gt;=36,Table13[[#This Row],[Age]]&lt;=45),1,0)</f>
        <v>0</v>
      </c>
      <c r="AX247">
        <f>IF(AND(Table13[[#This Row],[Age]]&gt;=46,Table13[[#This Row],[Age]]&lt;=55),1,0)</f>
        <v>0</v>
      </c>
      <c r="AY247">
        <f>IF(AND(Table13[[#This Row],[Age]]&gt;=56,Table13[[#This Row],[Age]]&lt;=67),1,0)</f>
        <v>0</v>
      </c>
      <c r="AZ247" t="s">
        <v>25</v>
      </c>
      <c r="BA247">
        <f>IF(Table13[[#This Row],[Marital Status]]="Married",1,0)</f>
        <v>1</v>
      </c>
      <c r="BB247">
        <f>IF(Table13[[#This Row],[Marital Status]]="Single",1,0)</f>
        <v>0</v>
      </c>
      <c r="BC247" t="s">
        <v>28</v>
      </c>
      <c r="BD247">
        <f>IF(Table13[[#This Row],[gender]]="Male",1,0)</f>
        <v>0</v>
      </c>
      <c r="BE247">
        <f>IF(Table13[[#This Row],[gender]]="Female",1,0)</f>
        <v>1</v>
      </c>
      <c r="BF247" t="s">
        <v>20</v>
      </c>
      <c r="BG247">
        <f>IF(Table13[[#This Row],[Highest level of Education]]="Did not attend school",1,0)</f>
        <v>0</v>
      </c>
      <c r="BH247">
        <f>IF(Table13[[#This Row],[Highest level of Education]]="K12 completed",1,0)</f>
        <v>0</v>
      </c>
      <c r="BI247">
        <f>IF(Table13[[#This Row],[Highest level of Education]]="High School Completed",1,0)</f>
        <v>1</v>
      </c>
      <c r="BJ247">
        <f>IF(Table13[[#This Row],[Highest level of Education]]="Technical Diploma/Partially completed College",1,0)</f>
        <v>0</v>
      </c>
      <c r="BK247">
        <f>IF(Table13[[#This Row],[Highest level of Education]]="University/College Degree",1,0)</f>
        <v>0</v>
      </c>
      <c r="BL247">
        <f>IF(Table13[[#This Row],[Highest level of Education]]="Post-graduate education",1,0)</f>
        <v>0</v>
      </c>
      <c r="BM247">
        <v>3</v>
      </c>
      <c r="BN247">
        <v>1</v>
      </c>
      <c r="BO247">
        <v>2</v>
      </c>
      <c r="BP247">
        <f>IF(Table13[[#This Row],[Monthly_Income 1_5500 2_8000 3_11000 4_15000 5_20000 6_27000 7_35000 8_5000 9_51000 98_0]]=1,1,0)</f>
        <v>0</v>
      </c>
      <c r="BQ247">
        <f>IF(Table13[[#This Row],[Monthly_Income 1_5500 2_8000 3_11000 4_15000 5_20000 6_27000 7_35000 8_5000 9_51000 98_0]]=2,1,0)</f>
        <v>1</v>
      </c>
      <c r="BR247">
        <f>IF(Table13[[#This Row],[Monthly_Income 1_5500 2_8000 3_11000 4_15000 5_20000 6_27000 7_35000 8_5000 9_51000 98_0]]=3,1,0)</f>
        <v>0</v>
      </c>
      <c r="BS247">
        <f>IF(Table13[[#This Row],[Monthly_Income 1_5500 2_8000 3_11000 4_15000 5_20000 6_27000 7_35000 8_5000 9_51000 98_0]]=4,1,0)</f>
        <v>0</v>
      </c>
      <c r="BT247">
        <f>IF(Table13[[#This Row],[Monthly_Income 1_5500 2_8000 3_11000 4_15000 5_20000 6_27000 7_35000 8_5000 9_51000 98_0]]=5,1,0)</f>
        <v>0</v>
      </c>
      <c r="BU247">
        <f>IF(Table13[[#This Row],[Monthly_Income 1_5500 2_8000 3_11000 4_15000 5_20000 6_27000 7_35000 8_5000 9_51000 98_0]]=6,1,0)</f>
        <v>0</v>
      </c>
      <c r="BV247">
        <f>IF(Table13[[#This Row],[Monthly_Income 1_5500 2_8000 3_11000 4_15000 5_20000 6_27000 7_35000 8_5000 9_51000 98_0]]=7,1,0)</f>
        <v>0</v>
      </c>
      <c r="BW247">
        <f>IF(Table13[[#This Row],[Monthly_Income 1_5500 2_8000 3_11000 4_15000 5_20000 6_27000 7_35000 8_5000 9_51000 98_0]]=8,1,0)</f>
        <v>0</v>
      </c>
      <c r="BX247">
        <f>IF(Table13[[#This Row],[Monthly_Income 1_5500 2_8000 3_11000 4_15000 5_20000 6_27000 7_35000 8_5000 9_51000 98_0]]=9,1,0)</f>
        <v>0</v>
      </c>
      <c r="BY247">
        <f>IF(Table13[[#This Row],[Monthly_Income 1_5500 2_8000 3_11000 4_15000 5_20000 6_27000 7_35000 8_5000 9_51000 98_0]]=98,1,0)</f>
        <v>0</v>
      </c>
      <c r="BZ247">
        <v>5</v>
      </c>
      <c r="CA247">
        <f>IF(Table13[[#This Row],[Monthly_Household_Income]]=1,1,0)</f>
        <v>0</v>
      </c>
      <c r="CB247">
        <f>IF(Table13[[#This Row],[Monthly_Household_Income]]=2,1,0)</f>
        <v>0</v>
      </c>
      <c r="CC247">
        <f>IF(Table13[[#This Row],[Monthly_Household_Income]]=3,1,0)</f>
        <v>0</v>
      </c>
      <c r="CD247">
        <f>IF(Table13[[#This Row],[Monthly_Household_Income]]=4,1,0)</f>
        <v>0</v>
      </c>
      <c r="CE247">
        <f>IF(Table13[[#This Row],[Monthly_Household_Income]]=5,1,0)</f>
        <v>1</v>
      </c>
      <c r="CF247">
        <f>IF(Table13[[#This Row],[Monthly_Household_Income]]=6,1,0)</f>
        <v>0</v>
      </c>
      <c r="CG247">
        <f>IF(Table13[[#This Row],[Monthly_Household_Income]]=7,1,0)</f>
        <v>0</v>
      </c>
      <c r="CH247">
        <f>IF(Table13[[#This Row],[Monthly_Household_Income]]=8,1,0)</f>
        <v>0</v>
      </c>
      <c r="CI247">
        <f>IF(Table13[[#This Row],[Monthly_Household_Income]]=9,1,0)</f>
        <v>0</v>
      </c>
      <c r="CJ247">
        <f>IF(Table13[[#This Row],[Monthly_Household_Income]]=98,1,0)</f>
        <v>0</v>
      </c>
    </row>
    <row r="248" spans="1:88">
      <c r="A248">
        <v>933</v>
      </c>
      <c r="B248" s="1">
        <v>43002</v>
      </c>
      <c r="C248" t="s">
        <v>39</v>
      </c>
      <c r="D248">
        <v>9</v>
      </c>
      <c r="E248">
        <v>8</v>
      </c>
      <c r="F248">
        <v>9</v>
      </c>
      <c r="G248">
        <v>9</v>
      </c>
      <c r="H248">
        <v>7</v>
      </c>
      <c r="I248">
        <v>7</v>
      </c>
      <c r="J248" t="s">
        <v>16</v>
      </c>
      <c r="K248">
        <v>7</v>
      </c>
      <c r="L248">
        <v>8</v>
      </c>
      <c r="M248">
        <v>10</v>
      </c>
      <c r="N248">
        <v>8</v>
      </c>
      <c r="O248">
        <v>8</v>
      </c>
      <c r="P248">
        <v>10</v>
      </c>
      <c r="Q248">
        <v>7</v>
      </c>
      <c r="R248">
        <v>9</v>
      </c>
      <c r="S248">
        <v>7</v>
      </c>
      <c r="T248">
        <v>7</v>
      </c>
      <c r="U248">
        <v>8</v>
      </c>
      <c r="V248">
        <v>9</v>
      </c>
      <c r="W248">
        <v>9</v>
      </c>
      <c r="X248">
        <v>8</v>
      </c>
      <c r="Y248">
        <v>9</v>
      </c>
      <c r="Z248">
        <v>9</v>
      </c>
      <c r="AA248">
        <v>8</v>
      </c>
      <c r="AB248">
        <v>9</v>
      </c>
      <c r="AC248">
        <v>2</v>
      </c>
      <c r="AD248">
        <f>IF(Table13[[#This Row],[payment]]=1,1,0)</f>
        <v>0</v>
      </c>
      <c r="AE248">
        <f>IF(Table13[[#This Row],[payment]]=2,1,0)</f>
        <v>1</v>
      </c>
      <c r="AF248">
        <f>IF(Table13[[#This Row],[payment]]=3,1,0)</f>
        <v>0</v>
      </c>
      <c r="AG248">
        <v>1</v>
      </c>
      <c r="AH248">
        <f>IF(Table13[[#This Row],[method_payment]]=1,1,0)</f>
        <v>1</v>
      </c>
      <c r="AI248">
        <f>IF(Table13[[#This Row],[method_payment]]=2,1,0)</f>
        <v>0</v>
      </c>
      <c r="AJ248">
        <f>IF(Table13[[#This Row],[method_payment]]=3,1,0)</f>
        <v>0</v>
      </c>
      <c r="AK248">
        <f>IF(Table13[[#This Row],[method_payment]]=5,1,0)</f>
        <v>0</v>
      </c>
      <c r="AL248">
        <f>IF(Table13[[#This Row],[method_payment]]=6,1,0)</f>
        <v>0</v>
      </c>
      <c r="AM248" t="s">
        <v>15</v>
      </c>
      <c r="AN248" t="s">
        <v>16</v>
      </c>
      <c r="AO248">
        <v>4</v>
      </c>
      <c r="AP248" s="2">
        <v>750.93</v>
      </c>
      <c r="AQ248" s="3">
        <f>IF(AND(Table13[[#This Row],[Average_amount_spent_per_visit_last_3_months]]&gt;=1,Table13[[#This Row],[Average_amount_spent_per_visit_last_3_months]]&lt;=999),1,0)</f>
        <v>1</v>
      </c>
      <c r="AR248" s="3">
        <f>IF(AND(Table13[[#This Row],[Average_amount_spent_per_visit_last_3_months]]&gt;=1000,Table13[[#This Row],[Average_amount_spent_per_visit_last_3_months]]&lt;=6700),1,0)</f>
        <v>0</v>
      </c>
      <c r="AS248">
        <v>3</v>
      </c>
      <c r="AT248">
        <v>44</v>
      </c>
      <c r="AU248">
        <f>IF(AND(Table13[[#This Row],[Age]]&gt;=18,Table13[[#This Row],[Age]]&lt;=25),1,0)</f>
        <v>0</v>
      </c>
      <c r="AV248">
        <f>IF(AND(Table13[[#This Row],[Age]]&gt;=26,Table13[[#This Row],[Age]]&lt;=35),1,0)</f>
        <v>0</v>
      </c>
      <c r="AW248">
        <f>IF(AND(Table13[[#This Row],[Age]]&gt;=36,Table13[[#This Row],[Age]]&lt;=45),1,0)</f>
        <v>1</v>
      </c>
      <c r="AX248">
        <f>IF(AND(Table13[[#This Row],[Age]]&gt;=46,Table13[[#This Row],[Age]]&lt;=55),1,0)</f>
        <v>0</v>
      </c>
      <c r="AY248">
        <f>IF(AND(Table13[[#This Row],[Age]]&gt;=56,Table13[[#This Row],[Age]]&lt;=67),1,0)</f>
        <v>0</v>
      </c>
      <c r="AZ248" t="s">
        <v>25</v>
      </c>
      <c r="BA248">
        <f>IF(Table13[[#This Row],[Marital Status]]="Married",1,0)</f>
        <v>1</v>
      </c>
      <c r="BB248">
        <f>IF(Table13[[#This Row],[Marital Status]]="Single",1,0)</f>
        <v>0</v>
      </c>
      <c r="BC248" t="s">
        <v>27</v>
      </c>
      <c r="BD248">
        <f>IF(Table13[[#This Row],[gender]]="Male",1,0)</f>
        <v>1</v>
      </c>
      <c r="BE248">
        <f>IF(Table13[[#This Row],[gender]]="Female",1,0)</f>
        <v>0</v>
      </c>
      <c r="BF248" t="s">
        <v>18</v>
      </c>
      <c r="BG248">
        <f>IF(Table13[[#This Row],[Highest level of Education]]="Did not attend school",1,0)</f>
        <v>0</v>
      </c>
      <c r="BH248">
        <f>IF(Table13[[#This Row],[Highest level of Education]]="K12 completed",1,0)</f>
        <v>0</v>
      </c>
      <c r="BI248">
        <f>IF(Table13[[#This Row],[Highest level of Education]]="High School Completed",1,0)</f>
        <v>0</v>
      </c>
      <c r="BJ248">
        <f>IF(Table13[[#This Row],[Highest level of Education]]="Technical Diploma/Partially completed College",1,0)</f>
        <v>0</v>
      </c>
      <c r="BK248">
        <f>IF(Table13[[#This Row],[Highest level of Education]]="University/College Degree",1,0)</f>
        <v>0</v>
      </c>
      <c r="BL248">
        <f>IF(Table13[[#This Row],[Highest level of Education]]="Post-graduate education",1,0)</f>
        <v>1</v>
      </c>
      <c r="BM248">
        <v>2</v>
      </c>
      <c r="BN248">
        <v>1</v>
      </c>
      <c r="BO248">
        <v>7</v>
      </c>
      <c r="BP248">
        <f>IF(Table13[[#This Row],[Monthly_Income 1_5500 2_8000 3_11000 4_15000 5_20000 6_27000 7_35000 8_5000 9_51000 98_0]]=1,1,0)</f>
        <v>0</v>
      </c>
      <c r="BQ248">
        <f>IF(Table13[[#This Row],[Monthly_Income 1_5500 2_8000 3_11000 4_15000 5_20000 6_27000 7_35000 8_5000 9_51000 98_0]]=2,1,0)</f>
        <v>0</v>
      </c>
      <c r="BR248">
        <f>IF(Table13[[#This Row],[Monthly_Income 1_5500 2_8000 3_11000 4_15000 5_20000 6_27000 7_35000 8_5000 9_51000 98_0]]=3,1,0)</f>
        <v>0</v>
      </c>
      <c r="BS248">
        <f>IF(Table13[[#This Row],[Monthly_Income 1_5500 2_8000 3_11000 4_15000 5_20000 6_27000 7_35000 8_5000 9_51000 98_0]]=4,1,0)</f>
        <v>0</v>
      </c>
      <c r="BT248">
        <f>IF(Table13[[#This Row],[Monthly_Income 1_5500 2_8000 3_11000 4_15000 5_20000 6_27000 7_35000 8_5000 9_51000 98_0]]=5,1,0)</f>
        <v>0</v>
      </c>
      <c r="BU248">
        <f>IF(Table13[[#This Row],[Monthly_Income 1_5500 2_8000 3_11000 4_15000 5_20000 6_27000 7_35000 8_5000 9_51000 98_0]]=6,1,0)</f>
        <v>0</v>
      </c>
      <c r="BV248">
        <f>IF(Table13[[#This Row],[Monthly_Income 1_5500 2_8000 3_11000 4_15000 5_20000 6_27000 7_35000 8_5000 9_51000 98_0]]=7,1,0)</f>
        <v>1</v>
      </c>
      <c r="BW248">
        <f>IF(Table13[[#This Row],[Monthly_Income 1_5500 2_8000 3_11000 4_15000 5_20000 6_27000 7_35000 8_5000 9_51000 98_0]]=8,1,0)</f>
        <v>0</v>
      </c>
      <c r="BX248">
        <f>IF(Table13[[#This Row],[Monthly_Income 1_5500 2_8000 3_11000 4_15000 5_20000 6_27000 7_35000 8_5000 9_51000 98_0]]=9,1,0)</f>
        <v>0</v>
      </c>
      <c r="BY248">
        <f>IF(Table13[[#This Row],[Monthly_Income 1_5500 2_8000 3_11000 4_15000 5_20000 6_27000 7_35000 8_5000 9_51000 98_0]]=98,1,0)</f>
        <v>0</v>
      </c>
      <c r="BZ248">
        <v>7</v>
      </c>
      <c r="CA248">
        <f>IF(Table13[[#This Row],[Monthly_Household_Income]]=1,1,0)</f>
        <v>0</v>
      </c>
      <c r="CB248">
        <f>IF(Table13[[#This Row],[Monthly_Household_Income]]=2,1,0)</f>
        <v>0</v>
      </c>
      <c r="CC248">
        <f>IF(Table13[[#This Row],[Monthly_Household_Income]]=3,1,0)</f>
        <v>0</v>
      </c>
      <c r="CD248">
        <f>IF(Table13[[#This Row],[Monthly_Household_Income]]=4,1,0)</f>
        <v>0</v>
      </c>
      <c r="CE248">
        <f>IF(Table13[[#This Row],[Monthly_Household_Income]]=5,1,0)</f>
        <v>0</v>
      </c>
      <c r="CF248">
        <f>IF(Table13[[#This Row],[Monthly_Household_Income]]=6,1,0)</f>
        <v>0</v>
      </c>
      <c r="CG248">
        <f>IF(Table13[[#This Row],[Monthly_Household_Income]]=7,1,0)</f>
        <v>1</v>
      </c>
      <c r="CH248">
        <f>IF(Table13[[#This Row],[Monthly_Household_Income]]=8,1,0)</f>
        <v>0</v>
      </c>
      <c r="CI248">
        <f>IF(Table13[[#This Row],[Monthly_Household_Income]]=9,1,0)</f>
        <v>0</v>
      </c>
      <c r="CJ248">
        <f>IF(Table13[[#This Row],[Monthly_Household_Income]]=98,1,0)</f>
        <v>0</v>
      </c>
    </row>
    <row r="249" spans="1:88">
      <c r="A249">
        <v>937</v>
      </c>
      <c r="B249" s="1">
        <v>42991</v>
      </c>
      <c r="C249" t="s">
        <v>39</v>
      </c>
      <c r="D249">
        <v>7</v>
      </c>
      <c r="E249">
        <v>7</v>
      </c>
      <c r="F249">
        <v>7</v>
      </c>
      <c r="G249">
        <v>7</v>
      </c>
      <c r="H249">
        <v>7</v>
      </c>
      <c r="I249">
        <v>9</v>
      </c>
      <c r="J249" t="s">
        <v>15</v>
      </c>
      <c r="K249">
        <v>8</v>
      </c>
      <c r="L249">
        <v>6</v>
      </c>
      <c r="M249">
        <v>7</v>
      </c>
      <c r="N249">
        <v>7</v>
      </c>
      <c r="O249">
        <v>7</v>
      </c>
      <c r="P249">
        <v>6</v>
      </c>
      <c r="Q249">
        <v>8</v>
      </c>
      <c r="R249">
        <v>8</v>
      </c>
      <c r="S249">
        <v>7</v>
      </c>
      <c r="T249">
        <v>8</v>
      </c>
      <c r="U249">
        <v>7</v>
      </c>
      <c r="V249">
        <v>6</v>
      </c>
      <c r="W249">
        <v>8</v>
      </c>
      <c r="X249">
        <v>0</v>
      </c>
      <c r="Y249">
        <v>8</v>
      </c>
      <c r="Z249">
        <v>9</v>
      </c>
      <c r="AA249">
        <v>8</v>
      </c>
      <c r="AB249">
        <v>7</v>
      </c>
      <c r="AC249">
        <v>3</v>
      </c>
      <c r="AD249">
        <f>IF(Table13[[#This Row],[payment]]=1,1,0)</f>
        <v>0</v>
      </c>
      <c r="AE249">
        <f>IF(Table13[[#This Row],[payment]]=2,1,0)</f>
        <v>0</v>
      </c>
      <c r="AF249">
        <f>IF(Table13[[#This Row],[payment]]=3,1,0)</f>
        <v>1</v>
      </c>
      <c r="AG249">
        <v>1</v>
      </c>
      <c r="AH249">
        <f>IF(Table13[[#This Row],[method_payment]]=1,1,0)</f>
        <v>1</v>
      </c>
      <c r="AI249">
        <f>IF(Table13[[#This Row],[method_payment]]=2,1,0)</f>
        <v>0</v>
      </c>
      <c r="AJ249">
        <f>IF(Table13[[#This Row],[method_payment]]=3,1,0)</f>
        <v>0</v>
      </c>
      <c r="AK249">
        <f>IF(Table13[[#This Row],[method_payment]]=5,1,0)</f>
        <v>0</v>
      </c>
      <c r="AL249">
        <f>IF(Table13[[#This Row],[method_payment]]=6,1,0)</f>
        <v>0</v>
      </c>
      <c r="AM249" t="s">
        <v>16</v>
      </c>
      <c r="AN249" t="s">
        <v>16</v>
      </c>
      <c r="AO249">
        <v>2</v>
      </c>
      <c r="AP249" s="2">
        <v>1122.3900000000001</v>
      </c>
      <c r="AQ249" s="3">
        <f>IF(AND(Table13[[#This Row],[Average_amount_spent_per_visit_last_3_months]]&gt;=1,Table13[[#This Row],[Average_amount_spent_per_visit_last_3_months]]&lt;=999),1,0)</f>
        <v>0</v>
      </c>
      <c r="AR249" s="3">
        <f>IF(AND(Table13[[#This Row],[Average_amount_spent_per_visit_last_3_months]]&gt;=1000,Table13[[#This Row],[Average_amount_spent_per_visit_last_3_months]]&lt;=6700),1,0)</f>
        <v>1</v>
      </c>
      <c r="AS249">
        <v>2</v>
      </c>
      <c r="AT249">
        <v>39</v>
      </c>
      <c r="AU249">
        <f>IF(AND(Table13[[#This Row],[Age]]&gt;=18,Table13[[#This Row],[Age]]&lt;=25),1,0)</f>
        <v>0</v>
      </c>
      <c r="AV249">
        <f>IF(AND(Table13[[#This Row],[Age]]&gt;=26,Table13[[#This Row],[Age]]&lt;=35),1,0)</f>
        <v>0</v>
      </c>
      <c r="AW249">
        <f>IF(AND(Table13[[#This Row],[Age]]&gt;=36,Table13[[#This Row],[Age]]&lt;=45),1,0)</f>
        <v>1</v>
      </c>
      <c r="AX249">
        <f>IF(AND(Table13[[#This Row],[Age]]&gt;=46,Table13[[#This Row],[Age]]&lt;=55),1,0)</f>
        <v>0</v>
      </c>
      <c r="AY249">
        <f>IF(AND(Table13[[#This Row],[Age]]&gt;=56,Table13[[#This Row],[Age]]&lt;=67),1,0)</f>
        <v>0</v>
      </c>
      <c r="AZ249" t="s">
        <v>25</v>
      </c>
      <c r="BA249">
        <f>IF(Table13[[#This Row],[Marital Status]]="Married",1,0)</f>
        <v>1</v>
      </c>
      <c r="BB249">
        <f>IF(Table13[[#This Row],[Marital Status]]="Single",1,0)</f>
        <v>0</v>
      </c>
      <c r="BC249" t="s">
        <v>27</v>
      </c>
      <c r="BD249">
        <f>IF(Table13[[#This Row],[gender]]="Male",1,0)</f>
        <v>1</v>
      </c>
      <c r="BE249">
        <f>IF(Table13[[#This Row],[gender]]="Female",1,0)</f>
        <v>0</v>
      </c>
      <c r="BF249" t="s">
        <v>19</v>
      </c>
      <c r="BG249">
        <f>IF(Table13[[#This Row],[Highest level of Education]]="Did not attend school",1,0)</f>
        <v>0</v>
      </c>
      <c r="BH249">
        <f>IF(Table13[[#This Row],[Highest level of Education]]="K12 completed",1,0)</f>
        <v>0</v>
      </c>
      <c r="BI249">
        <f>IF(Table13[[#This Row],[Highest level of Education]]="High School Completed",1,0)</f>
        <v>0</v>
      </c>
      <c r="BJ249">
        <f>IF(Table13[[#This Row],[Highest level of Education]]="Technical Diploma/Partially completed College",1,0)</f>
        <v>0</v>
      </c>
      <c r="BK249">
        <f>IF(Table13[[#This Row],[Highest level of Education]]="University/College Degree",1,0)</f>
        <v>1</v>
      </c>
      <c r="BL249">
        <f>IF(Table13[[#This Row],[Highest level of Education]]="Post-graduate education",1,0)</f>
        <v>0</v>
      </c>
      <c r="BM249">
        <v>3</v>
      </c>
      <c r="BN249">
        <v>1</v>
      </c>
      <c r="BO249">
        <v>6</v>
      </c>
      <c r="BP249">
        <f>IF(Table13[[#This Row],[Monthly_Income 1_5500 2_8000 3_11000 4_15000 5_20000 6_27000 7_35000 8_5000 9_51000 98_0]]=1,1,0)</f>
        <v>0</v>
      </c>
      <c r="BQ249">
        <f>IF(Table13[[#This Row],[Monthly_Income 1_5500 2_8000 3_11000 4_15000 5_20000 6_27000 7_35000 8_5000 9_51000 98_0]]=2,1,0)</f>
        <v>0</v>
      </c>
      <c r="BR249">
        <f>IF(Table13[[#This Row],[Monthly_Income 1_5500 2_8000 3_11000 4_15000 5_20000 6_27000 7_35000 8_5000 9_51000 98_0]]=3,1,0)</f>
        <v>0</v>
      </c>
      <c r="BS249">
        <f>IF(Table13[[#This Row],[Monthly_Income 1_5500 2_8000 3_11000 4_15000 5_20000 6_27000 7_35000 8_5000 9_51000 98_0]]=4,1,0)</f>
        <v>0</v>
      </c>
      <c r="BT249">
        <f>IF(Table13[[#This Row],[Monthly_Income 1_5500 2_8000 3_11000 4_15000 5_20000 6_27000 7_35000 8_5000 9_51000 98_0]]=5,1,0)</f>
        <v>0</v>
      </c>
      <c r="BU249">
        <f>IF(Table13[[#This Row],[Monthly_Income 1_5500 2_8000 3_11000 4_15000 5_20000 6_27000 7_35000 8_5000 9_51000 98_0]]=6,1,0)</f>
        <v>1</v>
      </c>
      <c r="BV249">
        <f>IF(Table13[[#This Row],[Monthly_Income 1_5500 2_8000 3_11000 4_15000 5_20000 6_27000 7_35000 8_5000 9_51000 98_0]]=7,1,0)</f>
        <v>0</v>
      </c>
      <c r="BW249">
        <f>IF(Table13[[#This Row],[Monthly_Income 1_5500 2_8000 3_11000 4_15000 5_20000 6_27000 7_35000 8_5000 9_51000 98_0]]=8,1,0)</f>
        <v>0</v>
      </c>
      <c r="BX249">
        <f>IF(Table13[[#This Row],[Monthly_Income 1_5500 2_8000 3_11000 4_15000 5_20000 6_27000 7_35000 8_5000 9_51000 98_0]]=9,1,0)</f>
        <v>0</v>
      </c>
      <c r="BY249">
        <f>IF(Table13[[#This Row],[Monthly_Income 1_5500 2_8000 3_11000 4_15000 5_20000 6_27000 7_35000 8_5000 9_51000 98_0]]=98,1,0)</f>
        <v>0</v>
      </c>
      <c r="BZ249">
        <v>8</v>
      </c>
      <c r="CA249">
        <f>IF(Table13[[#This Row],[Monthly_Household_Income]]=1,1,0)</f>
        <v>0</v>
      </c>
      <c r="CB249">
        <f>IF(Table13[[#This Row],[Monthly_Household_Income]]=2,1,0)</f>
        <v>0</v>
      </c>
      <c r="CC249">
        <f>IF(Table13[[#This Row],[Monthly_Household_Income]]=3,1,0)</f>
        <v>0</v>
      </c>
      <c r="CD249">
        <f>IF(Table13[[#This Row],[Monthly_Household_Income]]=4,1,0)</f>
        <v>0</v>
      </c>
      <c r="CE249">
        <f>IF(Table13[[#This Row],[Monthly_Household_Income]]=5,1,0)</f>
        <v>0</v>
      </c>
      <c r="CF249">
        <f>IF(Table13[[#This Row],[Monthly_Household_Income]]=6,1,0)</f>
        <v>0</v>
      </c>
      <c r="CG249">
        <f>IF(Table13[[#This Row],[Monthly_Household_Income]]=7,1,0)</f>
        <v>0</v>
      </c>
      <c r="CH249">
        <f>IF(Table13[[#This Row],[Monthly_Household_Income]]=8,1,0)</f>
        <v>1</v>
      </c>
      <c r="CI249">
        <f>IF(Table13[[#This Row],[Monthly_Household_Income]]=9,1,0)</f>
        <v>0</v>
      </c>
      <c r="CJ249">
        <f>IF(Table13[[#This Row],[Monthly_Household_Income]]=98,1,0)</f>
        <v>0</v>
      </c>
    </row>
    <row r="250" spans="1:88">
      <c r="A250">
        <v>941</v>
      </c>
      <c r="B250" s="1">
        <v>42966</v>
      </c>
      <c r="C250" t="s">
        <v>39</v>
      </c>
      <c r="D250">
        <v>8</v>
      </c>
      <c r="E250">
        <v>7</v>
      </c>
      <c r="F250">
        <v>7</v>
      </c>
      <c r="G250">
        <v>8</v>
      </c>
      <c r="H250">
        <v>8</v>
      </c>
      <c r="I250">
        <v>8</v>
      </c>
      <c r="J250" t="s">
        <v>16</v>
      </c>
      <c r="K250">
        <v>7</v>
      </c>
      <c r="L250">
        <v>7</v>
      </c>
      <c r="M250">
        <v>9</v>
      </c>
      <c r="N250">
        <v>8</v>
      </c>
      <c r="O250">
        <v>9</v>
      </c>
      <c r="P250">
        <v>7</v>
      </c>
      <c r="Q250">
        <v>8</v>
      </c>
      <c r="R250">
        <v>8</v>
      </c>
      <c r="S250">
        <v>9</v>
      </c>
      <c r="T250">
        <v>8</v>
      </c>
      <c r="U250">
        <v>9</v>
      </c>
      <c r="V250">
        <v>7</v>
      </c>
      <c r="W250">
        <v>8</v>
      </c>
      <c r="X250">
        <v>8</v>
      </c>
      <c r="Y250">
        <v>7</v>
      </c>
      <c r="Z250">
        <v>9</v>
      </c>
      <c r="AA250">
        <v>8</v>
      </c>
      <c r="AB250">
        <v>8</v>
      </c>
      <c r="AC250">
        <v>2</v>
      </c>
      <c r="AD250">
        <f>IF(Table13[[#This Row],[payment]]=1,1,0)</f>
        <v>0</v>
      </c>
      <c r="AE250">
        <f>IF(Table13[[#This Row],[payment]]=2,1,0)</f>
        <v>1</v>
      </c>
      <c r="AF250">
        <f>IF(Table13[[#This Row],[payment]]=3,1,0)</f>
        <v>0</v>
      </c>
      <c r="AG250">
        <v>1</v>
      </c>
      <c r="AH250">
        <f>IF(Table13[[#This Row],[method_payment]]=1,1,0)</f>
        <v>1</v>
      </c>
      <c r="AI250">
        <f>IF(Table13[[#This Row],[method_payment]]=2,1,0)</f>
        <v>0</v>
      </c>
      <c r="AJ250">
        <f>IF(Table13[[#This Row],[method_payment]]=3,1,0)</f>
        <v>0</v>
      </c>
      <c r="AK250">
        <f>IF(Table13[[#This Row],[method_payment]]=5,1,0)</f>
        <v>0</v>
      </c>
      <c r="AL250">
        <f>IF(Table13[[#This Row],[method_payment]]=6,1,0)</f>
        <v>0</v>
      </c>
      <c r="AM250" t="s">
        <v>16</v>
      </c>
      <c r="AN250" t="s">
        <v>16</v>
      </c>
      <c r="AO250">
        <v>4</v>
      </c>
      <c r="AP250" s="2">
        <v>101.87</v>
      </c>
      <c r="AQ250" s="3">
        <f>IF(AND(Table13[[#This Row],[Average_amount_spent_per_visit_last_3_months]]&gt;=1,Table13[[#This Row],[Average_amount_spent_per_visit_last_3_months]]&lt;=999),1,0)</f>
        <v>1</v>
      </c>
      <c r="AR250" s="3">
        <f>IF(AND(Table13[[#This Row],[Average_amount_spent_per_visit_last_3_months]]&gt;=1000,Table13[[#This Row],[Average_amount_spent_per_visit_last_3_months]]&lt;=6700),1,0)</f>
        <v>0</v>
      </c>
      <c r="AS250">
        <v>2</v>
      </c>
      <c r="AT250">
        <v>28</v>
      </c>
      <c r="AU250">
        <f>IF(AND(Table13[[#This Row],[Age]]&gt;=18,Table13[[#This Row],[Age]]&lt;=25),1,0)</f>
        <v>0</v>
      </c>
      <c r="AV250">
        <f>IF(AND(Table13[[#This Row],[Age]]&gt;=26,Table13[[#This Row],[Age]]&lt;=35),1,0)</f>
        <v>1</v>
      </c>
      <c r="AW250">
        <f>IF(AND(Table13[[#This Row],[Age]]&gt;=36,Table13[[#This Row],[Age]]&lt;=45),1,0)</f>
        <v>0</v>
      </c>
      <c r="AX250">
        <f>IF(AND(Table13[[#This Row],[Age]]&gt;=46,Table13[[#This Row],[Age]]&lt;=55),1,0)</f>
        <v>0</v>
      </c>
      <c r="AY250">
        <f>IF(AND(Table13[[#This Row],[Age]]&gt;=56,Table13[[#This Row],[Age]]&lt;=67),1,0)</f>
        <v>0</v>
      </c>
      <c r="AZ250" t="s">
        <v>24</v>
      </c>
      <c r="BA250">
        <f>IF(Table13[[#This Row],[Marital Status]]="Married",1,0)</f>
        <v>0</v>
      </c>
      <c r="BB250">
        <f>IF(Table13[[#This Row],[Marital Status]]="Single",1,0)</f>
        <v>1</v>
      </c>
      <c r="BC250" t="s">
        <v>28</v>
      </c>
      <c r="BD250">
        <f>IF(Table13[[#This Row],[gender]]="Male",1,0)</f>
        <v>0</v>
      </c>
      <c r="BE250">
        <f>IF(Table13[[#This Row],[gender]]="Female",1,0)</f>
        <v>1</v>
      </c>
      <c r="BF250" t="s">
        <v>23</v>
      </c>
      <c r="BG250">
        <f>IF(Table13[[#This Row],[Highest level of Education]]="Did not attend school",1,0)</f>
        <v>0</v>
      </c>
      <c r="BH250">
        <f>IF(Table13[[#This Row],[Highest level of Education]]="K12 completed",1,0)</f>
        <v>0</v>
      </c>
      <c r="BI250">
        <f>IF(Table13[[#This Row],[Highest level of Education]]="High School Completed",1,0)</f>
        <v>0</v>
      </c>
      <c r="BJ250">
        <f>IF(Table13[[#This Row],[Highest level of Education]]="Technical Diploma/Partially completed College",1,0)</f>
        <v>1</v>
      </c>
      <c r="BK250">
        <f>IF(Table13[[#This Row],[Highest level of Education]]="University/College Degree",1,0)</f>
        <v>0</v>
      </c>
      <c r="BL250">
        <f>IF(Table13[[#This Row],[Highest level of Education]]="Post-graduate education",1,0)</f>
        <v>0</v>
      </c>
      <c r="BM250">
        <v>0</v>
      </c>
      <c r="BN250">
        <v>1</v>
      </c>
      <c r="BO250">
        <v>2</v>
      </c>
      <c r="BP250">
        <f>IF(Table13[[#This Row],[Monthly_Income 1_5500 2_8000 3_11000 4_15000 5_20000 6_27000 7_35000 8_5000 9_51000 98_0]]=1,1,0)</f>
        <v>0</v>
      </c>
      <c r="BQ250">
        <f>IF(Table13[[#This Row],[Monthly_Income 1_5500 2_8000 3_11000 4_15000 5_20000 6_27000 7_35000 8_5000 9_51000 98_0]]=2,1,0)</f>
        <v>1</v>
      </c>
      <c r="BR250">
        <f>IF(Table13[[#This Row],[Monthly_Income 1_5500 2_8000 3_11000 4_15000 5_20000 6_27000 7_35000 8_5000 9_51000 98_0]]=3,1,0)</f>
        <v>0</v>
      </c>
      <c r="BS250">
        <f>IF(Table13[[#This Row],[Monthly_Income 1_5500 2_8000 3_11000 4_15000 5_20000 6_27000 7_35000 8_5000 9_51000 98_0]]=4,1,0)</f>
        <v>0</v>
      </c>
      <c r="BT250">
        <f>IF(Table13[[#This Row],[Monthly_Income 1_5500 2_8000 3_11000 4_15000 5_20000 6_27000 7_35000 8_5000 9_51000 98_0]]=5,1,0)</f>
        <v>0</v>
      </c>
      <c r="BU250">
        <f>IF(Table13[[#This Row],[Monthly_Income 1_5500 2_8000 3_11000 4_15000 5_20000 6_27000 7_35000 8_5000 9_51000 98_0]]=6,1,0)</f>
        <v>0</v>
      </c>
      <c r="BV250">
        <f>IF(Table13[[#This Row],[Monthly_Income 1_5500 2_8000 3_11000 4_15000 5_20000 6_27000 7_35000 8_5000 9_51000 98_0]]=7,1,0)</f>
        <v>0</v>
      </c>
      <c r="BW250">
        <f>IF(Table13[[#This Row],[Monthly_Income 1_5500 2_8000 3_11000 4_15000 5_20000 6_27000 7_35000 8_5000 9_51000 98_0]]=8,1,0)</f>
        <v>0</v>
      </c>
      <c r="BX250">
        <f>IF(Table13[[#This Row],[Monthly_Income 1_5500 2_8000 3_11000 4_15000 5_20000 6_27000 7_35000 8_5000 9_51000 98_0]]=9,1,0)</f>
        <v>0</v>
      </c>
      <c r="BY250">
        <f>IF(Table13[[#This Row],[Monthly_Income 1_5500 2_8000 3_11000 4_15000 5_20000 6_27000 7_35000 8_5000 9_51000 98_0]]=98,1,0)</f>
        <v>0</v>
      </c>
      <c r="BZ250">
        <v>6</v>
      </c>
      <c r="CA250">
        <f>IF(Table13[[#This Row],[Monthly_Household_Income]]=1,1,0)</f>
        <v>0</v>
      </c>
      <c r="CB250">
        <f>IF(Table13[[#This Row],[Monthly_Household_Income]]=2,1,0)</f>
        <v>0</v>
      </c>
      <c r="CC250">
        <f>IF(Table13[[#This Row],[Monthly_Household_Income]]=3,1,0)</f>
        <v>0</v>
      </c>
      <c r="CD250">
        <f>IF(Table13[[#This Row],[Monthly_Household_Income]]=4,1,0)</f>
        <v>0</v>
      </c>
      <c r="CE250">
        <f>IF(Table13[[#This Row],[Monthly_Household_Income]]=5,1,0)</f>
        <v>0</v>
      </c>
      <c r="CF250">
        <f>IF(Table13[[#This Row],[Monthly_Household_Income]]=6,1,0)</f>
        <v>1</v>
      </c>
      <c r="CG250">
        <f>IF(Table13[[#This Row],[Monthly_Household_Income]]=7,1,0)</f>
        <v>0</v>
      </c>
      <c r="CH250">
        <f>IF(Table13[[#This Row],[Monthly_Household_Income]]=8,1,0)</f>
        <v>0</v>
      </c>
      <c r="CI250">
        <f>IF(Table13[[#This Row],[Monthly_Household_Income]]=9,1,0)</f>
        <v>0</v>
      </c>
      <c r="CJ250">
        <f>IF(Table13[[#This Row],[Monthly_Household_Income]]=98,1,0)</f>
        <v>0</v>
      </c>
    </row>
    <row r="251" spans="1:88">
      <c r="A251">
        <v>947</v>
      </c>
      <c r="B251" s="1">
        <v>42917</v>
      </c>
      <c r="C251" t="s">
        <v>35</v>
      </c>
      <c r="D251">
        <v>7</v>
      </c>
      <c r="E251">
        <v>6</v>
      </c>
      <c r="F251">
        <v>8</v>
      </c>
      <c r="G251">
        <v>8</v>
      </c>
      <c r="H251">
        <v>6</v>
      </c>
      <c r="I251">
        <v>5</v>
      </c>
      <c r="J251" t="s">
        <v>15</v>
      </c>
      <c r="K251">
        <v>8</v>
      </c>
      <c r="L251">
        <v>9</v>
      </c>
      <c r="M251">
        <v>8</v>
      </c>
      <c r="N251">
        <v>8</v>
      </c>
      <c r="O251">
        <v>7</v>
      </c>
      <c r="P251">
        <v>6</v>
      </c>
      <c r="Q251">
        <v>7</v>
      </c>
      <c r="R251">
        <v>6</v>
      </c>
      <c r="S251">
        <v>8</v>
      </c>
      <c r="T251">
        <v>8</v>
      </c>
      <c r="U251">
        <v>7</v>
      </c>
      <c r="V251">
        <v>8</v>
      </c>
      <c r="W251">
        <v>6</v>
      </c>
      <c r="X251">
        <v>6</v>
      </c>
      <c r="Y251">
        <v>7</v>
      </c>
      <c r="Z251">
        <v>8</v>
      </c>
      <c r="AA251">
        <v>6</v>
      </c>
      <c r="AB251">
        <v>6</v>
      </c>
      <c r="AC251">
        <v>2</v>
      </c>
      <c r="AD251">
        <f>IF(Table13[[#This Row],[payment]]=1,1,0)</f>
        <v>0</v>
      </c>
      <c r="AE251">
        <f>IF(Table13[[#This Row],[payment]]=2,1,0)</f>
        <v>1</v>
      </c>
      <c r="AF251">
        <f>IF(Table13[[#This Row],[payment]]=3,1,0)</f>
        <v>0</v>
      </c>
      <c r="AG251">
        <v>1</v>
      </c>
      <c r="AH251">
        <f>IF(Table13[[#This Row],[method_payment]]=1,1,0)</f>
        <v>1</v>
      </c>
      <c r="AI251">
        <f>IF(Table13[[#This Row],[method_payment]]=2,1,0)</f>
        <v>0</v>
      </c>
      <c r="AJ251">
        <f>IF(Table13[[#This Row],[method_payment]]=3,1,0)</f>
        <v>0</v>
      </c>
      <c r="AK251">
        <f>IF(Table13[[#This Row],[method_payment]]=5,1,0)</f>
        <v>0</v>
      </c>
      <c r="AL251">
        <f>IF(Table13[[#This Row],[method_payment]]=6,1,0)</f>
        <v>0</v>
      </c>
      <c r="AM251" t="s">
        <v>16</v>
      </c>
      <c r="AN251" t="s">
        <v>16</v>
      </c>
      <c r="AO251">
        <v>4</v>
      </c>
      <c r="AP251" s="2">
        <v>289.52999999999997</v>
      </c>
      <c r="AQ251" s="3">
        <f>IF(AND(Table13[[#This Row],[Average_amount_spent_per_visit_last_3_months]]&gt;=1,Table13[[#This Row],[Average_amount_spent_per_visit_last_3_months]]&lt;=999),1,0)</f>
        <v>1</v>
      </c>
      <c r="AR251" s="3">
        <f>IF(AND(Table13[[#This Row],[Average_amount_spent_per_visit_last_3_months]]&gt;=1000,Table13[[#This Row],[Average_amount_spent_per_visit_last_3_months]]&lt;=6700),1,0)</f>
        <v>0</v>
      </c>
      <c r="AS251">
        <v>3</v>
      </c>
      <c r="AT251">
        <v>43</v>
      </c>
      <c r="AU251">
        <f>IF(AND(Table13[[#This Row],[Age]]&gt;=18,Table13[[#This Row],[Age]]&lt;=25),1,0)</f>
        <v>0</v>
      </c>
      <c r="AV251">
        <f>IF(AND(Table13[[#This Row],[Age]]&gt;=26,Table13[[#This Row],[Age]]&lt;=35),1,0)</f>
        <v>0</v>
      </c>
      <c r="AW251">
        <f>IF(AND(Table13[[#This Row],[Age]]&gt;=36,Table13[[#This Row],[Age]]&lt;=45),1,0)</f>
        <v>1</v>
      </c>
      <c r="AX251">
        <f>IF(AND(Table13[[#This Row],[Age]]&gt;=46,Table13[[#This Row],[Age]]&lt;=55),1,0)</f>
        <v>0</v>
      </c>
      <c r="AY251">
        <f>IF(AND(Table13[[#This Row],[Age]]&gt;=56,Table13[[#This Row],[Age]]&lt;=67),1,0)</f>
        <v>0</v>
      </c>
      <c r="AZ251" t="s">
        <v>25</v>
      </c>
      <c r="BA251">
        <f>IF(Table13[[#This Row],[Marital Status]]="Married",1,0)</f>
        <v>1</v>
      </c>
      <c r="BB251">
        <f>IF(Table13[[#This Row],[Marital Status]]="Single",1,0)</f>
        <v>0</v>
      </c>
      <c r="BC251" t="s">
        <v>27</v>
      </c>
      <c r="BD251">
        <f>IF(Table13[[#This Row],[gender]]="Male",1,0)</f>
        <v>1</v>
      </c>
      <c r="BE251">
        <f>IF(Table13[[#This Row],[gender]]="Female",1,0)</f>
        <v>0</v>
      </c>
      <c r="BF251" t="s">
        <v>19</v>
      </c>
      <c r="BG251">
        <f>IF(Table13[[#This Row],[Highest level of Education]]="Did not attend school",1,0)</f>
        <v>0</v>
      </c>
      <c r="BH251">
        <f>IF(Table13[[#This Row],[Highest level of Education]]="K12 completed",1,0)</f>
        <v>0</v>
      </c>
      <c r="BI251">
        <f>IF(Table13[[#This Row],[Highest level of Education]]="High School Completed",1,0)</f>
        <v>0</v>
      </c>
      <c r="BJ251">
        <f>IF(Table13[[#This Row],[Highest level of Education]]="Technical Diploma/Partially completed College",1,0)</f>
        <v>0</v>
      </c>
      <c r="BK251">
        <f>IF(Table13[[#This Row],[Highest level of Education]]="University/College Degree",1,0)</f>
        <v>1</v>
      </c>
      <c r="BL251">
        <f>IF(Table13[[#This Row],[Highest level of Education]]="Post-graduate education",1,0)</f>
        <v>0</v>
      </c>
      <c r="BM251">
        <v>2</v>
      </c>
      <c r="BN251">
        <v>1</v>
      </c>
      <c r="BO251">
        <v>4</v>
      </c>
      <c r="BP251">
        <f>IF(Table13[[#This Row],[Monthly_Income 1_5500 2_8000 3_11000 4_15000 5_20000 6_27000 7_35000 8_5000 9_51000 98_0]]=1,1,0)</f>
        <v>0</v>
      </c>
      <c r="BQ251">
        <f>IF(Table13[[#This Row],[Monthly_Income 1_5500 2_8000 3_11000 4_15000 5_20000 6_27000 7_35000 8_5000 9_51000 98_0]]=2,1,0)</f>
        <v>0</v>
      </c>
      <c r="BR251">
        <f>IF(Table13[[#This Row],[Monthly_Income 1_5500 2_8000 3_11000 4_15000 5_20000 6_27000 7_35000 8_5000 9_51000 98_0]]=3,1,0)</f>
        <v>0</v>
      </c>
      <c r="BS251">
        <f>IF(Table13[[#This Row],[Monthly_Income 1_5500 2_8000 3_11000 4_15000 5_20000 6_27000 7_35000 8_5000 9_51000 98_0]]=4,1,0)</f>
        <v>1</v>
      </c>
      <c r="BT251">
        <f>IF(Table13[[#This Row],[Monthly_Income 1_5500 2_8000 3_11000 4_15000 5_20000 6_27000 7_35000 8_5000 9_51000 98_0]]=5,1,0)</f>
        <v>0</v>
      </c>
      <c r="BU251">
        <f>IF(Table13[[#This Row],[Monthly_Income 1_5500 2_8000 3_11000 4_15000 5_20000 6_27000 7_35000 8_5000 9_51000 98_0]]=6,1,0)</f>
        <v>0</v>
      </c>
      <c r="BV251">
        <f>IF(Table13[[#This Row],[Monthly_Income 1_5500 2_8000 3_11000 4_15000 5_20000 6_27000 7_35000 8_5000 9_51000 98_0]]=7,1,0)</f>
        <v>0</v>
      </c>
      <c r="BW251">
        <f>IF(Table13[[#This Row],[Monthly_Income 1_5500 2_8000 3_11000 4_15000 5_20000 6_27000 7_35000 8_5000 9_51000 98_0]]=8,1,0)</f>
        <v>0</v>
      </c>
      <c r="BX251">
        <f>IF(Table13[[#This Row],[Monthly_Income 1_5500 2_8000 3_11000 4_15000 5_20000 6_27000 7_35000 8_5000 9_51000 98_0]]=9,1,0)</f>
        <v>0</v>
      </c>
      <c r="BY251">
        <f>IF(Table13[[#This Row],[Monthly_Income 1_5500 2_8000 3_11000 4_15000 5_20000 6_27000 7_35000 8_5000 9_51000 98_0]]=98,1,0)</f>
        <v>0</v>
      </c>
      <c r="BZ251">
        <v>5</v>
      </c>
      <c r="CA251">
        <f>IF(Table13[[#This Row],[Monthly_Household_Income]]=1,1,0)</f>
        <v>0</v>
      </c>
      <c r="CB251">
        <f>IF(Table13[[#This Row],[Monthly_Household_Income]]=2,1,0)</f>
        <v>0</v>
      </c>
      <c r="CC251">
        <f>IF(Table13[[#This Row],[Monthly_Household_Income]]=3,1,0)</f>
        <v>0</v>
      </c>
      <c r="CD251">
        <f>IF(Table13[[#This Row],[Monthly_Household_Income]]=4,1,0)</f>
        <v>0</v>
      </c>
      <c r="CE251">
        <f>IF(Table13[[#This Row],[Monthly_Household_Income]]=5,1,0)</f>
        <v>1</v>
      </c>
      <c r="CF251">
        <f>IF(Table13[[#This Row],[Monthly_Household_Income]]=6,1,0)</f>
        <v>0</v>
      </c>
      <c r="CG251">
        <f>IF(Table13[[#This Row],[Monthly_Household_Income]]=7,1,0)</f>
        <v>0</v>
      </c>
      <c r="CH251">
        <f>IF(Table13[[#This Row],[Monthly_Household_Income]]=8,1,0)</f>
        <v>0</v>
      </c>
      <c r="CI251">
        <f>IF(Table13[[#This Row],[Monthly_Household_Income]]=9,1,0)</f>
        <v>0</v>
      </c>
      <c r="CJ251">
        <f>IF(Table13[[#This Row],[Monthly_Household_Income]]=98,1,0)</f>
        <v>0</v>
      </c>
    </row>
    <row r="252" spans="1:88">
      <c r="A252">
        <v>948</v>
      </c>
      <c r="B252" s="1">
        <v>42970</v>
      </c>
      <c r="C252" t="s">
        <v>33</v>
      </c>
      <c r="D252">
        <v>8</v>
      </c>
      <c r="E252">
        <v>9</v>
      </c>
      <c r="F252">
        <v>8</v>
      </c>
      <c r="G252">
        <v>8</v>
      </c>
      <c r="H252">
        <v>8</v>
      </c>
      <c r="I252">
        <v>7</v>
      </c>
      <c r="J252" t="s">
        <v>15</v>
      </c>
      <c r="K252">
        <v>7</v>
      </c>
      <c r="L252">
        <v>9</v>
      </c>
      <c r="M252">
        <v>8</v>
      </c>
      <c r="N252">
        <v>8</v>
      </c>
      <c r="O252">
        <v>9</v>
      </c>
      <c r="P252">
        <v>7</v>
      </c>
      <c r="Q252">
        <v>7</v>
      </c>
      <c r="R252">
        <v>9</v>
      </c>
      <c r="S252">
        <v>8</v>
      </c>
      <c r="T252">
        <v>8</v>
      </c>
      <c r="U252">
        <v>7</v>
      </c>
      <c r="V252">
        <v>9</v>
      </c>
      <c r="W252">
        <v>8</v>
      </c>
      <c r="X252">
        <v>0</v>
      </c>
      <c r="Y252">
        <v>9</v>
      </c>
      <c r="Z252">
        <v>7</v>
      </c>
      <c r="AA252">
        <v>9</v>
      </c>
      <c r="AB252">
        <v>8</v>
      </c>
      <c r="AC252">
        <v>1</v>
      </c>
      <c r="AD252">
        <f>IF(Table13[[#This Row],[payment]]=1,1,0)</f>
        <v>1</v>
      </c>
      <c r="AE252">
        <f>IF(Table13[[#This Row],[payment]]=2,1,0)</f>
        <v>0</v>
      </c>
      <c r="AF252">
        <f>IF(Table13[[#This Row],[payment]]=3,1,0)</f>
        <v>0</v>
      </c>
      <c r="AG252">
        <v>1</v>
      </c>
      <c r="AH252">
        <f>IF(Table13[[#This Row],[method_payment]]=1,1,0)</f>
        <v>1</v>
      </c>
      <c r="AI252">
        <f>IF(Table13[[#This Row],[method_payment]]=2,1,0)</f>
        <v>0</v>
      </c>
      <c r="AJ252">
        <f>IF(Table13[[#This Row],[method_payment]]=3,1,0)</f>
        <v>0</v>
      </c>
      <c r="AK252">
        <f>IF(Table13[[#This Row],[method_payment]]=5,1,0)</f>
        <v>0</v>
      </c>
      <c r="AL252">
        <f>IF(Table13[[#This Row],[method_payment]]=6,1,0)</f>
        <v>0</v>
      </c>
      <c r="AM252" t="s">
        <v>16</v>
      </c>
      <c r="AN252" t="s">
        <v>15</v>
      </c>
      <c r="AO252">
        <v>5</v>
      </c>
      <c r="AP252" s="2">
        <v>127.52</v>
      </c>
      <c r="AQ252" s="3">
        <f>IF(AND(Table13[[#This Row],[Average_amount_spent_per_visit_last_3_months]]&gt;=1,Table13[[#This Row],[Average_amount_spent_per_visit_last_3_months]]&lt;=999),1,0)</f>
        <v>1</v>
      </c>
      <c r="AR252" s="3">
        <f>IF(AND(Table13[[#This Row],[Average_amount_spent_per_visit_last_3_months]]&gt;=1000,Table13[[#This Row],[Average_amount_spent_per_visit_last_3_months]]&lt;=6700),1,0)</f>
        <v>0</v>
      </c>
      <c r="AS252">
        <v>2</v>
      </c>
      <c r="AT252">
        <v>29</v>
      </c>
      <c r="AU252">
        <f>IF(AND(Table13[[#This Row],[Age]]&gt;=18,Table13[[#This Row],[Age]]&lt;=25),1,0)</f>
        <v>0</v>
      </c>
      <c r="AV252">
        <f>IF(AND(Table13[[#This Row],[Age]]&gt;=26,Table13[[#This Row],[Age]]&lt;=35),1,0)</f>
        <v>1</v>
      </c>
      <c r="AW252">
        <f>IF(AND(Table13[[#This Row],[Age]]&gt;=36,Table13[[#This Row],[Age]]&lt;=45),1,0)</f>
        <v>0</v>
      </c>
      <c r="AX252">
        <f>IF(AND(Table13[[#This Row],[Age]]&gt;=46,Table13[[#This Row],[Age]]&lt;=55),1,0)</f>
        <v>0</v>
      </c>
      <c r="AY252">
        <f>IF(AND(Table13[[#This Row],[Age]]&gt;=56,Table13[[#This Row],[Age]]&lt;=67),1,0)</f>
        <v>0</v>
      </c>
      <c r="AZ252" t="s">
        <v>24</v>
      </c>
      <c r="BA252">
        <f>IF(Table13[[#This Row],[Marital Status]]="Married",1,0)</f>
        <v>0</v>
      </c>
      <c r="BB252">
        <f>IF(Table13[[#This Row],[Marital Status]]="Single",1,0)</f>
        <v>1</v>
      </c>
      <c r="BC252" t="s">
        <v>27</v>
      </c>
      <c r="BD252">
        <f>IF(Table13[[#This Row],[gender]]="Male",1,0)</f>
        <v>1</v>
      </c>
      <c r="BE252">
        <f>IF(Table13[[#This Row],[gender]]="Female",1,0)</f>
        <v>0</v>
      </c>
      <c r="BF252" t="s">
        <v>23</v>
      </c>
      <c r="BG252">
        <f>IF(Table13[[#This Row],[Highest level of Education]]="Did not attend school",1,0)</f>
        <v>0</v>
      </c>
      <c r="BH252">
        <f>IF(Table13[[#This Row],[Highest level of Education]]="K12 completed",1,0)</f>
        <v>0</v>
      </c>
      <c r="BI252">
        <f>IF(Table13[[#This Row],[Highest level of Education]]="High School Completed",1,0)</f>
        <v>0</v>
      </c>
      <c r="BJ252">
        <f>IF(Table13[[#This Row],[Highest level of Education]]="Technical Diploma/Partially completed College",1,0)</f>
        <v>1</v>
      </c>
      <c r="BK252">
        <f>IF(Table13[[#This Row],[Highest level of Education]]="University/College Degree",1,0)</f>
        <v>0</v>
      </c>
      <c r="BL252">
        <f>IF(Table13[[#This Row],[Highest level of Education]]="Post-graduate education",1,0)</f>
        <v>0</v>
      </c>
      <c r="BM252">
        <v>0</v>
      </c>
      <c r="BN252">
        <v>1</v>
      </c>
      <c r="BO252">
        <v>2</v>
      </c>
      <c r="BP252">
        <f>IF(Table13[[#This Row],[Monthly_Income 1_5500 2_8000 3_11000 4_15000 5_20000 6_27000 7_35000 8_5000 9_51000 98_0]]=1,1,0)</f>
        <v>0</v>
      </c>
      <c r="BQ252">
        <f>IF(Table13[[#This Row],[Monthly_Income 1_5500 2_8000 3_11000 4_15000 5_20000 6_27000 7_35000 8_5000 9_51000 98_0]]=2,1,0)</f>
        <v>1</v>
      </c>
      <c r="BR252">
        <f>IF(Table13[[#This Row],[Monthly_Income 1_5500 2_8000 3_11000 4_15000 5_20000 6_27000 7_35000 8_5000 9_51000 98_0]]=3,1,0)</f>
        <v>0</v>
      </c>
      <c r="BS252">
        <f>IF(Table13[[#This Row],[Monthly_Income 1_5500 2_8000 3_11000 4_15000 5_20000 6_27000 7_35000 8_5000 9_51000 98_0]]=4,1,0)</f>
        <v>0</v>
      </c>
      <c r="BT252">
        <f>IF(Table13[[#This Row],[Monthly_Income 1_5500 2_8000 3_11000 4_15000 5_20000 6_27000 7_35000 8_5000 9_51000 98_0]]=5,1,0)</f>
        <v>0</v>
      </c>
      <c r="BU252">
        <f>IF(Table13[[#This Row],[Monthly_Income 1_5500 2_8000 3_11000 4_15000 5_20000 6_27000 7_35000 8_5000 9_51000 98_0]]=6,1,0)</f>
        <v>0</v>
      </c>
      <c r="BV252">
        <f>IF(Table13[[#This Row],[Monthly_Income 1_5500 2_8000 3_11000 4_15000 5_20000 6_27000 7_35000 8_5000 9_51000 98_0]]=7,1,0)</f>
        <v>0</v>
      </c>
      <c r="BW252">
        <f>IF(Table13[[#This Row],[Monthly_Income 1_5500 2_8000 3_11000 4_15000 5_20000 6_27000 7_35000 8_5000 9_51000 98_0]]=8,1,0)</f>
        <v>0</v>
      </c>
      <c r="BX252">
        <f>IF(Table13[[#This Row],[Monthly_Income 1_5500 2_8000 3_11000 4_15000 5_20000 6_27000 7_35000 8_5000 9_51000 98_0]]=9,1,0)</f>
        <v>0</v>
      </c>
      <c r="BY252">
        <f>IF(Table13[[#This Row],[Monthly_Income 1_5500 2_8000 3_11000 4_15000 5_20000 6_27000 7_35000 8_5000 9_51000 98_0]]=98,1,0)</f>
        <v>0</v>
      </c>
      <c r="BZ252">
        <v>4</v>
      </c>
      <c r="CA252">
        <f>IF(Table13[[#This Row],[Monthly_Household_Income]]=1,1,0)</f>
        <v>0</v>
      </c>
      <c r="CB252">
        <f>IF(Table13[[#This Row],[Monthly_Household_Income]]=2,1,0)</f>
        <v>0</v>
      </c>
      <c r="CC252">
        <f>IF(Table13[[#This Row],[Monthly_Household_Income]]=3,1,0)</f>
        <v>0</v>
      </c>
      <c r="CD252">
        <f>IF(Table13[[#This Row],[Monthly_Household_Income]]=4,1,0)</f>
        <v>1</v>
      </c>
      <c r="CE252">
        <f>IF(Table13[[#This Row],[Monthly_Household_Income]]=5,1,0)</f>
        <v>0</v>
      </c>
      <c r="CF252">
        <f>IF(Table13[[#This Row],[Monthly_Household_Income]]=6,1,0)</f>
        <v>0</v>
      </c>
      <c r="CG252">
        <f>IF(Table13[[#This Row],[Monthly_Household_Income]]=7,1,0)</f>
        <v>0</v>
      </c>
      <c r="CH252">
        <f>IF(Table13[[#This Row],[Monthly_Household_Income]]=8,1,0)</f>
        <v>0</v>
      </c>
      <c r="CI252">
        <f>IF(Table13[[#This Row],[Monthly_Household_Income]]=9,1,0)</f>
        <v>0</v>
      </c>
      <c r="CJ252">
        <f>IF(Table13[[#This Row],[Monthly_Household_Income]]=98,1,0)</f>
        <v>0</v>
      </c>
    </row>
    <row r="253" spans="1:88">
      <c r="A253">
        <v>951</v>
      </c>
      <c r="B253" s="1">
        <v>42973</v>
      </c>
      <c r="C253" t="s">
        <v>31</v>
      </c>
      <c r="D253">
        <v>7</v>
      </c>
      <c r="E253">
        <v>7</v>
      </c>
      <c r="F253">
        <v>6</v>
      </c>
      <c r="G253">
        <v>7</v>
      </c>
      <c r="H253">
        <v>7</v>
      </c>
      <c r="I253">
        <v>8</v>
      </c>
      <c r="J253" t="s">
        <v>15</v>
      </c>
      <c r="K253">
        <v>6</v>
      </c>
      <c r="L253">
        <v>7</v>
      </c>
      <c r="M253">
        <v>7</v>
      </c>
      <c r="N253">
        <v>8</v>
      </c>
      <c r="O253">
        <v>8</v>
      </c>
      <c r="P253">
        <v>6</v>
      </c>
      <c r="Q253">
        <v>8</v>
      </c>
      <c r="R253">
        <v>7</v>
      </c>
      <c r="S253">
        <v>6</v>
      </c>
      <c r="T253">
        <v>6</v>
      </c>
      <c r="U253">
        <v>7</v>
      </c>
      <c r="V253">
        <v>7</v>
      </c>
      <c r="W253">
        <v>6</v>
      </c>
      <c r="X253">
        <v>6</v>
      </c>
      <c r="Y253">
        <v>8</v>
      </c>
      <c r="Z253">
        <v>8</v>
      </c>
      <c r="AA253">
        <v>7</v>
      </c>
      <c r="AB253">
        <v>7</v>
      </c>
      <c r="AC253">
        <v>1</v>
      </c>
      <c r="AD253">
        <f>IF(Table13[[#This Row],[payment]]=1,1,0)</f>
        <v>1</v>
      </c>
      <c r="AE253">
        <f>IF(Table13[[#This Row],[payment]]=2,1,0)</f>
        <v>0</v>
      </c>
      <c r="AF253">
        <f>IF(Table13[[#This Row],[payment]]=3,1,0)</f>
        <v>0</v>
      </c>
      <c r="AG253">
        <v>5</v>
      </c>
      <c r="AH253">
        <f>IF(Table13[[#This Row],[method_payment]]=1,1,0)</f>
        <v>0</v>
      </c>
      <c r="AI253">
        <f>IF(Table13[[#This Row],[method_payment]]=2,1,0)</f>
        <v>0</v>
      </c>
      <c r="AJ253">
        <f>IF(Table13[[#This Row],[method_payment]]=3,1,0)</f>
        <v>0</v>
      </c>
      <c r="AK253">
        <f>IF(Table13[[#This Row],[method_payment]]=5,1,0)</f>
        <v>1</v>
      </c>
      <c r="AL253">
        <f>IF(Table13[[#This Row],[method_payment]]=6,1,0)</f>
        <v>0</v>
      </c>
      <c r="AM253" t="s">
        <v>16</v>
      </c>
      <c r="AN253" t="s">
        <v>16</v>
      </c>
      <c r="AO253">
        <v>2</v>
      </c>
      <c r="AP253" s="2">
        <v>511.44</v>
      </c>
      <c r="AQ253" s="3">
        <f>IF(AND(Table13[[#This Row],[Average_amount_spent_per_visit_last_3_months]]&gt;=1,Table13[[#This Row],[Average_amount_spent_per_visit_last_3_months]]&lt;=999),1,0)</f>
        <v>1</v>
      </c>
      <c r="AR253" s="3">
        <f>IF(AND(Table13[[#This Row],[Average_amount_spent_per_visit_last_3_months]]&gt;=1000,Table13[[#This Row],[Average_amount_spent_per_visit_last_3_months]]&lt;=6700),1,0)</f>
        <v>0</v>
      </c>
      <c r="AS253">
        <v>3</v>
      </c>
      <c r="AT253">
        <v>30</v>
      </c>
      <c r="AU253">
        <f>IF(AND(Table13[[#This Row],[Age]]&gt;=18,Table13[[#This Row],[Age]]&lt;=25),1,0)</f>
        <v>0</v>
      </c>
      <c r="AV253">
        <f>IF(AND(Table13[[#This Row],[Age]]&gt;=26,Table13[[#This Row],[Age]]&lt;=35),1,0)</f>
        <v>1</v>
      </c>
      <c r="AW253">
        <f>IF(AND(Table13[[#This Row],[Age]]&gt;=36,Table13[[#This Row],[Age]]&lt;=45),1,0)</f>
        <v>0</v>
      </c>
      <c r="AX253">
        <f>IF(AND(Table13[[#This Row],[Age]]&gt;=46,Table13[[#This Row],[Age]]&lt;=55),1,0)</f>
        <v>0</v>
      </c>
      <c r="AY253">
        <f>IF(AND(Table13[[#This Row],[Age]]&gt;=56,Table13[[#This Row],[Age]]&lt;=67),1,0)</f>
        <v>0</v>
      </c>
      <c r="AZ253" t="s">
        <v>25</v>
      </c>
      <c r="BA253">
        <f>IF(Table13[[#This Row],[Marital Status]]="Married",1,0)</f>
        <v>1</v>
      </c>
      <c r="BB253">
        <f>IF(Table13[[#This Row],[Marital Status]]="Single",1,0)</f>
        <v>0</v>
      </c>
      <c r="BC253" t="s">
        <v>27</v>
      </c>
      <c r="BD253">
        <f>IF(Table13[[#This Row],[gender]]="Male",1,0)</f>
        <v>1</v>
      </c>
      <c r="BE253">
        <f>IF(Table13[[#This Row],[gender]]="Female",1,0)</f>
        <v>0</v>
      </c>
      <c r="BF253" t="s">
        <v>19</v>
      </c>
      <c r="BG253">
        <f>IF(Table13[[#This Row],[Highest level of Education]]="Did not attend school",1,0)</f>
        <v>0</v>
      </c>
      <c r="BH253">
        <f>IF(Table13[[#This Row],[Highest level of Education]]="K12 completed",1,0)</f>
        <v>0</v>
      </c>
      <c r="BI253">
        <f>IF(Table13[[#This Row],[Highest level of Education]]="High School Completed",1,0)</f>
        <v>0</v>
      </c>
      <c r="BJ253">
        <f>IF(Table13[[#This Row],[Highest level of Education]]="Technical Diploma/Partially completed College",1,0)</f>
        <v>0</v>
      </c>
      <c r="BK253">
        <f>IF(Table13[[#This Row],[Highest level of Education]]="University/College Degree",1,0)</f>
        <v>1</v>
      </c>
      <c r="BL253">
        <f>IF(Table13[[#This Row],[Highest level of Education]]="Post-graduate education",1,0)</f>
        <v>0</v>
      </c>
      <c r="BM253">
        <v>2</v>
      </c>
      <c r="BN253">
        <v>1</v>
      </c>
      <c r="BO253">
        <v>4</v>
      </c>
      <c r="BP253">
        <f>IF(Table13[[#This Row],[Monthly_Income 1_5500 2_8000 3_11000 4_15000 5_20000 6_27000 7_35000 8_5000 9_51000 98_0]]=1,1,0)</f>
        <v>0</v>
      </c>
      <c r="BQ253">
        <f>IF(Table13[[#This Row],[Monthly_Income 1_5500 2_8000 3_11000 4_15000 5_20000 6_27000 7_35000 8_5000 9_51000 98_0]]=2,1,0)</f>
        <v>0</v>
      </c>
      <c r="BR253">
        <f>IF(Table13[[#This Row],[Monthly_Income 1_5500 2_8000 3_11000 4_15000 5_20000 6_27000 7_35000 8_5000 9_51000 98_0]]=3,1,0)</f>
        <v>0</v>
      </c>
      <c r="BS253">
        <f>IF(Table13[[#This Row],[Monthly_Income 1_5500 2_8000 3_11000 4_15000 5_20000 6_27000 7_35000 8_5000 9_51000 98_0]]=4,1,0)</f>
        <v>1</v>
      </c>
      <c r="BT253">
        <f>IF(Table13[[#This Row],[Monthly_Income 1_5500 2_8000 3_11000 4_15000 5_20000 6_27000 7_35000 8_5000 9_51000 98_0]]=5,1,0)</f>
        <v>0</v>
      </c>
      <c r="BU253">
        <f>IF(Table13[[#This Row],[Monthly_Income 1_5500 2_8000 3_11000 4_15000 5_20000 6_27000 7_35000 8_5000 9_51000 98_0]]=6,1,0)</f>
        <v>0</v>
      </c>
      <c r="BV253">
        <f>IF(Table13[[#This Row],[Monthly_Income 1_5500 2_8000 3_11000 4_15000 5_20000 6_27000 7_35000 8_5000 9_51000 98_0]]=7,1,0)</f>
        <v>0</v>
      </c>
      <c r="BW253">
        <f>IF(Table13[[#This Row],[Monthly_Income 1_5500 2_8000 3_11000 4_15000 5_20000 6_27000 7_35000 8_5000 9_51000 98_0]]=8,1,0)</f>
        <v>0</v>
      </c>
      <c r="BX253">
        <f>IF(Table13[[#This Row],[Monthly_Income 1_5500 2_8000 3_11000 4_15000 5_20000 6_27000 7_35000 8_5000 9_51000 98_0]]=9,1,0)</f>
        <v>0</v>
      </c>
      <c r="BY253">
        <f>IF(Table13[[#This Row],[Monthly_Income 1_5500 2_8000 3_11000 4_15000 5_20000 6_27000 7_35000 8_5000 9_51000 98_0]]=98,1,0)</f>
        <v>0</v>
      </c>
      <c r="BZ253">
        <v>5</v>
      </c>
      <c r="CA253">
        <f>IF(Table13[[#This Row],[Monthly_Household_Income]]=1,1,0)</f>
        <v>0</v>
      </c>
      <c r="CB253">
        <f>IF(Table13[[#This Row],[Monthly_Household_Income]]=2,1,0)</f>
        <v>0</v>
      </c>
      <c r="CC253">
        <f>IF(Table13[[#This Row],[Monthly_Household_Income]]=3,1,0)</f>
        <v>0</v>
      </c>
      <c r="CD253">
        <f>IF(Table13[[#This Row],[Monthly_Household_Income]]=4,1,0)</f>
        <v>0</v>
      </c>
      <c r="CE253">
        <f>IF(Table13[[#This Row],[Monthly_Household_Income]]=5,1,0)</f>
        <v>1</v>
      </c>
      <c r="CF253">
        <f>IF(Table13[[#This Row],[Monthly_Household_Income]]=6,1,0)</f>
        <v>0</v>
      </c>
      <c r="CG253">
        <f>IF(Table13[[#This Row],[Monthly_Household_Income]]=7,1,0)</f>
        <v>0</v>
      </c>
      <c r="CH253">
        <f>IF(Table13[[#This Row],[Monthly_Household_Income]]=8,1,0)</f>
        <v>0</v>
      </c>
      <c r="CI253">
        <f>IF(Table13[[#This Row],[Monthly_Household_Income]]=9,1,0)</f>
        <v>0</v>
      </c>
      <c r="CJ253">
        <f>IF(Table13[[#This Row],[Monthly_Household_Income]]=98,1,0)</f>
        <v>0</v>
      </c>
    </row>
    <row r="254" spans="1:88">
      <c r="A254">
        <v>953</v>
      </c>
      <c r="B254" s="1">
        <v>42966</v>
      </c>
      <c r="C254" t="s">
        <v>35</v>
      </c>
      <c r="D254">
        <v>8</v>
      </c>
      <c r="E254">
        <v>8</v>
      </c>
      <c r="F254">
        <v>6</v>
      </c>
      <c r="G254">
        <v>8</v>
      </c>
      <c r="H254">
        <v>8</v>
      </c>
      <c r="I254">
        <v>9</v>
      </c>
      <c r="J254" t="s">
        <v>16</v>
      </c>
      <c r="K254">
        <v>7</v>
      </c>
      <c r="L254">
        <v>8</v>
      </c>
      <c r="M254">
        <v>7</v>
      </c>
      <c r="N254">
        <v>7</v>
      </c>
      <c r="O254">
        <v>8</v>
      </c>
      <c r="P254">
        <v>9</v>
      </c>
      <c r="Q254">
        <v>9</v>
      </c>
      <c r="R254">
        <v>8</v>
      </c>
      <c r="S254">
        <v>7</v>
      </c>
      <c r="T254">
        <v>7</v>
      </c>
      <c r="U254">
        <v>7</v>
      </c>
      <c r="V254">
        <v>7</v>
      </c>
      <c r="W254">
        <v>8</v>
      </c>
      <c r="X254">
        <v>8</v>
      </c>
      <c r="Y254">
        <v>7</v>
      </c>
      <c r="Z254">
        <v>7</v>
      </c>
      <c r="AA254">
        <v>9</v>
      </c>
      <c r="AB254">
        <v>7</v>
      </c>
      <c r="AC254">
        <v>1</v>
      </c>
      <c r="AD254">
        <f>IF(Table13[[#This Row],[payment]]=1,1,0)</f>
        <v>1</v>
      </c>
      <c r="AE254">
        <f>IF(Table13[[#This Row],[payment]]=2,1,0)</f>
        <v>0</v>
      </c>
      <c r="AF254">
        <f>IF(Table13[[#This Row],[payment]]=3,1,0)</f>
        <v>0</v>
      </c>
      <c r="AG254">
        <v>1</v>
      </c>
      <c r="AH254">
        <f>IF(Table13[[#This Row],[method_payment]]=1,1,0)</f>
        <v>1</v>
      </c>
      <c r="AI254">
        <f>IF(Table13[[#This Row],[method_payment]]=2,1,0)</f>
        <v>0</v>
      </c>
      <c r="AJ254">
        <f>IF(Table13[[#This Row],[method_payment]]=3,1,0)</f>
        <v>0</v>
      </c>
      <c r="AK254">
        <f>IF(Table13[[#This Row],[method_payment]]=5,1,0)</f>
        <v>0</v>
      </c>
      <c r="AL254">
        <f>IF(Table13[[#This Row],[method_payment]]=6,1,0)</f>
        <v>0</v>
      </c>
      <c r="AM254" t="s">
        <v>16</v>
      </c>
      <c r="AN254" t="s">
        <v>15</v>
      </c>
      <c r="AO254">
        <v>2</v>
      </c>
      <c r="AP254" s="2">
        <v>274.72000000000003</v>
      </c>
      <c r="AQ254" s="3">
        <f>IF(AND(Table13[[#This Row],[Average_amount_spent_per_visit_last_3_months]]&gt;=1,Table13[[#This Row],[Average_amount_spent_per_visit_last_3_months]]&lt;=999),1,0)</f>
        <v>1</v>
      </c>
      <c r="AR254" s="3">
        <f>IF(AND(Table13[[#This Row],[Average_amount_spent_per_visit_last_3_months]]&gt;=1000,Table13[[#This Row],[Average_amount_spent_per_visit_last_3_months]]&lt;=6700),1,0)</f>
        <v>0</v>
      </c>
      <c r="AS254">
        <v>3</v>
      </c>
      <c r="AT254">
        <v>29</v>
      </c>
      <c r="AU254">
        <f>IF(AND(Table13[[#This Row],[Age]]&gt;=18,Table13[[#This Row],[Age]]&lt;=25),1,0)</f>
        <v>0</v>
      </c>
      <c r="AV254">
        <f>IF(AND(Table13[[#This Row],[Age]]&gt;=26,Table13[[#This Row],[Age]]&lt;=35),1,0)</f>
        <v>1</v>
      </c>
      <c r="AW254">
        <f>IF(AND(Table13[[#This Row],[Age]]&gt;=36,Table13[[#This Row],[Age]]&lt;=45),1,0)</f>
        <v>0</v>
      </c>
      <c r="AX254">
        <f>IF(AND(Table13[[#This Row],[Age]]&gt;=46,Table13[[#This Row],[Age]]&lt;=55),1,0)</f>
        <v>0</v>
      </c>
      <c r="AY254">
        <f>IF(AND(Table13[[#This Row],[Age]]&gt;=56,Table13[[#This Row],[Age]]&lt;=67),1,0)</f>
        <v>0</v>
      </c>
      <c r="AZ254" t="s">
        <v>24</v>
      </c>
      <c r="BA254">
        <f>IF(Table13[[#This Row],[Marital Status]]="Married",1,0)</f>
        <v>0</v>
      </c>
      <c r="BB254">
        <f>IF(Table13[[#This Row],[Marital Status]]="Single",1,0)</f>
        <v>1</v>
      </c>
      <c r="BC254" t="s">
        <v>27</v>
      </c>
      <c r="BD254">
        <f>IF(Table13[[#This Row],[gender]]="Male",1,0)</f>
        <v>1</v>
      </c>
      <c r="BE254">
        <f>IF(Table13[[#This Row],[gender]]="Female",1,0)</f>
        <v>0</v>
      </c>
      <c r="BF254" t="s">
        <v>19</v>
      </c>
      <c r="BG254">
        <f>IF(Table13[[#This Row],[Highest level of Education]]="Did not attend school",1,0)</f>
        <v>0</v>
      </c>
      <c r="BH254">
        <f>IF(Table13[[#This Row],[Highest level of Education]]="K12 completed",1,0)</f>
        <v>0</v>
      </c>
      <c r="BI254">
        <f>IF(Table13[[#This Row],[Highest level of Education]]="High School Completed",1,0)</f>
        <v>0</v>
      </c>
      <c r="BJ254">
        <f>IF(Table13[[#This Row],[Highest level of Education]]="Technical Diploma/Partially completed College",1,0)</f>
        <v>0</v>
      </c>
      <c r="BK254">
        <f>IF(Table13[[#This Row],[Highest level of Education]]="University/College Degree",1,0)</f>
        <v>1</v>
      </c>
      <c r="BL254">
        <f>IF(Table13[[#This Row],[Highest level of Education]]="Post-graduate education",1,0)</f>
        <v>0</v>
      </c>
      <c r="BM254">
        <v>0</v>
      </c>
      <c r="BN254">
        <v>1</v>
      </c>
      <c r="BO254">
        <v>3</v>
      </c>
      <c r="BP254">
        <f>IF(Table13[[#This Row],[Monthly_Income 1_5500 2_8000 3_11000 4_15000 5_20000 6_27000 7_35000 8_5000 9_51000 98_0]]=1,1,0)</f>
        <v>0</v>
      </c>
      <c r="BQ254">
        <f>IF(Table13[[#This Row],[Monthly_Income 1_5500 2_8000 3_11000 4_15000 5_20000 6_27000 7_35000 8_5000 9_51000 98_0]]=2,1,0)</f>
        <v>0</v>
      </c>
      <c r="BR254">
        <f>IF(Table13[[#This Row],[Monthly_Income 1_5500 2_8000 3_11000 4_15000 5_20000 6_27000 7_35000 8_5000 9_51000 98_0]]=3,1,0)</f>
        <v>1</v>
      </c>
      <c r="BS254">
        <f>IF(Table13[[#This Row],[Monthly_Income 1_5500 2_8000 3_11000 4_15000 5_20000 6_27000 7_35000 8_5000 9_51000 98_0]]=4,1,0)</f>
        <v>0</v>
      </c>
      <c r="BT254">
        <f>IF(Table13[[#This Row],[Monthly_Income 1_5500 2_8000 3_11000 4_15000 5_20000 6_27000 7_35000 8_5000 9_51000 98_0]]=5,1,0)</f>
        <v>0</v>
      </c>
      <c r="BU254">
        <f>IF(Table13[[#This Row],[Monthly_Income 1_5500 2_8000 3_11000 4_15000 5_20000 6_27000 7_35000 8_5000 9_51000 98_0]]=6,1,0)</f>
        <v>0</v>
      </c>
      <c r="BV254">
        <f>IF(Table13[[#This Row],[Monthly_Income 1_5500 2_8000 3_11000 4_15000 5_20000 6_27000 7_35000 8_5000 9_51000 98_0]]=7,1,0)</f>
        <v>0</v>
      </c>
      <c r="BW254">
        <f>IF(Table13[[#This Row],[Monthly_Income 1_5500 2_8000 3_11000 4_15000 5_20000 6_27000 7_35000 8_5000 9_51000 98_0]]=8,1,0)</f>
        <v>0</v>
      </c>
      <c r="BX254">
        <f>IF(Table13[[#This Row],[Monthly_Income 1_5500 2_8000 3_11000 4_15000 5_20000 6_27000 7_35000 8_5000 9_51000 98_0]]=9,1,0)</f>
        <v>0</v>
      </c>
      <c r="BY254">
        <f>IF(Table13[[#This Row],[Monthly_Income 1_5500 2_8000 3_11000 4_15000 5_20000 6_27000 7_35000 8_5000 9_51000 98_0]]=98,1,0)</f>
        <v>0</v>
      </c>
      <c r="BZ254">
        <v>7</v>
      </c>
      <c r="CA254">
        <f>IF(Table13[[#This Row],[Monthly_Household_Income]]=1,1,0)</f>
        <v>0</v>
      </c>
      <c r="CB254">
        <f>IF(Table13[[#This Row],[Monthly_Household_Income]]=2,1,0)</f>
        <v>0</v>
      </c>
      <c r="CC254">
        <f>IF(Table13[[#This Row],[Monthly_Household_Income]]=3,1,0)</f>
        <v>0</v>
      </c>
      <c r="CD254">
        <f>IF(Table13[[#This Row],[Monthly_Household_Income]]=4,1,0)</f>
        <v>0</v>
      </c>
      <c r="CE254">
        <f>IF(Table13[[#This Row],[Monthly_Household_Income]]=5,1,0)</f>
        <v>0</v>
      </c>
      <c r="CF254">
        <f>IF(Table13[[#This Row],[Monthly_Household_Income]]=6,1,0)</f>
        <v>0</v>
      </c>
      <c r="CG254">
        <f>IF(Table13[[#This Row],[Monthly_Household_Income]]=7,1,0)</f>
        <v>1</v>
      </c>
      <c r="CH254">
        <f>IF(Table13[[#This Row],[Monthly_Household_Income]]=8,1,0)</f>
        <v>0</v>
      </c>
      <c r="CI254">
        <f>IF(Table13[[#This Row],[Monthly_Household_Income]]=9,1,0)</f>
        <v>0</v>
      </c>
      <c r="CJ254">
        <f>IF(Table13[[#This Row],[Monthly_Household_Income]]=98,1,0)</f>
        <v>0</v>
      </c>
    </row>
    <row r="255" spans="1:88">
      <c r="A255">
        <v>955</v>
      </c>
      <c r="B255" s="1">
        <v>42973</v>
      </c>
      <c r="C255" t="s">
        <v>39</v>
      </c>
      <c r="D255">
        <v>8</v>
      </c>
      <c r="E255">
        <v>8</v>
      </c>
      <c r="F255">
        <v>8</v>
      </c>
      <c r="G255">
        <v>8</v>
      </c>
      <c r="H255">
        <v>6</v>
      </c>
      <c r="I255">
        <v>7</v>
      </c>
      <c r="J255" t="s">
        <v>16</v>
      </c>
      <c r="K255">
        <v>7</v>
      </c>
      <c r="L255">
        <v>8</v>
      </c>
      <c r="M255">
        <v>8</v>
      </c>
      <c r="N255">
        <v>7</v>
      </c>
      <c r="O255">
        <v>7</v>
      </c>
      <c r="P255">
        <v>8</v>
      </c>
      <c r="Q255">
        <v>7</v>
      </c>
      <c r="R255">
        <v>8</v>
      </c>
      <c r="S255">
        <v>7</v>
      </c>
      <c r="T255">
        <v>7</v>
      </c>
      <c r="U255">
        <v>8</v>
      </c>
      <c r="V255">
        <v>7</v>
      </c>
      <c r="W255">
        <v>8</v>
      </c>
      <c r="X255">
        <v>8</v>
      </c>
      <c r="Y255">
        <v>7</v>
      </c>
      <c r="Z255">
        <v>8</v>
      </c>
      <c r="AA255">
        <v>7</v>
      </c>
      <c r="AB255">
        <v>8</v>
      </c>
      <c r="AC255">
        <v>1</v>
      </c>
      <c r="AD255">
        <f>IF(Table13[[#This Row],[payment]]=1,1,0)</f>
        <v>1</v>
      </c>
      <c r="AE255">
        <f>IF(Table13[[#This Row],[payment]]=2,1,0)</f>
        <v>0</v>
      </c>
      <c r="AF255">
        <f>IF(Table13[[#This Row],[payment]]=3,1,0)</f>
        <v>0</v>
      </c>
      <c r="AG255">
        <v>1</v>
      </c>
      <c r="AH255">
        <f>IF(Table13[[#This Row],[method_payment]]=1,1,0)</f>
        <v>1</v>
      </c>
      <c r="AI255">
        <f>IF(Table13[[#This Row],[method_payment]]=2,1,0)</f>
        <v>0</v>
      </c>
      <c r="AJ255">
        <f>IF(Table13[[#This Row],[method_payment]]=3,1,0)</f>
        <v>0</v>
      </c>
      <c r="AK255">
        <f>IF(Table13[[#This Row],[method_payment]]=5,1,0)</f>
        <v>0</v>
      </c>
      <c r="AL255">
        <f>IF(Table13[[#This Row],[method_payment]]=6,1,0)</f>
        <v>0</v>
      </c>
      <c r="AM255" t="s">
        <v>16</v>
      </c>
      <c r="AN255" t="s">
        <v>15</v>
      </c>
      <c r="AO255">
        <v>2</v>
      </c>
      <c r="AP255" s="2">
        <v>383.07</v>
      </c>
      <c r="AQ255" s="3">
        <f>IF(AND(Table13[[#This Row],[Average_amount_spent_per_visit_last_3_months]]&gt;=1,Table13[[#This Row],[Average_amount_spent_per_visit_last_3_months]]&lt;=999),1,0)</f>
        <v>1</v>
      </c>
      <c r="AR255" s="3">
        <f>IF(AND(Table13[[#This Row],[Average_amount_spent_per_visit_last_3_months]]&gt;=1000,Table13[[#This Row],[Average_amount_spent_per_visit_last_3_months]]&lt;=6700),1,0)</f>
        <v>0</v>
      </c>
      <c r="AS255">
        <v>3</v>
      </c>
      <c r="AT255">
        <v>36</v>
      </c>
      <c r="AU255">
        <f>IF(AND(Table13[[#This Row],[Age]]&gt;=18,Table13[[#This Row],[Age]]&lt;=25),1,0)</f>
        <v>0</v>
      </c>
      <c r="AV255">
        <f>IF(AND(Table13[[#This Row],[Age]]&gt;=26,Table13[[#This Row],[Age]]&lt;=35),1,0)</f>
        <v>0</v>
      </c>
      <c r="AW255">
        <f>IF(AND(Table13[[#This Row],[Age]]&gt;=36,Table13[[#This Row],[Age]]&lt;=45),1,0)</f>
        <v>1</v>
      </c>
      <c r="AX255">
        <f>IF(AND(Table13[[#This Row],[Age]]&gt;=46,Table13[[#This Row],[Age]]&lt;=55),1,0)</f>
        <v>0</v>
      </c>
      <c r="AY255">
        <f>IF(AND(Table13[[#This Row],[Age]]&gt;=56,Table13[[#This Row],[Age]]&lt;=67),1,0)</f>
        <v>0</v>
      </c>
      <c r="AZ255" t="s">
        <v>25</v>
      </c>
      <c r="BA255">
        <f>IF(Table13[[#This Row],[Marital Status]]="Married",1,0)</f>
        <v>1</v>
      </c>
      <c r="BB255">
        <f>IF(Table13[[#This Row],[Marital Status]]="Single",1,0)</f>
        <v>0</v>
      </c>
      <c r="BC255" t="s">
        <v>27</v>
      </c>
      <c r="BD255">
        <f>IF(Table13[[#This Row],[gender]]="Male",1,0)</f>
        <v>1</v>
      </c>
      <c r="BE255">
        <f>IF(Table13[[#This Row],[gender]]="Female",1,0)</f>
        <v>0</v>
      </c>
      <c r="BF255" t="s">
        <v>19</v>
      </c>
      <c r="BG255">
        <f>IF(Table13[[#This Row],[Highest level of Education]]="Did not attend school",1,0)</f>
        <v>0</v>
      </c>
      <c r="BH255">
        <f>IF(Table13[[#This Row],[Highest level of Education]]="K12 completed",1,0)</f>
        <v>0</v>
      </c>
      <c r="BI255">
        <f>IF(Table13[[#This Row],[Highest level of Education]]="High School Completed",1,0)</f>
        <v>0</v>
      </c>
      <c r="BJ255">
        <f>IF(Table13[[#This Row],[Highest level of Education]]="Technical Diploma/Partially completed College",1,0)</f>
        <v>0</v>
      </c>
      <c r="BK255">
        <f>IF(Table13[[#This Row],[Highest level of Education]]="University/College Degree",1,0)</f>
        <v>1</v>
      </c>
      <c r="BL255">
        <f>IF(Table13[[#This Row],[Highest level of Education]]="Post-graduate education",1,0)</f>
        <v>0</v>
      </c>
      <c r="BM255">
        <v>1</v>
      </c>
      <c r="BN255">
        <v>1</v>
      </c>
      <c r="BO255">
        <v>4</v>
      </c>
      <c r="BP255">
        <f>IF(Table13[[#This Row],[Monthly_Income 1_5500 2_8000 3_11000 4_15000 5_20000 6_27000 7_35000 8_5000 9_51000 98_0]]=1,1,0)</f>
        <v>0</v>
      </c>
      <c r="BQ255">
        <f>IF(Table13[[#This Row],[Monthly_Income 1_5500 2_8000 3_11000 4_15000 5_20000 6_27000 7_35000 8_5000 9_51000 98_0]]=2,1,0)</f>
        <v>0</v>
      </c>
      <c r="BR255">
        <f>IF(Table13[[#This Row],[Monthly_Income 1_5500 2_8000 3_11000 4_15000 5_20000 6_27000 7_35000 8_5000 9_51000 98_0]]=3,1,0)</f>
        <v>0</v>
      </c>
      <c r="BS255">
        <f>IF(Table13[[#This Row],[Monthly_Income 1_5500 2_8000 3_11000 4_15000 5_20000 6_27000 7_35000 8_5000 9_51000 98_0]]=4,1,0)</f>
        <v>1</v>
      </c>
      <c r="BT255">
        <f>IF(Table13[[#This Row],[Monthly_Income 1_5500 2_8000 3_11000 4_15000 5_20000 6_27000 7_35000 8_5000 9_51000 98_0]]=5,1,0)</f>
        <v>0</v>
      </c>
      <c r="BU255">
        <f>IF(Table13[[#This Row],[Monthly_Income 1_5500 2_8000 3_11000 4_15000 5_20000 6_27000 7_35000 8_5000 9_51000 98_0]]=6,1,0)</f>
        <v>0</v>
      </c>
      <c r="BV255">
        <f>IF(Table13[[#This Row],[Monthly_Income 1_5500 2_8000 3_11000 4_15000 5_20000 6_27000 7_35000 8_5000 9_51000 98_0]]=7,1,0)</f>
        <v>0</v>
      </c>
      <c r="BW255">
        <f>IF(Table13[[#This Row],[Monthly_Income 1_5500 2_8000 3_11000 4_15000 5_20000 6_27000 7_35000 8_5000 9_51000 98_0]]=8,1,0)</f>
        <v>0</v>
      </c>
      <c r="BX255">
        <f>IF(Table13[[#This Row],[Monthly_Income 1_5500 2_8000 3_11000 4_15000 5_20000 6_27000 7_35000 8_5000 9_51000 98_0]]=9,1,0)</f>
        <v>0</v>
      </c>
      <c r="BY255">
        <f>IF(Table13[[#This Row],[Monthly_Income 1_5500 2_8000 3_11000 4_15000 5_20000 6_27000 7_35000 8_5000 9_51000 98_0]]=98,1,0)</f>
        <v>0</v>
      </c>
      <c r="BZ255">
        <v>5</v>
      </c>
      <c r="CA255">
        <f>IF(Table13[[#This Row],[Monthly_Household_Income]]=1,1,0)</f>
        <v>0</v>
      </c>
      <c r="CB255">
        <f>IF(Table13[[#This Row],[Monthly_Household_Income]]=2,1,0)</f>
        <v>0</v>
      </c>
      <c r="CC255">
        <f>IF(Table13[[#This Row],[Monthly_Household_Income]]=3,1,0)</f>
        <v>0</v>
      </c>
      <c r="CD255">
        <f>IF(Table13[[#This Row],[Monthly_Household_Income]]=4,1,0)</f>
        <v>0</v>
      </c>
      <c r="CE255">
        <f>IF(Table13[[#This Row],[Monthly_Household_Income]]=5,1,0)</f>
        <v>1</v>
      </c>
      <c r="CF255">
        <f>IF(Table13[[#This Row],[Monthly_Household_Income]]=6,1,0)</f>
        <v>0</v>
      </c>
      <c r="CG255">
        <f>IF(Table13[[#This Row],[Monthly_Household_Income]]=7,1,0)</f>
        <v>0</v>
      </c>
      <c r="CH255">
        <f>IF(Table13[[#This Row],[Monthly_Household_Income]]=8,1,0)</f>
        <v>0</v>
      </c>
      <c r="CI255">
        <f>IF(Table13[[#This Row],[Monthly_Household_Income]]=9,1,0)</f>
        <v>0</v>
      </c>
      <c r="CJ255">
        <f>IF(Table13[[#This Row],[Monthly_Household_Income]]=98,1,0)</f>
        <v>0</v>
      </c>
    </row>
    <row r="256" spans="1:88">
      <c r="A256">
        <v>956</v>
      </c>
      <c r="B256" s="1">
        <v>42959</v>
      </c>
      <c r="C256" t="s">
        <v>38</v>
      </c>
      <c r="D256">
        <v>8</v>
      </c>
      <c r="E256">
        <v>9</v>
      </c>
      <c r="F256">
        <v>8</v>
      </c>
      <c r="G256">
        <v>8</v>
      </c>
      <c r="H256">
        <v>8</v>
      </c>
      <c r="I256">
        <v>8</v>
      </c>
      <c r="J256" t="s">
        <v>15</v>
      </c>
      <c r="K256">
        <v>7</v>
      </c>
      <c r="L256">
        <v>7</v>
      </c>
      <c r="M256">
        <v>9</v>
      </c>
      <c r="N256">
        <v>7</v>
      </c>
      <c r="O256">
        <v>8</v>
      </c>
      <c r="P256">
        <v>8</v>
      </c>
      <c r="Q256">
        <v>9</v>
      </c>
      <c r="R256">
        <v>7</v>
      </c>
      <c r="S256">
        <v>8</v>
      </c>
      <c r="T256">
        <v>8</v>
      </c>
      <c r="U256">
        <v>7</v>
      </c>
      <c r="V256">
        <v>9</v>
      </c>
      <c r="W256">
        <v>7</v>
      </c>
      <c r="X256">
        <v>8</v>
      </c>
      <c r="Y256">
        <v>8</v>
      </c>
      <c r="Z256">
        <v>7</v>
      </c>
      <c r="AA256">
        <v>7</v>
      </c>
      <c r="AB256">
        <v>8</v>
      </c>
      <c r="AC256">
        <v>2</v>
      </c>
      <c r="AD256">
        <f>IF(Table13[[#This Row],[payment]]=1,1,0)</f>
        <v>0</v>
      </c>
      <c r="AE256">
        <f>IF(Table13[[#This Row],[payment]]=2,1,0)</f>
        <v>1</v>
      </c>
      <c r="AF256">
        <f>IF(Table13[[#This Row],[payment]]=3,1,0)</f>
        <v>0</v>
      </c>
      <c r="AG256">
        <v>1</v>
      </c>
      <c r="AH256">
        <f>IF(Table13[[#This Row],[method_payment]]=1,1,0)</f>
        <v>1</v>
      </c>
      <c r="AI256">
        <f>IF(Table13[[#This Row],[method_payment]]=2,1,0)</f>
        <v>0</v>
      </c>
      <c r="AJ256">
        <f>IF(Table13[[#This Row],[method_payment]]=3,1,0)</f>
        <v>0</v>
      </c>
      <c r="AK256">
        <f>IF(Table13[[#This Row],[method_payment]]=5,1,0)</f>
        <v>0</v>
      </c>
      <c r="AL256">
        <f>IF(Table13[[#This Row],[method_payment]]=6,1,0)</f>
        <v>0</v>
      </c>
      <c r="AM256" t="s">
        <v>16</v>
      </c>
      <c r="AN256" t="s">
        <v>16</v>
      </c>
      <c r="AO256">
        <v>3</v>
      </c>
      <c r="AP256" s="2">
        <v>258.19</v>
      </c>
      <c r="AQ256" s="3">
        <f>IF(AND(Table13[[#This Row],[Average_amount_spent_per_visit_last_3_months]]&gt;=1,Table13[[#This Row],[Average_amount_spent_per_visit_last_3_months]]&lt;=999),1,0)</f>
        <v>1</v>
      </c>
      <c r="AR256" s="3">
        <f>IF(AND(Table13[[#This Row],[Average_amount_spent_per_visit_last_3_months]]&gt;=1000,Table13[[#This Row],[Average_amount_spent_per_visit_last_3_months]]&lt;=6700),1,0)</f>
        <v>0</v>
      </c>
      <c r="AS256">
        <v>2</v>
      </c>
      <c r="AT256">
        <v>43</v>
      </c>
      <c r="AU256">
        <f>IF(AND(Table13[[#This Row],[Age]]&gt;=18,Table13[[#This Row],[Age]]&lt;=25),1,0)</f>
        <v>0</v>
      </c>
      <c r="AV256">
        <f>IF(AND(Table13[[#This Row],[Age]]&gt;=26,Table13[[#This Row],[Age]]&lt;=35),1,0)</f>
        <v>0</v>
      </c>
      <c r="AW256">
        <f>IF(AND(Table13[[#This Row],[Age]]&gt;=36,Table13[[#This Row],[Age]]&lt;=45),1,0)</f>
        <v>1</v>
      </c>
      <c r="AX256">
        <f>IF(AND(Table13[[#This Row],[Age]]&gt;=46,Table13[[#This Row],[Age]]&lt;=55),1,0)</f>
        <v>0</v>
      </c>
      <c r="AY256">
        <f>IF(AND(Table13[[#This Row],[Age]]&gt;=56,Table13[[#This Row],[Age]]&lt;=67),1,0)</f>
        <v>0</v>
      </c>
      <c r="AZ256" t="s">
        <v>24</v>
      </c>
      <c r="BA256">
        <f>IF(Table13[[#This Row],[Marital Status]]="Married",1,0)</f>
        <v>0</v>
      </c>
      <c r="BB256">
        <f>IF(Table13[[#This Row],[Marital Status]]="Single",1,0)</f>
        <v>1</v>
      </c>
      <c r="BC256" t="s">
        <v>27</v>
      </c>
      <c r="BD256">
        <f>IF(Table13[[#This Row],[gender]]="Male",1,0)</f>
        <v>1</v>
      </c>
      <c r="BE256">
        <f>IF(Table13[[#This Row],[gender]]="Female",1,0)</f>
        <v>0</v>
      </c>
      <c r="BF256" t="s">
        <v>19</v>
      </c>
      <c r="BG256">
        <f>IF(Table13[[#This Row],[Highest level of Education]]="Did not attend school",1,0)</f>
        <v>0</v>
      </c>
      <c r="BH256">
        <f>IF(Table13[[#This Row],[Highest level of Education]]="K12 completed",1,0)</f>
        <v>0</v>
      </c>
      <c r="BI256">
        <f>IF(Table13[[#This Row],[Highest level of Education]]="High School Completed",1,0)</f>
        <v>0</v>
      </c>
      <c r="BJ256">
        <f>IF(Table13[[#This Row],[Highest level of Education]]="Technical Diploma/Partially completed College",1,0)</f>
        <v>0</v>
      </c>
      <c r="BK256">
        <f>IF(Table13[[#This Row],[Highest level of Education]]="University/College Degree",1,0)</f>
        <v>1</v>
      </c>
      <c r="BL256">
        <f>IF(Table13[[#This Row],[Highest level of Education]]="Post-graduate education",1,0)</f>
        <v>0</v>
      </c>
      <c r="BM256">
        <v>0</v>
      </c>
      <c r="BN256">
        <v>1</v>
      </c>
      <c r="BO256">
        <v>5</v>
      </c>
      <c r="BP256">
        <f>IF(Table13[[#This Row],[Monthly_Income 1_5500 2_8000 3_11000 4_15000 5_20000 6_27000 7_35000 8_5000 9_51000 98_0]]=1,1,0)</f>
        <v>0</v>
      </c>
      <c r="BQ256">
        <f>IF(Table13[[#This Row],[Monthly_Income 1_5500 2_8000 3_11000 4_15000 5_20000 6_27000 7_35000 8_5000 9_51000 98_0]]=2,1,0)</f>
        <v>0</v>
      </c>
      <c r="BR256">
        <f>IF(Table13[[#This Row],[Monthly_Income 1_5500 2_8000 3_11000 4_15000 5_20000 6_27000 7_35000 8_5000 9_51000 98_0]]=3,1,0)</f>
        <v>0</v>
      </c>
      <c r="BS256">
        <f>IF(Table13[[#This Row],[Monthly_Income 1_5500 2_8000 3_11000 4_15000 5_20000 6_27000 7_35000 8_5000 9_51000 98_0]]=4,1,0)</f>
        <v>0</v>
      </c>
      <c r="BT256">
        <f>IF(Table13[[#This Row],[Monthly_Income 1_5500 2_8000 3_11000 4_15000 5_20000 6_27000 7_35000 8_5000 9_51000 98_0]]=5,1,0)</f>
        <v>1</v>
      </c>
      <c r="BU256">
        <f>IF(Table13[[#This Row],[Monthly_Income 1_5500 2_8000 3_11000 4_15000 5_20000 6_27000 7_35000 8_5000 9_51000 98_0]]=6,1,0)</f>
        <v>0</v>
      </c>
      <c r="BV256">
        <f>IF(Table13[[#This Row],[Monthly_Income 1_5500 2_8000 3_11000 4_15000 5_20000 6_27000 7_35000 8_5000 9_51000 98_0]]=7,1,0)</f>
        <v>0</v>
      </c>
      <c r="BW256">
        <f>IF(Table13[[#This Row],[Monthly_Income 1_5500 2_8000 3_11000 4_15000 5_20000 6_27000 7_35000 8_5000 9_51000 98_0]]=8,1,0)</f>
        <v>0</v>
      </c>
      <c r="BX256">
        <f>IF(Table13[[#This Row],[Monthly_Income 1_5500 2_8000 3_11000 4_15000 5_20000 6_27000 7_35000 8_5000 9_51000 98_0]]=9,1,0)</f>
        <v>0</v>
      </c>
      <c r="BY256">
        <f>IF(Table13[[#This Row],[Monthly_Income 1_5500 2_8000 3_11000 4_15000 5_20000 6_27000 7_35000 8_5000 9_51000 98_0]]=98,1,0)</f>
        <v>0</v>
      </c>
      <c r="BZ256">
        <v>5</v>
      </c>
      <c r="CA256">
        <f>IF(Table13[[#This Row],[Monthly_Household_Income]]=1,1,0)</f>
        <v>0</v>
      </c>
      <c r="CB256">
        <f>IF(Table13[[#This Row],[Monthly_Household_Income]]=2,1,0)</f>
        <v>0</v>
      </c>
      <c r="CC256">
        <f>IF(Table13[[#This Row],[Monthly_Household_Income]]=3,1,0)</f>
        <v>0</v>
      </c>
      <c r="CD256">
        <f>IF(Table13[[#This Row],[Monthly_Household_Income]]=4,1,0)</f>
        <v>0</v>
      </c>
      <c r="CE256">
        <f>IF(Table13[[#This Row],[Monthly_Household_Income]]=5,1,0)</f>
        <v>1</v>
      </c>
      <c r="CF256">
        <f>IF(Table13[[#This Row],[Monthly_Household_Income]]=6,1,0)</f>
        <v>0</v>
      </c>
      <c r="CG256">
        <f>IF(Table13[[#This Row],[Monthly_Household_Income]]=7,1,0)</f>
        <v>0</v>
      </c>
      <c r="CH256">
        <f>IF(Table13[[#This Row],[Monthly_Household_Income]]=8,1,0)</f>
        <v>0</v>
      </c>
      <c r="CI256">
        <f>IF(Table13[[#This Row],[Monthly_Household_Income]]=9,1,0)</f>
        <v>0</v>
      </c>
      <c r="CJ256">
        <f>IF(Table13[[#This Row],[Monthly_Household_Income]]=98,1,0)</f>
        <v>0</v>
      </c>
    </row>
    <row r="257" spans="1:88">
      <c r="A257">
        <v>958</v>
      </c>
      <c r="B257" s="1">
        <v>42996</v>
      </c>
      <c r="C257" t="s">
        <v>31</v>
      </c>
      <c r="D257">
        <v>7</v>
      </c>
      <c r="E257">
        <v>8</v>
      </c>
      <c r="F257">
        <v>7</v>
      </c>
      <c r="G257">
        <v>7</v>
      </c>
      <c r="H257">
        <v>8</v>
      </c>
      <c r="I257">
        <v>7</v>
      </c>
      <c r="J257" t="s">
        <v>15</v>
      </c>
      <c r="K257">
        <v>8</v>
      </c>
      <c r="L257">
        <v>8</v>
      </c>
      <c r="M257">
        <v>9</v>
      </c>
      <c r="N257">
        <v>7</v>
      </c>
      <c r="O257">
        <v>7</v>
      </c>
      <c r="P257">
        <v>6</v>
      </c>
      <c r="Q257">
        <v>6</v>
      </c>
      <c r="R257">
        <v>8</v>
      </c>
      <c r="S257">
        <v>7</v>
      </c>
      <c r="T257">
        <v>9</v>
      </c>
      <c r="U257">
        <v>10</v>
      </c>
      <c r="V257">
        <v>8</v>
      </c>
      <c r="W257">
        <v>9</v>
      </c>
      <c r="X257">
        <v>7</v>
      </c>
      <c r="Y257">
        <v>6</v>
      </c>
      <c r="Z257">
        <v>9</v>
      </c>
      <c r="AA257">
        <v>9</v>
      </c>
      <c r="AB257">
        <v>8</v>
      </c>
      <c r="AC257">
        <v>1</v>
      </c>
      <c r="AD257">
        <f>IF(Table13[[#This Row],[payment]]=1,1,0)</f>
        <v>1</v>
      </c>
      <c r="AE257">
        <f>IF(Table13[[#This Row],[payment]]=2,1,0)</f>
        <v>0</v>
      </c>
      <c r="AF257">
        <f>IF(Table13[[#This Row],[payment]]=3,1,0)</f>
        <v>0</v>
      </c>
      <c r="AG257">
        <v>5</v>
      </c>
      <c r="AH257">
        <f>IF(Table13[[#This Row],[method_payment]]=1,1,0)</f>
        <v>0</v>
      </c>
      <c r="AI257">
        <f>IF(Table13[[#This Row],[method_payment]]=2,1,0)</f>
        <v>0</v>
      </c>
      <c r="AJ257">
        <f>IF(Table13[[#This Row],[method_payment]]=3,1,0)</f>
        <v>0</v>
      </c>
      <c r="AK257">
        <f>IF(Table13[[#This Row],[method_payment]]=5,1,0)</f>
        <v>1</v>
      </c>
      <c r="AL257">
        <f>IF(Table13[[#This Row],[method_payment]]=6,1,0)</f>
        <v>0</v>
      </c>
      <c r="AM257" t="s">
        <v>16</v>
      </c>
      <c r="AN257" t="s">
        <v>16</v>
      </c>
      <c r="AO257">
        <v>4</v>
      </c>
      <c r="AP257" s="2">
        <v>93.34</v>
      </c>
      <c r="AQ257" s="3">
        <f>IF(AND(Table13[[#This Row],[Average_amount_spent_per_visit_last_3_months]]&gt;=1,Table13[[#This Row],[Average_amount_spent_per_visit_last_3_months]]&lt;=999),1,0)</f>
        <v>1</v>
      </c>
      <c r="AR257" s="3">
        <f>IF(AND(Table13[[#This Row],[Average_amount_spent_per_visit_last_3_months]]&gt;=1000,Table13[[#This Row],[Average_amount_spent_per_visit_last_3_months]]&lt;=6700),1,0)</f>
        <v>0</v>
      </c>
      <c r="AS257">
        <v>3</v>
      </c>
      <c r="AT257">
        <v>26</v>
      </c>
      <c r="AU257">
        <f>IF(AND(Table13[[#This Row],[Age]]&gt;=18,Table13[[#This Row],[Age]]&lt;=25),1,0)</f>
        <v>0</v>
      </c>
      <c r="AV257">
        <f>IF(AND(Table13[[#This Row],[Age]]&gt;=26,Table13[[#This Row],[Age]]&lt;=35),1,0)</f>
        <v>1</v>
      </c>
      <c r="AW257">
        <f>IF(AND(Table13[[#This Row],[Age]]&gt;=36,Table13[[#This Row],[Age]]&lt;=45),1,0)</f>
        <v>0</v>
      </c>
      <c r="AX257">
        <f>IF(AND(Table13[[#This Row],[Age]]&gt;=46,Table13[[#This Row],[Age]]&lt;=55),1,0)</f>
        <v>0</v>
      </c>
      <c r="AY257">
        <f>IF(AND(Table13[[#This Row],[Age]]&gt;=56,Table13[[#This Row],[Age]]&lt;=67),1,0)</f>
        <v>0</v>
      </c>
      <c r="AZ257" t="s">
        <v>24</v>
      </c>
      <c r="BA257">
        <f>IF(Table13[[#This Row],[Marital Status]]="Married",1,0)</f>
        <v>0</v>
      </c>
      <c r="BB257">
        <f>IF(Table13[[#This Row],[Marital Status]]="Single",1,0)</f>
        <v>1</v>
      </c>
      <c r="BC257" t="s">
        <v>27</v>
      </c>
      <c r="BD257">
        <f>IF(Table13[[#This Row],[gender]]="Male",1,0)</f>
        <v>1</v>
      </c>
      <c r="BE257">
        <f>IF(Table13[[#This Row],[gender]]="Female",1,0)</f>
        <v>0</v>
      </c>
      <c r="BF257" t="s">
        <v>19</v>
      </c>
      <c r="BG257">
        <f>IF(Table13[[#This Row],[Highest level of Education]]="Did not attend school",1,0)</f>
        <v>0</v>
      </c>
      <c r="BH257">
        <f>IF(Table13[[#This Row],[Highest level of Education]]="K12 completed",1,0)</f>
        <v>0</v>
      </c>
      <c r="BI257">
        <f>IF(Table13[[#This Row],[Highest level of Education]]="High School Completed",1,0)</f>
        <v>0</v>
      </c>
      <c r="BJ257">
        <f>IF(Table13[[#This Row],[Highest level of Education]]="Technical Diploma/Partially completed College",1,0)</f>
        <v>0</v>
      </c>
      <c r="BK257">
        <f>IF(Table13[[#This Row],[Highest level of Education]]="University/College Degree",1,0)</f>
        <v>1</v>
      </c>
      <c r="BL257">
        <f>IF(Table13[[#This Row],[Highest level of Education]]="Post-graduate education",1,0)</f>
        <v>0</v>
      </c>
      <c r="BM257">
        <v>0</v>
      </c>
      <c r="BN257">
        <v>1</v>
      </c>
      <c r="BO257">
        <v>2</v>
      </c>
      <c r="BP257">
        <f>IF(Table13[[#This Row],[Monthly_Income 1_5500 2_8000 3_11000 4_15000 5_20000 6_27000 7_35000 8_5000 9_51000 98_0]]=1,1,0)</f>
        <v>0</v>
      </c>
      <c r="BQ257">
        <f>IF(Table13[[#This Row],[Monthly_Income 1_5500 2_8000 3_11000 4_15000 5_20000 6_27000 7_35000 8_5000 9_51000 98_0]]=2,1,0)</f>
        <v>1</v>
      </c>
      <c r="BR257">
        <f>IF(Table13[[#This Row],[Monthly_Income 1_5500 2_8000 3_11000 4_15000 5_20000 6_27000 7_35000 8_5000 9_51000 98_0]]=3,1,0)</f>
        <v>0</v>
      </c>
      <c r="BS257">
        <f>IF(Table13[[#This Row],[Monthly_Income 1_5500 2_8000 3_11000 4_15000 5_20000 6_27000 7_35000 8_5000 9_51000 98_0]]=4,1,0)</f>
        <v>0</v>
      </c>
      <c r="BT257">
        <f>IF(Table13[[#This Row],[Monthly_Income 1_5500 2_8000 3_11000 4_15000 5_20000 6_27000 7_35000 8_5000 9_51000 98_0]]=5,1,0)</f>
        <v>0</v>
      </c>
      <c r="BU257">
        <f>IF(Table13[[#This Row],[Monthly_Income 1_5500 2_8000 3_11000 4_15000 5_20000 6_27000 7_35000 8_5000 9_51000 98_0]]=6,1,0)</f>
        <v>0</v>
      </c>
      <c r="BV257">
        <f>IF(Table13[[#This Row],[Monthly_Income 1_5500 2_8000 3_11000 4_15000 5_20000 6_27000 7_35000 8_5000 9_51000 98_0]]=7,1,0)</f>
        <v>0</v>
      </c>
      <c r="BW257">
        <f>IF(Table13[[#This Row],[Monthly_Income 1_5500 2_8000 3_11000 4_15000 5_20000 6_27000 7_35000 8_5000 9_51000 98_0]]=8,1,0)</f>
        <v>0</v>
      </c>
      <c r="BX257">
        <f>IF(Table13[[#This Row],[Monthly_Income 1_5500 2_8000 3_11000 4_15000 5_20000 6_27000 7_35000 8_5000 9_51000 98_0]]=9,1,0)</f>
        <v>0</v>
      </c>
      <c r="BY257">
        <f>IF(Table13[[#This Row],[Monthly_Income 1_5500 2_8000 3_11000 4_15000 5_20000 6_27000 7_35000 8_5000 9_51000 98_0]]=98,1,0)</f>
        <v>0</v>
      </c>
      <c r="BZ257">
        <v>8</v>
      </c>
      <c r="CA257">
        <f>IF(Table13[[#This Row],[Monthly_Household_Income]]=1,1,0)</f>
        <v>0</v>
      </c>
      <c r="CB257">
        <f>IF(Table13[[#This Row],[Monthly_Household_Income]]=2,1,0)</f>
        <v>0</v>
      </c>
      <c r="CC257">
        <f>IF(Table13[[#This Row],[Monthly_Household_Income]]=3,1,0)</f>
        <v>0</v>
      </c>
      <c r="CD257">
        <f>IF(Table13[[#This Row],[Monthly_Household_Income]]=4,1,0)</f>
        <v>0</v>
      </c>
      <c r="CE257">
        <f>IF(Table13[[#This Row],[Monthly_Household_Income]]=5,1,0)</f>
        <v>0</v>
      </c>
      <c r="CF257">
        <f>IF(Table13[[#This Row],[Monthly_Household_Income]]=6,1,0)</f>
        <v>0</v>
      </c>
      <c r="CG257">
        <f>IF(Table13[[#This Row],[Monthly_Household_Income]]=7,1,0)</f>
        <v>0</v>
      </c>
      <c r="CH257">
        <f>IF(Table13[[#This Row],[Monthly_Household_Income]]=8,1,0)</f>
        <v>1</v>
      </c>
      <c r="CI257">
        <f>IF(Table13[[#This Row],[Monthly_Household_Income]]=9,1,0)</f>
        <v>0</v>
      </c>
      <c r="CJ257">
        <f>IF(Table13[[#This Row],[Monthly_Household_Income]]=98,1,0)</f>
        <v>0</v>
      </c>
    </row>
    <row r="258" spans="1:88">
      <c r="A258">
        <v>960</v>
      </c>
      <c r="B258" s="1">
        <v>43000</v>
      </c>
      <c r="C258" t="s">
        <v>33</v>
      </c>
      <c r="D258">
        <v>7</v>
      </c>
      <c r="E258">
        <v>9</v>
      </c>
      <c r="F258">
        <v>7</v>
      </c>
      <c r="G258">
        <v>8</v>
      </c>
      <c r="H258">
        <v>8</v>
      </c>
      <c r="I258">
        <v>7</v>
      </c>
      <c r="J258" t="s">
        <v>16</v>
      </c>
      <c r="K258">
        <v>9</v>
      </c>
      <c r="L258">
        <v>9</v>
      </c>
      <c r="M258">
        <v>8</v>
      </c>
      <c r="N258">
        <v>10</v>
      </c>
      <c r="O258">
        <v>8</v>
      </c>
      <c r="P258">
        <v>9</v>
      </c>
      <c r="Q258">
        <v>7</v>
      </c>
      <c r="R258">
        <v>9</v>
      </c>
      <c r="S258">
        <v>10</v>
      </c>
      <c r="T258">
        <v>9</v>
      </c>
      <c r="U258">
        <v>10</v>
      </c>
      <c r="V258">
        <v>8</v>
      </c>
      <c r="W258">
        <v>6</v>
      </c>
      <c r="X258">
        <v>8</v>
      </c>
      <c r="Y258">
        <v>7</v>
      </c>
      <c r="Z258">
        <v>7</v>
      </c>
      <c r="AA258">
        <v>6</v>
      </c>
      <c r="AB258">
        <v>8</v>
      </c>
      <c r="AC258">
        <v>1</v>
      </c>
      <c r="AD258">
        <f>IF(Table13[[#This Row],[payment]]=1,1,0)</f>
        <v>1</v>
      </c>
      <c r="AE258">
        <f>IF(Table13[[#This Row],[payment]]=2,1,0)</f>
        <v>0</v>
      </c>
      <c r="AF258">
        <f>IF(Table13[[#This Row],[payment]]=3,1,0)</f>
        <v>0</v>
      </c>
      <c r="AG258">
        <v>1</v>
      </c>
      <c r="AH258">
        <f>IF(Table13[[#This Row],[method_payment]]=1,1,0)</f>
        <v>1</v>
      </c>
      <c r="AI258">
        <f>IF(Table13[[#This Row],[method_payment]]=2,1,0)</f>
        <v>0</v>
      </c>
      <c r="AJ258">
        <f>IF(Table13[[#This Row],[method_payment]]=3,1,0)</f>
        <v>0</v>
      </c>
      <c r="AK258">
        <f>IF(Table13[[#This Row],[method_payment]]=5,1,0)</f>
        <v>0</v>
      </c>
      <c r="AL258">
        <f>IF(Table13[[#This Row],[method_payment]]=6,1,0)</f>
        <v>0</v>
      </c>
      <c r="AM258" t="s">
        <v>16</v>
      </c>
      <c r="AN258" t="s">
        <v>15</v>
      </c>
      <c r="AO258">
        <v>1</v>
      </c>
      <c r="AP258" s="2">
        <v>728.46</v>
      </c>
      <c r="AQ258" s="3">
        <f>IF(AND(Table13[[#This Row],[Average_amount_spent_per_visit_last_3_months]]&gt;=1,Table13[[#This Row],[Average_amount_spent_per_visit_last_3_months]]&lt;=999),1,0)</f>
        <v>1</v>
      </c>
      <c r="AR258" s="3">
        <f>IF(AND(Table13[[#This Row],[Average_amount_spent_per_visit_last_3_months]]&gt;=1000,Table13[[#This Row],[Average_amount_spent_per_visit_last_3_months]]&lt;=6700),1,0)</f>
        <v>0</v>
      </c>
      <c r="AS258">
        <v>3</v>
      </c>
      <c r="AT258">
        <v>33</v>
      </c>
      <c r="AU258">
        <f>IF(AND(Table13[[#This Row],[Age]]&gt;=18,Table13[[#This Row],[Age]]&lt;=25),1,0)</f>
        <v>0</v>
      </c>
      <c r="AV258">
        <f>IF(AND(Table13[[#This Row],[Age]]&gt;=26,Table13[[#This Row],[Age]]&lt;=35),1,0)</f>
        <v>1</v>
      </c>
      <c r="AW258">
        <f>IF(AND(Table13[[#This Row],[Age]]&gt;=36,Table13[[#This Row],[Age]]&lt;=45),1,0)</f>
        <v>0</v>
      </c>
      <c r="AX258">
        <f>IF(AND(Table13[[#This Row],[Age]]&gt;=46,Table13[[#This Row],[Age]]&lt;=55),1,0)</f>
        <v>0</v>
      </c>
      <c r="AY258">
        <f>IF(AND(Table13[[#This Row],[Age]]&gt;=56,Table13[[#This Row],[Age]]&lt;=67),1,0)</f>
        <v>0</v>
      </c>
      <c r="AZ258" t="s">
        <v>25</v>
      </c>
      <c r="BA258">
        <f>IF(Table13[[#This Row],[Marital Status]]="Married",1,0)</f>
        <v>1</v>
      </c>
      <c r="BB258">
        <f>IF(Table13[[#This Row],[Marital Status]]="Single",1,0)</f>
        <v>0</v>
      </c>
      <c r="BC258" t="s">
        <v>27</v>
      </c>
      <c r="BD258">
        <f>IF(Table13[[#This Row],[gender]]="Male",1,0)</f>
        <v>1</v>
      </c>
      <c r="BE258">
        <f>IF(Table13[[#This Row],[gender]]="Female",1,0)</f>
        <v>0</v>
      </c>
      <c r="BF258" t="s">
        <v>19</v>
      </c>
      <c r="BG258">
        <f>IF(Table13[[#This Row],[Highest level of Education]]="Did not attend school",1,0)</f>
        <v>0</v>
      </c>
      <c r="BH258">
        <f>IF(Table13[[#This Row],[Highest level of Education]]="K12 completed",1,0)</f>
        <v>0</v>
      </c>
      <c r="BI258">
        <f>IF(Table13[[#This Row],[Highest level of Education]]="High School Completed",1,0)</f>
        <v>0</v>
      </c>
      <c r="BJ258">
        <f>IF(Table13[[#This Row],[Highest level of Education]]="Technical Diploma/Partially completed College",1,0)</f>
        <v>0</v>
      </c>
      <c r="BK258">
        <f>IF(Table13[[#This Row],[Highest level of Education]]="University/College Degree",1,0)</f>
        <v>1</v>
      </c>
      <c r="BL258">
        <f>IF(Table13[[#This Row],[Highest level of Education]]="Post-graduate education",1,0)</f>
        <v>0</v>
      </c>
      <c r="BM258">
        <v>3</v>
      </c>
      <c r="BN258">
        <v>1</v>
      </c>
      <c r="BO258">
        <v>4</v>
      </c>
      <c r="BP258">
        <f>IF(Table13[[#This Row],[Monthly_Income 1_5500 2_8000 3_11000 4_15000 5_20000 6_27000 7_35000 8_5000 9_51000 98_0]]=1,1,0)</f>
        <v>0</v>
      </c>
      <c r="BQ258">
        <f>IF(Table13[[#This Row],[Monthly_Income 1_5500 2_8000 3_11000 4_15000 5_20000 6_27000 7_35000 8_5000 9_51000 98_0]]=2,1,0)</f>
        <v>0</v>
      </c>
      <c r="BR258">
        <f>IF(Table13[[#This Row],[Monthly_Income 1_5500 2_8000 3_11000 4_15000 5_20000 6_27000 7_35000 8_5000 9_51000 98_0]]=3,1,0)</f>
        <v>0</v>
      </c>
      <c r="BS258">
        <f>IF(Table13[[#This Row],[Monthly_Income 1_5500 2_8000 3_11000 4_15000 5_20000 6_27000 7_35000 8_5000 9_51000 98_0]]=4,1,0)</f>
        <v>1</v>
      </c>
      <c r="BT258">
        <f>IF(Table13[[#This Row],[Monthly_Income 1_5500 2_8000 3_11000 4_15000 5_20000 6_27000 7_35000 8_5000 9_51000 98_0]]=5,1,0)</f>
        <v>0</v>
      </c>
      <c r="BU258">
        <f>IF(Table13[[#This Row],[Monthly_Income 1_5500 2_8000 3_11000 4_15000 5_20000 6_27000 7_35000 8_5000 9_51000 98_0]]=6,1,0)</f>
        <v>0</v>
      </c>
      <c r="BV258">
        <f>IF(Table13[[#This Row],[Monthly_Income 1_5500 2_8000 3_11000 4_15000 5_20000 6_27000 7_35000 8_5000 9_51000 98_0]]=7,1,0)</f>
        <v>0</v>
      </c>
      <c r="BW258">
        <f>IF(Table13[[#This Row],[Monthly_Income 1_5500 2_8000 3_11000 4_15000 5_20000 6_27000 7_35000 8_5000 9_51000 98_0]]=8,1,0)</f>
        <v>0</v>
      </c>
      <c r="BX258">
        <f>IF(Table13[[#This Row],[Monthly_Income 1_5500 2_8000 3_11000 4_15000 5_20000 6_27000 7_35000 8_5000 9_51000 98_0]]=9,1,0)</f>
        <v>0</v>
      </c>
      <c r="BY258">
        <f>IF(Table13[[#This Row],[Monthly_Income 1_5500 2_8000 3_11000 4_15000 5_20000 6_27000 7_35000 8_5000 9_51000 98_0]]=98,1,0)</f>
        <v>0</v>
      </c>
      <c r="BZ258">
        <v>5</v>
      </c>
      <c r="CA258">
        <f>IF(Table13[[#This Row],[Monthly_Household_Income]]=1,1,0)</f>
        <v>0</v>
      </c>
      <c r="CB258">
        <f>IF(Table13[[#This Row],[Monthly_Household_Income]]=2,1,0)</f>
        <v>0</v>
      </c>
      <c r="CC258">
        <f>IF(Table13[[#This Row],[Monthly_Household_Income]]=3,1,0)</f>
        <v>0</v>
      </c>
      <c r="CD258">
        <f>IF(Table13[[#This Row],[Monthly_Household_Income]]=4,1,0)</f>
        <v>0</v>
      </c>
      <c r="CE258">
        <f>IF(Table13[[#This Row],[Monthly_Household_Income]]=5,1,0)</f>
        <v>1</v>
      </c>
      <c r="CF258">
        <f>IF(Table13[[#This Row],[Monthly_Household_Income]]=6,1,0)</f>
        <v>0</v>
      </c>
      <c r="CG258">
        <f>IF(Table13[[#This Row],[Monthly_Household_Income]]=7,1,0)</f>
        <v>0</v>
      </c>
      <c r="CH258">
        <f>IF(Table13[[#This Row],[Monthly_Household_Income]]=8,1,0)</f>
        <v>0</v>
      </c>
      <c r="CI258">
        <f>IF(Table13[[#This Row],[Monthly_Household_Income]]=9,1,0)</f>
        <v>0</v>
      </c>
      <c r="CJ258">
        <f>IF(Table13[[#This Row],[Monthly_Household_Income]]=98,1,0)</f>
        <v>0</v>
      </c>
    </row>
    <row r="259" spans="1:88">
      <c r="A259">
        <v>961</v>
      </c>
      <c r="B259" s="1">
        <v>43190</v>
      </c>
      <c r="C259" t="s">
        <v>2</v>
      </c>
      <c r="D259">
        <v>9</v>
      </c>
      <c r="E259">
        <v>8</v>
      </c>
      <c r="F259">
        <v>8</v>
      </c>
      <c r="G259">
        <v>9</v>
      </c>
      <c r="H259">
        <v>10</v>
      </c>
      <c r="I259">
        <v>8</v>
      </c>
      <c r="J259" t="s">
        <v>16</v>
      </c>
      <c r="K259">
        <v>10</v>
      </c>
      <c r="L259">
        <v>8</v>
      </c>
      <c r="M259">
        <v>9</v>
      </c>
      <c r="N259">
        <v>9</v>
      </c>
      <c r="O259">
        <v>8</v>
      </c>
      <c r="P259">
        <v>10</v>
      </c>
      <c r="Q259">
        <v>8</v>
      </c>
      <c r="R259">
        <v>9</v>
      </c>
      <c r="S259">
        <v>10</v>
      </c>
      <c r="T259">
        <v>8</v>
      </c>
      <c r="U259">
        <v>10</v>
      </c>
      <c r="V259">
        <v>9</v>
      </c>
      <c r="W259">
        <v>9</v>
      </c>
      <c r="X259">
        <v>10</v>
      </c>
      <c r="Y259">
        <v>10</v>
      </c>
      <c r="Z259">
        <v>8</v>
      </c>
      <c r="AA259">
        <v>10</v>
      </c>
      <c r="AB259">
        <v>9</v>
      </c>
      <c r="AC259">
        <v>1</v>
      </c>
      <c r="AD259">
        <f>IF(Table13[[#This Row],[payment]]=1,1,0)</f>
        <v>1</v>
      </c>
      <c r="AE259">
        <f>IF(Table13[[#This Row],[payment]]=2,1,0)</f>
        <v>0</v>
      </c>
      <c r="AF259">
        <f>IF(Table13[[#This Row],[payment]]=3,1,0)</f>
        <v>0</v>
      </c>
      <c r="AG259">
        <v>1</v>
      </c>
      <c r="AH259">
        <f>IF(Table13[[#This Row],[method_payment]]=1,1,0)</f>
        <v>1</v>
      </c>
      <c r="AI259">
        <f>IF(Table13[[#This Row],[method_payment]]=2,1,0)</f>
        <v>0</v>
      </c>
      <c r="AJ259">
        <f>IF(Table13[[#This Row],[method_payment]]=3,1,0)</f>
        <v>0</v>
      </c>
      <c r="AK259">
        <f>IF(Table13[[#This Row],[method_payment]]=5,1,0)</f>
        <v>0</v>
      </c>
      <c r="AL259">
        <f>IF(Table13[[#This Row],[method_payment]]=6,1,0)</f>
        <v>0</v>
      </c>
      <c r="AM259" t="s">
        <v>15</v>
      </c>
      <c r="AN259" t="s">
        <v>16</v>
      </c>
      <c r="AO259">
        <v>1</v>
      </c>
      <c r="AP259" s="2">
        <v>204.16</v>
      </c>
      <c r="AQ259" s="3">
        <f>IF(AND(Table13[[#This Row],[Average_amount_spent_per_visit_last_3_months]]&gt;=1,Table13[[#This Row],[Average_amount_spent_per_visit_last_3_months]]&lt;=999),1,0)</f>
        <v>1</v>
      </c>
      <c r="AR259" s="3">
        <f>IF(AND(Table13[[#This Row],[Average_amount_spent_per_visit_last_3_months]]&gt;=1000,Table13[[#This Row],[Average_amount_spent_per_visit_last_3_months]]&lt;=6700),1,0)</f>
        <v>0</v>
      </c>
      <c r="AS259">
        <v>2</v>
      </c>
      <c r="AT259">
        <v>45</v>
      </c>
      <c r="AU259">
        <f>IF(AND(Table13[[#This Row],[Age]]&gt;=18,Table13[[#This Row],[Age]]&lt;=25),1,0)</f>
        <v>0</v>
      </c>
      <c r="AV259">
        <f>IF(AND(Table13[[#This Row],[Age]]&gt;=26,Table13[[#This Row],[Age]]&lt;=35),1,0)</f>
        <v>0</v>
      </c>
      <c r="AW259">
        <f>IF(AND(Table13[[#This Row],[Age]]&gt;=36,Table13[[#This Row],[Age]]&lt;=45),1,0)</f>
        <v>1</v>
      </c>
      <c r="AX259">
        <f>IF(AND(Table13[[#This Row],[Age]]&gt;=46,Table13[[#This Row],[Age]]&lt;=55),1,0)</f>
        <v>0</v>
      </c>
      <c r="AY259">
        <f>IF(AND(Table13[[#This Row],[Age]]&gt;=56,Table13[[#This Row],[Age]]&lt;=67),1,0)</f>
        <v>0</v>
      </c>
      <c r="AZ259" t="s">
        <v>25</v>
      </c>
      <c r="BA259">
        <f>IF(Table13[[#This Row],[Marital Status]]="Married",1,0)</f>
        <v>1</v>
      </c>
      <c r="BB259">
        <f>IF(Table13[[#This Row],[Marital Status]]="Single",1,0)</f>
        <v>0</v>
      </c>
      <c r="BC259" t="s">
        <v>27</v>
      </c>
      <c r="BD259">
        <f>IF(Table13[[#This Row],[gender]]="Male",1,0)</f>
        <v>1</v>
      </c>
      <c r="BE259">
        <f>IF(Table13[[#This Row],[gender]]="Female",1,0)</f>
        <v>0</v>
      </c>
      <c r="BF259" t="s">
        <v>20</v>
      </c>
      <c r="BG259">
        <f>IF(Table13[[#This Row],[Highest level of Education]]="Did not attend school",1,0)</f>
        <v>0</v>
      </c>
      <c r="BH259">
        <f>IF(Table13[[#This Row],[Highest level of Education]]="K12 completed",1,0)</f>
        <v>0</v>
      </c>
      <c r="BI259">
        <f>IF(Table13[[#This Row],[Highest level of Education]]="High School Completed",1,0)</f>
        <v>1</v>
      </c>
      <c r="BJ259">
        <f>IF(Table13[[#This Row],[Highest level of Education]]="Technical Diploma/Partially completed College",1,0)</f>
        <v>0</v>
      </c>
      <c r="BK259">
        <f>IF(Table13[[#This Row],[Highest level of Education]]="University/College Degree",1,0)</f>
        <v>0</v>
      </c>
      <c r="BL259">
        <f>IF(Table13[[#This Row],[Highest level of Education]]="Post-graduate education",1,0)</f>
        <v>0</v>
      </c>
      <c r="BM259">
        <v>3</v>
      </c>
      <c r="BN259">
        <v>1</v>
      </c>
      <c r="BO259">
        <v>3</v>
      </c>
      <c r="BP259">
        <f>IF(Table13[[#This Row],[Monthly_Income 1_5500 2_8000 3_11000 4_15000 5_20000 6_27000 7_35000 8_5000 9_51000 98_0]]=1,1,0)</f>
        <v>0</v>
      </c>
      <c r="BQ259">
        <f>IF(Table13[[#This Row],[Monthly_Income 1_5500 2_8000 3_11000 4_15000 5_20000 6_27000 7_35000 8_5000 9_51000 98_0]]=2,1,0)</f>
        <v>0</v>
      </c>
      <c r="BR259">
        <f>IF(Table13[[#This Row],[Monthly_Income 1_5500 2_8000 3_11000 4_15000 5_20000 6_27000 7_35000 8_5000 9_51000 98_0]]=3,1,0)</f>
        <v>1</v>
      </c>
      <c r="BS259">
        <f>IF(Table13[[#This Row],[Monthly_Income 1_5500 2_8000 3_11000 4_15000 5_20000 6_27000 7_35000 8_5000 9_51000 98_0]]=4,1,0)</f>
        <v>0</v>
      </c>
      <c r="BT259">
        <f>IF(Table13[[#This Row],[Monthly_Income 1_5500 2_8000 3_11000 4_15000 5_20000 6_27000 7_35000 8_5000 9_51000 98_0]]=5,1,0)</f>
        <v>0</v>
      </c>
      <c r="BU259">
        <f>IF(Table13[[#This Row],[Monthly_Income 1_5500 2_8000 3_11000 4_15000 5_20000 6_27000 7_35000 8_5000 9_51000 98_0]]=6,1,0)</f>
        <v>0</v>
      </c>
      <c r="BV259">
        <f>IF(Table13[[#This Row],[Monthly_Income 1_5500 2_8000 3_11000 4_15000 5_20000 6_27000 7_35000 8_5000 9_51000 98_0]]=7,1,0)</f>
        <v>0</v>
      </c>
      <c r="BW259">
        <f>IF(Table13[[#This Row],[Monthly_Income 1_5500 2_8000 3_11000 4_15000 5_20000 6_27000 7_35000 8_5000 9_51000 98_0]]=8,1,0)</f>
        <v>0</v>
      </c>
      <c r="BX259">
        <f>IF(Table13[[#This Row],[Monthly_Income 1_5500 2_8000 3_11000 4_15000 5_20000 6_27000 7_35000 8_5000 9_51000 98_0]]=9,1,0)</f>
        <v>0</v>
      </c>
      <c r="BY259">
        <f>IF(Table13[[#This Row],[Monthly_Income 1_5500 2_8000 3_11000 4_15000 5_20000 6_27000 7_35000 8_5000 9_51000 98_0]]=98,1,0)</f>
        <v>0</v>
      </c>
      <c r="BZ259">
        <v>4</v>
      </c>
      <c r="CA259">
        <f>IF(Table13[[#This Row],[Monthly_Household_Income]]=1,1,0)</f>
        <v>0</v>
      </c>
      <c r="CB259">
        <f>IF(Table13[[#This Row],[Monthly_Household_Income]]=2,1,0)</f>
        <v>0</v>
      </c>
      <c r="CC259">
        <f>IF(Table13[[#This Row],[Monthly_Household_Income]]=3,1,0)</f>
        <v>0</v>
      </c>
      <c r="CD259">
        <f>IF(Table13[[#This Row],[Monthly_Household_Income]]=4,1,0)</f>
        <v>1</v>
      </c>
      <c r="CE259">
        <f>IF(Table13[[#This Row],[Monthly_Household_Income]]=5,1,0)</f>
        <v>0</v>
      </c>
      <c r="CF259">
        <f>IF(Table13[[#This Row],[Monthly_Household_Income]]=6,1,0)</f>
        <v>0</v>
      </c>
      <c r="CG259">
        <f>IF(Table13[[#This Row],[Monthly_Household_Income]]=7,1,0)</f>
        <v>0</v>
      </c>
      <c r="CH259">
        <f>IF(Table13[[#This Row],[Monthly_Household_Income]]=8,1,0)</f>
        <v>0</v>
      </c>
      <c r="CI259">
        <f>IF(Table13[[#This Row],[Monthly_Household_Income]]=9,1,0)</f>
        <v>0</v>
      </c>
      <c r="CJ259">
        <f>IF(Table13[[#This Row],[Monthly_Household_Income]]=98,1,0)</f>
        <v>0</v>
      </c>
    </row>
    <row r="260" spans="1:88">
      <c r="A260">
        <v>965</v>
      </c>
      <c r="B260" s="1">
        <v>42977</v>
      </c>
      <c r="C260" t="s">
        <v>35</v>
      </c>
      <c r="D260">
        <v>5</v>
      </c>
      <c r="E260">
        <v>5</v>
      </c>
      <c r="F260">
        <v>2</v>
      </c>
      <c r="G260">
        <v>3</v>
      </c>
      <c r="H260">
        <v>3</v>
      </c>
      <c r="I260">
        <v>5</v>
      </c>
      <c r="J260" t="s">
        <v>15</v>
      </c>
      <c r="K260">
        <v>7</v>
      </c>
      <c r="L260">
        <v>8</v>
      </c>
      <c r="M260">
        <v>4</v>
      </c>
      <c r="N260">
        <v>3</v>
      </c>
      <c r="O260">
        <v>4</v>
      </c>
      <c r="P260">
        <v>6</v>
      </c>
      <c r="Q260">
        <v>7</v>
      </c>
      <c r="R260">
        <v>4</v>
      </c>
      <c r="S260">
        <v>8</v>
      </c>
      <c r="T260">
        <v>6</v>
      </c>
      <c r="U260">
        <v>6</v>
      </c>
      <c r="V260">
        <v>8</v>
      </c>
      <c r="W260">
        <v>5</v>
      </c>
      <c r="X260">
        <v>5</v>
      </c>
      <c r="Y260">
        <v>8</v>
      </c>
      <c r="Z260">
        <v>6</v>
      </c>
      <c r="AA260">
        <v>7</v>
      </c>
      <c r="AB260">
        <v>0</v>
      </c>
      <c r="AC260">
        <v>1</v>
      </c>
      <c r="AD260">
        <f>IF(Table13[[#This Row],[payment]]=1,1,0)</f>
        <v>1</v>
      </c>
      <c r="AE260">
        <f>IF(Table13[[#This Row],[payment]]=2,1,0)</f>
        <v>0</v>
      </c>
      <c r="AF260">
        <f>IF(Table13[[#This Row],[payment]]=3,1,0)</f>
        <v>0</v>
      </c>
      <c r="AG260">
        <v>1</v>
      </c>
      <c r="AH260">
        <f>IF(Table13[[#This Row],[method_payment]]=1,1,0)</f>
        <v>1</v>
      </c>
      <c r="AI260">
        <f>IF(Table13[[#This Row],[method_payment]]=2,1,0)</f>
        <v>0</v>
      </c>
      <c r="AJ260">
        <f>IF(Table13[[#This Row],[method_payment]]=3,1,0)</f>
        <v>0</v>
      </c>
      <c r="AK260">
        <f>IF(Table13[[#This Row],[method_payment]]=5,1,0)</f>
        <v>0</v>
      </c>
      <c r="AL260">
        <f>IF(Table13[[#This Row],[method_payment]]=6,1,0)</f>
        <v>0</v>
      </c>
      <c r="AM260" t="s">
        <v>16</v>
      </c>
      <c r="AN260" t="s">
        <v>15</v>
      </c>
      <c r="AO260">
        <v>1</v>
      </c>
      <c r="AP260" s="2">
        <v>148.47999999999999</v>
      </c>
      <c r="AQ260" s="3">
        <f>IF(AND(Table13[[#This Row],[Average_amount_spent_per_visit_last_3_months]]&gt;=1,Table13[[#This Row],[Average_amount_spent_per_visit_last_3_months]]&lt;=999),1,0)</f>
        <v>1</v>
      </c>
      <c r="AR260" s="3">
        <f>IF(AND(Table13[[#This Row],[Average_amount_spent_per_visit_last_3_months]]&gt;=1000,Table13[[#This Row],[Average_amount_spent_per_visit_last_3_months]]&lt;=6700),1,0)</f>
        <v>0</v>
      </c>
      <c r="AS260">
        <v>3</v>
      </c>
      <c r="AT260">
        <v>29</v>
      </c>
      <c r="AU260">
        <f>IF(AND(Table13[[#This Row],[Age]]&gt;=18,Table13[[#This Row],[Age]]&lt;=25),1,0)</f>
        <v>0</v>
      </c>
      <c r="AV260">
        <f>IF(AND(Table13[[#This Row],[Age]]&gt;=26,Table13[[#This Row],[Age]]&lt;=35),1,0)</f>
        <v>1</v>
      </c>
      <c r="AW260">
        <f>IF(AND(Table13[[#This Row],[Age]]&gt;=36,Table13[[#This Row],[Age]]&lt;=45),1,0)</f>
        <v>0</v>
      </c>
      <c r="AX260">
        <f>IF(AND(Table13[[#This Row],[Age]]&gt;=46,Table13[[#This Row],[Age]]&lt;=55),1,0)</f>
        <v>0</v>
      </c>
      <c r="AY260">
        <f>IF(AND(Table13[[#This Row],[Age]]&gt;=56,Table13[[#This Row],[Age]]&lt;=67),1,0)</f>
        <v>0</v>
      </c>
      <c r="AZ260" t="s">
        <v>24</v>
      </c>
      <c r="BA260">
        <f>IF(Table13[[#This Row],[Marital Status]]="Married",1,0)</f>
        <v>0</v>
      </c>
      <c r="BB260">
        <f>IF(Table13[[#This Row],[Marital Status]]="Single",1,0)</f>
        <v>1</v>
      </c>
      <c r="BC260" t="s">
        <v>27</v>
      </c>
      <c r="BD260">
        <f>IF(Table13[[#This Row],[gender]]="Male",1,0)</f>
        <v>1</v>
      </c>
      <c r="BE260">
        <f>IF(Table13[[#This Row],[gender]]="Female",1,0)</f>
        <v>0</v>
      </c>
      <c r="BF260" t="s">
        <v>23</v>
      </c>
      <c r="BG260">
        <f>IF(Table13[[#This Row],[Highest level of Education]]="Did not attend school",1,0)</f>
        <v>0</v>
      </c>
      <c r="BH260">
        <f>IF(Table13[[#This Row],[Highest level of Education]]="K12 completed",1,0)</f>
        <v>0</v>
      </c>
      <c r="BI260">
        <f>IF(Table13[[#This Row],[Highest level of Education]]="High School Completed",1,0)</f>
        <v>0</v>
      </c>
      <c r="BJ260">
        <f>IF(Table13[[#This Row],[Highest level of Education]]="Technical Diploma/Partially completed College",1,0)</f>
        <v>1</v>
      </c>
      <c r="BK260">
        <f>IF(Table13[[#This Row],[Highest level of Education]]="University/College Degree",1,0)</f>
        <v>0</v>
      </c>
      <c r="BL260">
        <f>IF(Table13[[#This Row],[Highest level of Education]]="Post-graduate education",1,0)</f>
        <v>0</v>
      </c>
      <c r="BM260">
        <v>0</v>
      </c>
      <c r="BN260">
        <v>1</v>
      </c>
      <c r="BO260">
        <v>3</v>
      </c>
      <c r="BP260">
        <f>IF(Table13[[#This Row],[Monthly_Income 1_5500 2_8000 3_11000 4_15000 5_20000 6_27000 7_35000 8_5000 9_51000 98_0]]=1,1,0)</f>
        <v>0</v>
      </c>
      <c r="BQ260">
        <f>IF(Table13[[#This Row],[Monthly_Income 1_5500 2_8000 3_11000 4_15000 5_20000 6_27000 7_35000 8_5000 9_51000 98_0]]=2,1,0)</f>
        <v>0</v>
      </c>
      <c r="BR260">
        <f>IF(Table13[[#This Row],[Monthly_Income 1_5500 2_8000 3_11000 4_15000 5_20000 6_27000 7_35000 8_5000 9_51000 98_0]]=3,1,0)</f>
        <v>1</v>
      </c>
      <c r="BS260">
        <f>IF(Table13[[#This Row],[Monthly_Income 1_5500 2_8000 3_11000 4_15000 5_20000 6_27000 7_35000 8_5000 9_51000 98_0]]=4,1,0)</f>
        <v>0</v>
      </c>
      <c r="BT260">
        <f>IF(Table13[[#This Row],[Monthly_Income 1_5500 2_8000 3_11000 4_15000 5_20000 6_27000 7_35000 8_5000 9_51000 98_0]]=5,1,0)</f>
        <v>0</v>
      </c>
      <c r="BU260">
        <f>IF(Table13[[#This Row],[Monthly_Income 1_5500 2_8000 3_11000 4_15000 5_20000 6_27000 7_35000 8_5000 9_51000 98_0]]=6,1,0)</f>
        <v>0</v>
      </c>
      <c r="BV260">
        <f>IF(Table13[[#This Row],[Monthly_Income 1_5500 2_8000 3_11000 4_15000 5_20000 6_27000 7_35000 8_5000 9_51000 98_0]]=7,1,0)</f>
        <v>0</v>
      </c>
      <c r="BW260">
        <f>IF(Table13[[#This Row],[Monthly_Income 1_5500 2_8000 3_11000 4_15000 5_20000 6_27000 7_35000 8_5000 9_51000 98_0]]=8,1,0)</f>
        <v>0</v>
      </c>
      <c r="BX260">
        <f>IF(Table13[[#This Row],[Monthly_Income 1_5500 2_8000 3_11000 4_15000 5_20000 6_27000 7_35000 8_5000 9_51000 98_0]]=9,1,0)</f>
        <v>0</v>
      </c>
      <c r="BY260">
        <f>IF(Table13[[#This Row],[Monthly_Income 1_5500 2_8000 3_11000 4_15000 5_20000 6_27000 7_35000 8_5000 9_51000 98_0]]=98,1,0)</f>
        <v>0</v>
      </c>
      <c r="BZ260">
        <v>5</v>
      </c>
      <c r="CA260">
        <f>IF(Table13[[#This Row],[Monthly_Household_Income]]=1,1,0)</f>
        <v>0</v>
      </c>
      <c r="CB260">
        <f>IF(Table13[[#This Row],[Monthly_Household_Income]]=2,1,0)</f>
        <v>0</v>
      </c>
      <c r="CC260">
        <f>IF(Table13[[#This Row],[Monthly_Household_Income]]=3,1,0)</f>
        <v>0</v>
      </c>
      <c r="CD260">
        <f>IF(Table13[[#This Row],[Monthly_Household_Income]]=4,1,0)</f>
        <v>0</v>
      </c>
      <c r="CE260">
        <f>IF(Table13[[#This Row],[Monthly_Household_Income]]=5,1,0)</f>
        <v>1</v>
      </c>
      <c r="CF260">
        <f>IF(Table13[[#This Row],[Monthly_Household_Income]]=6,1,0)</f>
        <v>0</v>
      </c>
      <c r="CG260">
        <f>IF(Table13[[#This Row],[Monthly_Household_Income]]=7,1,0)</f>
        <v>0</v>
      </c>
      <c r="CH260">
        <f>IF(Table13[[#This Row],[Monthly_Household_Income]]=8,1,0)</f>
        <v>0</v>
      </c>
      <c r="CI260">
        <f>IF(Table13[[#This Row],[Monthly_Household_Income]]=9,1,0)</f>
        <v>0</v>
      </c>
      <c r="CJ260">
        <f>IF(Table13[[#This Row],[Monthly_Household_Income]]=98,1,0)</f>
        <v>0</v>
      </c>
    </row>
    <row r="261" spans="1:88">
      <c r="A261">
        <v>968</v>
      </c>
      <c r="B261" s="1">
        <v>43223</v>
      </c>
      <c r="C261" t="s">
        <v>35</v>
      </c>
      <c r="D261">
        <v>8</v>
      </c>
      <c r="E261">
        <v>7</v>
      </c>
      <c r="F261">
        <v>9</v>
      </c>
      <c r="G261">
        <v>8</v>
      </c>
      <c r="H261">
        <v>7</v>
      </c>
      <c r="I261">
        <v>7</v>
      </c>
      <c r="J261" t="s">
        <v>15</v>
      </c>
      <c r="K261">
        <v>7</v>
      </c>
      <c r="L261">
        <v>7</v>
      </c>
      <c r="M261">
        <v>7</v>
      </c>
      <c r="N261">
        <v>7</v>
      </c>
      <c r="O261">
        <v>7</v>
      </c>
      <c r="P261">
        <v>7</v>
      </c>
      <c r="Q261">
        <v>6</v>
      </c>
      <c r="R261">
        <v>7</v>
      </c>
      <c r="S261">
        <v>8</v>
      </c>
      <c r="T261">
        <v>7</v>
      </c>
      <c r="U261">
        <v>8</v>
      </c>
      <c r="V261">
        <v>7</v>
      </c>
      <c r="W261">
        <v>10</v>
      </c>
      <c r="X261">
        <v>8</v>
      </c>
      <c r="Y261">
        <v>7</v>
      </c>
      <c r="Z261">
        <v>8</v>
      </c>
      <c r="AA261">
        <v>8</v>
      </c>
      <c r="AB261">
        <v>6</v>
      </c>
      <c r="AC261">
        <v>2</v>
      </c>
      <c r="AD261">
        <f>IF(Table13[[#This Row],[payment]]=1,1,0)</f>
        <v>0</v>
      </c>
      <c r="AE261">
        <f>IF(Table13[[#This Row],[payment]]=2,1,0)</f>
        <v>1</v>
      </c>
      <c r="AF261">
        <f>IF(Table13[[#This Row],[payment]]=3,1,0)</f>
        <v>0</v>
      </c>
      <c r="AG261">
        <v>1</v>
      </c>
      <c r="AH261">
        <f>IF(Table13[[#This Row],[method_payment]]=1,1,0)</f>
        <v>1</v>
      </c>
      <c r="AI261">
        <f>IF(Table13[[#This Row],[method_payment]]=2,1,0)</f>
        <v>0</v>
      </c>
      <c r="AJ261">
        <f>IF(Table13[[#This Row],[method_payment]]=3,1,0)</f>
        <v>0</v>
      </c>
      <c r="AK261">
        <f>IF(Table13[[#This Row],[method_payment]]=5,1,0)</f>
        <v>0</v>
      </c>
      <c r="AL261">
        <f>IF(Table13[[#This Row],[method_payment]]=6,1,0)</f>
        <v>0</v>
      </c>
      <c r="AM261" t="s">
        <v>16</v>
      </c>
      <c r="AN261" t="s">
        <v>15</v>
      </c>
      <c r="AO261">
        <v>1</v>
      </c>
      <c r="AP261" s="2">
        <v>406.99</v>
      </c>
      <c r="AQ261" s="3">
        <f>IF(AND(Table13[[#This Row],[Average_amount_spent_per_visit_last_3_months]]&gt;=1,Table13[[#This Row],[Average_amount_spent_per_visit_last_3_months]]&lt;=999),1,0)</f>
        <v>1</v>
      </c>
      <c r="AR261" s="3">
        <f>IF(AND(Table13[[#This Row],[Average_amount_spent_per_visit_last_3_months]]&gt;=1000,Table13[[#This Row],[Average_amount_spent_per_visit_last_3_months]]&lt;=6700),1,0)</f>
        <v>0</v>
      </c>
      <c r="AS261">
        <v>3</v>
      </c>
      <c r="AT261">
        <v>36</v>
      </c>
      <c r="AU261">
        <f>IF(AND(Table13[[#This Row],[Age]]&gt;=18,Table13[[#This Row],[Age]]&lt;=25),1,0)</f>
        <v>0</v>
      </c>
      <c r="AV261">
        <f>IF(AND(Table13[[#This Row],[Age]]&gt;=26,Table13[[#This Row],[Age]]&lt;=35),1,0)</f>
        <v>0</v>
      </c>
      <c r="AW261">
        <f>IF(AND(Table13[[#This Row],[Age]]&gt;=36,Table13[[#This Row],[Age]]&lt;=45),1,0)</f>
        <v>1</v>
      </c>
      <c r="AX261">
        <f>IF(AND(Table13[[#This Row],[Age]]&gt;=46,Table13[[#This Row],[Age]]&lt;=55),1,0)</f>
        <v>0</v>
      </c>
      <c r="AY261">
        <f>IF(AND(Table13[[#This Row],[Age]]&gt;=56,Table13[[#This Row],[Age]]&lt;=67),1,0)</f>
        <v>0</v>
      </c>
      <c r="AZ261" t="s">
        <v>25</v>
      </c>
      <c r="BA261">
        <f>IF(Table13[[#This Row],[Marital Status]]="Married",1,0)</f>
        <v>1</v>
      </c>
      <c r="BB261">
        <f>IF(Table13[[#This Row],[Marital Status]]="Single",1,0)</f>
        <v>0</v>
      </c>
      <c r="BC261" t="s">
        <v>28</v>
      </c>
      <c r="BD261">
        <f>IF(Table13[[#This Row],[gender]]="Male",1,0)</f>
        <v>0</v>
      </c>
      <c r="BE261">
        <f>IF(Table13[[#This Row],[gender]]="Female",1,0)</f>
        <v>1</v>
      </c>
      <c r="BF261" t="s">
        <v>22</v>
      </c>
      <c r="BG261">
        <f>IF(Table13[[#This Row],[Highest level of Education]]="Did not attend school",1,0)</f>
        <v>0</v>
      </c>
      <c r="BH261">
        <f>IF(Table13[[#This Row],[Highest level of Education]]="K12 completed",1,0)</f>
        <v>1</v>
      </c>
      <c r="BI261">
        <f>IF(Table13[[#This Row],[Highest level of Education]]="High School Completed",1,0)</f>
        <v>0</v>
      </c>
      <c r="BJ261">
        <f>IF(Table13[[#This Row],[Highest level of Education]]="Technical Diploma/Partially completed College",1,0)</f>
        <v>0</v>
      </c>
      <c r="BK261">
        <f>IF(Table13[[#This Row],[Highest level of Education]]="University/College Degree",1,0)</f>
        <v>0</v>
      </c>
      <c r="BL261">
        <f>IF(Table13[[#This Row],[Highest level of Education]]="Post-graduate education",1,0)</f>
        <v>0</v>
      </c>
      <c r="BM261">
        <v>1</v>
      </c>
      <c r="BN261">
        <v>1</v>
      </c>
      <c r="BO261">
        <v>2</v>
      </c>
      <c r="BP261">
        <f>IF(Table13[[#This Row],[Monthly_Income 1_5500 2_8000 3_11000 4_15000 5_20000 6_27000 7_35000 8_5000 9_51000 98_0]]=1,1,0)</f>
        <v>0</v>
      </c>
      <c r="BQ261">
        <f>IF(Table13[[#This Row],[Monthly_Income 1_5500 2_8000 3_11000 4_15000 5_20000 6_27000 7_35000 8_5000 9_51000 98_0]]=2,1,0)</f>
        <v>1</v>
      </c>
      <c r="BR261">
        <f>IF(Table13[[#This Row],[Monthly_Income 1_5500 2_8000 3_11000 4_15000 5_20000 6_27000 7_35000 8_5000 9_51000 98_0]]=3,1,0)</f>
        <v>0</v>
      </c>
      <c r="BS261">
        <f>IF(Table13[[#This Row],[Monthly_Income 1_5500 2_8000 3_11000 4_15000 5_20000 6_27000 7_35000 8_5000 9_51000 98_0]]=4,1,0)</f>
        <v>0</v>
      </c>
      <c r="BT261">
        <f>IF(Table13[[#This Row],[Monthly_Income 1_5500 2_8000 3_11000 4_15000 5_20000 6_27000 7_35000 8_5000 9_51000 98_0]]=5,1,0)</f>
        <v>0</v>
      </c>
      <c r="BU261">
        <f>IF(Table13[[#This Row],[Monthly_Income 1_5500 2_8000 3_11000 4_15000 5_20000 6_27000 7_35000 8_5000 9_51000 98_0]]=6,1,0)</f>
        <v>0</v>
      </c>
      <c r="BV261">
        <f>IF(Table13[[#This Row],[Monthly_Income 1_5500 2_8000 3_11000 4_15000 5_20000 6_27000 7_35000 8_5000 9_51000 98_0]]=7,1,0)</f>
        <v>0</v>
      </c>
      <c r="BW261">
        <f>IF(Table13[[#This Row],[Monthly_Income 1_5500 2_8000 3_11000 4_15000 5_20000 6_27000 7_35000 8_5000 9_51000 98_0]]=8,1,0)</f>
        <v>0</v>
      </c>
      <c r="BX261">
        <f>IF(Table13[[#This Row],[Monthly_Income 1_5500 2_8000 3_11000 4_15000 5_20000 6_27000 7_35000 8_5000 9_51000 98_0]]=9,1,0)</f>
        <v>0</v>
      </c>
      <c r="BY261">
        <f>IF(Table13[[#This Row],[Monthly_Income 1_5500 2_8000 3_11000 4_15000 5_20000 6_27000 7_35000 8_5000 9_51000 98_0]]=98,1,0)</f>
        <v>0</v>
      </c>
      <c r="BZ261">
        <v>6</v>
      </c>
      <c r="CA261">
        <f>IF(Table13[[#This Row],[Monthly_Household_Income]]=1,1,0)</f>
        <v>0</v>
      </c>
      <c r="CB261">
        <f>IF(Table13[[#This Row],[Monthly_Household_Income]]=2,1,0)</f>
        <v>0</v>
      </c>
      <c r="CC261">
        <f>IF(Table13[[#This Row],[Monthly_Household_Income]]=3,1,0)</f>
        <v>0</v>
      </c>
      <c r="CD261">
        <f>IF(Table13[[#This Row],[Monthly_Household_Income]]=4,1,0)</f>
        <v>0</v>
      </c>
      <c r="CE261">
        <f>IF(Table13[[#This Row],[Monthly_Household_Income]]=5,1,0)</f>
        <v>0</v>
      </c>
      <c r="CF261">
        <f>IF(Table13[[#This Row],[Monthly_Household_Income]]=6,1,0)</f>
        <v>1</v>
      </c>
      <c r="CG261">
        <f>IF(Table13[[#This Row],[Monthly_Household_Income]]=7,1,0)</f>
        <v>0</v>
      </c>
      <c r="CH261">
        <f>IF(Table13[[#This Row],[Monthly_Household_Income]]=8,1,0)</f>
        <v>0</v>
      </c>
      <c r="CI261">
        <f>IF(Table13[[#This Row],[Monthly_Household_Income]]=9,1,0)</f>
        <v>0</v>
      </c>
      <c r="CJ261">
        <f>IF(Table13[[#This Row],[Monthly_Household_Income]]=98,1,0)</f>
        <v>0</v>
      </c>
    </row>
    <row r="262" spans="1:88">
      <c r="A262">
        <v>970</v>
      </c>
      <c r="B262" s="1">
        <v>42977</v>
      </c>
      <c r="C262" t="s">
        <v>33</v>
      </c>
      <c r="D262">
        <v>8</v>
      </c>
      <c r="E262">
        <v>7</v>
      </c>
      <c r="F262">
        <v>8</v>
      </c>
      <c r="G262">
        <v>7</v>
      </c>
      <c r="H262">
        <v>7</v>
      </c>
      <c r="I262">
        <v>7</v>
      </c>
      <c r="J262" t="s">
        <v>15</v>
      </c>
      <c r="K262">
        <v>8</v>
      </c>
      <c r="L262">
        <v>8</v>
      </c>
      <c r="M262">
        <v>7</v>
      </c>
      <c r="N262">
        <v>6</v>
      </c>
      <c r="O262">
        <v>8</v>
      </c>
      <c r="P262">
        <v>7</v>
      </c>
      <c r="Q262">
        <v>7</v>
      </c>
      <c r="R262">
        <v>9</v>
      </c>
      <c r="S262">
        <v>7</v>
      </c>
      <c r="T262">
        <v>7</v>
      </c>
      <c r="U262">
        <v>6</v>
      </c>
      <c r="V262">
        <v>8</v>
      </c>
      <c r="W262">
        <v>8</v>
      </c>
      <c r="X262">
        <v>8</v>
      </c>
      <c r="Y262">
        <v>7</v>
      </c>
      <c r="Z262">
        <v>9</v>
      </c>
      <c r="AA262">
        <v>6</v>
      </c>
      <c r="AB262">
        <v>7</v>
      </c>
      <c r="AC262">
        <v>2</v>
      </c>
      <c r="AD262">
        <f>IF(Table13[[#This Row],[payment]]=1,1,0)</f>
        <v>0</v>
      </c>
      <c r="AE262">
        <f>IF(Table13[[#This Row],[payment]]=2,1,0)</f>
        <v>1</v>
      </c>
      <c r="AF262">
        <f>IF(Table13[[#This Row],[payment]]=3,1,0)</f>
        <v>0</v>
      </c>
      <c r="AG262">
        <v>2</v>
      </c>
      <c r="AH262">
        <f>IF(Table13[[#This Row],[method_payment]]=1,1,0)</f>
        <v>0</v>
      </c>
      <c r="AI262">
        <f>IF(Table13[[#This Row],[method_payment]]=2,1,0)</f>
        <v>1</v>
      </c>
      <c r="AJ262">
        <f>IF(Table13[[#This Row],[method_payment]]=3,1,0)</f>
        <v>0</v>
      </c>
      <c r="AK262">
        <f>IF(Table13[[#This Row],[method_payment]]=5,1,0)</f>
        <v>0</v>
      </c>
      <c r="AL262">
        <f>IF(Table13[[#This Row],[method_payment]]=6,1,0)</f>
        <v>0</v>
      </c>
      <c r="AM262" t="s">
        <v>16</v>
      </c>
      <c r="AN262" t="s">
        <v>16</v>
      </c>
      <c r="AO262">
        <v>3</v>
      </c>
      <c r="AP262" s="2">
        <v>66.260000000000005</v>
      </c>
      <c r="AQ262" s="3">
        <f>IF(AND(Table13[[#This Row],[Average_amount_spent_per_visit_last_3_months]]&gt;=1,Table13[[#This Row],[Average_amount_spent_per_visit_last_3_months]]&lt;=999),1,0)</f>
        <v>1</v>
      </c>
      <c r="AR262" s="3">
        <f>IF(AND(Table13[[#This Row],[Average_amount_spent_per_visit_last_3_months]]&gt;=1000,Table13[[#This Row],[Average_amount_spent_per_visit_last_3_months]]&lt;=6700),1,0)</f>
        <v>0</v>
      </c>
      <c r="AS262">
        <v>3</v>
      </c>
      <c r="AT262">
        <v>35</v>
      </c>
      <c r="AU262">
        <f>IF(AND(Table13[[#This Row],[Age]]&gt;=18,Table13[[#This Row],[Age]]&lt;=25),1,0)</f>
        <v>0</v>
      </c>
      <c r="AV262">
        <f>IF(AND(Table13[[#This Row],[Age]]&gt;=26,Table13[[#This Row],[Age]]&lt;=35),1,0)</f>
        <v>1</v>
      </c>
      <c r="AW262">
        <f>IF(AND(Table13[[#This Row],[Age]]&gt;=36,Table13[[#This Row],[Age]]&lt;=45),1,0)</f>
        <v>0</v>
      </c>
      <c r="AX262">
        <f>IF(AND(Table13[[#This Row],[Age]]&gt;=46,Table13[[#This Row],[Age]]&lt;=55),1,0)</f>
        <v>0</v>
      </c>
      <c r="AY262">
        <f>IF(AND(Table13[[#This Row],[Age]]&gt;=56,Table13[[#This Row],[Age]]&lt;=67),1,0)</f>
        <v>0</v>
      </c>
      <c r="AZ262" t="s">
        <v>25</v>
      </c>
      <c r="BA262">
        <f>IF(Table13[[#This Row],[Marital Status]]="Married",1,0)</f>
        <v>1</v>
      </c>
      <c r="BB262">
        <f>IF(Table13[[#This Row],[Marital Status]]="Single",1,0)</f>
        <v>0</v>
      </c>
      <c r="BC262" t="s">
        <v>28</v>
      </c>
      <c r="BD262">
        <f>IF(Table13[[#This Row],[gender]]="Male",1,0)</f>
        <v>0</v>
      </c>
      <c r="BE262">
        <f>IF(Table13[[#This Row],[gender]]="Female",1,0)</f>
        <v>1</v>
      </c>
      <c r="BF262" t="s">
        <v>20</v>
      </c>
      <c r="BG262">
        <f>IF(Table13[[#This Row],[Highest level of Education]]="Did not attend school",1,0)</f>
        <v>0</v>
      </c>
      <c r="BH262">
        <f>IF(Table13[[#This Row],[Highest level of Education]]="K12 completed",1,0)</f>
        <v>0</v>
      </c>
      <c r="BI262">
        <f>IF(Table13[[#This Row],[Highest level of Education]]="High School Completed",1,0)</f>
        <v>1</v>
      </c>
      <c r="BJ262">
        <f>IF(Table13[[#This Row],[Highest level of Education]]="Technical Diploma/Partially completed College",1,0)</f>
        <v>0</v>
      </c>
      <c r="BK262">
        <f>IF(Table13[[#This Row],[Highest level of Education]]="University/College Degree",1,0)</f>
        <v>0</v>
      </c>
      <c r="BL262">
        <f>IF(Table13[[#This Row],[Highest level of Education]]="Post-graduate education",1,0)</f>
        <v>0</v>
      </c>
      <c r="BM262">
        <v>5</v>
      </c>
      <c r="BN262">
        <v>3</v>
      </c>
      <c r="BO262" t="s">
        <v>1</v>
      </c>
      <c r="BP262">
        <f>IF(Table13[[#This Row],[Monthly_Income 1_5500 2_8000 3_11000 4_15000 5_20000 6_27000 7_35000 8_5000 9_51000 98_0]]=1,1,0)</f>
        <v>0</v>
      </c>
      <c r="BQ262">
        <f>IF(Table13[[#This Row],[Monthly_Income 1_5500 2_8000 3_11000 4_15000 5_20000 6_27000 7_35000 8_5000 9_51000 98_0]]=2,1,0)</f>
        <v>0</v>
      </c>
      <c r="BR262">
        <f>IF(Table13[[#This Row],[Monthly_Income 1_5500 2_8000 3_11000 4_15000 5_20000 6_27000 7_35000 8_5000 9_51000 98_0]]=3,1,0)</f>
        <v>0</v>
      </c>
      <c r="BS262">
        <f>IF(Table13[[#This Row],[Monthly_Income 1_5500 2_8000 3_11000 4_15000 5_20000 6_27000 7_35000 8_5000 9_51000 98_0]]=4,1,0)</f>
        <v>0</v>
      </c>
      <c r="BT262">
        <f>IF(Table13[[#This Row],[Monthly_Income 1_5500 2_8000 3_11000 4_15000 5_20000 6_27000 7_35000 8_5000 9_51000 98_0]]=5,1,0)</f>
        <v>0</v>
      </c>
      <c r="BU262">
        <f>IF(Table13[[#This Row],[Monthly_Income 1_5500 2_8000 3_11000 4_15000 5_20000 6_27000 7_35000 8_5000 9_51000 98_0]]=6,1,0)</f>
        <v>0</v>
      </c>
      <c r="BV262">
        <f>IF(Table13[[#This Row],[Monthly_Income 1_5500 2_8000 3_11000 4_15000 5_20000 6_27000 7_35000 8_5000 9_51000 98_0]]=7,1,0)</f>
        <v>0</v>
      </c>
      <c r="BW262">
        <f>IF(Table13[[#This Row],[Monthly_Income 1_5500 2_8000 3_11000 4_15000 5_20000 6_27000 7_35000 8_5000 9_51000 98_0]]=8,1,0)</f>
        <v>0</v>
      </c>
      <c r="BX262">
        <f>IF(Table13[[#This Row],[Monthly_Income 1_5500 2_8000 3_11000 4_15000 5_20000 6_27000 7_35000 8_5000 9_51000 98_0]]=9,1,0)</f>
        <v>0</v>
      </c>
      <c r="BY262">
        <f>IF(Table13[[#This Row],[Monthly_Income 1_5500 2_8000 3_11000 4_15000 5_20000 6_27000 7_35000 8_5000 9_51000 98_0]]=98,1,0)</f>
        <v>0</v>
      </c>
      <c r="BZ262">
        <v>3</v>
      </c>
      <c r="CA262">
        <f>IF(Table13[[#This Row],[Monthly_Household_Income]]=1,1,0)</f>
        <v>0</v>
      </c>
      <c r="CB262">
        <f>IF(Table13[[#This Row],[Monthly_Household_Income]]=2,1,0)</f>
        <v>0</v>
      </c>
      <c r="CC262">
        <f>IF(Table13[[#This Row],[Monthly_Household_Income]]=3,1,0)</f>
        <v>1</v>
      </c>
      <c r="CD262">
        <f>IF(Table13[[#This Row],[Monthly_Household_Income]]=4,1,0)</f>
        <v>0</v>
      </c>
      <c r="CE262">
        <f>IF(Table13[[#This Row],[Monthly_Household_Income]]=5,1,0)</f>
        <v>0</v>
      </c>
      <c r="CF262">
        <f>IF(Table13[[#This Row],[Monthly_Household_Income]]=6,1,0)</f>
        <v>0</v>
      </c>
      <c r="CG262">
        <f>IF(Table13[[#This Row],[Monthly_Household_Income]]=7,1,0)</f>
        <v>0</v>
      </c>
      <c r="CH262">
        <f>IF(Table13[[#This Row],[Monthly_Household_Income]]=8,1,0)</f>
        <v>0</v>
      </c>
      <c r="CI262">
        <f>IF(Table13[[#This Row],[Monthly_Household_Income]]=9,1,0)</f>
        <v>0</v>
      </c>
      <c r="CJ262">
        <f>IF(Table13[[#This Row],[Monthly_Household_Income]]=98,1,0)</f>
        <v>0</v>
      </c>
    </row>
    <row r="263" spans="1:88">
      <c r="A263">
        <v>971</v>
      </c>
      <c r="B263" s="1">
        <v>43070</v>
      </c>
      <c r="C263" t="s">
        <v>9</v>
      </c>
      <c r="D263">
        <v>8</v>
      </c>
      <c r="E263">
        <v>8</v>
      </c>
      <c r="F263">
        <v>8</v>
      </c>
      <c r="G263">
        <v>7</v>
      </c>
      <c r="H263">
        <v>8</v>
      </c>
      <c r="I263">
        <v>7</v>
      </c>
      <c r="J263" t="s">
        <v>15</v>
      </c>
      <c r="K263">
        <v>7</v>
      </c>
      <c r="L263">
        <v>8</v>
      </c>
      <c r="M263">
        <v>8</v>
      </c>
      <c r="N263">
        <v>7</v>
      </c>
      <c r="O263">
        <v>7</v>
      </c>
      <c r="P263">
        <v>9</v>
      </c>
      <c r="Q263">
        <v>8</v>
      </c>
      <c r="R263">
        <v>8</v>
      </c>
      <c r="S263">
        <v>7</v>
      </c>
      <c r="T263">
        <v>6</v>
      </c>
      <c r="U263">
        <v>7</v>
      </c>
      <c r="V263">
        <v>7</v>
      </c>
      <c r="W263">
        <v>7</v>
      </c>
      <c r="X263">
        <v>8</v>
      </c>
      <c r="Y263">
        <v>8</v>
      </c>
      <c r="Z263">
        <v>8</v>
      </c>
      <c r="AA263">
        <v>7</v>
      </c>
      <c r="AB263">
        <v>6</v>
      </c>
      <c r="AC263">
        <v>1</v>
      </c>
      <c r="AD263">
        <f>IF(Table13[[#This Row],[payment]]=1,1,0)</f>
        <v>1</v>
      </c>
      <c r="AE263">
        <f>IF(Table13[[#This Row],[payment]]=2,1,0)</f>
        <v>0</v>
      </c>
      <c r="AF263">
        <f>IF(Table13[[#This Row],[payment]]=3,1,0)</f>
        <v>0</v>
      </c>
      <c r="AG263">
        <v>6</v>
      </c>
      <c r="AH263">
        <f>IF(Table13[[#This Row],[method_payment]]=1,1,0)</f>
        <v>0</v>
      </c>
      <c r="AI263">
        <f>IF(Table13[[#This Row],[method_payment]]=2,1,0)</f>
        <v>0</v>
      </c>
      <c r="AJ263">
        <f>IF(Table13[[#This Row],[method_payment]]=3,1,0)</f>
        <v>0</v>
      </c>
      <c r="AK263">
        <f>IF(Table13[[#This Row],[method_payment]]=5,1,0)</f>
        <v>0</v>
      </c>
      <c r="AL263">
        <f>IF(Table13[[#This Row],[method_payment]]=6,1,0)</f>
        <v>1</v>
      </c>
      <c r="AM263" t="s">
        <v>16</v>
      </c>
      <c r="AN263" t="s">
        <v>15</v>
      </c>
      <c r="AO263">
        <v>1</v>
      </c>
      <c r="AP263" s="2">
        <v>222.16</v>
      </c>
      <c r="AQ263" s="3">
        <f>IF(AND(Table13[[#This Row],[Average_amount_spent_per_visit_last_3_months]]&gt;=1,Table13[[#This Row],[Average_amount_spent_per_visit_last_3_months]]&lt;=999),1,0)</f>
        <v>1</v>
      </c>
      <c r="AR263" s="3">
        <f>IF(AND(Table13[[#This Row],[Average_amount_spent_per_visit_last_3_months]]&gt;=1000,Table13[[#This Row],[Average_amount_spent_per_visit_last_3_months]]&lt;=6700),1,0)</f>
        <v>0</v>
      </c>
      <c r="AS263">
        <v>1</v>
      </c>
      <c r="AT263">
        <v>47</v>
      </c>
      <c r="AU263">
        <f>IF(AND(Table13[[#This Row],[Age]]&gt;=18,Table13[[#This Row],[Age]]&lt;=25),1,0)</f>
        <v>0</v>
      </c>
      <c r="AV263">
        <f>IF(AND(Table13[[#This Row],[Age]]&gt;=26,Table13[[#This Row],[Age]]&lt;=35),1,0)</f>
        <v>0</v>
      </c>
      <c r="AW263">
        <f>IF(AND(Table13[[#This Row],[Age]]&gt;=36,Table13[[#This Row],[Age]]&lt;=45),1,0)</f>
        <v>0</v>
      </c>
      <c r="AX263">
        <f>IF(AND(Table13[[#This Row],[Age]]&gt;=46,Table13[[#This Row],[Age]]&lt;=55),1,0)</f>
        <v>1</v>
      </c>
      <c r="AY263">
        <f>IF(AND(Table13[[#This Row],[Age]]&gt;=56,Table13[[#This Row],[Age]]&lt;=67),1,0)</f>
        <v>0</v>
      </c>
      <c r="AZ263" t="s">
        <v>25</v>
      </c>
      <c r="BA263">
        <f>IF(Table13[[#This Row],[Marital Status]]="Married",1,0)</f>
        <v>1</v>
      </c>
      <c r="BB263">
        <f>IF(Table13[[#This Row],[Marital Status]]="Single",1,0)</f>
        <v>0</v>
      </c>
      <c r="BC263" t="s">
        <v>28</v>
      </c>
      <c r="BD263">
        <f>IF(Table13[[#This Row],[gender]]="Male",1,0)</f>
        <v>0</v>
      </c>
      <c r="BE263">
        <f>IF(Table13[[#This Row],[gender]]="Female",1,0)</f>
        <v>1</v>
      </c>
      <c r="BF263" t="s">
        <v>19</v>
      </c>
      <c r="BG263">
        <f>IF(Table13[[#This Row],[Highest level of Education]]="Did not attend school",1,0)</f>
        <v>0</v>
      </c>
      <c r="BH263">
        <f>IF(Table13[[#This Row],[Highest level of Education]]="K12 completed",1,0)</f>
        <v>0</v>
      </c>
      <c r="BI263">
        <f>IF(Table13[[#This Row],[Highest level of Education]]="High School Completed",1,0)</f>
        <v>0</v>
      </c>
      <c r="BJ263">
        <f>IF(Table13[[#This Row],[Highest level of Education]]="Technical Diploma/Partially completed College",1,0)</f>
        <v>0</v>
      </c>
      <c r="BK263">
        <f>IF(Table13[[#This Row],[Highest level of Education]]="University/College Degree",1,0)</f>
        <v>1</v>
      </c>
      <c r="BL263">
        <f>IF(Table13[[#This Row],[Highest level of Education]]="Post-graduate education",1,0)</f>
        <v>0</v>
      </c>
      <c r="BM263">
        <v>3</v>
      </c>
      <c r="BN263">
        <v>3</v>
      </c>
      <c r="BO263" t="s">
        <v>1</v>
      </c>
      <c r="BP263">
        <f>IF(Table13[[#This Row],[Monthly_Income 1_5500 2_8000 3_11000 4_15000 5_20000 6_27000 7_35000 8_5000 9_51000 98_0]]=1,1,0)</f>
        <v>0</v>
      </c>
      <c r="BQ263">
        <f>IF(Table13[[#This Row],[Monthly_Income 1_5500 2_8000 3_11000 4_15000 5_20000 6_27000 7_35000 8_5000 9_51000 98_0]]=2,1,0)</f>
        <v>0</v>
      </c>
      <c r="BR263">
        <f>IF(Table13[[#This Row],[Monthly_Income 1_5500 2_8000 3_11000 4_15000 5_20000 6_27000 7_35000 8_5000 9_51000 98_0]]=3,1,0)</f>
        <v>0</v>
      </c>
      <c r="BS263">
        <f>IF(Table13[[#This Row],[Monthly_Income 1_5500 2_8000 3_11000 4_15000 5_20000 6_27000 7_35000 8_5000 9_51000 98_0]]=4,1,0)</f>
        <v>0</v>
      </c>
      <c r="BT263">
        <f>IF(Table13[[#This Row],[Monthly_Income 1_5500 2_8000 3_11000 4_15000 5_20000 6_27000 7_35000 8_5000 9_51000 98_0]]=5,1,0)</f>
        <v>0</v>
      </c>
      <c r="BU263">
        <f>IF(Table13[[#This Row],[Monthly_Income 1_5500 2_8000 3_11000 4_15000 5_20000 6_27000 7_35000 8_5000 9_51000 98_0]]=6,1,0)</f>
        <v>0</v>
      </c>
      <c r="BV263">
        <f>IF(Table13[[#This Row],[Monthly_Income 1_5500 2_8000 3_11000 4_15000 5_20000 6_27000 7_35000 8_5000 9_51000 98_0]]=7,1,0)</f>
        <v>0</v>
      </c>
      <c r="BW263">
        <f>IF(Table13[[#This Row],[Monthly_Income 1_5500 2_8000 3_11000 4_15000 5_20000 6_27000 7_35000 8_5000 9_51000 98_0]]=8,1,0)</f>
        <v>0</v>
      </c>
      <c r="BX263">
        <f>IF(Table13[[#This Row],[Monthly_Income 1_5500 2_8000 3_11000 4_15000 5_20000 6_27000 7_35000 8_5000 9_51000 98_0]]=9,1,0)</f>
        <v>0</v>
      </c>
      <c r="BY263">
        <f>IF(Table13[[#This Row],[Monthly_Income 1_5500 2_8000 3_11000 4_15000 5_20000 6_27000 7_35000 8_5000 9_51000 98_0]]=98,1,0)</f>
        <v>0</v>
      </c>
      <c r="BZ263">
        <v>98</v>
      </c>
      <c r="CA263">
        <f>IF(Table13[[#This Row],[Monthly_Household_Income]]=1,1,0)</f>
        <v>0</v>
      </c>
      <c r="CB263">
        <f>IF(Table13[[#This Row],[Monthly_Household_Income]]=2,1,0)</f>
        <v>0</v>
      </c>
      <c r="CC263">
        <f>IF(Table13[[#This Row],[Monthly_Household_Income]]=3,1,0)</f>
        <v>0</v>
      </c>
      <c r="CD263">
        <f>IF(Table13[[#This Row],[Monthly_Household_Income]]=4,1,0)</f>
        <v>0</v>
      </c>
      <c r="CE263">
        <f>IF(Table13[[#This Row],[Monthly_Household_Income]]=5,1,0)</f>
        <v>0</v>
      </c>
      <c r="CF263">
        <f>IF(Table13[[#This Row],[Monthly_Household_Income]]=6,1,0)</f>
        <v>0</v>
      </c>
      <c r="CG263">
        <f>IF(Table13[[#This Row],[Monthly_Household_Income]]=7,1,0)</f>
        <v>0</v>
      </c>
      <c r="CH263">
        <f>IF(Table13[[#This Row],[Monthly_Household_Income]]=8,1,0)</f>
        <v>0</v>
      </c>
      <c r="CI263">
        <f>IF(Table13[[#This Row],[Monthly_Household_Income]]=9,1,0)</f>
        <v>0</v>
      </c>
      <c r="CJ263">
        <f>IF(Table13[[#This Row],[Monthly_Household_Income]]=98,1,0)</f>
        <v>1</v>
      </c>
    </row>
    <row r="264" spans="1:88">
      <c r="A264">
        <v>973</v>
      </c>
      <c r="B264" s="1">
        <v>43253</v>
      </c>
      <c r="C264" t="s">
        <v>29</v>
      </c>
      <c r="D264">
        <v>6</v>
      </c>
      <c r="E264">
        <v>8</v>
      </c>
      <c r="F264">
        <v>6</v>
      </c>
      <c r="G264">
        <v>6</v>
      </c>
      <c r="H264">
        <v>6</v>
      </c>
      <c r="I264">
        <v>7</v>
      </c>
      <c r="J264" t="s">
        <v>15</v>
      </c>
      <c r="K264">
        <v>8</v>
      </c>
      <c r="L264">
        <v>8</v>
      </c>
      <c r="M264">
        <v>8</v>
      </c>
      <c r="N264">
        <v>8</v>
      </c>
      <c r="O264">
        <v>8</v>
      </c>
      <c r="P264">
        <v>6</v>
      </c>
      <c r="Q264">
        <v>6</v>
      </c>
      <c r="R264">
        <v>7</v>
      </c>
      <c r="S264">
        <v>7</v>
      </c>
      <c r="T264">
        <v>6</v>
      </c>
      <c r="U264">
        <v>6</v>
      </c>
      <c r="V264">
        <v>8</v>
      </c>
      <c r="W264">
        <v>8</v>
      </c>
      <c r="X264">
        <v>6</v>
      </c>
      <c r="Y264">
        <v>8</v>
      </c>
      <c r="Z264">
        <v>6</v>
      </c>
      <c r="AA264">
        <v>6</v>
      </c>
      <c r="AB264">
        <v>7</v>
      </c>
      <c r="AC264">
        <v>2</v>
      </c>
      <c r="AD264">
        <f>IF(Table13[[#This Row],[payment]]=1,1,0)</f>
        <v>0</v>
      </c>
      <c r="AE264">
        <f>IF(Table13[[#This Row],[payment]]=2,1,0)</f>
        <v>1</v>
      </c>
      <c r="AF264">
        <f>IF(Table13[[#This Row],[payment]]=3,1,0)</f>
        <v>0</v>
      </c>
      <c r="AG264">
        <v>6</v>
      </c>
      <c r="AH264">
        <f>IF(Table13[[#This Row],[method_payment]]=1,1,0)</f>
        <v>0</v>
      </c>
      <c r="AI264">
        <f>IF(Table13[[#This Row],[method_payment]]=2,1,0)</f>
        <v>0</v>
      </c>
      <c r="AJ264">
        <f>IF(Table13[[#This Row],[method_payment]]=3,1,0)</f>
        <v>0</v>
      </c>
      <c r="AK264">
        <f>IF(Table13[[#This Row],[method_payment]]=5,1,0)</f>
        <v>0</v>
      </c>
      <c r="AL264">
        <f>IF(Table13[[#This Row],[method_payment]]=6,1,0)</f>
        <v>1</v>
      </c>
      <c r="AM264" t="s">
        <v>15</v>
      </c>
      <c r="AN264" t="s">
        <v>15</v>
      </c>
      <c r="AO264">
        <v>1</v>
      </c>
      <c r="AP264" s="2">
        <v>289.01</v>
      </c>
      <c r="AQ264" s="3">
        <f>IF(AND(Table13[[#This Row],[Average_amount_spent_per_visit_last_3_months]]&gt;=1,Table13[[#This Row],[Average_amount_spent_per_visit_last_3_months]]&lt;=999),1,0)</f>
        <v>1</v>
      </c>
      <c r="AR264" s="3">
        <f>IF(AND(Table13[[#This Row],[Average_amount_spent_per_visit_last_3_months]]&gt;=1000,Table13[[#This Row],[Average_amount_spent_per_visit_last_3_months]]&lt;=6700),1,0)</f>
        <v>0</v>
      </c>
      <c r="AS264">
        <v>1</v>
      </c>
      <c r="AT264">
        <v>37</v>
      </c>
      <c r="AU264">
        <f>IF(AND(Table13[[#This Row],[Age]]&gt;=18,Table13[[#This Row],[Age]]&lt;=25),1,0)</f>
        <v>0</v>
      </c>
      <c r="AV264">
        <f>IF(AND(Table13[[#This Row],[Age]]&gt;=26,Table13[[#This Row],[Age]]&lt;=35),1,0)</f>
        <v>0</v>
      </c>
      <c r="AW264">
        <f>IF(AND(Table13[[#This Row],[Age]]&gt;=36,Table13[[#This Row],[Age]]&lt;=45),1,0)</f>
        <v>1</v>
      </c>
      <c r="AX264">
        <f>IF(AND(Table13[[#This Row],[Age]]&gt;=46,Table13[[#This Row],[Age]]&lt;=55),1,0)</f>
        <v>0</v>
      </c>
      <c r="AY264">
        <f>IF(AND(Table13[[#This Row],[Age]]&gt;=56,Table13[[#This Row],[Age]]&lt;=67),1,0)</f>
        <v>0</v>
      </c>
      <c r="AZ264" t="s">
        <v>25</v>
      </c>
      <c r="BA264">
        <f>IF(Table13[[#This Row],[Marital Status]]="Married",1,0)</f>
        <v>1</v>
      </c>
      <c r="BB264">
        <f>IF(Table13[[#This Row],[Marital Status]]="Single",1,0)</f>
        <v>0</v>
      </c>
      <c r="BC264" t="s">
        <v>28</v>
      </c>
      <c r="BD264">
        <f>IF(Table13[[#This Row],[gender]]="Male",1,0)</f>
        <v>0</v>
      </c>
      <c r="BE264">
        <f>IF(Table13[[#This Row],[gender]]="Female",1,0)</f>
        <v>1</v>
      </c>
      <c r="BF264" t="s">
        <v>23</v>
      </c>
      <c r="BG264">
        <f>IF(Table13[[#This Row],[Highest level of Education]]="Did not attend school",1,0)</f>
        <v>0</v>
      </c>
      <c r="BH264">
        <f>IF(Table13[[#This Row],[Highest level of Education]]="K12 completed",1,0)</f>
        <v>0</v>
      </c>
      <c r="BI264">
        <f>IF(Table13[[#This Row],[Highest level of Education]]="High School Completed",1,0)</f>
        <v>0</v>
      </c>
      <c r="BJ264">
        <f>IF(Table13[[#This Row],[Highest level of Education]]="Technical Diploma/Partially completed College",1,0)</f>
        <v>1</v>
      </c>
      <c r="BK264">
        <f>IF(Table13[[#This Row],[Highest level of Education]]="University/College Degree",1,0)</f>
        <v>0</v>
      </c>
      <c r="BL264">
        <f>IF(Table13[[#This Row],[Highest level of Education]]="Post-graduate education",1,0)</f>
        <v>0</v>
      </c>
      <c r="BM264">
        <v>3</v>
      </c>
      <c r="BN264">
        <v>1</v>
      </c>
      <c r="BO264">
        <v>4</v>
      </c>
      <c r="BP264">
        <f>IF(Table13[[#This Row],[Monthly_Income 1_5500 2_8000 3_11000 4_15000 5_20000 6_27000 7_35000 8_5000 9_51000 98_0]]=1,1,0)</f>
        <v>0</v>
      </c>
      <c r="BQ264">
        <f>IF(Table13[[#This Row],[Monthly_Income 1_5500 2_8000 3_11000 4_15000 5_20000 6_27000 7_35000 8_5000 9_51000 98_0]]=2,1,0)</f>
        <v>0</v>
      </c>
      <c r="BR264">
        <f>IF(Table13[[#This Row],[Monthly_Income 1_5500 2_8000 3_11000 4_15000 5_20000 6_27000 7_35000 8_5000 9_51000 98_0]]=3,1,0)</f>
        <v>0</v>
      </c>
      <c r="BS264">
        <f>IF(Table13[[#This Row],[Monthly_Income 1_5500 2_8000 3_11000 4_15000 5_20000 6_27000 7_35000 8_5000 9_51000 98_0]]=4,1,0)</f>
        <v>1</v>
      </c>
      <c r="BT264">
        <f>IF(Table13[[#This Row],[Monthly_Income 1_5500 2_8000 3_11000 4_15000 5_20000 6_27000 7_35000 8_5000 9_51000 98_0]]=5,1,0)</f>
        <v>0</v>
      </c>
      <c r="BU264">
        <f>IF(Table13[[#This Row],[Monthly_Income 1_5500 2_8000 3_11000 4_15000 5_20000 6_27000 7_35000 8_5000 9_51000 98_0]]=6,1,0)</f>
        <v>0</v>
      </c>
      <c r="BV264">
        <f>IF(Table13[[#This Row],[Monthly_Income 1_5500 2_8000 3_11000 4_15000 5_20000 6_27000 7_35000 8_5000 9_51000 98_0]]=7,1,0)</f>
        <v>0</v>
      </c>
      <c r="BW264">
        <f>IF(Table13[[#This Row],[Monthly_Income 1_5500 2_8000 3_11000 4_15000 5_20000 6_27000 7_35000 8_5000 9_51000 98_0]]=8,1,0)</f>
        <v>0</v>
      </c>
      <c r="BX264">
        <f>IF(Table13[[#This Row],[Monthly_Income 1_5500 2_8000 3_11000 4_15000 5_20000 6_27000 7_35000 8_5000 9_51000 98_0]]=9,1,0)</f>
        <v>0</v>
      </c>
      <c r="BY264">
        <f>IF(Table13[[#This Row],[Monthly_Income 1_5500 2_8000 3_11000 4_15000 5_20000 6_27000 7_35000 8_5000 9_51000 98_0]]=98,1,0)</f>
        <v>0</v>
      </c>
      <c r="BZ264">
        <v>6</v>
      </c>
      <c r="CA264">
        <f>IF(Table13[[#This Row],[Monthly_Household_Income]]=1,1,0)</f>
        <v>0</v>
      </c>
      <c r="CB264">
        <f>IF(Table13[[#This Row],[Monthly_Household_Income]]=2,1,0)</f>
        <v>0</v>
      </c>
      <c r="CC264">
        <f>IF(Table13[[#This Row],[Monthly_Household_Income]]=3,1,0)</f>
        <v>0</v>
      </c>
      <c r="CD264">
        <f>IF(Table13[[#This Row],[Monthly_Household_Income]]=4,1,0)</f>
        <v>0</v>
      </c>
      <c r="CE264">
        <f>IF(Table13[[#This Row],[Monthly_Household_Income]]=5,1,0)</f>
        <v>0</v>
      </c>
      <c r="CF264">
        <f>IF(Table13[[#This Row],[Monthly_Household_Income]]=6,1,0)</f>
        <v>1</v>
      </c>
      <c r="CG264">
        <f>IF(Table13[[#This Row],[Monthly_Household_Income]]=7,1,0)</f>
        <v>0</v>
      </c>
      <c r="CH264">
        <f>IF(Table13[[#This Row],[Monthly_Household_Income]]=8,1,0)</f>
        <v>0</v>
      </c>
      <c r="CI264">
        <f>IF(Table13[[#This Row],[Monthly_Household_Income]]=9,1,0)</f>
        <v>0</v>
      </c>
      <c r="CJ264">
        <f>IF(Table13[[#This Row],[Monthly_Household_Income]]=98,1,0)</f>
        <v>0</v>
      </c>
    </row>
    <row r="265" spans="1:88">
      <c r="A265">
        <v>975</v>
      </c>
      <c r="B265" s="1">
        <v>42974</v>
      </c>
      <c r="C265" t="s">
        <v>31</v>
      </c>
      <c r="D265">
        <v>8</v>
      </c>
      <c r="E265">
        <v>8</v>
      </c>
      <c r="F265">
        <v>10</v>
      </c>
      <c r="G265">
        <v>9</v>
      </c>
      <c r="H265">
        <v>9</v>
      </c>
      <c r="I265">
        <v>9</v>
      </c>
      <c r="J265" t="s">
        <v>16</v>
      </c>
      <c r="K265">
        <v>8</v>
      </c>
      <c r="L265">
        <v>7</v>
      </c>
      <c r="M265">
        <v>7</v>
      </c>
      <c r="N265">
        <v>9</v>
      </c>
      <c r="O265">
        <v>10</v>
      </c>
      <c r="P265">
        <v>8</v>
      </c>
      <c r="Q265">
        <v>8</v>
      </c>
      <c r="R265">
        <v>9</v>
      </c>
      <c r="S265">
        <v>9</v>
      </c>
      <c r="T265">
        <v>9</v>
      </c>
      <c r="U265">
        <v>9</v>
      </c>
      <c r="V265">
        <v>8</v>
      </c>
      <c r="W265">
        <v>8</v>
      </c>
      <c r="X265">
        <v>0</v>
      </c>
      <c r="Y265">
        <v>8</v>
      </c>
      <c r="Z265">
        <v>10</v>
      </c>
      <c r="AA265">
        <v>8</v>
      </c>
      <c r="AB265">
        <v>8</v>
      </c>
      <c r="AC265">
        <v>2</v>
      </c>
      <c r="AD265">
        <f>IF(Table13[[#This Row],[payment]]=1,1,0)</f>
        <v>0</v>
      </c>
      <c r="AE265">
        <f>IF(Table13[[#This Row],[payment]]=2,1,0)</f>
        <v>1</v>
      </c>
      <c r="AF265">
        <f>IF(Table13[[#This Row],[payment]]=3,1,0)</f>
        <v>0</v>
      </c>
      <c r="AG265">
        <v>2</v>
      </c>
      <c r="AH265">
        <f>IF(Table13[[#This Row],[method_payment]]=1,1,0)</f>
        <v>0</v>
      </c>
      <c r="AI265">
        <f>IF(Table13[[#This Row],[method_payment]]=2,1,0)</f>
        <v>1</v>
      </c>
      <c r="AJ265">
        <f>IF(Table13[[#This Row],[method_payment]]=3,1,0)</f>
        <v>0</v>
      </c>
      <c r="AK265">
        <f>IF(Table13[[#This Row],[method_payment]]=5,1,0)</f>
        <v>0</v>
      </c>
      <c r="AL265">
        <f>IF(Table13[[#This Row],[method_payment]]=6,1,0)</f>
        <v>0</v>
      </c>
      <c r="AM265" t="s">
        <v>16</v>
      </c>
      <c r="AN265" t="s">
        <v>16</v>
      </c>
      <c r="AO265">
        <v>2</v>
      </c>
      <c r="AP265" s="2">
        <v>435.4</v>
      </c>
      <c r="AQ265" s="3">
        <f>IF(AND(Table13[[#This Row],[Average_amount_spent_per_visit_last_3_months]]&gt;=1,Table13[[#This Row],[Average_amount_spent_per_visit_last_3_months]]&lt;=999),1,0)</f>
        <v>1</v>
      </c>
      <c r="AR265" s="3">
        <f>IF(AND(Table13[[#This Row],[Average_amount_spent_per_visit_last_3_months]]&gt;=1000,Table13[[#This Row],[Average_amount_spent_per_visit_last_3_months]]&lt;=6700),1,0)</f>
        <v>0</v>
      </c>
      <c r="AS265">
        <v>2</v>
      </c>
      <c r="AT265">
        <v>47</v>
      </c>
      <c r="AU265">
        <f>IF(AND(Table13[[#This Row],[Age]]&gt;=18,Table13[[#This Row],[Age]]&lt;=25),1,0)</f>
        <v>0</v>
      </c>
      <c r="AV265">
        <f>IF(AND(Table13[[#This Row],[Age]]&gt;=26,Table13[[#This Row],[Age]]&lt;=35),1,0)</f>
        <v>0</v>
      </c>
      <c r="AW265">
        <f>IF(AND(Table13[[#This Row],[Age]]&gt;=36,Table13[[#This Row],[Age]]&lt;=45),1,0)</f>
        <v>0</v>
      </c>
      <c r="AX265">
        <f>IF(AND(Table13[[#This Row],[Age]]&gt;=46,Table13[[#This Row],[Age]]&lt;=55),1,0)</f>
        <v>1</v>
      </c>
      <c r="AY265">
        <f>IF(AND(Table13[[#This Row],[Age]]&gt;=56,Table13[[#This Row],[Age]]&lt;=67),1,0)</f>
        <v>0</v>
      </c>
      <c r="AZ265" t="s">
        <v>25</v>
      </c>
      <c r="BA265">
        <f>IF(Table13[[#This Row],[Marital Status]]="Married",1,0)</f>
        <v>1</v>
      </c>
      <c r="BB265">
        <f>IF(Table13[[#This Row],[Marital Status]]="Single",1,0)</f>
        <v>0</v>
      </c>
      <c r="BC265" t="s">
        <v>27</v>
      </c>
      <c r="BD265">
        <f>IF(Table13[[#This Row],[gender]]="Male",1,0)</f>
        <v>1</v>
      </c>
      <c r="BE265">
        <f>IF(Table13[[#This Row],[gender]]="Female",1,0)</f>
        <v>0</v>
      </c>
      <c r="BF265" t="s">
        <v>23</v>
      </c>
      <c r="BG265">
        <f>IF(Table13[[#This Row],[Highest level of Education]]="Did not attend school",1,0)</f>
        <v>0</v>
      </c>
      <c r="BH265">
        <f>IF(Table13[[#This Row],[Highest level of Education]]="K12 completed",1,0)</f>
        <v>0</v>
      </c>
      <c r="BI265">
        <f>IF(Table13[[#This Row],[Highest level of Education]]="High School Completed",1,0)</f>
        <v>0</v>
      </c>
      <c r="BJ265">
        <f>IF(Table13[[#This Row],[Highest level of Education]]="Technical Diploma/Partially completed College",1,0)</f>
        <v>1</v>
      </c>
      <c r="BK265">
        <f>IF(Table13[[#This Row],[Highest level of Education]]="University/College Degree",1,0)</f>
        <v>0</v>
      </c>
      <c r="BL265">
        <f>IF(Table13[[#This Row],[Highest level of Education]]="Post-graduate education",1,0)</f>
        <v>0</v>
      </c>
      <c r="BM265">
        <v>4</v>
      </c>
      <c r="BN265">
        <v>1</v>
      </c>
      <c r="BO265">
        <v>5</v>
      </c>
      <c r="BP265">
        <f>IF(Table13[[#This Row],[Monthly_Income 1_5500 2_8000 3_11000 4_15000 5_20000 6_27000 7_35000 8_5000 9_51000 98_0]]=1,1,0)</f>
        <v>0</v>
      </c>
      <c r="BQ265">
        <f>IF(Table13[[#This Row],[Monthly_Income 1_5500 2_8000 3_11000 4_15000 5_20000 6_27000 7_35000 8_5000 9_51000 98_0]]=2,1,0)</f>
        <v>0</v>
      </c>
      <c r="BR265">
        <f>IF(Table13[[#This Row],[Monthly_Income 1_5500 2_8000 3_11000 4_15000 5_20000 6_27000 7_35000 8_5000 9_51000 98_0]]=3,1,0)</f>
        <v>0</v>
      </c>
      <c r="BS265">
        <f>IF(Table13[[#This Row],[Monthly_Income 1_5500 2_8000 3_11000 4_15000 5_20000 6_27000 7_35000 8_5000 9_51000 98_0]]=4,1,0)</f>
        <v>0</v>
      </c>
      <c r="BT265">
        <f>IF(Table13[[#This Row],[Monthly_Income 1_5500 2_8000 3_11000 4_15000 5_20000 6_27000 7_35000 8_5000 9_51000 98_0]]=5,1,0)</f>
        <v>1</v>
      </c>
      <c r="BU265">
        <f>IF(Table13[[#This Row],[Monthly_Income 1_5500 2_8000 3_11000 4_15000 5_20000 6_27000 7_35000 8_5000 9_51000 98_0]]=6,1,0)</f>
        <v>0</v>
      </c>
      <c r="BV265">
        <f>IF(Table13[[#This Row],[Monthly_Income 1_5500 2_8000 3_11000 4_15000 5_20000 6_27000 7_35000 8_5000 9_51000 98_0]]=7,1,0)</f>
        <v>0</v>
      </c>
      <c r="BW265">
        <f>IF(Table13[[#This Row],[Monthly_Income 1_5500 2_8000 3_11000 4_15000 5_20000 6_27000 7_35000 8_5000 9_51000 98_0]]=8,1,0)</f>
        <v>0</v>
      </c>
      <c r="BX265">
        <f>IF(Table13[[#This Row],[Monthly_Income 1_5500 2_8000 3_11000 4_15000 5_20000 6_27000 7_35000 8_5000 9_51000 98_0]]=9,1,0)</f>
        <v>0</v>
      </c>
      <c r="BY265">
        <f>IF(Table13[[#This Row],[Monthly_Income 1_5500 2_8000 3_11000 4_15000 5_20000 6_27000 7_35000 8_5000 9_51000 98_0]]=98,1,0)</f>
        <v>0</v>
      </c>
      <c r="BZ265">
        <v>9</v>
      </c>
      <c r="CA265">
        <f>IF(Table13[[#This Row],[Monthly_Household_Income]]=1,1,0)</f>
        <v>0</v>
      </c>
      <c r="CB265">
        <f>IF(Table13[[#This Row],[Monthly_Household_Income]]=2,1,0)</f>
        <v>0</v>
      </c>
      <c r="CC265">
        <f>IF(Table13[[#This Row],[Monthly_Household_Income]]=3,1,0)</f>
        <v>0</v>
      </c>
      <c r="CD265">
        <f>IF(Table13[[#This Row],[Monthly_Household_Income]]=4,1,0)</f>
        <v>0</v>
      </c>
      <c r="CE265">
        <f>IF(Table13[[#This Row],[Monthly_Household_Income]]=5,1,0)</f>
        <v>0</v>
      </c>
      <c r="CF265">
        <f>IF(Table13[[#This Row],[Monthly_Household_Income]]=6,1,0)</f>
        <v>0</v>
      </c>
      <c r="CG265">
        <f>IF(Table13[[#This Row],[Monthly_Household_Income]]=7,1,0)</f>
        <v>0</v>
      </c>
      <c r="CH265">
        <f>IF(Table13[[#This Row],[Monthly_Household_Income]]=8,1,0)</f>
        <v>0</v>
      </c>
      <c r="CI265">
        <f>IF(Table13[[#This Row],[Monthly_Household_Income]]=9,1,0)</f>
        <v>1</v>
      </c>
      <c r="CJ265">
        <f>IF(Table13[[#This Row],[Monthly_Household_Income]]=98,1,0)</f>
        <v>0</v>
      </c>
    </row>
    <row r="266" spans="1:88">
      <c r="A266">
        <v>976</v>
      </c>
      <c r="B266" s="1">
        <v>43100</v>
      </c>
      <c r="C266" t="s">
        <v>31</v>
      </c>
      <c r="D266">
        <v>7</v>
      </c>
      <c r="E266">
        <v>6</v>
      </c>
      <c r="F266">
        <v>7</v>
      </c>
      <c r="G266">
        <v>7</v>
      </c>
      <c r="H266">
        <v>7</v>
      </c>
      <c r="I266">
        <v>7</v>
      </c>
      <c r="J266" t="s">
        <v>15</v>
      </c>
      <c r="K266">
        <v>8</v>
      </c>
      <c r="L266">
        <v>9</v>
      </c>
      <c r="M266">
        <v>7</v>
      </c>
      <c r="N266">
        <v>7</v>
      </c>
      <c r="O266">
        <v>7</v>
      </c>
      <c r="P266">
        <v>6</v>
      </c>
      <c r="Q266">
        <v>8</v>
      </c>
      <c r="R266">
        <v>8</v>
      </c>
      <c r="S266">
        <v>9</v>
      </c>
      <c r="T266">
        <v>9</v>
      </c>
      <c r="U266">
        <v>8</v>
      </c>
      <c r="V266">
        <v>7</v>
      </c>
      <c r="W266">
        <v>6</v>
      </c>
      <c r="X266">
        <v>8</v>
      </c>
      <c r="Y266">
        <v>8</v>
      </c>
      <c r="Z266">
        <v>10</v>
      </c>
      <c r="AA266">
        <v>7</v>
      </c>
      <c r="AB266">
        <v>7</v>
      </c>
      <c r="AC266">
        <v>2</v>
      </c>
      <c r="AD266">
        <f>IF(Table13[[#This Row],[payment]]=1,1,0)</f>
        <v>0</v>
      </c>
      <c r="AE266">
        <f>IF(Table13[[#This Row],[payment]]=2,1,0)</f>
        <v>1</v>
      </c>
      <c r="AF266">
        <f>IF(Table13[[#This Row],[payment]]=3,1,0)</f>
        <v>0</v>
      </c>
      <c r="AG266">
        <v>6</v>
      </c>
      <c r="AH266">
        <f>IF(Table13[[#This Row],[method_payment]]=1,1,0)</f>
        <v>0</v>
      </c>
      <c r="AI266">
        <f>IF(Table13[[#This Row],[method_payment]]=2,1,0)</f>
        <v>0</v>
      </c>
      <c r="AJ266">
        <f>IF(Table13[[#This Row],[method_payment]]=3,1,0)</f>
        <v>0</v>
      </c>
      <c r="AK266">
        <f>IF(Table13[[#This Row],[method_payment]]=5,1,0)</f>
        <v>0</v>
      </c>
      <c r="AL266">
        <f>IF(Table13[[#This Row],[method_payment]]=6,1,0)</f>
        <v>1</v>
      </c>
      <c r="AM266" t="s">
        <v>16</v>
      </c>
      <c r="AN266" t="s">
        <v>16</v>
      </c>
      <c r="AO266">
        <v>4</v>
      </c>
      <c r="AP266" s="2">
        <v>290.95</v>
      </c>
      <c r="AQ266" s="3">
        <f>IF(AND(Table13[[#This Row],[Average_amount_spent_per_visit_last_3_months]]&gt;=1,Table13[[#This Row],[Average_amount_spent_per_visit_last_3_months]]&lt;=999),1,0)</f>
        <v>1</v>
      </c>
      <c r="AR266" s="3">
        <f>IF(AND(Table13[[#This Row],[Average_amount_spent_per_visit_last_3_months]]&gt;=1000,Table13[[#This Row],[Average_amount_spent_per_visit_last_3_months]]&lt;=6700),1,0)</f>
        <v>0</v>
      </c>
      <c r="AS266">
        <v>1</v>
      </c>
      <c r="AT266">
        <v>33</v>
      </c>
      <c r="AU266">
        <f>IF(AND(Table13[[#This Row],[Age]]&gt;=18,Table13[[#This Row],[Age]]&lt;=25),1,0)</f>
        <v>0</v>
      </c>
      <c r="AV266">
        <f>IF(AND(Table13[[#This Row],[Age]]&gt;=26,Table13[[#This Row],[Age]]&lt;=35),1,0)</f>
        <v>1</v>
      </c>
      <c r="AW266">
        <f>IF(AND(Table13[[#This Row],[Age]]&gt;=36,Table13[[#This Row],[Age]]&lt;=45),1,0)</f>
        <v>0</v>
      </c>
      <c r="AX266">
        <f>IF(AND(Table13[[#This Row],[Age]]&gt;=46,Table13[[#This Row],[Age]]&lt;=55),1,0)</f>
        <v>0</v>
      </c>
      <c r="AY266">
        <f>IF(AND(Table13[[#This Row],[Age]]&gt;=56,Table13[[#This Row],[Age]]&lt;=67),1,0)</f>
        <v>0</v>
      </c>
      <c r="AZ266" t="s">
        <v>25</v>
      </c>
      <c r="BA266">
        <f>IF(Table13[[#This Row],[Marital Status]]="Married",1,0)</f>
        <v>1</v>
      </c>
      <c r="BB266">
        <f>IF(Table13[[#This Row],[Marital Status]]="Single",1,0)</f>
        <v>0</v>
      </c>
      <c r="BC266" t="s">
        <v>27</v>
      </c>
      <c r="BD266">
        <f>IF(Table13[[#This Row],[gender]]="Male",1,0)</f>
        <v>1</v>
      </c>
      <c r="BE266">
        <f>IF(Table13[[#This Row],[gender]]="Female",1,0)</f>
        <v>0</v>
      </c>
      <c r="BF266" t="s">
        <v>19</v>
      </c>
      <c r="BG266">
        <f>IF(Table13[[#This Row],[Highest level of Education]]="Did not attend school",1,0)</f>
        <v>0</v>
      </c>
      <c r="BH266">
        <f>IF(Table13[[#This Row],[Highest level of Education]]="K12 completed",1,0)</f>
        <v>0</v>
      </c>
      <c r="BI266">
        <f>IF(Table13[[#This Row],[Highest level of Education]]="High School Completed",1,0)</f>
        <v>0</v>
      </c>
      <c r="BJ266">
        <f>IF(Table13[[#This Row],[Highest level of Education]]="Technical Diploma/Partially completed College",1,0)</f>
        <v>0</v>
      </c>
      <c r="BK266">
        <f>IF(Table13[[#This Row],[Highest level of Education]]="University/College Degree",1,0)</f>
        <v>1</v>
      </c>
      <c r="BL266">
        <f>IF(Table13[[#This Row],[Highest level of Education]]="Post-graduate education",1,0)</f>
        <v>0</v>
      </c>
      <c r="BM266">
        <v>1</v>
      </c>
      <c r="BN266">
        <v>1</v>
      </c>
      <c r="BO266">
        <v>3</v>
      </c>
      <c r="BP266">
        <f>IF(Table13[[#This Row],[Monthly_Income 1_5500 2_8000 3_11000 4_15000 5_20000 6_27000 7_35000 8_5000 9_51000 98_0]]=1,1,0)</f>
        <v>0</v>
      </c>
      <c r="BQ266">
        <f>IF(Table13[[#This Row],[Monthly_Income 1_5500 2_8000 3_11000 4_15000 5_20000 6_27000 7_35000 8_5000 9_51000 98_0]]=2,1,0)</f>
        <v>0</v>
      </c>
      <c r="BR266">
        <f>IF(Table13[[#This Row],[Monthly_Income 1_5500 2_8000 3_11000 4_15000 5_20000 6_27000 7_35000 8_5000 9_51000 98_0]]=3,1,0)</f>
        <v>1</v>
      </c>
      <c r="BS266">
        <f>IF(Table13[[#This Row],[Monthly_Income 1_5500 2_8000 3_11000 4_15000 5_20000 6_27000 7_35000 8_5000 9_51000 98_0]]=4,1,0)</f>
        <v>0</v>
      </c>
      <c r="BT266">
        <f>IF(Table13[[#This Row],[Monthly_Income 1_5500 2_8000 3_11000 4_15000 5_20000 6_27000 7_35000 8_5000 9_51000 98_0]]=5,1,0)</f>
        <v>0</v>
      </c>
      <c r="BU266">
        <f>IF(Table13[[#This Row],[Monthly_Income 1_5500 2_8000 3_11000 4_15000 5_20000 6_27000 7_35000 8_5000 9_51000 98_0]]=6,1,0)</f>
        <v>0</v>
      </c>
      <c r="BV266">
        <f>IF(Table13[[#This Row],[Monthly_Income 1_5500 2_8000 3_11000 4_15000 5_20000 6_27000 7_35000 8_5000 9_51000 98_0]]=7,1,0)</f>
        <v>0</v>
      </c>
      <c r="BW266">
        <f>IF(Table13[[#This Row],[Monthly_Income 1_5500 2_8000 3_11000 4_15000 5_20000 6_27000 7_35000 8_5000 9_51000 98_0]]=8,1,0)</f>
        <v>0</v>
      </c>
      <c r="BX266">
        <f>IF(Table13[[#This Row],[Monthly_Income 1_5500 2_8000 3_11000 4_15000 5_20000 6_27000 7_35000 8_5000 9_51000 98_0]]=9,1,0)</f>
        <v>0</v>
      </c>
      <c r="BY266">
        <f>IF(Table13[[#This Row],[Monthly_Income 1_5500 2_8000 3_11000 4_15000 5_20000 6_27000 7_35000 8_5000 9_51000 98_0]]=98,1,0)</f>
        <v>0</v>
      </c>
      <c r="BZ266">
        <v>3</v>
      </c>
      <c r="CA266">
        <f>IF(Table13[[#This Row],[Monthly_Household_Income]]=1,1,0)</f>
        <v>0</v>
      </c>
      <c r="CB266">
        <f>IF(Table13[[#This Row],[Monthly_Household_Income]]=2,1,0)</f>
        <v>0</v>
      </c>
      <c r="CC266">
        <f>IF(Table13[[#This Row],[Monthly_Household_Income]]=3,1,0)</f>
        <v>1</v>
      </c>
      <c r="CD266">
        <f>IF(Table13[[#This Row],[Monthly_Household_Income]]=4,1,0)</f>
        <v>0</v>
      </c>
      <c r="CE266">
        <f>IF(Table13[[#This Row],[Monthly_Household_Income]]=5,1,0)</f>
        <v>0</v>
      </c>
      <c r="CF266">
        <f>IF(Table13[[#This Row],[Monthly_Household_Income]]=6,1,0)</f>
        <v>0</v>
      </c>
      <c r="CG266">
        <f>IF(Table13[[#This Row],[Monthly_Household_Income]]=7,1,0)</f>
        <v>0</v>
      </c>
      <c r="CH266">
        <f>IF(Table13[[#This Row],[Monthly_Household_Income]]=8,1,0)</f>
        <v>0</v>
      </c>
      <c r="CI266">
        <f>IF(Table13[[#This Row],[Monthly_Household_Income]]=9,1,0)</f>
        <v>0</v>
      </c>
      <c r="CJ266">
        <f>IF(Table13[[#This Row],[Monthly_Household_Income]]=98,1,0)</f>
        <v>0</v>
      </c>
    </row>
    <row r="267" spans="1:88">
      <c r="A267">
        <v>978</v>
      </c>
      <c r="B267" s="1">
        <v>42972</v>
      </c>
      <c r="C267" t="s">
        <v>39</v>
      </c>
      <c r="D267">
        <v>9</v>
      </c>
      <c r="E267">
        <v>9</v>
      </c>
      <c r="F267">
        <v>7</v>
      </c>
      <c r="G267">
        <v>8</v>
      </c>
      <c r="H267">
        <v>8</v>
      </c>
      <c r="I267">
        <v>9</v>
      </c>
      <c r="J267" t="s">
        <v>15</v>
      </c>
      <c r="K267">
        <v>8</v>
      </c>
      <c r="L267">
        <v>9</v>
      </c>
      <c r="M267">
        <v>8</v>
      </c>
      <c r="N267">
        <v>9</v>
      </c>
      <c r="O267">
        <v>7</v>
      </c>
      <c r="P267">
        <v>8</v>
      </c>
      <c r="Q267">
        <v>7</v>
      </c>
      <c r="R267">
        <v>8</v>
      </c>
      <c r="S267">
        <v>7</v>
      </c>
      <c r="T267">
        <v>7</v>
      </c>
      <c r="U267">
        <v>9</v>
      </c>
      <c r="V267">
        <v>9</v>
      </c>
      <c r="W267">
        <v>8</v>
      </c>
      <c r="X267">
        <v>8</v>
      </c>
      <c r="Y267">
        <v>9</v>
      </c>
      <c r="Z267">
        <v>8</v>
      </c>
      <c r="AA267">
        <v>9</v>
      </c>
      <c r="AB267">
        <v>8</v>
      </c>
      <c r="AC267">
        <v>1</v>
      </c>
      <c r="AD267">
        <f>IF(Table13[[#This Row],[payment]]=1,1,0)</f>
        <v>1</v>
      </c>
      <c r="AE267">
        <f>IF(Table13[[#This Row],[payment]]=2,1,0)</f>
        <v>0</v>
      </c>
      <c r="AF267">
        <f>IF(Table13[[#This Row],[payment]]=3,1,0)</f>
        <v>0</v>
      </c>
      <c r="AG267">
        <v>5</v>
      </c>
      <c r="AH267">
        <f>IF(Table13[[#This Row],[method_payment]]=1,1,0)</f>
        <v>0</v>
      </c>
      <c r="AI267">
        <f>IF(Table13[[#This Row],[method_payment]]=2,1,0)</f>
        <v>0</v>
      </c>
      <c r="AJ267">
        <f>IF(Table13[[#This Row],[method_payment]]=3,1,0)</f>
        <v>0</v>
      </c>
      <c r="AK267">
        <f>IF(Table13[[#This Row],[method_payment]]=5,1,0)</f>
        <v>1</v>
      </c>
      <c r="AL267">
        <f>IF(Table13[[#This Row],[method_payment]]=6,1,0)</f>
        <v>0</v>
      </c>
      <c r="AM267" t="s">
        <v>16</v>
      </c>
      <c r="AN267" t="s">
        <v>15</v>
      </c>
      <c r="AO267">
        <v>1</v>
      </c>
      <c r="AP267" s="2">
        <v>571.33000000000004</v>
      </c>
      <c r="AQ267" s="3">
        <f>IF(AND(Table13[[#This Row],[Average_amount_spent_per_visit_last_3_months]]&gt;=1,Table13[[#This Row],[Average_amount_spent_per_visit_last_3_months]]&lt;=999),1,0)</f>
        <v>1</v>
      </c>
      <c r="AR267" s="3">
        <f>IF(AND(Table13[[#This Row],[Average_amount_spent_per_visit_last_3_months]]&gt;=1000,Table13[[#This Row],[Average_amount_spent_per_visit_last_3_months]]&lt;=6700),1,0)</f>
        <v>0</v>
      </c>
      <c r="AS267">
        <v>1</v>
      </c>
      <c r="AT267">
        <v>50</v>
      </c>
      <c r="AU267">
        <f>IF(AND(Table13[[#This Row],[Age]]&gt;=18,Table13[[#This Row],[Age]]&lt;=25),1,0)</f>
        <v>0</v>
      </c>
      <c r="AV267">
        <f>IF(AND(Table13[[#This Row],[Age]]&gt;=26,Table13[[#This Row],[Age]]&lt;=35),1,0)</f>
        <v>0</v>
      </c>
      <c r="AW267">
        <f>IF(AND(Table13[[#This Row],[Age]]&gt;=36,Table13[[#This Row],[Age]]&lt;=45),1,0)</f>
        <v>0</v>
      </c>
      <c r="AX267">
        <f>IF(AND(Table13[[#This Row],[Age]]&gt;=46,Table13[[#This Row],[Age]]&lt;=55),1,0)</f>
        <v>1</v>
      </c>
      <c r="AY267">
        <f>IF(AND(Table13[[#This Row],[Age]]&gt;=56,Table13[[#This Row],[Age]]&lt;=67),1,0)</f>
        <v>0</v>
      </c>
      <c r="AZ267" t="s">
        <v>25</v>
      </c>
      <c r="BA267">
        <f>IF(Table13[[#This Row],[Marital Status]]="Married",1,0)</f>
        <v>1</v>
      </c>
      <c r="BB267">
        <f>IF(Table13[[#This Row],[Marital Status]]="Single",1,0)</f>
        <v>0</v>
      </c>
      <c r="BC267" t="s">
        <v>28</v>
      </c>
      <c r="BD267">
        <f>IF(Table13[[#This Row],[gender]]="Male",1,0)</f>
        <v>0</v>
      </c>
      <c r="BE267">
        <f>IF(Table13[[#This Row],[gender]]="Female",1,0)</f>
        <v>1</v>
      </c>
      <c r="BF267" t="s">
        <v>19</v>
      </c>
      <c r="BG267">
        <f>IF(Table13[[#This Row],[Highest level of Education]]="Did not attend school",1,0)</f>
        <v>0</v>
      </c>
      <c r="BH267">
        <f>IF(Table13[[#This Row],[Highest level of Education]]="K12 completed",1,0)</f>
        <v>0</v>
      </c>
      <c r="BI267">
        <f>IF(Table13[[#This Row],[Highest level of Education]]="High School Completed",1,0)</f>
        <v>0</v>
      </c>
      <c r="BJ267">
        <f>IF(Table13[[#This Row],[Highest level of Education]]="Technical Diploma/Partially completed College",1,0)</f>
        <v>0</v>
      </c>
      <c r="BK267">
        <f>IF(Table13[[#This Row],[Highest level of Education]]="University/College Degree",1,0)</f>
        <v>1</v>
      </c>
      <c r="BL267">
        <f>IF(Table13[[#This Row],[Highest level of Education]]="Post-graduate education",1,0)</f>
        <v>0</v>
      </c>
      <c r="BM267">
        <v>4</v>
      </c>
      <c r="BN267">
        <v>1</v>
      </c>
      <c r="BO267">
        <v>98</v>
      </c>
      <c r="BP267">
        <f>IF(Table13[[#This Row],[Monthly_Income 1_5500 2_8000 3_11000 4_15000 5_20000 6_27000 7_35000 8_5000 9_51000 98_0]]=1,1,0)</f>
        <v>0</v>
      </c>
      <c r="BQ267">
        <f>IF(Table13[[#This Row],[Monthly_Income 1_5500 2_8000 3_11000 4_15000 5_20000 6_27000 7_35000 8_5000 9_51000 98_0]]=2,1,0)</f>
        <v>0</v>
      </c>
      <c r="BR267">
        <f>IF(Table13[[#This Row],[Monthly_Income 1_5500 2_8000 3_11000 4_15000 5_20000 6_27000 7_35000 8_5000 9_51000 98_0]]=3,1,0)</f>
        <v>0</v>
      </c>
      <c r="BS267">
        <f>IF(Table13[[#This Row],[Monthly_Income 1_5500 2_8000 3_11000 4_15000 5_20000 6_27000 7_35000 8_5000 9_51000 98_0]]=4,1,0)</f>
        <v>0</v>
      </c>
      <c r="BT267">
        <f>IF(Table13[[#This Row],[Monthly_Income 1_5500 2_8000 3_11000 4_15000 5_20000 6_27000 7_35000 8_5000 9_51000 98_0]]=5,1,0)</f>
        <v>0</v>
      </c>
      <c r="BU267">
        <f>IF(Table13[[#This Row],[Monthly_Income 1_5500 2_8000 3_11000 4_15000 5_20000 6_27000 7_35000 8_5000 9_51000 98_0]]=6,1,0)</f>
        <v>0</v>
      </c>
      <c r="BV267">
        <f>IF(Table13[[#This Row],[Monthly_Income 1_5500 2_8000 3_11000 4_15000 5_20000 6_27000 7_35000 8_5000 9_51000 98_0]]=7,1,0)</f>
        <v>0</v>
      </c>
      <c r="BW267">
        <f>IF(Table13[[#This Row],[Monthly_Income 1_5500 2_8000 3_11000 4_15000 5_20000 6_27000 7_35000 8_5000 9_51000 98_0]]=8,1,0)</f>
        <v>0</v>
      </c>
      <c r="BX267">
        <f>IF(Table13[[#This Row],[Monthly_Income 1_5500 2_8000 3_11000 4_15000 5_20000 6_27000 7_35000 8_5000 9_51000 98_0]]=9,1,0)</f>
        <v>0</v>
      </c>
      <c r="BY267">
        <f>IF(Table13[[#This Row],[Monthly_Income 1_5500 2_8000 3_11000 4_15000 5_20000 6_27000 7_35000 8_5000 9_51000 98_0]]=98,1,0)</f>
        <v>1</v>
      </c>
      <c r="BZ267">
        <v>98</v>
      </c>
      <c r="CA267">
        <f>IF(Table13[[#This Row],[Monthly_Household_Income]]=1,1,0)</f>
        <v>0</v>
      </c>
      <c r="CB267">
        <f>IF(Table13[[#This Row],[Monthly_Household_Income]]=2,1,0)</f>
        <v>0</v>
      </c>
      <c r="CC267">
        <f>IF(Table13[[#This Row],[Monthly_Household_Income]]=3,1,0)</f>
        <v>0</v>
      </c>
      <c r="CD267">
        <f>IF(Table13[[#This Row],[Monthly_Household_Income]]=4,1,0)</f>
        <v>0</v>
      </c>
      <c r="CE267">
        <f>IF(Table13[[#This Row],[Monthly_Household_Income]]=5,1,0)</f>
        <v>0</v>
      </c>
      <c r="CF267">
        <f>IF(Table13[[#This Row],[Monthly_Household_Income]]=6,1,0)</f>
        <v>0</v>
      </c>
      <c r="CG267">
        <f>IF(Table13[[#This Row],[Monthly_Household_Income]]=7,1,0)</f>
        <v>0</v>
      </c>
      <c r="CH267">
        <f>IF(Table13[[#This Row],[Monthly_Household_Income]]=8,1,0)</f>
        <v>0</v>
      </c>
      <c r="CI267">
        <f>IF(Table13[[#This Row],[Monthly_Household_Income]]=9,1,0)</f>
        <v>0</v>
      </c>
      <c r="CJ267">
        <f>IF(Table13[[#This Row],[Monthly_Household_Income]]=98,1,0)</f>
        <v>1</v>
      </c>
    </row>
    <row r="268" spans="1:88">
      <c r="A268">
        <v>982</v>
      </c>
      <c r="B268" s="1">
        <v>43069</v>
      </c>
      <c r="C268" t="s">
        <v>29</v>
      </c>
      <c r="D268">
        <v>9</v>
      </c>
      <c r="E268">
        <v>10</v>
      </c>
      <c r="F268">
        <v>10</v>
      </c>
      <c r="G268">
        <v>9</v>
      </c>
      <c r="H268">
        <v>9</v>
      </c>
      <c r="I268">
        <v>9</v>
      </c>
      <c r="J268" t="s">
        <v>15</v>
      </c>
      <c r="K268">
        <v>8</v>
      </c>
      <c r="L268">
        <v>8</v>
      </c>
      <c r="M268">
        <v>10</v>
      </c>
      <c r="N268">
        <v>9</v>
      </c>
      <c r="O268">
        <v>10</v>
      </c>
      <c r="P268">
        <v>8</v>
      </c>
      <c r="Q268">
        <v>9</v>
      </c>
      <c r="R268">
        <v>9</v>
      </c>
      <c r="S268">
        <v>10</v>
      </c>
      <c r="T268">
        <v>8</v>
      </c>
      <c r="U268">
        <v>9</v>
      </c>
      <c r="V268">
        <v>9</v>
      </c>
      <c r="W268">
        <v>10</v>
      </c>
      <c r="X268">
        <v>10</v>
      </c>
      <c r="Y268">
        <v>8</v>
      </c>
      <c r="Z268">
        <v>9</v>
      </c>
      <c r="AA268">
        <v>9</v>
      </c>
      <c r="AB268">
        <v>8</v>
      </c>
      <c r="AC268">
        <v>1</v>
      </c>
      <c r="AD268">
        <f>IF(Table13[[#This Row],[payment]]=1,1,0)</f>
        <v>1</v>
      </c>
      <c r="AE268">
        <f>IF(Table13[[#This Row],[payment]]=2,1,0)</f>
        <v>0</v>
      </c>
      <c r="AF268">
        <f>IF(Table13[[#This Row],[payment]]=3,1,0)</f>
        <v>0</v>
      </c>
      <c r="AG268">
        <v>1</v>
      </c>
      <c r="AH268">
        <f>IF(Table13[[#This Row],[method_payment]]=1,1,0)</f>
        <v>1</v>
      </c>
      <c r="AI268">
        <f>IF(Table13[[#This Row],[method_payment]]=2,1,0)</f>
        <v>0</v>
      </c>
      <c r="AJ268">
        <f>IF(Table13[[#This Row],[method_payment]]=3,1,0)</f>
        <v>0</v>
      </c>
      <c r="AK268">
        <f>IF(Table13[[#This Row],[method_payment]]=5,1,0)</f>
        <v>0</v>
      </c>
      <c r="AL268">
        <f>IF(Table13[[#This Row],[method_payment]]=6,1,0)</f>
        <v>0</v>
      </c>
      <c r="AM268" t="s">
        <v>16</v>
      </c>
      <c r="AN268" t="s">
        <v>15</v>
      </c>
      <c r="AO268">
        <v>2</v>
      </c>
      <c r="AP268" s="2">
        <v>212.2</v>
      </c>
      <c r="AQ268" s="3">
        <f>IF(AND(Table13[[#This Row],[Average_amount_spent_per_visit_last_3_months]]&gt;=1,Table13[[#This Row],[Average_amount_spent_per_visit_last_3_months]]&lt;=999),1,0)</f>
        <v>1</v>
      </c>
      <c r="AR268" s="3">
        <f>IF(AND(Table13[[#This Row],[Average_amount_spent_per_visit_last_3_months]]&gt;=1000,Table13[[#This Row],[Average_amount_spent_per_visit_last_3_months]]&lt;=6700),1,0)</f>
        <v>0</v>
      </c>
      <c r="AS268">
        <v>2</v>
      </c>
      <c r="AT268">
        <v>26</v>
      </c>
      <c r="AU268">
        <f>IF(AND(Table13[[#This Row],[Age]]&gt;=18,Table13[[#This Row],[Age]]&lt;=25),1,0)</f>
        <v>0</v>
      </c>
      <c r="AV268">
        <f>IF(AND(Table13[[#This Row],[Age]]&gt;=26,Table13[[#This Row],[Age]]&lt;=35),1,0)</f>
        <v>1</v>
      </c>
      <c r="AW268">
        <f>IF(AND(Table13[[#This Row],[Age]]&gt;=36,Table13[[#This Row],[Age]]&lt;=45),1,0)</f>
        <v>0</v>
      </c>
      <c r="AX268">
        <f>IF(AND(Table13[[#This Row],[Age]]&gt;=46,Table13[[#This Row],[Age]]&lt;=55),1,0)</f>
        <v>0</v>
      </c>
      <c r="AY268">
        <f>IF(AND(Table13[[#This Row],[Age]]&gt;=56,Table13[[#This Row],[Age]]&lt;=67),1,0)</f>
        <v>0</v>
      </c>
      <c r="AZ268" t="s">
        <v>24</v>
      </c>
      <c r="BA268">
        <f>IF(Table13[[#This Row],[Marital Status]]="Married",1,0)</f>
        <v>0</v>
      </c>
      <c r="BB268">
        <f>IF(Table13[[#This Row],[Marital Status]]="Single",1,0)</f>
        <v>1</v>
      </c>
      <c r="BC268" t="s">
        <v>28</v>
      </c>
      <c r="BD268">
        <f>IF(Table13[[#This Row],[gender]]="Male",1,0)</f>
        <v>0</v>
      </c>
      <c r="BE268">
        <f>IF(Table13[[#This Row],[gender]]="Female",1,0)</f>
        <v>1</v>
      </c>
      <c r="BF268" t="s">
        <v>20</v>
      </c>
      <c r="BG268">
        <f>IF(Table13[[#This Row],[Highest level of Education]]="Did not attend school",1,0)</f>
        <v>0</v>
      </c>
      <c r="BH268">
        <f>IF(Table13[[#This Row],[Highest level of Education]]="K12 completed",1,0)</f>
        <v>0</v>
      </c>
      <c r="BI268">
        <f>IF(Table13[[#This Row],[Highest level of Education]]="High School Completed",1,0)</f>
        <v>1</v>
      </c>
      <c r="BJ268">
        <f>IF(Table13[[#This Row],[Highest level of Education]]="Technical Diploma/Partially completed College",1,0)</f>
        <v>0</v>
      </c>
      <c r="BK268">
        <f>IF(Table13[[#This Row],[Highest level of Education]]="University/College Degree",1,0)</f>
        <v>0</v>
      </c>
      <c r="BL268">
        <f>IF(Table13[[#This Row],[Highest level of Education]]="Post-graduate education",1,0)</f>
        <v>0</v>
      </c>
      <c r="BM268">
        <v>0</v>
      </c>
      <c r="BN268">
        <v>1</v>
      </c>
      <c r="BO268">
        <v>2</v>
      </c>
      <c r="BP268">
        <f>IF(Table13[[#This Row],[Monthly_Income 1_5500 2_8000 3_11000 4_15000 5_20000 6_27000 7_35000 8_5000 9_51000 98_0]]=1,1,0)</f>
        <v>0</v>
      </c>
      <c r="BQ268">
        <f>IF(Table13[[#This Row],[Monthly_Income 1_5500 2_8000 3_11000 4_15000 5_20000 6_27000 7_35000 8_5000 9_51000 98_0]]=2,1,0)</f>
        <v>1</v>
      </c>
      <c r="BR268">
        <f>IF(Table13[[#This Row],[Monthly_Income 1_5500 2_8000 3_11000 4_15000 5_20000 6_27000 7_35000 8_5000 9_51000 98_0]]=3,1,0)</f>
        <v>0</v>
      </c>
      <c r="BS268">
        <f>IF(Table13[[#This Row],[Monthly_Income 1_5500 2_8000 3_11000 4_15000 5_20000 6_27000 7_35000 8_5000 9_51000 98_0]]=4,1,0)</f>
        <v>0</v>
      </c>
      <c r="BT268">
        <f>IF(Table13[[#This Row],[Monthly_Income 1_5500 2_8000 3_11000 4_15000 5_20000 6_27000 7_35000 8_5000 9_51000 98_0]]=5,1,0)</f>
        <v>0</v>
      </c>
      <c r="BU268">
        <f>IF(Table13[[#This Row],[Monthly_Income 1_5500 2_8000 3_11000 4_15000 5_20000 6_27000 7_35000 8_5000 9_51000 98_0]]=6,1,0)</f>
        <v>0</v>
      </c>
      <c r="BV268">
        <f>IF(Table13[[#This Row],[Monthly_Income 1_5500 2_8000 3_11000 4_15000 5_20000 6_27000 7_35000 8_5000 9_51000 98_0]]=7,1,0)</f>
        <v>0</v>
      </c>
      <c r="BW268">
        <f>IF(Table13[[#This Row],[Monthly_Income 1_5500 2_8000 3_11000 4_15000 5_20000 6_27000 7_35000 8_5000 9_51000 98_0]]=8,1,0)</f>
        <v>0</v>
      </c>
      <c r="BX268">
        <f>IF(Table13[[#This Row],[Monthly_Income 1_5500 2_8000 3_11000 4_15000 5_20000 6_27000 7_35000 8_5000 9_51000 98_0]]=9,1,0)</f>
        <v>0</v>
      </c>
      <c r="BY268">
        <f>IF(Table13[[#This Row],[Monthly_Income 1_5500 2_8000 3_11000 4_15000 5_20000 6_27000 7_35000 8_5000 9_51000 98_0]]=98,1,0)</f>
        <v>0</v>
      </c>
      <c r="BZ268">
        <v>5</v>
      </c>
      <c r="CA268">
        <f>IF(Table13[[#This Row],[Monthly_Household_Income]]=1,1,0)</f>
        <v>0</v>
      </c>
      <c r="CB268">
        <f>IF(Table13[[#This Row],[Monthly_Household_Income]]=2,1,0)</f>
        <v>0</v>
      </c>
      <c r="CC268">
        <f>IF(Table13[[#This Row],[Monthly_Household_Income]]=3,1,0)</f>
        <v>0</v>
      </c>
      <c r="CD268">
        <f>IF(Table13[[#This Row],[Monthly_Household_Income]]=4,1,0)</f>
        <v>0</v>
      </c>
      <c r="CE268">
        <f>IF(Table13[[#This Row],[Monthly_Household_Income]]=5,1,0)</f>
        <v>1</v>
      </c>
      <c r="CF268">
        <f>IF(Table13[[#This Row],[Monthly_Household_Income]]=6,1,0)</f>
        <v>0</v>
      </c>
      <c r="CG268">
        <f>IF(Table13[[#This Row],[Monthly_Household_Income]]=7,1,0)</f>
        <v>0</v>
      </c>
      <c r="CH268">
        <f>IF(Table13[[#This Row],[Monthly_Household_Income]]=8,1,0)</f>
        <v>0</v>
      </c>
      <c r="CI268">
        <f>IF(Table13[[#This Row],[Monthly_Household_Income]]=9,1,0)</f>
        <v>0</v>
      </c>
      <c r="CJ268">
        <f>IF(Table13[[#This Row],[Monthly_Household_Income]]=98,1,0)</f>
        <v>0</v>
      </c>
    </row>
    <row r="269" spans="1:88">
      <c r="A269">
        <v>983</v>
      </c>
      <c r="B269" s="1">
        <v>42966</v>
      </c>
      <c r="C269" t="s">
        <v>39</v>
      </c>
      <c r="D269">
        <v>7</v>
      </c>
      <c r="E269">
        <v>10</v>
      </c>
      <c r="F269">
        <v>8</v>
      </c>
      <c r="G269">
        <v>9</v>
      </c>
      <c r="H269">
        <v>9</v>
      </c>
      <c r="I269">
        <v>7</v>
      </c>
      <c r="J269" t="s">
        <v>15</v>
      </c>
      <c r="K269">
        <v>8</v>
      </c>
      <c r="L269">
        <v>9</v>
      </c>
      <c r="M269">
        <v>10</v>
      </c>
      <c r="N269">
        <v>9</v>
      </c>
      <c r="O269">
        <v>10</v>
      </c>
      <c r="P269">
        <v>8</v>
      </c>
      <c r="Q269">
        <v>9</v>
      </c>
      <c r="R269">
        <v>10</v>
      </c>
      <c r="S269">
        <v>9</v>
      </c>
      <c r="T269">
        <v>8</v>
      </c>
      <c r="U269">
        <v>9</v>
      </c>
      <c r="V269">
        <v>10</v>
      </c>
      <c r="W269">
        <v>10</v>
      </c>
      <c r="X269">
        <v>9</v>
      </c>
      <c r="Y269">
        <v>9</v>
      </c>
      <c r="Z269">
        <v>9</v>
      </c>
      <c r="AA269">
        <v>10</v>
      </c>
      <c r="AB269">
        <v>9</v>
      </c>
      <c r="AC269">
        <v>1</v>
      </c>
      <c r="AD269">
        <f>IF(Table13[[#This Row],[payment]]=1,1,0)</f>
        <v>1</v>
      </c>
      <c r="AE269">
        <f>IF(Table13[[#This Row],[payment]]=2,1,0)</f>
        <v>0</v>
      </c>
      <c r="AF269">
        <f>IF(Table13[[#This Row],[payment]]=3,1,0)</f>
        <v>0</v>
      </c>
      <c r="AG269">
        <v>2</v>
      </c>
      <c r="AH269">
        <f>IF(Table13[[#This Row],[method_payment]]=1,1,0)</f>
        <v>0</v>
      </c>
      <c r="AI269">
        <f>IF(Table13[[#This Row],[method_payment]]=2,1,0)</f>
        <v>1</v>
      </c>
      <c r="AJ269">
        <f>IF(Table13[[#This Row],[method_payment]]=3,1,0)</f>
        <v>0</v>
      </c>
      <c r="AK269">
        <f>IF(Table13[[#This Row],[method_payment]]=5,1,0)</f>
        <v>0</v>
      </c>
      <c r="AL269">
        <f>IF(Table13[[#This Row],[method_payment]]=6,1,0)</f>
        <v>0</v>
      </c>
      <c r="AM269" t="s">
        <v>15</v>
      </c>
      <c r="AN269" t="s">
        <v>15</v>
      </c>
      <c r="AO269">
        <v>2</v>
      </c>
      <c r="AP269" s="2">
        <v>332.91</v>
      </c>
      <c r="AQ269" s="3">
        <f>IF(AND(Table13[[#This Row],[Average_amount_spent_per_visit_last_3_months]]&gt;=1,Table13[[#This Row],[Average_amount_spent_per_visit_last_3_months]]&lt;=999),1,0)</f>
        <v>1</v>
      </c>
      <c r="AR269" s="3">
        <f>IF(AND(Table13[[#This Row],[Average_amount_spent_per_visit_last_3_months]]&gt;=1000,Table13[[#This Row],[Average_amount_spent_per_visit_last_3_months]]&lt;=6700),1,0)</f>
        <v>0</v>
      </c>
      <c r="AS269">
        <v>1</v>
      </c>
      <c r="AT269">
        <v>36</v>
      </c>
      <c r="AU269">
        <f>IF(AND(Table13[[#This Row],[Age]]&gt;=18,Table13[[#This Row],[Age]]&lt;=25),1,0)</f>
        <v>0</v>
      </c>
      <c r="AV269">
        <f>IF(AND(Table13[[#This Row],[Age]]&gt;=26,Table13[[#This Row],[Age]]&lt;=35),1,0)</f>
        <v>0</v>
      </c>
      <c r="AW269">
        <f>IF(AND(Table13[[#This Row],[Age]]&gt;=36,Table13[[#This Row],[Age]]&lt;=45),1,0)</f>
        <v>1</v>
      </c>
      <c r="AX269">
        <f>IF(AND(Table13[[#This Row],[Age]]&gt;=46,Table13[[#This Row],[Age]]&lt;=55),1,0)</f>
        <v>0</v>
      </c>
      <c r="AY269">
        <f>IF(AND(Table13[[#This Row],[Age]]&gt;=56,Table13[[#This Row],[Age]]&lt;=67),1,0)</f>
        <v>0</v>
      </c>
      <c r="AZ269" t="s">
        <v>25</v>
      </c>
      <c r="BA269">
        <f>IF(Table13[[#This Row],[Marital Status]]="Married",1,0)</f>
        <v>1</v>
      </c>
      <c r="BB269">
        <f>IF(Table13[[#This Row],[Marital Status]]="Single",1,0)</f>
        <v>0</v>
      </c>
      <c r="BC269" t="s">
        <v>27</v>
      </c>
      <c r="BD269">
        <f>IF(Table13[[#This Row],[gender]]="Male",1,0)</f>
        <v>1</v>
      </c>
      <c r="BE269">
        <f>IF(Table13[[#This Row],[gender]]="Female",1,0)</f>
        <v>0</v>
      </c>
      <c r="BF269" t="s">
        <v>22</v>
      </c>
      <c r="BG269">
        <f>IF(Table13[[#This Row],[Highest level of Education]]="Did not attend school",1,0)</f>
        <v>0</v>
      </c>
      <c r="BH269">
        <f>IF(Table13[[#This Row],[Highest level of Education]]="K12 completed",1,0)</f>
        <v>1</v>
      </c>
      <c r="BI269">
        <f>IF(Table13[[#This Row],[Highest level of Education]]="High School Completed",1,0)</f>
        <v>0</v>
      </c>
      <c r="BJ269">
        <f>IF(Table13[[#This Row],[Highest level of Education]]="Technical Diploma/Partially completed College",1,0)</f>
        <v>0</v>
      </c>
      <c r="BK269">
        <f>IF(Table13[[#This Row],[Highest level of Education]]="University/College Degree",1,0)</f>
        <v>0</v>
      </c>
      <c r="BL269">
        <f>IF(Table13[[#This Row],[Highest level of Education]]="Post-graduate education",1,0)</f>
        <v>0</v>
      </c>
      <c r="BM269">
        <v>1</v>
      </c>
      <c r="BN269">
        <v>1</v>
      </c>
      <c r="BO269">
        <v>4</v>
      </c>
      <c r="BP269">
        <f>IF(Table13[[#This Row],[Monthly_Income 1_5500 2_8000 3_11000 4_15000 5_20000 6_27000 7_35000 8_5000 9_51000 98_0]]=1,1,0)</f>
        <v>0</v>
      </c>
      <c r="BQ269">
        <f>IF(Table13[[#This Row],[Monthly_Income 1_5500 2_8000 3_11000 4_15000 5_20000 6_27000 7_35000 8_5000 9_51000 98_0]]=2,1,0)</f>
        <v>0</v>
      </c>
      <c r="BR269">
        <f>IF(Table13[[#This Row],[Monthly_Income 1_5500 2_8000 3_11000 4_15000 5_20000 6_27000 7_35000 8_5000 9_51000 98_0]]=3,1,0)</f>
        <v>0</v>
      </c>
      <c r="BS269">
        <f>IF(Table13[[#This Row],[Monthly_Income 1_5500 2_8000 3_11000 4_15000 5_20000 6_27000 7_35000 8_5000 9_51000 98_0]]=4,1,0)</f>
        <v>1</v>
      </c>
      <c r="BT269">
        <f>IF(Table13[[#This Row],[Monthly_Income 1_5500 2_8000 3_11000 4_15000 5_20000 6_27000 7_35000 8_5000 9_51000 98_0]]=5,1,0)</f>
        <v>0</v>
      </c>
      <c r="BU269">
        <f>IF(Table13[[#This Row],[Monthly_Income 1_5500 2_8000 3_11000 4_15000 5_20000 6_27000 7_35000 8_5000 9_51000 98_0]]=6,1,0)</f>
        <v>0</v>
      </c>
      <c r="BV269">
        <f>IF(Table13[[#This Row],[Monthly_Income 1_5500 2_8000 3_11000 4_15000 5_20000 6_27000 7_35000 8_5000 9_51000 98_0]]=7,1,0)</f>
        <v>0</v>
      </c>
      <c r="BW269">
        <f>IF(Table13[[#This Row],[Monthly_Income 1_5500 2_8000 3_11000 4_15000 5_20000 6_27000 7_35000 8_5000 9_51000 98_0]]=8,1,0)</f>
        <v>0</v>
      </c>
      <c r="BX269">
        <f>IF(Table13[[#This Row],[Monthly_Income 1_5500 2_8000 3_11000 4_15000 5_20000 6_27000 7_35000 8_5000 9_51000 98_0]]=9,1,0)</f>
        <v>0</v>
      </c>
      <c r="BY269">
        <f>IF(Table13[[#This Row],[Monthly_Income 1_5500 2_8000 3_11000 4_15000 5_20000 6_27000 7_35000 8_5000 9_51000 98_0]]=98,1,0)</f>
        <v>0</v>
      </c>
      <c r="BZ269">
        <v>4</v>
      </c>
      <c r="CA269">
        <f>IF(Table13[[#This Row],[Monthly_Household_Income]]=1,1,0)</f>
        <v>0</v>
      </c>
      <c r="CB269">
        <f>IF(Table13[[#This Row],[Monthly_Household_Income]]=2,1,0)</f>
        <v>0</v>
      </c>
      <c r="CC269">
        <f>IF(Table13[[#This Row],[Monthly_Household_Income]]=3,1,0)</f>
        <v>0</v>
      </c>
      <c r="CD269">
        <f>IF(Table13[[#This Row],[Monthly_Household_Income]]=4,1,0)</f>
        <v>1</v>
      </c>
      <c r="CE269">
        <f>IF(Table13[[#This Row],[Monthly_Household_Income]]=5,1,0)</f>
        <v>0</v>
      </c>
      <c r="CF269">
        <f>IF(Table13[[#This Row],[Monthly_Household_Income]]=6,1,0)</f>
        <v>0</v>
      </c>
      <c r="CG269">
        <f>IF(Table13[[#This Row],[Monthly_Household_Income]]=7,1,0)</f>
        <v>0</v>
      </c>
      <c r="CH269">
        <f>IF(Table13[[#This Row],[Monthly_Household_Income]]=8,1,0)</f>
        <v>0</v>
      </c>
      <c r="CI269">
        <f>IF(Table13[[#This Row],[Monthly_Household_Income]]=9,1,0)</f>
        <v>0</v>
      </c>
      <c r="CJ269">
        <f>IF(Table13[[#This Row],[Monthly_Household_Income]]=98,1,0)</f>
        <v>0</v>
      </c>
    </row>
    <row r="270" spans="1:88">
      <c r="A270">
        <v>992</v>
      </c>
      <c r="B270" s="1">
        <v>43001</v>
      </c>
      <c r="C270" t="s">
        <v>2</v>
      </c>
      <c r="D270">
        <v>9</v>
      </c>
      <c r="E270">
        <v>7</v>
      </c>
      <c r="F270">
        <v>9</v>
      </c>
      <c r="G270">
        <v>9</v>
      </c>
      <c r="H270">
        <v>9</v>
      </c>
      <c r="I270">
        <v>8</v>
      </c>
      <c r="J270" t="s">
        <v>16</v>
      </c>
      <c r="K270">
        <v>8</v>
      </c>
      <c r="L270">
        <v>9</v>
      </c>
      <c r="M270">
        <v>8</v>
      </c>
      <c r="N270">
        <v>10</v>
      </c>
      <c r="O270">
        <v>8</v>
      </c>
      <c r="P270">
        <v>10</v>
      </c>
      <c r="Q270">
        <v>9</v>
      </c>
      <c r="R270">
        <v>9</v>
      </c>
      <c r="S270">
        <v>9</v>
      </c>
      <c r="T270">
        <v>9</v>
      </c>
      <c r="U270">
        <v>9</v>
      </c>
      <c r="V270">
        <v>9</v>
      </c>
      <c r="W270">
        <v>10</v>
      </c>
      <c r="X270">
        <v>0</v>
      </c>
      <c r="Y270">
        <v>8</v>
      </c>
      <c r="Z270">
        <v>8</v>
      </c>
      <c r="AA270">
        <v>9</v>
      </c>
      <c r="AB270">
        <v>9</v>
      </c>
      <c r="AC270">
        <v>1</v>
      </c>
      <c r="AD270">
        <f>IF(Table13[[#This Row],[payment]]=1,1,0)</f>
        <v>1</v>
      </c>
      <c r="AE270">
        <f>IF(Table13[[#This Row],[payment]]=2,1,0)</f>
        <v>0</v>
      </c>
      <c r="AF270">
        <f>IF(Table13[[#This Row],[payment]]=3,1,0)</f>
        <v>0</v>
      </c>
      <c r="AG270">
        <v>1</v>
      </c>
      <c r="AH270">
        <f>IF(Table13[[#This Row],[method_payment]]=1,1,0)</f>
        <v>1</v>
      </c>
      <c r="AI270">
        <f>IF(Table13[[#This Row],[method_payment]]=2,1,0)</f>
        <v>0</v>
      </c>
      <c r="AJ270">
        <f>IF(Table13[[#This Row],[method_payment]]=3,1,0)</f>
        <v>0</v>
      </c>
      <c r="AK270">
        <f>IF(Table13[[#This Row],[method_payment]]=5,1,0)</f>
        <v>0</v>
      </c>
      <c r="AL270">
        <f>IF(Table13[[#This Row],[method_payment]]=6,1,0)</f>
        <v>0</v>
      </c>
      <c r="AM270" t="s">
        <v>16</v>
      </c>
      <c r="AN270" t="s">
        <v>15</v>
      </c>
      <c r="AO270">
        <v>6</v>
      </c>
      <c r="AP270" s="2">
        <v>118.28</v>
      </c>
      <c r="AQ270" s="3">
        <f>IF(AND(Table13[[#This Row],[Average_amount_spent_per_visit_last_3_months]]&gt;=1,Table13[[#This Row],[Average_amount_spent_per_visit_last_3_months]]&lt;=999),1,0)</f>
        <v>1</v>
      </c>
      <c r="AR270" s="3">
        <f>IF(AND(Table13[[#This Row],[Average_amount_spent_per_visit_last_3_months]]&gt;=1000,Table13[[#This Row],[Average_amount_spent_per_visit_last_3_months]]&lt;=6700),1,0)</f>
        <v>0</v>
      </c>
      <c r="AS270">
        <v>1</v>
      </c>
      <c r="AT270">
        <v>26</v>
      </c>
      <c r="AU270">
        <f>IF(AND(Table13[[#This Row],[Age]]&gt;=18,Table13[[#This Row],[Age]]&lt;=25),1,0)</f>
        <v>0</v>
      </c>
      <c r="AV270">
        <f>IF(AND(Table13[[#This Row],[Age]]&gt;=26,Table13[[#This Row],[Age]]&lt;=35),1,0)</f>
        <v>1</v>
      </c>
      <c r="AW270">
        <f>IF(AND(Table13[[#This Row],[Age]]&gt;=36,Table13[[#This Row],[Age]]&lt;=45),1,0)</f>
        <v>0</v>
      </c>
      <c r="AX270">
        <f>IF(AND(Table13[[#This Row],[Age]]&gt;=46,Table13[[#This Row],[Age]]&lt;=55),1,0)</f>
        <v>0</v>
      </c>
      <c r="AY270">
        <f>IF(AND(Table13[[#This Row],[Age]]&gt;=56,Table13[[#This Row],[Age]]&lt;=67),1,0)</f>
        <v>0</v>
      </c>
      <c r="AZ270" t="s">
        <v>24</v>
      </c>
      <c r="BA270">
        <f>IF(Table13[[#This Row],[Marital Status]]="Married",1,0)</f>
        <v>0</v>
      </c>
      <c r="BB270">
        <f>IF(Table13[[#This Row],[Marital Status]]="Single",1,0)</f>
        <v>1</v>
      </c>
      <c r="BC270" t="s">
        <v>27</v>
      </c>
      <c r="BD270">
        <f>IF(Table13[[#This Row],[gender]]="Male",1,0)</f>
        <v>1</v>
      </c>
      <c r="BE270">
        <f>IF(Table13[[#This Row],[gender]]="Female",1,0)</f>
        <v>0</v>
      </c>
      <c r="BF270" t="s">
        <v>19</v>
      </c>
      <c r="BG270">
        <f>IF(Table13[[#This Row],[Highest level of Education]]="Did not attend school",1,0)</f>
        <v>0</v>
      </c>
      <c r="BH270">
        <f>IF(Table13[[#This Row],[Highest level of Education]]="K12 completed",1,0)</f>
        <v>0</v>
      </c>
      <c r="BI270">
        <f>IF(Table13[[#This Row],[Highest level of Education]]="High School Completed",1,0)</f>
        <v>0</v>
      </c>
      <c r="BJ270">
        <f>IF(Table13[[#This Row],[Highest level of Education]]="Technical Diploma/Partially completed College",1,0)</f>
        <v>0</v>
      </c>
      <c r="BK270">
        <f>IF(Table13[[#This Row],[Highest level of Education]]="University/College Degree",1,0)</f>
        <v>1</v>
      </c>
      <c r="BL270">
        <f>IF(Table13[[#This Row],[Highest level of Education]]="Post-graduate education",1,0)</f>
        <v>0</v>
      </c>
      <c r="BM270">
        <v>0</v>
      </c>
      <c r="BN270">
        <v>1</v>
      </c>
      <c r="BO270">
        <v>3</v>
      </c>
      <c r="BP270">
        <f>IF(Table13[[#This Row],[Monthly_Income 1_5500 2_8000 3_11000 4_15000 5_20000 6_27000 7_35000 8_5000 9_51000 98_0]]=1,1,0)</f>
        <v>0</v>
      </c>
      <c r="BQ270">
        <f>IF(Table13[[#This Row],[Monthly_Income 1_5500 2_8000 3_11000 4_15000 5_20000 6_27000 7_35000 8_5000 9_51000 98_0]]=2,1,0)</f>
        <v>0</v>
      </c>
      <c r="BR270">
        <f>IF(Table13[[#This Row],[Monthly_Income 1_5500 2_8000 3_11000 4_15000 5_20000 6_27000 7_35000 8_5000 9_51000 98_0]]=3,1,0)</f>
        <v>1</v>
      </c>
      <c r="BS270">
        <f>IF(Table13[[#This Row],[Monthly_Income 1_5500 2_8000 3_11000 4_15000 5_20000 6_27000 7_35000 8_5000 9_51000 98_0]]=4,1,0)</f>
        <v>0</v>
      </c>
      <c r="BT270">
        <f>IF(Table13[[#This Row],[Monthly_Income 1_5500 2_8000 3_11000 4_15000 5_20000 6_27000 7_35000 8_5000 9_51000 98_0]]=5,1,0)</f>
        <v>0</v>
      </c>
      <c r="BU270">
        <f>IF(Table13[[#This Row],[Monthly_Income 1_5500 2_8000 3_11000 4_15000 5_20000 6_27000 7_35000 8_5000 9_51000 98_0]]=6,1,0)</f>
        <v>0</v>
      </c>
      <c r="BV270">
        <f>IF(Table13[[#This Row],[Monthly_Income 1_5500 2_8000 3_11000 4_15000 5_20000 6_27000 7_35000 8_5000 9_51000 98_0]]=7,1,0)</f>
        <v>0</v>
      </c>
      <c r="BW270">
        <f>IF(Table13[[#This Row],[Monthly_Income 1_5500 2_8000 3_11000 4_15000 5_20000 6_27000 7_35000 8_5000 9_51000 98_0]]=8,1,0)</f>
        <v>0</v>
      </c>
      <c r="BX270">
        <f>IF(Table13[[#This Row],[Monthly_Income 1_5500 2_8000 3_11000 4_15000 5_20000 6_27000 7_35000 8_5000 9_51000 98_0]]=9,1,0)</f>
        <v>0</v>
      </c>
      <c r="BY270">
        <f>IF(Table13[[#This Row],[Monthly_Income 1_5500 2_8000 3_11000 4_15000 5_20000 6_27000 7_35000 8_5000 9_51000 98_0]]=98,1,0)</f>
        <v>0</v>
      </c>
      <c r="BZ270">
        <v>8</v>
      </c>
      <c r="CA270">
        <f>IF(Table13[[#This Row],[Monthly_Household_Income]]=1,1,0)</f>
        <v>0</v>
      </c>
      <c r="CB270">
        <f>IF(Table13[[#This Row],[Monthly_Household_Income]]=2,1,0)</f>
        <v>0</v>
      </c>
      <c r="CC270">
        <f>IF(Table13[[#This Row],[Monthly_Household_Income]]=3,1,0)</f>
        <v>0</v>
      </c>
      <c r="CD270">
        <f>IF(Table13[[#This Row],[Monthly_Household_Income]]=4,1,0)</f>
        <v>0</v>
      </c>
      <c r="CE270">
        <f>IF(Table13[[#This Row],[Monthly_Household_Income]]=5,1,0)</f>
        <v>0</v>
      </c>
      <c r="CF270">
        <f>IF(Table13[[#This Row],[Monthly_Household_Income]]=6,1,0)</f>
        <v>0</v>
      </c>
      <c r="CG270">
        <f>IF(Table13[[#This Row],[Monthly_Household_Income]]=7,1,0)</f>
        <v>0</v>
      </c>
      <c r="CH270">
        <f>IF(Table13[[#This Row],[Monthly_Household_Income]]=8,1,0)</f>
        <v>1</v>
      </c>
      <c r="CI270">
        <f>IF(Table13[[#This Row],[Monthly_Household_Income]]=9,1,0)</f>
        <v>0</v>
      </c>
      <c r="CJ270">
        <f>IF(Table13[[#This Row],[Monthly_Household_Income]]=98,1,0)</f>
        <v>0</v>
      </c>
    </row>
    <row r="271" spans="1:88">
      <c r="A271">
        <v>993</v>
      </c>
      <c r="B271" s="1">
        <v>43161</v>
      </c>
      <c r="C271" t="s">
        <v>2</v>
      </c>
      <c r="D271">
        <v>8</v>
      </c>
      <c r="E271">
        <v>8</v>
      </c>
      <c r="F271">
        <v>8</v>
      </c>
      <c r="G271">
        <v>8</v>
      </c>
      <c r="H271">
        <v>8</v>
      </c>
      <c r="I271">
        <v>8</v>
      </c>
      <c r="J271" t="s">
        <v>15</v>
      </c>
      <c r="K271">
        <v>9</v>
      </c>
      <c r="L271">
        <v>7</v>
      </c>
      <c r="M271">
        <v>8</v>
      </c>
      <c r="N271">
        <v>8</v>
      </c>
      <c r="O271">
        <v>7</v>
      </c>
      <c r="P271">
        <v>9</v>
      </c>
      <c r="Q271">
        <v>7</v>
      </c>
      <c r="R271">
        <v>8</v>
      </c>
      <c r="S271">
        <v>7</v>
      </c>
      <c r="T271">
        <v>9</v>
      </c>
      <c r="U271">
        <v>8</v>
      </c>
      <c r="V271">
        <v>8</v>
      </c>
      <c r="W271">
        <v>9</v>
      </c>
      <c r="X271">
        <v>9</v>
      </c>
      <c r="Y271">
        <v>7</v>
      </c>
      <c r="Z271">
        <v>7</v>
      </c>
      <c r="AA271">
        <v>8</v>
      </c>
      <c r="AB271">
        <v>7</v>
      </c>
      <c r="AC271">
        <v>2</v>
      </c>
      <c r="AD271">
        <f>IF(Table13[[#This Row],[payment]]=1,1,0)</f>
        <v>0</v>
      </c>
      <c r="AE271">
        <f>IF(Table13[[#This Row],[payment]]=2,1,0)</f>
        <v>1</v>
      </c>
      <c r="AF271">
        <f>IF(Table13[[#This Row],[payment]]=3,1,0)</f>
        <v>0</v>
      </c>
      <c r="AG271">
        <v>1</v>
      </c>
      <c r="AH271">
        <f>IF(Table13[[#This Row],[method_payment]]=1,1,0)</f>
        <v>1</v>
      </c>
      <c r="AI271">
        <f>IF(Table13[[#This Row],[method_payment]]=2,1,0)</f>
        <v>0</v>
      </c>
      <c r="AJ271">
        <f>IF(Table13[[#This Row],[method_payment]]=3,1,0)</f>
        <v>0</v>
      </c>
      <c r="AK271">
        <f>IF(Table13[[#This Row],[method_payment]]=5,1,0)</f>
        <v>0</v>
      </c>
      <c r="AL271">
        <f>IF(Table13[[#This Row],[method_payment]]=6,1,0)</f>
        <v>0</v>
      </c>
      <c r="AM271" t="s">
        <v>16</v>
      </c>
      <c r="AN271" t="s">
        <v>16</v>
      </c>
      <c r="AO271">
        <v>1</v>
      </c>
      <c r="AP271" s="2">
        <v>489.38</v>
      </c>
      <c r="AQ271" s="3">
        <f>IF(AND(Table13[[#This Row],[Average_amount_spent_per_visit_last_3_months]]&gt;=1,Table13[[#This Row],[Average_amount_spent_per_visit_last_3_months]]&lt;=999),1,0)</f>
        <v>1</v>
      </c>
      <c r="AR271" s="3">
        <f>IF(AND(Table13[[#This Row],[Average_amount_spent_per_visit_last_3_months]]&gt;=1000,Table13[[#This Row],[Average_amount_spent_per_visit_last_3_months]]&lt;=6700),1,0)</f>
        <v>0</v>
      </c>
      <c r="AS271">
        <v>3</v>
      </c>
      <c r="AT271">
        <v>40</v>
      </c>
      <c r="AU271">
        <f>IF(AND(Table13[[#This Row],[Age]]&gt;=18,Table13[[#This Row],[Age]]&lt;=25),1,0)</f>
        <v>0</v>
      </c>
      <c r="AV271">
        <f>IF(AND(Table13[[#This Row],[Age]]&gt;=26,Table13[[#This Row],[Age]]&lt;=35),1,0)</f>
        <v>0</v>
      </c>
      <c r="AW271">
        <f>IF(AND(Table13[[#This Row],[Age]]&gt;=36,Table13[[#This Row],[Age]]&lt;=45),1,0)</f>
        <v>1</v>
      </c>
      <c r="AX271">
        <f>IF(AND(Table13[[#This Row],[Age]]&gt;=46,Table13[[#This Row],[Age]]&lt;=55),1,0)</f>
        <v>0</v>
      </c>
      <c r="AY271">
        <f>IF(AND(Table13[[#This Row],[Age]]&gt;=56,Table13[[#This Row],[Age]]&lt;=67),1,0)</f>
        <v>0</v>
      </c>
      <c r="AZ271" t="s">
        <v>25</v>
      </c>
      <c r="BA271">
        <f>IF(Table13[[#This Row],[Marital Status]]="Married",1,0)</f>
        <v>1</v>
      </c>
      <c r="BB271">
        <f>IF(Table13[[#This Row],[Marital Status]]="Single",1,0)</f>
        <v>0</v>
      </c>
      <c r="BC271" t="s">
        <v>27</v>
      </c>
      <c r="BD271">
        <f>IF(Table13[[#This Row],[gender]]="Male",1,0)</f>
        <v>1</v>
      </c>
      <c r="BE271">
        <f>IF(Table13[[#This Row],[gender]]="Female",1,0)</f>
        <v>0</v>
      </c>
      <c r="BF271" t="s">
        <v>19</v>
      </c>
      <c r="BG271">
        <f>IF(Table13[[#This Row],[Highest level of Education]]="Did not attend school",1,0)</f>
        <v>0</v>
      </c>
      <c r="BH271">
        <f>IF(Table13[[#This Row],[Highest level of Education]]="K12 completed",1,0)</f>
        <v>0</v>
      </c>
      <c r="BI271">
        <f>IF(Table13[[#This Row],[Highest level of Education]]="High School Completed",1,0)</f>
        <v>0</v>
      </c>
      <c r="BJ271">
        <f>IF(Table13[[#This Row],[Highest level of Education]]="Technical Diploma/Partially completed College",1,0)</f>
        <v>0</v>
      </c>
      <c r="BK271">
        <f>IF(Table13[[#This Row],[Highest level of Education]]="University/College Degree",1,0)</f>
        <v>1</v>
      </c>
      <c r="BL271">
        <f>IF(Table13[[#This Row],[Highest level of Education]]="Post-graduate education",1,0)</f>
        <v>0</v>
      </c>
      <c r="BM271">
        <v>2</v>
      </c>
      <c r="BN271">
        <v>1</v>
      </c>
      <c r="BO271">
        <v>5</v>
      </c>
      <c r="BP271">
        <f>IF(Table13[[#This Row],[Monthly_Income 1_5500 2_8000 3_11000 4_15000 5_20000 6_27000 7_35000 8_5000 9_51000 98_0]]=1,1,0)</f>
        <v>0</v>
      </c>
      <c r="BQ271">
        <f>IF(Table13[[#This Row],[Monthly_Income 1_5500 2_8000 3_11000 4_15000 5_20000 6_27000 7_35000 8_5000 9_51000 98_0]]=2,1,0)</f>
        <v>0</v>
      </c>
      <c r="BR271">
        <f>IF(Table13[[#This Row],[Monthly_Income 1_5500 2_8000 3_11000 4_15000 5_20000 6_27000 7_35000 8_5000 9_51000 98_0]]=3,1,0)</f>
        <v>0</v>
      </c>
      <c r="BS271">
        <f>IF(Table13[[#This Row],[Monthly_Income 1_5500 2_8000 3_11000 4_15000 5_20000 6_27000 7_35000 8_5000 9_51000 98_0]]=4,1,0)</f>
        <v>0</v>
      </c>
      <c r="BT271">
        <f>IF(Table13[[#This Row],[Monthly_Income 1_5500 2_8000 3_11000 4_15000 5_20000 6_27000 7_35000 8_5000 9_51000 98_0]]=5,1,0)</f>
        <v>1</v>
      </c>
      <c r="BU271">
        <f>IF(Table13[[#This Row],[Monthly_Income 1_5500 2_8000 3_11000 4_15000 5_20000 6_27000 7_35000 8_5000 9_51000 98_0]]=6,1,0)</f>
        <v>0</v>
      </c>
      <c r="BV271">
        <f>IF(Table13[[#This Row],[Monthly_Income 1_5500 2_8000 3_11000 4_15000 5_20000 6_27000 7_35000 8_5000 9_51000 98_0]]=7,1,0)</f>
        <v>0</v>
      </c>
      <c r="BW271">
        <f>IF(Table13[[#This Row],[Monthly_Income 1_5500 2_8000 3_11000 4_15000 5_20000 6_27000 7_35000 8_5000 9_51000 98_0]]=8,1,0)</f>
        <v>0</v>
      </c>
      <c r="BX271">
        <f>IF(Table13[[#This Row],[Monthly_Income 1_5500 2_8000 3_11000 4_15000 5_20000 6_27000 7_35000 8_5000 9_51000 98_0]]=9,1,0)</f>
        <v>0</v>
      </c>
      <c r="BY271">
        <f>IF(Table13[[#This Row],[Monthly_Income 1_5500 2_8000 3_11000 4_15000 5_20000 6_27000 7_35000 8_5000 9_51000 98_0]]=98,1,0)</f>
        <v>0</v>
      </c>
      <c r="BZ271">
        <v>5</v>
      </c>
      <c r="CA271">
        <f>IF(Table13[[#This Row],[Monthly_Household_Income]]=1,1,0)</f>
        <v>0</v>
      </c>
      <c r="CB271">
        <f>IF(Table13[[#This Row],[Monthly_Household_Income]]=2,1,0)</f>
        <v>0</v>
      </c>
      <c r="CC271">
        <f>IF(Table13[[#This Row],[Monthly_Household_Income]]=3,1,0)</f>
        <v>0</v>
      </c>
      <c r="CD271">
        <f>IF(Table13[[#This Row],[Monthly_Household_Income]]=4,1,0)</f>
        <v>0</v>
      </c>
      <c r="CE271">
        <f>IF(Table13[[#This Row],[Monthly_Household_Income]]=5,1,0)</f>
        <v>1</v>
      </c>
      <c r="CF271">
        <f>IF(Table13[[#This Row],[Monthly_Household_Income]]=6,1,0)</f>
        <v>0</v>
      </c>
      <c r="CG271">
        <f>IF(Table13[[#This Row],[Monthly_Household_Income]]=7,1,0)</f>
        <v>0</v>
      </c>
      <c r="CH271">
        <f>IF(Table13[[#This Row],[Monthly_Household_Income]]=8,1,0)</f>
        <v>0</v>
      </c>
      <c r="CI271">
        <f>IF(Table13[[#This Row],[Monthly_Household_Income]]=9,1,0)</f>
        <v>0</v>
      </c>
      <c r="CJ271">
        <f>IF(Table13[[#This Row],[Monthly_Household_Income]]=98,1,0)</f>
        <v>0</v>
      </c>
    </row>
    <row r="272" spans="1:88">
      <c r="A272">
        <v>997</v>
      </c>
      <c r="B272" s="1">
        <v>42987</v>
      </c>
      <c r="C272" t="s">
        <v>31</v>
      </c>
      <c r="D272">
        <v>7</v>
      </c>
      <c r="E272">
        <v>7</v>
      </c>
      <c r="F272">
        <v>9</v>
      </c>
      <c r="G272">
        <v>9</v>
      </c>
      <c r="H272">
        <v>9</v>
      </c>
      <c r="I272">
        <v>8</v>
      </c>
      <c r="J272" t="s">
        <v>15</v>
      </c>
      <c r="K272">
        <v>8</v>
      </c>
      <c r="L272">
        <v>10</v>
      </c>
      <c r="M272">
        <v>8</v>
      </c>
      <c r="N272">
        <v>10</v>
      </c>
      <c r="O272">
        <v>10</v>
      </c>
      <c r="P272">
        <v>8</v>
      </c>
      <c r="Q272">
        <v>7</v>
      </c>
      <c r="R272">
        <v>10</v>
      </c>
      <c r="S272">
        <v>8</v>
      </c>
      <c r="T272">
        <v>8</v>
      </c>
      <c r="U272">
        <v>8</v>
      </c>
      <c r="V272">
        <v>9</v>
      </c>
      <c r="W272">
        <v>8</v>
      </c>
      <c r="X272">
        <v>9</v>
      </c>
      <c r="Y272">
        <v>9</v>
      </c>
      <c r="Z272">
        <v>9</v>
      </c>
      <c r="AA272">
        <v>9</v>
      </c>
      <c r="AB272">
        <v>0</v>
      </c>
      <c r="AC272">
        <v>1</v>
      </c>
      <c r="AD272">
        <f>IF(Table13[[#This Row],[payment]]=1,1,0)</f>
        <v>1</v>
      </c>
      <c r="AE272">
        <f>IF(Table13[[#This Row],[payment]]=2,1,0)</f>
        <v>0</v>
      </c>
      <c r="AF272">
        <f>IF(Table13[[#This Row],[payment]]=3,1,0)</f>
        <v>0</v>
      </c>
      <c r="AG272">
        <v>5</v>
      </c>
      <c r="AH272">
        <f>IF(Table13[[#This Row],[method_payment]]=1,1,0)</f>
        <v>0</v>
      </c>
      <c r="AI272">
        <f>IF(Table13[[#This Row],[method_payment]]=2,1,0)</f>
        <v>0</v>
      </c>
      <c r="AJ272">
        <f>IF(Table13[[#This Row],[method_payment]]=3,1,0)</f>
        <v>0</v>
      </c>
      <c r="AK272">
        <f>IF(Table13[[#This Row],[method_payment]]=5,1,0)</f>
        <v>1</v>
      </c>
      <c r="AL272">
        <f>IF(Table13[[#This Row],[method_payment]]=6,1,0)</f>
        <v>0</v>
      </c>
      <c r="AM272" t="s">
        <v>16</v>
      </c>
      <c r="AN272" t="s">
        <v>16</v>
      </c>
      <c r="AO272">
        <v>2</v>
      </c>
      <c r="AP272" s="2">
        <v>53.41</v>
      </c>
      <c r="AQ272" s="3">
        <f>IF(AND(Table13[[#This Row],[Average_amount_spent_per_visit_last_3_months]]&gt;=1,Table13[[#This Row],[Average_amount_spent_per_visit_last_3_months]]&lt;=999),1,0)</f>
        <v>1</v>
      </c>
      <c r="AR272" s="3">
        <f>IF(AND(Table13[[#This Row],[Average_amount_spent_per_visit_last_3_months]]&gt;=1000,Table13[[#This Row],[Average_amount_spent_per_visit_last_3_months]]&lt;=6700),1,0)</f>
        <v>0</v>
      </c>
      <c r="AS272">
        <v>1</v>
      </c>
      <c r="AT272">
        <v>33</v>
      </c>
      <c r="AU272">
        <f>IF(AND(Table13[[#This Row],[Age]]&gt;=18,Table13[[#This Row],[Age]]&lt;=25),1,0)</f>
        <v>0</v>
      </c>
      <c r="AV272">
        <f>IF(AND(Table13[[#This Row],[Age]]&gt;=26,Table13[[#This Row],[Age]]&lt;=35),1,0)</f>
        <v>1</v>
      </c>
      <c r="AW272">
        <f>IF(AND(Table13[[#This Row],[Age]]&gt;=36,Table13[[#This Row],[Age]]&lt;=45),1,0)</f>
        <v>0</v>
      </c>
      <c r="AX272">
        <f>IF(AND(Table13[[#This Row],[Age]]&gt;=46,Table13[[#This Row],[Age]]&lt;=55),1,0)</f>
        <v>0</v>
      </c>
      <c r="AY272">
        <f>IF(AND(Table13[[#This Row],[Age]]&gt;=56,Table13[[#This Row],[Age]]&lt;=67),1,0)</f>
        <v>0</v>
      </c>
      <c r="AZ272" t="s">
        <v>24</v>
      </c>
      <c r="BA272">
        <f>IF(Table13[[#This Row],[Marital Status]]="Married",1,0)</f>
        <v>0</v>
      </c>
      <c r="BB272">
        <f>IF(Table13[[#This Row],[Marital Status]]="Single",1,0)</f>
        <v>1</v>
      </c>
      <c r="BC272" t="s">
        <v>27</v>
      </c>
      <c r="BD272">
        <f>IF(Table13[[#This Row],[gender]]="Male",1,0)</f>
        <v>1</v>
      </c>
      <c r="BE272">
        <f>IF(Table13[[#This Row],[gender]]="Female",1,0)</f>
        <v>0</v>
      </c>
      <c r="BF272" t="s">
        <v>19</v>
      </c>
      <c r="BG272">
        <f>IF(Table13[[#This Row],[Highest level of Education]]="Did not attend school",1,0)</f>
        <v>0</v>
      </c>
      <c r="BH272">
        <f>IF(Table13[[#This Row],[Highest level of Education]]="K12 completed",1,0)</f>
        <v>0</v>
      </c>
      <c r="BI272">
        <f>IF(Table13[[#This Row],[Highest level of Education]]="High School Completed",1,0)</f>
        <v>0</v>
      </c>
      <c r="BJ272">
        <f>IF(Table13[[#This Row],[Highest level of Education]]="Technical Diploma/Partially completed College",1,0)</f>
        <v>0</v>
      </c>
      <c r="BK272">
        <f>IF(Table13[[#This Row],[Highest level of Education]]="University/College Degree",1,0)</f>
        <v>1</v>
      </c>
      <c r="BL272">
        <f>IF(Table13[[#This Row],[Highest level of Education]]="Post-graduate education",1,0)</f>
        <v>0</v>
      </c>
      <c r="BM272">
        <v>0</v>
      </c>
      <c r="BN272">
        <v>1</v>
      </c>
      <c r="BO272">
        <v>5</v>
      </c>
      <c r="BP272">
        <f>IF(Table13[[#This Row],[Monthly_Income 1_5500 2_8000 3_11000 4_15000 5_20000 6_27000 7_35000 8_5000 9_51000 98_0]]=1,1,0)</f>
        <v>0</v>
      </c>
      <c r="BQ272">
        <f>IF(Table13[[#This Row],[Monthly_Income 1_5500 2_8000 3_11000 4_15000 5_20000 6_27000 7_35000 8_5000 9_51000 98_0]]=2,1,0)</f>
        <v>0</v>
      </c>
      <c r="BR272">
        <f>IF(Table13[[#This Row],[Monthly_Income 1_5500 2_8000 3_11000 4_15000 5_20000 6_27000 7_35000 8_5000 9_51000 98_0]]=3,1,0)</f>
        <v>0</v>
      </c>
      <c r="BS272">
        <f>IF(Table13[[#This Row],[Monthly_Income 1_5500 2_8000 3_11000 4_15000 5_20000 6_27000 7_35000 8_5000 9_51000 98_0]]=4,1,0)</f>
        <v>0</v>
      </c>
      <c r="BT272">
        <f>IF(Table13[[#This Row],[Monthly_Income 1_5500 2_8000 3_11000 4_15000 5_20000 6_27000 7_35000 8_5000 9_51000 98_0]]=5,1,0)</f>
        <v>1</v>
      </c>
      <c r="BU272">
        <f>IF(Table13[[#This Row],[Monthly_Income 1_5500 2_8000 3_11000 4_15000 5_20000 6_27000 7_35000 8_5000 9_51000 98_0]]=6,1,0)</f>
        <v>0</v>
      </c>
      <c r="BV272">
        <f>IF(Table13[[#This Row],[Monthly_Income 1_5500 2_8000 3_11000 4_15000 5_20000 6_27000 7_35000 8_5000 9_51000 98_0]]=7,1,0)</f>
        <v>0</v>
      </c>
      <c r="BW272">
        <f>IF(Table13[[#This Row],[Monthly_Income 1_5500 2_8000 3_11000 4_15000 5_20000 6_27000 7_35000 8_5000 9_51000 98_0]]=8,1,0)</f>
        <v>0</v>
      </c>
      <c r="BX272">
        <f>IF(Table13[[#This Row],[Monthly_Income 1_5500 2_8000 3_11000 4_15000 5_20000 6_27000 7_35000 8_5000 9_51000 98_0]]=9,1,0)</f>
        <v>0</v>
      </c>
      <c r="BY272">
        <f>IF(Table13[[#This Row],[Monthly_Income 1_5500 2_8000 3_11000 4_15000 5_20000 6_27000 7_35000 8_5000 9_51000 98_0]]=98,1,0)</f>
        <v>0</v>
      </c>
      <c r="BZ272">
        <v>8</v>
      </c>
      <c r="CA272">
        <f>IF(Table13[[#This Row],[Monthly_Household_Income]]=1,1,0)</f>
        <v>0</v>
      </c>
      <c r="CB272">
        <f>IF(Table13[[#This Row],[Monthly_Household_Income]]=2,1,0)</f>
        <v>0</v>
      </c>
      <c r="CC272">
        <f>IF(Table13[[#This Row],[Monthly_Household_Income]]=3,1,0)</f>
        <v>0</v>
      </c>
      <c r="CD272">
        <f>IF(Table13[[#This Row],[Monthly_Household_Income]]=4,1,0)</f>
        <v>0</v>
      </c>
      <c r="CE272">
        <f>IF(Table13[[#This Row],[Monthly_Household_Income]]=5,1,0)</f>
        <v>0</v>
      </c>
      <c r="CF272">
        <f>IF(Table13[[#This Row],[Monthly_Household_Income]]=6,1,0)</f>
        <v>0</v>
      </c>
      <c r="CG272">
        <f>IF(Table13[[#This Row],[Monthly_Household_Income]]=7,1,0)</f>
        <v>0</v>
      </c>
      <c r="CH272">
        <f>IF(Table13[[#This Row],[Monthly_Household_Income]]=8,1,0)</f>
        <v>1</v>
      </c>
      <c r="CI272">
        <f>IF(Table13[[#This Row],[Monthly_Household_Income]]=9,1,0)</f>
        <v>0</v>
      </c>
      <c r="CJ272">
        <f>IF(Table13[[#This Row],[Monthly_Household_Income]]=98,1,0)</f>
        <v>0</v>
      </c>
    </row>
    <row r="273" spans="1:88">
      <c r="A273">
        <v>998</v>
      </c>
      <c r="B273" s="1">
        <v>42993</v>
      </c>
      <c r="C273" t="s">
        <v>39</v>
      </c>
      <c r="D273">
        <v>9</v>
      </c>
      <c r="E273">
        <v>9</v>
      </c>
      <c r="F273">
        <v>7</v>
      </c>
      <c r="G273">
        <v>7</v>
      </c>
      <c r="H273">
        <v>8</v>
      </c>
      <c r="I273">
        <v>5</v>
      </c>
      <c r="J273" t="s">
        <v>15</v>
      </c>
      <c r="K273">
        <v>7</v>
      </c>
      <c r="L273">
        <v>9</v>
      </c>
      <c r="M273">
        <v>7</v>
      </c>
      <c r="N273">
        <v>8</v>
      </c>
      <c r="O273">
        <v>6</v>
      </c>
      <c r="P273">
        <v>9</v>
      </c>
      <c r="Q273">
        <v>7</v>
      </c>
      <c r="R273">
        <v>8</v>
      </c>
      <c r="S273">
        <v>9</v>
      </c>
      <c r="T273">
        <v>8</v>
      </c>
      <c r="U273">
        <v>9</v>
      </c>
      <c r="V273">
        <v>7</v>
      </c>
      <c r="W273">
        <v>7</v>
      </c>
      <c r="X273">
        <v>8</v>
      </c>
      <c r="Y273">
        <v>8</v>
      </c>
      <c r="Z273">
        <v>8</v>
      </c>
      <c r="AA273">
        <v>7</v>
      </c>
      <c r="AB273">
        <v>6</v>
      </c>
      <c r="AC273">
        <v>1</v>
      </c>
      <c r="AD273">
        <f>IF(Table13[[#This Row],[payment]]=1,1,0)</f>
        <v>1</v>
      </c>
      <c r="AE273">
        <f>IF(Table13[[#This Row],[payment]]=2,1,0)</f>
        <v>0</v>
      </c>
      <c r="AF273">
        <f>IF(Table13[[#This Row],[payment]]=3,1,0)</f>
        <v>0</v>
      </c>
      <c r="AG273">
        <v>5</v>
      </c>
      <c r="AH273">
        <f>IF(Table13[[#This Row],[method_payment]]=1,1,0)</f>
        <v>0</v>
      </c>
      <c r="AI273">
        <f>IF(Table13[[#This Row],[method_payment]]=2,1,0)</f>
        <v>0</v>
      </c>
      <c r="AJ273">
        <f>IF(Table13[[#This Row],[method_payment]]=3,1,0)</f>
        <v>0</v>
      </c>
      <c r="AK273">
        <f>IF(Table13[[#This Row],[method_payment]]=5,1,0)</f>
        <v>1</v>
      </c>
      <c r="AL273">
        <f>IF(Table13[[#This Row],[method_payment]]=6,1,0)</f>
        <v>0</v>
      </c>
      <c r="AM273" t="s">
        <v>15</v>
      </c>
      <c r="AN273" t="s">
        <v>16</v>
      </c>
      <c r="AO273">
        <v>3</v>
      </c>
      <c r="AP273" s="2">
        <v>269.22000000000003</v>
      </c>
      <c r="AQ273" s="3">
        <f>IF(AND(Table13[[#This Row],[Average_amount_spent_per_visit_last_3_months]]&gt;=1,Table13[[#This Row],[Average_amount_spent_per_visit_last_3_months]]&lt;=999),1,0)</f>
        <v>1</v>
      </c>
      <c r="AR273" s="3">
        <f>IF(AND(Table13[[#This Row],[Average_amount_spent_per_visit_last_3_months]]&gt;=1000,Table13[[#This Row],[Average_amount_spent_per_visit_last_3_months]]&lt;=6700),1,0)</f>
        <v>0</v>
      </c>
      <c r="AS273">
        <v>1</v>
      </c>
      <c r="AT273">
        <v>29</v>
      </c>
      <c r="AU273">
        <f>IF(AND(Table13[[#This Row],[Age]]&gt;=18,Table13[[#This Row],[Age]]&lt;=25),1,0)</f>
        <v>0</v>
      </c>
      <c r="AV273">
        <f>IF(AND(Table13[[#This Row],[Age]]&gt;=26,Table13[[#This Row],[Age]]&lt;=35),1,0)</f>
        <v>1</v>
      </c>
      <c r="AW273">
        <f>IF(AND(Table13[[#This Row],[Age]]&gt;=36,Table13[[#This Row],[Age]]&lt;=45),1,0)</f>
        <v>0</v>
      </c>
      <c r="AX273">
        <f>IF(AND(Table13[[#This Row],[Age]]&gt;=46,Table13[[#This Row],[Age]]&lt;=55),1,0)</f>
        <v>0</v>
      </c>
      <c r="AY273">
        <f>IF(AND(Table13[[#This Row],[Age]]&gt;=56,Table13[[#This Row],[Age]]&lt;=67),1,0)</f>
        <v>0</v>
      </c>
      <c r="AZ273" t="s">
        <v>24</v>
      </c>
      <c r="BA273">
        <f>IF(Table13[[#This Row],[Marital Status]]="Married",1,0)</f>
        <v>0</v>
      </c>
      <c r="BB273">
        <f>IF(Table13[[#This Row],[Marital Status]]="Single",1,0)</f>
        <v>1</v>
      </c>
      <c r="BC273" t="s">
        <v>27</v>
      </c>
      <c r="BD273">
        <f>IF(Table13[[#This Row],[gender]]="Male",1,0)</f>
        <v>1</v>
      </c>
      <c r="BE273">
        <f>IF(Table13[[#This Row],[gender]]="Female",1,0)</f>
        <v>0</v>
      </c>
      <c r="BF273" t="s">
        <v>18</v>
      </c>
      <c r="BG273">
        <f>IF(Table13[[#This Row],[Highest level of Education]]="Did not attend school",1,0)</f>
        <v>0</v>
      </c>
      <c r="BH273">
        <f>IF(Table13[[#This Row],[Highest level of Education]]="K12 completed",1,0)</f>
        <v>0</v>
      </c>
      <c r="BI273">
        <f>IF(Table13[[#This Row],[Highest level of Education]]="High School Completed",1,0)</f>
        <v>0</v>
      </c>
      <c r="BJ273">
        <f>IF(Table13[[#This Row],[Highest level of Education]]="Technical Diploma/Partially completed College",1,0)</f>
        <v>0</v>
      </c>
      <c r="BK273">
        <f>IF(Table13[[#This Row],[Highest level of Education]]="University/College Degree",1,0)</f>
        <v>0</v>
      </c>
      <c r="BL273">
        <f>IF(Table13[[#This Row],[Highest level of Education]]="Post-graduate education",1,0)</f>
        <v>1</v>
      </c>
      <c r="BM273">
        <v>0</v>
      </c>
      <c r="BN273">
        <v>1</v>
      </c>
      <c r="BO273">
        <v>4</v>
      </c>
      <c r="BP273">
        <f>IF(Table13[[#This Row],[Monthly_Income 1_5500 2_8000 3_11000 4_15000 5_20000 6_27000 7_35000 8_5000 9_51000 98_0]]=1,1,0)</f>
        <v>0</v>
      </c>
      <c r="BQ273">
        <f>IF(Table13[[#This Row],[Monthly_Income 1_5500 2_8000 3_11000 4_15000 5_20000 6_27000 7_35000 8_5000 9_51000 98_0]]=2,1,0)</f>
        <v>0</v>
      </c>
      <c r="BR273">
        <f>IF(Table13[[#This Row],[Monthly_Income 1_5500 2_8000 3_11000 4_15000 5_20000 6_27000 7_35000 8_5000 9_51000 98_0]]=3,1,0)</f>
        <v>0</v>
      </c>
      <c r="BS273">
        <f>IF(Table13[[#This Row],[Monthly_Income 1_5500 2_8000 3_11000 4_15000 5_20000 6_27000 7_35000 8_5000 9_51000 98_0]]=4,1,0)</f>
        <v>1</v>
      </c>
      <c r="BT273">
        <f>IF(Table13[[#This Row],[Monthly_Income 1_5500 2_8000 3_11000 4_15000 5_20000 6_27000 7_35000 8_5000 9_51000 98_0]]=5,1,0)</f>
        <v>0</v>
      </c>
      <c r="BU273">
        <f>IF(Table13[[#This Row],[Monthly_Income 1_5500 2_8000 3_11000 4_15000 5_20000 6_27000 7_35000 8_5000 9_51000 98_0]]=6,1,0)</f>
        <v>0</v>
      </c>
      <c r="BV273">
        <f>IF(Table13[[#This Row],[Monthly_Income 1_5500 2_8000 3_11000 4_15000 5_20000 6_27000 7_35000 8_5000 9_51000 98_0]]=7,1,0)</f>
        <v>0</v>
      </c>
      <c r="BW273">
        <f>IF(Table13[[#This Row],[Monthly_Income 1_5500 2_8000 3_11000 4_15000 5_20000 6_27000 7_35000 8_5000 9_51000 98_0]]=8,1,0)</f>
        <v>0</v>
      </c>
      <c r="BX273">
        <f>IF(Table13[[#This Row],[Monthly_Income 1_5500 2_8000 3_11000 4_15000 5_20000 6_27000 7_35000 8_5000 9_51000 98_0]]=9,1,0)</f>
        <v>0</v>
      </c>
      <c r="BY273">
        <f>IF(Table13[[#This Row],[Monthly_Income 1_5500 2_8000 3_11000 4_15000 5_20000 6_27000 7_35000 8_5000 9_51000 98_0]]=98,1,0)</f>
        <v>0</v>
      </c>
      <c r="BZ273">
        <v>97</v>
      </c>
      <c r="CA273">
        <f>IF(Table13[[#This Row],[Monthly_Household_Income]]=1,1,0)</f>
        <v>0</v>
      </c>
      <c r="CB273">
        <f>IF(Table13[[#This Row],[Monthly_Household_Income]]=2,1,0)</f>
        <v>0</v>
      </c>
      <c r="CC273">
        <f>IF(Table13[[#This Row],[Monthly_Household_Income]]=3,1,0)</f>
        <v>0</v>
      </c>
      <c r="CD273">
        <f>IF(Table13[[#This Row],[Monthly_Household_Income]]=4,1,0)</f>
        <v>0</v>
      </c>
      <c r="CE273">
        <f>IF(Table13[[#This Row],[Monthly_Household_Income]]=5,1,0)</f>
        <v>0</v>
      </c>
      <c r="CF273">
        <f>IF(Table13[[#This Row],[Monthly_Household_Income]]=6,1,0)</f>
        <v>0</v>
      </c>
      <c r="CG273">
        <f>IF(Table13[[#This Row],[Monthly_Household_Income]]=7,1,0)</f>
        <v>0</v>
      </c>
      <c r="CH273">
        <f>IF(Table13[[#This Row],[Monthly_Household_Income]]=8,1,0)</f>
        <v>0</v>
      </c>
      <c r="CI273">
        <f>IF(Table13[[#This Row],[Monthly_Household_Income]]=9,1,0)</f>
        <v>0</v>
      </c>
      <c r="CJ273">
        <f>IF(Table13[[#This Row],[Monthly_Household_Income]]=98,1,0)</f>
        <v>0</v>
      </c>
    </row>
    <row r="274" spans="1:88">
      <c r="A274">
        <v>1002</v>
      </c>
      <c r="B274" s="1">
        <v>42971</v>
      </c>
      <c r="C274" t="s">
        <v>2</v>
      </c>
      <c r="D274">
        <v>7</v>
      </c>
      <c r="E274">
        <v>6</v>
      </c>
      <c r="F274">
        <v>6</v>
      </c>
      <c r="G274">
        <v>6</v>
      </c>
      <c r="H274">
        <v>7</v>
      </c>
      <c r="I274">
        <v>6</v>
      </c>
      <c r="J274" t="s">
        <v>15</v>
      </c>
      <c r="K274">
        <v>6</v>
      </c>
      <c r="L274">
        <v>7</v>
      </c>
      <c r="M274">
        <v>7</v>
      </c>
      <c r="N274">
        <v>6</v>
      </c>
      <c r="O274">
        <v>7</v>
      </c>
      <c r="P274">
        <v>6</v>
      </c>
      <c r="Q274">
        <v>6</v>
      </c>
      <c r="R274">
        <v>7</v>
      </c>
      <c r="S274">
        <v>7</v>
      </c>
      <c r="T274">
        <v>7</v>
      </c>
      <c r="U274">
        <v>6</v>
      </c>
      <c r="V274">
        <v>6</v>
      </c>
      <c r="W274">
        <v>6</v>
      </c>
      <c r="X274">
        <v>7</v>
      </c>
      <c r="Y274">
        <v>7</v>
      </c>
      <c r="Z274">
        <v>6</v>
      </c>
      <c r="AA274">
        <v>7</v>
      </c>
      <c r="AB274">
        <v>6</v>
      </c>
      <c r="AC274">
        <v>1</v>
      </c>
      <c r="AD274">
        <f>IF(Table13[[#This Row],[payment]]=1,1,0)</f>
        <v>1</v>
      </c>
      <c r="AE274">
        <f>IF(Table13[[#This Row],[payment]]=2,1,0)</f>
        <v>0</v>
      </c>
      <c r="AF274">
        <f>IF(Table13[[#This Row],[payment]]=3,1,0)</f>
        <v>0</v>
      </c>
      <c r="AG274">
        <v>6</v>
      </c>
      <c r="AH274">
        <f>IF(Table13[[#This Row],[method_payment]]=1,1,0)</f>
        <v>0</v>
      </c>
      <c r="AI274">
        <f>IF(Table13[[#This Row],[method_payment]]=2,1,0)</f>
        <v>0</v>
      </c>
      <c r="AJ274">
        <f>IF(Table13[[#This Row],[method_payment]]=3,1,0)</f>
        <v>0</v>
      </c>
      <c r="AK274">
        <f>IF(Table13[[#This Row],[method_payment]]=5,1,0)</f>
        <v>0</v>
      </c>
      <c r="AL274">
        <f>IF(Table13[[#This Row],[method_payment]]=6,1,0)</f>
        <v>1</v>
      </c>
      <c r="AM274" t="s">
        <v>16</v>
      </c>
      <c r="AN274" t="s">
        <v>16</v>
      </c>
      <c r="AO274">
        <v>3</v>
      </c>
      <c r="AP274" s="2">
        <v>126.79</v>
      </c>
      <c r="AQ274" s="3">
        <f>IF(AND(Table13[[#This Row],[Average_amount_spent_per_visit_last_3_months]]&gt;=1,Table13[[#This Row],[Average_amount_spent_per_visit_last_3_months]]&lt;=999),1,0)</f>
        <v>1</v>
      </c>
      <c r="AR274" s="3">
        <f>IF(AND(Table13[[#This Row],[Average_amount_spent_per_visit_last_3_months]]&gt;=1000,Table13[[#This Row],[Average_amount_spent_per_visit_last_3_months]]&lt;=6700),1,0)</f>
        <v>0</v>
      </c>
      <c r="AS274">
        <v>2</v>
      </c>
      <c r="AT274">
        <v>22</v>
      </c>
      <c r="AU274">
        <f>IF(AND(Table13[[#This Row],[Age]]&gt;=18,Table13[[#This Row],[Age]]&lt;=25),1,0)</f>
        <v>1</v>
      </c>
      <c r="AV274">
        <f>IF(AND(Table13[[#This Row],[Age]]&gt;=26,Table13[[#This Row],[Age]]&lt;=35),1,0)</f>
        <v>0</v>
      </c>
      <c r="AW274">
        <f>IF(AND(Table13[[#This Row],[Age]]&gt;=36,Table13[[#This Row],[Age]]&lt;=45),1,0)</f>
        <v>0</v>
      </c>
      <c r="AX274">
        <f>IF(AND(Table13[[#This Row],[Age]]&gt;=46,Table13[[#This Row],[Age]]&lt;=55),1,0)</f>
        <v>0</v>
      </c>
      <c r="AY274">
        <f>IF(AND(Table13[[#This Row],[Age]]&gt;=56,Table13[[#This Row],[Age]]&lt;=67),1,0)</f>
        <v>0</v>
      </c>
      <c r="AZ274" t="s">
        <v>24</v>
      </c>
      <c r="BA274">
        <f>IF(Table13[[#This Row],[Marital Status]]="Married",1,0)</f>
        <v>0</v>
      </c>
      <c r="BB274">
        <f>IF(Table13[[#This Row],[Marital Status]]="Single",1,0)</f>
        <v>1</v>
      </c>
      <c r="BC274" t="s">
        <v>27</v>
      </c>
      <c r="BD274">
        <f>IF(Table13[[#This Row],[gender]]="Male",1,0)</f>
        <v>1</v>
      </c>
      <c r="BE274">
        <f>IF(Table13[[#This Row],[gender]]="Female",1,0)</f>
        <v>0</v>
      </c>
      <c r="BF274" t="s">
        <v>23</v>
      </c>
      <c r="BG274">
        <f>IF(Table13[[#This Row],[Highest level of Education]]="Did not attend school",1,0)</f>
        <v>0</v>
      </c>
      <c r="BH274">
        <f>IF(Table13[[#This Row],[Highest level of Education]]="K12 completed",1,0)</f>
        <v>0</v>
      </c>
      <c r="BI274">
        <f>IF(Table13[[#This Row],[Highest level of Education]]="High School Completed",1,0)</f>
        <v>0</v>
      </c>
      <c r="BJ274">
        <f>IF(Table13[[#This Row],[Highest level of Education]]="Technical Diploma/Partially completed College",1,0)</f>
        <v>1</v>
      </c>
      <c r="BK274">
        <f>IF(Table13[[#This Row],[Highest level of Education]]="University/College Degree",1,0)</f>
        <v>0</v>
      </c>
      <c r="BL274">
        <f>IF(Table13[[#This Row],[Highest level of Education]]="Post-graduate education",1,0)</f>
        <v>0</v>
      </c>
      <c r="BM274">
        <v>0</v>
      </c>
      <c r="BN274">
        <v>1</v>
      </c>
      <c r="BO274">
        <v>98</v>
      </c>
      <c r="BP274">
        <f>IF(Table13[[#This Row],[Monthly_Income 1_5500 2_8000 3_11000 4_15000 5_20000 6_27000 7_35000 8_5000 9_51000 98_0]]=1,1,0)</f>
        <v>0</v>
      </c>
      <c r="BQ274">
        <f>IF(Table13[[#This Row],[Monthly_Income 1_5500 2_8000 3_11000 4_15000 5_20000 6_27000 7_35000 8_5000 9_51000 98_0]]=2,1,0)</f>
        <v>0</v>
      </c>
      <c r="BR274">
        <f>IF(Table13[[#This Row],[Monthly_Income 1_5500 2_8000 3_11000 4_15000 5_20000 6_27000 7_35000 8_5000 9_51000 98_0]]=3,1,0)</f>
        <v>0</v>
      </c>
      <c r="BS274">
        <f>IF(Table13[[#This Row],[Monthly_Income 1_5500 2_8000 3_11000 4_15000 5_20000 6_27000 7_35000 8_5000 9_51000 98_0]]=4,1,0)</f>
        <v>0</v>
      </c>
      <c r="BT274">
        <f>IF(Table13[[#This Row],[Monthly_Income 1_5500 2_8000 3_11000 4_15000 5_20000 6_27000 7_35000 8_5000 9_51000 98_0]]=5,1,0)</f>
        <v>0</v>
      </c>
      <c r="BU274">
        <f>IF(Table13[[#This Row],[Monthly_Income 1_5500 2_8000 3_11000 4_15000 5_20000 6_27000 7_35000 8_5000 9_51000 98_0]]=6,1,0)</f>
        <v>0</v>
      </c>
      <c r="BV274">
        <f>IF(Table13[[#This Row],[Monthly_Income 1_5500 2_8000 3_11000 4_15000 5_20000 6_27000 7_35000 8_5000 9_51000 98_0]]=7,1,0)</f>
        <v>0</v>
      </c>
      <c r="BW274">
        <f>IF(Table13[[#This Row],[Monthly_Income 1_5500 2_8000 3_11000 4_15000 5_20000 6_27000 7_35000 8_5000 9_51000 98_0]]=8,1,0)</f>
        <v>0</v>
      </c>
      <c r="BX274">
        <f>IF(Table13[[#This Row],[Monthly_Income 1_5500 2_8000 3_11000 4_15000 5_20000 6_27000 7_35000 8_5000 9_51000 98_0]]=9,1,0)</f>
        <v>0</v>
      </c>
      <c r="BY274">
        <f>IF(Table13[[#This Row],[Monthly_Income 1_5500 2_8000 3_11000 4_15000 5_20000 6_27000 7_35000 8_5000 9_51000 98_0]]=98,1,0)</f>
        <v>1</v>
      </c>
      <c r="BZ274">
        <v>98</v>
      </c>
      <c r="CA274">
        <f>IF(Table13[[#This Row],[Monthly_Household_Income]]=1,1,0)</f>
        <v>0</v>
      </c>
      <c r="CB274">
        <f>IF(Table13[[#This Row],[Monthly_Household_Income]]=2,1,0)</f>
        <v>0</v>
      </c>
      <c r="CC274">
        <f>IF(Table13[[#This Row],[Monthly_Household_Income]]=3,1,0)</f>
        <v>0</v>
      </c>
      <c r="CD274">
        <f>IF(Table13[[#This Row],[Monthly_Household_Income]]=4,1,0)</f>
        <v>0</v>
      </c>
      <c r="CE274">
        <f>IF(Table13[[#This Row],[Monthly_Household_Income]]=5,1,0)</f>
        <v>0</v>
      </c>
      <c r="CF274">
        <f>IF(Table13[[#This Row],[Monthly_Household_Income]]=6,1,0)</f>
        <v>0</v>
      </c>
      <c r="CG274">
        <f>IF(Table13[[#This Row],[Monthly_Household_Income]]=7,1,0)</f>
        <v>0</v>
      </c>
      <c r="CH274">
        <f>IF(Table13[[#This Row],[Monthly_Household_Income]]=8,1,0)</f>
        <v>0</v>
      </c>
      <c r="CI274">
        <f>IF(Table13[[#This Row],[Monthly_Household_Income]]=9,1,0)</f>
        <v>0</v>
      </c>
      <c r="CJ274">
        <f>IF(Table13[[#This Row],[Monthly_Household_Income]]=98,1,0)</f>
        <v>1</v>
      </c>
    </row>
    <row r="275" spans="1:88">
      <c r="A275">
        <v>1004</v>
      </c>
      <c r="B275" s="1">
        <v>42999</v>
      </c>
      <c r="C275" t="s">
        <v>32</v>
      </c>
      <c r="D275">
        <v>8</v>
      </c>
      <c r="E275">
        <v>7</v>
      </c>
      <c r="F275">
        <v>9</v>
      </c>
      <c r="G275">
        <v>8</v>
      </c>
      <c r="H275">
        <v>8</v>
      </c>
      <c r="I275">
        <v>8</v>
      </c>
      <c r="J275" t="s">
        <v>15</v>
      </c>
      <c r="K275">
        <v>8</v>
      </c>
      <c r="L275">
        <v>7</v>
      </c>
      <c r="M275">
        <v>7</v>
      </c>
      <c r="N275">
        <v>6</v>
      </c>
      <c r="O275">
        <v>6</v>
      </c>
      <c r="P275">
        <v>7</v>
      </c>
      <c r="Q275">
        <v>6</v>
      </c>
      <c r="R275">
        <v>7</v>
      </c>
      <c r="S275">
        <v>8</v>
      </c>
      <c r="T275">
        <v>8</v>
      </c>
      <c r="U275">
        <v>9</v>
      </c>
      <c r="V275">
        <v>7</v>
      </c>
      <c r="W275">
        <v>6</v>
      </c>
      <c r="X275">
        <v>8</v>
      </c>
      <c r="Y275">
        <v>8</v>
      </c>
      <c r="Z275">
        <v>8</v>
      </c>
      <c r="AA275">
        <v>8</v>
      </c>
      <c r="AB275">
        <v>7</v>
      </c>
      <c r="AC275">
        <v>1</v>
      </c>
      <c r="AD275">
        <f>IF(Table13[[#This Row],[payment]]=1,1,0)</f>
        <v>1</v>
      </c>
      <c r="AE275">
        <f>IF(Table13[[#This Row],[payment]]=2,1,0)</f>
        <v>0</v>
      </c>
      <c r="AF275">
        <f>IF(Table13[[#This Row],[payment]]=3,1,0)</f>
        <v>0</v>
      </c>
      <c r="AG275">
        <v>1</v>
      </c>
      <c r="AH275">
        <f>IF(Table13[[#This Row],[method_payment]]=1,1,0)</f>
        <v>1</v>
      </c>
      <c r="AI275">
        <f>IF(Table13[[#This Row],[method_payment]]=2,1,0)</f>
        <v>0</v>
      </c>
      <c r="AJ275">
        <f>IF(Table13[[#This Row],[method_payment]]=3,1,0)</f>
        <v>0</v>
      </c>
      <c r="AK275">
        <f>IF(Table13[[#This Row],[method_payment]]=5,1,0)</f>
        <v>0</v>
      </c>
      <c r="AL275">
        <f>IF(Table13[[#This Row],[method_payment]]=6,1,0)</f>
        <v>0</v>
      </c>
      <c r="AM275" t="s">
        <v>16</v>
      </c>
      <c r="AN275" t="s">
        <v>16</v>
      </c>
      <c r="AO275">
        <v>2</v>
      </c>
      <c r="AP275" s="2">
        <v>2939.82</v>
      </c>
      <c r="AQ275" s="3">
        <f>IF(AND(Table13[[#This Row],[Average_amount_spent_per_visit_last_3_months]]&gt;=1,Table13[[#This Row],[Average_amount_spent_per_visit_last_3_months]]&lt;=999),1,0)</f>
        <v>0</v>
      </c>
      <c r="AR275" s="3">
        <f>IF(AND(Table13[[#This Row],[Average_amount_spent_per_visit_last_3_months]]&gt;=1000,Table13[[#This Row],[Average_amount_spent_per_visit_last_3_months]]&lt;=6700),1,0)</f>
        <v>1</v>
      </c>
      <c r="AS275">
        <v>1</v>
      </c>
      <c r="AT275">
        <v>37</v>
      </c>
      <c r="AU275">
        <f>IF(AND(Table13[[#This Row],[Age]]&gt;=18,Table13[[#This Row],[Age]]&lt;=25),1,0)</f>
        <v>0</v>
      </c>
      <c r="AV275">
        <f>IF(AND(Table13[[#This Row],[Age]]&gt;=26,Table13[[#This Row],[Age]]&lt;=35),1,0)</f>
        <v>0</v>
      </c>
      <c r="AW275">
        <f>IF(AND(Table13[[#This Row],[Age]]&gt;=36,Table13[[#This Row],[Age]]&lt;=45),1,0)</f>
        <v>1</v>
      </c>
      <c r="AX275">
        <f>IF(AND(Table13[[#This Row],[Age]]&gt;=46,Table13[[#This Row],[Age]]&lt;=55),1,0)</f>
        <v>0</v>
      </c>
      <c r="AY275">
        <f>IF(AND(Table13[[#This Row],[Age]]&gt;=56,Table13[[#This Row],[Age]]&lt;=67),1,0)</f>
        <v>0</v>
      </c>
      <c r="AZ275" t="s">
        <v>25</v>
      </c>
      <c r="BA275">
        <f>IF(Table13[[#This Row],[Marital Status]]="Married",1,0)</f>
        <v>1</v>
      </c>
      <c r="BB275">
        <f>IF(Table13[[#This Row],[Marital Status]]="Single",1,0)</f>
        <v>0</v>
      </c>
      <c r="BC275" t="s">
        <v>28</v>
      </c>
      <c r="BD275">
        <f>IF(Table13[[#This Row],[gender]]="Male",1,0)</f>
        <v>0</v>
      </c>
      <c r="BE275">
        <f>IF(Table13[[#This Row],[gender]]="Female",1,0)</f>
        <v>1</v>
      </c>
      <c r="BF275" t="s">
        <v>18</v>
      </c>
      <c r="BG275">
        <f>IF(Table13[[#This Row],[Highest level of Education]]="Did not attend school",1,0)</f>
        <v>0</v>
      </c>
      <c r="BH275">
        <f>IF(Table13[[#This Row],[Highest level of Education]]="K12 completed",1,0)</f>
        <v>0</v>
      </c>
      <c r="BI275">
        <f>IF(Table13[[#This Row],[Highest level of Education]]="High School Completed",1,0)</f>
        <v>0</v>
      </c>
      <c r="BJ275">
        <f>IF(Table13[[#This Row],[Highest level of Education]]="Technical Diploma/Partially completed College",1,0)</f>
        <v>0</v>
      </c>
      <c r="BK275">
        <f>IF(Table13[[#This Row],[Highest level of Education]]="University/College Degree",1,0)</f>
        <v>0</v>
      </c>
      <c r="BL275">
        <f>IF(Table13[[#This Row],[Highest level of Education]]="Post-graduate education",1,0)</f>
        <v>1</v>
      </c>
      <c r="BM275">
        <v>2</v>
      </c>
      <c r="BN275">
        <v>1</v>
      </c>
      <c r="BO275">
        <v>4</v>
      </c>
      <c r="BP275">
        <f>IF(Table13[[#This Row],[Monthly_Income 1_5500 2_8000 3_11000 4_15000 5_20000 6_27000 7_35000 8_5000 9_51000 98_0]]=1,1,0)</f>
        <v>0</v>
      </c>
      <c r="BQ275">
        <f>IF(Table13[[#This Row],[Monthly_Income 1_5500 2_8000 3_11000 4_15000 5_20000 6_27000 7_35000 8_5000 9_51000 98_0]]=2,1,0)</f>
        <v>0</v>
      </c>
      <c r="BR275">
        <f>IF(Table13[[#This Row],[Monthly_Income 1_5500 2_8000 3_11000 4_15000 5_20000 6_27000 7_35000 8_5000 9_51000 98_0]]=3,1,0)</f>
        <v>0</v>
      </c>
      <c r="BS275">
        <f>IF(Table13[[#This Row],[Monthly_Income 1_5500 2_8000 3_11000 4_15000 5_20000 6_27000 7_35000 8_5000 9_51000 98_0]]=4,1,0)</f>
        <v>1</v>
      </c>
      <c r="BT275">
        <f>IF(Table13[[#This Row],[Monthly_Income 1_5500 2_8000 3_11000 4_15000 5_20000 6_27000 7_35000 8_5000 9_51000 98_0]]=5,1,0)</f>
        <v>0</v>
      </c>
      <c r="BU275">
        <f>IF(Table13[[#This Row],[Monthly_Income 1_5500 2_8000 3_11000 4_15000 5_20000 6_27000 7_35000 8_5000 9_51000 98_0]]=6,1,0)</f>
        <v>0</v>
      </c>
      <c r="BV275">
        <f>IF(Table13[[#This Row],[Monthly_Income 1_5500 2_8000 3_11000 4_15000 5_20000 6_27000 7_35000 8_5000 9_51000 98_0]]=7,1,0)</f>
        <v>0</v>
      </c>
      <c r="BW275">
        <f>IF(Table13[[#This Row],[Monthly_Income 1_5500 2_8000 3_11000 4_15000 5_20000 6_27000 7_35000 8_5000 9_51000 98_0]]=8,1,0)</f>
        <v>0</v>
      </c>
      <c r="BX275">
        <f>IF(Table13[[#This Row],[Monthly_Income 1_5500 2_8000 3_11000 4_15000 5_20000 6_27000 7_35000 8_5000 9_51000 98_0]]=9,1,0)</f>
        <v>0</v>
      </c>
      <c r="BY275">
        <f>IF(Table13[[#This Row],[Monthly_Income 1_5500 2_8000 3_11000 4_15000 5_20000 6_27000 7_35000 8_5000 9_51000 98_0]]=98,1,0)</f>
        <v>0</v>
      </c>
      <c r="BZ275">
        <v>6</v>
      </c>
      <c r="CA275">
        <f>IF(Table13[[#This Row],[Monthly_Household_Income]]=1,1,0)</f>
        <v>0</v>
      </c>
      <c r="CB275">
        <f>IF(Table13[[#This Row],[Monthly_Household_Income]]=2,1,0)</f>
        <v>0</v>
      </c>
      <c r="CC275">
        <f>IF(Table13[[#This Row],[Monthly_Household_Income]]=3,1,0)</f>
        <v>0</v>
      </c>
      <c r="CD275">
        <f>IF(Table13[[#This Row],[Monthly_Household_Income]]=4,1,0)</f>
        <v>0</v>
      </c>
      <c r="CE275">
        <f>IF(Table13[[#This Row],[Monthly_Household_Income]]=5,1,0)</f>
        <v>0</v>
      </c>
      <c r="CF275">
        <f>IF(Table13[[#This Row],[Monthly_Household_Income]]=6,1,0)</f>
        <v>1</v>
      </c>
      <c r="CG275">
        <f>IF(Table13[[#This Row],[Monthly_Household_Income]]=7,1,0)</f>
        <v>0</v>
      </c>
      <c r="CH275">
        <f>IF(Table13[[#This Row],[Monthly_Household_Income]]=8,1,0)</f>
        <v>0</v>
      </c>
      <c r="CI275">
        <f>IF(Table13[[#This Row],[Monthly_Household_Income]]=9,1,0)</f>
        <v>0</v>
      </c>
      <c r="CJ275">
        <f>IF(Table13[[#This Row],[Monthly_Household_Income]]=98,1,0)</f>
        <v>0</v>
      </c>
    </row>
    <row r="276" spans="1:88">
      <c r="A276">
        <v>1008</v>
      </c>
      <c r="B276" s="1">
        <v>43191</v>
      </c>
      <c r="C276" t="s">
        <v>29</v>
      </c>
      <c r="D276">
        <v>8</v>
      </c>
      <c r="E276">
        <v>7</v>
      </c>
      <c r="F276">
        <v>7</v>
      </c>
      <c r="G276">
        <v>6</v>
      </c>
      <c r="H276">
        <v>6</v>
      </c>
      <c r="I276">
        <v>7</v>
      </c>
      <c r="J276" t="s">
        <v>15</v>
      </c>
      <c r="K276">
        <v>8</v>
      </c>
      <c r="L276">
        <v>8</v>
      </c>
      <c r="M276">
        <v>8</v>
      </c>
      <c r="N276">
        <v>7</v>
      </c>
      <c r="O276">
        <v>8</v>
      </c>
      <c r="P276">
        <v>8</v>
      </c>
      <c r="Q276">
        <v>7</v>
      </c>
      <c r="R276">
        <v>6</v>
      </c>
      <c r="S276">
        <v>7</v>
      </c>
      <c r="T276">
        <v>7</v>
      </c>
      <c r="U276">
        <v>7</v>
      </c>
      <c r="V276">
        <v>8</v>
      </c>
      <c r="W276">
        <v>6</v>
      </c>
      <c r="X276">
        <v>6</v>
      </c>
      <c r="Y276">
        <v>8</v>
      </c>
      <c r="Z276">
        <v>7</v>
      </c>
      <c r="AA276">
        <v>6</v>
      </c>
      <c r="AB276">
        <v>7</v>
      </c>
      <c r="AC276">
        <v>1</v>
      </c>
      <c r="AD276">
        <f>IF(Table13[[#This Row],[payment]]=1,1,0)</f>
        <v>1</v>
      </c>
      <c r="AE276">
        <f>IF(Table13[[#This Row],[payment]]=2,1,0)</f>
        <v>0</v>
      </c>
      <c r="AF276">
        <f>IF(Table13[[#This Row],[payment]]=3,1,0)</f>
        <v>0</v>
      </c>
      <c r="AG276">
        <v>1</v>
      </c>
      <c r="AH276">
        <f>IF(Table13[[#This Row],[method_payment]]=1,1,0)</f>
        <v>1</v>
      </c>
      <c r="AI276">
        <f>IF(Table13[[#This Row],[method_payment]]=2,1,0)</f>
        <v>0</v>
      </c>
      <c r="AJ276">
        <f>IF(Table13[[#This Row],[method_payment]]=3,1,0)</f>
        <v>0</v>
      </c>
      <c r="AK276">
        <f>IF(Table13[[#This Row],[method_payment]]=5,1,0)</f>
        <v>0</v>
      </c>
      <c r="AL276">
        <f>IF(Table13[[#This Row],[method_payment]]=6,1,0)</f>
        <v>0</v>
      </c>
      <c r="AM276" t="s">
        <v>16</v>
      </c>
      <c r="AN276" t="s">
        <v>15</v>
      </c>
      <c r="AO276">
        <v>3</v>
      </c>
      <c r="AP276" s="2">
        <v>321.14</v>
      </c>
      <c r="AQ276" s="3">
        <f>IF(AND(Table13[[#This Row],[Average_amount_spent_per_visit_last_3_months]]&gt;=1,Table13[[#This Row],[Average_amount_spent_per_visit_last_3_months]]&lt;=999),1,0)</f>
        <v>1</v>
      </c>
      <c r="AR276" s="3">
        <f>IF(AND(Table13[[#This Row],[Average_amount_spent_per_visit_last_3_months]]&gt;=1000,Table13[[#This Row],[Average_amount_spent_per_visit_last_3_months]]&lt;=6700),1,0)</f>
        <v>0</v>
      </c>
      <c r="AS276">
        <v>2</v>
      </c>
      <c r="AT276">
        <v>46</v>
      </c>
      <c r="AU276">
        <f>IF(AND(Table13[[#This Row],[Age]]&gt;=18,Table13[[#This Row],[Age]]&lt;=25),1,0)</f>
        <v>0</v>
      </c>
      <c r="AV276">
        <f>IF(AND(Table13[[#This Row],[Age]]&gt;=26,Table13[[#This Row],[Age]]&lt;=35),1,0)</f>
        <v>0</v>
      </c>
      <c r="AW276">
        <f>IF(AND(Table13[[#This Row],[Age]]&gt;=36,Table13[[#This Row],[Age]]&lt;=45),1,0)</f>
        <v>0</v>
      </c>
      <c r="AX276">
        <f>IF(AND(Table13[[#This Row],[Age]]&gt;=46,Table13[[#This Row],[Age]]&lt;=55),1,0)</f>
        <v>1</v>
      </c>
      <c r="AY276">
        <f>IF(AND(Table13[[#This Row],[Age]]&gt;=56,Table13[[#This Row],[Age]]&lt;=67),1,0)</f>
        <v>0</v>
      </c>
      <c r="AZ276" t="s">
        <v>25</v>
      </c>
      <c r="BA276">
        <f>IF(Table13[[#This Row],[Marital Status]]="Married",1,0)</f>
        <v>1</v>
      </c>
      <c r="BB276">
        <f>IF(Table13[[#This Row],[Marital Status]]="Single",1,0)</f>
        <v>0</v>
      </c>
      <c r="BC276" t="s">
        <v>28</v>
      </c>
      <c r="BD276">
        <f>IF(Table13[[#This Row],[gender]]="Male",1,0)</f>
        <v>0</v>
      </c>
      <c r="BE276">
        <f>IF(Table13[[#This Row],[gender]]="Female",1,0)</f>
        <v>1</v>
      </c>
      <c r="BF276" t="s">
        <v>23</v>
      </c>
      <c r="BG276">
        <f>IF(Table13[[#This Row],[Highest level of Education]]="Did not attend school",1,0)</f>
        <v>0</v>
      </c>
      <c r="BH276">
        <f>IF(Table13[[#This Row],[Highest level of Education]]="K12 completed",1,0)</f>
        <v>0</v>
      </c>
      <c r="BI276">
        <f>IF(Table13[[#This Row],[Highest level of Education]]="High School Completed",1,0)</f>
        <v>0</v>
      </c>
      <c r="BJ276">
        <f>IF(Table13[[#This Row],[Highest level of Education]]="Technical Diploma/Partially completed College",1,0)</f>
        <v>1</v>
      </c>
      <c r="BK276">
        <f>IF(Table13[[#This Row],[Highest level of Education]]="University/College Degree",1,0)</f>
        <v>0</v>
      </c>
      <c r="BL276">
        <f>IF(Table13[[#This Row],[Highest level of Education]]="Post-graduate education",1,0)</f>
        <v>0</v>
      </c>
      <c r="BM276">
        <v>4</v>
      </c>
      <c r="BN276">
        <v>3</v>
      </c>
      <c r="BO276" t="s">
        <v>1</v>
      </c>
      <c r="BP276">
        <f>IF(Table13[[#This Row],[Monthly_Income 1_5500 2_8000 3_11000 4_15000 5_20000 6_27000 7_35000 8_5000 9_51000 98_0]]=1,1,0)</f>
        <v>0</v>
      </c>
      <c r="BQ276">
        <f>IF(Table13[[#This Row],[Monthly_Income 1_5500 2_8000 3_11000 4_15000 5_20000 6_27000 7_35000 8_5000 9_51000 98_0]]=2,1,0)</f>
        <v>0</v>
      </c>
      <c r="BR276">
        <f>IF(Table13[[#This Row],[Monthly_Income 1_5500 2_8000 3_11000 4_15000 5_20000 6_27000 7_35000 8_5000 9_51000 98_0]]=3,1,0)</f>
        <v>0</v>
      </c>
      <c r="BS276">
        <f>IF(Table13[[#This Row],[Monthly_Income 1_5500 2_8000 3_11000 4_15000 5_20000 6_27000 7_35000 8_5000 9_51000 98_0]]=4,1,0)</f>
        <v>0</v>
      </c>
      <c r="BT276">
        <f>IF(Table13[[#This Row],[Monthly_Income 1_5500 2_8000 3_11000 4_15000 5_20000 6_27000 7_35000 8_5000 9_51000 98_0]]=5,1,0)</f>
        <v>0</v>
      </c>
      <c r="BU276">
        <f>IF(Table13[[#This Row],[Monthly_Income 1_5500 2_8000 3_11000 4_15000 5_20000 6_27000 7_35000 8_5000 9_51000 98_0]]=6,1,0)</f>
        <v>0</v>
      </c>
      <c r="BV276">
        <f>IF(Table13[[#This Row],[Monthly_Income 1_5500 2_8000 3_11000 4_15000 5_20000 6_27000 7_35000 8_5000 9_51000 98_0]]=7,1,0)</f>
        <v>0</v>
      </c>
      <c r="BW276">
        <f>IF(Table13[[#This Row],[Monthly_Income 1_5500 2_8000 3_11000 4_15000 5_20000 6_27000 7_35000 8_5000 9_51000 98_0]]=8,1,0)</f>
        <v>0</v>
      </c>
      <c r="BX276">
        <f>IF(Table13[[#This Row],[Monthly_Income 1_5500 2_8000 3_11000 4_15000 5_20000 6_27000 7_35000 8_5000 9_51000 98_0]]=9,1,0)</f>
        <v>0</v>
      </c>
      <c r="BY276">
        <f>IF(Table13[[#This Row],[Monthly_Income 1_5500 2_8000 3_11000 4_15000 5_20000 6_27000 7_35000 8_5000 9_51000 98_0]]=98,1,0)</f>
        <v>0</v>
      </c>
      <c r="BZ276">
        <v>5</v>
      </c>
      <c r="CA276">
        <f>IF(Table13[[#This Row],[Monthly_Household_Income]]=1,1,0)</f>
        <v>0</v>
      </c>
      <c r="CB276">
        <f>IF(Table13[[#This Row],[Monthly_Household_Income]]=2,1,0)</f>
        <v>0</v>
      </c>
      <c r="CC276">
        <f>IF(Table13[[#This Row],[Monthly_Household_Income]]=3,1,0)</f>
        <v>0</v>
      </c>
      <c r="CD276">
        <f>IF(Table13[[#This Row],[Monthly_Household_Income]]=4,1,0)</f>
        <v>0</v>
      </c>
      <c r="CE276">
        <f>IF(Table13[[#This Row],[Monthly_Household_Income]]=5,1,0)</f>
        <v>1</v>
      </c>
      <c r="CF276">
        <f>IF(Table13[[#This Row],[Monthly_Household_Income]]=6,1,0)</f>
        <v>0</v>
      </c>
      <c r="CG276">
        <f>IF(Table13[[#This Row],[Monthly_Household_Income]]=7,1,0)</f>
        <v>0</v>
      </c>
      <c r="CH276">
        <f>IF(Table13[[#This Row],[Monthly_Household_Income]]=8,1,0)</f>
        <v>0</v>
      </c>
      <c r="CI276">
        <f>IF(Table13[[#This Row],[Monthly_Household_Income]]=9,1,0)</f>
        <v>0</v>
      </c>
      <c r="CJ276">
        <f>IF(Table13[[#This Row],[Monthly_Household_Income]]=98,1,0)</f>
        <v>0</v>
      </c>
    </row>
    <row r="277" spans="1:88">
      <c r="A277">
        <v>1010</v>
      </c>
      <c r="B277" s="1">
        <v>42988</v>
      </c>
      <c r="C277" t="s">
        <v>33</v>
      </c>
      <c r="D277">
        <v>10</v>
      </c>
      <c r="E277">
        <v>8</v>
      </c>
      <c r="F277">
        <v>10</v>
      </c>
      <c r="G277">
        <v>9</v>
      </c>
      <c r="H277">
        <v>9</v>
      </c>
      <c r="I277">
        <v>8</v>
      </c>
      <c r="J277" t="s">
        <v>15</v>
      </c>
      <c r="K277">
        <v>9</v>
      </c>
      <c r="L277">
        <v>8</v>
      </c>
      <c r="M277">
        <v>10</v>
      </c>
      <c r="N277">
        <v>9</v>
      </c>
      <c r="O277">
        <v>9</v>
      </c>
      <c r="P277">
        <v>10</v>
      </c>
      <c r="Q277">
        <v>8</v>
      </c>
      <c r="R277">
        <v>10</v>
      </c>
      <c r="S277">
        <v>9</v>
      </c>
      <c r="T277">
        <v>9</v>
      </c>
      <c r="U277">
        <v>10</v>
      </c>
      <c r="V277">
        <v>8</v>
      </c>
      <c r="W277">
        <v>8</v>
      </c>
      <c r="X277">
        <v>0</v>
      </c>
      <c r="Y277">
        <v>8</v>
      </c>
      <c r="Z277">
        <v>9</v>
      </c>
      <c r="AA277">
        <v>8</v>
      </c>
      <c r="AB277">
        <v>10</v>
      </c>
      <c r="AC277">
        <v>2</v>
      </c>
      <c r="AD277">
        <f>IF(Table13[[#This Row],[payment]]=1,1,0)</f>
        <v>0</v>
      </c>
      <c r="AE277">
        <f>IF(Table13[[#This Row],[payment]]=2,1,0)</f>
        <v>1</v>
      </c>
      <c r="AF277">
        <f>IF(Table13[[#This Row],[payment]]=3,1,0)</f>
        <v>0</v>
      </c>
      <c r="AG277">
        <v>2</v>
      </c>
      <c r="AH277">
        <f>IF(Table13[[#This Row],[method_payment]]=1,1,0)</f>
        <v>0</v>
      </c>
      <c r="AI277">
        <f>IF(Table13[[#This Row],[method_payment]]=2,1,0)</f>
        <v>1</v>
      </c>
      <c r="AJ277">
        <f>IF(Table13[[#This Row],[method_payment]]=3,1,0)</f>
        <v>0</v>
      </c>
      <c r="AK277">
        <f>IF(Table13[[#This Row],[method_payment]]=5,1,0)</f>
        <v>0</v>
      </c>
      <c r="AL277">
        <f>IF(Table13[[#This Row],[method_payment]]=6,1,0)</f>
        <v>0</v>
      </c>
      <c r="AM277" t="s">
        <v>16</v>
      </c>
      <c r="AN277" t="s">
        <v>15</v>
      </c>
      <c r="AO277">
        <v>2</v>
      </c>
      <c r="AP277" s="2">
        <v>141.16999999999999</v>
      </c>
      <c r="AQ277" s="3">
        <f>IF(AND(Table13[[#This Row],[Average_amount_spent_per_visit_last_3_months]]&gt;=1,Table13[[#This Row],[Average_amount_spent_per_visit_last_3_months]]&lt;=999),1,0)</f>
        <v>1</v>
      </c>
      <c r="AR277" s="3">
        <f>IF(AND(Table13[[#This Row],[Average_amount_spent_per_visit_last_3_months]]&gt;=1000,Table13[[#This Row],[Average_amount_spent_per_visit_last_3_months]]&lt;=6700),1,0)</f>
        <v>0</v>
      </c>
      <c r="AS277">
        <v>3</v>
      </c>
      <c r="AT277">
        <v>44</v>
      </c>
      <c r="AU277">
        <f>IF(AND(Table13[[#This Row],[Age]]&gt;=18,Table13[[#This Row],[Age]]&lt;=25),1,0)</f>
        <v>0</v>
      </c>
      <c r="AV277">
        <f>IF(AND(Table13[[#This Row],[Age]]&gt;=26,Table13[[#This Row],[Age]]&lt;=35),1,0)</f>
        <v>0</v>
      </c>
      <c r="AW277">
        <f>IF(AND(Table13[[#This Row],[Age]]&gt;=36,Table13[[#This Row],[Age]]&lt;=45),1,0)</f>
        <v>1</v>
      </c>
      <c r="AX277">
        <f>IF(AND(Table13[[#This Row],[Age]]&gt;=46,Table13[[#This Row],[Age]]&lt;=55),1,0)</f>
        <v>0</v>
      </c>
      <c r="AY277">
        <f>IF(AND(Table13[[#This Row],[Age]]&gt;=56,Table13[[#This Row],[Age]]&lt;=67),1,0)</f>
        <v>0</v>
      </c>
      <c r="AZ277" t="s">
        <v>25</v>
      </c>
      <c r="BA277">
        <f>IF(Table13[[#This Row],[Marital Status]]="Married",1,0)</f>
        <v>1</v>
      </c>
      <c r="BB277">
        <f>IF(Table13[[#This Row],[Marital Status]]="Single",1,0)</f>
        <v>0</v>
      </c>
      <c r="BC277" t="s">
        <v>28</v>
      </c>
      <c r="BD277">
        <f>IF(Table13[[#This Row],[gender]]="Male",1,0)</f>
        <v>0</v>
      </c>
      <c r="BE277">
        <f>IF(Table13[[#This Row],[gender]]="Female",1,0)</f>
        <v>1</v>
      </c>
      <c r="BF277" t="s">
        <v>18</v>
      </c>
      <c r="BG277">
        <f>IF(Table13[[#This Row],[Highest level of Education]]="Did not attend school",1,0)</f>
        <v>0</v>
      </c>
      <c r="BH277">
        <f>IF(Table13[[#This Row],[Highest level of Education]]="K12 completed",1,0)</f>
        <v>0</v>
      </c>
      <c r="BI277">
        <f>IF(Table13[[#This Row],[Highest level of Education]]="High School Completed",1,0)</f>
        <v>0</v>
      </c>
      <c r="BJ277">
        <f>IF(Table13[[#This Row],[Highest level of Education]]="Technical Diploma/Partially completed College",1,0)</f>
        <v>0</v>
      </c>
      <c r="BK277">
        <f>IF(Table13[[#This Row],[Highest level of Education]]="University/College Degree",1,0)</f>
        <v>0</v>
      </c>
      <c r="BL277">
        <f>IF(Table13[[#This Row],[Highest level of Education]]="Post-graduate education",1,0)</f>
        <v>1</v>
      </c>
      <c r="BM277">
        <v>3</v>
      </c>
      <c r="BN277">
        <v>1</v>
      </c>
      <c r="BO277">
        <v>6</v>
      </c>
      <c r="BP277">
        <f>IF(Table13[[#This Row],[Monthly_Income 1_5500 2_8000 3_11000 4_15000 5_20000 6_27000 7_35000 8_5000 9_51000 98_0]]=1,1,0)</f>
        <v>0</v>
      </c>
      <c r="BQ277">
        <f>IF(Table13[[#This Row],[Monthly_Income 1_5500 2_8000 3_11000 4_15000 5_20000 6_27000 7_35000 8_5000 9_51000 98_0]]=2,1,0)</f>
        <v>0</v>
      </c>
      <c r="BR277">
        <f>IF(Table13[[#This Row],[Monthly_Income 1_5500 2_8000 3_11000 4_15000 5_20000 6_27000 7_35000 8_5000 9_51000 98_0]]=3,1,0)</f>
        <v>0</v>
      </c>
      <c r="BS277">
        <f>IF(Table13[[#This Row],[Monthly_Income 1_5500 2_8000 3_11000 4_15000 5_20000 6_27000 7_35000 8_5000 9_51000 98_0]]=4,1,0)</f>
        <v>0</v>
      </c>
      <c r="BT277">
        <f>IF(Table13[[#This Row],[Monthly_Income 1_5500 2_8000 3_11000 4_15000 5_20000 6_27000 7_35000 8_5000 9_51000 98_0]]=5,1,0)</f>
        <v>0</v>
      </c>
      <c r="BU277">
        <f>IF(Table13[[#This Row],[Monthly_Income 1_5500 2_8000 3_11000 4_15000 5_20000 6_27000 7_35000 8_5000 9_51000 98_0]]=6,1,0)</f>
        <v>1</v>
      </c>
      <c r="BV277">
        <f>IF(Table13[[#This Row],[Monthly_Income 1_5500 2_8000 3_11000 4_15000 5_20000 6_27000 7_35000 8_5000 9_51000 98_0]]=7,1,0)</f>
        <v>0</v>
      </c>
      <c r="BW277">
        <f>IF(Table13[[#This Row],[Monthly_Income 1_5500 2_8000 3_11000 4_15000 5_20000 6_27000 7_35000 8_5000 9_51000 98_0]]=8,1,0)</f>
        <v>0</v>
      </c>
      <c r="BX277">
        <f>IF(Table13[[#This Row],[Monthly_Income 1_5500 2_8000 3_11000 4_15000 5_20000 6_27000 7_35000 8_5000 9_51000 98_0]]=9,1,0)</f>
        <v>0</v>
      </c>
      <c r="BY277">
        <f>IF(Table13[[#This Row],[Monthly_Income 1_5500 2_8000 3_11000 4_15000 5_20000 6_27000 7_35000 8_5000 9_51000 98_0]]=98,1,0)</f>
        <v>0</v>
      </c>
      <c r="BZ277">
        <v>9</v>
      </c>
      <c r="CA277">
        <f>IF(Table13[[#This Row],[Monthly_Household_Income]]=1,1,0)</f>
        <v>0</v>
      </c>
      <c r="CB277">
        <f>IF(Table13[[#This Row],[Monthly_Household_Income]]=2,1,0)</f>
        <v>0</v>
      </c>
      <c r="CC277">
        <f>IF(Table13[[#This Row],[Monthly_Household_Income]]=3,1,0)</f>
        <v>0</v>
      </c>
      <c r="CD277">
        <f>IF(Table13[[#This Row],[Monthly_Household_Income]]=4,1,0)</f>
        <v>0</v>
      </c>
      <c r="CE277">
        <f>IF(Table13[[#This Row],[Monthly_Household_Income]]=5,1,0)</f>
        <v>0</v>
      </c>
      <c r="CF277">
        <f>IF(Table13[[#This Row],[Monthly_Household_Income]]=6,1,0)</f>
        <v>0</v>
      </c>
      <c r="CG277">
        <f>IF(Table13[[#This Row],[Monthly_Household_Income]]=7,1,0)</f>
        <v>0</v>
      </c>
      <c r="CH277">
        <f>IF(Table13[[#This Row],[Monthly_Household_Income]]=8,1,0)</f>
        <v>0</v>
      </c>
      <c r="CI277">
        <f>IF(Table13[[#This Row],[Monthly_Household_Income]]=9,1,0)</f>
        <v>1</v>
      </c>
      <c r="CJ277">
        <f>IF(Table13[[#This Row],[Monthly_Household_Income]]=98,1,0)</f>
        <v>0</v>
      </c>
    </row>
    <row r="278" spans="1:88">
      <c r="A278">
        <v>1012</v>
      </c>
      <c r="B278" s="1">
        <v>42968</v>
      </c>
      <c r="C278" t="s">
        <v>30</v>
      </c>
      <c r="D278">
        <v>9</v>
      </c>
      <c r="E278">
        <v>8</v>
      </c>
      <c r="F278">
        <v>10</v>
      </c>
      <c r="G278">
        <v>9</v>
      </c>
      <c r="H278">
        <v>9</v>
      </c>
      <c r="I278">
        <v>7</v>
      </c>
      <c r="J278" t="s">
        <v>15</v>
      </c>
      <c r="K278">
        <v>8</v>
      </c>
      <c r="L278">
        <v>10</v>
      </c>
      <c r="M278">
        <v>7</v>
      </c>
      <c r="N278">
        <v>9</v>
      </c>
      <c r="O278">
        <v>8</v>
      </c>
      <c r="P278">
        <v>10</v>
      </c>
      <c r="Q278">
        <v>10</v>
      </c>
      <c r="R278">
        <v>7</v>
      </c>
      <c r="S278">
        <v>8</v>
      </c>
      <c r="T278">
        <v>10</v>
      </c>
      <c r="U278">
        <v>10</v>
      </c>
      <c r="V278">
        <v>8</v>
      </c>
      <c r="W278">
        <v>9</v>
      </c>
      <c r="X278">
        <v>8</v>
      </c>
      <c r="Y278">
        <v>8</v>
      </c>
      <c r="Z278">
        <v>9</v>
      </c>
      <c r="AA278">
        <v>9</v>
      </c>
      <c r="AB278">
        <v>8</v>
      </c>
      <c r="AC278">
        <v>2</v>
      </c>
      <c r="AD278">
        <f>IF(Table13[[#This Row],[payment]]=1,1,0)</f>
        <v>0</v>
      </c>
      <c r="AE278">
        <f>IF(Table13[[#This Row],[payment]]=2,1,0)</f>
        <v>1</v>
      </c>
      <c r="AF278">
        <f>IF(Table13[[#This Row],[payment]]=3,1,0)</f>
        <v>0</v>
      </c>
      <c r="AG278">
        <v>2</v>
      </c>
      <c r="AH278">
        <f>IF(Table13[[#This Row],[method_payment]]=1,1,0)</f>
        <v>0</v>
      </c>
      <c r="AI278">
        <f>IF(Table13[[#This Row],[method_payment]]=2,1,0)</f>
        <v>1</v>
      </c>
      <c r="AJ278">
        <f>IF(Table13[[#This Row],[method_payment]]=3,1,0)</f>
        <v>0</v>
      </c>
      <c r="AK278">
        <f>IF(Table13[[#This Row],[method_payment]]=5,1,0)</f>
        <v>0</v>
      </c>
      <c r="AL278">
        <f>IF(Table13[[#This Row],[method_payment]]=6,1,0)</f>
        <v>0</v>
      </c>
      <c r="AM278" t="s">
        <v>16</v>
      </c>
      <c r="AN278" t="s">
        <v>15</v>
      </c>
      <c r="AO278">
        <v>1</v>
      </c>
      <c r="AP278" s="2">
        <v>319.72000000000003</v>
      </c>
      <c r="AQ278" s="3">
        <f>IF(AND(Table13[[#This Row],[Average_amount_spent_per_visit_last_3_months]]&gt;=1,Table13[[#This Row],[Average_amount_spent_per_visit_last_3_months]]&lt;=999),1,0)</f>
        <v>1</v>
      </c>
      <c r="AR278" s="3">
        <f>IF(AND(Table13[[#This Row],[Average_amount_spent_per_visit_last_3_months]]&gt;=1000,Table13[[#This Row],[Average_amount_spent_per_visit_last_3_months]]&lt;=6700),1,0)</f>
        <v>0</v>
      </c>
      <c r="AS278">
        <v>3</v>
      </c>
      <c r="AT278">
        <v>35</v>
      </c>
      <c r="AU278">
        <f>IF(AND(Table13[[#This Row],[Age]]&gt;=18,Table13[[#This Row],[Age]]&lt;=25),1,0)</f>
        <v>0</v>
      </c>
      <c r="AV278">
        <f>IF(AND(Table13[[#This Row],[Age]]&gt;=26,Table13[[#This Row],[Age]]&lt;=35),1,0)</f>
        <v>1</v>
      </c>
      <c r="AW278">
        <f>IF(AND(Table13[[#This Row],[Age]]&gt;=36,Table13[[#This Row],[Age]]&lt;=45),1,0)</f>
        <v>0</v>
      </c>
      <c r="AX278">
        <f>IF(AND(Table13[[#This Row],[Age]]&gt;=46,Table13[[#This Row],[Age]]&lt;=55),1,0)</f>
        <v>0</v>
      </c>
      <c r="AY278">
        <f>IF(AND(Table13[[#This Row],[Age]]&gt;=56,Table13[[#This Row],[Age]]&lt;=67),1,0)</f>
        <v>0</v>
      </c>
      <c r="AZ278" t="s">
        <v>25</v>
      </c>
      <c r="BA278">
        <f>IF(Table13[[#This Row],[Marital Status]]="Married",1,0)</f>
        <v>1</v>
      </c>
      <c r="BB278">
        <f>IF(Table13[[#This Row],[Marital Status]]="Single",1,0)</f>
        <v>0</v>
      </c>
      <c r="BC278" t="s">
        <v>27</v>
      </c>
      <c r="BD278">
        <f>IF(Table13[[#This Row],[gender]]="Male",1,0)</f>
        <v>1</v>
      </c>
      <c r="BE278">
        <f>IF(Table13[[#This Row],[gender]]="Female",1,0)</f>
        <v>0</v>
      </c>
      <c r="BF278" t="s">
        <v>20</v>
      </c>
      <c r="BG278">
        <f>IF(Table13[[#This Row],[Highest level of Education]]="Did not attend school",1,0)</f>
        <v>0</v>
      </c>
      <c r="BH278">
        <f>IF(Table13[[#This Row],[Highest level of Education]]="K12 completed",1,0)</f>
        <v>0</v>
      </c>
      <c r="BI278">
        <f>IF(Table13[[#This Row],[Highest level of Education]]="High School Completed",1,0)</f>
        <v>1</v>
      </c>
      <c r="BJ278">
        <f>IF(Table13[[#This Row],[Highest level of Education]]="Technical Diploma/Partially completed College",1,0)</f>
        <v>0</v>
      </c>
      <c r="BK278">
        <f>IF(Table13[[#This Row],[Highest level of Education]]="University/College Degree",1,0)</f>
        <v>0</v>
      </c>
      <c r="BL278">
        <f>IF(Table13[[#This Row],[Highest level of Education]]="Post-graduate education",1,0)</f>
        <v>0</v>
      </c>
      <c r="BM278">
        <v>2</v>
      </c>
      <c r="BN278">
        <v>1</v>
      </c>
      <c r="BO278">
        <v>3</v>
      </c>
      <c r="BP278">
        <f>IF(Table13[[#This Row],[Monthly_Income 1_5500 2_8000 3_11000 4_15000 5_20000 6_27000 7_35000 8_5000 9_51000 98_0]]=1,1,0)</f>
        <v>0</v>
      </c>
      <c r="BQ278">
        <f>IF(Table13[[#This Row],[Monthly_Income 1_5500 2_8000 3_11000 4_15000 5_20000 6_27000 7_35000 8_5000 9_51000 98_0]]=2,1,0)</f>
        <v>0</v>
      </c>
      <c r="BR278">
        <f>IF(Table13[[#This Row],[Monthly_Income 1_5500 2_8000 3_11000 4_15000 5_20000 6_27000 7_35000 8_5000 9_51000 98_0]]=3,1,0)</f>
        <v>1</v>
      </c>
      <c r="BS278">
        <f>IF(Table13[[#This Row],[Monthly_Income 1_5500 2_8000 3_11000 4_15000 5_20000 6_27000 7_35000 8_5000 9_51000 98_0]]=4,1,0)</f>
        <v>0</v>
      </c>
      <c r="BT278">
        <f>IF(Table13[[#This Row],[Monthly_Income 1_5500 2_8000 3_11000 4_15000 5_20000 6_27000 7_35000 8_5000 9_51000 98_0]]=5,1,0)</f>
        <v>0</v>
      </c>
      <c r="BU278">
        <f>IF(Table13[[#This Row],[Monthly_Income 1_5500 2_8000 3_11000 4_15000 5_20000 6_27000 7_35000 8_5000 9_51000 98_0]]=6,1,0)</f>
        <v>0</v>
      </c>
      <c r="BV278">
        <f>IF(Table13[[#This Row],[Monthly_Income 1_5500 2_8000 3_11000 4_15000 5_20000 6_27000 7_35000 8_5000 9_51000 98_0]]=7,1,0)</f>
        <v>0</v>
      </c>
      <c r="BW278">
        <f>IF(Table13[[#This Row],[Monthly_Income 1_5500 2_8000 3_11000 4_15000 5_20000 6_27000 7_35000 8_5000 9_51000 98_0]]=8,1,0)</f>
        <v>0</v>
      </c>
      <c r="BX278">
        <f>IF(Table13[[#This Row],[Monthly_Income 1_5500 2_8000 3_11000 4_15000 5_20000 6_27000 7_35000 8_5000 9_51000 98_0]]=9,1,0)</f>
        <v>0</v>
      </c>
      <c r="BY278">
        <f>IF(Table13[[#This Row],[Monthly_Income 1_5500 2_8000 3_11000 4_15000 5_20000 6_27000 7_35000 8_5000 9_51000 98_0]]=98,1,0)</f>
        <v>0</v>
      </c>
      <c r="BZ278">
        <v>3</v>
      </c>
      <c r="CA278">
        <f>IF(Table13[[#This Row],[Monthly_Household_Income]]=1,1,0)</f>
        <v>0</v>
      </c>
      <c r="CB278">
        <f>IF(Table13[[#This Row],[Monthly_Household_Income]]=2,1,0)</f>
        <v>0</v>
      </c>
      <c r="CC278">
        <f>IF(Table13[[#This Row],[Monthly_Household_Income]]=3,1,0)</f>
        <v>1</v>
      </c>
      <c r="CD278">
        <f>IF(Table13[[#This Row],[Monthly_Household_Income]]=4,1,0)</f>
        <v>0</v>
      </c>
      <c r="CE278">
        <f>IF(Table13[[#This Row],[Monthly_Household_Income]]=5,1,0)</f>
        <v>0</v>
      </c>
      <c r="CF278">
        <f>IF(Table13[[#This Row],[Monthly_Household_Income]]=6,1,0)</f>
        <v>0</v>
      </c>
      <c r="CG278">
        <f>IF(Table13[[#This Row],[Monthly_Household_Income]]=7,1,0)</f>
        <v>0</v>
      </c>
      <c r="CH278">
        <f>IF(Table13[[#This Row],[Monthly_Household_Income]]=8,1,0)</f>
        <v>0</v>
      </c>
      <c r="CI278">
        <f>IF(Table13[[#This Row],[Monthly_Household_Income]]=9,1,0)</f>
        <v>0</v>
      </c>
      <c r="CJ278">
        <f>IF(Table13[[#This Row],[Monthly_Household_Income]]=98,1,0)</f>
        <v>0</v>
      </c>
    </row>
    <row r="279" spans="1:88">
      <c r="A279">
        <v>1014</v>
      </c>
      <c r="B279" s="1">
        <v>42973</v>
      </c>
      <c r="C279" t="s">
        <v>2</v>
      </c>
      <c r="D279">
        <v>8</v>
      </c>
      <c r="E279">
        <v>6</v>
      </c>
      <c r="F279">
        <v>9</v>
      </c>
      <c r="G279">
        <v>8</v>
      </c>
      <c r="H279">
        <v>8</v>
      </c>
      <c r="I279">
        <v>8</v>
      </c>
      <c r="J279" t="s">
        <v>16</v>
      </c>
      <c r="K279">
        <v>8</v>
      </c>
      <c r="L279">
        <v>9</v>
      </c>
      <c r="M279">
        <v>7</v>
      </c>
      <c r="N279">
        <v>8</v>
      </c>
      <c r="O279">
        <v>8</v>
      </c>
      <c r="P279">
        <v>7</v>
      </c>
      <c r="Q279">
        <v>7</v>
      </c>
      <c r="R279">
        <v>6</v>
      </c>
      <c r="S279">
        <v>9</v>
      </c>
      <c r="T279">
        <v>9</v>
      </c>
      <c r="U279">
        <v>9</v>
      </c>
      <c r="V279">
        <v>7</v>
      </c>
      <c r="W279">
        <v>7</v>
      </c>
      <c r="X279">
        <v>6</v>
      </c>
      <c r="Y279">
        <v>6</v>
      </c>
      <c r="Z279">
        <v>8</v>
      </c>
      <c r="AA279">
        <v>8</v>
      </c>
      <c r="AB279">
        <v>6</v>
      </c>
      <c r="AC279">
        <v>1</v>
      </c>
      <c r="AD279">
        <f>IF(Table13[[#This Row],[payment]]=1,1,0)</f>
        <v>1</v>
      </c>
      <c r="AE279">
        <f>IF(Table13[[#This Row],[payment]]=2,1,0)</f>
        <v>0</v>
      </c>
      <c r="AF279">
        <f>IF(Table13[[#This Row],[payment]]=3,1,0)</f>
        <v>0</v>
      </c>
      <c r="AG279">
        <v>1</v>
      </c>
      <c r="AH279">
        <f>IF(Table13[[#This Row],[method_payment]]=1,1,0)</f>
        <v>1</v>
      </c>
      <c r="AI279">
        <f>IF(Table13[[#This Row],[method_payment]]=2,1,0)</f>
        <v>0</v>
      </c>
      <c r="AJ279">
        <f>IF(Table13[[#This Row],[method_payment]]=3,1,0)</f>
        <v>0</v>
      </c>
      <c r="AK279">
        <f>IF(Table13[[#This Row],[method_payment]]=5,1,0)</f>
        <v>0</v>
      </c>
      <c r="AL279">
        <f>IF(Table13[[#This Row],[method_payment]]=6,1,0)</f>
        <v>0</v>
      </c>
      <c r="AM279" t="s">
        <v>16</v>
      </c>
      <c r="AN279" t="s">
        <v>15</v>
      </c>
      <c r="AO279">
        <v>1</v>
      </c>
      <c r="AP279" s="2">
        <v>674.16</v>
      </c>
      <c r="AQ279" s="3">
        <f>IF(AND(Table13[[#This Row],[Average_amount_spent_per_visit_last_3_months]]&gt;=1,Table13[[#This Row],[Average_amount_spent_per_visit_last_3_months]]&lt;=999),1,0)</f>
        <v>1</v>
      </c>
      <c r="AR279" s="3">
        <f>IF(AND(Table13[[#This Row],[Average_amount_spent_per_visit_last_3_months]]&gt;=1000,Table13[[#This Row],[Average_amount_spent_per_visit_last_3_months]]&lt;=6700),1,0)</f>
        <v>0</v>
      </c>
      <c r="AS279">
        <v>3</v>
      </c>
      <c r="AT279">
        <v>42</v>
      </c>
      <c r="AU279">
        <f>IF(AND(Table13[[#This Row],[Age]]&gt;=18,Table13[[#This Row],[Age]]&lt;=25),1,0)</f>
        <v>0</v>
      </c>
      <c r="AV279">
        <f>IF(AND(Table13[[#This Row],[Age]]&gt;=26,Table13[[#This Row],[Age]]&lt;=35),1,0)</f>
        <v>0</v>
      </c>
      <c r="AW279">
        <f>IF(AND(Table13[[#This Row],[Age]]&gt;=36,Table13[[#This Row],[Age]]&lt;=45),1,0)</f>
        <v>1</v>
      </c>
      <c r="AX279">
        <f>IF(AND(Table13[[#This Row],[Age]]&gt;=46,Table13[[#This Row],[Age]]&lt;=55),1,0)</f>
        <v>0</v>
      </c>
      <c r="AY279">
        <f>IF(AND(Table13[[#This Row],[Age]]&gt;=56,Table13[[#This Row],[Age]]&lt;=67),1,0)</f>
        <v>0</v>
      </c>
      <c r="AZ279" t="s">
        <v>25</v>
      </c>
      <c r="BA279">
        <f>IF(Table13[[#This Row],[Marital Status]]="Married",1,0)</f>
        <v>1</v>
      </c>
      <c r="BB279">
        <f>IF(Table13[[#This Row],[Marital Status]]="Single",1,0)</f>
        <v>0</v>
      </c>
      <c r="BC279" t="s">
        <v>28</v>
      </c>
      <c r="BD279">
        <f>IF(Table13[[#This Row],[gender]]="Male",1,0)</f>
        <v>0</v>
      </c>
      <c r="BE279">
        <f>IF(Table13[[#This Row],[gender]]="Female",1,0)</f>
        <v>1</v>
      </c>
      <c r="BF279" t="s">
        <v>23</v>
      </c>
      <c r="BG279">
        <f>IF(Table13[[#This Row],[Highest level of Education]]="Did not attend school",1,0)</f>
        <v>0</v>
      </c>
      <c r="BH279">
        <f>IF(Table13[[#This Row],[Highest level of Education]]="K12 completed",1,0)</f>
        <v>0</v>
      </c>
      <c r="BI279">
        <f>IF(Table13[[#This Row],[Highest level of Education]]="High School Completed",1,0)</f>
        <v>0</v>
      </c>
      <c r="BJ279">
        <f>IF(Table13[[#This Row],[Highest level of Education]]="Technical Diploma/Partially completed College",1,0)</f>
        <v>1</v>
      </c>
      <c r="BK279">
        <f>IF(Table13[[#This Row],[Highest level of Education]]="University/College Degree",1,0)</f>
        <v>0</v>
      </c>
      <c r="BL279">
        <f>IF(Table13[[#This Row],[Highest level of Education]]="Post-graduate education",1,0)</f>
        <v>0</v>
      </c>
      <c r="BM279">
        <v>4</v>
      </c>
      <c r="BN279">
        <v>1</v>
      </c>
      <c r="BO279">
        <v>4</v>
      </c>
      <c r="BP279">
        <f>IF(Table13[[#This Row],[Monthly_Income 1_5500 2_8000 3_11000 4_15000 5_20000 6_27000 7_35000 8_5000 9_51000 98_0]]=1,1,0)</f>
        <v>0</v>
      </c>
      <c r="BQ279">
        <f>IF(Table13[[#This Row],[Monthly_Income 1_5500 2_8000 3_11000 4_15000 5_20000 6_27000 7_35000 8_5000 9_51000 98_0]]=2,1,0)</f>
        <v>0</v>
      </c>
      <c r="BR279">
        <f>IF(Table13[[#This Row],[Monthly_Income 1_5500 2_8000 3_11000 4_15000 5_20000 6_27000 7_35000 8_5000 9_51000 98_0]]=3,1,0)</f>
        <v>0</v>
      </c>
      <c r="BS279">
        <f>IF(Table13[[#This Row],[Monthly_Income 1_5500 2_8000 3_11000 4_15000 5_20000 6_27000 7_35000 8_5000 9_51000 98_0]]=4,1,0)</f>
        <v>1</v>
      </c>
      <c r="BT279">
        <f>IF(Table13[[#This Row],[Monthly_Income 1_5500 2_8000 3_11000 4_15000 5_20000 6_27000 7_35000 8_5000 9_51000 98_0]]=5,1,0)</f>
        <v>0</v>
      </c>
      <c r="BU279">
        <f>IF(Table13[[#This Row],[Monthly_Income 1_5500 2_8000 3_11000 4_15000 5_20000 6_27000 7_35000 8_5000 9_51000 98_0]]=6,1,0)</f>
        <v>0</v>
      </c>
      <c r="BV279">
        <f>IF(Table13[[#This Row],[Monthly_Income 1_5500 2_8000 3_11000 4_15000 5_20000 6_27000 7_35000 8_5000 9_51000 98_0]]=7,1,0)</f>
        <v>0</v>
      </c>
      <c r="BW279">
        <f>IF(Table13[[#This Row],[Monthly_Income 1_5500 2_8000 3_11000 4_15000 5_20000 6_27000 7_35000 8_5000 9_51000 98_0]]=8,1,0)</f>
        <v>0</v>
      </c>
      <c r="BX279">
        <f>IF(Table13[[#This Row],[Monthly_Income 1_5500 2_8000 3_11000 4_15000 5_20000 6_27000 7_35000 8_5000 9_51000 98_0]]=9,1,0)</f>
        <v>0</v>
      </c>
      <c r="BY279">
        <f>IF(Table13[[#This Row],[Monthly_Income 1_5500 2_8000 3_11000 4_15000 5_20000 6_27000 7_35000 8_5000 9_51000 98_0]]=98,1,0)</f>
        <v>0</v>
      </c>
      <c r="BZ279">
        <v>6</v>
      </c>
      <c r="CA279">
        <f>IF(Table13[[#This Row],[Monthly_Household_Income]]=1,1,0)</f>
        <v>0</v>
      </c>
      <c r="CB279">
        <f>IF(Table13[[#This Row],[Monthly_Household_Income]]=2,1,0)</f>
        <v>0</v>
      </c>
      <c r="CC279">
        <f>IF(Table13[[#This Row],[Monthly_Household_Income]]=3,1,0)</f>
        <v>0</v>
      </c>
      <c r="CD279">
        <f>IF(Table13[[#This Row],[Monthly_Household_Income]]=4,1,0)</f>
        <v>0</v>
      </c>
      <c r="CE279">
        <f>IF(Table13[[#This Row],[Monthly_Household_Income]]=5,1,0)</f>
        <v>0</v>
      </c>
      <c r="CF279">
        <f>IF(Table13[[#This Row],[Monthly_Household_Income]]=6,1,0)</f>
        <v>1</v>
      </c>
      <c r="CG279">
        <f>IF(Table13[[#This Row],[Monthly_Household_Income]]=7,1,0)</f>
        <v>0</v>
      </c>
      <c r="CH279">
        <f>IF(Table13[[#This Row],[Monthly_Household_Income]]=8,1,0)</f>
        <v>0</v>
      </c>
      <c r="CI279">
        <f>IF(Table13[[#This Row],[Monthly_Household_Income]]=9,1,0)</f>
        <v>0</v>
      </c>
      <c r="CJ279">
        <f>IF(Table13[[#This Row],[Monthly_Household_Income]]=98,1,0)</f>
        <v>0</v>
      </c>
    </row>
    <row r="280" spans="1:88">
      <c r="A280">
        <v>1017</v>
      </c>
      <c r="B280" s="1">
        <v>42971</v>
      </c>
      <c r="C280" t="s">
        <v>29</v>
      </c>
      <c r="D280">
        <v>9</v>
      </c>
      <c r="E280">
        <v>9</v>
      </c>
      <c r="F280">
        <v>9</v>
      </c>
      <c r="G280">
        <v>9</v>
      </c>
      <c r="H280">
        <v>9</v>
      </c>
      <c r="I280">
        <v>9</v>
      </c>
      <c r="J280" t="s">
        <v>16</v>
      </c>
      <c r="K280">
        <v>8</v>
      </c>
      <c r="L280">
        <v>10</v>
      </c>
      <c r="M280">
        <v>9</v>
      </c>
      <c r="N280">
        <v>9</v>
      </c>
      <c r="O280">
        <v>10</v>
      </c>
      <c r="P280">
        <v>8</v>
      </c>
      <c r="Q280">
        <v>8</v>
      </c>
      <c r="R280">
        <v>10</v>
      </c>
      <c r="S280">
        <v>9</v>
      </c>
      <c r="T280">
        <v>9</v>
      </c>
      <c r="U280">
        <v>10</v>
      </c>
      <c r="V280">
        <v>8</v>
      </c>
      <c r="W280">
        <v>9</v>
      </c>
      <c r="X280">
        <v>9</v>
      </c>
      <c r="Y280">
        <v>8</v>
      </c>
      <c r="Z280">
        <v>8</v>
      </c>
      <c r="AA280">
        <v>10</v>
      </c>
      <c r="AB280">
        <v>9</v>
      </c>
      <c r="AC280">
        <v>1</v>
      </c>
      <c r="AD280">
        <f>IF(Table13[[#This Row],[payment]]=1,1,0)</f>
        <v>1</v>
      </c>
      <c r="AE280">
        <f>IF(Table13[[#This Row],[payment]]=2,1,0)</f>
        <v>0</v>
      </c>
      <c r="AF280">
        <f>IF(Table13[[#This Row],[payment]]=3,1,0)</f>
        <v>0</v>
      </c>
      <c r="AG280">
        <v>1</v>
      </c>
      <c r="AH280">
        <f>IF(Table13[[#This Row],[method_payment]]=1,1,0)</f>
        <v>1</v>
      </c>
      <c r="AI280">
        <f>IF(Table13[[#This Row],[method_payment]]=2,1,0)</f>
        <v>0</v>
      </c>
      <c r="AJ280">
        <f>IF(Table13[[#This Row],[method_payment]]=3,1,0)</f>
        <v>0</v>
      </c>
      <c r="AK280">
        <f>IF(Table13[[#This Row],[method_payment]]=5,1,0)</f>
        <v>0</v>
      </c>
      <c r="AL280">
        <f>IF(Table13[[#This Row],[method_payment]]=6,1,0)</f>
        <v>0</v>
      </c>
      <c r="AM280" t="s">
        <v>16</v>
      </c>
      <c r="AN280" t="s">
        <v>16</v>
      </c>
      <c r="AO280">
        <v>3</v>
      </c>
      <c r="AP280" s="2">
        <v>277.68</v>
      </c>
      <c r="AQ280" s="3">
        <f>IF(AND(Table13[[#This Row],[Average_amount_spent_per_visit_last_3_months]]&gt;=1,Table13[[#This Row],[Average_amount_spent_per_visit_last_3_months]]&lt;=999),1,0)</f>
        <v>1</v>
      </c>
      <c r="AR280" s="3">
        <f>IF(AND(Table13[[#This Row],[Average_amount_spent_per_visit_last_3_months]]&gt;=1000,Table13[[#This Row],[Average_amount_spent_per_visit_last_3_months]]&lt;=6700),1,0)</f>
        <v>0</v>
      </c>
      <c r="AS280">
        <v>2</v>
      </c>
      <c r="AT280">
        <v>35</v>
      </c>
      <c r="AU280">
        <f>IF(AND(Table13[[#This Row],[Age]]&gt;=18,Table13[[#This Row],[Age]]&lt;=25),1,0)</f>
        <v>0</v>
      </c>
      <c r="AV280">
        <f>IF(AND(Table13[[#This Row],[Age]]&gt;=26,Table13[[#This Row],[Age]]&lt;=35),1,0)</f>
        <v>1</v>
      </c>
      <c r="AW280">
        <f>IF(AND(Table13[[#This Row],[Age]]&gt;=36,Table13[[#This Row],[Age]]&lt;=45),1,0)</f>
        <v>0</v>
      </c>
      <c r="AX280">
        <f>IF(AND(Table13[[#This Row],[Age]]&gt;=46,Table13[[#This Row],[Age]]&lt;=55),1,0)</f>
        <v>0</v>
      </c>
      <c r="AY280">
        <f>IF(AND(Table13[[#This Row],[Age]]&gt;=56,Table13[[#This Row],[Age]]&lt;=67),1,0)</f>
        <v>0</v>
      </c>
      <c r="AZ280" t="s">
        <v>25</v>
      </c>
      <c r="BA280">
        <f>IF(Table13[[#This Row],[Marital Status]]="Married",1,0)</f>
        <v>1</v>
      </c>
      <c r="BB280">
        <f>IF(Table13[[#This Row],[Marital Status]]="Single",1,0)</f>
        <v>0</v>
      </c>
      <c r="BC280" t="s">
        <v>27</v>
      </c>
      <c r="BD280">
        <f>IF(Table13[[#This Row],[gender]]="Male",1,0)</f>
        <v>1</v>
      </c>
      <c r="BE280">
        <f>IF(Table13[[#This Row],[gender]]="Female",1,0)</f>
        <v>0</v>
      </c>
      <c r="BF280" t="s">
        <v>19</v>
      </c>
      <c r="BG280">
        <f>IF(Table13[[#This Row],[Highest level of Education]]="Did not attend school",1,0)</f>
        <v>0</v>
      </c>
      <c r="BH280">
        <f>IF(Table13[[#This Row],[Highest level of Education]]="K12 completed",1,0)</f>
        <v>0</v>
      </c>
      <c r="BI280">
        <f>IF(Table13[[#This Row],[Highest level of Education]]="High School Completed",1,0)</f>
        <v>0</v>
      </c>
      <c r="BJ280">
        <f>IF(Table13[[#This Row],[Highest level of Education]]="Technical Diploma/Partially completed College",1,0)</f>
        <v>0</v>
      </c>
      <c r="BK280">
        <f>IF(Table13[[#This Row],[Highest level of Education]]="University/College Degree",1,0)</f>
        <v>1</v>
      </c>
      <c r="BL280">
        <f>IF(Table13[[#This Row],[Highest level of Education]]="Post-graduate education",1,0)</f>
        <v>0</v>
      </c>
      <c r="BM280">
        <v>3</v>
      </c>
      <c r="BN280">
        <v>1</v>
      </c>
      <c r="BO280">
        <v>4</v>
      </c>
      <c r="BP280">
        <f>IF(Table13[[#This Row],[Monthly_Income 1_5500 2_8000 3_11000 4_15000 5_20000 6_27000 7_35000 8_5000 9_51000 98_0]]=1,1,0)</f>
        <v>0</v>
      </c>
      <c r="BQ280">
        <f>IF(Table13[[#This Row],[Monthly_Income 1_5500 2_8000 3_11000 4_15000 5_20000 6_27000 7_35000 8_5000 9_51000 98_0]]=2,1,0)</f>
        <v>0</v>
      </c>
      <c r="BR280">
        <f>IF(Table13[[#This Row],[Monthly_Income 1_5500 2_8000 3_11000 4_15000 5_20000 6_27000 7_35000 8_5000 9_51000 98_0]]=3,1,0)</f>
        <v>0</v>
      </c>
      <c r="BS280">
        <f>IF(Table13[[#This Row],[Monthly_Income 1_5500 2_8000 3_11000 4_15000 5_20000 6_27000 7_35000 8_5000 9_51000 98_0]]=4,1,0)</f>
        <v>1</v>
      </c>
      <c r="BT280">
        <f>IF(Table13[[#This Row],[Monthly_Income 1_5500 2_8000 3_11000 4_15000 5_20000 6_27000 7_35000 8_5000 9_51000 98_0]]=5,1,0)</f>
        <v>0</v>
      </c>
      <c r="BU280">
        <f>IF(Table13[[#This Row],[Monthly_Income 1_5500 2_8000 3_11000 4_15000 5_20000 6_27000 7_35000 8_5000 9_51000 98_0]]=6,1,0)</f>
        <v>0</v>
      </c>
      <c r="BV280">
        <f>IF(Table13[[#This Row],[Monthly_Income 1_5500 2_8000 3_11000 4_15000 5_20000 6_27000 7_35000 8_5000 9_51000 98_0]]=7,1,0)</f>
        <v>0</v>
      </c>
      <c r="BW280">
        <f>IF(Table13[[#This Row],[Monthly_Income 1_5500 2_8000 3_11000 4_15000 5_20000 6_27000 7_35000 8_5000 9_51000 98_0]]=8,1,0)</f>
        <v>0</v>
      </c>
      <c r="BX280">
        <f>IF(Table13[[#This Row],[Monthly_Income 1_5500 2_8000 3_11000 4_15000 5_20000 6_27000 7_35000 8_5000 9_51000 98_0]]=9,1,0)</f>
        <v>0</v>
      </c>
      <c r="BY280">
        <f>IF(Table13[[#This Row],[Monthly_Income 1_5500 2_8000 3_11000 4_15000 5_20000 6_27000 7_35000 8_5000 9_51000 98_0]]=98,1,0)</f>
        <v>0</v>
      </c>
      <c r="BZ280">
        <v>4</v>
      </c>
      <c r="CA280">
        <f>IF(Table13[[#This Row],[Monthly_Household_Income]]=1,1,0)</f>
        <v>0</v>
      </c>
      <c r="CB280">
        <f>IF(Table13[[#This Row],[Monthly_Household_Income]]=2,1,0)</f>
        <v>0</v>
      </c>
      <c r="CC280">
        <f>IF(Table13[[#This Row],[Monthly_Household_Income]]=3,1,0)</f>
        <v>0</v>
      </c>
      <c r="CD280">
        <f>IF(Table13[[#This Row],[Monthly_Household_Income]]=4,1,0)</f>
        <v>1</v>
      </c>
      <c r="CE280">
        <f>IF(Table13[[#This Row],[Monthly_Household_Income]]=5,1,0)</f>
        <v>0</v>
      </c>
      <c r="CF280">
        <f>IF(Table13[[#This Row],[Monthly_Household_Income]]=6,1,0)</f>
        <v>0</v>
      </c>
      <c r="CG280">
        <f>IF(Table13[[#This Row],[Monthly_Household_Income]]=7,1,0)</f>
        <v>0</v>
      </c>
      <c r="CH280">
        <f>IF(Table13[[#This Row],[Monthly_Household_Income]]=8,1,0)</f>
        <v>0</v>
      </c>
      <c r="CI280">
        <f>IF(Table13[[#This Row],[Monthly_Household_Income]]=9,1,0)</f>
        <v>0</v>
      </c>
      <c r="CJ280">
        <f>IF(Table13[[#This Row],[Monthly_Household_Income]]=98,1,0)</f>
        <v>0</v>
      </c>
    </row>
    <row r="281" spans="1:88">
      <c r="A281">
        <v>1021</v>
      </c>
      <c r="B281" s="1">
        <v>43221</v>
      </c>
      <c r="C281" t="s">
        <v>30</v>
      </c>
      <c r="D281">
        <v>7</v>
      </c>
      <c r="E281">
        <v>7</v>
      </c>
      <c r="F281">
        <v>6</v>
      </c>
      <c r="G281">
        <v>6</v>
      </c>
      <c r="H281">
        <v>6</v>
      </c>
      <c r="I281">
        <v>6</v>
      </c>
      <c r="J281" t="s">
        <v>15</v>
      </c>
      <c r="K281">
        <v>7</v>
      </c>
      <c r="L281">
        <v>6</v>
      </c>
      <c r="M281">
        <v>6</v>
      </c>
      <c r="N281">
        <v>7</v>
      </c>
      <c r="O281">
        <v>7</v>
      </c>
      <c r="P281">
        <v>6</v>
      </c>
      <c r="Q281">
        <v>7</v>
      </c>
      <c r="R281">
        <v>6</v>
      </c>
      <c r="S281">
        <v>7</v>
      </c>
      <c r="T281">
        <v>7</v>
      </c>
      <c r="U281">
        <v>6</v>
      </c>
      <c r="V281">
        <v>7</v>
      </c>
      <c r="W281">
        <v>6</v>
      </c>
      <c r="X281">
        <v>6</v>
      </c>
      <c r="Y281">
        <v>6</v>
      </c>
      <c r="Z281">
        <v>7</v>
      </c>
      <c r="AA281">
        <v>7</v>
      </c>
      <c r="AB281">
        <v>6</v>
      </c>
      <c r="AC281">
        <v>2</v>
      </c>
      <c r="AD281">
        <f>IF(Table13[[#This Row],[payment]]=1,1,0)</f>
        <v>0</v>
      </c>
      <c r="AE281">
        <f>IF(Table13[[#This Row],[payment]]=2,1,0)</f>
        <v>1</v>
      </c>
      <c r="AF281">
        <f>IF(Table13[[#This Row],[payment]]=3,1,0)</f>
        <v>0</v>
      </c>
      <c r="AG281">
        <v>1</v>
      </c>
      <c r="AH281">
        <f>IF(Table13[[#This Row],[method_payment]]=1,1,0)</f>
        <v>1</v>
      </c>
      <c r="AI281">
        <f>IF(Table13[[#This Row],[method_payment]]=2,1,0)</f>
        <v>0</v>
      </c>
      <c r="AJ281">
        <f>IF(Table13[[#This Row],[method_payment]]=3,1,0)</f>
        <v>0</v>
      </c>
      <c r="AK281">
        <f>IF(Table13[[#This Row],[method_payment]]=5,1,0)</f>
        <v>0</v>
      </c>
      <c r="AL281">
        <f>IF(Table13[[#This Row],[method_payment]]=6,1,0)</f>
        <v>0</v>
      </c>
      <c r="AM281" t="s">
        <v>15</v>
      </c>
      <c r="AN281" t="s">
        <v>15</v>
      </c>
      <c r="AO281">
        <v>2</v>
      </c>
      <c r="AP281" s="2">
        <v>288.3</v>
      </c>
      <c r="AQ281" s="3">
        <f>IF(AND(Table13[[#This Row],[Average_amount_spent_per_visit_last_3_months]]&gt;=1,Table13[[#This Row],[Average_amount_spent_per_visit_last_3_months]]&lt;=999),1,0)</f>
        <v>1</v>
      </c>
      <c r="AR281" s="3">
        <f>IF(AND(Table13[[#This Row],[Average_amount_spent_per_visit_last_3_months]]&gt;=1000,Table13[[#This Row],[Average_amount_spent_per_visit_last_3_months]]&lt;=6700),1,0)</f>
        <v>0</v>
      </c>
      <c r="AS281">
        <v>1</v>
      </c>
      <c r="AT281">
        <v>41</v>
      </c>
      <c r="AU281">
        <f>IF(AND(Table13[[#This Row],[Age]]&gt;=18,Table13[[#This Row],[Age]]&lt;=25),1,0)</f>
        <v>0</v>
      </c>
      <c r="AV281">
        <f>IF(AND(Table13[[#This Row],[Age]]&gt;=26,Table13[[#This Row],[Age]]&lt;=35),1,0)</f>
        <v>0</v>
      </c>
      <c r="AW281">
        <f>IF(AND(Table13[[#This Row],[Age]]&gt;=36,Table13[[#This Row],[Age]]&lt;=45),1,0)</f>
        <v>1</v>
      </c>
      <c r="AX281">
        <f>IF(AND(Table13[[#This Row],[Age]]&gt;=46,Table13[[#This Row],[Age]]&lt;=55),1,0)</f>
        <v>0</v>
      </c>
      <c r="AY281">
        <f>IF(AND(Table13[[#This Row],[Age]]&gt;=56,Table13[[#This Row],[Age]]&lt;=67),1,0)</f>
        <v>0</v>
      </c>
      <c r="AZ281" t="s">
        <v>25</v>
      </c>
      <c r="BA281">
        <f>IF(Table13[[#This Row],[Marital Status]]="Married",1,0)</f>
        <v>1</v>
      </c>
      <c r="BB281">
        <f>IF(Table13[[#This Row],[Marital Status]]="Single",1,0)</f>
        <v>0</v>
      </c>
      <c r="BC281" t="s">
        <v>27</v>
      </c>
      <c r="BD281">
        <f>IF(Table13[[#This Row],[gender]]="Male",1,0)</f>
        <v>1</v>
      </c>
      <c r="BE281">
        <f>IF(Table13[[#This Row],[gender]]="Female",1,0)</f>
        <v>0</v>
      </c>
      <c r="BF281" t="s">
        <v>20</v>
      </c>
      <c r="BG281">
        <f>IF(Table13[[#This Row],[Highest level of Education]]="Did not attend school",1,0)</f>
        <v>0</v>
      </c>
      <c r="BH281">
        <f>IF(Table13[[#This Row],[Highest level of Education]]="K12 completed",1,0)</f>
        <v>0</v>
      </c>
      <c r="BI281">
        <f>IF(Table13[[#This Row],[Highest level of Education]]="High School Completed",1,0)</f>
        <v>1</v>
      </c>
      <c r="BJ281">
        <f>IF(Table13[[#This Row],[Highest level of Education]]="Technical Diploma/Partially completed College",1,0)</f>
        <v>0</v>
      </c>
      <c r="BK281">
        <f>IF(Table13[[#This Row],[Highest level of Education]]="University/College Degree",1,0)</f>
        <v>0</v>
      </c>
      <c r="BL281">
        <f>IF(Table13[[#This Row],[Highest level of Education]]="Post-graduate education",1,0)</f>
        <v>0</v>
      </c>
      <c r="BM281">
        <v>3</v>
      </c>
      <c r="BN281">
        <v>1</v>
      </c>
      <c r="BO281">
        <v>2</v>
      </c>
      <c r="BP281">
        <f>IF(Table13[[#This Row],[Monthly_Income 1_5500 2_8000 3_11000 4_15000 5_20000 6_27000 7_35000 8_5000 9_51000 98_0]]=1,1,0)</f>
        <v>0</v>
      </c>
      <c r="BQ281">
        <f>IF(Table13[[#This Row],[Monthly_Income 1_5500 2_8000 3_11000 4_15000 5_20000 6_27000 7_35000 8_5000 9_51000 98_0]]=2,1,0)</f>
        <v>1</v>
      </c>
      <c r="BR281">
        <f>IF(Table13[[#This Row],[Monthly_Income 1_5500 2_8000 3_11000 4_15000 5_20000 6_27000 7_35000 8_5000 9_51000 98_0]]=3,1,0)</f>
        <v>0</v>
      </c>
      <c r="BS281">
        <f>IF(Table13[[#This Row],[Monthly_Income 1_5500 2_8000 3_11000 4_15000 5_20000 6_27000 7_35000 8_5000 9_51000 98_0]]=4,1,0)</f>
        <v>0</v>
      </c>
      <c r="BT281">
        <f>IF(Table13[[#This Row],[Monthly_Income 1_5500 2_8000 3_11000 4_15000 5_20000 6_27000 7_35000 8_5000 9_51000 98_0]]=5,1,0)</f>
        <v>0</v>
      </c>
      <c r="BU281">
        <f>IF(Table13[[#This Row],[Monthly_Income 1_5500 2_8000 3_11000 4_15000 5_20000 6_27000 7_35000 8_5000 9_51000 98_0]]=6,1,0)</f>
        <v>0</v>
      </c>
      <c r="BV281">
        <f>IF(Table13[[#This Row],[Monthly_Income 1_5500 2_8000 3_11000 4_15000 5_20000 6_27000 7_35000 8_5000 9_51000 98_0]]=7,1,0)</f>
        <v>0</v>
      </c>
      <c r="BW281">
        <f>IF(Table13[[#This Row],[Monthly_Income 1_5500 2_8000 3_11000 4_15000 5_20000 6_27000 7_35000 8_5000 9_51000 98_0]]=8,1,0)</f>
        <v>0</v>
      </c>
      <c r="BX281">
        <f>IF(Table13[[#This Row],[Monthly_Income 1_5500 2_8000 3_11000 4_15000 5_20000 6_27000 7_35000 8_5000 9_51000 98_0]]=9,1,0)</f>
        <v>0</v>
      </c>
      <c r="BY281">
        <f>IF(Table13[[#This Row],[Monthly_Income 1_5500 2_8000 3_11000 4_15000 5_20000 6_27000 7_35000 8_5000 9_51000 98_0]]=98,1,0)</f>
        <v>0</v>
      </c>
      <c r="BZ281">
        <v>4</v>
      </c>
      <c r="CA281">
        <f>IF(Table13[[#This Row],[Monthly_Household_Income]]=1,1,0)</f>
        <v>0</v>
      </c>
      <c r="CB281">
        <f>IF(Table13[[#This Row],[Monthly_Household_Income]]=2,1,0)</f>
        <v>0</v>
      </c>
      <c r="CC281">
        <f>IF(Table13[[#This Row],[Monthly_Household_Income]]=3,1,0)</f>
        <v>0</v>
      </c>
      <c r="CD281">
        <f>IF(Table13[[#This Row],[Monthly_Household_Income]]=4,1,0)</f>
        <v>1</v>
      </c>
      <c r="CE281">
        <f>IF(Table13[[#This Row],[Monthly_Household_Income]]=5,1,0)</f>
        <v>0</v>
      </c>
      <c r="CF281">
        <f>IF(Table13[[#This Row],[Monthly_Household_Income]]=6,1,0)</f>
        <v>0</v>
      </c>
      <c r="CG281">
        <f>IF(Table13[[#This Row],[Monthly_Household_Income]]=7,1,0)</f>
        <v>0</v>
      </c>
      <c r="CH281">
        <f>IF(Table13[[#This Row],[Monthly_Household_Income]]=8,1,0)</f>
        <v>0</v>
      </c>
      <c r="CI281">
        <f>IF(Table13[[#This Row],[Monthly_Household_Income]]=9,1,0)</f>
        <v>0</v>
      </c>
      <c r="CJ281">
        <f>IF(Table13[[#This Row],[Monthly_Household_Income]]=98,1,0)</f>
        <v>0</v>
      </c>
    </row>
    <row r="282" spans="1:88">
      <c r="A282">
        <v>1027</v>
      </c>
      <c r="B282" s="1">
        <v>43039</v>
      </c>
      <c r="C282" t="s">
        <v>2</v>
      </c>
      <c r="D282">
        <v>7</v>
      </c>
      <c r="E282">
        <v>6</v>
      </c>
      <c r="F282">
        <v>7</v>
      </c>
      <c r="G282">
        <v>8</v>
      </c>
      <c r="H282">
        <v>8</v>
      </c>
      <c r="I282">
        <v>7</v>
      </c>
      <c r="J282" t="s">
        <v>16</v>
      </c>
      <c r="K282">
        <v>9</v>
      </c>
      <c r="L282">
        <v>8</v>
      </c>
      <c r="M282">
        <v>8</v>
      </c>
      <c r="N282">
        <v>10</v>
      </c>
      <c r="O282">
        <v>7</v>
      </c>
      <c r="P282">
        <v>8</v>
      </c>
      <c r="Q282">
        <v>9</v>
      </c>
      <c r="R282">
        <v>7</v>
      </c>
      <c r="S282">
        <v>9</v>
      </c>
      <c r="T282">
        <v>7</v>
      </c>
      <c r="U282">
        <v>7</v>
      </c>
      <c r="V282">
        <v>8</v>
      </c>
      <c r="W282">
        <v>7</v>
      </c>
      <c r="X282">
        <v>6</v>
      </c>
      <c r="Y282">
        <v>10</v>
      </c>
      <c r="Z282">
        <v>9</v>
      </c>
      <c r="AA282">
        <v>7</v>
      </c>
      <c r="AB282">
        <v>8</v>
      </c>
      <c r="AC282">
        <v>1</v>
      </c>
      <c r="AD282">
        <f>IF(Table13[[#This Row],[payment]]=1,1,0)</f>
        <v>1</v>
      </c>
      <c r="AE282">
        <f>IF(Table13[[#This Row],[payment]]=2,1,0)</f>
        <v>0</v>
      </c>
      <c r="AF282">
        <f>IF(Table13[[#This Row],[payment]]=3,1,0)</f>
        <v>0</v>
      </c>
      <c r="AG282">
        <v>1</v>
      </c>
      <c r="AH282">
        <f>IF(Table13[[#This Row],[method_payment]]=1,1,0)</f>
        <v>1</v>
      </c>
      <c r="AI282">
        <f>IF(Table13[[#This Row],[method_payment]]=2,1,0)</f>
        <v>0</v>
      </c>
      <c r="AJ282">
        <f>IF(Table13[[#This Row],[method_payment]]=3,1,0)</f>
        <v>0</v>
      </c>
      <c r="AK282">
        <f>IF(Table13[[#This Row],[method_payment]]=5,1,0)</f>
        <v>0</v>
      </c>
      <c r="AL282">
        <f>IF(Table13[[#This Row],[method_payment]]=6,1,0)</f>
        <v>0</v>
      </c>
      <c r="AM282" t="s">
        <v>16</v>
      </c>
      <c r="AN282" t="s">
        <v>16</v>
      </c>
      <c r="AO282">
        <v>3</v>
      </c>
      <c r="AP282" s="2">
        <v>691.89</v>
      </c>
      <c r="AQ282" s="3">
        <f>IF(AND(Table13[[#This Row],[Average_amount_spent_per_visit_last_3_months]]&gt;=1,Table13[[#This Row],[Average_amount_spent_per_visit_last_3_months]]&lt;=999),1,0)</f>
        <v>1</v>
      </c>
      <c r="AR282" s="3">
        <f>IF(AND(Table13[[#This Row],[Average_amount_spent_per_visit_last_3_months]]&gt;=1000,Table13[[#This Row],[Average_amount_spent_per_visit_last_3_months]]&lt;=6700),1,0)</f>
        <v>0</v>
      </c>
      <c r="AS282">
        <v>1</v>
      </c>
      <c r="AT282">
        <v>44</v>
      </c>
      <c r="AU282">
        <f>IF(AND(Table13[[#This Row],[Age]]&gt;=18,Table13[[#This Row],[Age]]&lt;=25),1,0)</f>
        <v>0</v>
      </c>
      <c r="AV282">
        <f>IF(AND(Table13[[#This Row],[Age]]&gt;=26,Table13[[#This Row],[Age]]&lt;=35),1,0)</f>
        <v>0</v>
      </c>
      <c r="AW282">
        <f>IF(AND(Table13[[#This Row],[Age]]&gt;=36,Table13[[#This Row],[Age]]&lt;=45),1,0)</f>
        <v>1</v>
      </c>
      <c r="AX282">
        <f>IF(AND(Table13[[#This Row],[Age]]&gt;=46,Table13[[#This Row],[Age]]&lt;=55),1,0)</f>
        <v>0</v>
      </c>
      <c r="AY282">
        <f>IF(AND(Table13[[#This Row],[Age]]&gt;=56,Table13[[#This Row],[Age]]&lt;=67),1,0)</f>
        <v>0</v>
      </c>
      <c r="AZ282" t="s">
        <v>25</v>
      </c>
      <c r="BA282">
        <f>IF(Table13[[#This Row],[Marital Status]]="Married",1,0)</f>
        <v>1</v>
      </c>
      <c r="BB282">
        <f>IF(Table13[[#This Row],[Marital Status]]="Single",1,0)</f>
        <v>0</v>
      </c>
      <c r="BC282" t="s">
        <v>28</v>
      </c>
      <c r="BD282">
        <f>IF(Table13[[#This Row],[gender]]="Male",1,0)</f>
        <v>0</v>
      </c>
      <c r="BE282">
        <f>IF(Table13[[#This Row],[gender]]="Female",1,0)</f>
        <v>1</v>
      </c>
      <c r="BF282" t="s">
        <v>20</v>
      </c>
      <c r="BG282">
        <f>IF(Table13[[#This Row],[Highest level of Education]]="Did not attend school",1,0)</f>
        <v>0</v>
      </c>
      <c r="BH282">
        <f>IF(Table13[[#This Row],[Highest level of Education]]="K12 completed",1,0)</f>
        <v>0</v>
      </c>
      <c r="BI282">
        <f>IF(Table13[[#This Row],[Highest level of Education]]="High School Completed",1,0)</f>
        <v>1</v>
      </c>
      <c r="BJ282">
        <f>IF(Table13[[#This Row],[Highest level of Education]]="Technical Diploma/Partially completed College",1,0)</f>
        <v>0</v>
      </c>
      <c r="BK282">
        <f>IF(Table13[[#This Row],[Highest level of Education]]="University/College Degree",1,0)</f>
        <v>0</v>
      </c>
      <c r="BL282">
        <f>IF(Table13[[#This Row],[Highest level of Education]]="Post-graduate education",1,0)</f>
        <v>0</v>
      </c>
      <c r="BM282">
        <v>3</v>
      </c>
      <c r="BN282">
        <v>3</v>
      </c>
      <c r="BO282" t="s">
        <v>1</v>
      </c>
      <c r="BP282">
        <f>IF(Table13[[#This Row],[Monthly_Income 1_5500 2_8000 3_11000 4_15000 5_20000 6_27000 7_35000 8_5000 9_51000 98_0]]=1,1,0)</f>
        <v>0</v>
      </c>
      <c r="BQ282">
        <f>IF(Table13[[#This Row],[Monthly_Income 1_5500 2_8000 3_11000 4_15000 5_20000 6_27000 7_35000 8_5000 9_51000 98_0]]=2,1,0)</f>
        <v>0</v>
      </c>
      <c r="BR282">
        <f>IF(Table13[[#This Row],[Monthly_Income 1_5500 2_8000 3_11000 4_15000 5_20000 6_27000 7_35000 8_5000 9_51000 98_0]]=3,1,0)</f>
        <v>0</v>
      </c>
      <c r="BS282">
        <f>IF(Table13[[#This Row],[Monthly_Income 1_5500 2_8000 3_11000 4_15000 5_20000 6_27000 7_35000 8_5000 9_51000 98_0]]=4,1,0)</f>
        <v>0</v>
      </c>
      <c r="BT282">
        <f>IF(Table13[[#This Row],[Monthly_Income 1_5500 2_8000 3_11000 4_15000 5_20000 6_27000 7_35000 8_5000 9_51000 98_0]]=5,1,0)</f>
        <v>0</v>
      </c>
      <c r="BU282">
        <f>IF(Table13[[#This Row],[Monthly_Income 1_5500 2_8000 3_11000 4_15000 5_20000 6_27000 7_35000 8_5000 9_51000 98_0]]=6,1,0)</f>
        <v>0</v>
      </c>
      <c r="BV282">
        <f>IF(Table13[[#This Row],[Monthly_Income 1_5500 2_8000 3_11000 4_15000 5_20000 6_27000 7_35000 8_5000 9_51000 98_0]]=7,1,0)</f>
        <v>0</v>
      </c>
      <c r="BW282">
        <f>IF(Table13[[#This Row],[Monthly_Income 1_5500 2_8000 3_11000 4_15000 5_20000 6_27000 7_35000 8_5000 9_51000 98_0]]=8,1,0)</f>
        <v>0</v>
      </c>
      <c r="BX282">
        <f>IF(Table13[[#This Row],[Monthly_Income 1_5500 2_8000 3_11000 4_15000 5_20000 6_27000 7_35000 8_5000 9_51000 98_0]]=9,1,0)</f>
        <v>0</v>
      </c>
      <c r="BY282">
        <f>IF(Table13[[#This Row],[Monthly_Income 1_5500 2_8000 3_11000 4_15000 5_20000 6_27000 7_35000 8_5000 9_51000 98_0]]=98,1,0)</f>
        <v>0</v>
      </c>
      <c r="BZ282">
        <v>97</v>
      </c>
      <c r="CA282">
        <f>IF(Table13[[#This Row],[Monthly_Household_Income]]=1,1,0)</f>
        <v>0</v>
      </c>
      <c r="CB282">
        <f>IF(Table13[[#This Row],[Monthly_Household_Income]]=2,1,0)</f>
        <v>0</v>
      </c>
      <c r="CC282">
        <f>IF(Table13[[#This Row],[Monthly_Household_Income]]=3,1,0)</f>
        <v>0</v>
      </c>
      <c r="CD282">
        <f>IF(Table13[[#This Row],[Monthly_Household_Income]]=4,1,0)</f>
        <v>0</v>
      </c>
      <c r="CE282">
        <f>IF(Table13[[#This Row],[Monthly_Household_Income]]=5,1,0)</f>
        <v>0</v>
      </c>
      <c r="CF282">
        <f>IF(Table13[[#This Row],[Monthly_Household_Income]]=6,1,0)</f>
        <v>0</v>
      </c>
      <c r="CG282">
        <f>IF(Table13[[#This Row],[Monthly_Household_Income]]=7,1,0)</f>
        <v>0</v>
      </c>
      <c r="CH282">
        <f>IF(Table13[[#This Row],[Monthly_Household_Income]]=8,1,0)</f>
        <v>0</v>
      </c>
      <c r="CI282">
        <f>IF(Table13[[#This Row],[Monthly_Household_Income]]=9,1,0)</f>
        <v>0</v>
      </c>
      <c r="CJ282">
        <f>IF(Table13[[#This Row],[Monthly_Household_Income]]=98,1,0)</f>
        <v>0</v>
      </c>
    </row>
    <row r="283" spans="1:88">
      <c r="A283">
        <v>1029</v>
      </c>
      <c r="B283" s="1">
        <v>43190</v>
      </c>
      <c r="C283" t="s">
        <v>32</v>
      </c>
      <c r="D283">
        <v>7</v>
      </c>
      <c r="E283">
        <v>8</v>
      </c>
      <c r="F283">
        <v>7</v>
      </c>
      <c r="G283">
        <v>7</v>
      </c>
      <c r="H283">
        <v>7</v>
      </c>
      <c r="I283">
        <v>7</v>
      </c>
      <c r="J283" t="s">
        <v>15</v>
      </c>
      <c r="K283">
        <v>8</v>
      </c>
      <c r="L283">
        <v>6</v>
      </c>
      <c r="M283">
        <v>7</v>
      </c>
      <c r="N283">
        <v>7</v>
      </c>
      <c r="O283">
        <v>6</v>
      </c>
      <c r="P283">
        <v>8</v>
      </c>
      <c r="Q283">
        <v>6</v>
      </c>
      <c r="R283">
        <v>7</v>
      </c>
      <c r="S283">
        <v>8</v>
      </c>
      <c r="T283">
        <v>6</v>
      </c>
      <c r="U283">
        <v>6</v>
      </c>
      <c r="V283">
        <v>8</v>
      </c>
      <c r="W283">
        <v>6</v>
      </c>
      <c r="X283">
        <v>7</v>
      </c>
      <c r="Y283">
        <v>7</v>
      </c>
      <c r="Z283">
        <v>8</v>
      </c>
      <c r="AA283">
        <v>6</v>
      </c>
      <c r="AB283">
        <v>8</v>
      </c>
      <c r="AC283">
        <v>1</v>
      </c>
      <c r="AD283">
        <f>IF(Table13[[#This Row],[payment]]=1,1,0)</f>
        <v>1</v>
      </c>
      <c r="AE283">
        <f>IF(Table13[[#This Row],[payment]]=2,1,0)</f>
        <v>0</v>
      </c>
      <c r="AF283">
        <f>IF(Table13[[#This Row],[payment]]=3,1,0)</f>
        <v>0</v>
      </c>
      <c r="AG283">
        <v>2</v>
      </c>
      <c r="AH283">
        <f>IF(Table13[[#This Row],[method_payment]]=1,1,0)</f>
        <v>0</v>
      </c>
      <c r="AI283">
        <f>IF(Table13[[#This Row],[method_payment]]=2,1,0)</f>
        <v>1</v>
      </c>
      <c r="AJ283">
        <f>IF(Table13[[#This Row],[method_payment]]=3,1,0)</f>
        <v>0</v>
      </c>
      <c r="AK283">
        <f>IF(Table13[[#This Row],[method_payment]]=5,1,0)</f>
        <v>0</v>
      </c>
      <c r="AL283">
        <f>IF(Table13[[#This Row],[method_payment]]=6,1,0)</f>
        <v>0</v>
      </c>
      <c r="AM283" t="s">
        <v>16</v>
      </c>
      <c r="AN283" t="s">
        <v>16</v>
      </c>
      <c r="AO283">
        <v>1</v>
      </c>
      <c r="AP283" s="2">
        <v>757.61</v>
      </c>
      <c r="AQ283" s="3">
        <f>IF(AND(Table13[[#This Row],[Average_amount_spent_per_visit_last_3_months]]&gt;=1,Table13[[#This Row],[Average_amount_spent_per_visit_last_3_months]]&lt;=999),1,0)</f>
        <v>1</v>
      </c>
      <c r="AR283" s="3">
        <f>IF(AND(Table13[[#This Row],[Average_amount_spent_per_visit_last_3_months]]&gt;=1000,Table13[[#This Row],[Average_amount_spent_per_visit_last_3_months]]&lt;=6700),1,0)</f>
        <v>0</v>
      </c>
      <c r="AS283">
        <v>2</v>
      </c>
      <c r="AT283">
        <v>25</v>
      </c>
      <c r="AU283">
        <f>IF(AND(Table13[[#This Row],[Age]]&gt;=18,Table13[[#This Row],[Age]]&lt;=25),1,0)</f>
        <v>1</v>
      </c>
      <c r="AV283">
        <f>IF(AND(Table13[[#This Row],[Age]]&gt;=26,Table13[[#This Row],[Age]]&lt;=35),1,0)</f>
        <v>0</v>
      </c>
      <c r="AW283">
        <f>IF(AND(Table13[[#This Row],[Age]]&gt;=36,Table13[[#This Row],[Age]]&lt;=45),1,0)</f>
        <v>0</v>
      </c>
      <c r="AX283">
        <f>IF(AND(Table13[[#This Row],[Age]]&gt;=46,Table13[[#This Row],[Age]]&lt;=55),1,0)</f>
        <v>0</v>
      </c>
      <c r="AY283">
        <f>IF(AND(Table13[[#This Row],[Age]]&gt;=56,Table13[[#This Row],[Age]]&lt;=67),1,0)</f>
        <v>0</v>
      </c>
      <c r="AZ283" t="s">
        <v>25</v>
      </c>
      <c r="BA283">
        <f>IF(Table13[[#This Row],[Marital Status]]="Married",1,0)</f>
        <v>1</v>
      </c>
      <c r="BB283">
        <f>IF(Table13[[#This Row],[Marital Status]]="Single",1,0)</f>
        <v>0</v>
      </c>
      <c r="BC283" t="s">
        <v>28</v>
      </c>
      <c r="BD283">
        <f>IF(Table13[[#This Row],[gender]]="Male",1,0)</f>
        <v>0</v>
      </c>
      <c r="BE283">
        <f>IF(Table13[[#This Row],[gender]]="Female",1,0)</f>
        <v>1</v>
      </c>
      <c r="BF283" t="s">
        <v>19</v>
      </c>
      <c r="BG283">
        <f>IF(Table13[[#This Row],[Highest level of Education]]="Did not attend school",1,0)</f>
        <v>0</v>
      </c>
      <c r="BH283">
        <f>IF(Table13[[#This Row],[Highest level of Education]]="K12 completed",1,0)</f>
        <v>0</v>
      </c>
      <c r="BI283">
        <f>IF(Table13[[#This Row],[Highest level of Education]]="High School Completed",1,0)</f>
        <v>0</v>
      </c>
      <c r="BJ283">
        <f>IF(Table13[[#This Row],[Highest level of Education]]="Technical Diploma/Partially completed College",1,0)</f>
        <v>0</v>
      </c>
      <c r="BK283">
        <f>IF(Table13[[#This Row],[Highest level of Education]]="University/College Degree",1,0)</f>
        <v>1</v>
      </c>
      <c r="BL283">
        <f>IF(Table13[[#This Row],[Highest level of Education]]="Post-graduate education",1,0)</f>
        <v>0</v>
      </c>
      <c r="BM283">
        <v>2</v>
      </c>
      <c r="BN283">
        <v>1</v>
      </c>
      <c r="BO283">
        <v>4</v>
      </c>
      <c r="BP283">
        <f>IF(Table13[[#This Row],[Monthly_Income 1_5500 2_8000 3_11000 4_15000 5_20000 6_27000 7_35000 8_5000 9_51000 98_0]]=1,1,0)</f>
        <v>0</v>
      </c>
      <c r="BQ283">
        <f>IF(Table13[[#This Row],[Monthly_Income 1_5500 2_8000 3_11000 4_15000 5_20000 6_27000 7_35000 8_5000 9_51000 98_0]]=2,1,0)</f>
        <v>0</v>
      </c>
      <c r="BR283">
        <f>IF(Table13[[#This Row],[Monthly_Income 1_5500 2_8000 3_11000 4_15000 5_20000 6_27000 7_35000 8_5000 9_51000 98_0]]=3,1,0)</f>
        <v>0</v>
      </c>
      <c r="BS283">
        <f>IF(Table13[[#This Row],[Monthly_Income 1_5500 2_8000 3_11000 4_15000 5_20000 6_27000 7_35000 8_5000 9_51000 98_0]]=4,1,0)</f>
        <v>1</v>
      </c>
      <c r="BT283">
        <f>IF(Table13[[#This Row],[Monthly_Income 1_5500 2_8000 3_11000 4_15000 5_20000 6_27000 7_35000 8_5000 9_51000 98_0]]=5,1,0)</f>
        <v>0</v>
      </c>
      <c r="BU283">
        <f>IF(Table13[[#This Row],[Monthly_Income 1_5500 2_8000 3_11000 4_15000 5_20000 6_27000 7_35000 8_5000 9_51000 98_0]]=6,1,0)</f>
        <v>0</v>
      </c>
      <c r="BV283">
        <f>IF(Table13[[#This Row],[Monthly_Income 1_5500 2_8000 3_11000 4_15000 5_20000 6_27000 7_35000 8_5000 9_51000 98_0]]=7,1,0)</f>
        <v>0</v>
      </c>
      <c r="BW283">
        <f>IF(Table13[[#This Row],[Monthly_Income 1_5500 2_8000 3_11000 4_15000 5_20000 6_27000 7_35000 8_5000 9_51000 98_0]]=8,1,0)</f>
        <v>0</v>
      </c>
      <c r="BX283">
        <f>IF(Table13[[#This Row],[Monthly_Income 1_5500 2_8000 3_11000 4_15000 5_20000 6_27000 7_35000 8_5000 9_51000 98_0]]=9,1,0)</f>
        <v>0</v>
      </c>
      <c r="BY283">
        <f>IF(Table13[[#This Row],[Monthly_Income 1_5500 2_8000 3_11000 4_15000 5_20000 6_27000 7_35000 8_5000 9_51000 98_0]]=98,1,0)</f>
        <v>0</v>
      </c>
      <c r="BZ283">
        <v>7</v>
      </c>
      <c r="CA283">
        <f>IF(Table13[[#This Row],[Monthly_Household_Income]]=1,1,0)</f>
        <v>0</v>
      </c>
      <c r="CB283">
        <f>IF(Table13[[#This Row],[Monthly_Household_Income]]=2,1,0)</f>
        <v>0</v>
      </c>
      <c r="CC283">
        <f>IF(Table13[[#This Row],[Monthly_Household_Income]]=3,1,0)</f>
        <v>0</v>
      </c>
      <c r="CD283">
        <f>IF(Table13[[#This Row],[Monthly_Household_Income]]=4,1,0)</f>
        <v>0</v>
      </c>
      <c r="CE283">
        <f>IF(Table13[[#This Row],[Monthly_Household_Income]]=5,1,0)</f>
        <v>0</v>
      </c>
      <c r="CF283">
        <f>IF(Table13[[#This Row],[Monthly_Household_Income]]=6,1,0)</f>
        <v>0</v>
      </c>
      <c r="CG283">
        <f>IF(Table13[[#This Row],[Monthly_Household_Income]]=7,1,0)</f>
        <v>1</v>
      </c>
      <c r="CH283">
        <f>IF(Table13[[#This Row],[Monthly_Household_Income]]=8,1,0)</f>
        <v>0</v>
      </c>
      <c r="CI283">
        <f>IF(Table13[[#This Row],[Monthly_Household_Income]]=9,1,0)</f>
        <v>0</v>
      </c>
      <c r="CJ283">
        <f>IF(Table13[[#This Row],[Monthly_Household_Income]]=98,1,0)</f>
        <v>0</v>
      </c>
    </row>
    <row r="284" spans="1:88">
      <c r="A284">
        <v>1031</v>
      </c>
      <c r="B284" s="1">
        <v>42965</v>
      </c>
      <c r="C284" t="s">
        <v>2</v>
      </c>
      <c r="D284">
        <v>7</v>
      </c>
      <c r="E284">
        <v>7</v>
      </c>
      <c r="F284">
        <v>9</v>
      </c>
      <c r="G284">
        <v>7</v>
      </c>
      <c r="H284">
        <v>7</v>
      </c>
      <c r="I284">
        <v>8</v>
      </c>
      <c r="J284" t="s">
        <v>15</v>
      </c>
      <c r="K284">
        <v>6</v>
      </c>
      <c r="L284">
        <v>6</v>
      </c>
      <c r="M284">
        <v>6</v>
      </c>
      <c r="N284">
        <v>7</v>
      </c>
      <c r="O284">
        <v>7</v>
      </c>
      <c r="P284">
        <v>8</v>
      </c>
      <c r="Q284">
        <v>7</v>
      </c>
      <c r="R284">
        <v>8</v>
      </c>
      <c r="S284">
        <v>7</v>
      </c>
      <c r="T284">
        <v>8</v>
      </c>
      <c r="U284">
        <v>9</v>
      </c>
      <c r="V284">
        <v>8</v>
      </c>
      <c r="W284">
        <v>7</v>
      </c>
      <c r="X284">
        <v>9</v>
      </c>
      <c r="Y284">
        <v>9</v>
      </c>
      <c r="Z284">
        <v>10</v>
      </c>
      <c r="AA284">
        <v>8</v>
      </c>
      <c r="AB284">
        <v>7</v>
      </c>
      <c r="AC284">
        <v>1</v>
      </c>
      <c r="AD284">
        <f>IF(Table13[[#This Row],[payment]]=1,1,0)</f>
        <v>1</v>
      </c>
      <c r="AE284">
        <f>IF(Table13[[#This Row],[payment]]=2,1,0)</f>
        <v>0</v>
      </c>
      <c r="AF284">
        <f>IF(Table13[[#This Row],[payment]]=3,1,0)</f>
        <v>0</v>
      </c>
      <c r="AG284">
        <v>1</v>
      </c>
      <c r="AH284">
        <f>IF(Table13[[#This Row],[method_payment]]=1,1,0)</f>
        <v>1</v>
      </c>
      <c r="AI284">
        <f>IF(Table13[[#This Row],[method_payment]]=2,1,0)</f>
        <v>0</v>
      </c>
      <c r="AJ284">
        <f>IF(Table13[[#This Row],[method_payment]]=3,1,0)</f>
        <v>0</v>
      </c>
      <c r="AK284">
        <f>IF(Table13[[#This Row],[method_payment]]=5,1,0)</f>
        <v>0</v>
      </c>
      <c r="AL284">
        <f>IF(Table13[[#This Row],[method_payment]]=6,1,0)</f>
        <v>0</v>
      </c>
      <c r="AM284" t="s">
        <v>16</v>
      </c>
      <c r="AN284" t="s">
        <v>15</v>
      </c>
      <c r="AO284">
        <v>3</v>
      </c>
      <c r="AP284" s="2">
        <v>189.64</v>
      </c>
      <c r="AQ284" s="3">
        <f>IF(AND(Table13[[#This Row],[Average_amount_spent_per_visit_last_3_months]]&gt;=1,Table13[[#This Row],[Average_amount_spent_per_visit_last_3_months]]&lt;=999),1,0)</f>
        <v>1</v>
      </c>
      <c r="AR284" s="3">
        <f>IF(AND(Table13[[#This Row],[Average_amount_spent_per_visit_last_3_months]]&gt;=1000,Table13[[#This Row],[Average_amount_spent_per_visit_last_3_months]]&lt;=6700),1,0)</f>
        <v>0</v>
      </c>
      <c r="AS284">
        <v>2</v>
      </c>
      <c r="AT284">
        <v>41</v>
      </c>
      <c r="AU284">
        <f>IF(AND(Table13[[#This Row],[Age]]&gt;=18,Table13[[#This Row],[Age]]&lt;=25),1,0)</f>
        <v>0</v>
      </c>
      <c r="AV284">
        <f>IF(AND(Table13[[#This Row],[Age]]&gt;=26,Table13[[#This Row],[Age]]&lt;=35),1,0)</f>
        <v>0</v>
      </c>
      <c r="AW284">
        <f>IF(AND(Table13[[#This Row],[Age]]&gt;=36,Table13[[#This Row],[Age]]&lt;=45),1,0)</f>
        <v>1</v>
      </c>
      <c r="AX284">
        <f>IF(AND(Table13[[#This Row],[Age]]&gt;=46,Table13[[#This Row],[Age]]&lt;=55),1,0)</f>
        <v>0</v>
      </c>
      <c r="AY284">
        <f>IF(AND(Table13[[#This Row],[Age]]&gt;=56,Table13[[#This Row],[Age]]&lt;=67),1,0)</f>
        <v>0</v>
      </c>
      <c r="AZ284" t="s">
        <v>25</v>
      </c>
      <c r="BA284">
        <f>IF(Table13[[#This Row],[Marital Status]]="Married",1,0)</f>
        <v>1</v>
      </c>
      <c r="BB284">
        <f>IF(Table13[[#This Row],[Marital Status]]="Single",1,0)</f>
        <v>0</v>
      </c>
      <c r="BC284" t="s">
        <v>27</v>
      </c>
      <c r="BD284">
        <f>IF(Table13[[#This Row],[gender]]="Male",1,0)</f>
        <v>1</v>
      </c>
      <c r="BE284">
        <f>IF(Table13[[#This Row],[gender]]="Female",1,0)</f>
        <v>0</v>
      </c>
      <c r="BF284" t="s">
        <v>19</v>
      </c>
      <c r="BG284">
        <f>IF(Table13[[#This Row],[Highest level of Education]]="Did not attend school",1,0)</f>
        <v>0</v>
      </c>
      <c r="BH284">
        <f>IF(Table13[[#This Row],[Highest level of Education]]="K12 completed",1,0)</f>
        <v>0</v>
      </c>
      <c r="BI284">
        <f>IF(Table13[[#This Row],[Highest level of Education]]="High School Completed",1,0)</f>
        <v>0</v>
      </c>
      <c r="BJ284">
        <f>IF(Table13[[#This Row],[Highest level of Education]]="Technical Diploma/Partially completed College",1,0)</f>
        <v>0</v>
      </c>
      <c r="BK284">
        <f>IF(Table13[[#This Row],[Highest level of Education]]="University/College Degree",1,0)</f>
        <v>1</v>
      </c>
      <c r="BL284">
        <f>IF(Table13[[#This Row],[Highest level of Education]]="Post-graduate education",1,0)</f>
        <v>0</v>
      </c>
      <c r="BM284">
        <v>3</v>
      </c>
      <c r="BN284">
        <v>1</v>
      </c>
      <c r="BO284">
        <v>3</v>
      </c>
      <c r="BP284">
        <f>IF(Table13[[#This Row],[Monthly_Income 1_5500 2_8000 3_11000 4_15000 5_20000 6_27000 7_35000 8_5000 9_51000 98_0]]=1,1,0)</f>
        <v>0</v>
      </c>
      <c r="BQ284">
        <f>IF(Table13[[#This Row],[Monthly_Income 1_5500 2_8000 3_11000 4_15000 5_20000 6_27000 7_35000 8_5000 9_51000 98_0]]=2,1,0)</f>
        <v>0</v>
      </c>
      <c r="BR284">
        <f>IF(Table13[[#This Row],[Monthly_Income 1_5500 2_8000 3_11000 4_15000 5_20000 6_27000 7_35000 8_5000 9_51000 98_0]]=3,1,0)</f>
        <v>1</v>
      </c>
      <c r="BS284">
        <f>IF(Table13[[#This Row],[Monthly_Income 1_5500 2_8000 3_11000 4_15000 5_20000 6_27000 7_35000 8_5000 9_51000 98_0]]=4,1,0)</f>
        <v>0</v>
      </c>
      <c r="BT284">
        <f>IF(Table13[[#This Row],[Monthly_Income 1_5500 2_8000 3_11000 4_15000 5_20000 6_27000 7_35000 8_5000 9_51000 98_0]]=5,1,0)</f>
        <v>0</v>
      </c>
      <c r="BU284">
        <f>IF(Table13[[#This Row],[Monthly_Income 1_5500 2_8000 3_11000 4_15000 5_20000 6_27000 7_35000 8_5000 9_51000 98_0]]=6,1,0)</f>
        <v>0</v>
      </c>
      <c r="BV284">
        <f>IF(Table13[[#This Row],[Monthly_Income 1_5500 2_8000 3_11000 4_15000 5_20000 6_27000 7_35000 8_5000 9_51000 98_0]]=7,1,0)</f>
        <v>0</v>
      </c>
      <c r="BW284">
        <f>IF(Table13[[#This Row],[Monthly_Income 1_5500 2_8000 3_11000 4_15000 5_20000 6_27000 7_35000 8_5000 9_51000 98_0]]=8,1,0)</f>
        <v>0</v>
      </c>
      <c r="BX284">
        <f>IF(Table13[[#This Row],[Monthly_Income 1_5500 2_8000 3_11000 4_15000 5_20000 6_27000 7_35000 8_5000 9_51000 98_0]]=9,1,0)</f>
        <v>0</v>
      </c>
      <c r="BY284">
        <f>IF(Table13[[#This Row],[Monthly_Income 1_5500 2_8000 3_11000 4_15000 5_20000 6_27000 7_35000 8_5000 9_51000 98_0]]=98,1,0)</f>
        <v>0</v>
      </c>
      <c r="BZ284">
        <v>5</v>
      </c>
      <c r="CA284">
        <f>IF(Table13[[#This Row],[Monthly_Household_Income]]=1,1,0)</f>
        <v>0</v>
      </c>
      <c r="CB284">
        <f>IF(Table13[[#This Row],[Monthly_Household_Income]]=2,1,0)</f>
        <v>0</v>
      </c>
      <c r="CC284">
        <f>IF(Table13[[#This Row],[Monthly_Household_Income]]=3,1,0)</f>
        <v>0</v>
      </c>
      <c r="CD284">
        <f>IF(Table13[[#This Row],[Monthly_Household_Income]]=4,1,0)</f>
        <v>0</v>
      </c>
      <c r="CE284">
        <f>IF(Table13[[#This Row],[Monthly_Household_Income]]=5,1,0)</f>
        <v>1</v>
      </c>
      <c r="CF284">
        <f>IF(Table13[[#This Row],[Monthly_Household_Income]]=6,1,0)</f>
        <v>0</v>
      </c>
      <c r="CG284">
        <f>IF(Table13[[#This Row],[Monthly_Household_Income]]=7,1,0)</f>
        <v>0</v>
      </c>
      <c r="CH284">
        <f>IF(Table13[[#This Row],[Monthly_Household_Income]]=8,1,0)</f>
        <v>0</v>
      </c>
      <c r="CI284">
        <f>IF(Table13[[#This Row],[Monthly_Household_Income]]=9,1,0)</f>
        <v>0</v>
      </c>
      <c r="CJ284">
        <f>IF(Table13[[#This Row],[Monthly_Household_Income]]=98,1,0)</f>
        <v>0</v>
      </c>
    </row>
    <row r="285" spans="1:88">
      <c r="A285">
        <v>1033</v>
      </c>
      <c r="B285" s="1">
        <v>43038</v>
      </c>
      <c r="C285" t="s">
        <v>2</v>
      </c>
      <c r="D285">
        <v>9</v>
      </c>
      <c r="E285">
        <v>8</v>
      </c>
      <c r="F285">
        <v>7</v>
      </c>
      <c r="G285">
        <v>8</v>
      </c>
      <c r="H285">
        <v>7</v>
      </c>
      <c r="I285">
        <v>8</v>
      </c>
      <c r="J285" t="s">
        <v>16</v>
      </c>
      <c r="K285">
        <v>8</v>
      </c>
      <c r="L285">
        <v>7</v>
      </c>
      <c r="M285">
        <v>9</v>
      </c>
      <c r="N285">
        <v>9</v>
      </c>
      <c r="O285">
        <v>8</v>
      </c>
      <c r="P285">
        <v>9</v>
      </c>
      <c r="Q285">
        <v>7</v>
      </c>
      <c r="R285">
        <v>8</v>
      </c>
      <c r="S285">
        <v>7</v>
      </c>
      <c r="T285">
        <v>7</v>
      </c>
      <c r="U285">
        <v>9</v>
      </c>
      <c r="V285">
        <v>7</v>
      </c>
      <c r="W285">
        <v>9</v>
      </c>
      <c r="X285">
        <v>8</v>
      </c>
      <c r="Y285">
        <v>8</v>
      </c>
      <c r="Z285">
        <v>7</v>
      </c>
      <c r="AA285">
        <v>9</v>
      </c>
      <c r="AB285">
        <v>8</v>
      </c>
      <c r="AC285">
        <v>1</v>
      </c>
      <c r="AD285">
        <f>IF(Table13[[#This Row],[payment]]=1,1,0)</f>
        <v>1</v>
      </c>
      <c r="AE285">
        <f>IF(Table13[[#This Row],[payment]]=2,1,0)</f>
        <v>0</v>
      </c>
      <c r="AF285">
        <f>IF(Table13[[#This Row],[payment]]=3,1,0)</f>
        <v>0</v>
      </c>
      <c r="AG285">
        <v>1</v>
      </c>
      <c r="AH285">
        <f>IF(Table13[[#This Row],[method_payment]]=1,1,0)</f>
        <v>1</v>
      </c>
      <c r="AI285">
        <f>IF(Table13[[#This Row],[method_payment]]=2,1,0)</f>
        <v>0</v>
      </c>
      <c r="AJ285">
        <f>IF(Table13[[#This Row],[method_payment]]=3,1,0)</f>
        <v>0</v>
      </c>
      <c r="AK285">
        <f>IF(Table13[[#This Row],[method_payment]]=5,1,0)</f>
        <v>0</v>
      </c>
      <c r="AL285">
        <f>IF(Table13[[#This Row],[method_payment]]=6,1,0)</f>
        <v>0</v>
      </c>
      <c r="AM285" t="s">
        <v>16</v>
      </c>
      <c r="AN285" t="s">
        <v>15</v>
      </c>
      <c r="AO285">
        <v>4</v>
      </c>
      <c r="AP285" s="2">
        <v>185.16</v>
      </c>
      <c r="AQ285" s="3">
        <f>IF(AND(Table13[[#This Row],[Average_amount_spent_per_visit_last_3_months]]&gt;=1,Table13[[#This Row],[Average_amount_spent_per_visit_last_3_months]]&lt;=999),1,0)</f>
        <v>1</v>
      </c>
      <c r="AR285" s="3">
        <f>IF(AND(Table13[[#This Row],[Average_amount_spent_per_visit_last_3_months]]&gt;=1000,Table13[[#This Row],[Average_amount_spent_per_visit_last_3_months]]&lt;=6700),1,0)</f>
        <v>0</v>
      </c>
      <c r="AS285">
        <v>2</v>
      </c>
      <c r="AT285">
        <v>38</v>
      </c>
      <c r="AU285">
        <f>IF(AND(Table13[[#This Row],[Age]]&gt;=18,Table13[[#This Row],[Age]]&lt;=25),1,0)</f>
        <v>0</v>
      </c>
      <c r="AV285">
        <f>IF(AND(Table13[[#This Row],[Age]]&gt;=26,Table13[[#This Row],[Age]]&lt;=35),1,0)</f>
        <v>0</v>
      </c>
      <c r="AW285">
        <f>IF(AND(Table13[[#This Row],[Age]]&gt;=36,Table13[[#This Row],[Age]]&lt;=45),1,0)</f>
        <v>1</v>
      </c>
      <c r="AX285">
        <f>IF(AND(Table13[[#This Row],[Age]]&gt;=46,Table13[[#This Row],[Age]]&lt;=55),1,0)</f>
        <v>0</v>
      </c>
      <c r="AY285">
        <f>IF(AND(Table13[[#This Row],[Age]]&gt;=56,Table13[[#This Row],[Age]]&lt;=67),1,0)</f>
        <v>0</v>
      </c>
      <c r="AZ285" t="s">
        <v>25</v>
      </c>
      <c r="BA285">
        <f>IF(Table13[[#This Row],[Marital Status]]="Married",1,0)</f>
        <v>1</v>
      </c>
      <c r="BB285">
        <f>IF(Table13[[#This Row],[Marital Status]]="Single",1,0)</f>
        <v>0</v>
      </c>
      <c r="BC285" t="s">
        <v>28</v>
      </c>
      <c r="BD285">
        <f>IF(Table13[[#This Row],[gender]]="Male",1,0)</f>
        <v>0</v>
      </c>
      <c r="BE285">
        <f>IF(Table13[[#This Row],[gender]]="Female",1,0)</f>
        <v>1</v>
      </c>
      <c r="BF285" t="s">
        <v>23</v>
      </c>
      <c r="BG285">
        <f>IF(Table13[[#This Row],[Highest level of Education]]="Did not attend school",1,0)</f>
        <v>0</v>
      </c>
      <c r="BH285">
        <f>IF(Table13[[#This Row],[Highest level of Education]]="K12 completed",1,0)</f>
        <v>0</v>
      </c>
      <c r="BI285">
        <f>IF(Table13[[#This Row],[Highest level of Education]]="High School Completed",1,0)</f>
        <v>0</v>
      </c>
      <c r="BJ285">
        <f>IF(Table13[[#This Row],[Highest level of Education]]="Technical Diploma/Partially completed College",1,0)</f>
        <v>1</v>
      </c>
      <c r="BK285">
        <f>IF(Table13[[#This Row],[Highest level of Education]]="University/College Degree",1,0)</f>
        <v>0</v>
      </c>
      <c r="BL285">
        <f>IF(Table13[[#This Row],[Highest level of Education]]="Post-graduate education",1,0)</f>
        <v>0</v>
      </c>
      <c r="BM285">
        <v>3</v>
      </c>
      <c r="BN285">
        <v>1</v>
      </c>
      <c r="BO285">
        <v>4</v>
      </c>
      <c r="BP285">
        <f>IF(Table13[[#This Row],[Monthly_Income 1_5500 2_8000 3_11000 4_15000 5_20000 6_27000 7_35000 8_5000 9_51000 98_0]]=1,1,0)</f>
        <v>0</v>
      </c>
      <c r="BQ285">
        <f>IF(Table13[[#This Row],[Monthly_Income 1_5500 2_8000 3_11000 4_15000 5_20000 6_27000 7_35000 8_5000 9_51000 98_0]]=2,1,0)</f>
        <v>0</v>
      </c>
      <c r="BR285">
        <f>IF(Table13[[#This Row],[Monthly_Income 1_5500 2_8000 3_11000 4_15000 5_20000 6_27000 7_35000 8_5000 9_51000 98_0]]=3,1,0)</f>
        <v>0</v>
      </c>
      <c r="BS285">
        <f>IF(Table13[[#This Row],[Monthly_Income 1_5500 2_8000 3_11000 4_15000 5_20000 6_27000 7_35000 8_5000 9_51000 98_0]]=4,1,0)</f>
        <v>1</v>
      </c>
      <c r="BT285">
        <f>IF(Table13[[#This Row],[Monthly_Income 1_5500 2_8000 3_11000 4_15000 5_20000 6_27000 7_35000 8_5000 9_51000 98_0]]=5,1,0)</f>
        <v>0</v>
      </c>
      <c r="BU285">
        <f>IF(Table13[[#This Row],[Monthly_Income 1_5500 2_8000 3_11000 4_15000 5_20000 6_27000 7_35000 8_5000 9_51000 98_0]]=6,1,0)</f>
        <v>0</v>
      </c>
      <c r="BV285">
        <f>IF(Table13[[#This Row],[Monthly_Income 1_5500 2_8000 3_11000 4_15000 5_20000 6_27000 7_35000 8_5000 9_51000 98_0]]=7,1,0)</f>
        <v>0</v>
      </c>
      <c r="BW285">
        <f>IF(Table13[[#This Row],[Monthly_Income 1_5500 2_8000 3_11000 4_15000 5_20000 6_27000 7_35000 8_5000 9_51000 98_0]]=8,1,0)</f>
        <v>0</v>
      </c>
      <c r="BX285">
        <f>IF(Table13[[#This Row],[Monthly_Income 1_5500 2_8000 3_11000 4_15000 5_20000 6_27000 7_35000 8_5000 9_51000 98_0]]=9,1,0)</f>
        <v>0</v>
      </c>
      <c r="BY285">
        <f>IF(Table13[[#This Row],[Monthly_Income 1_5500 2_8000 3_11000 4_15000 5_20000 6_27000 7_35000 8_5000 9_51000 98_0]]=98,1,0)</f>
        <v>0</v>
      </c>
      <c r="BZ285">
        <v>5</v>
      </c>
      <c r="CA285">
        <f>IF(Table13[[#This Row],[Monthly_Household_Income]]=1,1,0)</f>
        <v>0</v>
      </c>
      <c r="CB285">
        <f>IF(Table13[[#This Row],[Monthly_Household_Income]]=2,1,0)</f>
        <v>0</v>
      </c>
      <c r="CC285">
        <f>IF(Table13[[#This Row],[Monthly_Household_Income]]=3,1,0)</f>
        <v>0</v>
      </c>
      <c r="CD285">
        <f>IF(Table13[[#This Row],[Monthly_Household_Income]]=4,1,0)</f>
        <v>0</v>
      </c>
      <c r="CE285">
        <f>IF(Table13[[#This Row],[Monthly_Household_Income]]=5,1,0)</f>
        <v>1</v>
      </c>
      <c r="CF285">
        <f>IF(Table13[[#This Row],[Monthly_Household_Income]]=6,1,0)</f>
        <v>0</v>
      </c>
      <c r="CG285">
        <f>IF(Table13[[#This Row],[Monthly_Household_Income]]=7,1,0)</f>
        <v>0</v>
      </c>
      <c r="CH285">
        <f>IF(Table13[[#This Row],[Monthly_Household_Income]]=8,1,0)</f>
        <v>0</v>
      </c>
      <c r="CI285">
        <f>IF(Table13[[#This Row],[Monthly_Household_Income]]=9,1,0)</f>
        <v>0</v>
      </c>
      <c r="CJ285">
        <f>IF(Table13[[#This Row],[Monthly_Household_Income]]=98,1,0)</f>
        <v>0</v>
      </c>
    </row>
    <row r="286" spans="1:88">
      <c r="A286">
        <v>1035</v>
      </c>
      <c r="B286" s="1">
        <v>42977</v>
      </c>
      <c r="C286" t="s">
        <v>2</v>
      </c>
      <c r="D286">
        <v>8</v>
      </c>
      <c r="E286">
        <v>8</v>
      </c>
      <c r="F286">
        <v>7</v>
      </c>
      <c r="G286">
        <v>8</v>
      </c>
      <c r="H286">
        <v>8</v>
      </c>
      <c r="I286">
        <v>9</v>
      </c>
      <c r="J286" t="s">
        <v>16</v>
      </c>
      <c r="K286">
        <v>7</v>
      </c>
      <c r="L286">
        <v>8</v>
      </c>
      <c r="M286">
        <v>8</v>
      </c>
      <c r="N286">
        <v>7</v>
      </c>
      <c r="O286">
        <v>9</v>
      </c>
      <c r="P286">
        <v>7</v>
      </c>
      <c r="Q286">
        <v>9</v>
      </c>
      <c r="R286">
        <v>9</v>
      </c>
      <c r="S286">
        <v>9</v>
      </c>
      <c r="T286">
        <v>7</v>
      </c>
      <c r="U286">
        <v>9</v>
      </c>
      <c r="V286">
        <v>9</v>
      </c>
      <c r="W286">
        <v>8</v>
      </c>
      <c r="X286">
        <v>8</v>
      </c>
      <c r="Y286">
        <v>7</v>
      </c>
      <c r="Z286">
        <v>7</v>
      </c>
      <c r="AA286">
        <v>9</v>
      </c>
      <c r="AB286">
        <v>9</v>
      </c>
      <c r="AC286">
        <v>2</v>
      </c>
      <c r="AD286">
        <f>IF(Table13[[#This Row],[payment]]=1,1,0)</f>
        <v>0</v>
      </c>
      <c r="AE286">
        <f>IF(Table13[[#This Row],[payment]]=2,1,0)</f>
        <v>1</v>
      </c>
      <c r="AF286">
        <f>IF(Table13[[#This Row],[payment]]=3,1,0)</f>
        <v>0</v>
      </c>
      <c r="AG286">
        <v>1</v>
      </c>
      <c r="AH286">
        <f>IF(Table13[[#This Row],[method_payment]]=1,1,0)</f>
        <v>1</v>
      </c>
      <c r="AI286">
        <f>IF(Table13[[#This Row],[method_payment]]=2,1,0)</f>
        <v>0</v>
      </c>
      <c r="AJ286">
        <f>IF(Table13[[#This Row],[method_payment]]=3,1,0)</f>
        <v>0</v>
      </c>
      <c r="AK286">
        <f>IF(Table13[[#This Row],[method_payment]]=5,1,0)</f>
        <v>0</v>
      </c>
      <c r="AL286">
        <f>IF(Table13[[#This Row],[method_payment]]=6,1,0)</f>
        <v>0</v>
      </c>
      <c r="AM286" t="s">
        <v>16</v>
      </c>
      <c r="AN286" t="s">
        <v>16</v>
      </c>
      <c r="AO286">
        <v>1</v>
      </c>
      <c r="AP286" s="2">
        <v>824.89</v>
      </c>
      <c r="AQ286" s="3">
        <f>IF(AND(Table13[[#This Row],[Average_amount_spent_per_visit_last_3_months]]&gt;=1,Table13[[#This Row],[Average_amount_spent_per_visit_last_3_months]]&lt;=999),1,0)</f>
        <v>1</v>
      </c>
      <c r="AR286" s="3">
        <f>IF(AND(Table13[[#This Row],[Average_amount_spent_per_visit_last_3_months]]&gt;=1000,Table13[[#This Row],[Average_amount_spent_per_visit_last_3_months]]&lt;=6700),1,0)</f>
        <v>0</v>
      </c>
      <c r="AS286">
        <v>3</v>
      </c>
      <c r="AT286">
        <v>33</v>
      </c>
      <c r="AU286">
        <f>IF(AND(Table13[[#This Row],[Age]]&gt;=18,Table13[[#This Row],[Age]]&lt;=25),1,0)</f>
        <v>0</v>
      </c>
      <c r="AV286">
        <f>IF(AND(Table13[[#This Row],[Age]]&gt;=26,Table13[[#This Row],[Age]]&lt;=35),1,0)</f>
        <v>1</v>
      </c>
      <c r="AW286">
        <f>IF(AND(Table13[[#This Row],[Age]]&gt;=36,Table13[[#This Row],[Age]]&lt;=45),1,0)</f>
        <v>0</v>
      </c>
      <c r="AX286">
        <f>IF(AND(Table13[[#This Row],[Age]]&gt;=46,Table13[[#This Row],[Age]]&lt;=55),1,0)</f>
        <v>0</v>
      </c>
      <c r="AY286">
        <f>IF(AND(Table13[[#This Row],[Age]]&gt;=56,Table13[[#This Row],[Age]]&lt;=67),1,0)</f>
        <v>0</v>
      </c>
      <c r="AZ286" t="s">
        <v>24</v>
      </c>
      <c r="BA286">
        <f>IF(Table13[[#This Row],[Marital Status]]="Married",1,0)</f>
        <v>0</v>
      </c>
      <c r="BB286">
        <f>IF(Table13[[#This Row],[Marital Status]]="Single",1,0)</f>
        <v>1</v>
      </c>
      <c r="BC286" t="s">
        <v>28</v>
      </c>
      <c r="BD286">
        <f>IF(Table13[[#This Row],[gender]]="Male",1,0)</f>
        <v>0</v>
      </c>
      <c r="BE286">
        <f>IF(Table13[[#This Row],[gender]]="Female",1,0)</f>
        <v>1</v>
      </c>
      <c r="BF286" t="s">
        <v>19</v>
      </c>
      <c r="BG286">
        <f>IF(Table13[[#This Row],[Highest level of Education]]="Did not attend school",1,0)</f>
        <v>0</v>
      </c>
      <c r="BH286">
        <f>IF(Table13[[#This Row],[Highest level of Education]]="K12 completed",1,0)</f>
        <v>0</v>
      </c>
      <c r="BI286">
        <f>IF(Table13[[#This Row],[Highest level of Education]]="High School Completed",1,0)</f>
        <v>0</v>
      </c>
      <c r="BJ286">
        <f>IF(Table13[[#This Row],[Highest level of Education]]="Technical Diploma/Partially completed College",1,0)</f>
        <v>0</v>
      </c>
      <c r="BK286">
        <f>IF(Table13[[#This Row],[Highest level of Education]]="University/College Degree",1,0)</f>
        <v>1</v>
      </c>
      <c r="BL286">
        <f>IF(Table13[[#This Row],[Highest level of Education]]="Post-graduate education",1,0)</f>
        <v>0</v>
      </c>
      <c r="BM286">
        <v>0</v>
      </c>
      <c r="BN286">
        <v>1</v>
      </c>
      <c r="BO286">
        <v>4</v>
      </c>
      <c r="BP286">
        <f>IF(Table13[[#This Row],[Monthly_Income 1_5500 2_8000 3_11000 4_15000 5_20000 6_27000 7_35000 8_5000 9_51000 98_0]]=1,1,0)</f>
        <v>0</v>
      </c>
      <c r="BQ286">
        <f>IF(Table13[[#This Row],[Monthly_Income 1_5500 2_8000 3_11000 4_15000 5_20000 6_27000 7_35000 8_5000 9_51000 98_0]]=2,1,0)</f>
        <v>0</v>
      </c>
      <c r="BR286">
        <f>IF(Table13[[#This Row],[Monthly_Income 1_5500 2_8000 3_11000 4_15000 5_20000 6_27000 7_35000 8_5000 9_51000 98_0]]=3,1,0)</f>
        <v>0</v>
      </c>
      <c r="BS286">
        <f>IF(Table13[[#This Row],[Monthly_Income 1_5500 2_8000 3_11000 4_15000 5_20000 6_27000 7_35000 8_5000 9_51000 98_0]]=4,1,0)</f>
        <v>1</v>
      </c>
      <c r="BT286">
        <f>IF(Table13[[#This Row],[Monthly_Income 1_5500 2_8000 3_11000 4_15000 5_20000 6_27000 7_35000 8_5000 9_51000 98_0]]=5,1,0)</f>
        <v>0</v>
      </c>
      <c r="BU286">
        <f>IF(Table13[[#This Row],[Monthly_Income 1_5500 2_8000 3_11000 4_15000 5_20000 6_27000 7_35000 8_5000 9_51000 98_0]]=6,1,0)</f>
        <v>0</v>
      </c>
      <c r="BV286">
        <f>IF(Table13[[#This Row],[Monthly_Income 1_5500 2_8000 3_11000 4_15000 5_20000 6_27000 7_35000 8_5000 9_51000 98_0]]=7,1,0)</f>
        <v>0</v>
      </c>
      <c r="BW286">
        <f>IF(Table13[[#This Row],[Monthly_Income 1_5500 2_8000 3_11000 4_15000 5_20000 6_27000 7_35000 8_5000 9_51000 98_0]]=8,1,0)</f>
        <v>0</v>
      </c>
      <c r="BX286">
        <f>IF(Table13[[#This Row],[Monthly_Income 1_5500 2_8000 3_11000 4_15000 5_20000 6_27000 7_35000 8_5000 9_51000 98_0]]=9,1,0)</f>
        <v>0</v>
      </c>
      <c r="BY286">
        <f>IF(Table13[[#This Row],[Monthly_Income 1_5500 2_8000 3_11000 4_15000 5_20000 6_27000 7_35000 8_5000 9_51000 98_0]]=98,1,0)</f>
        <v>0</v>
      </c>
      <c r="BZ286">
        <v>5</v>
      </c>
      <c r="CA286">
        <f>IF(Table13[[#This Row],[Monthly_Household_Income]]=1,1,0)</f>
        <v>0</v>
      </c>
      <c r="CB286">
        <f>IF(Table13[[#This Row],[Monthly_Household_Income]]=2,1,0)</f>
        <v>0</v>
      </c>
      <c r="CC286">
        <f>IF(Table13[[#This Row],[Monthly_Household_Income]]=3,1,0)</f>
        <v>0</v>
      </c>
      <c r="CD286">
        <f>IF(Table13[[#This Row],[Monthly_Household_Income]]=4,1,0)</f>
        <v>0</v>
      </c>
      <c r="CE286">
        <f>IF(Table13[[#This Row],[Monthly_Household_Income]]=5,1,0)</f>
        <v>1</v>
      </c>
      <c r="CF286">
        <f>IF(Table13[[#This Row],[Monthly_Household_Income]]=6,1,0)</f>
        <v>0</v>
      </c>
      <c r="CG286">
        <f>IF(Table13[[#This Row],[Monthly_Household_Income]]=7,1,0)</f>
        <v>0</v>
      </c>
      <c r="CH286">
        <f>IF(Table13[[#This Row],[Monthly_Household_Income]]=8,1,0)</f>
        <v>0</v>
      </c>
      <c r="CI286">
        <f>IF(Table13[[#This Row],[Monthly_Household_Income]]=9,1,0)</f>
        <v>0</v>
      </c>
      <c r="CJ286">
        <f>IF(Table13[[#This Row],[Monthly_Household_Income]]=98,1,0)</f>
        <v>0</v>
      </c>
    </row>
    <row r="287" spans="1:88">
      <c r="A287">
        <v>1036</v>
      </c>
      <c r="B287" s="1">
        <v>42994</v>
      </c>
      <c r="C287" t="s">
        <v>31</v>
      </c>
      <c r="D287">
        <v>5</v>
      </c>
      <c r="E287">
        <v>4</v>
      </c>
      <c r="F287">
        <v>4</v>
      </c>
      <c r="G287">
        <v>4</v>
      </c>
      <c r="H287">
        <v>4</v>
      </c>
      <c r="I287">
        <v>3</v>
      </c>
      <c r="J287" t="s">
        <v>15</v>
      </c>
      <c r="K287">
        <v>7</v>
      </c>
      <c r="L287">
        <v>7</v>
      </c>
      <c r="M287">
        <v>6</v>
      </c>
      <c r="N287">
        <v>7</v>
      </c>
      <c r="O287">
        <v>7</v>
      </c>
      <c r="P287">
        <v>6</v>
      </c>
      <c r="Q287">
        <v>3</v>
      </c>
      <c r="R287">
        <v>6</v>
      </c>
      <c r="S287">
        <v>6</v>
      </c>
      <c r="T287">
        <v>8</v>
      </c>
      <c r="U287">
        <v>7</v>
      </c>
      <c r="V287">
        <v>6</v>
      </c>
      <c r="W287">
        <v>6</v>
      </c>
      <c r="X287">
        <v>0</v>
      </c>
      <c r="Y287">
        <v>6</v>
      </c>
      <c r="Z287">
        <v>3</v>
      </c>
      <c r="AA287">
        <v>4</v>
      </c>
      <c r="AB287">
        <v>3</v>
      </c>
      <c r="AC287">
        <v>1</v>
      </c>
      <c r="AD287">
        <f>IF(Table13[[#This Row],[payment]]=1,1,0)</f>
        <v>1</v>
      </c>
      <c r="AE287">
        <f>IF(Table13[[#This Row],[payment]]=2,1,0)</f>
        <v>0</v>
      </c>
      <c r="AF287">
        <f>IF(Table13[[#This Row],[payment]]=3,1,0)</f>
        <v>0</v>
      </c>
      <c r="AG287">
        <v>5</v>
      </c>
      <c r="AH287">
        <f>IF(Table13[[#This Row],[method_payment]]=1,1,0)</f>
        <v>0</v>
      </c>
      <c r="AI287">
        <f>IF(Table13[[#This Row],[method_payment]]=2,1,0)</f>
        <v>0</v>
      </c>
      <c r="AJ287">
        <f>IF(Table13[[#This Row],[method_payment]]=3,1,0)</f>
        <v>0</v>
      </c>
      <c r="AK287">
        <f>IF(Table13[[#This Row],[method_payment]]=5,1,0)</f>
        <v>1</v>
      </c>
      <c r="AL287">
        <f>IF(Table13[[#This Row],[method_payment]]=6,1,0)</f>
        <v>0</v>
      </c>
      <c r="AM287" t="s">
        <v>16</v>
      </c>
      <c r="AN287" t="s">
        <v>16</v>
      </c>
      <c r="AO287">
        <v>1</v>
      </c>
      <c r="AP287" s="2">
        <v>123.99</v>
      </c>
      <c r="AQ287" s="3">
        <f>IF(AND(Table13[[#This Row],[Average_amount_spent_per_visit_last_3_months]]&gt;=1,Table13[[#This Row],[Average_amount_spent_per_visit_last_3_months]]&lt;=999),1,0)</f>
        <v>1</v>
      </c>
      <c r="AR287" s="3">
        <f>IF(AND(Table13[[#This Row],[Average_amount_spent_per_visit_last_3_months]]&gt;=1000,Table13[[#This Row],[Average_amount_spent_per_visit_last_3_months]]&lt;=6700),1,0)</f>
        <v>0</v>
      </c>
      <c r="AS287">
        <v>2</v>
      </c>
      <c r="AT287">
        <v>31</v>
      </c>
      <c r="AU287">
        <f>IF(AND(Table13[[#This Row],[Age]]&gt;=18,Table13[[#This Row],[Age]]&lt;=25),1,0)</f>
        <v>0</v>
      </c>
      <c r="AV287">
        <f>IF(AND(Table13[[#This Row],[Age]]&gt;=26,Table13[[#This Row],[Age]]&lt;=35),1,0)</f>
        <v>1</v>
      </c>
      <c r="AW287">
        <f>IF(AND(Table13[[#This Row],[Age]]&gt;=36,Table13[[#This Row],[Age]]&lt;=45),1,0)</f>
        <v>0</v>
      </c>
      <c r="AX287">
        <f>IF(AND(Table13[[#This Row],[Age]]&gt;=46,Table13[[#This Row],[Age]]&lt;=55),1,0)</f>
        <v>0</v>
      </c>
      <c r="AY287">
        <f>IF(AND(Table13[[#This Row],[Age]]&gt;=56,Table13[[#This Row],[Age]]&lt;=67),1,0)</f>
        <v>0</v>
      </c>
      <c r="AZ287" t="s">
        <v>25</v>
      </c>
      <c r="BA287">
        <f>IF(Table13[[#This Row],[Marital Status]]="Married",1,0)</f>
        <v>1</v>
      </c>
      <c r="BB287">
        <f>IF(Table13[[#This Row],[Marital Status]]="Single",1,0)</f>
        <v>0</v>
      </c>
      <c r="BC287" t="s">
        <v>28</v>
      </c>
      <c r="BD287">
        <f>IF(Table13[[#This Row],[gender]]="Male",1,0)</f>
        <v>0</v>
      </c>
      <c r="BE287">
        <f>IF(Table13[[#This Row],[gender]]="Female",1,0)</f>
        <v>1</v>
      </c>
      <c r="BF287" t="s">
        <v>19</v>
      </c>
      <c r="BG287">
        <f>IF(Table13[[#This Row],[Highest level of Education]]="Did not attend school",1,0)</f>
        <v>0</v>
      </c>
      <c r="BH287">
        <f>IF(Table13[[#This Row],[Highest level of Education]]="K12 completed",1,0)</f>
        <v>0</v>
      </c>
      <c r="BI287">
        <f>IF(Table13[[#This Row],[Highest level of Education]]="High School Completed",1,0)</f>
        <v>0</v>
      </c>
      <c r="BJ287">
        <f>IF(Table13[[#This Row],[Highest level of Education]]="Technical Diploma/Partially completed College",1,0)</f>
        <v>0</v>
      </c>
      <c r="BK287">
        <f>IF(Table13[[#This Row],[Highest level of Education]]="University/College Degree",1,0)</f>
        <v>1</v>
      </c>
      <c r="BL287">
        <f>IF(Table13[[#This Row],[Highest level of Education]]="Post-graduate education",1,0)</f>
        <v>0</v>
      </c>
      <c r="BM287">
        <v>2</v>
      </c>
      <c r="BN287">
        <v>1</v>
      </c>
      <c r="BO287">
        <v>4</v>
      </c>
      <c r="BP287">
        <f>IF(Table13[[#This Row],[Monthly_Income 1_5500 2_8000 3_11000 4_15000 5_20000 6_27000 7_35000 8_5000 9_51000 98_0]]=1,1,0)</f>
        <v>0</v>
      </c>
      <c r="BQ287">
        <f>IF(Table13[[#This Row],[Monthly_Income 1_5500 2_8000 3_11000 4_15000 5_20000 6_27000 7_35000 8_5000 9_51000 98_0]]=2,1,0)</f>
        <v>0</v>
      </c>
      <c r="BR287">
        <f>IF(Table13[[#This Row],[Monthly_Income 1_5500 2_8000 3_11000 4_15000 5_20000 6_27000 7_35000 8_5000 9_51000 98_0]]=3,1,0)</f>
        <v>0</v>
      </c>
      <c r="BS287">
        <f>IF(Table13[[#This Row],[Monthly_Income 1_5500 2_8000 3_11000 4_15000 5_20000 6_27000 7_35000 8_5000 9_51000 98_0]]=4,1,0)</f>
        <v>1</v>
      </c>
      <c r="BT287">
        <f>IF(Table13[[#This Row],[Monthly_Income 1_5500 2_8000 3_11000 4_15000 5_20000 6_27000 7_35000 8_5000 9_51000 98_0]]=5,1,0)</f>
        <v>0</v>
      </c>
      <c r="BU287">
        <f>IF(Table13[[#This Row],[Monthly_Income 1_5500 2_8000 3_11000 4_15000 5_20000 6_27000 7_35000 8_5000 9_51000 98_0]]=6,1,0)</f>
        <v>0</v>
      </c>
      <c r="BV287">
        <f>IF(Table13[[#This Row],[Monthly_Income 1_5500 2_8000 3_11000 4_15000 5_20000 6_27000 7_35000 8_5000 9_51000 98_0]]=7,1,0)</f>
        <v>0</v>
      </c>
      <c r="BW287">
        <f>IF(Table13[[#This Row],[Monthly_Income 1_5500 2_8000 3_11000 4_15000 5_20000 6_27000 7_35000 8_5000 9_51000 98_0]]=8,1,0)</f>
        <v>0</v>
      </c>
      <c r="BX287">
        <f>IF(Table13[[#This Row],[Monthly_Income 1_5500 2_8000 3_11000 4_15000 5_20000 6_27000 7_35000 8_5000 9_51000 98_0]]=9,1,0)</f>
        <v>0</v>
      </c>
      <c r="BY287">
        <f>IF(Table13[[#This Row],[Monthly_Income 1_5500 2_8000 3_11000 4_15000 5_20000 6_27000 7_35000 8_5000 9_51000 98_0]]=98,1,0)</f>
        <v>0</v>
      </c>
      <c r="BZ287">
        <v>6</v>
      </c>
      <c r="CA287">
        <f>IF(Table13[[#This Row],[Monthly_Household_Income]]=1,1,0)</f>
        <v>0</v>
      </c>
      <c r="CB287">
        <f>IF(Table13[[#This Row],[Monthly_Household_Income]]=2,1,0)</f>
        <v>0</v>
      </c>
      <c r="CC287">
        <f>IF(Table13[[#This Row],[Monthly_Household_Income]]=3,1,0)</f>
        <v>0</v>
      </c>
      <c r="CD287">
        <f>IF(Table13[[#This Row],[Monthly_Household_Income]]=4,1,0)</f>
        <v>0</v>
      </c>
      <c r="CE287">
        <f>IF(Table13[[#This Row],[Monthly_Household_Income]]=5,1,0)</f>
        <v>0</v>
      </c>
      <c r="CF287">
        <f>IF(Table13[[#This Row],[Monthly_Household_Income]]=6,1,0)</f>
        <v>1</v>
      </c>
      <c r="CG287">
        <f>IF(Table13[[#This Row],[Monthly_Household_Income]]=7,1,0)</f>
        <v>0</v>
      </c>
      <c r="CH287">
        <f>IF(Table13[[#This Row],[Monthly_Household_Income]]=8,1,0)</f>
        <v>0</v>
      </c>
      <c r="CI287">
        <f>IF(Table13[[#This Row],[Monthly_Household_Income]]=9,1,0)</f>
        <v>0</v>
      </c>
      <c r="CJ287">
        <f>IF(Table13[[#This Row],[Monthly_Household_Income]]=98,1,0)</f>
        <v>0</v>
      </c>
    </row>
    <row r="288" spans="1:88">
      <c r="A288">
        <v>1045</v>
      </c>
      <c r="B288" s="1">
        <v>43131</v>
      </c>
      <c r="C288" t="s">
        <v>35</v>
      </c>
      <c r="D288">
        <v>7</v>
      </c>
      <c r="E288">
        <v>8</v>
      </c>
      <c r="F288">
        <v>7</v>
      </c>
      <c r="G288">
        <v>8</v>
      </c>
      <c r="H288">
        <v>8</v>
      </c>
      <c r="I288">
        <v>8</v>
      </c>
      <c r="J288" t="s">
        <v>16</v>
      </c>
      <c r="K288">
        <v>9</v>
      </c>
      <c r="L288">
        <v>9</v>
      </c>
      <c r="M288">
        <v>8</v>
      </c>
      <c r="N288">
        <v>9</v>
      </c>
      <c r="O288">
        <v>7</v>
      </c>
      <c r="P288">
        <v>6</v>
      </c>
      <c r="Q288">
        <v>8</v>
      </c>
      <c r="R288">
        <v>6</v>
      </c>
      <c r="S288">
        <v>8</v>
      </c>
      <c r="T288">
        <v>7</v>
      </c>
      <c r="U288">
        <v>7</v>
      </c>
      <c r="V288">
        <v>8</v>
      </c>
      <c r="W288">
        <v>9</v>
      </c>
      <c r="X288">
        <v>9</v>
      </c>
      <c r="Y288">
        <v>7</v>
      </c>
      <c r="Z288">
        <v>8</v>
      </c>
      <c r="AA288">
        <v>9</v>
      </c>
      <c r="AB288">
        <v>8</v>
      </c>
      <c r="AC288">
        <v>1</v>
      </c>
      <c r="AD288">
        <f>IF(Table13[[#This Row],[payment]]=1,1,0)</f>
        <v>1</v>
      </c>
      <c r="AE288">
        <f>IF(Table13[[#This Row],[payment]]=2,1,0)</f>
        <v>0</v>
      </c>
      <c r="AF288">
        <f>IF(Table13[[#This Row],[payment]]=3,1,0)</f>
        <v>0</v>
      </c>
      <c r="AG288">
        <v>1</v>
      </c>
      <c r="AH288">
        <f>IF(Table13[[#This Row],[method_payment]]=1,1,0)</f>
        <v>1</v>
      </c>
      <c r="AI288">
        <f>IF(Table13[[#This Row],[method_payment]]=2,1,0)</f>
        <v>0</v>
      </c>
      <c r="AJ288">
        <f>IF(Table13[[#This Row],[method_payment]]=3,1,0)</f>
        <v>0</v>
      </c>
      <c r="AK288">
        <f>IF(Table13[[#This Row],[method_payment]]=5,1,0)</f>
        <v>0</v>
      </c>
      <c r="AL288">
        <f>IF(Table13[[#This Row],[method_payment]]=6,1,0)</f>
        <v>0</v>
      </c>
      <c r="AM288" t="s">
        <v>16</v>
      </c>
      <c r="AN288" t="s">
        <v>15</v>
      </c>
      <c r="AO288">
        <v>3</v>
      </c>
      <c r="AP288" s="2">
        <v>396.76</v>
      </c>
      <c r="AQ288" s="3">
        <f>IF(AND(Table13[[#This Row],[Average_amount_spent_per_visit_last_3_months]]&gt;=1,Table13[[#This Row],[Average_amount_spent_per_visit_last_3_months]]&lt;=999),1,0)</f>
        <v>1</v>
      </c>
      <c r="AR288" s="3">
        <f>IF(AND(Table13[[#This Row],[Average_amount_spent_per_visit_last_3_months]]&gt;=1000,Table13[[#This Row],[Average_amount_spent_per_visit_last_3_months]]&lt;=6700),1,0)</f>
        <v>0</v>
      </c>
      <c r="AS288">
        <v>2</v>
      </c>
      <c r="AT288">
        <v>31</v>
      </c>
      <c r="AU288">
        <f>IF(AND(Table13[[#This Row],[Age]]&gt;=18,Table13[[#This Row],[Age]]&lt;=25),1,0)</f>
        <v>0</v>
      </c>
      <c r="AV288">
        <f>IF(AND(Table13[[#This Row],[Age]]&gt;=26,Table13[[#This Row],[Age]]&lt;=35),1,0)</f>
        <v>1</v>
      </c>
      <c r="AW288">
        <f>IF(AND(Table13[[#This Row],[Age]]&gt;=36,Table13[[#This Row],[Age]]&lt;=45),1,0)</f>
        <v>0</v>
      </c>
      <c r="AX288">
        <f>IF(AND(Table13[[#This Row],[Age]]&gt;=46,Table13[[#This Row],[Age]]&lt;=55),1,0)</f>
        <v>0</v>
      </c>
      <c r="AY288">
        <f>IF(AND(Table13[[#This Row],[Age]]&gt;=56,Table13[[#This Row],[Age]]&lt;=67),1,0)</f>
        <v>0</v>
      </c>
      <c r="AZ288" t="s">
        <v>24</v>
      </c>
      <c r="BA288">
        <f>IF(Table13[[#This Row],[Marital Status]]="Married",1,0)</f>
        <v>0</v>
      </c>
      <c r="BB288">
        <f>IF(Table13[[#This Row],[Marital Status]]="Single",1,0)</f>
        <v>1</v>
      </c>
      <c r="BC288" t="s">
        <v>27</v>
      </c>
      <c r="BD288">
        <f>IF(Table13[[#This Row],[gender]]="Male",1,0)</f>
        <v>1</v>
      </c>
      <c r="BE288">
        <f>IF(Table13[[#This Row],[gender]]="Female",1,0)</f>
        <v>0</v>
      </c>
      <c r="BF288" t="s">
        <v>20</v>
      </c>
      <c r="BG288">
        <f>IF(Table13[[#This Row],[Highest level of Education]]="Did not attend school",1,0)</f>
        <v>0</v>
      </c>
      <c r="BH288">
        <f>IF(Table13[[#This Row],[Highest level of Education]]="K12 completed",1,0)</f>
        <v>0</v>
      </c>
      <c r="BI288">
        <f>IF(Table13[[#This Row],[Highest level of Education]]="High School Completed",1,0)</f>
        <v>1</v>
      </c>
      <c r="BJ288">
        <f>IF(Table13[[#This Row],[Highest level of Education]]="Technical Diploma/Partially completed College",1,0)</f>
        <v>0</v>
      </c>
      <c r="BK288">
        <f>IF(Table13[[#This Row],[Highest level of Education]]="University/College Degree",1,0)</f>
        <v>0</v>
      </c>
      <c r="BL288">
        <f>IF(Table13[[#This Row],[Highest level of Education]]="Post-graduate education",1,0)</f>
        <v>0</v>
      </c>
      <c r="BM288">
        <v>0</v>
      </c>
      <c r="BN288">
        <v>1</v>
      </c>
      <c r="BO288">
        <v>3</v>
      </c>
      <c r="BP288">
        <f>IF(Table13[[#This Row],[Monthly_Income 1_5500 2_8000 3_11000 4_15000 5_20000 6_27000 7_35000 8_5000 9_51000 98_0]]=1,1,0)</f>
        <v>0</v>
      </c>
      <c r="BQ288">
        <f>IF(Table13[[#This Row],[Monthly_Income 1_5500 2_8000 3_11000 4_15000 5_20000 6_27000 7_35000 8_5000 9_51000 98_0]]=2,1,0)</f>
        <v>0</v>
      </c>
      <c r="BR288">
        <f>IF(Table13[[#This Row],[Monthly_Income 1_5500 2_8000 3_11000 4_15000 5_20000 6_27000 7_35000 8_5000 9_51000 98_0]]=3,1,0)</f>
        <v>1</v>
      </c>
      <c r="BS288">
        <f>IF(Table13[[#This Row],[Monthly_Income 1_5500 2_8000 3_11000 4_15000 5_20000 6_27000 7_35000 8_5000 9_51000 98_0]]=4,1,0)</f>
        <v>0</v>
      </c>
      <c r="BT288">
        <f>IF(Table13[[#This Row],[Monthly_Income 1_5500 2_8000 3_11000 4_15000 5_20000 6_27000 7_35000 8_5000 9_51000 98_0]]=5,1,0)</f>
        <v>0</v>
      </c>
      <c r="BU288">
        <f>IF(Table13[[#This Row],[Monthly_Income 1_5500 2_8000 3_11000 4_15000 5_20000 6_27000 7_35000 8_5000 9_51000 98_0]]=6,1,0)</f>
        <v>0</v>
      </c>
      <c r="BV288">
        <f>IF(Table13[[#This Row],[Monthly_Income 1_5500 2_8000 3_11000 4_15000 5_20000 6_27000 7_35000 8_5000 9_51000 98_0]]=7,1,0)</f>
        <v>0</v>
      </c>
      <c r="BW288">
        <f>IF(Table13[[#This Row],[Monthly_Income 1_5500 2_8000 3_11000 4_15000 5_20000 6_27000 7_35000 8_5000 9_51000 98_0]]=8,1,0)</f>
        <v>0</v>
      </c>
      <c r="BX288">
        <f>IF(Table13[[#This Row],[Monthly_Income 1_5500 2_8000 3_11000 4_15000 5_20000 6_27000 7_35000 8_5000 9_51000 98_0]]=9,1,0)</f>
        <v>0</v>
      </c>
      <c r="BY288">
        <f>IF(Table13[[#This Row],[Monthly_Income 1_5500 2_8000 3_11000 4_15000 5_20000 6_27000 7_35000 8_5000 9_51000 98_0]]=98,1,0)</f>
        <v>0</v>
      </c>
      <c r="BZ288">
        <v>5</v>
      </c>
      <c r="CA288">
        <f>IF(Table13[[#This Row],[Monthly_Household_Income]]=1,1,0)</f>
        <v>0</v>
      </c>
      <c r="CB288">
        <f>IF(Table13[[#This Row],[Monthly_Household_Income]]=2,1,0)</f>
        <v>0</v>
      </c>
      <c r="CC288">
        <f>IF(Table13[[#This Row],[Monthly_Household_Income]]=3,1,0)</f>
        <v>0</v>
      </c>
      <c r="CD288">
        <f>IF(Table13[[#This Row],[Monthly_Household_Income]]=4,1,0)</f>
        <v>0</v>
      </c>
      <c r="CE288">
        <f>IF(Table13[[#This Row],[Monthly_Household_Income]]=5,1,0)</f>
        <v>1</v>
      </c>
      <c r="CF288">
        <f>IF(Table13[[#This Row],[Monthly_Household_Income]]=6,1,0)</f>
        <v>0</v>
      </c>
      <c r="CG288">
        <f>IF(Table13[[#This Row],[Monthly_Household_Income]]=7,1,0)</f>
        <v>0</v>
      </c>
      <c r="CH288">
        <f>IF(Table13[[#This Row],[Monthly_Household_Income]]=8,1,0)</f>
        <v>0</v>
      </c>
      <c r="CI288">
        <f>IF(Table13[[#This Row],[Monthly_Household_Income]]=9,1,0)</f>
        <v>0</v>
      </c>
      <c r="CJ288">
        <f>IF(Table13[[#This Row],[Monthly_Household_Income]]=98,1,0)</f>
        <v>0</v>
      </c>
    </row>
    <row r="289" spans="1:88">
      <c r="A289">
        <v>1051</v>
      </c>
      <c r="B289" s="1">
        <v>42972</v>
      </c>
      <c r="C289" t="s">
        <v>39</v>
      </c>
      <c r="D289">
        <v>8</v>
      </c>
      <c r="E289">
        <v>7</v>
      </c>
      <c r="F289">
        <v>8</v>
      </c>
      <c r="G289">
        <v>7</v>
      </c>
      <c r="H289">
        <v>8</v>
      </c>
      <c r="I289">
        <v>9</v>
      </c>
      <c r="J289" t="s">
        <v>16</v>
      </c>
      <c r="K289">
        <v>8</v>
      </c>
      <c r="L289">
        <v>7</v>
      </c>
      <c r="M289">
        <v>9</v>
      </c>
      <c r="N289">
        <v>7</v>
      </c>
      <c r="O289">
        <v>6</v>
      </c>
      <c r="P289">
        <v>8</v>
      </c>
      <c r="Q289">
        <v>7</v>
      </c>
      <c r="R289">
        <v>9</v>
      </c>
      <c r="S289">
        <v>7</v>
      </c>
      <c r="T289">
        <v>6</v>
      </c>
      <c r="U289">
        <v>7</v>
      </c>
      <c r="V289">
        <v>8</v>
      </c>
      <c r="W289">
        <v>8</v>
      </c>
      <c r="X289">
        <v>7</v>
      </c>
      <c r="Y289">
        <v>9</v>
      </c>
      <c r="Z289">
        <v>9</v>
      </c>
      <c r="AA289">
        <v>9</v>
      </c>
      <c r="AB289">
        <v>7</v>
      </c>
      <c r="AC289">
        <v>2</v>
      </c>
      <c r="AD289">
        <f>IF(Table13[[#This Row],[payment]]=1,1,0)</f>
        <v>0</v>
      </c>
      <c r="AE289">
        <f>IF(Table13[[#This Row],[payment]]=2,1,0)</f>
        <v>1</v>
      </c>
      <c r="AF289">
        <f>IF(Table13[[#This Row],[payment]]=3,1,0)</f>
        <v>0</v>
      </c>
      <c r="AG289">
        <v>5</v>
      </c>
      <c r="AH289">
        <f>IF(Table13[[#This Row],[method_payment]]=1,1,0)</f>
        <v>0</v>
      </c>
      <c r="AI289">
        <f>IF(Table13[[#This Row],[method_payment]]=2,1,0)</f>
        <v>0</v>
      </c>
      <c r="AJ289">
        <f>IF(Table13[[#This Row],[method_payment]]=3,1,0)</f>
        <v>0</v>
      </c>
      <c r="AK289">
        <f>IF(Table13[[#This Row],[method_payment]]=5,1,0)</f>
        <v>1</v>
      </c>
      <c r="AL289">
        <f>IF(Table13[[#This Row],[method_payment]]=6,1,0)</f>
        <v>0</v>
      </c>
      <c r="AM289" t="s">
        <v>16</v>
      </c>
      <c r="AN289" t="s">
        <v>15</v>
      </c>
      <c r="AO289">
        <v>1</v>
      </c>
      <c r="AP289" s="2">
        <v>227.1</v>
      </c>
      <c r="AQ289" s="3">
        <f>IF(AND(Table13[[#This Row],[Average_amount_spent_per_visit_last_3_months]]&gt;=1,Table13[[#This Row],[Average_amount_spent_per_visit_last_3_months]]&lt;=999),1,0)</f>
        <v>1</v>
      </c>
      <c r="AR289" s="3">
        <f>IF(AND(Table13[[#This Row],[Average_amount_spent_per_visit_last_3_months]]&gt;=1000,Table13[[#This Row],[Average_amount_spent_per_visit_last_3_months]]&lt;=6700),1,0)</f>
        <v>0</v>
      </c>
      <c r="AS289">
        <v>1</v>
      </c>
      <c r="AT289">
        <v>34</v>
      </c>
      <c r="AU289">
        <f>IF(AND(Table13[[#This Row],[Age]]&gt;=18,Table13[[#This Row],[Age]]&lt;=25),1,0)</f>
        <v>0</v>
      </c>
      <c r="AV289">
        <f>IF(AND(Table13[[#This Row],[Age]]&gt;=26,Table13[[#This Row],[Age]]&lt;=35),1,0)</f>
        <v>1</v>
      </c>
      <c r="AW289">
        <f>IF(AND(Table13[[#This Row],[Age]]&gt;=36,Table13[[#This Row],[Age]]&lt;=45),1,0)</f>
        <v>0</v>
      </c>
      <c r="AX289">
        <f>IF(AND(Table13[[#This Row],[Age]]&gt;=46,Table13[[#This Row],[Age]]&lt;=55),1,0)</f>
        <v>0</v>
      </c>
      <c r="AY289">
        <f>IF(AND(Table13[[#This Row],[Age]]&gt;=56,Table13[[#This Row],[Age]]&lt;=67),1,0)</f>
        <v>0</v>
      </c>
      <c r="AZ289" t="s">
        <v>24</v>
      </c>
      <c r="BA289">
        <f>IF(Table13[[#This Row],[Marital Status]]="Married",1,0)</f>
        <v>0</v>
      </c>
      <c r="BB289">
        <f>IF(Table13[[#This Row],[Marital Status]]="Single",1,0)</f>
        <v>1</v>
      </c>
      <c r="BC289" t="s">
        <v>27</v>
      </c>
      <c r="BD289">
        <f>IF(Table13[[#This Row],[gender]]="Male",1,0)</f>
        <v>1</v>
      </c>
      <c r="BE289">
        <f>IF(Table13[[#This Row],[gender]]="Female",1,0)</f>
        <v>0</v>
      </c>
      <c r="BF289" t="s">
        <v>23</v>
      </c>
      <c r="BG289">
        <f>IF(Table13[[#This Row],[Highest level of Education]]="Did not attend school",1,0)</f>
        <v>0</v>
      </c>
      <c r="BH289">
        <f>IF(Table13[[#This Row],[Highest level of Education]]="K12 completed",1,0)</f>
        <v>0</v>
      </c>
      <c r="BI289">
        <f>IF(Table13[[#This Row],[Highest level of Education]]="High School Completed",1,0)</f>
        <v>0</v>
      </c>
      <c r="BJ289">
        <f>IF(Table13[[#This Row],[Highest level of Education]]="Technical Diploma/Partially completed College",1,0)</f>
        <v>1</v>
      </c>
      <c r="BK289">
        <f>IF(Table13[[#This Row],[Highest level of Education]]="University/College Degree",1,0)</f>
        <v>0</v>
      </c>
      <c r="BL289">
        <f>IF(Table13[[#This Row],[Highest level of Education]]="Post-graduate education",1,0)</f>
        <v>0</v>
      </c>
      <c r="BM289">
        <v>0</v>
      </c>
      <c r="BN289">
        <v>1</v>
      </c>
      <c r="BO289">
        <v>3</v>
      </c>
      <c r="BP289">
        <f>IF(Table13[[#This Row],[Monthly_Income 1_5500 2_8000 3_11000 4_15000 5_20000 6_27000 7_35000 8_5000 9_51000 98_0]]=1,1,0)</f>
        <v>0</v>
      </c>
      <c r="BQ289">
        <f>IF(Table13[[#This Row],[Monthly_Income 1_5500 2_8000 3_11000 4_15000 5_20000 6_27000 7_35000 8_5000 9_51000 98_0]]=2,1,0)</f>
        <v>0</v>
      </c>
      <c r="BR289">
        <f>IF(Table13[[#This Row],[Monthly_Income 1_5500 2_8000 3_11000 4_15000 5_20000 6_27000 7_35000 8_5000 9_51000 98_0]]=3,1,0)</f>
        <v>1</v>
      </c>
      <c r="BS289">
        <f>IF(Table13[[#This Row],[Monthly_Income 1_5500 2_8000 3_11000 4_15000 5_20000 6_27000 7_35000 8_5000 9_51000 98_0]]=4,1,0)</f>
        <v>0</v>
      </c>
      <c r="BT289">
        <f>IF(Table13[[#This Row],[Monthly_Income 1_5500 2_8000 3_11000 4_15000 5_20000 6_27000 7_35000 8_5000 9_51000 98_0]]=5,1,0)</f>
        <v>0</v>
      </c>
      <c r="BU289">
        <f>IF(Table13[[#This Row],[Monthly_Income 1_5500 2_8000 3_11000 4_15000 5_20000 6_27000 7_35000 8_5000 9_51000 98_0]]=6,1,0)</f>
        <v>0</v>
      </c>
      <c r="BV289">
        <f>IF(Table13[[#This Row],[Monthly_Income 1_5500 2_8000 3_11000 4_15000 5_20000 6_27000 7_35000 8_5000 9_51000 98_0]]=7,1,0)</f>
        <v>0</v>
      </c>
      <c r="BW289">
        <f>IF(Table13[[#This Row],[Monthly_Income 1_5500 2_8000 3_11000 4_15000 5_20000 6_27000 7_35000 8_5000 9_51000 98_0]]=8,1,0)</f>
        <v>0</v>
      </c>
      <c r="BX289">
        <f>IF(Table13[[#This Row],[Monthly_Income 1_5500 2_8000 3_11000 4_15000 5_20000 6_27000 7_35000 8_5000 9_51000 98_0]]=9,1,0)</f>
        <v>0</v>
      </c>
      <c r="BY289">
        <f>IF(Table13[[#This Row],[Monthly_Income 1_5500 2_8000 3_11000 4_15000 5_20000 6_27000 7_35000 8_5000 9_51000 98_0]]=98,1,0)</f>
        <v>0</v>
      </c>
      <c r="BZ289">
        <v>4</v>
      </c>
      <c r="CA289">
        <f>IF(Table13[[#This Row],[Monthly_Household_Income]]=1,1,0)</f>
        <v>0</v>
      </c>
      <c r="CB289">
        <f>IF(Table13[[#This Row],[Monthly_Household_Income]]=2,1,0)</f>
        <v>0</v>
      </c>
      <c r="CC289">
        <f>IF(Table13[[#This Row],[Monthly_Household_Income]]=3,1,0)</f>
        <v>0</v>
      </c>
      <c r="CD289">
        <f>IF(Table13[[#This Row],[Monthly_Household_Income]]=4,1,0)</f>
        <v>1</v>
      </c>
      <c r="CE289">
        <f>IF(Table13[[#This Row],[Monthly_Household_Income]]=5,1,0)</f>
        <v>0</v>
      </c>
      <c r="CF289">
        <f>IF(Table13[[#This Row],[Monthly_Household_Income]]=6,1,0)</f>
        <v>0</v>
      </c>
      <c r="CG289">
        <f>IF(Table13[[#This Row],[Monthly_Household_Income]]=7,1,0)</f>
        <v>0</v>
      </c>
      <c r="CH289">
        <f>IF(Table13[[#This Row],[Monthly_Household_Income]]=8,1,0)</f>
        <v>0</v>
      </c>
      <c r="CI289">
        <f>IF(Table13[[#This Row],[Monthly_Household_Income]]=9,1,0)</f>
        <v>0</v>
      </c>
      <c r="CJ289">
        <f>IF(Table13[[#This Row],[Monthly_Household_Income]]=98,1,0)</f>
        <v>0</v>
      </c>
    </row>
    <row r="290" spans="1:88">
      <c r="A290">
        <v>1056</v>
      </c>
      <c r="B290" s="1">
        <v>43069</v>
      </c>
      <c r="C290" t="s">
        <v>29</v>
      </c>
      <c r="D290">
        <v>8</v>
      </c>
      <c r="E290">
        <v>7</v>
      </c>
      <c r="F290">
        <v>8</v>
      </c>
      <c r="G290">
        <v>8</v>
      </c>
      <c r="H290">
        <v>9</v>
      </c>
      <c r="I290">
        <v>8</v>
      </c>
      <c r="J290" t="s">
        <v>16</v>
      </c>
      <c r="K290">
        <v>8</v>
      </c>
      <c r="L290">
        <v>7</v>
      </c>
      <c r="M290">
        <v>9</v>
      </c>
      <c r="N290">
        <v>9</v>
      </c>
      <c r="O290">
        <v>8</v>
      </c>
      <c r="P290">
        <v>6</v>
      </c>
      <c r="Q290">
        <v>8</v>
      </c>
      <c r="R290">
        <v>7</v>
      </c>
      <c r="S290">
        <v>9</v>
      </c>
      <c r="T290">
        <v>8</v>
      </c>
      <c r="U290">
        <v>8</v>
      </c>
      <c r="V290">
        <v>6</v>
      </c>
      <c r="W290">
        <v>7</v>
      </c>
      <c r="X290">
        <v>8</v>
      </c>
      <c r="Y290">
        <v>9</v>
      </c>
      <c r="Z290">
        <v>9</v>
      </c>
      <c r="AA290">
        <v>7</v>
      </c>
      <c r="AB290">
        <v>8</v>
      </c>
      <c r="AC290">
        <v>1</v>
      </c>
      <c r="AD290">
        <f>IF(Table13[[#This Row],[payment]]=1,1,0)</f>
        <v>1</v>
      </c>
      <c r="AE290">
        <f>IF(Table13[[#This Row],[payment]]=2,1,0)</f>
        <v>0</v>
      </c>
      <c r="AF290">
        <f>IF(Table13[[#This Row],[payment]]=3,1,0)</f>
        <v>0</v>
      </c>
      <c r="AG290">
        <v>6</v>
      </c>
      <c r="AH290">
        <f>IF(Table13[[#This Row],[method_payment]]=1,1,0)</f>
        <v>0</v>
      </c>
      <c r="AI290">
        <f>IF(Table13[[#This Row],[method_payment]]=2,1,0)</f>
        <v>0</v>
      </c>
      <c r="AJ290">
        <f>IF(Table13[[#This Row],[method_payment]]=3,1,0)</f>
        <v>0</v>
      </c>
      <c r="AK290">
        <f>IF(Table13[[#This Row],[method_payment]]=5,1,0)</f>
        <v>0</v>
      </c>
      <c r="AL290">
        <f>IF(Table13[[#This Row],[method_payment]]=6,1,0)</f>
        <v>1</v>
      </c>
      <c r="AM290" t="s">
        <v>16</v>
      </c>
      <c r="AN290" t="s">
        <v>16</v>
      </c>
      <c r="AO290">
        <v>5</v>
      </c>
      <c r="AP290" s="2">
        <v>295.85000000000002</v>
      </c>
      <c r="AQ290" s="3">
        <f>IF(AND(Table13[[#This Row],[Average_amount_spent_per_visit_last_3_months]]&gt;=1,Table13[[#This Row],[Average_amount_spent_per_visit_last_3_months]]&lt;=999),1,0)</f>
        <v>1</v>
      </c>
      <c r="AR290" s="3">
        <f>IF(AND(Table13[[#This Row],[Average_amount_spent_per_visit_last_3_months]]&gt;=1000,Table13[[#This Row],[Average_amount_spent_per_visit_last_3_months]]&lt;=6700),1,0)</f>
        <v>0</v>
      </c>
      <c r="AS290">
        <v>3</v>
      </c>
      <c r="AT290">
        <v>31</v>
      </c>
      <c r="AU290">
        <f>IF(AND(Table13[[#This Row],[Age]]&gt;=18,Table13[[#This Row],[Age]]&lt;=25),1,0)</f>
        <v>0</v>
      </c>
      <c r="AV290">
        <f>IF(AND(Table13[[#This Row],[Age]]&gt;=26,Table13[[#This Row],[Age]]&lt;=35),1,0)</f>
        <v>1</v>
      </c>
      <c r="AW290">
        <f>IF(AND(Table13[[#This Row],[Age]]&gt;=36,Table13[[#This Row],[Age]]&lt;=45),1,0)</f>
        <v>0</v>
      </c>
      <c r="AX290">
        <f>IF(AND(Table13[[#This Row],[Age]]&gt;=46,Table13[[#This Row],[Age]]&lt;=55),1,0)</f>
        <v>0</v>
      </c>
      <c r="AY290">
        <f>IF(AND(Table13[[#This Row],[Age]]&gt;=56,Table13[[#This Row],[Age]]&lt;=67),1,0)</f>
        <v>0</v>
      </c>
      <c r="AZ290" t="s">
        <v>25</v>
      </c>
      <c r="BA290">
        <f>IF(Table13[[#This Row],[Marital Status]]="Married",1,0)</f>
        <v>1</v>
      </c>
      <c r="BB290">
        <f>IF(Table13[[#This Row],[Marital Status]]="Single",1,0)</f>
        <v>0</v>
      </c>
      <c r="BC290" t="s">
        <v>28</v>
      </c>
      <c r="BD290">
        <f>IF(Table13[[#This Row],[gender]]="Male",1,0)</f>
        <v>0</v>
      </c>
      <c r="BE290">
        <f>IF(Table13[[#This Row],[gender]]="Female",1,0)</f>
        <v>1</v>
      </c>
      <c r="BF290" t="s">
        <v>19</v>
      </c>
      <c r="BG290">
        <f>IF(Table13[[#This Row],[Highest level of Education]]="Did not attend school",1,0)</f>
        <v>0</v>
      </c>
      <c r="BH290">
        <f>IF(Table13[[#This Row],[Highest level of Education]]="K12 completed",1,0)</f>
        <v>0</v>
      </c>
      <c r="BI290">
        <f>IF(Table13[[#This Row],[Highest level of Education]]="High School Completed",1,0)</f>
        <v>0</v>
      </c>
      <c r="BJ290">
        <f>IF(Table13[[#This Row],[Highest level of Education]]="Technical Diploma/Partially completed College",1,0)</f>
        <v>0</v>
      </c>
      <c r="BK290">
        <f>IF(Table13[[#This Row],[Highest level of Education]]="University/College Degree",1,0)</f>
        <v>1</v>
      </c>
      <c r="BL290">
        <f>IF(Table13[[#This Row],[Highest level of Education]]="Post-graduate education",1,0)</f>
        <v>0</v>
      </c>
      <c r="BM290">
        <v>2</v>
      </c>
      <c r="BN290">
        <v>1</v>
      </c>
      <c r="BO290">
        <v>98</v>
      </c>
      <c r="BP290">
        <f>IF(Table13[[#This Row],[Monthly_Income 1_5500 2_8000 3_11000 4_15000 5_20000 6_27000 7_35000 8_5000 9_51000 98_0]]=1,1,0)</f>
        <v>0</v>
      </c>
      <c r="BQ290">
        <f>IF(Table13[[#This Row],[Monthly_Income 1_5500 2_8000 3_11000 4_15000 5_20000 6_27000 7_35000 8_5000 9_51000 98_0]]=2,1,0)</f>
        <v>0</v>
      </c>
      <c r="BR290">
        <f>IF(Table13[[#This Row],[Monthly_Income 1_5500 2_8000 3_11000 4_15000 5_20000 6_27000 7_35000 8_5000 9_51000 98_0]]=3,1,0)</f>
        <v>0</v>
      </c>
      <c r="BS290">
        <f>IF(Table13[[#This Row],[Monthly_Income 1_5500 2_8000 3_11000 4_15000 5_20000 6_27000 7_35000 8_5000 9_51000 98_0]]=4,1,0)</f>
        <v>0</v>
      </c>
      <c r="BT290">
        <f>IF(Table13[[#This Row],[Monthly_Income 1_5500 2_8000 3_11000 4_15000 5_20000 6_27000 7_35000 8_5000 9_51000 98_0]]=5,1,0)</f>
        <v>0</v>
      </c>
      <c r="BU290">
        <f>IF(Table13[[#This Row],[Monthly_Income 1_5500 2_8000 3_11000 4_15000 5_20000 6_27000 7_35000 8_5000 9_51000 98_0]]=6,1,0)</f>
        <v>0</v>
      </c>
      <c r="BV290">
        <f>IF(Table13[[#This Row],[Monthly_Income 1_5500 2_8000 3_11000 4_15000 5_20000 6_27000 7_35000 8_5000 9_51000 98_0]]=7,1,0)</f>
        <v>0</v>
      </c>
      <c r="BW290">
        <f>IF(Table13[[#This Row],[Monthly_Income 1_5500 2_8000 3_11000 4_15000 5_20000 6_27000 7_35000 8_5000 9_51000 98_0]]=8,1,0)</f>
        <v>0</v>
      </c>
      <c r="BX290">
        <f>IF(Table13[[#This Row],[Monthly_Income 1_5500 2_8000 3_11000 4_15000 5_20000 6_27000 7_35000 8_5000 9_51000 98_0]]=9,1,0)</f>
        <v>0</v>
      </c>
      <c r="BY290">
        <f>IF(Table13[[#This Row],[Monthly_Income 1_5500 2_8000 3_11000 4_15000 5_20000 6_27000 7_35000 8_5000 9_51000 98_0]]=98,1,0)</f>
        <v>1</v>
      </c>
      <c r="BZ290">
        <v>98</v>
      </c>
      <c r="CA290">
        <f>IF(Table13[[#This Row],[Monthly_Household_Income]]=1,1,0)</f>
        <v>0</v>
      </c>
      <c r="CB290">
        <f>IF(Table13[[#This Row],[Monthly_Household_Income]]=2,1,0)</f>
        <v>0</v>
      </c>
      <c r="CC290">
        <f>IF(Table13[[#This Row],[Monthly_Household_Income]]=3,1,0)</f>
        <v>0</v>
      </c>
      <c r="CD290">
        <f>IF(Table13[[#This Row],[Monthly_Household_Income]]=4,1,0)</f>
        <v>0</v>
      </c>
      <c r="CE290">
        <f>IF(Table13[[#This Row],[Monthly_Household_Income]]=5,1,0)</f>
        <v>0</v>
      </c>
      <c r="CF290">
        <f>IF(Table13[[#This Row],[Monthly_Household_Income]]=6,1,0)</f>
        <v>0</v>
      </c>
      <c r="CG290">
        <f>IF(Table13[[#This Row],[Monthly_Household_Income]]=7,1,0)</f>
        <v>0</v>
      </c>
      <c r="CH290">
        <f>IF(Table13[[#This Row],[Monthly_Household_Income]]=8,1,0)</f>
        <v>0</v>
      </c>
      <c r="CI290">
        <f>IF(Table13[[#This Row],[Monthly_Household_Income]]=9,1,0)</f>
        <v>0</v>
      </c>
      <c r="CJ290">
        <f>IF(Table13[[#This Row],[Monthly_Household_Income]]=98,1,0)</f>
        <v>1</v>
      </c>
    </row>
    <row r="291" spans="1:88">
      <c r="A291">
        <v>1061</v>
      </c>
      <c r="B291" s="1">
        <v>43020</v>
      </c>
      <c r="C291" t="s">
        <v>2</v>
      </c>
      <c r="D291">
        <v>7</v>
      </c>
      <c r="E291">
        <v>7</v>
      </c>
      <c r="F291">
        <v>10</v>
      </c>
      <c r="G291">
        <v>8</v>
      </c>
      <c r="H291">
        <v>7</v>
      </c>
      <c r="I291">
        <v>6</v>
      </c>
      <c r="J291" t="s">
        <v>15</v>
      </c>
      <c r="K291">
        <v>8</v>
      </c>
      <c r="L291">
        <v>9</v>
      </c>
      <c r="M291">
        <v>9</v>
      </c>
      <c r="N291">
        <v>8</v>
      </c>
      <c r="O291">
        <v>9</v>
      </c>
      <c r="P291">
        <v>9</v>
      </c>
      <c r="Q291">
        <v>8</v>
      </c>
      <c r="R291">
        <v>9</v>
      </c>
      <c r="S291">
        <v>9</v>
      </c>
      <c r="T291">
        <v>9</v>
      </c>
      <c r="U291">
        <v>9</v>
      </c>
      <c r="V291">
        <v>8</v>
      </c>
      <c r="W291">
        <v>8</v>
      </c>
      <c r="X291">
        <v>6</v>
      </c>
      <c r="Y291">
        <v>9</v>
      </c>
      <c r="Z291">
        <v>8</v>
      </c>
      <c r="AA291">
        <v>0</v>
      </c>
      <c r="AB291">
        <v>7</v>
      </c>
      <c r="AC291">
        <v>2</v>
      </c>
      <c r="AD291">
        <f>IF(Table13[[#This Row],[payment]]=1,1,0)</f>
        <v>0</v>
      </c>
      <c r="AE291">
        <f>IF(Table13[[#This Row],[payment]]=2,1,0)</f>
        <v>1</v>
      </c>
      <c r="AF291">
        <f>IF(Table13[[#This Row],[payment]]=3,1,0)</f>
        <v>0</v>
      </c>
      <c r="AG291">
        <v>3</v>
      </c>
      <c r="AH291">
        <f>IF(Table13[[#This Row],[method_payment]]=1,1,0)</f>
        <v>0</v>
      </c>
      <c r="AI291">
        <f>IF(Table13[[#This Row],[method_payment]]=2,1,0)</f>
        <v>0</v>
      </c>
      <c r="AJ291">
        <f>IF(Table13[[#This Row],[method_payment]]=3,1,0)</f>
        <v>1</v>
      </c>
      <c r="AK291">
        <f>IF(Table13[[#This Row],[method_payment]]=5,1,0)</f>
        <v>0</v>
      </c>
      <c r="AL291">
        <f>IF(Table13[[#This Row],[method_payment]]=6,1,0)</f>
        <v>0</v>
      </c>
      <c r="AM291" t="s">
        <v>16</v>
      </c>
      <c r="AN291" t="s">
        <v>15</v>
      </c>
      <c r="AO291">
        <v>1</v>
      </c>
      <c r="AP291" s="2">
        <v>404.7</v>
      </c>
      <c r="AQ291" s="3">
        <f>IF(AND(Table13[[#This Row],[Average_amount_spent_per_visit_last_3_months]]&gt;=1,Table13[[#This Row],[Average_amount_spent_per_visit_last_3_months]]&lt;=999),1,0)</f>
        <v>1</v>
      </c>
      <c r="AR291" s="3">
        <f>IF(AND(Table13[[#This Row],[Average_amount_spent_per_visit_last_3_months]]&gt;=1000,Table13[[#This Row],[Average_amount_spent_per_visit_last_3_months]]&lt;=6700),1,0)</f>
        <v>0</v>
      </c>
      <c r="AS291">
        <v>3</v>
      </c>
      <c r="AT291">
        <v>24</v>
      </c>
      <c r="AU291">
        <f>IF(AND(Table13[[#This Row],[Age]]&gt;=18,Table13[[#This Row],[Age]]&lt;=25),1,0)</f>
        <v>1</v>
      </c>
      <c r="AV291">
        <f>IF(AND(Table13[[#This Row],[Age]]&gt;=26,Table13[[#This Row],[Age]]&lt;=35),1,0)</f>
        <v>0</v>
      </c>
      <c r="AW291">
        <f>IF(AND(Table13[[#This Row],[Age]]&gt;=36,Table13[[#This Row],[Age]]&lt;=45),1,0)</f>
        <v>0</v>
      </c>
      <c r="AX291">
        <f>IF(AND(Table13[[#This Row],[Age]]&gt;=46,Table13[[#This Row],[Age]]&lt;=55),1,0)</f>
        <v>0</v>
      </c>
      <c r="AY291">
        <f>IF(AND(Table13[[#This Row],[Age]]&gt;=56,Table13[[#This Row],[Age]]&lt;=67),1,0)</f>
        <v>0</v>
      </c>
      <c r="AZ291" t="s">
        <v>24</v>
      </c>
      <c r="BA291">
        <f>IF(Table13[[#This Row],[Marital Status]]="Married",1,0)</f>
        <v>0</v>
      </c>
      <c r="BB291">
        <f>IF(Table13[[#This Row],[Marital Status]]="Single",1,0)</f>
        <v>1</v>
      </c>
      <c r="BC291" t="s">
        <v>27</v>
      </c>
      <c r="BD291">
        <f>IF(Table13[[#This Row],[gender]]="Male",1,0)</f>
        <v>1</v>
      </c>
      <c r="BE291">
        <f>IF(Table13[[#This Row],[gender]]="Female",1,0)</f>
        <v>0</v>
      </c>
      <c r="BF291" t="s">
        <v>23</v>
      </c>
      <c r="BG291">
        <f>IF(Table13[[#This Row],[Highest level of Education]]="Did not attend school",1,0)</f>
        <v>0</v>
      </c>
      <c r="BH291">
        <f>IF(Table13[[#This Row],[Highest level of Education]]="K12 completed",1,0)</f>
        <v>0</v>
      </c>
      <c r="BI291">
        <f>IF(Table13[[#This Row],[Highest level of Education]]="High School Completed",1,0)</f>
        <v>0</v>
      </c>
      <c r="BJ291">
        <f>IF(Table13[[#This Row],[Highest level of Education]]="Technical Diploma/Partially completed College",1,0)</f>
        <v>1</v>
      </c>
      <c r="BK291">
        <f>IF(Table13[[#This Row],[Highest level of Education]]="University/College Degree",1,0)</f>
        <v>0</v>
      </c>
      <c r="BL291">
        <f>IF(Table13[[#This Row],[Highest level of Education]]="Post-graduate education",1,0)</f>
        <v>0</v>
      </c>
      <c r="BM291">
        <v>0</v>
      </c>
      <c r="BN291">
        <v>1</v>
      </c>
      <c r="BO291">
        <v>2</v>
      </c>
      <c r="BP291">
        <f>IF(Table13[[#This Row],[Monthly_Income 1_5500 2_8000 3_11000 4_15000 5_20000 6_27000 7_35000 8_5000 9_51000 98_0]]=1,1,0)</f>
        <v>0</v>
      </c>
      <c r="BQ291">
        <f>IF(Table13[[#This Row],[Monthly_Income 1_5500 2_8000 3_11000 4_15000 5_20000 6_27000 7_35000 8_5000 9_51000 98_0]]=2,1,0)</f>
        <v>1</v>
      </c>
      <c r="BR291">
        <f>IF(Table13[[#This Row],[Monthly_Income 1_5500 2_8000 3_11000 4_15000 5_20000 6_27000 7_35000 8_5000 9_51000 98_0]]=3,1,0)</f>
        <v>0</v>
      </c>
      <c r="BS291">
        <f>IF(Table13[[#This Row],[Monthly_Income 1_5500 2_8000 3_11000 4_15000 5_20000 6_27000 7_35000 8_5000 9_51000 98_0]]=4,1,0)</f>
        <v>0</v>
      </c>
      <c r="BT291">
        <f>IF(Table13[[#This Row],[Monthly_Income 1_5500 2_8000 3_11000 4_15000 5_20000 6_27000 7_35000 8_5000 9_51000 98_0]]=5,1,0)</f>
        <v>0</v>
      </c>
      <c r="BU291">
        <f>IF(Table13[[#This Row],[Monthly_Income 1_5500 2_8000 3_11000 4_15000 5_20000 6_27000 7_35000 8_5000 9_51000 98_0]]=6,1,0)</f>
        <v>0</v>
      </c>
      <c r="BV291">
        <f>IF(Table13[[#This Row],[Monthly_Income 1_5500 2_8000 3_11000 4_15000 5_20000 6_27000 7_35000 8_5000 9_51000 98_0]]=7,1,0)</f>
        <v>0</v>
      </c>
      <c r="BW291">
        <f>IF(Table13[[#This Row],[Monthly_Income 1_5500 2_8000 3_11000 4_15000 5_20000 6_27000 7_35000 8_5000 9_51000 98_0]]=8,1,0)</f>
        <v>0</v>
      </c>
      <c r="BX291">
        <f>IF(Table13[[#This Row],[Monthly_Income 1_5500 2_8000 3_11000 4_15000 5_20000 6_27000 7_35000 8_5000 9_51000 98_0]]=9,1,0)</f>
        <v>0</v>
      </c>
      <c r="BY291">
        <f>IF(Table13[[#This Row],[Monthly_Income 1_5500 2_8000 3_11000 4_15000 5_20000 6_27000 7_35000 8_5000 9_51000 98_0]]=98,1,0)</f>
        <v>0</v>
      </c>
      <c r="BZ291">
        <v>4</v>
      </c>
      <c r="CA291">
        <f>IF(Table13[[#This Row],[Monthly_Household_Income]]=1,1,0)</f>
        <v>0</v>
      </c>
      <c r="CB291">
        <f>IF(Table13[[#This Row],[Monthly_Household_Income]]=2,1,0)</f>
        <v>0</v>
      </c>
      <c r="CC291">
        <f>IF(Table13[[#This Row],[Monthly_Household_Income]]=3,1,0)</f>
        <v>0</v>
      </c>
      <c r="CD291">
        <f>IF(Table13[[#This Row],[Monthly_Household_Income]]=4,1,0)</f>
        <v>1</v>
      </c>
      <c r="CE291">
        <f>IF(Table13[[#This Row],[Monthly_Household_Income]]=5,1,0)</f>
        <v>0</v>
      </c>
      <c r="CF291">
        <f>IF(Table13[[#This Row],[Monthly_Household_Income]]=6,1,0)</f>
        <v>0</v>
      </c>
      <c r="CG291">
        <f>IF(Table13[[#This Row],[Monthly_Household_Income]]=7,1,0)</f>
        <v>0</v>
      </c>
      <c r="CH291">
        <f>IF(Table13[[#This Row],[Monthly_Household_Income]]=8,1,0)</f>
        <v>0</v>
      </c>
      <c r="CI291">
        <f>IF(Table13[[#This Row],[Monthly_Household_Income]]=9,1,0)</f>
        <v>0</v>
      </c>
      <c r="CJ291">
        <f>IF(Table13[[#This Row],[Monthly_Household_Income]]=98,1,0)</f>
        <v>0</v>
      </c>
    </row>
    <row r="292" spans="1:88">
      <c r="A292">
        <v>1065</v>
      </c>
      <c r="B292" s="1">
        <v>43001</v>
      </c>
      <c r="C292" t="s">
        <v>35</v>
      </c>
      <c r="D292">
        <v>9</v>
      </c>
      <c r="E292">
        <v>7</v>
      </c>
      <c r="F292">
        <v>9</v>
      </c>
      <c r="G292">
        <v>8</v>
      </c>
      <c r="H292">
        <v>6</v>
      </c>
      <c r="I292">
        <v>6</v>
      </c>
      <c r="J292" t="s">
        <v>15</v>
      </c>
      <c r="K292">
        <v>7</v>
      </c>
      <c r="L292">
        <v>8</v>
      </c>
      <c r="M292">
        <v>8</v>
      </c>
      <c r="N292">
        <v>7</v>
      </c>
      <c r="O292">
        <v>8</v>
      </c>
      <c r="P292">
        <v>9</v>
      </c>
      <c r="Q292">
        <v>7</v>
      </c>
      <c r="R292">
        <v>7</v>
      </c>
      <c r="S292">
        <v>7</v>
      </c>
      <c r="T292">
        <v>7</v>
      </c>
      <c r="U292">
        <v>9</v>
      </c>
      <c r="V292">
        <v>7</v>
      </c>
      <c r="W292">
        <v>7</v>
      </c>
      <c r="X292">
        <v>7</v>
      </c>
      <c r="Y292">
        <v>7</v>
      </c>
      <c r="Z292">
        <v>7</v>
      </c>
      <c r="AA292">
        <v>7</v>
      </c>
      <c r="AB292">
        <v>7</v>
      </c>
      <c r="AC292">
        <v>1</v>
      </c>
      <c r="AD292">
        <f>IF(Table13[[#This Row],[payment]]=1,1,0)</f>
        <v>1</v>
      </c>
      <c r="AE292">
        <f>IF(Table13[[#This Row],[payment]]=2,1,0)</f>
        <v>0</v>
      </c>
      <c r="AF292">
        <f>IF(Table13[[#This Row],[payment]]=3,1,0)</f>
        <v>0</v>
      </c>
      <c r="AG292">
        <v>6</v>
      </c>
      <c r="AH292">
        <f>IF(Table13[[#This Row],[method_payment]]=1,1,0)</f>
        <v>0</v>
      </c>
      <c r="AI292">
        <f>IF(Table13[[#This Row],[method_payment]]=2,1,0)</f>
        <v>0</v>
      </c>
      <c r="AJ292">
        <f>IF(Table13[[#This Row],[method_payment]]=3,1,0)</f>
        <v>0</v>
      </c>
      <c r="AK292">
        <f>IF(Table13[[#This Row],[method_payment]]=5,1,0)</f>
        <v>0</v>
      </c>
      <c r="AL292">
        <f>IF(Table13[[#This Row],[method_payment]]=6,1,0)</f>
        <v>1</v>
      </c>
      <c r="AM292" t="s">
        <v>15</v>
      </c>
      <c r="AN292" t="s">
        <v>15</v>
      </c>
      <c r="AO292">
        <v>3</v>
      </c>
      <c r="AP292" s="2">
        <v>583.47</v>
      </c>
      <c r="AQ292" s="3">
        <f>IF(AND(Table13[[#This Row],[Average_amount_spent_per_visit_last_3_months]]&gt;=1,Table13[[#This Row],[Average_amount_spent_per_visit_last_3_months]]&lt;=999),1,0)</f>
        <v>1</v>
      </c>
      <c r="AR292" s="3">
        <f>IF(AND(Table13[[#This Row],[Average_amount_spent_per_visit_last_3_months]]&gt;=1000,Table13[[#This Row],[Average_amount_spent_per_visit_last_3_months]]&lt;=6700),1,0)</f>
        <v>0</v>
      </c>
      <c r="AS292">
        <v>1</v>
      </c>
      <c r="AT292">
        <v>21</v>
      </c>
      <c r="AU292">
        <f>IF(AND(Table13[[#This Row],[Age]]&gt;=18,Table13[[#This Row],[Age]]&lt;=25),1,0)</f>
        <v>1</v>
      </c>
      <c r="AV292">
        <f>IF(AND(Table13[[#This Row],[Age]]&gt;=26,Table13[[#This Row],[Age]]&lt;=35),1,0)</f>
        <v>0</v>
      </c>
      <c r="AW292">
        <f>IF(AND(Table13[[#This Row],[Age]]&gt;=36,Table13[[#This Row],[Age]]&lt;=45),1,0)</f>
        <v>0</v>
      </c>
      <c r="AX292">
        <f>IF(AND(Table13[[#This Row],[Age]]&gt;=46,Table13[[#This Row],[Age]]&lt;=55),1,0)</f>
        <v>0</v>
      </c>
      <c r="AY292">
        <f>IF(AND(Table13[[#This Row],[Age]]&gt;=56,Table13[[#This Row],[Age]]&lt;=67),1,0)</f>
        <v>0</v>
      </c>
      <c r="AZ292" t="s">
        <v>24</v>
      </c>
      <c r="BA292">
        <f>IF(Table13[[#This Row],[Marital Status]]="Married",1,0)</f>
        <v>0</v>
      </c>
      <c r="BB292">
        <f>IF(Table13[[#This Row],[Marital Status]]="Single",1,0)</f>
        <v>1</v>
      </c>
      <c r="BC292" t="s">
        <v>27</v>
      </c>
      <c r="BD292">
        <f>IF(Table13[[#This Row],[gender]]="Male",1,0)</f>
        <v>1</v>
      </c>
      <c r="BE292">
        <f>IF(Table13[[#This Row],[gender]]="Female",1,0)</f>
        <v>0</v>
      </c>
      <c r="BF292" t="s">
        <v>20</v>
      </c>
      <c r="BG292">
        <f>IF(Table13[[#This Row],[Highest level of Education]]="Did not attend school",1,0)</f>
        <v>0</v>
      </c>
      <c r="BH292">
        <f>IF(Table13[[#This Row],[Highest level of Education]]="K12 completed",1,0)</f>
        <v>0</v>
      </c>
      <c r="BI292">
        <f>IF(Table13[[#This Row],[Highest level of Education]]="High School Completed",1,0)</f>
        <v>1</v>
      </c>
      <c r="BJ292">
        <f>IF(Table13[[#This Row],[Highest level of Education]]="Technical Diploma/Partially completed College",1,0)</f>
        <v>0</v>
      </c>
      <c r="BK292">
        <f>IF(Table13[[#This Row],[Highest level of Education]]="University/College Degree",1,0)</f>
        <v>0</v>
      </c>
      <c r="BL292">
        <f>IF(Table13[[#This Row],[Highest level of Education]]="Post-graduate education",1,0)</f>
        <v>0</v>
      </c>
      <c r="BM292">
        <v>0</v>
      </c>
      <c r="BN292">
        <v>5</v>
      </c>
      <c r="BO292" t="s">
        <v>1</v>
      </c>
      <c r="BP292">
        <f>IF(Table13[[#This Row],[Monthly_Income 1_5500 2_8000 3_11000 4_15000 5_20000 6_27000 7_35000 8_5000 9_51000 98_0]]=1,1,0)</f>
        <v>0</v>
      </c>
      <c r="BQ292">
        <f>IF(Table13[[#This Row],[Monthly_Income 1_5500 2_8000 3_11000 4_15000 5_20000 6_27000 7_35000 8_5000 9_51000 98_0]]=2,1,0)</f>
        <v>0</v>
      </c>
      <c r="BR292">
        <f>IF(Table13[[#This Row],[Monthly_Income 1_5500 2_8000 3_11000 4_15000 5_20000 6_27000 7_35000 8_5000 9_51000 98_0]]=3,1,0)</f>
        <v>0</v>
      </c>
      <c r="BS292">
        <f>IF(Table13[[#This Row],[Monthly_Income 1_5500 2_8000 3_11000 4_15000 5_20000 6_27000 7_35000 8_5000 9_51000 98_0]]=4,1,0)</f>
        <v>0</v>
      </c>
      <c r="BT292">
        <f>IF(Table13[[#This Row],[Monthly_Income 1_5500 2_8000 3_11000 4_15000 5_20000 6_27000 7_35000 8_5000 9_51000 98_0]]=5,1,0)</f>
        <v>0</v>
      </c>
      <c r="BU292">
        <f>IF(Table13[[#This Row],[Monthly_Income 1_5500 2_8000 3_11000 4_15000 5_20000 6_27000 7_35000 8_5000 9_51000 98_0]]=6,1,0)</f>
        <v>0</v>
      </c>
      <c r="BV292">
        <f>IF(Table13[[#This Row],[Monthly_Income 1_5500 2_8000 3_11000 4_15000 5_20000 6_27000 7_35000 8_5000 9_51000 98_0]]=7,1,0)</f>
        <v>0</v>
      </c>
      <c r="BW292">
        <f>IF(Table13[[#This Row],[Monthly_Income 1_5500 2_8000 3_11000 4_15000 5_20000 6_27000 7_35000 8_5000 9_51000 98_0]]=8,1,0)</f>
        <v>0</v>
      </c>
      <c r="BX292">
        <f>IF(Table13[[#This Row],[Monthly_Income 1_5500 2_8000 3_11000 4_15000 5_20000 6_27000 7_35000 8_5000 9_51000 98_0]]=9,1,0)</f>
        <v>0</v>
      </c>
      <c r="BY292">
        <f>IF(Table13[[#This Row],[Monthly_Income 1_5500 2_8000 3_11000 4_15000 5_20000 6_27000 7_35000 8_5000 9_51000 98_0]]=98,1,0)</f>
        <v>0</v>
      </c>
      <c r="BZ292">
        <v>2</v>
      </c>
      <c r="CA292">
        <f>IF(Table13[[#This Row],[Monthly_Household_Income]]=1,1,0)</f>
        <v>0</v>
      </c>
      <c r="CB292">
        <f>IF(Table13[[#This Row],[Monthly_Household_Income]]=2,1,0)</f>
        <v>1</v>
      </c>
      <c r="CC292">
        <f>IF(Table13[[#This Row],[Monthly_Household_Income]]=3,1,0)</f>
        <v>0</v>
      </c>
      <c r="CD292">
        <f>IF(Table13[[#This Row],[Monthly_Household_Income]]=4,1,0)</f>
        <v>0</v>
      </c>
      <c r="CE292">
        <f>IF(Table13[[#This Row],[Monthly_Household_Income]]=5,1,0)</f>
        <v>0</v>
      </c>
      <c r="CF292">
        <f>IF(Table13[[#This Row],[Monthly_Household_Income]]=6,1,0)</f>
        <v>0</v>
      </c>
      <c r="CG292">
        <f>IF(Table13[[#This Row],[Monthly_Household_Income]]=7,1,0)</f>
        <v>0</v>
      </c>
      <c r="CH292">
        <f>IF(Table13[[#This Row],[Monthly_Household_Income]]=8,1,0)</f>
        <v>0</v>
      </c>
      <c r="CI292">
        <f>IF(Table13[[#This Row],[Monthly_Household_Income]]=9,1,0)</f>
        <v>0</v>
      </c>
      <c r="CJ292">
        <f>IF(Table13[[#This Row],[Monthly_Household_Income]]=98,1,0)</f>
        <v>0</v>
      </c>
    </row>
    <row r="293" spans="1:88">
      <c r="A293">
        <v>1069</v>
      </c>
      <c r="B293" s="1">
        <v>42970</v>
      </c>
      <c r="C293" t="s">
        <v>31</v>
      </c>
      <c r="D293">
        <v>8</v>
      </c>
      <c r="E293">
        <v>9</v>
      </c>
      <c r="F293">
        <v>8</v>
      </c>
      <c r="G293">
        <v>8</v>
      </c>
      <c r="H293">
        <v>8</v>
      </c>
      <c r="I293">
        <v>8</v>
      </c>
      <c r="J293" t="s">
        <v>16</v>
      </c>
      <c r="K293">
        <v>7</v>
      </c>
      <c r="L293">
        <v>9</v>
      </c>
      <c r="M293">
        <v>8</v>
      </c>
      <c r="N293">
        <v>8</v>
      </c>
      <c r="O293">
        <v>9</v>
      </c>
      <c r="P293">
        <v>7</v>
      </c>
      <c r="Q293">
        <v>9</v>
      </c>
      <c r="R293">
        <v>8</v>
      </c>
      <c r="S293">
        <v>9</v>
      </c>
      <c r="T293">
        <v>7</v>
      </c>
      <c r="U293">
        <v>7</v>
      </c>
      <c r="V293">
        <v>9</v>
      </c>
      <c r="W293">
        <v>8</v>
      </c>
      <c r="X293">
        <v>9</v>
      </c>
      <c r="Y293">
        <v>7</v>
      </c>
      <c r="Z293">
        <v>8</v>
      </c>
      <c r="AA293">
        <v>8</v>
      </c>
      <c r="AB293">
        <v>9</v>
      </c>
      <c r="AC293">
        <v>1</v>
      </c>
      <c r="AD293">
        <f>IF(Table13[[#This Row],[payment]]=1,1,0)</f>
        <v>1</v>
      </c>
      <c r="AE293">
        <f>IF(Table13[[#This Row],[payment]]=2,1,0)</f>
        <v>0</v>
      </c>
      <c r="AF293">
        <f>IF(Table13[[#This Row],[payment]]=3,1,0)</f>
        <v>0</v>
      </c>
      <c r="AG293">
        <v>6</v>
      </c>
      <c r="AH293">
        <f>IF(Table13[[#This Row],[method_payment]]=1,1,0)</f>
        <v>0</v>
      </c>
      <c r="AI293">
        <f>IF(Table13[[#This Row],[method_payment]]=2,1,0)</f>
        <v>0</v>
      </c>
      <c r="AJ293">
        <f>IF(Table13[[#This Row],[method_payment]]=3,1,0)</f>
        <v>0</v>
      </c>
      <c r="AK293">
        <f>IF(Table13[[#This Row],[method_payment]]=5,1,0)</f>
        <v>0</v>
      </c>
      <c r="AL293">
        <f>IF(Table13[[#This Row],[method_payment]]=6,1,0)</f>
        <v>1</v>
      </c>
      <c r="AM293" t="s">
        <v>16</v>
      </c>
      <c r="AN293" t="s">
        <v>16</v>
      </c>
      <c r="AO293">
        <v>3</v>
      </c>
      <c r="AP293" s="2">
        <v>175.59</v>
      </c>
      <c r="AQ293" s="3">
        <f>IF(AND(Table13[[#This Row],[Average_amount_spent_per_visit_last_3_months]]&gt;=1,Table13[[#This Row],[Average_amount_spent_per_visit_last_3_months]]&lt;=999),1,0)</f>
        <v>1</v>
      </c>
      <c r="AR293" s="3">
        <f>IF(AND(Table13[[#This Row],[Average_amount_spent_per_visit_last_3_months]]&gt;=1000,Table13[[#This Row],[Average_amount_spent_per_visit_last_3_months]]&lt;=6700),1,0)</f>
        <v>0</v>
      </c>
      <c r="AS293">
        <v>3</v>
      </c>
      <c r="AT293">
        <v>38</v>
      </c>
      <c r="AU293">
        <f>IF(AND(Table13[[#This Row],[Age]]&gt;=18,Table13[[#This Row],[Age]]&lt;=25),1,0)</f>
        <v>0</v>
      </c>
      <c r="AV293">
        <f>IF(AND(Table13[[#This Row],[Age]]&gt;=26,Table13[[#This Row],[Age]]&lt;=35),1,0)</f>
        <v>0</v>
      </c>
      <c r="AW293">
        <f>IF(AND(Table13[[#This Row],[Age]]&gt;=36,Table13[[#This Row],[Age]]&lt;=45),1,0)</f>
        <v>1</v>
      </c>
      <c r="AX293">
        <f>IF(AND(Table13[[#This Row],[Age]]&gt;=46,Table13[[#This Row],[Age]]&lt;=55),1,0)</f>
        <v>0</v>
      </c>
      <c r="AY293">
        <f>IF(AND(Table13[[#This Row],[Age]]&gt;=56,Table13[[#This Row],[Age]]&lt;=67),1,0)</f>
        <v>0</v>
      </c>
      <c r="AZ293" t="s">
        <v>25</v>
      </c>
      <c r="BA293">
        <f>IF(Table13[[#This Row],[Marital Status]]="Married",1,0)</f>
        <v>1</v>
      </c>
      <c r="BB293">
        <f>IF(Table13[[#This Row],[Marital Status]]="Single",1,0)</f>
        <v>0</v>
      </c>
      <c r="BC293" t="s">
        <v>28</v>
      </c>
      <c r="BD293">
        <f>IF(Table13[[#This Row],[gender]]="Male",1,0)</f>
        <v>0</v>
      </c>
      <c r="BE293">
        <f>IF(Table13[[#This Row],[gender]]="Female",1,0)</f>
        <v>1</v>
      </c>
      <c r="BF293" t="s">
        <v>20</v>
      </c>
      <c r="BG293">
        <f>IF(Table13[[#This Row],[Highest level of Education]]="Did not attend school",1,0)</f>
        <v>0</v>
      </c>
      <c r="BH293">
        <f>IF(Table13[[#This Row],[Highest level of Education]]="K12 completed",1,0)</f>
        <v>0</v>
      </c>
      <c r="BI293">
        <f>IF(Table13[[#This Row],[Highest level of Education]]="High School Completed",1,0)</f>
        <v>1</v>
      </c>
      <c r="BJ293">
        <f>IF(Table13[[#This Row],[Highest level of Education]]="Technical Diploma/Partially completed College",1,0)</f>
        <v>0</v>
      </c>
      <c r="BK293">
        <f>IF(Table13[[#This Row],[Highest level of Education]]="University/College Degree",1,0)</f>
        <v>0</v>
      </c>
      <c r="BL293">
        <f>IF(Table13[[#This Row],[Highest level of Education]]="Post-graduate education",1,0)</f>
        <v>0</v>
      </c>
      <c r="BM293">
        <v>2</v>
      </c>
      <c r="BN293">
        <v>1</v>
      </c>
      <c r="BO293">
        <v>1</v>
      </c>
      <c r="BP293">
        <f>IF(Table13[[#This Row],[Monthly_Income 1_5500 2_8000 3_11000 4_15000 5_20000 6_27000 7_35000 8_5000 9_51000 98_0]]=1,1,0)</f>
        <v>1</v>
      </c>
      <c r="BQ293">
        <f>IF(Table13[[#This Row],[Monthly_Income 1_5500 2_8000 3_11000 4_15000 5_20000 6_27000 7_35000 8_5000 9_51000 98_0]]=2,1,0)</f>
        <v>0</v>
      </c>
      <c r="BR293">
        <f>IF(Table13[[#This Row],[Monthly_Income 1_5500 2_8000 3_11000 4_15000 5_20000 6_27000 7_35000 8_5000 9_51000 98_0]]=3,1,0)</f>
        <v>0</v>
      </c>
      <c r="BS293">
        <f>IF(Table13[[#This Row],[Monthly_Income 1_5500 2_8000 3_11000 4_15000 5_20000 6_27000 7_35000 8_5000 9_51000 98_0]]=4,1,0)</f>
        <v>0</v>
      </c>
      <c r="BT293">
        <f>IF(Table13[[#This Row],[Monthly_Income 1_5500 2_8000 3_11000 4_15000 5_20000 6_27000 7_35000 8_5000 9_51000 98_0]]=5,1,0)</f>
        <v>0</v>
      </c>
      <c r="BU293">
        <f>IF(Table13[[#This Row],[Monthly_Income 1_5500 2_8000 3_11000 4_15000 5_20000 6_27000 7_35000 8_5000 9_51000 98_0]]=6,1,0)</f>
        <v>0</v>
      </c>
      <c r="BV293">
        <f>IF(Table13[[#This Row],[Monthly_Income 1_5500 2_8000 3_11000 4_15000 5_20000 6_27000 7_35000 8_5000 9_51000 98_0]]=7,1,0)</f>
        <v>0</v>
      </c>
      <c r="BW293">
        <f>IF(Table13[[#This Row],[Monthly_Income 1_5500 2_8000 3_11000 4_15000 5_20000 6_27000 7_35000 8_5000 9_51000 98_0]]=8,1,0)</f>
        <v>0</v>
      </c>
      <c r="BX293">
        <f>IF(Table13[[#This Row],[Monthly_Income 1_5500 2_8000 3_11000 4_15000 5_20000 6_27000 7_35000 8_5000 9_51000 98_0]]=9,1,0)</f>
        <v>0</v>
      </c>
      <c r="BY293">
        <f>IF(Table13[[#This Row],[Monthly_Income 1_5500 2_8000 3_11000 4_15000 5_20000 6_27000 7_35000 8_5000 9_51000 98_0]]=98,1,0)</f>
        <v>0</v>
      </c>
      <c r="BZ293">
        <v>4</v>
      </c>
      <c r="CA293">
        <f>IF(Table13[[#This Row],[Monthly_Household_Income]]=1,1,0)</f>
        <v>0</v>
      </c>
      <c r="CB293">
        <f>IF(Table13[[#This Row],[Monthly_Household_Income]]=2,1,0)</f>
        <v>0</v>
      </c>
      <c r="CC293">
        <f>IF(Table13[[#This Row],[Monthly_Household_Income]]=3,1,0)</f>
        <v>0</v>
      </c>
      <c r="CD293">
        <f>IF(Table13[[#This Row],[Monthly_Household_Income]]=4,1,0)</f>
        <v>1</v>
      </c>
      <c r="CE293">
        <f>IF(Table13[[#This Row],[Monthly_Household_Income]]=5,1,0)</f>
        <v>0</v>
      </c>
      <c r="CF293">
        <f>IF(Table13[[#This Row],[Monthly_Household_Income]]=6,1,0)</f>
        <v>0</v>
      </c>
      <c r="CG293">
        <f>IF(Table13[[#This Row],[Monthly_Household_Income]]=7,1,0)</f>
        <v>0</v>
      </c>
      <c r="CH293">
        <f>IF(Table13[[#This Row],[Monthly_Household_Income]]=8,1,0)</f>
        <v>0</v>
      </c>
      <c r="CI293">
        <f>IF(Table13[[#This Row],[Monthly_Household_Income]]=9,1,0)</f>
        <v>0</v>
      </c>
      <c r="CJ293">
        <f>IF(Table13[[#This Row],[Monthly_Household_Income]]=98,1,0)</f>
        <v>0</v>
      </c>
    </row>
    <row r="294" spans="1:88">
      <c r="A294">
        <v>1070</v>
      </c>
      <c r="B294" s="1">
        <v>42988</v>
      </c>
      <c r="C294" t="s">
        <v>33</v>
      </c>
      <c r="D294">
        <v>9</v>
      </c>
      <c r="E294">
        <v>9</v>
      </c>
      <c r="F294">
        <v>7</v>
      </c>
      <c r="G294">
        <v>8</v>
      </c>
      <c r="H294">
        <v>8</v>
      </c>
      <c r="I294">
        <v>7</v>
      </c>
      <c r="J294" t="s">
        <v>15</v>
      </c>
      <c r="K294">
        <v>8</v>
      </c>
      <c r="L294">
        <v>7</v>
      </c>
      <c r="M294">
        <v>6</v>
      </c>
      <c r="N294">
        <v>7</v>
      </c>
      <c r="O294">
        <v>7</v>
      </c>
      <c r="P294">
        <v>9</v>
      </c>
      <c r="Q294">
        <v>10</v>
      </c>
      <c r="R294">
        <v>8</v>
      </c>
      <c r="S294">
        <v>8</v>
      </c>
      <c r="T294">
        <v>7</v>
      </c>
      <c r="U294">
        <v>6</v>
      </c>
      <c r="V294">
        <v>6</v>
      </c>
      <c r="W294">
        <v>8</v>
      </c>
      <c r="X294">
        <v>0</v>
      </c>
      <c r="Y294">
        <v>7</v>
      </c>
      <c r="Z294">
        <v>8</v>
      </c>
      <c r="AA294">
        <v>7</v>
      </c>
      <c r="AB294">
        <v>8</v>
      </c>
      <c r="AC294">
        <v>1</v>
      </c>
      <c r="AD294">
        <f>IF(Table13[[#This Row],[payment]]=1,1,0)</f>
        <v>1</v>
      </c>
      <c r="AE294">
        <f>IF(Table13[[#This Row],[payment]]=2,1,0)</f>
        <v>0</v>
      </c>
      <c r="AF294">
        <f>IF(Table13[[#This Row],[payment]]=3,1,0)</f>
        <v>0</v>
      </c>
      <c r="AG294">
        <v>1</v>
      </c>
      <c r="AH294">
        <f>IF(Table13[[#This Row],[method_payment]]=1,1,0)</f>
        <v>1</v>
      </c>
      <c r="AI294">
        <f>IF(Table13[[#This Row],[method_payment]]=2,1,0)</f>
        <v>0</v>
      </c>
      <c r="AJ294">
        <f>IF(Table13[[#This Row],[method_payment]]=3,1,0)</f>
        <v>0</v>
      </c>
      <c r="AK294">
        <f>IF(Table13[[#This Row],[method_payment]]=5,1,0)</f>
        <v>0</v>
      </c>
      <c r="AL294">
        <f>IF(Table13[[#This Row],[method_payment]]=6,1,0)</f>
        <v>0</v>
      </c>
      <c r="AM294" t="s">
        <v>16</v>
      </c>
      <c r="AN294" t="s">
        <v>16</v>
      </c>
      <c r="AO294">
        <v>3</v>
      </c>
      <c r="AP294" s="2">
        <v>206.31</v>
      </c>
      <c r="AQ294" s="3">
        <f>IF(AND(Table13[[#This Row],[Average_amount_spent_per_visit_last_3_months]]&gt;=1,Table13[[#This Row],[Average_amount_spent_per_visit_last_3_months]]&lt;=999),1,0)</f>
        <v>1</v>
      </c>
      <c r="AR294" s="3">
        <f>IF(AND(Table13[[#This Row],[Average_amount_spent_per_visit_last_3_months]]&gt;=1000,Table13[[#This Row],[Average_amount_spent_per_visit_last_3_months]]&lt;=6700),1,0)</f>
        <v>0</v>
      </c>
      <c r="AS294">
        <v>2</v>
      </c>
      <c r="AT294">
        <v>49</v>
      </c>
      <c r="AU294">
        <f>IF(AND(Table13[[#This Row],[Age]]&gt;=18,Table13[[#This Row],[Age]]&lt;=25),1,0)</f>
        <v>0</v>
      </c>
      <c r="AV294">
        <f>IF(AND(Table13[[#This Row],[Age]]&gt;=26,Table13[[#This Row],[Age]]&lt;=35),1,0)</f>
        <v>0</v>
      </c>
      <c r="AW294">
        <f>IF(AND(Table13[[#This Row],[Age]]&gt;=36,Table13[[#This Row],[Age]]&lt;=45),1,0)</f>
        <v>0</v>
      </c>
      <c r="AX294">
        <f>IF(AND(Table13[[#This Row],[Age]]&gt;=46,Table13[[#This Row],[Age]]&lt;=55),1,0)</f>
        <v>1</v>
      </c>
      <c r="AY294">
        <f>IF(AND(Table13[[#This Row],[Age]]&gt;=56,Table13[[#This Row],[Age]]&lt;=67),1,0)</f>
        <v>0</v>
      </c>
      <c r="AZ294" t="s">
        <v>24</v>
      </c>
      <c r="BA294">
        <f>IF(Table13[[#This Row],[Marital Status]]="Married",1,0)</f>
        <v>0</v>
      </c>
      <c r="BB294">
        <f>IF(Table13[[#This Row],[Marital Status]]="Single",1,0)</f>
        <v>1</v>
      </c>
      <c r="BC294" t="s">
        <v>28</v>
      </c>
      <c r="BD294">
        <f>IF(Table13[[#This Row],[gender]]="Male",1,0)</f>
        <v>0</v>
      </c>
      <c r="BE294">
        <f>IF(Table13[[#This Row],[gender]]="Female",1,0)</f>
        <v>1</v>
      </c>
      <c r="BF294" t="s">
        <v>23</v>
      </c>
      <c r="BG294">
        <f>IF(Table13[[#This Row],[Highest level of Education]]="Did not attend school",1,0)</f>
        <v>0</v>
      </c>
      <c r="BH294">
        <f>IF(Table13[[#This Row],[Highest level of Education]]="K12 completed",1,0)</f>
        <v>0</v>
      </c>
      <c r="BI294">
        <f>IF(Table13[[#This Row],[Highest level of Education]]="High School Completed",1,0)</f>
        <v>0</v>
      </c>
      <c r="BJ294">
        <f>IF(Table13[[#This Row],[Highest level of Education]]="Technical Diploma/Partially completed College",1,0)</f>
        <v>1</v>
      </c>
      <c r="BK294">
        <f>IF(Table13[[#This Row],[Highest level of Education]]="University/College Degree",1,0)</f>
        <v>0</v>
      </c>
      <c r="BL294">
        <f>IF(Table13[[#This Row],[Highest level of Education]]="Post-graduate education",1,0)</f>
        <v>0</v>
      </c>
      <c r="BM294">
        <v>0</v>
      </c>
      <c r="BN294">
        <v>1</v>
      </c>
      <c r="BO294">
        <v>2</v>
      </c>
      <c r="BP294">
        <f>IF(Table13[[#This Row],[Monthly_Income 1_5500 2_8000 3_11000 4_15000 5_20000 6_27000 7_35000 8_5000 9_51000 98_0]]=1,1,0)</f>
        <v>0</v>
      </c>
      <c r="BQ294">
        <f>IF(Table13[[#This Row],[Monthly_Income 1_5500 2_8000 3_11000 4_15000 5_20000 6_27000 7_35000 8_5000 9_51000 98_0]]=2,1,0)</f>
        <v>1</v>
      </c>
      <c r="BR294">
        <f>IF(Table13[[#This Row],[Monthly_Income 1_5500 2_8000 3_11000 4_15000 5_20000 6_27000 7_35000 8_5000 9_51000 98_0]]=3,1,0)</f>
        <v>0</v>
      </c>
      <c r="BS294">
        <f>IF(Table13[[#This Row],[Monthly_Income 1_5500 2_8000 3_11000 4_15000 5_20000 6_27000 7_35000 8_5000 9_51000 98_0]]=4,1,0)</f>
        <v>0</v>
      </c>
      <c r="BT294">
        <f>IF(Table13[[#This Row],[Monthly_Income 1_5500 2_8000 3_11000 4_15000 5_20000 6_27000 7_35000 8_5000 9_51000 98_0]]=5,1,0)</f>
        <v>0</v>
      </c>
      <c r="BU294">
        <f>IF(Table13[[#This Row],[Monthly_Income 1_5500 2_8000 3_11000 4_15000 5_20000 6_27000 7_35000 8_5000 9_51000 98_0]]=6,1,0)</f>
        <v>0</v>
      </c>
      <c r="BV294">
        <f>IF(Table13[[#This Row],[Monthly_Income 1_5500 2_8000 3_11000 4_15000 5_20000 6_27000 7_35000 8_5000 9_51000 98_0]]=7,1,0)</f>
        <v>0</v>
      </c>
      <c r="BW294">
        <f>IF(Table13[[#This Row],[Monthly_Income 1_5500 2_8000 3_11000 4_15000 5_20000 6_27000 7_35000 8_5000 9_51000 98_0]]=8,1,0)</f>
        <v>0</v>
      </c>
      <c r="BX294">
        <f>IF(Table13[[#This Row],[Monthly_Income 1_5500 2_8000 3_11000 4_15000 5_20000 6_27000 7_35000 8_5000 9_51000 98_0]]=9,1,0)</f>
        <v>0</v>
      </c>
      <c r="BY294">
        <f>IF(Table13[[#This Row],[Monthly_Income 1_5500 2_8000 3_11000 4_15000 5_20000 6_27000 7_35000 8_5000 9_51000 98_0]]=98,1,0)</f>
        <v>0</v>
      </c>
      <c r="BZ294">
        <v>2</v>
      </c>
      <c r="CA294">
        <f>IF(Table13[[#This Row],[Monthly_Household_Income]]=1,1,0)</f>
        <v>0</v>
      </c>
      <c r="CB294">
        <f>IF(Table13[[#This Row],[Monthly_Household_Income]]=2,1,0)</f>
        <v>1</v>
      </c>
      <c r="CC294">
        <f>IF(Table13[[#This Row],[Monthly_Household_Income]]=3,1,0)</f>
        <v>0</v>
      </c>
      <c r="CD294">
        <f>IF(Table13[[#This Row],[Monthly_Household_Income]]=4,1,0)</f>
        <v>0</v>
      </c>
      <c r="CE294">
        <f>IF(Table13[[#This Row],[Monthly_Household_Income]]=5,1,0)</f>
        <v>0</v>
      </c>
      <c r="CF294">
        <f>IF(Table13[[#This Row],[Monthly_Household_Income]]=6,1,0)</f>
        <v>0</v>
      </c>
      <c r="CG294">
        <f>IF(Table13[[#This Row],[Monthly_Household_Income]]=7,1,0)</f>
        <v>0</v>
      </c>
      <c r="CH294">
        <f>IF(Table13[[#This Row],[Monthly_Household_Income]]=8,1,0)</f>
        <v>0</v>
      </c>
      <c r="CI294">
        <f>IF(Table13[[#This Row],[Monthly_Household_Income]]=9,1,0)</f>
        <v>0</v>
      </c>
      <c r="CJ294">
        <f>IF(Table13[[#This Row],[Monthly_Household_Income]]=98,1,0)</f>
        <v>0</v>
      </c>
    </row>
    <row r="295" spans="1:88">
      <c r="A295">
        <v>1073</v>
      </c>
      <c r="B295" s="1">
        <v>42999</v>
      </c>
      <c r="C295" t="s">
        <v>6</v>
      </c>
      <c r="D295">
        <v>8</v>
      </c>
      <c r="E295">
        <v>7</v>
      </c>
      <c r="F295">
        <v>8</v>
      </c>
      <c r="G295">
        <v>8</v>
      </c>
      <c r="H295">
        <v>7</v>
      </c>
      <c r="I295">
        <v>8</v>
      </c>
      <c r="J295" t="s">
        <v>15</v>
      </c>
      <c r="K295">
        <v>8</v>
      </c>
      <c r="L295">
        <v>7</v>
      </c>
      <c r="M295">
        <v>7</v>
      </c>
      <c r="N295">
        <v>6</v>
      </c>
      <c r="O295">
        <v>6</v>
      </c>
      <c r="P295">
        <v>8</v>
      </c>
      <c r="Q295">
        <v>7</v>
      </c>
      <c r="R295">
        <v>9</v>
      </c>
      <c r="S295">
        <v>7</v>
      </c>
      <c r="T295">
        <v>8</v>
      </c>
      <c r="U295">
        <v>6</v>
      </c>
      <c r="V295">
        <v>8</v>
      </c>
      <c r="W295">
        <v>8</v>
      </c>
      <c r="X295">
        <v>0</v>
      </c>
      <c r="Y295">
        <v>9</v>
      </c>
      <c r="Z295">
        <v>7</v>
      </c>
      <c r="AA295">
        <v>7</v>
      </c>
      <c r="AB295">
        <v>0</v>
      </c>
      <c r="AC295">
        <v>2</v>
      </c>
      <c r="AD295">
        <f>IF(Table13[[#This Row],[payment]]=1,1,0)</f>
        <v>0</v>
      </c>
      <c r="AE295">
        <f>IF(Table13[[#This Row],[payment]]=2,1,0)</f>
        <v>1</v>
      </c>
      <c r="AF295">
        <f>IF(Table13[[#This Row],[payment]]=3,1,0)</f>
        <v>0</v>
      </c>
      <c r="AG295">
        <v>6</v>
      </c>
      <c r="AH295">
        <f>IF(Table13[[#This Row],[method_payment]]=1,1,0)</f>
        <v>0</v>
      </c>
      <c r="AI295">
        <f>IF(Table13[[#This Row],[method_payment]]=2,1,0)</f>
        <v>0</v>
      </c>
      <c r="AJ295">
        <f>IF(Table13[[#This Row],[method_payment]]=3,1,0)</f>
        <v>0</v>
      </c>
      <c r="AK295">
        <f>IF(Table13[[#This Row],[method_payment]]=5,1,0)</f>
        <v>0</v>
      </c>
      <c r="AL295">
        <f>IF(Table13[[#This Row],[method_payment]]=6,1,0)</f>
        <v>1</v>
      </c>
      <c r="AM295" t="s">
        <v>16</v>
      </c>
      <c r="AN295" t="s">
        <v>15</v>
      </c>
      <c r="AO295">
        <v>1</v>
      </c>
      <c r="AP295" s="2">
        <v>981.08</v>
      </c>
      <c r="AQ295" s="3">
        <f>IF(AND(Table13[[#This Row],[Average_amount_spent_per_visit_last_3_months]]&gt;=1,Table13[[#This Row],[Average_amount_spent_per_visit_last_3_months]]&lt;=999),1,0)</f>
        <v>1</v>
      </c>
      <c r="AR295" s="3">
        <f>IF(AND(Table13[[#This Row],[Average_amount_spent_per_visit_last_3_months]]&gt;=1000,Table13[[#This Row],[Average_amount_spent_per_visit_last_3_months]]&lt;=6700),1,0)</f>
        <v>0</v>
      </c>
      <c r="AS295">
        <v>3</v>
      </c>
      <c r="AT295">
        <v>49</v>
      </c>
      <c r="AU295">
        <f>IF(AND(Table13[[#This Row],[Age]]&gt;=18,Table13[[#This Row],[Age]]&lt;=25),1,0)</f>
        <v>0</v>
      </c>
      <c r="AV295">
        <f>IF(AND(Table13[[#This Row],[Age]]&gt;=26,Table13[[#This Row],[Age]]&lt;=35),1,0)</f>
        <v>0</v>
      </c>
      <c r="AW295">
        <f>IF(AND(Table13[[#This Row],[Age]]&gt;=36,Table13[[#This Row],[Age]]&lt;=45),1,0)</f>
        <v>0</v>
      </c>
      <c r="AX295">
        <f>IF(AND(Table13[[#This Row],[Age]]&gt;=46,Table13[[#This Row],[Age]]&lt;=55),1,0)</f>
        <v>1</v>
      </c>
      <c r="AY295">
        <f>IF(AND(Table13[[#This Row],[Age]]&gt;=56,Table13[[#This Row],[Age]]&lt;=67),1,0)</f>
        <v>0</v>
      </c>
      <c r="AZ295" t="s">
        <v>25</v>
      </c>
      <c r="BA295">
        <f>IF(Table13[[#This Row],[Marital Status]]="Married",1,0)</f>
        <v>1</v>
      </c>
      <c r="BB295">
        <f>IF(Table13[[#This Row],[Marital Status]]="Single",1,0)</f>
        <v>0</v>
      </c>
      <c r="BC295" t="s">
        <v>27</v>
      </c>
      <c r="BD295">
        <f>IF(Table13[[#This Row],[gender]]="Male",1,0)</f>
        <v>1</v>
      </c>
      <c r="BE295">
        <f>IF(Table13[[#This Row],[gender]]="Female",1,0)</f>
        <v>0</v>
      </c>
      <c r="BF295" t="s">
        <v>18</v>
      </c>
      <c r="BG295">
        <f>IF(Table13[[#This Row],[Highest level of Education]]="Did not attend school",1,0)</f>
        <v>0</v>
      </c>
      <c r="BH295">
        <f>IF(Table13[[#This Row],[Highest level of Education]]="K12 completed",1,0)</f>
        <v>0</v>
      </c>
      <c r="BI295">
        <f>IF(Table13[[#This Row],[Highest level of Education]]="High School Completed",1,0)</f>
        <v>0</v>
      </c>
      <c r="BJ295">
        <f>IF(Table13[[#This Row],[Highest level of Education]]="Technical Diploma/Partially completed College",1,0)</f>
        <v>0</v>
      </c>
      <c r="BK295">
        <f>IF(Table13[[#This Row],[Highest level of Education]]="University/College Degree",1,0)</f>
        <v>0</v>
      </c>
      <c r="BL295">
        <f>IF(Table13[[#This Row],[Highest level of Education]]="Post-graduate education",1,0)</f>
        <v>1</v>
      </c>
      <c r="BM295">
        <v>1</v>
      </c>
      <c r="BN295">
        <v>1</v>
      </c>
      <c r="BO295">
        <v>8</v>
      </c>
      <c r="BP295">
        <f>IF(Table13[[#This Row],[Monthly_Income 1_5500 2_8000 3_11000 4_15000 5_20000 6_27000 7_35000 8_5000 9_51000 98_0]]=1,1,0)</f>
        <v>0</v>
      </c>
      <c r="BQ295">
        <f>IF(Table13[[#This Row],[Monthly_Income 1_5500 2_8000 3_11000 4_15000 5_20000 6_27000 7_35000 8_5000 9_51000 98_0]]=2,1,0)</f>
        <v>0</v>
      </c>
      <c r="BR295">
        <f>IF(Table13[[#This Row],[Monthly_Income 1_5500 2_8000 3_11000 4_15000 5_20000 6_27000 7_35000 8_5000 9_51000 98_0]]=3,1,0)</f>
        <v>0</v>
      </c>
      <c r="BS295">
        <f>IF(Table13[[#This Row],[Monthly_Income 1_5500 2_8000 3_11000 4_15000 5_20000 6_27000 7_35000 8_5000 9_51000 98_0]]=4,1,0)</f>
        <v>0</v>
      </c>
      <c r="BT295">
        <f>IF(Table13[[#This Row],[Monthly_Income 1_5500 2_8000 3_11000 4_15000 5_20000 6_27000 7_35000 8_5000 9_51000 98_0]]=5,1,0)</f>
        <v>0</v>
      </c>
      <c r="BU295">
        <f>IF(Table13[[#This Row],[Monthly_Income 1_5500 2_8000 3_11000 4_15000 5_20000 6_27000 7_35000 8_5000 9_51000 98_0]]=6,1,0)</f>
        <v>0</v>
      </c>
      <c r="BV295">
        <f>IF(Table13[[#This Row],[Monthly_Income 1_5500 2_8000 3_11000 4_15000 5_20000 6_27000 7_35000 8_5000 9_51000 98_0]]=7,1,0)</f>
        <v>0</v>
      </c>
      <c r="BW295">
        <f>IF(Table13[[#This Row],[Monthly_Income 1_5500 2_8000 3_11000 4_15000 5_20000 6_27000 7_35000 8_5000 9_51000 98_0]]=8,1,0)</f>
        <v>1</v>
      </c>
      <c r="BX295">
        <f>IF(Table13[[#This Row],[Monthly_Income 1_5500 2_8000 3_11000 4_15000 5_20000 6_27000 7_35000 8_5000 9_51000 98_0]]=9,1,0)</f>
        <v>0</v>
      </c>
      <c r="BY295">
        <f>IF(Table13[[#This Row],[Monthly_Income 1_5500 2_8000 3_11000 4_15000 5_20000 6_27000 7_35000 8_5000 9_51000 98_0]]=98,1,0)</f>
        <v>0</v>
      </c>
      <c r="BZ295">
        <v>8</v>
      </c>
      <c r="CA295">
        <f>IF(Table13[[#This Row],[Monthly_Household_Income]]=1,1,0)</f>
        <v>0</v>
      </c>
      <c r="CB295">
        <f>IF(Table13[[#This Row],[Monthly_Household_Income]]=2,1,0)</f>
        <v>0</v>
      </c>
      <c r="CC295">
        <f>IF(Table13[[#This Row],[Monthly_Household_Income]]=3,1,0)</f>
        <v>0</v>
      </c>
      <c r="CD295">
        <f>IF(Table13[[#This Row],[Monthly_Household_Income]]=4,1,0)</f>
        <v>0</v>
      </c>
      <c r="CE295">
        <f>IF(Table13[[#This Row],[Monthly_Household_Income]]=5,1,0)</f>
        <v>0</v>
      </c>
      <c r="CF295">
        <f>IF(Table13[[#This Row],[Monthly_Household_Income]]=6,1,0)</f>
        <v>0</v>
      </c>
      <c r="CG295">
        <f>IF(Table13[[#This Row],[Monthly_Household_Income]]=7,1,0)</f>
        <v>0</v>
      </c>
      <c r="CH295">
        <f>IF(Table13[[#This Row],[Monthly_Household_Income]]=8,1,0)</f>
        <v>1</v>
      </c>
      <c r="CI295">
        <f>IF(Table13[[#This Row],[Monthly_Household_Income]]=9,1,0)</f>
        <v>0</v>
      </c>
      <c r="CJ295">
        <f>IF(Table13[[#This Row],[Monthly_Household_Income]]=98,1,0)</f>
        <v>0</v>
      </c>
    </row>
    <row r="296" spans="1:88">
      <c r="A296">
        <v>1074</v>
      </c>
      <c r="B296" s="1">
        <v>43190</v>
      </c>
      <c r="C296" t="s">
        <v>5</v>
      </c>
      <c r="D296">
        <v>8</v>
      </c>
      <c r="E296">
        <v>6</v>
      </c>
      <c r="F296">
        <v>7</v>
      </c>
      <c r="G296">
        <v>7</v>
      </c>
      <c r="H296">
        <v>7</v>
      </c>
      <c r="I296">
        <v>7</v>
      </c>
      <c r="J296" t="s">
        <v>15</v>
      </c>
      <c r="K296">
        <v>8</v>
      </c>
      <c r="L296">
        <v>6</v>
      </c>
      <c r="M296">
        <v>7</v>
      </c>
      <c r="N296">
        <v>7</v>
      </c>
      <c r="O296">
        <v>6</v>
      </c>
      <c r="P296">
        <v>8</v>
      </c>
      <c r="Q296">
        <v>6</v>
      </c>
      <c r="R296">
        <v>8</v>
      </c>
      <c r="S296">
        <v>7</v>
      </c>
      <c r="T296">
        <v>8</v>
      </c>
      <c r="U296">
        <v>8</v>
      </c>
      <c r="V296">
        <v>6</v>
      </c>
      <c r="W296">
        <v>8</v>
      </c>
      <c r="X296">
        <v>7</v>
      </c>
      <c r="Y296">
        <v>7</v>
      </c>
      <c r="Z296">
        <v>8</v>
      </c>
      <c r="AA296">
        <v>8</v>
      </c>
      <c r="AB296">
        <v>7</v>
      </c>
      <c r="AC296">
        <v>1</v>
      </c>
      <c r="AD296">
        <f>IF(Table13[[#This Row],[payment]]=1,1,0)</f>
        <v>1</v>
      </c>
      <c r="AE296">
        <f>IF(Table13[[#This Row],[payment]]=2,1,0)</f>
        <v>0</v>
      </c>
      <c r="AF296">
        <f>IF(Table13[[#This Row],[payment]]=3,1,0)</f>
        <v>0</v>
      </c>
      <c r="AG296">
        <v>1</v>
      </c>
      <c r="AH296">
        <f>IF(Table13[[#This Row],[method_payment]]=1,1,0)</f>
        <v>1</v>
      </c>
      <c r="AI296">
        <f>IF(Table13[[#This Row],[method_payment]]=2,1,0)</f>
        <v>0</v>
      </c>
      <c r="AJ296">
        <f>IF(Table13[[#This Row],[method_payment]]=3,1,0)</f>
        <v>0</v>
      </c>
      <c r="AK296">
        <f>IF(Table13[[#This Row],[method_payment]]=5,1,0)</f>
        <v>0</v>
      </c>
      <c r="AL296">
        <f>IF(Table13[[#This Row],[method_payment]]=6,1,0)</f>
        <v>0</v>
      </c>
      <c r="AM296" t="s">
        <v>16</v>
      </c>
      <c r="AN296" t="s">
        <v>16</v>
      </c>
      <c r="AO296">
        <v>2</v>
      </c>
      <c r="AP296" s="2">
        <v>128.77000000000001</v>
      </c>
      <c r="AQ296" s="3">
        <f>IF(AND(Table13[[#This Row],[Average_amount_spent_per_visit_last_3_months]]&gt;=1,Table13[[#This Row],[Average_amount_spent_per_visit_last_3_months]]&lt;=999),1,0)</f>
        <v>1</v>
      </c>
      <c r="AR296" s="3">
        <f>IF(AND(Table13[[#This Row],[Average_amount_spent_per_visit_last_3_months]]&gt;=1000,Table13[[#This Row],[Average_amount_spent_per_visit_last_3_months]]&lt;=6700),1,0)</f>
        <v>0</v>
      </c>
      <c r="AS296">
        <v>3</v>
      </c>
      <c r="AT296">
        <v>46</v>
      </c>
      <c r="AU296">
        <f>IF(AND(Table13[[#This Row],[Age]]&gt;=18,Table13[[#This Row],[Age]]&lt;=25),1,0)</f>
        <v>0</v>
      </c>
      <c r="AV296">
        <f>IF(AND(Table13[[#This Row],[Age]]&gt;=26,Table13[[#This Row],[Age]]&lt;=35),1,0)</f>
        <v>0</v>
      </c>
      <c r="AW296">
        <f>IF(AND(Table13[[#This Row],[Age]]&gt;=36,Table13[[#This Row],[Age]]&lt;=45),1,0)</f>
        <v>0</v>
      </c>
      <c r="AX296">
        <f>IF(AND(Table13[[#This Row],[Age]]&gt;=46,Table13[[#This Row],[Age]]&lt;=55),1,0)</f>
        <v>1</v>
      </c>
      <c r="AY296">
        <f>IF(AND(Table13[[#This Row],[Age]]&gt;=56,Table13[[#This Row],[Age]]&lt;=67),1,0)</f>
        <v>0</v>
      </c>
      <c r="AZ296" t="s">
        <v>24</v>
      </c>
      <c r="BA296">
        <f>IF(Table13[[#This Row],[Marital Status]]="Married",1,0)</f>
        <v>0</v>
      </c>
      <c r="BB296">
        <f>IF(Table13[[#This Row],[Marital Status]]="Single",1,0)</f>
        <v>1</v>
      </c>
      <c r="BC296" t="s">
        <v>28</v>
      </c>
      <c r="BD296">
        <f>IF(Table13[[#This Row],[gender]]="Male",1,0)</f>
        <v>0</v>
      </c>
      <c r="BE296">
        <f>IF(Table13[[#This Row],[gender]]="Female",1,0)</f>
        <v>1</v>
      </c>
      <c r="BF296" t="s">
        <v>19</v>
      </c>
      <c r="BG296">
        <f>IF(Table13[[#This Row],[Highest level of Education]]="Did not attend school",1,0)</f>
        <v>0</v>
      </c>
      <c r="BH296">
        <f>IF(Table13[[#This Row],[Highest level of Education]]="K12 completed",1,0)</f>
        <v>0</v>
      </c>
      <c r="BI296">
        <f>IF(Table13[[#This Row],[Highest level of Education]]="High School Completed",1,0)</f>
        <v>0</v>
      </c>
      <c r="BJ296">
        <f>IF(Table13[[#This Row],[Highest level of Education]]="Technical Diploma/Partially completed College",1,0)</f>
        <v>0</v>
      </c>
      <c r="BK296">
        <f>IF(Table13[[#This Row],[Highest level of Education]]="University/College Degree",1,0)</f>
        <v>1</v>
      </c>
      <c r="BL296">
        <f>IF(Table13[[#This Row],[Highest level of Education]]="Post-graduate education",1,0)</f>
        <v>0</v>
      </c>
      <c r="BM296">
        <v>0</v>
      </c>
      <c r="BN296">
        <v>1</v>
      </c>
      <c r="BO296">
        <v>4</v>
      </c>
      <c r="BP296">
        <f>IF(Table13[[#This Row],[Monthly_Income 1_5500 2_8000 3_11000 4_15000 5_20000 6_27000 7_35000 8_5000 9_51000 98_0]]=1,1,0)</f>
        <v>0</v>
      </c>
      <c r="BQ296">
        <f>IF(Table13[[#This Row],[Monthly_Income 1_5500 2_8000 3_11000 4_15000 5_20000 6_27000 7_35000 8_5000 9_51000 98_0]]=2,1,0)</f>
        <v>0</v>
      </c>
      <c r="BR296">
        <f>IF(Table13[[#This Row],[Monthly_Income 1_5500 2_8000 3_11000 4_15000 5_20000 6_27000 7_35000 8_5000 9_51000 98_0]]=3,1,0)</f>
        <v>0</v>
      </c>
      <c r="BS296">
        <f>IF(Table13[[#This Row],[Monthly_Income 1_5500 2_8000 3_11000 4_15000 5_20000 6_27000 7_35000 8_5000 9_51000 98_0]]=4,1,0)</f>
        <v>1</v>
      </c>
      <c r="BT296">
        <f>IF(Table13[[#This Row],[Monthly_Income 1_5500 2_8000 3_11000 4_15000 5_20000 6_27000 7_35000 8_5000 9_51000 98_0]]=5,1,0)</f>
        <v>0</v>
      </c>
      <c r="BU296">
        <f>IF(Table13[[#This Row],[Monthly_Income 1_5500 2_8000 3_11000 4_15000 5_20000 6_27000 7_35000 8_5000 9_51000 98_0]]=6,1,0)</f>
        <v>0</v>
      </c>
      <c r="BV296">
        <f>IF(Table13[[#This Row],[Monthly_Income 1_5500 2_8000 3_11000 4_15000 5_20000 6_27000 7_35000 8_5000 9_51000 98_0]]=7,1,0)</f>
        <v>0</v>
      </c>
      <c r="BW296">
        <f>IF(Table13[[#This Row],[Monthly_Income 1_5500 2_8000 3_11000 4_15000 5_20000 6_27000 7_35000 8_5000 9_51000 98_0]]=8,1,0)</f>
        <v>0</v>
      </c>
      <c r="BX296">
        <f>IF(Table13[[#This Row],[Monthly_Income 1_5500 2_8000 3_11000 4_15000 5_20000 6_27000 7_35000 8_5000 9_51000 98_0]]=9,1,0)</f>
        <v>0</v>
      </c>
      <c r="BY296">
        <f>IF(Table13[[#This Row],[Monthly_Income 1_5500 2_8000 3_11000 4_15000 5_20000 6_27000 7_35000 8_5000 9_51000 98_0]]=98,1,0)</f>
        <v>0</v>
      </c>
      <c r="BZ296">
        <v>7</v>
      </c>
      <c r="CA296">
        <f>IF(Table13[[#This Row],[Monthly_Household_Income]]=1,1,0)</f>
        <v>0</v>
      </c>
      <c r="CB296">
        <f>IF(Table13[[#This Row],[Monthly_Household_Income]]=2,1,0)</f>
        <v>0</v>
      </c>
      <c r="CC296">
        <f>IF(Table13[[#This Row],[Monthly_Household_Income]]=3,1,0)</f>
        <v>0</v>
      </c>
      <c r="CD296">
        <f>IF(Table13[[#This Row],[Monthly_Household_Income]]=4,1,0)</f>
        <v>0</v>
      </c>
      <c r="CE296">
        <f>IF(Table13[[#This Row],[Monthly_Household_Income]]=5,1,0)</f>
        <v>0</v>
      </c>
      <c r="CF296">
        <f>IF(Table13[[#This Row],[Monthly_Household_Income]]=6,1,0)</f>
        <v>0</v>
      </c>
      <c r="CG296">
        <f>IF(Table13[[#This Row],[Monthly_Household_Income]]=7,1,0)</f>
        <v>1</v>
      </c>
      <c r="CH296">
        <f>IF(Table13[[#This Row],[Monthly_Household_Income]]=8,1,0)</f>
        <v>0</v>
      </c>
      <c r="CI296">
        <f>IF(Table13[[#This Row],[Monthly_Household_Income]]=9,1,0)</f>
        <v>0</v>
      </c>
      <c r="CJ296">
        <f>IF(Table13[[#This Row],[Monthly_Household_Income]]=98,1,0)</f>
        <v>0</v>
      </c>
    </row>
    <row r="297" spans="1:88">
      <c r="A297">
        <v>1076</v>
      </c>
      <c r="B297" s="1">
        <v>43004</v>
      </c>
      <c r="C297" t="s">
        <v>2</v>
      </c>
      <c r="D297">
        <v>8</v>
      </c>
      <c r="E297">
        <v>8</v>
      </c>
      <c r="F297">
        <v>9</v>
      </c>
      <c r="G297">
        <v>9</v>
      </c>
      <c r="H297">
        <v>8</v>
      </c>
      <c r="I297">
        <v>8</v>
      </c>
      <c r="J297" t="s">
        <v>15</v>
      </c>
      <c r="K297">
        <v>9</v>
      </c>
      <c r="L297">
        <v>10</v>
      </c>
      <c r="M297">
        <v>8</v>
      </c>
      <c r="N297">
        <v>8</v>
      </c>
      <c r="O297">
        <v>10</v>
      </c>
      <c r="P297">
        <v>9</v>
      </c>
      <c r="Q297">
        <v>10</v>
      </c>
      <c r="R297">
        <v>9</v>
      </c>
      <c r="S297">
        <v>8</v>
      </c>
      <c r="T297">
        <v>7</v>
      </c>
      <c r="U297">
        <v>8</v>
      </c>
      <c r="V297">
        <v>9</v>
      </c>
      <c r="W297">
        <v>9</v>
      </c>
      <c r="X297">
        <v>8</v>
      </c>
      <c r="Y297">
        <v>9</v>
      </c>
      <c r="Z297">
        <v>10</v>
      </c>
      <c r="AA297">
        <v>9</v>
      </c>
      <c r="AB297">
        <v>7</v>
      </c>
      <c r="AC297">
        <v>2</v>
      </c>
      <c r="AD297">
        <f>IF(Table13[[#This Row],[payment]]=1,1,0)</f>
        <v>0</v>
      </c>
      <c r="AE297">
        <f>IF(Table13[[#This Row],[payment]]=2,1,0)</f>
        <v>1</v>
      </c>
      <c r="AF297">
        <f>IF(Table13[[#This Row],[payment]]=3,1,0)</f>
        <v>0</v>
      </c>
      <c r="AG297">
        <v>6</v>
      </c>
      <c r="AH297">
        <f>IF(Table13[[#This Row],[method_payment]]=1,1,0)</f>
        <v>0</v>
      </c>
      <c r="AI297">
        <f>IF(Table13[[#This Row],[method_payment]]=2,1,0)</f>
        <v>0</v>
      </c>
      <c r="AJ297">
        <f>IF(Table13[[#This Row],[method_payment]]=3,1,0)</f>
        <v>0</v>
      </c>
      <c r="AK297">
        <f>IF(Table13[[#This Row],[method_payment]]=5,1,0)</f>
        <v>0</v>
      </c>
      <c r="AL297">
        <f>IF(Table13[[#This Row],[method_payment]]=6,1,0)</f>
        <v>1</v>
      </c>
      <c r="AM297" t="s">
        <v>16</v>
      </c>
      <c r="AN297" t="s">
        <v>15</v>
      </c>
      <c r="AO297">
        <v>1</v>
      </c>
      <c r="AP297" s="2">
        <v>274.04000000000002</v>
      </c>
      <c r="AQ297" s="3">
        <f>IF(AND(Table13[[#This Row],[Average_amount_spent_per_visit_last_3_months]]&gt;=1,Table13[[#This Row],[Average_amount_spent_per_visit_last_3_months]]&lt;=999),1,0)</f>
        <v>1</v>
      </c>
      <c r="AR297" s="3">
        <f>IF(AND(Table13[[#This Row],[Average_amount_spent_per_visit_last_3_months]]&gt;=1000,Table13[[#This Row],[Average_amount_spent_per_visit_last_3_months]]&lt;=6700),1,0)</f>
        <v>0</v>
      </c>
      <c r="AS297">
        <v>2</v>
      </c>
      <c r="AT297">
        <v>39</v>
      </c>
      <c r="AU297">
        <f>IF(AND(Table13[[#This Row],[Age]]&gt;=18,Table13[[#This Row],[Age]]&lt;=25),1,0)</f>
        <v>0</v>
      </c>
      <c r="AV297">
        <f>IF(AND(Table13[[#This Row],[Age]]&gt;=26,Table13[[#This Row],[Age]]&lt;=35),1,0)</f>
        <v>0</v>
      </c>
      <c r="AW297">
        <f>IF(AND(Table13[[#This Row],[Age]]&gt;=36,Table13[[#This Row],[Age]]&lt;=45),1,0)</f>
        <v>1</v>
      </c>
      <c r="AX297">
        <f>IF(AND(Table13[[#This Row],[Age]]&gt;=46,Table13[[#This Row],[Age]]&lt;=55),1,0)</f>
        <v>0</v>
      </c>
      <c r="AY297">
        <f>IF(AND(Table13[[#This Row],[Age]]&gt;=56,Table13[[#This Row],[Age]]&lt;=67),1,0)</f>
        <v>0</v>
      </c>
      <c r="AZ297" t="s">
        <v>25</v>
      </c>
      <c r="BA297">
        <f>IF(Table13[[#This Row],[Marital Status]]="Married",1,0)</f>
        <v>1</v>
      </c>
      <c r="BB297">
        <f>IF(Table13[[#This Row],[Marital Status]]="Single",1,0)</f>
        <v>0</v>
      </c>
      <c r="BC297" t="s">
        <v>27</v>
      </c>
      <c r="BD297">
        <f>IF(Table13[[#This Row],[gender]]="Male",1,0)</f>
        <v>1</v>
      </c>
      <c r="BE297">
        <f>IF(Table13[[#This Row],[gender]]="Female",1,0)</f>
        <v>0</v>
      </c>
      <c r="BF297" t="s">
        <v>20</v>
      </c>
      <c r="BG297">
        <f>IF(Table13[[#This Row],[Highest level of Education]]="Did not attend school",1,0)</f>
        <v>0</v>
      </c>
      <c r="BH297">
        <f>IF(Table13[[#This Row],[Highest level of Education]]="K12 completed",1,0)</f>
        <v>0</v>
      </c>
      <c r="BI297">
        <f>IF(Table13[[#This Row],[Highest level of Education]]="High School Completed",1,0)</f>
        <v>1</v>
      </c>
      <c r="BJ297">
        <f>IF(Table13[[#This Row],[Highest level of Education]]="Technical Diploma/Partially completed College",1,0)</f>
        <v>0</v>
      </c>
      <c r="BK297">
        <f>IF(Table13[[#This Row],[Highest level of Education]]="University/College Degree",1,0)</f>
        <v>0</v>
      </c>
      <c r="BL297">
        <f>IF(Table13[[#This Row],[Highest level of Education]]="Post-graduate education",1,0)</f>
        <v>0</v>
      </c>
      <c r="BM297">
        <v>3</v>
      </c>
      <c r="BN297">
        <v>1</v>
      </c>
      <c r="BO297">
        <v>3</v>
      </c>
      <c r="BP297">
        <f>IF(Table13[[#This Row],[Monthly_Income 1_5500 2_8000 3_11000 4_15000 5_20000 6_27000 7_35000 8_5000 9_51000 98_0]]=1,1,0)</f>
        <v>0</v>
      </c>
      <c r="BQ297">
        <f>IF(Table13[[#This Row],[Monthly_Income 1_5500 2_8000 3_11000 4_15000 5_20000 6_27000 7_35000 8_5000 9_51000 98_0]]=2,1,0)</f>
        <v>0</v>
      </c>
      <c r="BR297">
        <f>IF(Table13[[#This Row],[Monthly_Income 1_5500 2_8000 3_11000 4_15000 5_20000 6_27000 7_35000 8_5000 9_51000 98_0]]=3,1,0)</f>
        <v>1</v>
      </c>
      <c r="BS297">
        <f>IF(Table13[[#This Row],[Monthly_Income 1_5500 2_8000 3_11000 4_15000 5_20000 6_27000 7_35000 8_5000 9_51000 98_0]]=4,1,0)</f>
        <v>0</v>
      </c>
      <c r="BT297">
        <f>IF(Table13[[#This Row],[Monthly_Income 1_5500 2_8000 3_11000 4_15000 5_20000 6_27000 7_35000 8_5000 9_51000 98_0]]=5,1,0)</f>
        <v>0</v>
      </c>
      <c r="BU297">
        <f>IF(Table13[[#This Row],[Monthly_Income 1_5500 2_8000 3_11000 4_15000 5_20000 6_27000 7_35000 8_5000 9_51000 98_0]]=6,1,0)</f>
        <v>0</v>
      </c>
      <c r="BV297">
        <f>IF(Table13[[#This Row],[Monthly_Income 1_5500 2_8000 3_11000 4_15000 5_20000 6_27000 7_35000 8_5000 9_51000 98_0]]=7,1,0)</f>
        <v>0</v>
      </c>
      <c r="BW297">
        <f>IF(Table13[[#This Row],[Monthly_Income 1_5500 2_8000 3_11000 4_15000 5_20000 6_27000 7_35000 8_5000 9_51000 98_0]]=8,1,0)</f>
        <v>0</v>
      </c>
      <c r="BX297">
        <f>IF(Table13[[#This Row],[Monthly_Income 1_5500 2_8000 3_11000 4_15000 5_20000 6_27000 7_35000 8_5000 9_51000 98_0]]=9,1,0)</f>
        <v>0</v>
      </c>
      <c r="BY297">
        <f>IF(Table13[[#This Row],[Monthly_Income 1_5500 2_8000 3_11000 4_15000 5_20000 6_27000 7_35000 8_5000 9_51000 98_0]]=98,1,0)</f>
        <v>0</v>
      </c>
      <c r="BZ297">
        <v>5</v>
      </c>
      <c r="CA297">
        <f>IF(Table13[[#This Row],[Monthly_Household_Income]]=1,1,0)</f>
        <v>0</v>
      </c>
      <c r="CB297">
        <f>IF(Table13[[#This Row],[Monthly_Household_Income]]=2,1,0)</f>
        <v>0</v>
      </c>
      <c r="CC297">
        <f>IF(Table13[[#This Row],[Monthly_Household_Income]]=3,1,0)</f>
        <v>0</v>
      </c>
      <c r="CD297">
        <f>IF(Table13[[#This Row],[Monthly_Household_Income]]=4,1,0)</f>
        <v>0</v>
      </c>
      <c r="CE297">
        <f>IF(Table13[[#This Row],[Monthly_Household_Income]]=5,1,0)</f>
        <v>1</v>
      </c>
      <c r="CF297">
        <f>IF(Table13[[#This Row],[Monthly_Household_Income]]=6,1,0)</f>
        <v>0</v>
      </c>
      <c r="CG297">
        <f>IF(Table13[[#This Row],[Monthly_Household_Income]]=7,1,0)</f>
        <v>0</v>
      </c>
      <c r="CH297">
        <f>IF(Table13[[#This Row],[Monthly_Household_Income]]=8,1,0)</f>
        <v>0</v>
      </c>
      <c r="CI297">
        <f>IF(Table13[[#This Row],[Monthly_Household_Income]]=9,1,0)</f>
        <v>0</v>
      </c>
      <c r="CJ297">
        <f>IF(Table13[[#This Row],[Monthly_Household_Income]]=98,1,0)</f>
        <v>0</v>
      </c>
    </row>
    <row r="298" spans="1:88">
      <c r="A298">
        <v>1077</v>
      </c>
      <c r="B298" s="1">
        <v>43003</v>
      </c>
      <c r="C298" t="s">
        <v>2</v>
      </c>
      <c r="D298">
        <v>7</v>
      </c>
      <c r="E298">
        <v>9</v>
      </c>
      <c r="F298">
        <v>8</v>
      </c>
      <c r="G298">
        <v>7</v>
      </c>
      <c r="H298">
        <v>7</v>
      </c>
      <c r="I298">
        <v>7</v>
      </c>
      <c r="J298" t="s">
        <v>15</v>
      </c>
      <c r="K298">
        <v>8</v>
      </c>
      <c r="L298">
        <v>7</v>
      </c>
      <c r="M298">
        <v>7</v>
      </c>
      <c r="N298">
        <v>7</v>
      </c>
      <c r="O298">
        <v>9</v>
      </c>
      <c r="P298">
        <v>6</v>
      </c>
      <c r="Q298">
        <v>7</v>
      </c>
      <c r="R298">
        <v>8</v>
      </c>
      <c r="S298">
        <v>6</v>
      </c>
      <c r="T298">
        <v>7</v>
      </c>
      <c r="U298">
        <v>7</v>
      </c>
      <c r="V298">
        <v>8</v>
      </c>
      <c r="W298">
        <v>8</v>
      </c>
      <c r="X298">
        <v>0</v>
      </c>
      <c r="Y298">
        <v>9</v>
      </c>
      <c r="Z298">
        <v>8</v>
      </c>
      <c r="AA298">
        <v>7</v>
      </c>
      <c r="AB298">
        <v>7</v>
      </c>
      <c r="AC298">
        <v>2</v>
      </c>
      <c r="AD298">
        <f>IF(Table13[[#This Row],[payment]]=1,1,0)</f>
        <v>0</v>
      </c>
      <c r="AE298">
        <f>IF(Table13[[#This Row],[payment]]=2,1,0)</f>
        <v>1</v>
      </c>
      <c r="AF298">
        <f>IF(Table13[[#This Row],[payment]]=3,1,0)</f>
        <v>0</v>
      </c>
      <c r="AG298">
        <v>1</v>
      </c>
      <c r="AH298">
        <f>IF(Table13[[#This Row],[method_payment]]=1,1,0)</f>
        <v>1</v>
      </c>
      <c r="AI298">
        <f>IF(Table13[[#This Row],[method_payment]]=2,1,0)</f>
        <v>0</v>
      </c>
      <c r="AJ298">
        <f>IF(Table13[[#This Row],[method_payment]]=3,1,0)</f>
        <v>0</v>
      </c>
      <c r="AK298">
        <f>IF(Table13[[#This Row],[method_payment]]=5,1,0)</f>
        <v>0</v>
      </c>
      <c r="AL298">
        <f>IF(Table13[[#This Row],[method_payment]]=6,1,0)</f>
        <v>0</v>
      </c>
      <c r="AM298" t="s">
        <v>16</v>
      </c>
      <c r="AN298" t="s">
        <v>15</v>
      </c>
      <c r="AO298">
        <v>4</v>
      </c>
      <c r="AP298" s="2">
        <v>178.08</v>
      </c>
      <c r="AQ298" s="3">
        <f>IF(AND(Table13[[#This Row],[Average_amount_spent_per_visit_last_3_months]]&gt;=1,Table13[[#This Row],[Average_amount_spent_per_visit_last_3_months]]&lt;=999),1,0)</f>
        <v>1</v>
      </c>
      <c r="AR298" s="3">
        <f>IF(AND(Table13[[#This Row],[Average_amount_spent_per_visit_last_3_months]]&gt;=1000,Table13[[#This Row],[Average_amount_spent_per_visit_last_3_months]]&lt;=6700),1,0)</f>
        <v>0</v>
      </c>
      <c r="AS298">
        <v>3</v>
      </c>
      <c r="AT298">
        <v>47</v>
      </c>
      <c r="AU298">
        <f>IF(AND(Table13[[#This Row],[Age]]&gt;=18,Table13[[#This Row],[Age]]&lt;=25),1,0)</f>
        <v>0</v>
      </c>
      <c r="AV298">
        <f>IF(AND(Table13[[#This Row],[Age]]&gt;=26,Table13[[#This Row],[Age]]&lt;=35),1,0)</f>
        <v>0</v>
      </c>
      <c r="AW298">
        <f>IF(AND(Table13[[#This Row],[Age]]&gt;=36,Table13[[#This Row],[Age]]&lt;=45),1,0)</f>
        <v>0</v>
      </c>
      <c r="AX298">
        <f>IF(AND(Table13[[#This Row],[Age]]&gt;=46,Table13[[#This Row],[Age]]&lt;=55),1,0)</f>
        <v>1</v>
      </c>
      <c r="AY298">
        <f>IF(AND(Table13[[#This Row],[Age]]&gt;=56,Table13[[#This Row],[Age]]&lt;=67),1,0)</f>
        <v>0</v>
      </c>
      <c r="AZ298" t="s">
        <v>25</v>
      </c>
      <c r="BA298">
        <f>IF(Table13[[#This Row],[Marital Status]]="Married",1,0)</f>
        <v>1</v>
      </c>
      <c r="BB298">
        <f>IF(Table13[[#This Row],[Marital Status]]="Single",1,0)</f>
        <v>0</v>
      </c>
      <c r="BC298" t="s">
        <v>27</v>
      </c>
      <c r="BD298">
        <f>IF(Table13[[#This Row],[gender]]="Male",1,0)</f>
        <v>1</v>
      </c>
      <c r="BE298">
        <f>IF(Table13[[#This Row],[gender]]="Female",1,0)</f>
        <v>0</v>
      </c>
      <c r="BF298" t="s">
        <v>23</v>
      </c>
      <c r="BG298">
        <f>IF(Table13[[#This Row],[Highest level of Education]]="Did not attend school",1,0)</f>
        <v>0</v>
      </c>
      <c r="BH298">
        <f>IF(Table13[[#This Row],[Highest level of Education]]="K12 completed",1,0)</f>
        <v>0</v>
      </c>
      <c r="BI298">
        <f>IF(Table13[[#This Row],[Highest level of Education]]="High School Completed",1,0)</f>
        <v>0</v>
      </c>
      <c r="BJ298">
        <f>IF(Table13[[#This Row],[Highest level of Education]]="Technical Diploma/Partially completed College",1,0)</f>
        <v>1</v>
      </c>
      <c r="BK298">
        <f>IF(Table13[[#This Row],[Highest level of Education]]="University/College Degree",1,0)</f>
        <v>0</v>
      </c>
      <c r="BL298">
        <f>IF(Table13[[#This Row],[Highest level of Education]]="Post-graduate education",1,0)</f>
        <v>0</v>
      </c>
      <c r="BM298">
        <v>3</v>
      </c>
      <c r="BN298">
        <v>1</v>
      </c>
      <c r="BO298">
        <v>3</v>
      </c>
      <c r="BP298">
        <f>IF(Table13[[#This Row],[Monthly_Income 1_5500 2_8000 3_11000 4_15000 5_20000 6_27000 7_35000 8_5000 9_51000 98_0]]=1,1,0)</f>
        <v>0</v>
      </c>
      <c r="BQ298">
        <f>IF(Table13[[#This Row],[Monthly_Income 1_5500 2_8000 3_11000 4_15000 5_20000 6_27000 7_35000 8_5000 9_51000 98_0]]=2,1,0)</f>
        <v>0</v>
      </c>
      <c r="BR298">
        <f>IF(Table13[[#This Row],[Monthly_Income 1_5500 2_8000 3_11000 4_15000 5_20000 6_27000 7_35000 8_5000 9_51000 98_0]]=3,1,0)</f>
        <v>1</v>
      </c>
      <c r="BS298">
        <f>IF(Table13[[#This Row],[Monthly_Income 1_5500 2_8000 3_11000 4_15000 5_20000 6_27000 7_35000 8_5000 9_51000 98_0]]=4,1,0)</f>
        <v>0</v>
      </c>
      <c r="BT298">
        <f>IF(Table13[[#This Row],[Monthly_Income 1_5500 2_8000 3_11000 4_15000 5_20000 6_27000 7_35000 8_5000 9_51000 98_0]]=5,1,0)</f>
        <v>0</v>
      </c>
      <c r="BU298">
        <f>IF(Table13[[#This Row],[Monthly_Income 1_5500 2_8000 3_11000 4_15000 5_20000 6_27000 7_35000 8_5000 9_51000 98_0]]=6,1,0)</f>
        <v>0</v>
      </c>
      <c r="BV298">
        <f>IF(Table13[[#This Row],[Monthly_Income 1_5500 2_8000 3_11000 4_15000 5_20000 6_27000 7_35000 8_5000 9_51000 98_0]]=7,1,0)</f>
        <v>0</v>
      </c>
      <c r="BW298">
        <f>IF(Table13[[#This Row],[Monthly_Income 1_5500 2_8000 3_11000 4_15000 5_20000 6_27000 7_35000 8_5000 9_51000 98_0]]=8,1,0)</f>
        <v>0</v>
      </c>
      <c r="BX298">
        <f>IF(Table13[[#This Row],[Monthly_Income 1_5500 2_8000 3_11000 4_15000 5_20000 6_27000 7_35000 8_5000 9_51000 98_0]]=9,1,0)</f>
        <v>0</v>
      </c>
      <c r="BY298">
        <f>IF(Table13[[#This Row],[Monthly_Income 1_5500 2_8000 3_11000 4_15000 5_20000 6_27000 7_35000 8_5000 9_51000 98_0]]=98,1,0)</f>
        <v>0</v>
      </c>
      <c r="BZ298">
        <v>3</v>
      </c>
      <c r="CA298">
        <f>IF(Table13[[#This Row],[Monthly_Household_Income]]=1,1,0)</f>
        <v>0</v>
      </c>
      <c r="CB298">
        <f>IF(Table13[[#This Row],[Monthly_Household_Income]]=2,1,0)</f>
        <v>0</v>
      </c>
      <c r="CC298">
        <f>IF(Table13[[#This Row],[Monthly_Household_Income]]=3,1,0)</f>
        <v>1</v>
      </c>
      <c r="CD298">
        <f>IF(Table13[[#This Row],[Monthly_Household_Income]]=4,1,0)</f>
        <v>0</v>
      </c>
      <c r="CE298">
        <f>IF(Table13[[#This Row],[Monthly_Household_Income]]=5,1,0)</f>
        <v>0</v>
      </c>
      <c r="CF298">
        <f>IF(Table13[[#This Row],[Monthly_Household_Income]]=6,1,0)</f>
        <v>0</v>
      </c>
      <c r="CG298">
        <f>IF(Table13[[#This Row],[Monthly_Household_Income]]=7,1,0)</f>
        <v>0</v>
      </c>
      <c r="CH298">
        <f>IF(Table13[[#This Row],[Monthly_Household_Income]]=8,1,0)</f>
        <v>0</v>
      </c>
      <c r="CI298">
        <f>IF(Table13[[#This Row],[Monthly_Household_Income]]=9,1,0)</f>
        <v>0</v>
      </c>
      <c r="CJ298">
        <f>IF(Table13[[#This Row],[Monthly_Household_Income]]=98,1,0)</f>
        <v>0</v>
      </c>
    </row>
    <row r="299" spans="1:88">
      <c r="A299">
        <v>1092</v>
      </c>
      <c r="B299" s="1">
        <v>42995</v>
      </c>
      <c r="C299" t="s">
        <v>39</v>
      </c>
      <c r="D299">
        <v>8</v>
      </c>
      <c r="E299">
        <v>8</v>
      </c>
      <c r="F299">
        <v>10</v>
      </c>
      <c r="G299">
        <v>8</v>
      </c>
      <c r="H299">
        <v>7</v>
      </c>
      <c r="I299">
        <v>8</v>
      </c>
      <c r="J299" t="s">
        <v>15</v>
      </c>
      <c r="K299">
        <v>8</v>
      </c>
      <c r="L299">
        <v>6</v>
      </c>
      <c r="M299">
        <v>7</v>
      </c>
      <c r="N299">
        <v>7</v>
      </c>
      <c r="O299">
        <v>7</v>
      </c>
      <c r="P299">
        <v>10</v>
      </c>
      <c r="Q299">
        <v>8</v>
      </c>
      <c r="R299">
        <v>10</v>
      </c>
      <c r="S299">
        <v>7</v>
      </c>
      <c r="T299">
        <v>7</v>
      </c>
      <c r="U299">
        <v>8</v>
      </c>
      <c r="V299">
        <v>8</v>
      </c>
      <c r="W299">
        <v>9</v>
      </c>
      <c r="X299">
        <v>8</v>
      </c>
      <c r="Y299">
        <v>9</v>
      </c>
      <c r="Z299">
        <v>8</v>
      </c>
      <c r="AA299">
        <v>7</v>
      </c>
      <c r="AB299">
        <v>0</v>
      </c>
      <c r="AC299">
        <v>2</v>
      </c>
      <c r="AD299">
        <f>IF(Table13[[#This Row],[payment]]=1,1,0)</f>
        <v>0</v>
      </c>
      <c r="AE299">
        <f>IF(Table13[[#This Row],[payment]]=2,1,0)</f>
        <v>1</v>
      </c>
      <c r="AF299">
        <f>IF(Table13[[#This Row],[payment]]=3,1,0)</f>
        <v>0</v>
      </c>
      <c r="AG299">
        <v>2</v>
      </c>
      <c r="AH299">
        <f>IF(Table13[[#This Row],[method_payment]]=1,1,0)</f>
        <v>0</v>
      </c>
      <c r="AI299">
        <f>IF(Table13[[#This Row],[method_payment]]=2,1,0)</f>
        <v>1</v>
      </c>
      <c r="AJ299">
        <f>IF(Table13[[#This Row],[method_payment]]=3,1,0)</f>
        <v>0</v>
      </c>
      <c r="AK299">
        <f>IF(Table13[[#This Row],[method_payment]]=5,1,0)</f>
        <v>0</v>
      </c>
      <c r="AL299">
        <f>IF(Table13[[#This Row],[method_payment]]=6,1,0)</f>
        <v>0</v>
      </c>
      <c r="AM299" t="s">
        <v>16</v>
      </c>
      <c r="AN299" t="s">
        <v>16</v>
      </c>
      <c r="AO299">
        <v>1</v>
      </c>
      <c r="AP299" s="2">
        <v>130.12</v>
      </c>
      <c r="AQ299" s="3">
        <f>IF(AND(Table13[[#This Row],[Average_amount_spent_per_visit_last_3_months]]&gt;=1,Table13[[#This Row],[Average_amount_spent_per_visit_last_3_months]]&lt;=999),1,0)</f>
        <v>1</v>
      </c>
      <c r="AR299" s="3">
        <f>IF(AND(Table13[[#This Row],[Average_amount_spent_per_visit_last_3_months]]&gt;=1000,Table13[[#This Row],[Average_amount_spent_per_visit_last_3_months]]&lt;=6700),1,0)</f>
        <v>0</v>
      </c>
      <c r="AS299">
        <v>1</v>
      </c>
      <c r="AT299">
        <v>49</v>
      </c>
      <c r="AU299">
        <f>IF(AND(Table13[[#This Row],[Age]]&gt;=18,Table13[[#This Row],[Age]]&lt;=25),1,0)</f>
        <v>0</v>
      </c>
      <c r="AV299">
        <f>IF(AND(Table13[[#This Row],[Age]]&gt;=26,Table13[[#This Row],[Age]]&lt;=35),1,0)</f>
        <v>0</v>
      </c>
      <c r="AW299">
        <f>IF(AND(Table13[[#This Row],[Age]]&gt;=36,Table13[[#This Row],[Age]]&lt;=45),1,0)</f>
        <v>0</v>
      </c>
      <c r="AX299">
        <f>IF(AND(Table13[[#This Row],[Age]]&gt;=46,Table13[[#This Row],[Age]]&lt;=55),1,0)</f>
        <v>1</v>
      </c>
      <c r="AY299">
        <f>IF(AND(Table13[[#This Row],[Age]]&gt;=56,Table13[[#This Row],[Age]]&lt;=67),1,0)</f>
        <v>0</v>
      </c>
      <c r="AZ299" t="s">
        <v>25</v>
      </c>
      <c r="BA299">
        <f>IF(Table13[[#This Row],[Marital Status]]="Married",1,0)</f>
        <v>1</v>
      </c>
      <c r="BB299">
        <f>IF(Table13[[#This Row],[Marital Status]]="Single",1,0)</f>
        <v>0</v>
      </c>
      <c r="BC299" t="s">
        <v>27</v>
      </c>
      <c r="BD299">
        <f>IF(Table13[[#This Row],[gender]]="Male",1,0)</f>
        <v>1</v>
      </c>
      <c r="BE299">
        <f>IF(Table13[[#This Row],[gender]]="Female",1,0)</f>
        <v>0</v>
      </c>
      <c r="BF299" t="s">
        <v>23</v>
      </c>
      <c r="BG299">
        <f>IF(Table13[[#This Row],[Highest level of Education]]="Did not attend school",1,0)</f>
        <v>0</v>
      </c>
      <c r="BH299">
        <f>IF(Table13[[#This Row],[Highest level of Education]]="K12 completed",1,0)</f>
        <v>0</v>
      </c>
      <c r="BI299">
        <f>IF(Table13[[#This Row],[Highest level of Education]]="High School Completed",1,0)</f>
        <v>0</v>
      </c>
      <c r="BJ299">
        <f>IF(Table13[[#This Row],[Highest level of Education]]="Technical Diploma/Partially completed College",1,0)</f>
        <v>1</v>
      </c>
      <c r="BK299">
        <f>IF(Table13[[#This Row],[Highest level of Education]]="University/College Degree",1,0)</f>
        <v>0</v>
      </c>
      <c r="BL299">
        <f>IF(Table13[[#This Row],[Highest level of Education]]="Post-graduate education",1,0)</f>
        <v>0</v>
      </c>
      <c r="BM299">
        <v>4</v>
      </c>
      <c r="BN299">
        <v>1</v>
      </c>
      <c r="BO299">
        <v>6</v>
      </c>
      <c r="BP299">
        <f>IF(Table13[[#This Row],[Monthly_Income 1_5500 2_8000 3_11000 4_15000 5_20000 6_27000 7_35000 8_5000 9_51000 98_0]]=1,1,0)</f>
        <v>0</v>
      </c>
      <c r="BQ299">
        <f>IF(Table13[[#This Row],[Monthly_Income 1_5500 2_8000 3_11000 4_15000 5_20000 6_27000 7_35000 8_5000 9_51000 98_0]]=2,1,0)</f>
        <v>0</v>
      </c>
      <c r="BR299">
        <f>IF(Table13[[#This Row],[Monthly_Income 1_5500 2_8000 3_11000 4_15000 5_20000 6_27000 7_35000 8_5000 9_51000 98_0]]=3,1,0)</f>
        <v>0</v>
      </c>
      <c r="BS299">
        <f>IF(Table13[[#This Row],[Monthly_Income 1_5500 2_8000 3_11000 4_15000 5_20000 6_27000 7_35000 8_5000 9_51000 98_0]]=4,1,0)</f>
        <v>0</v>
      </c>
      <c r="BT299">
        <f>IF(Table13[[#This Row],[Monthly_Income 1_5500 2_8000 3_11000 4_15000 5_20000 6_27000 7_35000 8_5000 9_51000 98_0]]=5,1,0)</f>
        <v>0</v>
      </c>
      <c r="BU299">
        <f>IF(Table13[[#This Row],[Monthly_Income 1_5500 2_8000 3_11000 4_15000 5_20000 6_27000 7_35000 8_5000 9_51000 98_0]]=6,1,0)</f>
        <v>1</v>
      </c>
      <c r="BV299">
        <f>IF(Table13[[#This Row],[Monthly_Income 1_5500 2_8000 3_11000 4_15000 5_20000 6_27000 7_35000 8_5000 9_51000 98_0]]=7,1,0)</f>
        <v>0</v>
      </c>
      <c r="BW299">
        <f>IF(Table13[[#This Row],[Monthly_Income 1_5500 2_8000 3_11000 4_15000 5_20000 6_27000 7_35000 8_5000 9_51000 98_0]]=8,1,0)</f>
        <v>0</v>
      </c>
      <c r="BX299">
        <f>IF(Table13[[#This Row],[Monthly_Income 1_5500 2_8000 3_11000 4_15000 5_20000 6_27000 7_35000 8_5000 9_51000 98_0]]=9,1,0)</f>
        <v>0</v>
      </c>
      <c r="BY299">
        <f>IF(Table13[[#This Row],[Monthly_Income 1_5500 2_8000 3_11000 4_15000 5_20000 6_27000 7_35000 8_5000 9_51000 98_0]]=98,1,0)</f>
        <v>0</v>
      </c>
      <c r="BZ299">
        <v>7</v>
      </c>
      <c r="CA299">
        <f>IF(Table13[[#This Row],[Monthly_Household_Income]]=1,1,0)</f>
        <v>0</v>
      </c>
      <c r="CB299">
        <f>IF(Table13[[#This Row],[Monthly_Household_Income]]=2,1,0)</f>
        <v>0</v>
      </c>
      <c r="CC299">
        <f>IF(Table13[[#This Row],[Monthly_Household_Income]]=3,1,0)</f>
        <v>0</v>
      </c>
      <c r="CD299">
        <f>IF(Table13[[#This Row],[Monthly_Household_Income]]=4,1,0)</f>
        <v>0</v>
      </c>
      <c r="CE299">
        <f>IF(Table13[[#This Row],[Monthly_Household_Income]]=5,1,0)</f>
        <v>0</v>
      </c>
      <c r="CF299">
        <f>IF(Table13[[#This Row],[Monthly_Household_Income]]=6,1,0)</f>
        <v>0</v>
      </c>
      <c r="CG299">
        <f>IF(Table13[[#This Row],[Monthly_Household_Income]]=7,1,0)</f>
        <v>1</v>
      </c>
      <c r="CH299">
        <f>IF(Table13[[#This Row],[Monthly_Household_Income]]=8,1,0)</f>
        <v>0</v>
      </c>
      <c r="CI299">
        <f>IF(Table13[[#This Row],[Monthly_Household_Income]]=9,1,0)</f>
        <v>0</v>
      </c>
      <c r="CJ299">
        <f>IF(Table13[[#This Row],[Monthly_Household_Income]]=98,1,0)</f>
        <v>0</v>
      </c>
    </row>
    <row r="300" spans="1:88">
      <c r="A300">
        <v>1095</v>
      </c>
      <c r="B300" s="1">
        <v>43000</v>
      </c>
      <c r="C300" t="s">
        <v>29</v>
      </c>
      <c r="D300">
        <v>7</v>
      </c>
      <c r="E300">
        <v>7</v>
      </c>
      <c r="F300">
        <v>8</v>
      </c>
      <c r="G300">
        <v>7</v>
      </c>
      <c r="H300">
        <v>8</v>
      </c>
      <c r="I300">
        <v>7</v>
      </c>
      <c r="J300" t="s">
        <v>15</v>
      </c>
      <c r="K300">
        <v>8</v>
      </c>
      <c r="L300">
        <v>6</v>
      </c>
      <c r="M300">
        <v>7</v>
      </c>
      <c r="N300">
        <v>8</v>
      </c>
      <c r="O300">
        <v>8</v>
      </c>
      <c r="P300">
        <v>10</v>
      </c>
      <c r="Q300">
        <v>7</v>
      </c>
      <c r="R300">
        <v>9</v>
      </c>
      <c r="S300">
        <v>9</v>
      </c>
      <c r="T300">
        <v>7</v>
      </c>
      <c r="U300">
        <v>10</v>
      </c>
      <c r="V300">
        <v>9</v>
      </c>
      <c r="W300">
        <v>8</v>
      </c>
      <c r="X300">
        <v>8</v>
      </c>
      <c r="Y300">
        <v>7</v>
      </c>
      <c r="Z300">
        <v>6</v>
      </c>
      <c r="AA300">
        <v>8</v>
      </c>
      <c r="AB300">
        <v>0</v>
      </c>
      <c r="AC300">
        <v>2</v>
      </c>
      <c r="AD300">
        <f>IF(Table13[[#This Row],[payment]]=1,1,0)</f>
        <v>0</v>
      </c>
      <c r="AE300">
        <f>IF(Table13[[#This Row],[payment]]=2,1,0)</f>
        <v>1</v>
      </c>
      <c r="AF300">
        <f>IF(Table13[[#This Row],[payment]]=3,1,0)</f>
        <v>0</v>
      </c>
      <c r="AG300">
        <v>1</v>
      </c>
      <c r="AH300">
        <f>IF(Table13[[#This Row],[method_payment]]=1,1,0)</f>
        <v>1</v>
      </c>
      <c r="AI300">
        <f>IF(Table13[[#This Row],[method_payment]]=2,1,0)</f>
        <v>0</v>
      </c>
      <c r="AJ300">
        <f>IF(Table13[[#This Row],[method_payment]]=3,1,0)</f>
        <v>0</v>
      </c>
      <c r="AK300">
        <f>IF(Table13[[#This Row],[method_payment]]=5,1,0)</f>
        <v>0</v>
      </c>
      <c r="AL300">
        <f>IF(Table13[[#This Row],[method_payment]]=6,1,0)</f>
        <v>0</v>
      </c>
      <c r="AM300" t="s">
        <v>16</v>
      </c>
      <c r="AN300" t="s">
        <v>15</v>
      </c>
      <c r="AO300">
        <v>5</v>
      </c>
      <c r="AP300" s="2">
        <v>79.83</v>
      </c>
      <c r="AQ300" s="3">
        <f>IF(AND(Table13[[#This Row],[Average_amount_spent_per_visit_last_3_months]]&gt;=1,Table13[[#This Row],[Average_amount_spent_per_visit_last_3_months]]&lt;=999),1,0)</f>
        <v>1</v>
      </c>
      <c r="AR300" s="3">
        <f>IF(AND(Table13[[#This Row],[Average_amount_spent_per_visit_last_3_months]]&gt;=1000,Table13[[#This Row],[Average_amount_spent_per_visit_last_3_months]]&lt;=6700),1,0)</f>
        <v>0</v>
      </c>
      <c r="AS300">
        <v>2</v>
      </c>
      <c r="AT300">
        <v>48</v>
      </c>
      <c r="AU300">
        <f>IF(AND(Table13[[#This Row],[Age]]&gt;=18,Table13[[#This Row],[Age]]&lt;=25),1,0)</f>
        <v>0</v>
      </c>
      <c r="AV300">
        <f>IF(AND(Table13[[#This Row],[Age]]&gt;=26,Table13[[#This Row],[Age]]&lt;=35),1,0)</f>
        <v>0</v>
      </c>
      <c r="AW300">
        <f>IF(AND(Table13[[#This Row],[Age]]&gt;=36,Table13[[#This Row],[Age]]&lt;=45),1,0)</f>
        <v>0</v>
      </c>
      <c r="AX300">
        <f>IF(AND(Table13[[#This Row],[Age]]&gt;=46,Table13[[#This Row],[Age]]&lt;=55),1,0)</f>
        <v>1</v>
      </c>
      <c r="AY300">
        <f>IF(AND(Table13[[#This Row],[Age]]&gt;=56,Table13[[#This Row],[Age]]&lt;=67),1,0)</f>
        <v>0</v>
      </c>
      <c r="AZ300" t="s">
        <v>25</v>
      </c>
      <c r="BA300">
        <f>IF(Table13[[#This Row],[Marital Status]]="Married",1,0)</f>
        <v>1</v>
      </c>
      <c r="BB300">
        <f>IF(Table13[[#This Row],[Marital Status]]="Single",1,0)</f>
        <v>0</v>
      </c>
      <c r="BC300" t="s">
        <v>28</v>
      </c>
      <c r="BD300">
        <f>IF(Table13[[#This Row],[gender]]="Male",1,0)</f>
        <v>0</v>
      </c>
      <c r="BE300">
        <f>IF(Table13[[#This Row],[gender]]="Female",1,0)</f>
        <v>1</v>
      </c>
      <c r="BF300" t="s">
        <v>19</v>
      </c>
      <c r="BG300">
        <f>IF(Table13[[#This Row],[Highest level of Education]]="Did not attend school",1,0)</f>
        <v>0</v>
      </c>
      <c r="BH300">
        <f>IF(Table13[[#This Row],[Highest level of Education]]="K12 completed",1,0)</f>
        <v>0</v>
      </c>
      <c r="BI300">
        <f>IF(Table13[[#This Row],[Highest level of Education]]="High School Completed",1,0)</f>
        <v>0</v>
      </c>
      <c r="BJ300">
        <f>IF(Table13[[#This Row],[Highest level of Education]]="Technical Diploma/Partially completed College",1,0)</f>
        <v>0</v>
      </c>
      <c r="BK300">
        <f>IF(Table13[[#This Row],[Highest level of Education]]="University/College Degree",1,0)</f>
        <v>1</v>
      </c>
      <c r="BL300">
        <f>IF(Table13[[#This Row],[Highest level of Education]]="Post-graduate education",1,0)</f>
        <v>0</v>
      </c>
      <c r="BM300">
        <v>3</v>
      </c>
      <c r="BN300">
        <v>1</v>
      </c>
      <c r="BO300">
        <v>8</v>
      </c>
      <c r="BP300">
        <f>IF(Table13[[#This Row],[Monthly_Income 1_5500 2_8000 3_11000 4_15000 5_20000 6_27000 7_35000 8_5000 9_51000 98_0]]=1,1,0)</f>
        <v>0</v>
      </c>
      <c r="BQ300">
        <f>IF(Table13[[#This Row],[Monthly_Income 1_5500 2_8000 3_11000 4_15000 5_20000 6_27000 7_35000 8_5000 9_51000 98_0]]=2,1,0)</f>
        <v>0</v>
      </c>
      <c r="BR300">
        <f>IF(Table13[[#This Row],[Monthly_Income 1_5500 2_8000 3_11000 4_15000 5_20000 6_27000 7_35000 8_5000 9_51000 98_0]]=3,1,0)</f>
        <v>0</v>
      </c>
      <c r="BS300">
        <f>IF(Table13[[#This Row],[Monthly_Income 1_5500 2_8000 3_11000 4_15000 5_20000 6_27000 7_35000 8_5000 9_51000 98_0]]=4,1,0)</f>
        <v>0</v>
      </c>
      <c r="BT300">
        <f>IF(Table13[[#This Row],[Monthly_Income 1_5500 2_8000 3_11000 4_15000 5_20000 6_27000 7_35000 8_5000 9_51000 98_0]]=5,1,0)</f>
        <v>0</v>
      </c>
      <c r="BU300">
        <f>IF(Table13[[#This Row],[Monthly_Income 1_5500 2_8000 3_11000 4_15000 5_20000 6_27000 7_35000 8_5000 9_51000 98_0]]=6,1,0)</f>
        <v>0</v>
      </c>
      <c r="BV300">
        <f>IF(Table13[[#This Row],[Monthly_Income 1_5500 2_8000 3_11000 4_15000 5_20000 6_27000 7_35000 8_5000 9_51000 98_0]]=7,1,0)</f>
        <v>0</v>
      </c>
      <c r="BW300">
        <f>IF(Table13[[#This Row],[Monthly_Income 1_5500 2_8000 3_11000 4_15000 5_20000 6_27000 7_35000 8_5000 9_51000 98_0]]=8,1,0)</f>
        <v>1</v>
      </c>
      <c r="BX300">
        <f>IF(Table13[[#This Row],[Monthly_Income 1_5500 2_8000 3_11000 4_15000 5_20000 6_27000 7_35000 8_5000 9_51000 98_0]]=9,1,0)</f>
        <v>0</v>
      </c>
      <c r="BY300">
        <f>IF(Table13[[#This Row],[Monthly_Income 1_5500 2_8000 3_11000 4_15000 5_20000 6_27000 7_35000 8_5000 9_51000 98_0]]=98,1,0)</f>
        <v>0</v>
      </c>
      <c r="BZ300">
        <v>9</v>
      </c>
      <c r="CA300">
        <f>IF(Table13[[#This Row],[Monthly_Household_Income]]=1,1,0)</f>
        <v>0</v>
      </c>
      <c r="CB300">
        <f>IF(Table13[[#This Row],[Monthly_Household_Income]]=2,1,0)</f>
        <v>0</v>
      </c>
      <c r="CC300">
        <f>IF(Table13[[#This Row],[Monthly_Household_Income]]=3,1,0)</f>
        <v>0</v>
      </c>
      <c r="CD300">
        <f>IF(Table13[[#This Row],[Monthly_Household_Income]]=4,1,0)</f>
        <v>0</v>
      </c>
      <c r="CE300">
        <f>IF(Table13[[#This Row],[Monthly_Household_Income]]=5,1,0)</f>
        <v>0</v>
      </c>
      <c r="CF300">
        <f>IF(Table13[[#This Row],[Monthly_Household_Income]]=6,1,0)</f>
        <v>0</v>
      </c>
      <c r="CG300">
        <f>IF(Table13[[#This Row],[Monthly_Household_Income]]=7,1,0)</f>
        <v>0</v>
      </c>
      <c r="CH300">
        <f>IF(Table13[[#This Row],[Monthly_Household_Income]]=8,1,0)</f>
        <v>0</v>
      </c>
      <c r="CI300">
        <f>IF(Table13[[#This Row],[Monthly_Household_Income]]=9,1,0)</f>
        <v>1</v>
      </c>
      <c r="CJ300">
        <f>IF(Table13[[#This Row],[Monthly_Household_Income]]=98,1,0)</f>
        <v>0</v>
      </c>
    </row>
    <row r="301" spans="1:88">
      <c r="A301">
        <v>1102</v>
      </c>
      <c r="B301" s="1">
        <v>43222</v>
      </c>
      <c r="C301" t="s">
        <v>29</v>
      </c>
      <c r="D301">
        <v>9</v>
      </c>
      <c r="E301">
        <v>8</v>
      </c>
      <c r="F301">
        <v>9</v>
      </c>
      <c r="G301">
        <v>8</v>
      </c>
      <c r="H301">
        <v>7</v>
      </c>
      <c r="I301">
        <v>9</v>
      </c>
      <c r="J301" t="s">
        <v>15</v>
      </c>
      <c r="K301">
        <v>7</v>
      </c>
      <c r="L301">
        <v>6</v>
      </c>
      <c r="M301">
        <v>8</v>
      </c>
      <c r="N301">
        <v>6</v>
      </c>
      <c r="O301">
        <v>8</v>
      </c>
      <c r="P301">
        <v>7</v>
      </c>
      <c r="Q301">
        <v>7</v>
      </c>
      <c r="R301">
        <v>9</v>
      </c>
      <c r="S301">
        <v>8</v>
      </c>
      <c r="T301">
        <v>7</v>
      </c>
      <c r="U301">
        <v>8</v>
      </c>
      <c r="V301">
        <v>6</v>
      </c>
      <c r="W301">
        <v>7</v>
      </c>
      <c r="X301">
        <v>0</v>
      </c>
      <c r="Y301">
        <v>8</v>
      </c>
      <c r="Z301">
        <v>7</v>
      </c>
      <c r="AA301">
        <v>9</v>
      </c>
      <c r="AB301">
        <v>0</v>
      </c>
      <c r="AC301">
        <v>1</v>
      </c>
      <c r="AD301">
        <f>IF(Table13[[#This Row],[payment]]=1,1,0)</f>
        <v>1</v>
      </c>
      <c r="AE301">
        <f>IF(Table13[[#This Row],[payment]]=2,1,0)</f>
        <v>0</v>
      </c>
      <c r="AF301">
        <f>IF(Table13[[#This Row],[payment]]=3,1,0)</f>
        <v>0</v>
      </c>
      <c r="AG301">
        <v>1</v>
      </c>
      <c r="AH301">
        <f>IF(Table13[[#This Row],[method_payment]]=1,1,0)</f>
        <v>1</v>
      </c>
      <c r="AI301">
        <f>IF(Table13[[#This Row],[method_payment]]=2,1,0)</f>
        <v>0</v>
      </c>
      <c r="AJ301">
        <f>IF(Table13[[#This Row],[method_payment]]=3,1,0)</f>
        <v>0</v>
      </c>
      <c r="AK301">
        <f>IF(Table13[[#This Row],[method_payment]]=5,1,0)</f>
        <v>0</v>
      </c>
      <c r="AL301">
        <f>IF(Table13[[#This Row],[method_payment]]=6,1,0)</f>
        <v>0</v>
      </c>
      <c r="AM301" t="s">
        <v>15</v>
      </c>
      <c r="AN301" t="s">
        <v>15</v>
      </c>
      <c r="AO301">
        <v>1</v>
      </c>
      <c r="AP301" s="2">
        <v>209.9</v>
      </c>
      <c r="AQ301" s="3">
        <f>IF(AND(Table13[[#This Row],[Average_amount_spent_per_visit_last_3_months]]&gt;=1,Table13[[#This Row],[Average_amount_spent_per_visit_last_3_months]]&lt;=999),1,0)</f>
        <v>1</v>
      </c>
      <c r="AR301" s="3">
        <f>IF(AND(Table13[[#This Row],[Average_amount_spent_per_visit_last_3_months]]&gt;=1000,Table13[[#This Row],[Average_amount_spent_per_visit_last_3_months]]&lt;=6700),1,0)</f>
        <v>0</v>
      </c>
      <c r="AS301">
        <v>1</v>
      </c>
      <c r="AT301">
        <v>29</v>
      </c>
      <c r="AU301">
        <f>IF(AND(Table13[[#This Row],[Age]]&gt;=18,Table13[[#This Row],[Age]]&lt;=25),1,0)</f>
        <v>0</v>
      </c>
      <c r="AV301">
        <f>IF(AND(Table13[[#This Row],[Age]]&gt;=26,Table13[[#This Row],[Age]]&lt;=35),1,0)</f>
        <v>1</v>
      </c>
      <c r="AW301">
        <f>IF(AND(Table13[[#This Row],[Age]]&gt;=36,Table13[[#This Row],[Age]]&lt;=45),1,0)</f>
        <v>0</v>
      </c>
      <c r="AX301">
        <f>IF(AND(Table13[[#This Row],[Age]]&gt;=46,Table13[[#This Row],[Age]]&lt;=55),1,0)</f>
        <v>0</v>
      </c>
      <c r="AY301">
        <f>IF(AND(Table13[[#This Row],[Age]]&gt;=56,Table13[[#This Row],[Age]]&lt;=67),1,0)</f>
        <v>0</v>
      </c>
      <c r="AZ301" t="s">
        <v>25</v>
      </c>
      <c r="BA301">
        <f>IF(Table13[[#This Row],[Marital Status]]="Married",1,0)</f>
        <v>1</v>
      </c>
      <c r="BB301">
        <f>IF(Table13[[#This Row],[Marital Status]]="Single",1,0)</f>
        <v>0</v>
      </c>
      <c r="BC301" t="s">
        <v>27</v>
      </c>
      <c r="BD301">
        <f>IF(Table13[[#This Row],[gender]]="Male",1,0)</f>
        <v>1</v>
      </c>
      <c r="BE301">
        <f>IF(Table13[[#This Row],[gender]]="Female",1,0)</f>
        <v>0</v>
      </c>
      <c r="BF301" t="s">
        <v>19</v>
      </c>
      <c r="BG301">
        <f>IF(Table13[[#This Row],[Highest level of Education]]="Did not attend school",1,0)</f>
        <v>0</v>
      </c>
      <c r="BH301">
        <f>IF(Table13[[#This Row],[Highest level of Education]]="K12 completed",1,0)</f>
        <v>0</v>
      </c>
      <c r="BI301">
        <f>IF(Table13[[#This Row],[Highest level of Education]]="High School Completed",1,0)</f>
        <v>0</v>
      </c>
      <c r="BJ301">
        <f>IF(Table13[[#This Row],[Highest level of Education]]="Technical Diploma/Partially completed College",1,0)</f>
        <v>0</v>
      </c>
      <c r="BK301">
        <f>IF(Table13[[#This Row],[Highest level of Education]]="University/College Degree",1,0)</f>
        <v>1</v>
      </c>
      <c r="BL301">
        <f>IF(Table13[[#This Row],[Highest level of Education]]="Post-graduate education",1,0)</f>
        <v>0</v>
      </c>
      <c r="BM301">
        <v>2</v>
      </c>
      <c r="BN301">
        <v>1</v>
      </c>
      <c r="BO301">
        <v>3</v>
      </c>
      <c r="BP301">
        <f>IF(Table13[[#This Row],[Monthly_Income 1_5500 2_8000 3_11000 4_15000 5_20000 6_27000 7_35000 8_5000 9_51000 98_0]]=1,1,0)</f>
        <v>0</v>
      </c>
      <c r="BQ301">
        <f>IF(Table13[[#This Row],[Monthly_Income 1_5500 2_8000 3_11000 4_15000 5_20000 6_27000 7_35000 8_5000 9_51000 98_0]]=2,1,0)</f>
        <v>0</v>
      </c>
      <c r="BR301">
        <f>IF(Table13[[#This Row],[Monthly_Income 1_5500 2_8000 3_11000 4_15000 5_20000 6_27000 7_35000 8_5000 9_51000 98_0]]=3,1,0)</f>
        <v>1</v>
      </c>
      <c r="BS301">
        <f>IF(Table13[[#This Row],[Monthly_Income 1_5500 2_8000 3_11000 4_15000 5_20000 6_27000 7_35000 8_5000 9_51000 98_0]]=4,1,0)</f>
        <v>0</v>
      </c>
      <c r="BT301">
        <f>IF(Table13[[#This Row],[Monthly_Income 1_5500 2_8000 3_11000 4_15000 5_20000 6_27000 7_35000 8_5000 9_51000 98_0]]=5,1,0)</f>
        <v>0</v>
      </c>
      <c r="BU301">
        <f>IF(Table13[[#This Row],[Monthly_Income 1_5500 2_8000 3_11000 4_15000 5_20000 6_27000 7_35000 8_5000 9_51000 98_0]]=6,1,0)</f>
        <v>0</v>
      </c>
      <c r="BV301">
        <f>IF(Table13[[#This Row],[Monthly_Income 1_5500 2_8000 3_11000 4_15000 5_20000 6_27000 7_35000 8_5000 9_51000 98_0]]=7,1,0)</f>
        <v>0</v>
      </c>
      <c r="BW301">
        <f>IF(Table13[[#This Row],[Monthly_Income 1_5500 2_8000 3_11000 4_15000 5_20000 6_27000 7_35000 8_5000 9_51000 98_0]]=8,1,0)</f>
        <v>0</v>
      </c>
      <c r="BX301">
        <f>IF(Table13[[#This Row],[Monthly_Income 1_5500 2_8000 3_11000 4_15000 5_20000 6_27000 7_35000 8_5000 9_51000 98_0]]=9,1,0)</f>
        <v>0</v>
      </c>
      <c r="BY301">
        <f>IF(Table13[[#This Row],[Monthly_Income 1_5500 2_8000 3_11000 4_15000 5_20000 6_27000 7_35000 8_5000 9_51000 98_0]]=98,1,0)</f>
        <v>0</v>
      </c>
      <c r="BZ301">
        <v>7</v>
      </c>
      <c r="CA301">
        <f>IF(Table13[[#This Row],[Monthly_Household_Income]]=1,1,0)</f>
        <v>0</v>
      </c>
      <c r="CB301">
        <f>IF(Table13[[#This Row],[Monthly_Household_Income]]=2,1,0)</f>
        <v>0</v>
      </c>
      <c r="CC301">
        <f>IF(Table13[[#This Row],[Monthly_Household_Income]]=3,1,0)</f>
        <v>0</v>
      </c>
      <c r="CD301">
        <f>IF(Table13[[#This Row],[Monthly_Household_Income]]=4,1,0)</f>
        <v>0</v>
      </c>
      <c r="CE301">
        <f>IF(Table13[[#This Row],[Monthly_Household_Income]]=5,1,0)</f>
        <v>0</v>
      </c>
      <c r="CF301">
        <f>IF(Table13[[#This Row],[Monthly_Household_Income]]=6,1,0)</f>
        <v>0</v>
      </c>
      <c r="CG301">
        <f>IF(Table13[[#This Row],[Monthly_Household_Income]]=7,1,0)</f>
        <v>1</v>
      </c>
      <c r="CH301">
        <f>IF(Table13[[#This Row],[Monthly_Household_Income]]=8,1,0)</f>
        <v>0</v>
      </c>
      <c r="CI301">
        <f>IF(Table13[[#This Row],[Monthly_Household_Income]]=9,1,0)</f>
        <v>0</v>
      </c>
      <c r="CJ301">
        <f>IF(Table13[[#This Row],[Monthly_Household_Income]]=98,1,0)</f>
        <v>0</v>
      </c>
    </row>
    <row r="302" spans="1:88">
      <c r="A302">
        <v>1106</v>
      </c>
      <c r="B302" s="1">
        <v>42990</v>
      </c>
      <c r="C302" t="s">
        <v>32</v>
      </c>
      <c r="D302">
        <v>9</v>
      </c>
      <c r="E302">
        <v>7</v>
      </c>
      <c r="F302">
        <v>8</v>
      </c>
      <c r="G302">
        <v>8</v>
      </c>
      <c r="H302">
        <v>7</v>
      </c>
      <c r="I302">
        <v>7</v>
      </c>
      <c r="J302" t="s">
        <v>16</v>
      </c>
      <c r="K302">
        <v>8</v>
      </c>
      <c r="L302">
        <v>8</v>
      </c>
      <c r="M302">
        <v>7</v>
      </c>
      <c r="N302">
        <v>7</v>
      </c>
      <c r="O302">
        <v>7</v>
      </c>
      <c r="P302">
        <v>8</v>
      </c>
      <c r="Q302">
        <v>10</v>
      </c>
      <c r="R302">
        <v>10</v>
      </c>
      <c r="S302">
        <v>8</v>
      </c>
      <c r="T302">
        <v>7</v>
      </c>
      <c r="U302">
        <v>8</v>
      </c>
      <c r="V302">
        <v>8</v>
      </c>
      <c r="W302">
        <v>7</v>
      </c>
      <c r="X302">
        <v>0</v>
      </c>
      <c r="Y302">
        <v>7</v>
      </c>
      <c r="Z302">
        <v>8</v>
      </c>
      <c r="AA302">
        <v>7</v>
      </c>
      <c r="AB302">
        <v>7</v>
      </c>
      <c r="AC302">
        <v>2</v>
      </c>
      <c r="AD302">
        <f>IF(Table13[[#This Row],[payment]]=1,1,0)</f>
        <v>0</v>
      </c>
      <c r="AE302">
        <f>IF(Table13[[#This Row],[payment]]=2,1,0)</f>
        <v>1</v>
      </c>
      <c r="AF302">
        <f>IF(Table13[[#This Row],[payment]]=3,1,0)</f>
        <v>0</v>
      </c>
      <c r="AG302">
        <v>1</v>
      </c>
      <c r="AH302">
        <f>IF(Table13[[#This Row],[method_payment]]=1,1,0)</f>
        <v>1</v>
      </c>
      <c r="AI302">
        <f>IF(Table13[[#This Row],[method_payment]]=2,1,0)</f>
        <v>0</v>
      </c>
      <c r="AJ302">
        <f>IF(Table13[[#This Row],[method_payment]]=3,1,0)</f>
        <v>0</v>
      </c>
      <c r="AK302">
        <f>IF(Table13[[#This Row],[method_payment]]=5,1,0)</f>
        <v>0</v>
      </c>
      <c r="AL302">
        <f>IF(Table13[[#This Row],[method_payment]]=6,1,0)</f>
        <v>0</v>
      </c>
      <c r="AM302" t="s">
        <v>16</v>
      </c>
      <c r="AN302" t="s">
        <v>15</v>
      </c>
      <c r="AO302">
        <v>1</v>
      </c>
      <c r="AP302" s="2">
        <v>272.81</v>
      </c>
      <c r="AQ302" s="3">
        <f>IF(AND(Table13[[#This Row],[Average_amount_spent_per_visit_last_3_months]]&gt;=1,Table13[[#This Row],[Average_amount_spent_per_visit_last_3_months]]&lt;=999),1,0)</f>
        <v>1</v>
      </c>
      <c r="AR302" s="3">
        <f>IF(AND(Table13[[#This Row],[Average_amount_spent_per_visit_last_3_months]]&gt;=1000,Table13[[#This Row],[Average_amount_spent_per_visit_last_3_months]]&lt;=6700),1,0)</f>
        <v>0</v>
      </c>
      <c r="AS302">
        <v>1</v>
      </c>
      <c r="AT302">
        <v>40</v>
      </c>
      <c r="AU302">
        <f>IF(AND(Table13[[#This Row],[Age]]&gt;=18,Table13[[#This Row],[Age]]&lt;=25),1,0)</f>
        <v>0</v>
      </c>
      <c r="AV302">
        <f>IF(AND(Table13[[#This Row],[Age]]&gt;=26,Table13[[#This Row],[Age]]&lt;=35),1,0)</f>
        <v>0</v>
      </c>
      <c r="AW302">
        <f>IF(AND(Table13[[#This Row],[Age]]&gt;=36,Table13[[#This Row],[Age]]&lt;=45),1,0)</f>
        <v>1</v>
      </c>
      <c r="AX302">
        <f>IF(AND(Table13[[#This Row],[Age]]&gt;=46,Table13[[#This Row],[Age]]&lt;=55),1,0)</f>
        <v>0</v>
      </c>
      <c r="AY302">
        <f>IF(AND(Table13[[#This Row],[Age]]&gt;=56,Table13[[#This Row],[Age]]&lt;=67),1,0)</f>
        <v>0</v>
      </c>
      <c r="AZ302" t="s">
        <v>25</v>
      </c>
      <c r="BA302">
        <f>IF(Table13[[#This Row],[Marital Status]]="Married",1,0)</f>
        <v>1</v>
      </c>
      <c r="BB302">
        <f>IF(Table13[[#This Row],[Marital Status]]="Single",1,0)</f>
        <v>0</v>
      </c>
      <c r="BC302" t="s">
        <v>27</v>
      </c>
      <c r="BD302">
        <f>IF(Table13[[#This Row],[gender]]="Male",1,0)</f>
        <v>1</v>
      </c>
      <c r="BE302">
        <f>IF(Table13[[#This Row],[gender]]="Female",1,0)</f>
        <v>0</v>
      </c>
      <c r="BF302" t="s">
        <v>18</v>
      </c>
      <c r="BG302">
        <f>IF(Table13[[#This Row],[Highest level of Education]]="Did not attend school",1,0)</f>
        <v>0</v>
      </c>
      <c r="BH302">
        <f>IF(Table13[[#This Row],[Highest level of Education]]="K12 completed",1,0)</f>
        <v>0</v>
      </c>
      <c r="BI302">
        <f>IF(Table13[[#This Row],[Highest level of Education]]="High School Completed",1,0)</f>
        <v>0</v>
      </c>
      <c r="BJ302">
        <f>IF(Table13[[#This Row],[Highest level of Education]]="Technical Diploma/Partially completed College",1,0)</f>
        <v>0</v>
      </c>
      <c r="BK302">
        <f>IF(Table13[[#This Row],[Highest level of Education]]="University/College Degree",1,0)</f>
        <v>0</v>
      </c>
      <c r="BL302">
        <f>IF(Table13[[#This Row],[Highest level of Education]]="Post-graduate education",1,0)</f>
        <v>1</v>
      </c>
      <c r="BM302">
        <v>3</v>
      </c>
      <c r="BN302">
        <v>1</v>
      </c>
      <c r="BO302">
        <v>5</v>
      </c>
      <c r="BP302">
        <f>IF(Table13[[#This Row],[Monthly_Income 1_5500 2_8000 3_11000 4_15000 5_20000 6_27000 7_35000 8_5000 9_51000 98_0]]=1,1,0)</f>
        <v>0</v>
      </c>
      <c r="BQ302">
        <f>IF(Table13[[#This Row],[Monthly_Income 1_5500 2_8000 3_11000 4_15000 5_20000 6_27000 7_35000 8_5000 9_51000 98_0]]=2,1,0)</f>
        <v>0</v>
      </c>
      <c r="BR302">
        <f>IF(Table13[[#This Row],[Monthly_Income 1_5500 2_8000 3_11000 4_15000 5_20000 6_27000 7_35000 8_5000 9_51000 98_0]]=3,1,0)</f>
        <v>0</v>
      </c>
      <c r="BS302">
        <f>IF(Table13[[#This Row],[Monthly_Income 1_5500 2_8000 3_11000 4_15000 5_20000 6_27000 7_35000 8_5000 9_51000 98_0]]=4,1,0)</f>
        <v>0</v>
      </c>
      <c r="BT302">
        <f>IF(Table13[[#This Row],[Monthly_Income 1_5500 2_8000 3_11000 4_15000 5_20000 6_27000 7_35000 8_5000 9_51000 98_0]]=5,1,0)</f>
        <v>1</v>
      </c>
      <c r="BU302">
        <f>IF(Table13[[#This Row],[Monthly_Income 1_5500 2_8000 3_11000 4_15000 5_20000 6_27000 7_35000 8_5000 9_51000 98_0]]=6,1,0)</f>
        <v>0</v>
      </c>
      <c r="BV302">
        <f>IF(Table13[[#This Row],[Monthly_Income 1_5500 2_8000 3_11000 4_15000 5_20000 6_27000 7_35000 8_5000 9_51000 98_0]]=7,1,0)</f>
        <v>0</v>
      </c>
      <c r="BW302">
        <f>IF(Table13[[#This Row],[Monthly_Income 1_5500 2_8000 3_11000 4_15000 5_20000 6_27000 7_35000 8_5000 9_51000 98_0]]=8,1,0)</f>
        <v>0</v>
      </c>
      <c r="BX302">
        <f>IF(Table13[[#This Row],[Monthly_Income 1_5500 2_8000 3_11000 4_15000 5_20000 6_27000 7_35000 8_5000 9_51000 98_0]]=9,1,0)</f>
        <v>0</v>
      </c>
      <c r="BY302">
        <f>IF(Table13[[#This Row],[Monthly_Income 1_5500 2_8000 3_11000 4_15000 5_20000 6_27000 7_35000 8_5000 9_51000 98_0]]=98,1,0)</f>
        <v>0</v>
      </c>
      <c r="BZ302">
        <v>9</v>
      </c>
      <c r="CA302">
        <f>IF(Table13[[#This Row],[Monthly_Household_Income]]=1,1,0)</f>
        <v>0</v>
      </c>
      <c r="CB302">
        <f>IF(Table13[[#This Row],[Monthly_Household_Income]]=2,1,0)</f>
        <v>0</v>
      </c>
      <c r="CC302">
        <f>IF(Table13[[#This Row],[Monthly_Household_Income]]=3,1,0)</f>
        <v>0</v>
      </c>
      <c r="CD302">
        <f>IF(Table13[[#This Row],[Monthly_Household_Income]]=4,1,0)</f>
        <v>0</v>
      </c>
      <c r="CE302">
        <f>IF(Table13[[#This Row],[Monthly_Household_Income]]=5,1,0)</f>
        <v>0</v>
      </c>
      <c r="CF302">
        <f>IF(Table13[[#This Row],[Monthly_Household_Income]]=6,1,0)</f>
        <v>0</v>
      </c>
      <c r="CG302">
        <f>IF(Table13[[#This Row],[Monthly_Household_Income]]=7,1,0)</f>
        <v>0</v>
      </c>
      <c r="CH302">
        <f>IF(Table13[[#This Row],[Monthly_Household_Income]]=8,1,0)</f>
        <v>0</v>
      </c>
      <c r="CI302">
        <f>IF(Table13[[#This Row],[Monthly_Household_Income]]=9,1,0)</f>
        <v>1</v>
      </c>
      <c r="CJ302">
        <f>IF(Table13[[#This Row],[Monthly_Household_Income]]=98,1,0)</f>
        <v>0</v>
      </c>
    </row>
    <row r="303" spans="1:88">
      <c r="A303">
        <v>1108</v>
      </c>
      <c r="B303" s="1">
        <v>42973</v>
      </c>
      <c r="C303" t="s">
        <v>31</v>
      </c>
      <c r="D303">
        <v>8</v>
      </c>
      <c r="E303">
        <v>9</v>
      </c>
      <c r="F303">
        <v>6</v>
      </c>
      <c r="G303">
        <v>7</v>
      </c>
      <c r="H303">
        <v>6</v>
      </c>
      <c r="I303">
        <v>6</v>
      </c>
      <c r="J303" t="s">
        <v>15</v>
      </c>
      <c r="K303">
        <v>8</v>
      </c>
      <c r="L303">
        <v>9</v>
      </c>
      <c r="M303">
        <v>7</v>
      </c>
      <c r="N303">
        <v>9</v>
      </c>
      <c r="O303">
        <v>7</v>
      </c>
      <c r="P303">
        <v>7</v>
      </c>
      <c r="Q303">
        <v>8</v>
      </c>
      <c r="R303">
        <v>7</v>
      </c>
      <c r="S303">
        <v>7</v>
      </c>
      <c r="T303">
        <v>8</v>
      </c>
      <c r="U303">
        <v>7</v>
      </c>
      <c r="V303">
        <v>9</v>
      </c>
      <c r="W303">
        <v>8</v>
      </c>
      <c r="X303">
        <v>7</v>
      </c>
      <c r="Y303">
        <v>7</v>
      </c>
      <c r="Z303">
        <v>9</v>
      </c>
      <c r="AA303">
        <v>7</v>
      </c>
      <c r="AB303">
        <v>7</v>
      </c>
      <c r="AC303">
        <v>1</v>
      </c>
      <c r="AD303">
        <f>IF(Table13[[#This Row],[payment]]=1,1,0)</f>
        <v>1</v>
      </c>
      <c r="AE303">
        <f>IF(Table13[[#This Row],[payment]]=2,1,0)</f>
        <v>0</v>
      </c>
      <c r="AF303">
        <f>IF(Table13[[#This Row],[payment]]=3,1,0)</f>
        <v>0</v>
      </c>
      <c r="AG303">
        <v>5</v>
      </c>
      <c r="AH303">
        <f>IF(Table13[[#This Row],[method_payment]]=1,1,0)</f>
        <v>0</v>
      </c>
      <c r="AI303">
        <f>IF(Table13[[#This Row],[method_payment]]=2,1,0)</f>
        <v>0</v>
      </c>
      <c r="AJ303">
        <f>IF(Table13[[#This Row],[method_payment]]=3,1,0)</f>
        <v>0</v>
      </c>
      <c r="AK303">
        <f>IF(Table13[[#This Row],[method_payment]]=5,1,0)</f>
        <v>1</v>
      </c>
      <c r="AL303">
        <f>IF(Table13[[#This Row],[method_payment]]=6,1,0)</f>
        <v>0</v>
      </c>
      <c r="AM303" t="s">
        <v>16</v>
      </c>
      <c r="AN303" t="s">
        <v>16</v>
      </c>
      <c r="AO303">
        <v>5</v>
      </c>
      <c r="AP303" s="2">
        <v>832.89</v>
      </c>
      <c r="AQ303" s="3">
        <f>IF(AND(Table13[[#This Row],[Average_amount_spent_per_visit_last_3_months]]&gt;=1,Table13[[#This Row],[Average_amount_spent_per_visit_last_3_months]]&lt;=999),1,0)</f>
        <v>1</v>
      </c>
      <c r="AR303" s="3">
        <f>IF(AND(Table13[[#This Row],[Average_amount_spent_per_visit_last_3_months]]&gt;=1000,Table13[[#This Row],[Average_amount_spent_per_visit_last_3_months]]&lt;=6700),1,0)</f>
        <v>0</v>
      </c>
      <c r="AS303">
        <v>3</v>
      </c>
      <c r="AT303">
        <v>44</v>
      </c>
      <c r="AU303">
        <f>IF(AND(Table13[[#This Row],[Age]]&gt;=18,Table13[[#This Row],[Age]]&lt;=25),1,0)</f>
        <v>0</v>
      </c>
      <c r="AV303">
        <f>IF(AND(Table13[[#This Row],[Age]]&gt;=26,Table13[[#This Row],[Age]]&lt;=35),1,0)</f>
        <v>0</v>
      </c>
      <c r="AW303">
        <f>IF(AND(Table13[[#This Row],[Age]]&gt;=36,Table13[[#This Row],[Age]]&lt;=45),1,0)</f>
        <v>1</v>
      </c>
      <c r="AX303">
        <f>IF(AND(Table13[[#This Row],[Age]]&gt;=46,Table13[[#This Row],[Age]]&lt;=55),1,0)</f>
        <v>0</v>
      </c>
      <c r="AY303">
        <f>IF(AND(Table13[[#This Row],[Age]]&gt;=56,Table13[[#This Row],[Age]]&lt;=67),1,0)</f>
        <v>0</v>
      </c>
      <c r="AZ303" t="s">
        <v>25</v>
      </c>
      <c r="BA303">
        <f>IF(Table13[[#This Row],[Marital Status]]="Married",1,0)</f>
        <v>1</v>
      </c>
      <c r="BB303">
        <f>IF(Table13[[#This Row],[Marital Status]]="Single",1,0)</f>
        <v>0</v>
      </c>
      <c r="BC303" t="s">
        <v>27</v>
      </c>
      <c r="BD303">
        <f>IF(Table13[[#This Row],[gender]]="Male",1,0)</f>
        <v>1</v>
      </c>
      <c r="BE303">
        <f>IF(Table13[[#This Row],[gender]]="Female",1,0)</f>
        <v>0</v>
      </c>
      <c r="BF303" t="s">
        <v>19</v>
      </c>
      <c r="BG303">
        <f>IF(Table13[[#This Row],[Highest level of Education]]="Did not attend school",1,0)</f>
        <v>0</v>
      </c>
      <c r="BH303">
        <f>IF(Table13[[#This Row],[Highest level of Education]]="K12 completed",1,0)</f>
        <v>0</v>
      </c>
      <c r="BI303">
        <f>IF(Table13[[#This Row],[Highest level of Education]]="High School Completed",1,0)</f>
        <v>0</v>
      </c>
      <c r="BJ303">
        <f>IF(Table13[[#This Row],[Highest level of Education]]="Technical Diploma/Partially completed College",1,0)</f>
        <v>0</v>
      </c>
      <c r="BK303">
        <f>IF(Table13[[#This Row],[Highest level of Education]]="University/College Degree",1,0)</f>
        <v>1</v>
      </c>
      <c r="BL303">
        <f>IF(Table13[[#This Row],[Highest level of Education]]="Post-graduate education",1,0)</f>
        <v>0</v>
      </c>
      <c r="BM303">
        <v>4</v>
      </c>
      <c r="BN303">
        <v>1</v>
      </c>
      <c r="BO303">
        <v>5</v>
      </c>
      <c r="BP303">
        <f>IF(Table13[[#This Row],[Monthly_Income 1_5500 2_8000 3_11000 4_15000 5_20000 6_27000 7_35000 8_5000 9_51000 98_0]]=1,1,0)</f>
        <v>0</v>
      </c>
      <c r="BQ303">
        <f>IF(Table13[[#This Row],[Monthly_Income 1_5500 2_8000 3_11000 4_15000 5_20000 6_27000 7_35000 8_5000 9_51000 98_0]]=2,1,0)</f>
        <v>0</v>
      </c>
      <c r="BR303">
        <f>IF(Table13[[#This Row],[Monthly_Income 1_5500 2_8000 3_11000 4_15000 5_20000 6_27000 7_35000 8_5000 9_51000 98_0]]=3,1,0)</f>
        <v>0</v>
      </c>
      <c r="BS303">
        <f>IF(Table13[[#This Row],[Monthly_Income 1_5500 2_8000 3_11000 4_15000 5_20000 6_27000 7_35000 8_5000 9_51000 98_0]]=4,1,0)</f>
        <v>0</v>
      </c>
      <c r="BT303">
        <f>IF(Table13[[#This Row],[Monthly_Income 1_5500 2_8000 3_11000 4_15000 5_20000 6_27000 7_35000 8_5000 9_51000 98_0]]=5,1,0)</f>
        <v>1</v>
      </c>
      <c r="BU303">
        <f>IF(Table13[[#This Row],[Monthly_Income 1_5500 2_8000 3_11000 4_15000 5_20000 6_27000 7_35000 8_5000 9_51000 98_0]]=6,1,0)</f>
        <v>0</v>
      </c>
      <c r="BV303">
        <f>IF(Table13[[#This Row],[Monthly_Income 1_5500 2_8000 3_11000 4_15000 5_20000 6_27000 7_35000 8_5000 9_51000 98_0]]=7,1,0)</f>
        <v>0</v>
      </c>
      <c r="BW303">
        <f>IF(Table13[[#This Row],[Monthly_Income 1_5500 2_8000 3_11000 4_15000 5_20000 6_27000 7_35000 8_5000 9_51000 98_0]]=8,1,0)</f>
        <v>0</v>
      </c>
      <c r="BX303">
        <f>IF(Table13[[#This Row],[Monthly_Income 1_5500 2_8000 3_11000 4_15000 5_20000 6_27000 7_35000 8_5000 9_51000 98_0]]=9,1,0)</f>
        <v>0</v>
      </c>
      <c r="BY303">
        <f>IF(Table13[[#This Row],[Monthly_Income 1_5500 2_8000 3_11000 4_15000 5_20000 6_27000 7_35000 8_5000 9_51000 98_0]]=98,1,0)</f>
        <v>0</v>
      </c>
      <c r="BZ303">
        <v>5</v>
      </c>
      <c r="CA303">
        <f>IF(Table13[[#This Row],[Monthly_Household_Income]]=1,1,0)</f>
        <v>0</v>
      </c>
      <c r="CB303">
        <f>IF(Table13[[#This Row],[Monthly_Household_Income]]=2,1,0)</f>
        <v>0</v>
      </c>
      <c r="CC303">
        <f>IF(Table13[[#This Row],[Monthly_Household_Income]]=3,1,0)</f>
        <v>0</v>
      </c>
      <c r="CD303">
        <f>IF(Table13[[#This Row],[Monthly_Household_Income]]=4,1,0)</f>
        <v>0</v>
      </c>
      <c r="CE303">
        <f>IF(Table13[[#This Row],[Monthly_Household_Income]]=5,1,0)</f>
        <v>1</v>
      </c>
      <c r="CF303">
        <f>IF(Table13[[#This Row],[Monthly_Household_Income]]=6,1,0)</f>
        <v>0</v>
      </c>
      <c r="CG303">
        <f>IF(Table13[[#This Row],[Monthly_Household_Income]]=7,1,0)</f>
        <v>0</v>
      </c>
      <c r="CH303">
        <f>IF(Table13[[#This Row],[Monthly_Household_Income]]=8,1,0)</f>
        <v>0</v>
      </c>
      <c r="CI303">
        <f>IF(Table13[[#This Row],[Monthly_Household_Income]]=9,1,0)</f>
        <v>0</v>
      </c>
      <c r="CJ303">
        <f>IF(Table13[[#This Row],[Monthly_Household_Income]]=98,1,0)</f>
        <v>0</v>
      </c>
    </row>
    <row r="304" spans="1:88">
      <c r="A304">
        <v>1112</v>
      </c>
      <c r="B304" s="1">
        <v>42971</v>
      </c>
      <c r="C304" t="s">
        <v>29</v>
      </c>
      <c r="D304">
        <v>8</v>
      </c>
      <c r="E304">
        <v>10</v>
      </c>
      <c r="F304">
        <v>10</v>
      </c>
      <c r="G304">
        <v>9</v>
      </c>
      <c r="H304">
        <v>9</v>
      </c>
      <c r="I304">
        <v>8</v>
      </c>
      <c r="J304" t="s">
        <v>16</v>
      </c>
      <c r="K304">
        <v>8</v>
      </c>
      <c r="L304">
        <v>7</v>
      </c>
      <c r="M304">
        <v>9</v>
      </c>
      <c r="N304">
        <v>7</v>
      </c>
      <c r="O304">
        <v>7</v>
      </c>
      <c r="P304">
        <v>10</v>
      </c>
      <c r="Q304">
        <v>7</v>
      </c>
      <c r="R304">
        <v>10</v>
      </c>
      <c r="S304">
        <v>10</v>
      </c>
      <c r="T304">
        <v>9</v>
      </c>
      <c r="U304">
        <v>9</v>
      </c>
      <c r="V304">
        <v>7</v>
      </c>
      <c r="W304">
        <v>9</v>
      </c>
      <c r="X304">
        <v>9</v>
      </c>
      <c r="Y304">
        <v>9</v>
      </c>
      <c r="Z304">
        <v>9</v>
      </c>
      <c r="AA304">
        <v>8</v>
      </c>
      <c r="AB304">
        <v>8</v>
      </c>
      <c r="AC304">
        <v>1</v>
      </c>
      <c r="AD304">
        <f>IF(Table13[[#This Row],[payment]]=1,1,0)</f>
        <v>1</v>
      </c>
      <c r="AE304">
        <f>IF(Table13[[#This Row],[payment]]=2,1,0)</f>
        <v>0</v>
      </c>
      <c r="AF304">
        <f>IF(Table13[[#This Row],[payment]]=3,1,0)</f>
        <v>0</v>
      </c>
      <c r="AG304">
        <v>6</v>
      </c>
      <c r="AH304">
        <f>IF(Table13[[#This Row],[method_payment]]=1,1,0)</f>
        <v>0</v>
      </c>
      <c r="AI304">
        <f>IF(Table13[[#This Row],[method_payment]]=2,1,0)</f>
        <v>0</v>
      </c>
      <c r="AJ304">
        <f>IF(Table13[[#This Row],[method_payment]]=3,1,0)</f>
        <v>0</v>
      </c>
      <c r="AK304">
        <f>IF(Table13[[#This Row],[method_payment]]=5,1,0)</f>
        <v>0</v>
      </c>
      <c r="AL304">
        <f>IF(Table13[[#This Row],[method_payment]]=6,1,0)</f>
        <v>1</v>
      </c>
      <c r="AM304" t="s">
        <v>16</v>
      </c>
      <c r="AN304" t="s">
        <v>16</v>
      </c>
      <c r="AO304">
        <v>6</v>
      </c>
      <c r="AP304" s="2">
        <v>135.66</v>
      </c>
      <c r="AQ304" s="3">
        <f>IF(AND(Table13[[#This Row],[Average_amount_spent_per_visit_last_3_months]]&gt;=1,Table13[[#This Row],[Average_amount_spent_per_visit_last_3_months]]&lt;=999),1,0)</f>
        <v>1</v>
      </c>
      <c r="AR304" s="3">
        <f>IF(AND(Table13[[#This Row],[Average_amount_spent_per_visit_last_3_months]]&gt;=1000,Table13[[#This Row],[Average_amount_spent_per_visit_last_3_months]]&lt;=6700),1,0)</f>
        <v>0</v>
      </c>
      <c r="AS304">
        <v>2</v>
      </c>
      <c r="AT304">
        <v>47</v>
      </c>
      <c r="AU304">
        <f>IF(AND(Table13[[#This Row],[Age]]&gt;=18,Table13[[#This Row],[Age]]&lt;=25),1,0)</f>
        <v>0</v>
      </c>
      <c r="AV304">
        <f>IF(AND(Table13[[#This Row],[Age]]&gt;=26,Table13[[#This Row],[Age]]&lt;=35),1,0)</f>
        <v>0</v>
      </c>
      <c r="AW304">
        <f>IF(AND(Table13[[#This Row],[Age]]&gt;=36,Table13[[#This Row],[Age]]&lt;=45),1,0)</f>
        <v>0</v>
      </c>
      <c r="AX304">
        <f>IF(AND(Table13[[#This Row],[Age]]&gt;=46,Table13[[#This Row],[Age]]&lt;=55),1,0)</f>
        <v>1</v>
      </c>
      <c r="AY304">
        <f>IF(AND(Table13[[#This Row],[Age]]&gt;=56,Table13[[#This Row],[Age]]&lt;=67),1,0)</f>
        <v>0</v>
      </c>
      <c r="AZ304" t="s">
        <v>25</v>
      </c>
      <c r="BA304">
        <f>IF(Table13[[#This Row],[Marital Status]]="Married",1,0)</f>
        <v>1</v>
      </c>
      <c r="BB304">
        <f>IF(Table13[[#This Row],[Marital Status]]="Single",1,0)</f>
        <v>0</v>
      </c>
      <c r="BC304" t="s">
        <v>27</v>
      </c>
      <c r="BD304">
        <f>IF(Table13[[#This Row],[gender]]="Male",1,0)</f>
        <v>1</v>
      </c>
      <c r="BE304">
        <f>IF(Table13[[#This Row],[gender]]="Female",1,0)</f>
        <v>0</v>
      </c>
      <c r="BF304" t="s">
        <v>19</v>
      </c>
      <c r="BG304">
        <f>IF(Table13[[#This Row],[Highest level of Education]]="Did not attend school",1,0)</f>
        <v>0</v>
      </c>
      <c r="BH304">
        <f>IF(Table13[[#This Row],[Highest level of Education]]="K12 completed",1,0)</f>
        <v>0</v>
      </c>
      <c r="BI304">
        <f>IF(Table13[[#This Row],[Highest level of Education]]="High School Completed",1,0)</f>
        <v>0</v>
      </c>
      <c r="BJ304">
        <f>IF(Table13[[#This Row],[Highest level of Education]]="Technical Diploma/Partially completed College",1,0)</f>
        <v>0</v>
      </c>
      <c r="BK304">
        <f>IF(Table13[[#This Row],[Highest level of Education]]="University/College Degree",1,0)</f>
        <v>1</v>
      </c>
      <c r="BL304">
        <f>IF(Table13[[#This Row],[Highest level of Education]]="Post-graduate education",1,0)</f>
        <v>0</v>
      </c>
      <c r="BM304">
        <v>3</v>
      </c>
      <c r="BN304">
        <v>1</v>
      </c>
      <c r="BO304">
        <v>4</v>
      </c>
      <c r="BP304">
        <f>IF(Table13[[#This Row],[Monthly_Income 1_5500 2_8000 3_11000 4_15000 5_20000 6_27000 7_35000 8_5000 9_51000 98_0]]=1,1,0)</f>
        <v>0</v>
      </c>
      <c r="BQ304">
        <f>IF(Table13[[#This Row],[Monthly_Income 1_5500 2_8000 3_11000 4_15000 5_20000 6_27000 7_35000 8_5000 9_51000 98_0]]=2,1,0)</f>
        <v>0</v>
      </c>
      <c r="BR304">
        <f>IF(Table13[[#This Row],[Monthly_Income 1_5500 2_8000 3_11000 4_15000 5_20000 6_27000 7_35000 8_5000 9_51000 98_0]]=3,1,0)</f>
        <v>0</v>
      </c>
      <c r="BS304">
        <f>IF(Table13[[#This Row],[Monthly_Income 1_5500 2_8000 3_11000 4_15000 5_20000 6_27000 7_35000 8_5000 9_51000 98_0]]=4,1,0)</f>
        <v>1</v>
      </c>
      <c r="BT304">
        <f>IF(Table13[[#This Row],[Monthly_Income 1_5500 2_8000 3_11000 4_15000 5_20000 6_27000 7_35000 8_5000 9_51000 98_0]]=5,1,0)</f>
        <v>0</v>
      </c>
      <c r="BU304">
        <f>IF(Table13[[#This Row],[Monthly_Income 1_5500 2_8000 3_11000 4_15000 5_20000 6_27000 7_35000 8_5000 9_51000 98_0]]=6,1,0)</f>
        <v>0</v>
      </c>
      <c r="BV304">
        <f>IF(Table13[[#This Row],[Monthly_Income 1_5500 2_8000 3_11000 4_15000 5_20000 6_27000 7_35000 8_5000 9_51000 98_0]]=7,1,0)</f>
        <v>0</v>
      </c>
      <c r="BW304">
        <f>IF(Table13[[#This Row],[Monthly_Income 1_5500 2_8000 3_11000 4_15000 5_20000 6_27000 7_35000 8_5000 9_51000 98_0]]=8,1,0)</f>
        <v>0</v>
      </c>
      <c r="BX304">
        <f>IF(Table13[[#This Row],[Monthly_Income 1_5500 2_8000 3_11000 4_15000 5_20000 6_27000 7_35000 8_5000 9_51000 98_0]]=9,1,0)</f>
        <v>0</v>
      </c>
      <c r="BY304">
        <f>IF(Table13[[#This Row],[Monthly_Income 1_5500 2_8000 3_11000 4_15000 5_20000 6_27000 7_35000 8_5000 9_51000 98_0]]=98,1,0)</f>
        <v>0</v>
      </c>
      <c r="BZ304">
        <v>5</v>
      </c>
      <c r="CA304">
        <f>IF(Table13[[#This Row],[Monthly_Household_Income]]=1,1,0)</f>
        <v>0</v>
      </c>
      <c r="CB304">
        <f>IF(Table13[[#This Row],[Monthly_Household_Income]]=2,1,0)</f>
        <v>0</v>
      </c>
      <c r="CC304">
        <f>IF(Table13[[#This Row],[Monthly_Household_Income]]=3,1,0)</f>
        <v>0</v>
      </c>
      <c r="CD304">
        <f>IF(Table13[[#This Row],[Monthly_Household_Income]]=4,1,0)</f>
        <v>0</v>
      </c>
      <c r="CE304">
        <f>IF(Table13[[#This Row],[Monthly_Household_Income]]=5,1,0)</f>
        <v>1</v>
      </c>
      <c r="CF304">
        <f>IF(Table13[[#This Row],[Monthly_Household_Income]]=6,1,0)</f>
        <v>0</v>
      </c>
      <c r="CG304">
        <f>IF(Table13[[#This Row],[Monthly_Household_Income]]=7,1,0)</f>
        <v>0</v>
      </c>
      <c r="CH304">
        <f>IF(Table13[[#This Row],[Monthly_Household_Income]]=8,1,0)</f>
        <v>0</v>
      </c>
      <c r="CI304">
        <f>IF(Table13[[#This Row],[Monthly_Household_Income]]=9,1,0)</f>
        <v>0</v>
      </c>
      <c r="CJ304">
        <f>IF(Table13[[#This Row],[Monthly_Household_Income]]=98,1,0)</f>
        <v>0</v>
      </c>
    </row>
    <row r="305" spans="1:88">
      <c r="A305">
        <v>1114</v>
      </c>
      <c r="B305" s="1">
        <v>42998</v>
      </c>
      <c r="C305" t="s">
        <v>32</v>
      </c>
      <c r="D305">
        <v>8</v>
      </c>
      <c r="E305">
        <v>8</v>
      </c>
      <c r="F305">
        <v>9</v>
      </c>
      <c r="G305">
        <v>8</v>
      </c>
      <c r="H305">
        <v>8</v>
      </c>
      <c r="I305">
        <v>8</v>
      </c>
      <c r="J305" t="s">
        <v>15</v>
      </c>
      <c r="K305">
        <v>8</v>
      </c>
      <c r="L305">
        <v>9</v>
      </c>
      <c r="M305">
        <v>7</v>
      </c>
      <c r="N305">
        <v>8</v>
      </c>
      <c r="O305">
        <v>8</v>
      </c>
      <c r="P305">
        <v>8</v>
      </c>
      <c r="Q305">
        <v>7</v>
      </c>
      <c r="R305">
        <v>6</v>
      </c>
      <c r="S305">
        <v>6</v>
      </c>
      <c r="T305">
        <v>6</v>
      </c>
      <c r="U305">
        <v>7</v>
      </c>
      <c r="V305">
        <v>7</v>
      </c>
      <c r="W305">
        <v>9</v>
      </c>
      <c r="X305">
        <v>7</v>
      </c>
      <c r="Y305">
        <v>7</v>
      </c>
      <c r="Z305">
        <v>10</v>
      </c>
      <c r="AA305">
        <v>8</v>
      </c>
      <c r="AB305">
        <v>7</v>
      </c>
      <c r="AC305">
        <v>2</v>
      </c>
      <c r="AD305">
        <f>IF(Table13[[#This Row],[payment]]=1,1,0)</f>
        <v>0</v>
      </c>
      <c r="AE305">
        <f>IF(Table13[[#This Row],[payment]]=2,1,0)</f>
        <v>1</v>
      </c>
      <c r="AF305">
        <f>IF(Table13[[#This Row],[payment]]=3,1,0)</f>
        <v>0</v>
      </c>
      <c r="AG305">
        <v>1</v>
      </c>
      <c r="AH305">
        <f>IF(Table13[[#This Row],[method_payment]]=1,1,0)</f>
        <v>1</v>
      </c>
      <c r="AI305">
        <f>IF(Table13[[#This Row],[method_payment]]=2,1,0)</f>
        <v>0</v>
      </c>
      <c r="AJ305">
        <f>IF(Table13[[#This Row],[method_payment]]=3,1,0)</f>
        <v>0</v>
      </c>
      <c r="AK305">
        <f>IF(Table13[[#This Row],[method_payment]]=5,1,0)</f>
        <v>0</v>
      </c>
      <c r="AL305">
        <f>IF(Table13[[#This Row],[method_payment]]=6,1,0)</f>
        <v>0</v>
      </c>
      <c r="AM305" t="s">
        <v>16</v>
      </c>
      <c r="AN305" t="s">
        <v>16</v>
      </c>
      <c r="AO305">
        <v>1</v>
      </c>
      <c r="AP305" s="2">
        <v>991.04</v>
      </c>
      <c r="AQ305" s="3">
        <f>IF(AND(Table13[[#This Row],[Average_amount_spent_per_visit_last_3_months]]&gt;=1,Table13[[#This Row],[Average_amount_spent_per_visit_last_3_months]]&lt;=999),1,0)</f>
        <v>1</v>
      </c>
      <c r="AR305" s="3">
        <f>IF(AND(Table13[[#This Row],[Average_amount_spent_per_visit_last_3_months]]&gt;=1000,Table13[[#This Row],[Average_amount_spent_per_visit_last_3_months]]&lt;=6700),1,0)</f>
        <v>0</v>
      </c>
      <c r="AS305">
        <v>1</v>
      </c>
      <c r="AT305">
        <v>34</v>
      </c>
      <c r="AU305">
        <f>IF(AND(Table13[[#This Row],[Age]]&gt;=18,Table13[[#This Row],[Age]]&lt;=25),1,0)</f>
        <v>0</v>
      </c>
      <c r="AV305">
        <f>IF(AND(Table13[[#This Row],[Age]]&gt;=26,Table13[[#This Row],[Age]]&lt;=35),1,0)</f>
        <v>1</v>
      </c>
      <c r="AW305">
        <f>IF(AND(Table13[[#This Row],[Age]]&gt;=36,Table13[[#This Row],[Age]]&lt;=45),1,0)</f>
        <v>0</v>
      </c>
      <c r="AX305">
        <f>IF(AND(Table13[[#This Row],[Age]]&gt;=46,Table13[[#This Row],[Age]]&lt;=55),1,0)</f>
        <v>0</v>
      </c>
      <c r="AY305">
        <f>IF(AND(Table13[[#This Row],[Age]]&gt;=56,Table13[[#This Row],[Age]]&lt;=67),1,0)</f>
        <v>0</v>
      </c>
      <c r="AZ305" t="s">
        <v>24</v>
      </c>
      <c r="BA305">
        <f>IF(Table13[[#This Row],[Marital Status]]="Married",1,0)</f>
        <v>0</v>
      </c>
      <c r="BB305">
        <f>IF(Table13[[#This Row],[Marital Status]]="Single",1,0)</f>
        <v>1</v>
      </c>
      <c r="BC305" t="s">
        <v>28</v>
      </c>
      <c r="BD305">
        <f>IF(Table13[[#This Row],[gender]]="Male",1,0)</f>
        <v>0</v>
      </c>
      <c r="BE305">
        <f>IF(Table13[[#This Row],[gender]]="Female",1,0)</f>
        <v>1</v>
      </c>
      <c r="BF305" t="s">
        <v>23</v>
      </c>
      <c r="BG305">
        <f>IF(Table13[[#This Row],[Highest level of Education]]="Did not attend school",1,0)</f>
        <v>0</v>
      </c>
      <c r="BH305">
        <f>IF(Table13[[#This Row],[Highest level of Education]]="K12 completed",1,0)</f>
        <v>0</v>
      </c>
      <c r="BI305">
        <f>IF(Table13[[#This Row],[Highest level of Education]]="High School Completed",1,0)</f>
        <v>0</v>
      </c>
      <c r="BJ305">
        <f>IF(Table13[[#This Row],[Highest level of Education]]="Technical Diploma/Partially completed College",1,0)</f>
        <v>1</v>
      </c>
      <c r="BK305">
        <f>IF(Table13[[#This Row],[Highest level of Education]]="University/College Degree",1,0)</f>
        <v>0</v>
      </c>
      <c r="BL305">
        <f>IF(Table13[[#This Row],[Highest level of Education]]="Post-graduate education",1,0)</f>
        <v>0</v>
      </c>
      <c r="BM305">
        <v>0</v>
      </c>
      <c r="BN305">
        <v>1</v>
      </c>
      <c r="BO305">
        <v>4</v>
      </c>
      <c r="BP305">
        <f>IF(Table13[[#This Row],[Monthly_Income 1_5500 2_8000 3_11000 4_15000 5_20000 6_27000 7_35000 8_5000 9_51000 98_0]]=1,1,0)</f>
        <v>0</v>
      </c>
      <c r="BQ305">
        <f>IF(Table13[[#This Row],[Monthly_Income 1_5500 2_8000 3_11000 4_15000 5_20000 6_27000 7_35000 8_5000 9_51000 98_0]]=2,1,0)</f>
        <v>0</v>
      </c>
      <c r="BR305">
        <f>IF(Table13[[#This Row],[Monthly_Income 1_5500 2_8000 3_11000 4_15000 5_20000 6_27000 7_35000 8_5000 9_51000 98_0]]=3,1,0)</f>
        <v>0</v>
      </c>
      <c r="BS305">
        <f>IF(Table13[[#This Row],[Monthly_Income 1_5500 2_8000 3_11000 4_15000 5_20000 6_27000 7_35000 8_5000 9_51000 98_0]]=4,1,0)</f>
        <v>1</v>
      </c>
      <c r="BT305">
        <f>IF(Table13[[#This Row],[Monthly_Income 1_5500 2_8000 3_11000 4_15000 5_20000 6_27000 7_35000 8_5000 9_51000 98_0]]=5,1,0)</f>
        <v>0</v>
      </c>
      <c r="BU305">
        <f>IF(Table13[[#This Row],[Monthly_Income 1_5500 2_8000 3_11000 4_15000 5_20000 6_27000 7_35000 8_5000 9_51000 98_0]]=6,1,0)</f>
        <v>0</v>
      </c>
      <c r="BV305">
        <f>IF(Table13[[#This Row],[Monthly_Income 1_5500 2_8000 3_11000 4_15000 5_20000 6_27000 7_35000 8_5000 9_51000 98_0]]=7,1,0)</f>
        <v>0</v>
      </c>
      <c r="BW305">
        <f>IF(Table13[[#This Row],[Monthly_Income 1_5500 2_8000 3_11000 4_15000 5_20000 6_27000 7_35000 8_5000 9_51000 98_0]]=8,1,0)</f>
        <v>0</v>
      </c>
      <c r="BX305">
        <f>IF(Table13[[#This Row],[Monthly_Income 1_5500 2_8000 3_11000 4_15000 5_20000 6_27000 7_35000 8_5000 9_51000 98_0]]=9,1,0)</f>
        <v>0</v>
      </c>
      <c r="BY305">
        <f>IF(Table13[[#This Row],[Monthly_Income 1_5500 2_8000 3_11000 4_15000 5_20000 6_27000 7_35000 8_5000 9_51000 98_0]]=98,1,0)</f>
        <v>0</v>
      </c>
      <c r="BZ305">
        <v>4</v>
      </c>
      <c r="CA305">
        <f>IF(Table13[[#This Row],[Monthly_Household_Income]]=1,1,0)</f>
        <v>0</v>
      </c>
      <c r="CB305">
        <f>IF(Table13[[#This Row],[Monthly_Household_Income]]=2,1,0)</f>
        <v>0</v>
      </c>
      <c r="CC305">
        <f>IF(Table13[[#This Row],[Monthly_Household_Income]]=3,1,0)</f>
        <v>0</v>
      </c>
      <c r="CD305">
        <f>IF(Table13[[#This Row],[Monthly_Household_Income]]=4,1,0)</f>
        <v>1</v>
      </c>
      <c r="CE305">
        <f>IF(Table13[[#This Row],[Monthly_Household_Income]]=5,1,0)</f>
        <v>0</v>
      </c>
      <c r="CF305">
        <f>IF(Table13[[#This Row],[Monthly_Household_Income]]=6,1,0)</f>
        <v>0</v>
      </c>
      <c r="CG305">
        <f>IF(Table13[[#This Row],[Monthly_Household_Income]]=7,1,0)</f>
        <v>0</v>
      </c>
      <c r="CH305">
        <f>IF(Table13[[#This Row],[Monthly_Household_Income]]=8,1,0)</f>
        <v>0</v>
      </c>
      <c r="CI305">
        <f>IF(Table13[[#This Row],[Monthly_Household_Income]]=9,1,0)</f>
        <v>0</v>
      </c>
      <c r="CJ305">
        <f>IF(Table13[[#This Row],[Monthly_Household_Income]]=98,1,0)</f>
        <v>0</v>
      </c>
    </row>
    <row r="306" spans="1:88">
      <c r="A306">
        <v>1115</v>
      </c>
      <c r="B306" s="1">
        <v>43191</v>
      </c>
      <c r="C306" t="s">
        <v>39</v>
      </c>
      <c r="D306">
        <v>8</v>
      </c>
      <c r="E306">
        <v>9</v>
      </c>
      <c r="F306">
        <v>8</v>
      </c>
      <c r="G306">
        <v>8</v>
      </c>
      <c r="H306">
        <v>8</v>
      </c>
      <c r="I306">
        <v>8</v>
      </c>
      <c r="J306" t="s">
        <v>15</v>
      </c>
      <c r="K306">
        <v>7</v>
      </c>
      <c r="L306">
        <v>7</v>
      </c>
      <c r="M306">
        <v>9</v>
      </c>
      <c r="N306">
        <v>8</v>
      </c>
      <c r="O306">
        <v>9</v>
      </c>
      <c r="P306">
        <v>7</v>
      </c>
      <c r="Q306">
        <v>8</v>
      </c>
      <c r="R306">
        <v>8</v>
      </c>
      <c r="S306">
        <v>9</v>
      </c>
      <c r="T306">
        <v>9</v>
      </c>
      <c r="U306">
        <v>7</v>
      </c>
      <c r="V306">
        <v>8</v>
      </c>
      <c r="W306">
        <v>8</v>
      </c>
      <c r="X306">
        <v>8</v>
      </c>
      <c r="Y306">
        <v>7</v>
      </c>
      <c r="Z306">
        <v>7</v>
      </c>
      <c r="AA306">
        <v>9</v>
      </c>
      <c r="AB306">
        <v>7</v>
      </c>
      <c r="AC306">
        <v>2</v>
      </c>
      <c r="AD306">
        <f>IF(Table13[[#This Row],[payment]]=1,1,0)</f>
        <v>0</v>
      </c>
      <c r="AE306">
        <f>IF(Table13[[#This Row],[payment]]=2,1,0)</f>
        <v>1</v>
      </c>
      <c r="AF306">
        <f>IF(Table13[[#This Row],[payment]]=3,1,0)</f>
        <v>0</v>
      </c>
      <c r="AG306">
        <v>1</v>
      </c>
      <c r="AH306">
        <f>IF(Table13[[#This Row],[method_payment]]=1,1,0)</f>
        <v>1</v>
      </c>
      <c r="AI306">
        <f>IF(Table13[[#This Row],[method_payment]]=2,1,0)</f>
        <v>0</v>
      </c>
      <c r="AJ306">
        <f>IF(Table13[[#This Row],[method_payment]]=3,1,0)</f>
        <v>0</v>
      </c>
      <c r="AK306">
        <f>IF(Table13[[#This Row],[method_payment]]=5,1,0)</f>
        <v>0</v>
      </c>
      <c r="AL306">
        <f>IF(Table13[[#This Row],[method_payment]]=6,1,0)</f>
        <v>0</v>
      </c>
      <c r="AM306" t="s">
        <v>16</v>
      </c>
      <c r="AN306" t="s">
        <v>15</v>
      </c>
      <c r="AO306">
        <v>1</v>
      </c>
      <c r="AP306" s="2">
        <v>943.48</v>
      </c>
      <c r="AQ306" s="3">
        <f>IF(AND(Table13[[#This Row],[Average_amount_spent_per_visit_last_3_months]]&gt;=1,Table13[[#This Row],[Average_amount_spent_per_visit_last_3_months]]&lt;=999),1,0)</f>
        <v>1</v>
      </c>
      <c r="AR306" s="3">
        <f>IF(AND(Table13[[#This Row],[Average_amount_spent_per_visit_last_3_months]]&gt;=1000,Table13[[#This Row],[Average_amount_spent_per_visit_last_3_months]]&lt;=6700),1,0)</f>
        <v>0</v>
      </c>
      <c r="AS306">
        <v>1</v>
      </c>
      <c r="AT306">
        <v>32</v>
      </c>
      <c r="AU306">
        <f>IF(AND(Table13[[#This Row],[Age]]&gt;=18,Table13[[#This Row],[Age]]&lt;=25),1,0)</f>
        <v>0</v>
      </c>
      <c r="AV306">
        <f>IF(AND(Table13[[#This Row],[Age]]&gt;=26,Table13[[#This Row],[Age]]&lt;=35),1,0)</f>
        <v>1</v>
      </c>
      <c r="AW306">
        <f>IF(AND(Table13[[#This Row],[Age]]&gt;=36,Table13[[#This Row],[Age]]&lt;=45),1,0)</f>
        <v>0</v>
      </c>
      <c r="AX306">
        <f>IF(AND(Table13[[#This Row],[Age]]&gt;=46,Table13[[#This Row],[Age]]&lt;=55),1,0)</f>
        <v>0</v>
      </c>
      <c r="AY306">
        <f>IF(AND(Table13[[#This Row],[Age]]&gt;=56,Table13[[#This Row],[Age]]&lt;=67),1,0)</f>
        <v>0</v>
      </c>
      <c r="AZ306" t="s">
        <v>25</v>
      </c>
      <c r="BA306">
        <f>IF(Table13[[#This Row],[Marital Status]]="Married",1,0)</f>
        <v>1</v>
      </c>
      <c r="BB306">
        <f>IF(Table13[[#This Row],[Marital Status]]="Single",1,0)</f>
        <v>0</v>
      </c>
      <c r="BC306" t="s">
        <v>27</v>
      </c>
      <c r="BD306">
        <f>IF(Table13[[#This Row],[gender]]="Male",1,0)</f>
        <v>1</v>
      </c>
      <c r="BE306">
        <f>IF(Table13[[#This Row],[gender]]="Female",1,0)</f>
        <v>0</v>
      </c>
      <c r="BF306" t="s">
        <v>19</v>
      </c>
      <c r="BG306">
        <f>IF(Table13[[#This Row],[Highest level of Education]]="Did not attend school",1,0)</f>
        <v>0</v>
      </c>
      <c r="BH306">
        <f>IF(Table13[[#This Row],[Highest level of Education]]="K12 completed",1,0)</f>
        <v>0</v>
      </c>
      <c r="BI306">
        <f>IF(Table13[[#This Row],[Highest level of Education]]="High School Completed",1,0)</f>
        <v>0</v>
      </c>
      <c r="BJ306">
        <f>IF(Table13[[#This Row],[Highest level of Education]]="Technical Diploma/Partially completed College",1,0)</f>
        <v>0</v>
      </c>
      <c r="BK306">
        <f>IF(Table13[[#This Row],[Highest level of Education]]="University/College Degree",1,0)</f>
        <v>1</v>
      </c>
      <c r="BL306">
        <f>IF(Table13[[#This Row],[Highest level of Education]]="Post-graduate education",1,0)</f>
        <v>0</v>
      </c>
      <c r="BM306">
        <v>3</v>
      </c>
      <c r="BN306">
        <v>1</v>
      </c>
      <c r="BO306">
        <v>5</v>
      </c>
      <c r="BP306">
        <f>IF(Table13[[#This Row],[Monthly_Income 1_5500 2_8000 3_11000 4_15000 5_20000 6_27000 7_35000 8_5000 9_51000 98_0]]=1,1,0)</f>
        <v>0</v>
      </c>
      <c r="BQ306">
        <f>IF(Table13[[#This Row],[Monthly_Income 1_5500 2_8000 3_11000 4_15000 5_20000 6_27000 7_35000 8_5000 9_51000 98_0]]=2,1,0)</f>
        <v>0</v>
      </c>
      <c r="BR306">
        <f>IF(Table13[[#This Row],[Monthly_Income 1_5500 2_8000 3_11000 4_15000 5_20000 6_27000 7_35000 8_5000 9_51000 98_0]]=3,1,0)</f>
        <v>0</v>
      </c>
      <c r="BS306">
        <f>IF(Table13[[#This Row],[Monthly_Income 1_5500 2_8000 3_11000 4_15000 5_20000 6_27000 7_35000 8_5000 9_51000 98_0]]=4,1,0)</f>
        <v>0</v>
      </c>
      <c r="BT306">
        <f>IF(Table13[[#This Row],[Monthly_Income 1_5500 2_8000 3_11000 4_15000 5_20000 6_27000 7_35000 8_5000 9_51000 98_0]]=5,1,0)</f>
        <v>1</v>
      </c>
      <c r="BU306">
        <f>IF(Table13[[#This Row],[Monthly_Income 1_5500 2_8000 3_11000 4_15000 5_20000 6_27000 7_35000 8_5000 9_51000 98_0]]=6,1,0)</f>
        <v>0</v>
      </c>
      <c r="BV306">
        <f>IF(Table13[[#This Row],[Monthly_Income 1_5500 2_8000 3_11000 4_15000 5_20000 6_27000 7_35000 8_5000 9_51000 98_0]]=7,1,0)</f>
        <v>0</v>
      </c>
      <c r="BW306">
        <f>IF(Table13[[#This Row],[Monthly_Income 1_5500 2_8000 3_11000 4_15000 5_20000 6_27000 7_35000 8_5000 9_51000 98_0]]=8,1,0)</f>
        <v>0</v>
      </c>
      <c r="BX306">
        <f>IF(Table13[[#This Row],[Monthly_Income 1_5500 2_8000 3_11000 4_15000 5_20000 6_27000 7_35000 8_5000 9_51000 98_0]]=9,1,0)</f>
        <v>0</v>
      </c>
      <c r="BY306">
        <f>IF(Table13[[#This Row],[Monthly_Income 1_5500 2_8000 3_11000 4_15000 5_20000 6_27000 7_35000 8_5000 9_51000 98_0]]=98,1,0)</f>
        <v>0</v>
      </c>
      <c r="BZ306">
        <v>5</v>
      </c>
      <c r="CA306">
        <f>IF(Table13[[#This Row],[Monthly_Household_Income]]=1,1,0)</f>
        <v>0</v>
      </c>
      <c r="CB306">
        <f>IF(Table13[[#This Row],[Monthly_Household_Income]]=2,1,0)</f>
        <v>0</v>
      </c>
      <c r="CC306">
        <f>IF(Table13[[#This Row],[Monthly_Household_Income]]=3,1,0)</f>
        <v>0</v>
      </c>
      <c r="CD306">
        <f>IF(Table13[[#This Row],[Monthly_Household_Income]]=4,1,0)</f>
        <v>0</v>
      </c>
      <c r="CE306">
        <f>IF(Table13[[#This Row],[Monthly_Household_Income]]=5,1,0)</f>
        <v>1</v>
      </c>
      <c r="CF306">
        <f>IF(Table13[[#This Row],[Monthly_Household_Income]]=6,1,0)</f>
        <v>0</v>
      </c>
      <c r="CG306">
        <f>IF(Table13[[#This Row],[Monthly_Household_Income]]=7,1,0)</f>
        <v>0</v>
      </c>
      <c r="CH306">
        <f>IF(Table13[[#This Row],[Monthly_Household_Income]]=8,1,0)</f>
        <v>0</v>
      </c>
      <c r="CI306">
        <f>IF(Table13[[#This Row],[Monthly_Household_Income]]=9,1,0)</f>
        <v>0</v>
      </c>
      <c r="CJ306">
        <f>IF(Table13[[#This Row],[Monthly_Household_Income]]=98,1,0)</f>
        <v>0</v>
      </c>
    </row>
    <row r="307" spans="1:88">
      <c r="A307">
        <v>1119</v>
      </c>
      <c r="B307" s="1">
        <v>42960</v>
      </c>
      <c r="C307" t="s">
        <v>39</v>
      </c>
      <c r="D307">
        <v>9</v>
      </c>
      <c r="E307">
        <v>8</v>
      </c>
      <c r="F307">
        <v>9</v>
      </c>
      <c r="G307">
        <v>9</v>
      </c>
      <c r="H307">
        <v>9</v>
      </c>
      <c r="I307">
        <v>8</v>
      </c>
      <c r="J307" t="s">
        <v>15</v>
      </c>
      <c r="K307">
        <v>8</v>
      </c>
      <c r="L307">
        <v>10</v>
      </c>
      <c r="M307">
        <v>9</v>
      </c>
      <c r="N307">
        <v>9</v>
      </c>
      <c r="O307">
        <v>10</v>
      </c>
      <c r="P307">
        <v>8</v>
      </c>
      <c r="Q307">
        <v>10</v>
      </c>
      <c r="R307">
        <v>9</v>
      </c>
      <c r="S307">
        <v>10</v>
      </c>
      <c r="T307">
        <v>8</v>
      </c>
      <c r="U307">
        <v>9</v>
      </c>
      <c r="V307">
        <v>8</v>
      </c>
      <c r="W307">
        <v>10</v>
      </c>
      <c r="X307">
        <v>9</v>
      </c>
      <c r="Y307">
        <v>9</v>
      </c>
      <c r="Z307">
        <v>8</v>
      </c>
      <c r="AA307">
        <v>8</v>
      </c>
      <c r="AB307">
        <v>9</v>
      </c>
      <c r="AC307">
        <v>1</v>
      </c>
      <c r="AD307">
        <f>IF(Table13[[#This Row],[payment]]=1,1,0)</f>
        <v>1</v>
      </c>
      <c r="AE307">
        <f>IF(Table13[[#This Row],[payment]]=2,1,0)</f>
        <v>0</v>
      </c>
      <c r="AF307">
        <f>IF(Table13[[#This Row],[payment]]=3,1,0)</f>
        <v>0</v>
      </c>
      <c r="AG307">
        <v>5</v>
      </c>
      <c r="AH307">
        <f>IF(Table13[[#This Row],[method_payment]]=1,1,0)</f>
        <v>0</v>
      </c>
      <c r="AI307">
        <f>IF(Table13[[#This Row],[method_payment]]=2,1,0)</f>
        <v>0</v>
      </c>
      <c r="AJ307">
        <f>IF(Table13[[#This Row],[method_payment]]=3,1,0)</f>
        <v>0</v>
      </c>
      <c r="AK307">
        <f>IF(Table13[[#This Row],[method_payment]]=5,1,0)</f>
        <v>1</v>
      </c>
      <c r="AL307">
        <f>IF(Table13[[#This Row],[method_payment]]=6,1,0)</f>
        <v>0</v>
      </c>
      <c r="AM307" t="s">
        <v>15</v>
      </c>
      <c r="AN307" t="s">
        <v>15</v>
      </c>
      <c r="AO307">
        <v>1</v>
      </c>
      <c r="AP307" s="2">
        <v>670.69</v>
      </c>
      <c r="AQ307" s="3">
        <f>IF(AND(Table13[[#This Row],[Average_amount_spent_per_visit_last_3_months]]&gt;=1,Table13[[#This Row],[Average_amount_spent_per_visit_last_3_months]]&lt;=999),1,0)</f>
        <v>1</v>
      </c>
      <c r="AR307" s="3">
        <f>IF(AND(Table13[[#This Row],[Average_amount_spent_per_visit_last_3_months]]&gt;=1000,Table13[[#This Row],[Average_amount_spent_per_visit_last_3_months]]&lt;=6700),1,0)</f>
        <v>0</v>
      </c>
      <c r="AS307">
        <v>2</v>
      </c>
      <c r="AT307">
        <v>34</v>
      </c>
      <c r="AU307">
        <f>IF(AND(Table13[[#This Row],[Age]]&gt;=18,Table13[[#This Row],[Age]]&lt;=25),1,0)</f>
        <v>0</v>
      </c>
      <c r="AV307">
        <f>IF(AND(Table13[[#This Row],[Age]]&gt;=26,Table13[[#This Row],[Age]]&lt;=35),1,0)</f>
        <v>1</v>
      </c>
      <c r="AW307">
        <f>IF(AND(Table13[[#This Row],[Age]]&gt;=36,Table13[[#This Row],[Age]]&lt;=45),1,0)</f>
        <v>0</v>
      </c>
      <c r="AX307">
        <f>IF(AND(Table13[[#This Row],[Age]]&gt;=46,Table13[[#This Row],[Age]]&lt;=55),1,0)</f>
        <v>0</v>
      </c>
      <c r="AY307">
        <f>IF(AND(Table13[[#This Row],[Age]]&gt;=56,Table13[[#This Row],[Age]]&lt;=67),1,0)</f>
        <v>0</v>
      </c>
      <c r="AZ307" t="s">
        <v>25</v>
      </c>
      <c r="BA307">
        <f>IF(Table13[[#This Row],[Marital Status]]="Married",1,0)</f>
        <v>1</v>
      </c>
      <c r="BB307">
        <f>IF(Table13[[#This Row],[Marital Status]]="Single",1,0)</f>
        <v>0</v>
      </c>
      <c r="BC307" t="s">
        <v>27</v>
      </c>
      <c r="BD307">
        <f>IF(Table13[[#This Row],[gender]]="Male",1,0)</f>
        <v>1</v>
      </c>
      <c r="BE307">
        <f>IF(Table13[[#This Row],[gender]]="Female",1,0)</f>
        <v>0</v>
      </c>
      <c r="BF307" t="s">
        <v>19</v>
      </c>
      <c r="BG307">
        <f>IF(Table13[[#This Row],[Highest level of Education]]="Did not attend school",1,0)</f>
        <v>0</v>
      </c>
      <c r="BH307">
        <f>IF(Table13[[#This Row],[Highest level of Education]]="K12 completed",1,0)</f>
        <v>0</v>
      </c>
      <c r="BI307">
        <f>IF(Table13[[#This Row],[Highest level of Education]]="High School Completed",1,0)</f>
        <v>0</v>
      </c>
      <c r="BJ307">
        <f>IF(Table13[[#This Row],[Highest level of Education]]="Technical Diploma/Partially completed College",1,0)</f>
        <v>0</v>
      </c>
      <c r="BK307">
        <f>IF(Table13[[#This Row],[Highest level of Education]]="University/College Degree",1,0)</f>
        <v>1</v>
      </c>
      <c r="BL307">
        <f>IF(Table13[[#This Row],[Highest level of Education]]="Post-graduate education",1,0)</f>
        <v>0</v>
      </c>
      <c r="BM307">
        <v>3</v>
      </c>
      <c r="BN307">
        <v>1</v>
      </c>
      <c r="BO307">
        <v>4</v>
      </c>
      <c r="BP307">
        <f>IF(Table13[[#This Row],[Monthly_Income 1_5500 2_8000 3_11000 4_15000 5_20000 6_27000 7_35000 8_5000 9_51000 98_0]]=1,1,0)</f>
        <v>0</v>
      </c>
      <c r="BQ307">
        <f>IF(Table13[[#This Row],[Monthly_Income 1_5500 2_8000 3_11000 4_15000 5_20000 6_27000 7_35000 8_5000 9_51000 98_0]]=2,1,0)</f>
        <v>0</v>
      </c>
      <c r="BR307">
        <f>IF(Table13[[#This Row],[Monthly_Income 1_5500 2_8000 3_11000 4_15000 5_20000 6_27000 7_35000 8_5000 9_51000 98_0]]=3,1,0)</f>
        <v>0</v>
      </c>
      <c r="BS307">
        <f>IF(Table13[[#This Row],[Monthly_Income 1_5500 2_8000 3_11000 4_15000 5_20000 6_27000 7_35000 8_5000 9_51000 98_0]]=4,1,0)</f>
        <v>1</v>
      </c>
      <c r="BT307">
        <f>IF(Table13[[#This Row],[Monthly_Income 1_5500 2_8000 3_11000 4_15000 5_20000 6_27000 7_35000 8_5000 9_51000 98_0]]=5,1,0)</f>
        <v>0</v>
      </c>
      <c r="BU307">
        <f>IF(Table13[[#This Row],[Monthly_Income 1_5500 2_8000 3_11000 4_15000 5_20000 6_27000 7_35000 8_5000 9_51000 98_0]]=6,1,0)</f>
        <v>0</v>
      </c>
      <c r="BV307">
        <f>IF(Table13[[#This Row],[Monthly_Income 1_5500 2_8000 3_11000 4_15000 5_20000 6_27000 7_35000 8_5000 9_51000 98_0]]=7,1,0)</f>
        <v>0</v>
      </c>
      <c r="BW307">
        <f>IF(Table13[[#This Row],[Monthly_Income 1_5500 2_8000 3_11000 4_15000 5_20000 6_27000 7_35000 8_5000 9_51000 98_0]]=8,1,0)</f>
        <v>0</v>
      </c>
      <c r="BX307">
        <f>IF(Table13[[#This Row],[Monthly_Income 1_5500 2_8000 3_11000 4_15000 5_20000 6_27000 7_35000 8_5000 9_51000 98_0]]=9,1,0)</f>
        <v>0</v>
      </c>
      <c r="BY307">
        <f>IF(Table13[[#This Row],[Monthly_Income 1_5500 2_8000 3_11000 4_15000 5_20000 6_27000 7_35000 8_5000 9_51000 98_0]]=98,1,0)</f>
        <v>0</v>
      </c>
      <c r="BZ307">
        <v>5</v>
      </c>
      <c r="CA307">
        <f>IF(Table13[[#This Row],[Monthly_Household_Income]]=1,1,0)</f>
        <v>0</v>
      </c>
      <c r="CB307">
        <f>IF(Table13[[#This Row],[Monthly_Household_Income]]=2,1,0)</f>
        <v>0</v>
      </c>
      <c r="CC307">
        <f>IF(Table13[[#This Row],[Monthly_Household_Income]]=3,1,0)</f>
        <v>0</v>
      </c>
      <c r="CD307">
        <f>IF(Table13[[#This Row],[Monthly_Household_Income]]=4,1,0)</f>
        <v>0</v>
      </c>
      <c r="CE307">
        <f>IF(Table13[[#This Row],[Monthly_Household_Income]]=5,1,0)</f>
        <v>1</v>
      </c>
      <c r="CF307">
        <f>IF(Table13[[#This Row],[Monthly_Household_Income]]=6,1,0)</f>
        <v>0</v>
      </c>
      <c r="CG307">
        <f>IF(Table13[[#This Row],[Monthly_Household_Income]]=7,1,0)</f>
        <v>0</v>
      </c>
      <c r="CH307">
        <f>IF(Table13[[#This Row],[Monthly_Household_Income]]=8,1,0)</f>
        <v>0</v>
      </c>
      <c r="CI307">
        <f>IF(Table13[[#This Row],[Monthly_Household_Income]]=9,1,0)</f>
        <v>0</v>
      </c>
      <c r="CJ307">
        <f>IF(Table13[[#This Row],[Monthly_Household_Income]]=98,1,0)</f>
        <v>0</v>
      </c>
    </row>
    <row r="308" spans="1:88">
      <c r="A308">
        <v>1123</v>
      </c>
      <c r="B308" s="1">
        <v>42949</v>
      </c>
      <c r="C308" t="s">
        <v>35</v>
      </c>
      <c r="D308">
        <v>6</v>
      </c>
      <c r="E308">
        <v>6</v>
      </c>
      <c r="F308">
        <v>7</v>
      </c>
      <c r="G308">
        <v>6</v>
      </c>
      <c r="H308">
        <v>7</v>
      </c>
      <c r="I308">
        <v>6</v>
      </c>
      <c r="J308" t="s">
        <v>15</v>
      </c>
      <c r="K308">
        <v>7</v>
      </c>
      <c r="L308">
        <v>6</v>
      </c>
      <c r="M308">
        <v>7</v>
      </c>
      <c r="N308">
        <v>7</v>
      </c>
      <c r="O308">
        <v>6</v>
      </c>
      <c r="P308">
        <v>6</v>
      </c>
      <c r="Q308">
        <v>7</v>
      </c>
      <c r="R308">
        <v>6</v>
      </c>
      <c r="S308">
        <v>6</v>
      </c>
      <c r="T308">
        <v>7</v>
      </c>
      <c r="U308">
        <v>7</v>
      </c>
      <c r="V308">
        <v>6</v>
      </c>
      <c r="W308">
        <v>6</v>
      </c>
      <c r="X308">
        <v>7</v>
      </c>
      <c r="Y308">
        <v>6</v>
      </c>
      <c r="Z308">
        <v>7</v>
      </c>
      <c r="AA308">
        <v>6</v>
      </c>
      <c r="AB308">
        <v>6</v>
      </c>
      <c r="AC308">
        <v>1</v>
      </c>
      <c r="AD308">
        <f>IF(Table13[[#This Row],[payment]]=1,1,0)</f>
        <v>1</v>
      </c>
      <c r="AE308">
        <f>IF(Table13[[#This Row],[payment]]=2,1,0)</f>
        <v>0</v>
      </c>
      <c r="AF308">
        <f>IF(Table13[[#This Row],[payment]]=3,1,0)</f>
        <v>0</v>
      </c>
      <c r="AG308">
        <v>1</v>
      </c>
      <c r="AH308">
        <f>IF(Table13[[#This Row],[method_payment]]=1,1,0)</f>
        <v>1</v>
      </c>
      <c r="AI308">
        <f>IF(Table13[[#This Row],[method_payment]]=2,1,0)</f>
        <v>0</v>
      </c>
      <c r="AJ308">
        <f>IF(Table13[[#This Row],[method_payment]]=3,1,0)</f>
        <v>0</v>
      </c>
      <c r="AK308">
        <f>IF(Table13[[#This Row],[method_payment]]=5,1,0)</f>
        <v>0</v>
      </c>
      <c r="AL308">
        <f>IF(Table13[[#This Row],[method_payment]]=6,1,0)</f>
        <v>0</v>
      </c>
      <c r="AM308" t="s">
        <v>16</v>
      </c>
      <c r="AN308" t="s">
        <v>15</v>
      </c>
      <c r="AO308">
        <v>1</v>
      </c>
      <c r="AP308" s="2">
        <v>384.54</v>
      </c>
      <c r="AQ308" s="3">
        <f>IF(AND(Table13[[#This Row],[Average_amount_spent_per_visit_last_3_months]]&gt;=1,Table13[[#This Row],[Average_amount_spent_per_visit_last_3_months]]&lt;=999),1,0)</f>
        <v>1</v>
      </c>
      <c r="AR308" s="3">
        <f>IF(AND(Table13[[#This Row],[Average_amount_spent_per_visit_last_3_months]]&gt;=1000,Table13[[#This Row],[Average_amount_spent_per_visit_last_3_months]]&lt;=6700),1,0)</f>
        <v>0</v>
      </c>
      <c r="AS308">
        <v>3</v>
      </c>
      <c r="AT308">
        <v>25</v>
      </c>
      <c r="AU308">
        <f>IF(AND(Table13[[#This Row],[Age]]&gt;=18,Table13[[#This Row],[Age]]&lt;=25),1,0)</f>
        <v>1</v>
      </c>
      <c r="AV308">
        <f>IF(AND(Table13[[#This Row],[Age]]&gt;=26,Table13[[#This Row],[Age]]&lt;=35),1,0)</f>
        <v>0</v>
      </c>
      <c r="AW308">
        <f>IF(AND(Table13[[#This Row],[Age]]&gt;=36,Table13[[#This Row],[Age]]&lt;=45),1,0)</f>
        <v>0</v>
      </c>
      <c r="AX308">
        <f>IF(AND(Table13[[#This Row],[Age]]&gt;=46,Table13[[#This Row],[Age]]&lt;=55),1,0)</f>
        <v>0</v>
      </c>
      <c r="AY308">
        <f>IF(AND(Table13[[#This Row],[Age]]&gt;=56,Table13[[#This Row],[Age]]&lt;=67),1,0)</f>
        <v>0</v>
      </c>
      <c r="AZ308" t="s">
        <v>25</v>
      </c>
      <c r="BA308">
        <f>IF(Table13[[#This Row],[Marital Status]]="Married",1,0)</f>
        <v>1</v>
      </c>
      <c r="BB308">
        <f>IF(Table13[[#This Row],[Marital Status]]="Single",1,0)</f>
        <v>0</v>
      </c>
      <c r="BC308" t="s">
        <v>27</v>
      </c>
      <c r="BD308">
        <f>IF(Table13[[#This Row],[gender]]="Male",1,0)</f>
        <v>1</v>
      </c>
      <c r="BE308">
        <f>IF(Table13[[#This Row],[gender]]="Female",1,0)</f>
        <v>0</v>
      </c>
      <c r="BF308" t="s">
        <v>23</v>
      </c>
      <c r="BG308">
        <f>IF(Table13[[#This Row],[Highest level of Education]]="Did not attend school",1,0)</f>
        <v>0</v>
      </c>
      <c r="BH308">
        <f>IF(Table13[[#This Row],[Highest level of Education]]="K12 completed",1,0)</f>
        <v>0</v>
      </c>
      <c r="BI308">
        <f>IF(Table13[[#This Row],[Highest level of Education]]="High School Completed",1,0)</f>
        <v>0</v>
      </c>
      <c r="BJ308">
        <f>IF(Table13[[#This Row],[Highest level of Education]]="Technical Diploma/Partially completed College",1,0)</f>
        <v>1</v>
      </c>
      <c r="BK308">
        <f>IF(Table13[[#This Row],[Highest level of Education]]="University/College Degree",1,0)</f>
        <v>0</v>
      </c>
      <c r="BL308">
        <f>IF(Table13[[#This Row],[Highest level of Education]]="Post-graduate education",1,0)</f>
        <v>0</v>
      </c>
      <c r="BM308">
        <v>4</v>
      </c>
      <c r="BN308">
        <v>1</v>
      </c>
      <c r="BO308">
        <v>4</v>
      </c>
      <c r="BP308">
        <f>IF(Table13[[#This Row],[Monthly_Income 1_5500 2_8000 3_11000 4_15000 5_20000 6_27000 7_35000 8_5000 9_51000 98_0]]=1,1,0)</f>
        <v>0</v>
      </c>
      <c r="BQ308">
        <f>IF(Table13[[#This Row],[Monthly_Income 1_5500 2_8000 3_11000 4_15000 5_20000 6_27000 7_35000 8_5000 9_51000 98_0]]=2,1,0)</f>
        <v>0</v>
      </c>
      <c r="BR308">
        <f>IF(Table13[[#This Row],[Monthly_Income 1_5500 2_8000 3_11000 4_15000 5_20000 6_27000 7_35000 8_5000 9_51000 98_0]]=3,1,0)</f>
        <v>0</v>
      </c>
      <c r="BS308">
        <f>IF(Table13[[#This Row],[Monthly_Income 1_5500 2_8000 3_11000 4_15000 5_20000 6_27000 7_35000 8_5000 9_51000 98_0]]=4,1,0)</f>
        <v>1</v>
      </c>
      <c r="BT308">
        <f>IF(Table13[[#This Row],[Monthly_Income 1_5500 2_8000 3_11000 4_15000 5_20000 6_27000 7_35000 8_5000 9_51000 98_0]]=5,1,0)</f>
        <v>0</v>
      </c>
      <c r="BU308">
        <f>IF(Table13[[#This Row],[Monthly_Income 1_5500 2_8000 3_11000 4_15000 5_20000 6_27000 7_35000 8_5000 9_51000 98_0]]=6,1,0)</f>
        <v>0</v>
      </c>
      <c r="BV308">
        <f>IF(Table13[[#This Row],[Monthly_Income 1_5500 2_8000 3_11000 4_15000 5_20000 6_27000 7_35000 8_5000 9_51000 98_0]]=7,1,0)</f>
        <v>0</v>
      </c>
      <c r="BW308">
        <f>IF(Table13[[#This Row],[Monthly_Income 1_5500 2_8000 3_11000 4_15000 5_20000 6_27000 7_35000 8_5000 9_51000 98_0]]=8,1,0)</f>
        <v>0</v>
      </c>
      <c r="BX308">
        <f>IF(Table13[[#This Row],[Monthly_Income 1_5500 2_8000 3_11000 4_15000 5_20000 6_27000 7_35000 8_5000 9_51000 98_0]]=9,1,0)</f>
        <v>0</v>
      </c>
      <c r="BY308">
        <f>IF(Table13[[#This Row],[Monthly_Income 1_5500 2_8000 3_11000 4_15000 5_20000 6_27000 7_35000 8_5000 9_51000 98_0]]=98,1,0)</f>
        <v>0</v>
      </c>
      <c r="BZ308">
        <v>7</v>
      </c>
      <c r="CA308">
        <f>IF(Table13[[#This Row],[Monthly_Household_Income]]=1,1,0)</f>
        <v>0</v>
      </c>
      <c r="CB308">
        <f>IF(Table13[[#This Row],[Monthly_Household_Income]]=2,1,0)</f>
        <v>0</v>
      </c>
      <c r="CC308">
        <f>IF(Table13[[#This Row],[Monthly_Household_Income]]=3,1,0)</f>
        <v>0</v>
      </c>
      <c r="CD308">
        <f>IF(Table13[[#This Row],[Monthly_Household_Income]]=4,1,0)</f>
        <v>0</v>
      </c>
      <c r="CE308">
        <f>IF(Table13[[#This Row],[Monthly_Household_Income]]=5,1,0)</f>
        <v>0</v>
      </c>
      <c r="CF308">
        <f>IF(Table13[[#This Row],[Monthly_Household_Income]]=6,1,0)</f>
        <v>0</v>
      </c>
      <c r="CG308">
        <f>IF(Table13[[#This Row],[Monthly_Household_Income]]=7,1,0)</f>
        <v>1</v>
      </c>
      <c r="CH308">
        <f>IF(Table13[[#This Row],[Monthly_Household_Income]]=8,1,0)</f>
        <v>0</v>
      </c>
      <c r="CI308">
        <f>IF(Table13[[#This Row],[Monthly_Household_Income]]=9,1,0)</f>
        <v>0</v>
      </c>
      <c r="CJ308">
        <f>IF(Table13[[#This Row],[Monthly_Household_Income]]=98,1,0)</f>
        <v>0</v>
      </c>
    </row>
    <row r="309" spans="1:88">
      <c r="A309">
        <v>1124</v>
      </c>
      <c r="B309" s="1">
        <v>42978</v>
      </c>
      <c r="C309" t="s">
        <v>33</v>
      </c>
      <c r="D309">
        <v>7</v>
      </c>
      <c r="E309">
        <v>7</v>
      </c>
      <c r="F309">
        <v>9</v>
      </c>
      <c r="G309">
        <v>7</v>
      </c>
      <c r="H309">
        <v>8</v>
      </c>
      <c r="I309">
        <v>7</v>
      </c>
      <c r="J309" t="s">
        <v>15</v>
      </c>
      <c r="K309">
        <v>8</v>
      </c>
      <c r="L309">
        <v>6</v>
      </c>
      <c r="M309">
        <v>6</v>
      </c>
      <c r="N309">
        <v>8</v>
      </c>
      <c r="O309">
        <v>10</v>
      </c>
      <c r="P309">
        <v>9</v>
      </c>
      <c r="Q309">
        <v>9</v>
      </c>
      <c r="R309">
        <v>8</v>
      </c>
      <c r="S309">
        <v>7</v>
      </c>
      <c r="T309">
        <v>9</v>
      </c>
      <c r="U309">
        <v>8</v>
      </c>
      <c r="V309">
        <v>7</v>
      </c>
      <c r="W309">
        <v>7</v>
      </c>
      <c r="X309">
        <v>6</v>
      </c>
      <c r="Y309">
        <v>8</v>
      </c>
      <c r="Z309">
        <v>8</v>
      </c>
      <c r="AA309">
        <v>8</v>
      </c>
      <c r="AB309">
        <v>7</v>
      </c>
      <c r="AC309">
        <v>2</v>
      </c>
      <c r="AD309">
        <f>IF(Table13[[#This Row],[payment]]=1,1,0)</f>
        <v>0</v>
      </c>
      <c r="AE309">
        <f>IF(Table13[[#This Row],[payment]]=2,1,0)</f>
        <v>1</v>
      </c>
      <c r="AF309">
        <f>IF(Table13[[#This Row],[payment]]=3,1,0)</f>
        <v>0</v>
      </c>
      <c r="AG309">
        <v>1</v>
      </c>
      <c r="AH309">
        <f>IF(Table13[[#This Row],[method_payment]]=1,1,0)</f>
        <v>1</v>
      </c>
      <c r="AI309">
        <f>IF(Table13[[#This Row],[method_payment]]=2,1,0)</f>
        <v>0</v>
      </c>
      <c r="AJ309">
        <f>IF(Table13[[#This Row],[method_payment]]=3,1,0)</f>
        <v>0</v>
      </c>
      <c r="AK309">
        <f>IF(Table13[[#This Row],[method_payment]]=5,1,0)</f>
        <v>0</v>
      </c>
      <c r="AL309">
        <f>IF(Table13[[#This Row],[method_payment]]=6,1,0)</f>
        <v>0</v>
      </c>
      <c r="AM309" t="s">
        <v>16</v>
      </c>
      <c r="AN309" t="s">
        <v>16</v>
      </c>
      <c r="AO309">
        <v>3</v>
      </c>
      <c r="AP309" s="2">
        <v>1128.04</v>
      </c>
      <c r="AQ309" s="3">
        <f>IF(AND(Table13[[#This Row],[Average_amount_spent_per_visit_last_3_months]]&gt;=1,Table13[[#This Row],[Average_amount_spent_per_visit_last_3_months]]&lt;=999),1,0)</f>
        <v>0</v>
      </c>
      <c r="AR309" s="3">
        <f>IF(AND(Table13[[#This Row],[Average_amount_spent_per_visit_last_3_months]]&gt;=1000,Table13[[#This Row],[Average_amount_spent_per_visit_last_3_months]]&lt;=6700),1,0)</f>
        <v>1</v>
      </c>
      <c r="AS309">
        <v>3</v>
      </c>
      <c r="AT309">
        <v>33</v>
      </c>
      <c r="AU309">
        <f>IF(AND(Table13[[#This Row],[Age]]&gt;=18,Table13[[#This Row],[Age]]&lt;=25),1,0)</f>
        <v>0</v>
      </c>
      <c r="AV309">
        <f>IF(AND(Table13[[#This Row],[Age]]&gt;=26,Table13[[#This Row],[Age]]&lt;=35),1,0)</f>
        <v>1</v>
      </c>
      <c r="AW309">
        <f>IF(AND(Table13[[#This Row],[Age]]&gt;=36,Table13[[#This Row],[Age]]&lt;=45),1,0)</f>
        <v>0</v>
      </c>
      <c r="AX309">
        <f>IF(AND(Table13[[#This Row],[Age]]&gt;=46,Table13[[#This Row],[Age]]&lt;=55),1,0)</f>
        <v>0</v>
      </c>
      <c r="AY309">
        <f>IF(AND(Table13[[#This Row],[Age]]&gt;=56,Table13[[#This Row],[Age]]&lt;=67),1,0)</f>
        <v>0</v>
      </c>
      <c r="AZ309" t="s">
        <v>24</v>
      </c>
      <c r="BA309">
        <f>IF(Table13[[#This Row],[Marital Status]]="Married",1,0)</f>
        <v>0</v>
      </c>
      <c r="BB309">
        <f>IF(Table13[[#This Row],[Marital Status]]="Single",1,0)</f>
        <v>1</v>
      </c>
      <c r="BC309" t="s">
        <v>27</v>
      </c>
      <c r="BD309">
        <f>IF(Table13[[#This Row],[gender]]="Male",1,0)</f>
        <v>1</v>
      </c>
      <c r="BE309">
        <f>IF(Table13[[#This Row],[gender]]="Female",1,0)</f>
        <v>0</v>
      </c>
      <c r="BF309" t="s">
        <v>19</v>
      </c>
      <c r="BG309">
        <f>IF(Table13[[#This Row],[Highest level of Education]]="Did not attend school",1,0)</f>
        <v>0</v>
      </c>
      <c r="BH309">
        <f>IF(Table13[[#This Row],[Highest level of Education]]="K12 completed",1,0)</f>
        <v>0</v>
      </c>
      <c r="BI309">
        <f>IF(Table13[[#This Row],[Highest level of Education]]="High School Completed",1,0)</f>
        <v>0</v>
      </c>
      <c r="BJ309">
        <f>IF(Table13[[#This Row],[Highest level of Education]]="Technical Diploma/Partially completed College",1,0)</f>
        <v>0</v>
      </c>
      <c r="BK309">
        <f>IF(Table13[[#This Row],[Highest level of Education]]="University/College Degree",1,0)</f>
        <v>1</v>
      </c>
      <c r="BL309">
        <f>IF(Table13[[#This Row],[Highest level of Education]]="Post-graduate education",1,0)</f>
        <v>0</v>
      </c>
      <c r="BM309">
        <v>0</v>
      </c>
      <c r="BN309">
        <v>1</v>
      </c>
      <c r="BO309">
        <v>4</v>
      </c>
      <c r="BP309">
        <f>IF(Table13[[#This Row],[Monthly_Income 1_5500 2_8000 3_11000 4_15000 5_20000 6_27000 7_35000 8_5000 9_51000 98_0]]=1,1,0)</f>
        <v>0</v>
      </c>
      <c r="BQ309">
        <f>IF(Table13[[#This Row],[Monthly_Income 1_5500 2_8000 3_11000 4_15000 5_20000 6_27000 7_35000 8_5000 9_51000 98_0]]=2,1,0)</f>
        <v>0</v>
      </c>
      <c r="BR309">
        <f>IF(Table13[[#This Row],[Monthly_Income 1_5500 2_8000 3_11000 4_15000 5_20000 6_27000 7_35000 8_5000 9_51000 98_0]]=3,1,0)</f>
        <v>0</v>
      </c>
      <c r="BS309">
        <f>IF(Table13[[#This Row],[Monthly_Income 1_5500 2_8000 3_11000 4_15000 5_20000 6_27000 7_35000 8_5000 9_51000 98_0]]=4,1,0)</f>
        <v>1</v>
      </c>
      <c r="BT309">
        <f>IF(Table13[[#This Row],[Monthly_Income 1_5500 2_8000 3_11000 4_15000 5_20000 6_27000 7_35000 8_5000 9_51000 98_0]]=5,1,0)</f>
        <v>0</v>
      </c>
      <c r="BU309">
        <f>IF(Table13[[#This Row],[Monthly_Income 1_5500 2_8000 3_11000 4_15000 5_20000 6_27000 7_35000 8_5000 9_51000 98_0]]=6,1,0)</f>
        <v>0</v>
      </c>
      <c r="BV309">
        <f>IF(Table13[[#This Row],[Monthly_Income 1_5500 2_8000 3_11000 4_15000 5_20000 6_27000 7_35000 8_5000 9_51000 98_0]]=7,1,0)</f>
        <v>0</v>
      </c>
      <c r="BW309">
        <f>IF(Table13[[#This Row],[Monthly_Income 1_5500 2_8000 3_11000 4_15000 5_20000 6_27000 7_35000 8_5000 9_51000 98_0]]=8,1,0)</f>
        <v>0</v>
      </c>
      <c r="BX309">
        <f>IF(Table13[[#This Row],[Monthly_Income 1_5500 2_8000 3_11000 4_15000 5_20000 6_27000 7_35000 8_5000 9_51000 98_0]]=9,1,0)</f>
        <v>0</v>
      </c>
      <c r="BY309">
        <f>IF(Table13[[#This Row],[Monthly_Income 1_5500 2_8000 3_11000 4_15000 5_20000 6_27000 7_35000 8_5000 9_51000 98_0]]=98,1,0)</f>
        <v>0</v>
      </c>
      <c r="BZ309">
        <v>6</v>
      </c>
      <c r="CA309">
        <f>IF(Table13[[#This Row],[Monthly_Household_Income]]=1,1,0)</f>
        <v>0</v>
      </c>
      <c r="CB309">
        <f>IF(Table13[[#This Row],[Monthly_Household_Income]]=2,1,0)</f>
        <v>0</v>
      </c>
      <c r="CC309">
        <f>IF(Table13[[#This Row],[Monthly_Household_Income]]=3,1,0)</f>
        <v>0</v>
      </c>
      <c r="CD309">
        <f>IF(Table13[[#This Row],[Monthly_Household_Income]]=4,1,0)</f>
        <v>0</v>
      </c>
      <c r="CE309">
        <f>IF(Table13[[#This Row],[Monthly_Household_Income]]=5,1,0)</f>
        <v>0</v>
      </c>
      <c r="CF309">
        <f>IF(Table13[[#This Row],[Monthly_Household_Income]]=6,1,0)</f>
        <v>1</v>
      </c>
      <c r="CG309">
        <f>IF(Table13[[#This Row],[Monthly_Household_Income]]=7,1,0)</f>
        <v>0</v>
      </c>
      <c r="CH309">
        <f>IF(Table13[[#This Row],[Monthly_Household_Income]]=8,1,0)</f>
        <v>0</v>
      </c>
      <c r="CI309">
        <f>IF(Table13[[#This Row],[Monthly_Household_Income]]=9,1,0)</f>
        <v>0</v>
      </c>
      <c r="CJ309">
        <f>IF(Table13[[#This Row],[Monthly_Household_Income]]=98,1,0)</f>
        <v>0</v>
      </c>
    </row>
    <row r="310" spans="1:88">
      <c r="A310">
        <v>1129</v>
      </c>
      <c r="B310" s="1">
        <v>42965</v>
      </c>
      <c r="C310" t="s">
        <v>9</v>
      </c>
      <c r="D310">
        <v>8</v>
      </c>
      <c r="E310">
        <v>6</v>
      </c>
      <c r="F310">
        <v>7</v>
      </c>
      <c r="G310">
        <v>7</v>
      </c>
      <c r="H310">
        <v>8</v>
      </c>
      <c r="I310">
        <v>8</v>
      </c>
      <c r="J310" t="s">
        <v>15</v>
      </c>
      <c r="K310">
        <v>9</v>
      </c>
      <c r="L310">
        <v>7</v>
      </c>
      <c r="M310">
        <v>8</v>
      </c>
      <c r="N310">
        <v>8</v>
      </c>
      <c r="O310">
        <v>7</v>
      </c>
      <c r="P310">
        <v>9</v>
      </c>
      <c r="Q310">
        <v>7</v>
      </c>
      <c r="R310">
        <v>8</v>
      </c>
      <c r="S310">
        <v>9</v>
      </c>
      <c r="T310">
        <v>7</v>
      </c>
      <c r="U310">
        <v>9</v>
      </c>
      <c r="V310">
        <v>8</v>
      </c>
      <c r="W310">
        <v>8</v>
      </c>
      <c r="X310">
        <v>7</v>
      </c>
      <c r="Y310">
        <v>7</v>
      </c>
      <c r="Z310">
        <v>9</v>
      </c>
      <c r="AA310">
        <v>7</v>
      </c>
      <c r="AB310">
        <v>8</v>
      </c>
      <c r="AC310">
        <v>2</v>
      </c>
      <c r="AD310">
        <f>IF(Table13[[#This Row],[payment]]=1,1,0)</f>
        <v>0</v>
      </c>
      <c r="AE310">
        <f>IF(Table13[[#This Row],[payment]]=2,1,0)</f>
        <v>1</v>
      </c>
      <c r="AF310">
        <f>IF(Table13[[#This Row],[payment]]=3,1,0)</f>
        <v>0</v>
      </c>
      <c r="AG310">
        <v>6</v>
      </c>
      <c r="AH310">
        <f>IF(Table13[[#This Row],[method_payment]]=1,1,0)</f>
        <v>0</v>
      </c>
      <c r="AI310">
        <f>IF(Table13[[#This Row],[method_payment]]=2,1,0)</f>
        <v>0</v>
      </c>
      <c r="AJ310">
        <f>IF(Table13[[#This Row],[method_payment]]=3,1,0)</f>
        <v>0</v>
      </c>
      <c r="AK310">
        <f>IF(Table13[[#This Row],[method_payment]]=5,1,0)</f>
        <v>0</v>
      </c>
      <c r="AL310">
        <f>IF(Table13[[#This Row],[method_payment]]=6,1,0)</f>
        <v>1</v>
      </c>
      <c r="AM310" t="s">
        <v>16</v>
      </c>
      <c r="AN310" t="s">
        <v>16</v>
      </c>
      <c r="AO310">
        <v>2</v>
      </c>
      <c r="AP310" s="2">
        <v>123.56</v>
      </c>
      <c r="AQ310" s="3">
        <f>IF(AND(Table13[[#This Row],[Average_amount_spent_per_visit_last_3_months]]&gt;=1,Table13[[#This Row],[Average_amount_spent_per_visit_last_3_months]]&lt;=999),1,0)</f>
        <v>1</v>
      </c>
      <c r="AR310" s="3">
        <f>IF(AND(Table13[[#This Row],[Average_amount_spent_per_visit_last_3_months]]&gt;=1000,Table13[[#This Row],[Average_amount_spent_per_visit_last_3_months]]&lt;=6700),1,0)</f>
        <v>0</v>
      </c>
      <c r="AS310">
        <v>1</v>
      </c>
      <c r="AT310">
        <v>33</v>
      </c>
      <c r="AU310">
        <f>IF(AND(Table13[[#This Row],[Age]]&gt;=18,Table13[[#This Row],[Age]]&lt;=25),1,0)</f>
        <v>0</v>
      </c>
      <c r="AV310">
        <f>IF(AND(Table13[[#This Row],[Age]]&gt;=26,Table13[[#This Row],[Age]]&lt;=35),1,0)</f>
        <v>1</v>
      </c>
      <c r="AW310">
        <f>IF(AND(Table13[[#This Row],[Age]]&gt;=36,Table13[[#This Row],[Age]]&lt;=45),1,0)</f>
        <v>0</v>
      </c>
      <c r="AX310">
        <f>IF(AND(Table13[[#This Row],[Age]]&gt;=46,Table13[[#This Row],[Age]]&lt;=55),1,0)</f>
        <v>0</v>
      </c>
      <c r="AY310">
        <f>IF(AND(Table13[[#This Row],[Age]]&gt;=56,Table13[[#This Row],[Age]]&lt;=67),1,0)</f>
        <v>0</v>
      </c>
      <c r="AZ310" t="s">
        <v>24</v>
      </c>
      <c r="BA310">
        <f>IF(Table13[[#This Row],[Marital Status]]="Married",1,0)</f>
        <v>0</v>
      </c>
      <c r="BB310">
        <f>IF(Table13[[#This Row],[Marital Status]]="Single",1,0)</f>
        <v>1</v>
      </c>
      <c r="BC310" t="s">
        <v>28</v>
      </c>
      <c r="BD310">
        <f>IF(Table13[[#This Row],[gender]]="Male",1,0)</f>
        <v>0</v>
      </c>
      <c r="BE310">
        <f>IF(Table13[[#This Row],[gender]]="Female",1,0)</f>
        <v>1</v>
      </c>
      <c r="BF310" t="s">
        <v>20</v>
      </c>
      <c r="BG310">
        <f>IF(Table13[[#This Row],[Highest level of Education]]="Did not attend school",1,0)</f>
        <v>0</v>
      </c>
      <c r="BH310">
        <f>IF(Table13[[#This Row],[Highest level of Education]]="K12 completed",1,0)</f>
        <v>0</v>
      </c>
      <c r="BI310">
        <f>IF(Table13[[#This Row],[Highest level of Education]]="High School Completed",1,0)</f>
        <v>1</v>
      </c>
      <c r="BJ310">
        <f>IF(Table13[[#This Row],[Highest level of Education]]="Technical Diploma/Partially completed College",1,0)</f>
        <v>0</v>
      </c>
      <c r="BK310">
        <f>IF(Table13[[#This Row],[Highest level of Education]]="University/College Degree",1,0)</f>
        <v>0</v>
      </c>
      <c r="BL310">
        <f>IF(Table13[[#This Row],[Highest level of Education]]="Post-graduate education",1,0)</f>
        <v>0</v>
      </c>
      <c r="BM310">
        <v>0</v>
      </c>
      <c r="BN310">
        <v>1</v>
      </c>
      <c r="BO310">
        <v>2</v>
      </c>
      <c r="BP310">
        <f>IF(Table13[[#This Row],[Monthly_Income 1_5500 2_8000 3_11000 4_15000 5_20000 6_27000 7_35000 8_5000 9_51000 98_0]]=1,1,0)</f>
        <v>0</v>
      </c>
      <c r="BQ310">
        <f>IF(Table13[[#This Row],[Monthly_Income 1_5500 2_8000 3_11000 4_15000 5_20000 6_27000 7_35000 8_5000 9_51000 98_0]]=2,1,0)</f>
        <v>1</v>
      </c>
      <c r="BR310">
        <f>IF(Table13[[#This Row],[Monthly_Income 1_5500 2_8000 3_11000 4_15000 5_20000 6_27000 7_35000 8_5000 9_51000 98_0]]=3,1,0)</f>
        <v>0</v>
      </c>
      <c r="BS310">
        <f>IF(Table13[[#This Row],[Monthly_Income 1_5500 2_8000 3_11000 4_15000 5_20000 6_27000 7_35000 8_5000 9_51000 98_0]]=4,1,0)</f>
        <v>0</v>
      </c>
      <c r="BT310">
        <f>IF(Table13[[#This Row],[Monthly_Income 1_5500 2_8000 3_11000 4_15000 5_20000 6_27000 7_35000 8_5000 9_51000 98_0]]=5,1,0)</f>
        <v>0</v>
      </c>
      <c r="BU310">
        <f>IF(Table13[[#This Row],[Monthly_Income 1_5500 2_8000 3_11000 4_15000 5_20000 6_27000 7_35000 8_5000 9_51000 98_0]]=6,1,0)</f>
        <v>0</v>
      </c>
      <c r="BV310">
        <f>IF(Table13[[#This Row],[Monthly_Income 1_5500 2_8000 3_11000 4_15000 5_20000 6_27000 7_35000 8_5000 9_51000 98_0]]=7,1,0)</f>
        <v>0</v>
      </c>
      <c r="BW310">
        <f>IF(Table13[[#This Row],[Monthly_Income 1_5500 2_8000 3_11000 4_15000 5_20000 6_27000 7_35000 8_5000 9_51000 98_0]]=8,1,0)</f>
        <v>0</v>
      </c>
      <c r="BX310">
        <f>IF(Table13[[#This Row],[Monthly_Income 1_5500 2_8000 3_11000 4_15000 5_20000 6_27000 7_35000 8_5000 9_51000 98_0]]=9,1,0)</f>
        <v>0</v>
      </c>
      <c r="BY310">
        <f>IF(Table13[[#This Row],[Monthly_Income 1_5500 2_8000 3_11000 4_15000 5_20000 6_27000 7_35000 8_5000 9_51000 98_0]]=98,1,0)</f>
        <v>0</v>
      </c>
      <c r="BZ310">
        <v>6</v>
      </c>
      <c r="CA310">
        <f>IF(Table13[[#This Row],[Monthly_Household_Income]]=1,1,0)</f>
        <v>0</v>
      </c>
      <c r="CB310">
        <f>IF(Table13[[#This Row],[Monthly_Household_Income]]=2,1,0)</f>
        <v>0</v>
      </c>
      <c r="CC310">
        <f>IF(Table13[[#This Row],[Monthly_Household_Income]]=3,1,0)</f>
        <v>0</v>
      </c>
      <c r="CD310">
        <f>IF(Table13[[#This Row],[Monthly_Household_Income]]=4,1,0)</f>
        <v>0</v>
      </c>
      <c r="CE310">
        <f>IF(Table13[[#This Row],[Monthly_Household_Income]]=5,1,0)</f>
        <v>0</v>
      </c>
      <c r="CF310">
        <f>IF(Table13[[#This Row],[Monthly_Household_Income]]=6,1,0)</f>
        <v>1</v>
      </c>
      <c r="CG310">
        <f>IF(Table13[[#This Row],[Monthly_Household_Income]]=7,1,0)</f>
        <v>0</v>
      </c>
      <c r="CH310">
        <f>IF(Table13[[#This Row],[Monthly_Household_Income]]=8,1,0)</f>
        <v>0</v>
      </c>
      <c r="CI310">
        <f>IF(Table13[[#This Row],[Monthly_Household_Income]]=9,1,0)</f>
        <v>0</v>
      </c>
      <c r="CJ310">
        <f>IF(Table13[[#This Row],[Monthly_Household_Income]]=98,1,0)</f>
        <v>0</v>
      </c>
    </row>
    <row r="311" spans="1:88">
      <c r="A311">
        <v>1137</v>
      </c>
      <c r="B311" s="1">
        <v>43069</v>
      </c>
      <c r="C311" t="s">
        <v>31</v>
      </c>
      <c r="D311">
        <v>8</v>
      </c>
      <c r="E311">
        <v>6</v>
      </c>
      <c r="F311">
        <v>8</v>
      </c>
      <c r="G311">
        <v>8</v>
      </c>
      <c r="H311">
        <v>8</v>
      </c>
      <c r="I311">
        <v>8</v>
      </c>
      <c r="J311" t="s">
        <v>15</v>
      </c>
      <c r="K311">
        <v>6</v>
      </c>
      <c r="L311">
        <v>8</v>
      </c>
      <c r="M311">
        <v>9</v>
      </c>
      <c r="N311">
        <v>7</v>
      </c>
      <c r="O311">
        <v>6</v>
      </c>
      <c r="P311">
        <v>6</v>
      </c>
      <c r="Q311">
        <v>8</v>
      </c>
      <c r="R311">
        <v>7</v>
      </c>
      <c r="S311">
        <v>7</v>
      </c>
      <c r="T311">
        <v>8</v>
      </c>
      <c r="U311">
        <v>6</v>
      </c>
      <c r="V311">
        <v>8</v>
      </c>
      <c r="W311">
        <v>8</v>
      </c>
      <c r="X311">
        <v>7</v>
      </c>
      <c r="Y311">
        <v>8</v>
      </c>
      <c r="Z311">
        <v>8</v>
      </c>
      <c r="AA311">
        <v>7</v>
      </c>
      <c r="AB311">
        <v>8</v>
      </c>
      <c r="AC311">
        <v>3</v>
      </c>
      <c r="AD311">
        <f>IF(Table13[[#This Row],[payment]]=1,1,0)</f>
        <v>0</v>
      </c>
      <c r="AE311">
        <f>IF(Table13[[#This Row],[payment]]=2,1,0)</f>
        <v>0</v>
      </c>
      <c r="AF311">
        <f>IF(Table13[[#This Row],[payment]]=3,1,0)</f>
        <v>1</v>
      </c>
      <c r="AG311">
        <v>2</v>
      </c>
      <c r="AH311">
        <f>IF(Table13[[#This Row],[method_payment]]=1,1,0)</f>
        <v>0</v>
      </c>
      <c r="AI311">
        <f>IF(Table13[[#This Row],[method_payment]]=2,1,0)</f>
        <v>1</v>
      </c>
      <c r="AJ311">
        <f>IF(Table13[[#This Row],[method_payment]]=3,1,0)</f>
        <v>0</v>
      </c>
      <c r="AK311">
        <f>IF(Table13[[#This Row],[method_payment]]=5,1,0)</f>
        <v>0</v>
      </c>
      <c r="AL311">
        <f>IF(Table13[[#This Row],[method_payment]]=6,1,0)</f>
        <v>0</v>
      </c>
      <c r="AM311" t="s">
        <v>16</v>
      </c>
      <c r="AN311" t="s">
        <v>16</v>
      </c>
      <c r="AO311">
        <v>2</v>
      </c>
      <c r="AP311" s="2">
        <v>124.5</v>
      </c>
      <c r="AQ311" s="3">
        <f>IF(AND(Table13[[#This Row],[Average_amount_spent_per_visit_last_3_months]]&gt;=1,Table13[[#This Row],[Average_amount_spent_per_visit_last_3_months]]&lt;=999),1,0)</f>
        <v>1</v>
      </c>
      <c r="AR311" s="3">
        <f>IF(AND(Table13[[#This Row],[Average_amount_spent_per_visit_last_3_months]]&gt;=1000,Table13[[#This Row],[Average_amount_spent_per_visit_last_3_months]]&lt;=6700),1,0)</f>
        <v>0</v>
      </c>
      <c r="AS311">
        <v>2</v>
      </c>
      <c r="AT311">
        <v>32</v>
      </c>
      <c r="AU311">
        <f>IF(AND(Table13[[#This Row],[Age]]&gt;=18,Table13[[#This Row],[Age]]&lt;=25),1,0)</f>
        <v>0</v>
      </c>
      <c r="AV311">
        <f>IF(AND(Table13[[#This Row],[Age]]&gt;=26,Table13[[#This Row],[Age]]&lt;=35),1,0)</f>
        <v>1</v>
      </c>
      <c r="AW311">
        <f>IF(AND(Table13[[#This Row],[Age]]&gt;=36,Table13[[#This Row],[Age]]&lt;=45),1,0)</f>
        <v>0</v>
      </c>
      <c r="AX311">
        <f>IF(AND(Table13[[#This Row],[Age]]&gt;=46,Table13[[#This Row],[Age]]&lt;=55),1,0)</f>
        <v>0</v>
      </c>
      <c r="AY311">
        <f>IF(AND(Table13[[#This Row],[Age]]&gt;=56,Table13[[#This Row],[Age]]&lt;=67),1,0)</f>
        <v>0</v>
      </c>
      <c r="AZ311" t="s">
        <v>24</v>
      </c>
      <c r="BA311">
        <f>IF(Table13[[#This Row],[Marital Status]]="Married",1,0)</f>
        <v>0</v>
      </c>
      <c r="BB311">
        <f>IF(Table13[[#This Row],[Marital Status]]="Single",1,0)</f>
        <v>1</v>
      </c>
      <c r="BC311" t="s">
        <v>28</v>
      </c>
      <c r="BD311">
        <f>IF(Table13[[#This Row],[gender]]="Male",1,0)</f>
        <v>0</v>
      </c>
      <c r="BE311">
        <f>IF(Table13[[#This Row],[gender]]="Female",1,0)</f>
        <v>1</v>
      </c>
      <c r="BF311" t="s">
        <v>19</v>
      </c>
      <c r="BG311">
        <f>IF(Table13[[#This Row],[Highest level of Education]]="Did not attend school",1,0)</f>
        <v>0</v>
      </c>
      <c r="BH311">
        <f>IF(Table13[[#This Row],[Highest level of Education]]="K12 completed",1,0)</f>
        <v>0</v>
      </c>
      <c r="BI311">
        <f>IF(Table13[[#This Row],[Highest level of Education]]="High School Completed",1,0)</f>
        <v>0</v>
      </c>
      <c r="BJ311">
        <f>IF(Table13[[#This Row],[Highest level of Education]]="Technical Diploma/Partially completed College",1,0)</f>
        <v>0</v>
      </c>
      <c r="BK311">
        <f>IF(Table13[[#This Row],[Highest level of Education]]="University/College Degree",1,0)</f>
        <v>1</v>
      </c>
      <c r="BL311">
        <f>IF(Table13[[#This Row],[Highest level of Education]]="Post-graduate education",1,0)</f>
        <v>0</v>
      </c>
      <c r="BM311">
        <v>0</v>
      </c>
      <c r="BN311">
        <v>1</v>
      </c>
      <c r="BO311">
        <v>5</v>
      </c>
      <c r="BP311">
        <f>IF(Table13[[#This Row],[Monthly_Income 1_5500 2_8000 3_11000 4_15000 5_20000 6_27000 7_35000 8_5000 9_51000 98_0]]=1,1,0)</f>
        <v>0</v>
      </c>
      <c r="BQ311">
        <f>IF(Table13[[#This Row],[Monthly_Income 1_5500 2_8000 3_11000 4_15000 5_20000 6_27000 7_35000 8_5000 9_51000 98_0]]=2,1,0)</f>
        <v>0</v>
      </c>
      <c r="BR311">
        <f>IF(Table13[[#This Row],[Monthly_Income 1_5500 2_8000 3_11000 4_15000 5_20000 6_27000 7_35000 8_5000 9_51000 98_0]]=3,1,0)</f>
        <v>0</v>
      </c>
      <c r="BS311">
        <f>IF(Table13[[#This Row],[Monthly_Income 1_5500 2_8000 3_11000 4_15000 5_20000 6_27000 7_35000 8_5000 9_51000 98_0]]=4,1,0)</f>
        <v>0</v>
      </c>
      <c r="BT311">
        <f>IF(Table13[[#This Row],[Monthly_Income 1_5500 2_8000 3_11000 4_15000 5_20000 6_27000 7_35000 8_5000 9_51000 98_0]]=5,1,0)</f>
        <v>1</v>
      </c>
      <c r="BU311">
        <f>IF(Table13[[#This Row],[Monthly_Income 1_5500 2_8000 3_11000 4_15000 5_20000 6_27000 7_35000 8_5000 9_51000 98_0]]=6,1,0)</f>
        <v>0</v>
      </c>
      <c r="BV311">
        <f>IF(Table13[[#This Row],[Monthly_Income 1_5500 2_8000 3_11000 4_15000 5_20000 6_27000 7_35000 8_5000 9_51000 98_0]]=7,1,0)</f>
        <v>0</v>
      </c>
      <c r="BW311">
        <f>IF(Table13[[#This Row],[Monthly_Income 1_5500 2_8000 3_11000 4_15000 5_20000 6_27000 7_35000 8_5000 9_51000 98_0]]=8,1,0)</f>
        <v>0</v>
      </c>
      <c r="BX311">
        <f>IF(Table13[[#This Row],[Monthly_Income 1_5500 2_8000 3_11000 4_15000 5_20000 6_27000 7_35000 8_5000 9_51000 98_0]]=9,1,0)</f>
        <v>0</v>
      </c>
      <c r="BY311">
        <f>IF(Table13[[#This Row],[Monthly_Income 1_5500 2_8000 3_11000 4_15000 5_20000 6_27000 7_35000 8_5000 9_51000 98_0]]=98,1,0)</f>
        <v>0</v>
      </c>
      <c r="BZ311">
        <v>5</v>
      </c>
      <c r="CA311">
        <f>IF(Table13[[#This Row],[Monthly_Household_Income]]=1,1,0)</f>
        <v>0</v>
      </c>
      <c r="CB311">
        <f>IF(Table13[[#This Row],[Monthly_Household_Income]]=2,1,0)</f>
        <v>0</v>
      </c>
      <c r="CC311">
        <f>IF(Table13[[#This Row],[Monthly_Household_Income]]=3,1,0)</f>
        <v>0</v>
      </c>
      <c r="CD311">
        <f>IF(Table13[[#This Row],[Monthly_Household_Income]]=4,1,0)</f>
        <v>0</v>
      </c>
      <c r="CE311">
        <f>IF(Table13[[#This Row],[Monthly_Household_Income]]=5,1,0)</f>
        <v>1</v>
      </c>
      <c r="CF311">
        <f>IF(Table13[[#This Row],[Monthly_Household_Income]]=6,1,0)</f>
        <v>0</v>
      </c>
      <c r="CG311">
        <f>IF(Table13[[#This Row],[Monthly_Household_Income]]=7,1,0)</f>
        <v>0</v>
      </c>
      <c r="CH311">
        <f>IF(Table13[[#This Row],[Monthly_Household_Income]]=8,1,0)</f>
        <v>0</v>
      </c>
      <c r="CI311">
        <f>IF(Table13[[#This Row],[Monthly_Household_Income]]=9,1,0)</f>
        <v>0</v>
      </c>
      <c r="CJ311">
        <f>IF(Table13[[#This Row],[Monthly_Household_Income]]=98,1,0)</f>
        <v>0</v>
      </c>
    </row>
    <row r="312" spans="1:88">
      <c r="A312">
        <v>1139</v>
      </c>
      <c r="B312" s="1">
        <v>43251</v>
      </c>
      <c r="C312" t="s">
        <v>32</v>
      </c>
      <c r="D312">
        <v>8</v>
      </c>
      <c r="E312">
        <v>6</v>
      </c>
      <c r="F312">
        <v>7</v>
      </c>
      <c r="G312">
        <v>8</v>
      </c>
      <c r="H312">
        <v>7</v>
      </c>
      <c r="I312">
        <v>6</v>
      </c>
      <c r="J312" t="s">
        <v>15</v>
      </c>
      <c r="K312">
        <v>7</v>
      </c>
      <c r="L312">
        <v>8</v>
      </c>
      <c r="M312">
        <v>6</v>
      </c>
      <c r="N312">
        <v>6</v>
      </c>
      <c r="O312">
        <v>7</v>
      </c>
      <c r="P312">
        <v>8</v>
      </c>
      <c r="Q312">
        <v>8</v>
      </c>
      <c r="R312">
        <v>8</v>
      </c>
      <c r="S312">
        <v>6</v>
      </c>
      <c r="T312">
        <v>8</v>
      </c>
      <c r="U312">
        <v>8</v>
      </c>
      <c r="V312">
        <v>6</v>
      </c>
      <c r="W312">
        <v>7</v>
      </c>
      <c r="X312">
        <v>6</v>
      </c>
      <c r="Y312">
        <v>6</v>
      </c>
      <c r="Z312">
        <v>8</v>
      </c>
      <c r="AA312">
        <v>7</v>
      </c>
      <c r="AB312">
        <v>7</v>
      </c>
      <c r="AC312">
        <v>3</v>
      </c>
      <c r="AD312">
        <f>IF(Table13[[#This Row],[payment]]=1,1,0)</f>
        <v>0</v>
      </c>
      <c r="AE312">
        <f>IF(Table13[[#This Row],[payment]]=2,1,0)</f>
        <v>0</v>
      </c>
      <c r="AF312">
        <f>IF(Table13[[#This Row],[payment]]=3,1,0)</f>
        <v>1</v>
      </c>
      <c r="AG312">
        <v>2</v>
      </c>
      <c r="AH312">
        <f>IF(Table13[[#This Row],[method_payment]]=1,1,0)</f>
        <v>0</v>
      </c>
      <c r="AI312">
        <f>IF(Table13[[#This Row],[method_payment]]=2,1,0)</f>
        <v>1</v>
      </c>
      <c r="AJ312">
        <f>IF(Table13[[#This Row],[method_payment]]=3,1,0)</f>
        <v>0</v>
      </c>
      <c r="AK312">
        <f>IF(Table13[[#This Row],[method_payment]]=5,1,0)</f>
        <v>0</v>
      </c>
      <c r="AL312">
        <f>IF(Table13[[#This Row],[method_payment]]=6,1,0)</f>
        <v>0</v>
      </c>
      <c r="AM312" t="s">
        <v>16</v>
      </c>
      <c r="AN312" t="s">
        <v>16</v>
      </c>
      <c r="AO312">
        <v>2</v>
      </c>
      <c r="AP312" s="2">
        <v>336.23</v>
      </c>
      <c r="AQ312" s="3">
        <f>IF(AND(Table13[[#This Row],[Average_amount_spent_per_visit_last_3_months]]&gt;=1,Table13[[#This Row],[Average_amount_spent_per_visit_last_3_months]]&lt;=999),1,0)</f>
        <v>1</v>
      </c>
      <c r="AR312" s="3">
        <f>IF(AND(Table13[[#This Row],[Average_amount_spent_per_visit_last_3_months]]&gt;=1000,Table13[[#This Row],[Average_amount_spent_per_visit_last_3_months]]&lt;=6700),1,0)</f>
        <v>0</v>
      </c>
      <c r="AS312">
        <v>1</v>
      </c>
      <c r="AT312">
        <v>40</v>
      </c>
      <c r="AU312">
        <f>IF(AND(Table13[[#This Row],[Age]]&gt;=18,Table13[[#This Row],[Age]]&lt;=25),1,0)</f>
        <v>0</v>
      </c>
      <c r="AV312">
        <f>IF(AND(Table13[[#This Row],[Age]]&gt;=26,Table13[[#This Row],[Age]]&lt;=35),1,0)</f>
        <v>0</v>
      </c>
      <c r="AW312">
        <f>IF(AND(Table13[[#This Row],[Age]]&gt;=36,Table13[[#This Row],[Age]]&lt;=45),1,0)</f>
        <v>1</v>
      </c>
      <c r="AX312">
        <f>IF(AND(Table13[[#This Row],[Age]]&gt;=46,Table13[[#This Row],[Age]]&lt;=55),1,0)</f>
        <v>0</v>
      </c>
      <c r="AY312">
        <f>IF(AND(Table13[[#This Row],[Age]]&gt;=56,Table13[[#This Row],[Age]]&lt;=67),1,0)</f>
        <v>0</v>
      </c>
      <c r="AZ312" t="s">
        <v>25</v>
      </c>
      <c r="BA312">
        <f>IF(Table13[[#This Row],[Marital Status]]="Married",1,0)</f>
        <v>1</v>
      </c>
      <c r="BB312">
        <f>IF(Table13[[#This Row],[Marital Status]]="Single",1,0)</f>
        <v>0</v>
      </c>
      <c r="BC312" t="s">
        <v>28</v>
      </c>
      <c r="BD312">
        <f>IF(Table13[[#This Row],[gender]]="Male",1,0)</f>
        <v>0</v>
      </c>
      <c r="BE312">
        <f>IF(Table13[[#This Row],[gender]]="Female",1,0)</f>
        <v>1</v>
      </c>
      <c r="BF312" t="s">
        <v>19</v>
      </c>
      <c r="BG312">
        <f>IF(Table13[[#This Row],[Highest level of Education]]="Did not attend school",1,0)</f>
        <v>0</v>
      </c>
      <c r="BH312">
        <f>IF(Table13[[#This Row],[Highest level of Education]]="K12 completed",1,0)</f>
        <v>0</v>
      </c>
      <c r="BI312">
        <f>IF(Table13[[#This Row],[Highest level of Education]]="High School Completed",1,0)</f>
        <v>0</v>
      </c>
      <c r="BJ312">
        <f>IF(Table13[[#This Row],[Highest level of Education]]="Technical Diploma/Partially completed College",1,0)</f>
        <v>0</v>
      </c>
      <c r="BK312">
        <f>IF(Table13[[#This Row],[Highest level of Education]]="University/College Degree",1,0)</f>
        <v>1</v>
      </c>
      <c r="BL312">
        <f>IF(Table13[[#This Row],[Highest level of Education]]="Post-graduate education",1,0)</f>
        <v>0</v>
      </c>
      <c r="BM312">
        <v>4</v>
      </c>
      <c r="BN312">
        <v>1</v>
      </c>
      <c r="BO312">
        <v>4</v>
      </c>
      <c r="BP312">
        <f>IF(Table13[[#This Row],[Monthly_Income 1_5500 2_8000 3_11000 4_15000 5_20000 6_27000 7_35000 8_5000 9_51000 98_0]]=1,1,0)</f>
        <v>0</v>
      </c>
      <c r="BQ312">
        <f>IF(Table13[[#This Row],[Monthly_Income 1_5500 2_8000 3_11000 4_15000 5_20000 6_27000 7_35000 8_5000 9_51000 98_0]]=2,1,0)</f>
        <v>0</v>
      </c>
      <c r="BR312">
        <f>IF(Table13[[#This Row],[Monthly_Income 1_5500 2_8000 3_11000 4_15000 5_20000 6_27000 7_35000 8_5000 9_51000 98_0]]=3,1,0)</f>
        <v>0</v>
      </c>
      <c r="BS312">
        <f>IF(Table13[[#This Row],[Monthly_Income 1_5500 2_8000 3_11000 4_15000 5_20000 6_27000 7_35000 8_5000 9_51000 98_0]]=4,1,0)</f>
        <v>1</v>
      </c>
      <c r="BT312">
        <f>IF(Table13[[#This Row],[Monthly_Income 1_5500 2_8000 3_11000 4_15000 5_20000 6_27000 7_35000 8_5000 9_51000 98_0]]=5,1,0)</f>
        <v>0</v>
      </c>
      <c r="BU312">
        <f>IF(Table13[[#This Row],[Monthly_Income 1_5500 2_8000 3_11000 4_15000 5_20000 6_27000 7_35000 8_5000 9_51000 98_0]]=6,1,0)</f>
        <v>0</v>
      </c>
      <c r="BV312">
        <f>IF(Table13[[#This Row],[Monthly_Income 1_5500 2_8000 3_11000 4_15000 5_20000 6_27000 7_35000 8_5000 9_51000 98_0]]=7,1,0)</f>
        <v>0</v>
      </c>
      <c r="BW312">
        <f>IF(Table13[[#This Row],[Monthly_Income 1_5500 2_8000 3_11000 4_15000 5_20000 6_27000 7_35000 8_5000 9_51000 98_0]]=8,1,0)</f>
        <v>0</v>
      </c>
      <c r="BX312">
        <f>IF(Table13[[#This Row],[Monthly_Income 1_5500 2_8000 3_11000 4_15000 5_20000 6_27000 7_35000 8_5000 9_51000 98_0]]=9,1,0)</f>
        <v>0</v>
      </c>
      <c r="BY312">
        <f>IF(Table13[[#This Row],[Monthly_Income 1_5500 2_8000 3_11000 4_15000 5_20000 6_27000 7_35000 8_5000 9_51000 98_0]]=98,1,0)</f>
        <v>0</v>
      </c>
      <c r="BZ312">
        <v>6</v>
      </c>
      <c r="CA312">
        <f>IF(Table13[[#This Row],[Monthly_Household_Income]]=1,1,0)</f>
        <v>0</v>
      </c>
      <c r="CB312">
        <f>IF(Table13[[#This Row],[Monthly_Household_Income]]=2,1,0)</f>
        <v>0</v>
      </c>
      <c r="CC312">
        <f>IF(Table13[[#This Row],[Monthly_Household_Income]]=3,1,0)</f>
        <v>0</v>
      </c>
      <c r="CD312">
        <f>IF(Table13[[#This Row],[Monthly_Household_Income]]=4,1,0)</f>
        <v>0</v>
      </c>
      <c r="CE312">
        <f>IF(Table13[[#This Row],[Monthly_Household_Income]]=5,1,0)</f>
        <v>0</v>
      </c>
      <c r="CF312">
        <f>IF(Table13[[#This Row],[Monthly_Household_Income]]=6,1,0)</f>
        <v>1</v>
      </c>
      <c r="CG312">
        <f>IF(Table13[[#This Row],[Monthly_Household_Income]]=7,1,0)</f>
        <v>0</v>
      </c>
      <c r="CH312">
        <f>IF(Table13[[#This Row],[Monthly_Household_Income]]=8,1,0)</f>
        <v>0</v>
      </c>
      <c r="CI312">
        <f>IF(Table13[[#This Row],[Monthly_Household_Income]]=9,1,0)</f>
        <v>0</v>
      </c>
      <c r="CJ312">
        <f>IF(Table13[[#This Row],[Monthly_Household_Income]]=98,1,0)</f>
        <v>0</v>
      </c>
    </row>
    <row r="313" spans="1:88">
      <c r="A313">
        <v>1147</v>
      </c>
      <c r="B313" s="1">
        <v>42966</v>
      </c>
      <c r="C313" t="s">
        <v>31</v>
      </c>
      <c r="D313">
        <v>3</v>
      </c>
      <c r="E313">
        <v>4</v>
      </c>
      <c r="F313">
        <v>4</v>
      </c>
      <c r="G313">
        <v>3</v>
      </c>
      <c r="H313">
        <v>3</v>
      </c>
      <c r="I313">
        <v>3</v>
      </c>
      <c r="J313" t="s">
        <v>15</v>
      </c>
      <c r="K313">
        <v>6</v>
      </c>
      <c r="L313">
        <v>6</v>
      </c>
      <c r="M313">
        <v>7</v>
      </c>
      <c r="N313">
        <v>6</v>
      </c>
      <c r="O313">
        <v>7</v>
      </c>
      <c r="P313">
        <v>8</v>
      </c>
      <c r="Q313">
        <v>3</v>
      </c>
      <c r="R313">
        <v>4</v>
      </c>
      <c r="S313">
        <v>6</v>
      </c>
      <c r="T313">
        <v>6</v>
      </c>
      <c r="U313">
        <v>4</v>
      </c>
      <c r="V313">
        <v>3</v>
      </c>
      <c r="W313">
        <v>4</v>
      </c>
      <c r="X313">
        <v>4</v>
      </c>
      <c r="Y313">
        <v>3</v>
      </c>
      <c r="Z313">
        <v>2</v>
      </c>
      <c r="AA313">
        <v>4</v>
      </c>
      <c r="AB313">
        <v>3</v>
      </c>
      <c r="AC313">
        <v>1</v>
      </c>
      <c r="AD313">
        <f>IF(Table13[[#This Row],[payment]]=1,1,0)</f>
        <v>1</v>
      </c>
      <c r="AE313">
        <f>IF(Table13[[#This Row],[payment]]=2,1,0)</f>
        <v>0</v>
      </c>
      <c r="AF313">
        <f>IF(Table13[[#This Row],[payment]]=3,1,0)</f>
        <v>0</v>
      </c>
      <c r="AG313">
        <v>6</v>
      </c>
      <c r="AH313">
        <f>IF(Table13[[#This Row],[method_payment]]=1,1,0)</f>
        <v>0</v>
      </c>
      <c r="AI313">
        <f>IF(Table13[[#This Row],[method_payment]]=2,1,0)</f>
        <v>0</v>
      </c>
      <c r="AJ313">
        <f>IF(Table13[[#This Row],[method_payment]]=3,1,0)</f>
        <v>0</v>
      </c>
      <c r="AK313">
        <f>IF(Table13[[#This Row],[method_payment]]=5,1,0)</f>
        <v>0</v>
      </c>
      <c r="AL313">
        <f>IF(Table13[[#This Row],[method_payment]]=6,1,0)</f>
        <v>1</v>
      </c>
      <c r="AM313" t="s">
        <v>15</v>
      </c>
      <c r="AN313" t="s">
        <v>16</v>
      </c>
      <c r="AO313">
        <v>1</v>
      </c>
      <c r="AP313" s="2">
        <v>249.99</v>
      </c>
      <c r="AQ313" s="3">
        <f>IF(AND(Table13[[#This Row],[Average_amount_spent_per_visit_last_3_months]]&gt;=1,Table13[[#This Row],[Average_amount_spent_per_visit_last_3_months]]&lt;=999),1,0)</f>
        <v>1</v>
      </c>
      <c r="AR313" s="3">
        <f>IF(AND(Table13[[#This Row],[Average_amount_spent_per_visit_last_3_months]]&gt;=1000,Table13[[#This Row],[Average_amount_spent_per_visit_last_3_months]]&lt;=6700),1,0)</f>
        <v>0</v>
      </c>
      <c r="AS313">
        <v>3</v>
      </c>
      <c r="AT313">
        <v>42</v>
      </c>
      <c r="AU313">
        <f>IF(AND(Table13[[#This Row],[Age]]&gt;=18,Table13[[#This Row],[Age]]&lt;=25),1,0)</f>
        <v>0</v>
      </c>
      <c r="AV313">
        <f>IF(AND(Table13[[#This Row],[Age]]&gt;=26,Table13[[#This Row],[Age]]&lt;=35),1,0)</f>
        <v>0</v>
      </c>
      <c r="AW313">
        <f>IF(AND(Table13[[#This Row],[Age]]&gt;=36,Table13[[#This Row],[Age]]&lt;=45),1,0)</f>
        <v>1</v>
      </c>
      <c r="AX313">
        <f>IF(AND(Table13[[#This Row],[Age]]&gt;=46,Table13[[#This Row],[Age]]&lt;=55),1,0)</f>
        <v>0</v>
      </c>
      <c r="AY313">
        <f>IF(AND(Table13[[#This Row],[Age]]&gt;=56,Table13[[#This Row],[Age]]&lt;=67),1,0)</f>
        <v>0</v>
      </c>
      <c r="AZ313" t="s">
        <v>24</v>
      </c>
      <c r="BA313">
        <f>IF(Table13[[#This Row],[Marital Status]]="Married",1,0)</f>
        <v>0</v>
      </c>
      <c r="BB313">
        <f>IF(Table13[[#This Row],[Marital Status]]="Single",1,0)</f>
        <v>1</v>
      </c>
      <c r="BC313" t="s">
        <v>28</v>
      </c>
      <c r="BD313">
        <f>IF(Table13[[#This Row],[gender]]="Male",1,0)</f>
        <v>0</v>
      </c>
      <c r="BE313">
        <f>IF(Table13[[#This Row],[gender]]="Female",1,0)</f>
        <v>1</v>
      </c>
      <c r="BF313" t="s">
        <v>22</v>
      </c>
      <c r="BG313">
        <f>IF(Table13[[#This Row],[Highest level of Education]]="Did not attend school",1,0)</f>
        <v>0</v>
      </c>
      <c r="BH313">
        <f>IF(Table13[[#This Row],[Highest level of Education]]="K12 completed",1,0)</f>
        <v>1</v>
      </c>
      <c r="BI313">
        <f>IF(Table13[[#This Row],[Highest level of Education]]="High School Completed",1,0)</f>
        <v>0</v>
      </c>
      <c r="BJ313">
        <f>IF(Table13[[#This Row],[Highest level of Education]]="Technical Diploma/Partially completed College",1,0)</f>
        <v>0</v>
      </c>
      <c r="BK313">
        <f>IF(Table13[[#This Row],[Highest level of Education]]="University/College Degree",1,0)</f>
        <v>0</v>
      </c>
      <c r="BL313">
        <f>IF(Table13[[#This Row],[Highest level of Education]]="Post-graduate education",1,0)</f>
        <v>0</v>
      </c>
      <c r="BM313">
        <v>0</v>
      </c>
      <c r="BN313">
        <v>1</v>
      </c>
      <c r="BO313">
        <v>3</v>
      </c>
      <c r="BP313">
        <f>IF(Table13[[#This Row],[Monthly_Income 1_5500 2_8000 3_11000 4_15000 5_20000 6_27000 7_35000 8_5000 9_51000 98_0]]=1,1,0)</f>
        <v>0</v>
      </c>
      <c r="BQ313">
        <f>IF(Table13[[#This Row],[Monthly_Income 1_5500 2_8000 3_11000 4_15000 5_20000 6_27000 7_35000 8_5000 9_51000 98_0]]=2,1,0)</f>
        <v>0</v>
      </c>
      <c r="BR313">
        <f>IF(Table13[[#This Row],[Monthly_Income 1_5500 2_8000 3_11000 4_15000 5_20000 6_27000 7_35000 8_5000 9_51000 98_0]]=3,1,0)</f>
        <v>1</v>
      </c>
      <c r="BS313">
        <f>IF(Table13[[#This Row],[Monthly_Income 1_5500 2_8000 3_11000 4_15000 5_20000 6_27000 7_35000 8_5000 9_51000 98_0]]=4,1,0)</f>
        <v>0</v>
      </c>
      <c r="BT313">
        <f>IF(Table13[[#This Row],[Monthly_Income 1_5500 2_8000 3_11000 4_15000 5_20000 6_27000 7_35000 8_5000 9_51000 98_0]]=5,1,0)</f>
        <v>0</v>
      </c>
      <c r="BU313">
        <f>IF(Table13[[#This Row],[Monthly_Income 1_5500 2_8000 3_11000 4_15000 5_20000 6_27000 7_35000 8_5000 9_51000 98_0]]=6,1,0)</f>
        <v>0</v>
      </c>
      <c r="BV313">
        <f>IF(Table13[[#This Row],[Monthly_Income 1_5500 2_8000 3_11000 4_15000 5_20000 6_27000 7_35000 8_5000 9_51000 98_0]]=7,1,0)</f>
        <v>0</v>
      </c>
      <c r="BW313">
        <f>IF(Table13[[#This Row],[Monthly_Income 1_5500 2_8000 3_11000 4_15000 5_20000 6_27000 7_35000 8_5000 9_51000 98_0]]=8,1,0)</f>
        <v>0</v>
      </c>
      <c r="BX313">
        <f>IF(Table13[[#This Row],[Monthly_Income 1_5500 2_8000 3_11000 4_15000 5_20000 6_27000 7_35000 8_5000 9_51000 98_0]]=9,1,0)</f>
        <v>0</v>
      </c>
      <c r="BY313">
        <f>IF(Table13[[#This Row],[Monthly_Income 1_5500 2_8000 3_11000 4_15000 5_20000 6_27000 7_35000 8_5000 9_51000 98_0]]=98,1,0)</f>
        <v>0</v>
      </c>
      <c r="BZ313">
        <v>4</v>
      </c>
      <c r="CA313">
        <f>IF(Table13[[#This Row],[Monthly_Household_Income]]=1,1,0)</f>
        <v>0</v>
      </c>
      <c r="CB313">
        <f>IF(Table13[[#This Row],[Monthly_Household_Income]]=2,1,0)</f>
        <v>0</v>
      </c>
      <c r="CC313">
        <f>IF(Table13[[#This Row],[Monthly_Household_Income]]=3,1,0)</f>
        <v>0</v>
      </c>
      <c r="CD313">
        <f>IF(Table13[[#This Row],[Monthly_Household_Income]]=4,1,0)</f>
        <v>1</v>
      </c>
      <c r="CE313">
        <f>IF(Table13[[#This Row],[Monthly_Household_Income]]=5,1,0)</f>
        <v>0</v>
      </c>
      <c r="CF313">
        <f>IF(Table13[[#This Row],[Monthly_Household_Income]]=6,1,0)</f>
        <v>0</v>
      </c>
      <c r="CG313">
        <f>IF(Table13[[#This Row],[Monthly_Household_Income]]=7,1,0)</f>
        <v>0</v>
      </c>
      <c r="CH313">
        <f>IF(Table13[[#This Row],[Monthly_Household_Income]]=8,1,0)</f>
        <v>0</v>
      </c>
      <c r="CI313">
        <f>IF(Table13[[#This Row],[Monthly_Household_Income]]=9,1,0)</f>
        <v>0</v>
      </c>
      <c r="CJ313">
        <f>IF(Table13[[#This Row],[Monthly_Household_Income]]=98,1,0)</f>
        <v>0</v>
      </c>
    </row>
    <row r="314" spans="1:88">
      <c r="A314">
        <v>1150</v>
      </c>
      <c r="B314" s="1">
        <v>43000</v>
      </c>
      <c r="C314" t="s">
        <v>32</v>
      </c>
      <c r="D314">
        <v>9</v>
      </c>
      <c r="E314">
        <v>8</v>
      </c>
      <c r="F314">
        <v>10</v>
      </c>
      <c r="G314">
        <v>9</v>
      </c>
      <c r="H314">
        <v>9</v>
      </c>
      <c r="I314">
        <v>9</v>
      </c>
      <c r="J314" t="s">
        <v>16</v>
      </c>
      <c r="K314">
        <v>8</v>
      </c>
      <c r="L314">
        <v>9</v>
      </c>
      <c r="M314">
        <v>9</v>
      </c>
      <c r="N314">
        <v>7</v>
      </c>
      <c r="O314">
        <v>7</v>
      </c>
      <c r="P314">
        <v>10</v>
      </c>
      <c r="Q314">
        <v>10</v>
      </c>
      <c r="R314">
        <v>9</v>
      </c>
      <c r="S314">
        <v>7</v>
      </c>
      <c r="T314">
        <v>9</v>
      </c>
      <c r="U314">
        <v>8</v>
      </c>
      <c r="V314">
        <v>8</v>
      </c>
      <c r="W314">
        <v>8</v>
      </c>
      <c r="X314">
        <v>10</v>
      </c>
      <c r="Y314">
        <v>8</v>
      </c>
      <c r="Z314">
        <v>8</v>
      </c>
      <c r="AA314">
        <v>8</v>
      </c>
      <c r="AB314">
        <v>9</v>
      </c>
      <c r="AC314">
        <v>1</v>
      </c>
      <c r="AD314">
        <f>IF(Table13[[#This Row],[payment]]=1,1,0)</f>
        <v>1</v>
      </c>
      <c r="AE314">
        <f>IF(Table13[[#This Row],[payment]]=2,1,0)</f>
        <v>0</v>
      </c>
      <c r="AF314">
        <f>IF(Table13[[#This Row],[payment]]=3,1,0)</f>
        <v>0</v>
      </c>
      <c r="AG314">
        <v>1</v>
      </c>
      <c r="AH314">
        <f>IF(Table13[[#This Row],[method_payment]]=1,1,0)</f>
        <v>1</v>
      </c>
      <c r="AI314">
        <f>IF(Table13[[#This Row],[method_payment]]=2,1,0)</f>
        <v>0</v>
      </c>
      <c r="AJ314">
        <f>IF(Table13[[#This Row],[method_payment]]=3,1,0)</f>
        <v>0</v>
      </c>
      <c r="AK314">
        <f>IF(Table13[[#This Row],[method_payment]]=5,1,0)</f>
        <v>0</v>
      </c>
      <c r="AL314">
        <f>IF(Table13[[#This Row],[method_payment]]=6,1,0)</f>
        <v>0</v>
      </c>
      <c r="AM314" t="s">
        <v>16</v>
      </c>
      <c r="AN314" t="s">
        <v>16</v>
      </c>
      <c r="AO314">
        <v>1</v>
      </c>
      <c r="AP314" s="2">
        <v>173.77</v>
      </c>
      <c r="AQ314" s="3">
        <f>IF(AND(Table13[[#This Row],[Average_amount_spent_per_visit_last_3_months]]&gt;=1,Table13[[#This Row],[Average_amount_spent_per_visit_last_3_months]]&lt;=999),1,0)</f>
        <v>1</v>
      </c>
      <c r="AR314" s="3">
        <f>IF(AND(Table13[[#This Row],[Average_amount_spent_per_visit_last_3_months]]&gt;=1000,Table13[[#This Row],[Average_amount_spent_per_visit_last_3_months]]&lt;=6700),1,0)</f>
        <v>0</v>
      </c>
      <c r="AS314">
        <v>1</v>
      </c>
      <c r="AT314">
        <v>39</v>
      </c>
      <c r="AU314">
        <f>IF(AND(Table13[[#This Row],[Age]]&gt;=18,Table13[[#This Row],[Age]]&lt;=25),1,0)</f>
        <v>0</v>
      </c>
      <c r="AV314">
        <f>IF(AND(Table13[[#This Row],[Age]]&gt;=26,Table13[[#This Row],[Age]]&lt;=35),1,0)</f>
        <v>0</v>
      </c>
      <c r="AW314">
        <f>IF(AND(Table13[[#This Row],[Age]]&gt;=36,Table13[[#This Row],[Age]]&lt;=45),1,0)</f>
        <v>1</v>
      </c>
      <c r="AX314">
        <f>IF(AND(Table13[[#This Row],[Age]]&gt;=46,Table13[[#This Row],[Age]]&lt;=55),1,0)</f>
        <v>0</v>
      </c>
      <c r="AY314">
        <f>IF(AND(Table13[[#This Row],[Age]]&gt;=56,Table13[[#This Row],[Age]]&lt;=67),1,0)</f>
        <v>0</v>
      </c>
      <c r="AZ314" t="s">
        <v>24</v>
      </c>
      <c r="BA314">
        <f>IF(Table13[[#This Row],[Marital Status]]="Married",1,0)</f>
        <v>0</v>
      </c>
      <c r="BB314">
        <f>IF(Table13[[#This Row],[Marital Status]]="Single",1,0)</f>
        <v>1</v>
      </c>
      <c r="BC314" t="s">
        <v>27</v>
      </c>
      <c r="BD314">
        <f>IF(Table13[[#This Row],[gender]]="Male",1,0)</f>
        <v>1</v>
      </c>
      <c r="BE314">
        <f>IF(Table13[[#This Row],[gender]]="Female",1,0)</f>
        <v>0</v>
      </c>
      <c r="BF314" t="s">
        <v>19</v>
      </c>
      <c r="BG314">
        <f>IF(Table13[[#This Row],[Highest level of Education]]="Did not attend school",1,0)</f>
        <v>0</v>
      </c>
      <c r="BH314">
        <f>IF(Table13[[#This Row],[Highest level of Education]]="K12 completed",1,0)</f>
        <v>0</v>
      </c>
      <c r="BI314">
        <f>IF(Table13[[#This Row],[Highest level of Education]]="High School Completed",1,0)</f>
        <v>0</v>
      </c>
      <c r="BJ314">
        <f>IF(Table13[[#This Row],[Highest level of Education]]="Technical Diploma/Partially completed College",1,0)</f>
        <v>0</v>
      </c>
      <c r="BK314">
        <f>IF(Table13[[#This Row],[Highest level of Education]]="University/College Degree",1,0)</f>
        <v>1</v>
      </c>
      <c r="BL314">
        <f>IF(Table13[[#This Row],[Highest level of Education]]="Post-graduate education",1,0)</f>
        <v>0</v>
      </c>
      <c r="BM314">
        <v>0</v>
      </c>
      <c r="BN314">
        <v>1</v>
      </c>
      <c r="BO314">
        <v>6</v>
      </c>
      <c r="BP314">
        <f>IF(Table13[[#This Row],[Monthly_Income 1_5500 2_8000 3_11000 4_15000 5_20000 6_27000 7_35000 8_5000 9_51000 98_0]]=1,1,0)</f>
        <v>0</v>
      </c>
      <c r="BQ314">
        <f>IF(Table13[[#This Row],[Monthly_Income 1_5500 2_8000 3_11000 4_15000 5_20000 6_27000 7_35000 8_5000 9_51000 98_0]]=2,1,0)</f>
        <v>0</v>
      </c>
      <c r="BR314">
        <f>IF(Table13[[#This Row],[Monthly_Income 1_5500 2_8000 3_11000 4_15000 5_20000 6_27000 7_35000 8_5000 9_51000 98_0]]=3,1,0)</f>
        <v>0</v>
      </c>
      <c r="BS314">
        <f>IF(Table13[[#This Row],[Monthly_Income 1_5500 2_8000 3_11000 4_15000 5_20000 6_27000 7_35000 8_5000 9_51000 98_0]]=4,1,0)</f>
        <v>0</v>
      </c>
      <c r="BT314">
        <f>IF(Table13[[#This Row],[Monthly_Income 1_5500 2_8000 3_11000 4_15000 5_20000 6_27000 7_35000 8_5000 9_51000 98_0]]=5,1,0)</f>
        <v>0</v>
      </c>
      <c r="BU314">
        <f>IF(Table13[[#This Row],[Monthly_Income 1_5500 2_8000 3_11000 4_15000 5_20000 6_27000 7_35000 8_5000 9_51000 98_0]]=6,1,0)</f>
        <v>1</v>
      </c>
      <c r="BV314">
        <f>IF(Table13[[#This Row],[Monthly_Income 1_5500 2_8000 3_11000 4_15000 5_20000 6_27000 7_35000 8_5000 9_51000 98_0]]=7,1,0)</f>
        <v>0</v>
      </c>
      <c r="BW314">
        <f>IF(Table13[[#This Row],[Monthly_Income 1_5500 2_8000 3_11000 4_15000 5_20000 6_27000 7_35000 8_5000 9_51000 98_0]]=8,1,0)</f>
        <v>0</v>
      </c>
      <c r="BX314">
        <f>IF(Table13[[#This Row],[Monthly_Income 1_5500 2_8000 3_11000 4_15000 5_20000 6_27000 7_35000 8_5000 9_51000 98_0]]=9,1,0)</f>
        <v>0</v>
      </c>
      <c r="BY314">
        <f>IF(Table13[[#This Row],[Monthly_Income 1_5500 2_8000 3_11000 4_15000 5_20000 6_27000 7_35000 8_5000 9_51000 98_0]]=98,1,0)</f>
        <v>0</v>
      </c>
      <c r="BZ314">
        <v>7</v>
      </c>
      <c r="CA314">
        <f>IF(Table13[[#This Row],[Monthly_Household_Income]]=1,1,0)</f>
        <v>0</v>
      </c>
      <c r="CB314">
        <f>IF(Table13[[#This Row],[Monthly_Household_Income]]=2,1,0)</f>
        <v>0</v>
      </c>
      <c r="CC314">
        <f>IF(Table13[[#This Row],[Monthly_Household_Income]]=3,1,0)</f>
        <v>0</v>
      </c>
      <c r="CD314">
        <f>IF(Table13[[#This Row],[Monthly_Household_Income]]=4,1,0)</f>
        <v>0</v>
      </c>
      <c r="CE314">
        <f>IF(Table13[[#This Row],[Monthly_Household_Income]]=5,1,0)</f>
        <v>0</v>
      </c>
      <c r="CF314">
        <f>IF(Table13[[#This Row],[Monthly_Household_Income]]=6,1,0)</f>
        <v>0</v>
      </c>
      <c r="CG314">
        <f>IF(Table13[[#This Row],[Monthly_Household_Income]]=7,1,0)</f>
        <v>1</v>
      </c>
      <c r="CH314">
        <f>IF(Table13[[#This Row],[Monthly_Household_Income]]=8,1,0)</f>
        <v>0</v>
      </c>
      <c r="CI314">
        <f>IF(Table13[[#This Row],[Monthly_Household_Income]]=9,1,0)</f>
        <v>0</v>
      </c>
      <c r="CJ314">
        <f>IF(Table13[[#This Row],[Monthly_Household_Income]]=98,1,0)</f>
        <v>0</v>
      </c>
    </row>
    <row r="315" spans="1:88">
      <c r="A315">
        <v>1152</v>
      </c>
      <c r="B315" s="1">
        <v>43019</v>
      </c>
      <c r="C315" t="s">
        <v>39</v>
      </c>
      <c r="D315">
        <v>8</v>
      </c>
      <c r="E315">
        <v>7</v>
      </c>
      <c r="F315">
        <v>7</v>
      </c>
      <c r="G315">
        <v>9</v>
      </c>
      <c r="H315">
        <v>9</v>
      </c>
      <c r="I315">
        <v>8</v>
      </c>
      <c r="J315" t="s">
        <v>15</v>
      </c>
      <c r="K315">
        <v>8</v>
      </c>
      <c r="L315">
        <v>10</v>
      </c>
      <c r="M315">
        <v>7</v>
      </c>
      <c r="N315">
        <v>8</v>
      </c>
      <c r="O315">
        <v>8</v>
      </c>
      <c r="P315">
        <v>10</v>
      </c>
      <c r="Q315">
        <v>10</v>
      </c>
      <c r="R315">
        <v>8</v>
      </c>
      <c r="S315">
        <v>9</v>
      </c>
      <c r="T315">
        <v>9</v>
      </c>
      <c r="U315">
        <v>9</v>
      </c>
      <c r="V315">
        <v>9</v>
      </c>
      <c r="W315">
        <v>7</v>
      </c>
      <c r="X315">
        <v>0</v>
      </c>
      <c r="Y315">
        <v>8</v>
      </c>
      <c r="Z315">
        <v>9</v>
      </c>
      <c r="AA315">
        <v>8</v>
      </c>
      <c r="AB315">
        <v>8</v>
      </c>
      <c r="AC315">
        <v>2</v>
      </c>
      <c r="AD315">
        <f>IF(Table13[[#This Row],[payment]]=1,1,0)</f>
        <v>0</v>
      </c>
      <c r="AE315">
        <f>IF(Table13[[#This Row],[payment]]=2,1,0)</f>
        <v>1</v>
      </c>
      <c r="AF315">
        <f>IF(Table13[[#This Row],[payment]]=3,1,0)</f>
        <v>0</v>
      </c>
      <c r="AG315">
        <v>5</v>
      </c>
      <c r="AH315">
        <f>IF(Table13[[#This Row],[method_payment]]=1,1,0)</f>
        <v>0</v>
      </c>
      <c r="AI315">
        <f>IF(Table13[[#This Row],[method_payment]]=2,1,0)</f>
        <v>0</v>
      </c>
      <c r="AJ315">
        <f>IF(Table13[[#This Row],[method_payment]]=3,1,0)</f>
        <v>0</v>
      </c>
      <c r="AK315">
        <f>IF(Table13[[#This Row],[method_payment]]=5,1,0)</f>
        <v>1</v>
      </c>
      <c r="AL315">
        <f>IF(Table13[[#This Row],[method_payment]]=6,1,0)</f>
        <v>0</v>
      </c>
      <c r="AM315" t="s">
        <v>16</v>
      </c>
      <c r="AN315" t="s">
        <v>15</v>
      </c>
      <c r="AO315">
        <v>1</v>
      </c>
      <c r="AP315" s="2">
        <v>802.47</v>
      </c>
      <c r="AQ315" s="3">
        <f>IF(AND(Table13[[#This Row],[Average_amount_spent_per_visit_last_3_months]]&gt;=1,Table13[[#This Row],[Average_amount_spent_per_visit_last_3_months]]&lt;=999),1,0)</f>
        <v>1</v>
      </c>
      <c r="AR315" s="3">
        <f>IF(AND(Table13[[#This Row],[Average_amount_spent_per_visit_last_3_months]]&gt;=1000,Table13[[#This Row],[Average_amount_spent_per_visit_last_3_months]]&lt;=6700),1,0)</f>
        <v>0</v>
      </c>
      <c r="AS315">
        <v>2</v>
      </c>
      <c r="AT315">
        <v>18</v>
      </c>
      <c r="AU315">
        <f>IF(AND(Table13[[#This Row],[Age]]&gt;=18,Table13[[#This Row],[Age]]&lt;=25),1,0)</f>
        <v>1</v>
      </c>
      <c r="AV315">
        <f>IF(AND(Table13[[#This Row],[Age]]&gt;=26,Table13[[#This Row],[Age]]&lt;=35),1,0)</f>
        <v>0</v>
      </c>
      <c r="AW315">
        <f>IF(AND(Table13[[#This Row],[Age]]&gt;=36,Table13[[#This Row],[Age]]&lt;=45),1,0)</f>
        <v>0</v>
      </c>
      <c r="AX315">
        <f>IF(AND(Table13[[#This Row],[Age]]&gt;=46,Table13[[#This Row],[Age]]&lt;=55),1,0)</f>
        <v>0</v>
      </c>
      <c r="AY315">
        <f>IF(AND(Table13[[#This Row],[Age]]&gt;=56,Table13[[#This Row],[Age]]&lt;=67),1,0)</f>
        <v>0</v>
      </c>
      <c r="AZ315" t="s">
        <v>24</v>
      </c>
      <c r="BA315">
        <f>IF(Table13[[#This Row],[Marital Status]]="Married",1,0)</f>
        <v>0</v>
      </c>
      <c r="BB315">
        <f>IF(Table13[[#This Row],[Marital Status]]="Single",1,0)</f>
        <v>1</v>
      </c>
      <c r="BC315" t="s">
        <v>28</v>
      </c>
      <c r="BD315">
        <f>IF(Table13[[#This Row],[gender]]="Male",1,0)</f>
        <v>0</v>
      </c>
      <c r="BE315">
        <f>IF(Table13[[#This Row],[gender]]="Female",1,0)</f>
        <v>1</v>
      </c>
      <c r="BF315" t="s">
        <v>22</v>
      </c>
      <c r="BG315">
        <f>IF(Table13[[#This Row],[Highest level of Education]]="Did not attend school",1,0)</f>
        <v>0</v>
      </c>
      <c r="BH315">
        <f>IF(Table13[[#This Row],[Highest level of Education]]="K12 completed",1,0)</f>
        <v>1</v>
      </c>
      <c r="BI315">
        <f>IF(Table13[[#This Row],[Highest level of Education]]="High School Completed",1,0)</f>
        <v>0</v>
      </c>
      <c r="BJ315">
        <f>IF(Table13[[#This Row],[Highest level of Education]]="Technical Diploma/Partially completed College",1,0)</f>
        <v>0</v>
      </c>
      <c r="BK315">
        <f>IF(Table13[[#This Row],[Highest level of Education]]="University/College Degree",1,0)</f>
        <v>0</v>
      </c>
      <c r="BL315">
        <f>IF(Table13[[#This Row],[Highest level of Education]]="Post-graduate education",1,0)</f>
        <v>0</v>
      </c>
      <c r="BM315">
        <v>0</v>
      </c>
      <c r="BN315">
        <v>5</v>
      </c>
      <c r="BO315" t="s">
        <v>1</v>
      </c>
      <c r="BP315">
        <f>IF(Table13[[#This Row],[Monthly_Income 1_5500 2_8000 3_11000 4_15000 5_20000 6_27000 7_35000 8_5000 9_51000 98_0]]=1,1,0)</f>
        <v>0</v>
      </c>
      <c r="BQ315">
        <f>IF(Table13[[#This Row],[Monthly_Income 1_5500 2_8000 3_11000 4_15000 5_20000 6_27000 7_35000 8_5000 9_51000 98_0]]=2,1,0)</f>
        <v>0</v>
      </c>
      <c r="BR315">
        <f>IF(Table13[[#This Row],[Monthly_Income 1_5500 2_8000 3_11000 4_15000 5_20000 6_27000 7_35000 8_5000 9_51000 98_0]]=3,1,0)</f>
        <v>0</v>
      </c>
      <c r="BS315">
        <f>IF(Table13[[#This Row],[Monthly_Income 1_5500 2_8000 3_11000 4_15000 5_20000 6_27000 7_35000 8_5000 9_51000 98_0]]=4,1,0)</f>
        <v>0</v>
      </c>
      <c r="BT315">
        <f>IF(Table13[[#This Row],[Monthly_Income 1_5500 2_8000 3_11000 4_15000 5_20000 6_27000 7_35000 8_5000 9_51000 98_0]]=5,1,0)</f>
        <v>0</v>
      </c>
      <c r="BU315">
        <f>IF(Table13[[#This Row],[Monthly_Income 1_5500 2_8000 3_11000 4_15000 5_20000 6_27000 7_35000 8_5000 9_51000 98_0]]=6,1,0)</f>
        <v>0</v>
      </c>
      <c r="BV315">
        <f>IF(Table13[[#This Row],[Monthly_Income 1_5500 2_8000 3_11000 4_15000 5_20000 6_27000 7_35000 8_5000 9_51000 98_0]]=7,1,0)</f>
        <v>0</v>
      </c>
      <c r="BW315">
        <f>IF(Table13[[#This Row],[Monthly_Income 1_5500 2_8000 3_11000 4_15000 5_20000 6_27000 7_35000 8_5000 9_51000 98_0]]=8,1,0)</f>
        <v>0</v>
      </c>
      <c r="BX315">
        <f>IF(Table13[[#This Row],[Monthly_Income 1_5500 2_8000 3_11000 4_15000 5_20000 6_27000 7_35000 8_5000 9_51000 98_0]]=9,1,0)</f>
        <v>0</v>
      </c>
      <c r="BY315">
        <f>IF(Table13[[#This Row],[Monthly_Income 1_5500 2_8000 3_11000 4_15000 5_20000 6_27000 7_35000 8_5000 9_51000 98_0]]=98,1,0)</f>
        <v>0</v>
      </c>
      <c r="BZ315">
        <v>97</v>
      </c>
      <c r="CA315">
        <f>IF(Table13[[#This Row],[Monthly_Household_Income]]=1,1,0)</f>
        <v>0</v>
      </c>
      <c r="CB315">
        <f>IF(Table13[[#This Row],[Monthly_Household_Income]]=2,1,0)</f>
        <v>0</v>
      </c>
      <c r="CC315">
        <f>IF(Table13[[#This Row],[Monthly_Household_Income]]=3,1,0)</f>
        <v>0</v>
      </c>
      <c r="CD315">
        <f>IF(Table13[[#This Row],[Monthly_Household_Income]]=4,1,0)</f>
        <v>0</v>
      </c>
      <c r="CE315">
        <f>IF(Table13[[#This Row],[Monthly_Household_Income]]=5,1,0)</f>
        <v>0</v>
      </c>
      <c r="CF315">
        <f>IF(Table13[[#This Row],[Monthly_Household_Income]]=6,1,0)</f>
        <v>0</v>
      </c>
      <c r="CG315">
        <f>IF(Table13[[#This Row],[Monthly_Household_Income]]=7,1,0)</f>
        <v>0</v>
      </c>
      <c r="CH315">
        <f>IF(Table13[[#This Row],[Monthly_Household_Income]]=8,1,0)</f>
        <v>0</v>
      </c>
      <c r="CI315">
        <f>IF(Table13[[#This Row],[Monthly_Household_Income]]=9,1,0)</f>
        <v>0</v>
      </c>
      <c r="CJ315">
        <f>IF(Table13[[#This Row],[Monthly_Household_Income]]=98,1,0)</f>
        <v>0</v>
      </c>
    </row>
    <row r="316" spans="1:88">
      <c r="A316">
        <v>1154</v>
      </c>
      <c r="B316" s="1">
        <v>42959</v>
      </c>
      <c r="C316" t="s">
        <v>2</v>
      </c>
      <c r="D316">
        <v>8</v>
      </c>
      <c r="E316">
        <v>8</v>
      </c>
      <c r="F316">
        <v>7</v>
      </c>
      <c r="G316">
        <v>8</v>
      </c>
      <c r="H316">
        <v>8</v>
      </c>
      <c r="I316">
        <v>7</v>
      </c>
      <c r="J316" t="s">
        <v>15</v>
      </c>
      <c r="K316">
        <v>7</v>
      </c>
      <c r="L316">
        <v>7</v>
      </c>
      <c r="M316">
        <v>9</v>
      </c>
      <c r="N316">
        <v>8</v>
      </c>
      <c r="O316">
        <v>9</v>
      </c>
      <c r="P316">
        <v>7</v>
      </c>
      <c r="Q316">
        <v>8</v>
      </c>
      <c r="R316">
        <v>8</v>
      </c>
      <c r="S316">
        <v>7</v>
      </c>
      <c r="T316">
        <v>9</v>
      </c>
      <c r="U316">
        <v>8</v>
      </c>
      <c r="V316">
        <v>8</v>
      </c>
      <c r="W316">
        <v>7</v>
      </c>
      <c r="X316">
        <v>9</v>
      </c>
      <c r="Y316">
        <v>8</v>
      </c>
      <c r="Z316">
        <v>8</v>
      </c>
      <c r="AA316">
        <v>9</v>
      </c>
      <c r="AB316">
        <v>8</v>
      </c>
      <c r="AC316">
        <v>2</v>
      </c>
      <c r="AD316">
        <f>IF(Table13[[#This Row],[payment]]=1,1,0)</f>
        <v>0</v>
      </c>
      <c r="AE316">
        <f>IF(Table13[[#This Row],[payment]]=2,1,0)</f>
        <v>1</v>
      </c>
      <c r="AF316">
        <f>IF(Table13[[#This Row],[payment]]=3,1,0)</f>
        <v>0</v>
      </c>
      <c r="AG316">
        <v>1</v>
      </c>
      <c r="AH316">
        <f>IF(Table13[[#This Row],[method_payment]]=1,1,0)</f>
        <v>1</v>
      </c>
      <c r="AI316">
        <f>IF(Table13[[#This Row],[method_payment]]=2,1,0)</f>
        <v>0</v>
      </c>
      <c r="AJ316">
        <f>IF(Table13[[#This Row],[method_payment]]=3,1,0)</f>
        <v>0</v>
      </c>
      <c r="AK316">
        <f>IF(Table13[[#This Row],[method_payment]]=5,1,0)</f>
        <v>0</v>
      </c>
      <c r="AL316">
        <f>IF(Table13[[#This Row],[method_payment]]=6,1,0)</f>
        <v>0</v>
      </c>
      <c r="AM316" t="s">
        <v>16</v>
      </c>
      <c r="AN316" t="s">
        <v>15</v>
      </c>
      <c r="AO316">
        <v>6</v>
      </c>
      <c r="AP316" s="2">
        <v>283.76</v>
      </c>
      <c r="AQ316" s="3">
        <f>IF(AND(Table13[[#This Row],[Average_amount_spent_per_visit_last_3_months]]&gt;=1,Table13[[#This Row],[Average_amount_spent_per_visit_last_3_months]]&lt;=999),1,0)</f>
        <v>1</v>
      </c>
      <c r="AR316" s="3">
        <f>IF(AND(Table13[[#This Row],[Average_amount_spent_per_visit_last_3_months]]&gt;=1000,Table13[[#This Row],[Average_amount_spent_per_visit_last_3_months]]&lt;=6700),1,0)</f>
        <v>0</v>
      </c>
      <c r="AS316">
        <v>1</v>
      </c>
      <c r="AT316">
        <v>42</v>
      </c>
      <c r="AU316">
        <f>IF(AND(Table13[[#This Row],[Age]]&gt;=18,Table13[[#This Row],[Age]]&lt;=25),1,0)</f>
        <v>0</v>
      </c>
      <c r="AV316">
        <f>IF(AND(Table13[[#This Row],[Age]]&gt;=26,Table13[[#This Row],[Age]]&lt;=35),1,0)</f>
        <v>0</v>
      </c>
      <c r="AW316">
        <f>IF(AND(Table13[[#This Row],[Age]]&gt;=36,Table13[[#This Row],[Age]]&lt;=45),1,0)</f>
        <v>1</v>
      </c>
      <c r="AX316">
        <f>IF(AND(Table13[[#This Row],[Age]]&gt;=46,Table13[[#This Row],[Age]]&lt;=55),1,0)</f>
        <v>0</v>
      </c>
      <c r="AY316">
        <f>IF(AND(Table13[[#This Row],[Age]]&gt;=56,Table13[[#This Row],[Age]]&lt;=67),1,0)</f>
        <v>0</v>
      </c>
      <c r="AZ316" t="s">
        <v>25</v>
      </c>
      <c r="BA316">
        <f>IF(Table13[[#This Row],[Marital Status]]="Married",1,0)</f>
        <v>1</v>
      </c>
      <c r="BB316">
        <f>IF(Table13[[#This Row],[Marital Status]]="Single",1,0)</f>
        <v>0</v>
      </c>
      <c r="BC316" t="s">
        <v>27</v>
      </c>
      <c r="BD316">
        <f>IF(Table13[[#This Row],[gender]]="Male",1,0)</f>
        <v>1</v>
      </c>
      <c r="BE316">
        <f>IF(Table13[[#This Row],[gender]]="Female",1,0)</f>
        <v>0</v>
      </c>
      <c r="BF316" t="s">
        <v>22</v>
      </c>
      <c r="BG316">
        <f>IF(Table13[[#This Row],[Highest level of Education]]="Did not attend school",1,0)</f>
        <v>0</v>
      </c>
      <c r="BH316">
        <f>IF(Table13[[#This Row],[Highest level of Education]]="K12 completed",1,0)</f>
        <v>1</v>
      </c>
      <c r="BI316">
        <f>IF(Table13[[#This Row],[Highest level of Education]]="High School Completed",1,0)</f>
        <v>0</v>
      </c>
      <c r="BJ316">
        <f>IF(Table13[[#This Row],[Highest level of Education]]="Technical Diploma/Partially completed College",1,0)</f>
        <v>0</v>
      </c>
      <c r="BK316">
        <f>IF(Table13[[#This Row],[Highest level of Education]]="University/College Degree",1,0)</f>
        <v>0</v>
      </c>
      <c r="BL316">
        <f>IF(Table13[[#This Row],[Highest level of Education]]="Post-graduate education",1,0)</f>
        <v>0</v>
      </c>
      <c r="BM316">
        <v>4</v>
      </c>
      <c r="BN316">
        <v>1</v>
      </c>
      <c r="BO316">
        <v>3</v>
      </c>
      <c r="BP316">
        <f>IF(Table13[[#This Row],[Monthly_Income 1_5500 2_8000 3_11000 4_15000 5_20000 6_27000 7_35000 8_5000 9_51000 98_0]]=1,1,0)</f>
        <v>0</v>
      </c>
      <c r="BQ316">
        <f>IF(Table13[[#This Row],[Monthly_Income 1_5500 2_8000 3_11000 4_15000 5_20000 6_27000 7_35000 8_5000 9_51000 98_0]]=2,1,0)</f>
        <v>0</v>
      </c>
      <c r="BR316">
        <f>IF(Table13[[#This Row],[Monthly_Income 1_5500 2_8000 3_11000 4_15000 5_20000 6_27000 7_35000 8_5000 9_51000 98_0]]=3,1,0)</f>
        <v>1</v>
      </c>
      <c r="BS316">
        <f>IF(Table13[[#This Row],[Monthly_Income 1_5500 2_8000 3_11000 4_15000 5_20000 6_27000 7_35000 8_5000 9_51000 98_0]]=4,1,0)</f>
        <v>0</v>
      </c>
      <c r="BT316">
        <f>IF(Table13[[#This Row],[Monthly_Income 1_5500 2_8000 3_11000 4_15000 5_20000 6_27000 7_35000 8_5000 9_51000 98_0]]=5,1,0)</f>
        <v>0</v>
      </c>
      <c r="BU316">
        <f>IF(Table13[[#This Row],[Monthly_Income 1_5500 2_8000 3_11000 4_15000 5_20000 6_27000 7_35000 8_5000 9_51000 98_0]]=6,1,0)</f>
        <v>0</v>
      </c>
      <c r="BV316">
        <f>IF(Table13[[#This Row],[Monthly_Income 1_5500 2_8000 3_11000 4_15000 5_20000 6_27000 7_35000 8_5000 9_51000 98_0]]=7,1,0)</f>
        <v>0</v>
      </c>
      <c r="BW316">
        <f>IF(Table13[[#This Row],[Monthly_Income 1_5500 2_8000 3_11000 4_15000 5_20000 6_27000 7_35000 8_5000 9_51000 98_0]]=8,1,0)</f>
        <v>0</v>
      </c>
      <c r="BX316">
        <f>IF(Table13[[#This Row],[Monthly_Income 1_5500 2_8000 3_11000 4_15000 5_20000 6_27000 7_35000 8_5000 9_51000 98_0]]=9,1,0)</f>
        <v>0</v>
      </c>
      <c r="BY316">
        <f>IF(Table13[[#This Row],[Monthly_Income 1_5500 2_8000 3_11000 4_15000 5_20000 6_27000 7_35000 8_5000 9_51000 98_0]]=98,1,0)</f>
        <v>0</v>
      </c>
      <c r="BZ316">
        <v>3</v>
      </c>
      <c r="CA316">
        <f>IF(Table13[[#This Row],[Monthly_Household_Income]]=1,1,0)</f>
        <v>0</v>
      </c>
      <c r="CB316">
        <f>IF(Table13[[#This Row],[Monthly_Household_Income]]=2,1,0)</f>
        <v>0</v>
      </c>
      <c r="CC316">
        <f>IF(Table13[[#This Row],[Monthly_Household_Income]]=3,1,0)</f>
        <v>1</v>
      </c>
      <c r="CD316">
        <f>IF(Table13[[#This Row],[Monthly_Household_Income]]=4,1,0)</f>
        <v>0</v>
      </c>
      <c r="CE316">
        <f>IF(Table13[[#This Row],[Monthly_Household_Income]]=5,1,0)</f>
        <v>0</v>
      </c>
      <c r="CF316">
        <f>IF(Table13[[#This Row],[Monthly_Household_Income]]=6,1,0)</f>
        <v>0</v>
      </c>
      <c r="CG316">
        <f>IF(Table13[[#This Row],[Monthly_Household_Income]]=7,1,0)</f>
        <v>0</v>
      </c>
      <c r="CH316">
        <f>IF(Table13[[#This Row],[Monthly_Household_Income]]=8,1,0)</f>
        <v>0</v>
      </c>
      <c r="CI316">
        <f>IF(Table13[[#This Row],[Monthly_Household_Income]]=9,1,0)</f>
        <v>0</v>
      </c>
      <c r="CJ316">
        <f>IF(Table13[[#This Row],[Monthly_Household_Income]]=98,1,0)</f>
        <v>0</v>
      </c>
    </row>
    <row r="317" spans="1:88">
      <c r="A317">
        <v>1157</v>
      </c>
      <c r="B317" s="1">
        <v>43069</v>
      </c>
      <c r="C317" t="s">
        <v>39</v>
      </c>
      <c r="D317">
        <v>8</v>
      </c>
      <c r="E317">
        <v>9</v>
      </c>
      <c r="F317">
        <v>9</v>
      </c>
      <c r="G317">
        <v>8</v>
      </c>
      <c r="H317">
        <v>9</v>
      </c>
      <c r="I317">
        <v>7</v>
      </c>
      <c r="J317" t="s">
        <v>15</v>
      </c>
      <c r="K317">
        <v>8</v>
      </c>
      <c r="L317">
        <v>7</v>
      </c>
      <c r="M317">
        <v>8</v>
      </c>
      <c r="N317">
        <v>8</v>
      </c>
      <c r="O317">
        <v>9</v>
      </c>
      <c r="P317">
        <v>7</v>
      </c>
      <c r="Q317">
        <v>8</v>
      </c>
      <c r="R317">
        <v>8</v>
      </c>
      <c r="S317">
        <v>9</v>
      </c>
      <c r="T317">
        <v>7</v>
      </c>
      <c r="U317">
        <v>8</v>
      </c>
      <c r="V317">
        <v>8</v>
      </c>
      <c r="W317">
        <v>7</v>
      </c>
      <c r="X317">
        <v>7</v>
      </c>
      <c r="Y317">
        <v>9</v>
      </c>
      <c r="Z317">
        <v>7</v>
      </c>
      <c r="AA317">
        <v>8</v>
      </c>
      <c r="AB317">
        <v>7</v>
      </c>
      <c r="AC317">
        <v>1</v>
      </c>
      <c r="AD317">
        <f>IF(Table13[[#This Row],[payment]]=1,1,0)</f>
        <v>1</v>
      </c>
      <c r="AE317">
        <f>IF(Table13[[#This Row],[payment]]=2,1,0)</f>
        <v>0</v>
      </c>
      <c r="AF317">
        <f>IF(Table13[[#This Row],[payment]]=3,1,0)</f>
        <v>0</v>
      </c>
      <c r="AG317">
        <v>2</v>
      </c>
      <c r="AH317">
        <f>IF(Table13[[#This Row],[method_payment]]=1,1,0)</f>
        <v>0</v>
      </c>
      <c r="AI317">
        <f>IF(Table13[[#This Row],[method_payment]]=2,1,0)</f>
        <v>1</v>
      </c>
      <c r="AJ317">
        <f>IF(Table13[[#This Row],[method_payment]]=3,1,0)</f>
        <v>0</v>
      </c>
      <c r="AK317">
        <f>IF(Table13[[#This Row],[method_payment]]=5,1,0)</f>
        <v>0</v>
      </c>
      <c r="AL317">
        <f>IF(Table13[[#This Row],[method_payment]]=6,1,0)</f>
        <v>0</v>
      </c>
      <c r="AM317" t="s">
        <v>16</v>
      </c>
      <c r="AN317" t="s">
        <v>15</v>
      </c>
      <c r="AO317">
        <v>2</v>
      </c>
      <c r="AP317" s="2">
        <v>186.63</v>
      </c>
      <c r="AQ317" s="3">
        <f>IF(AND(Table13[[#This Row],[Average_amount_spent_per_visit_last_3_months]]&gt;=1,Table13[[#This Row],[Average_amount_spent_per_visit_last_3_months]]&lt;=999),1,0)</f>
        <v>1</v>
      </c>
      <c r="AR317" s="3">
        <f>IF(AND(Table13[[#This Row],[Average_amount_spent_per_visit_last_3_months]]&gt;=1000,Table13[[#This Row],[Average_amount_spent_per_visit_last_3_months]]&lt;=6700),1,0)</f>
        <v>0</v>
      </c>
      <c r="AS317">
        <v>2</v>
      </c>
      <c r="AT317">
        <v>25</v>
      </c>
      <c r="AU317">
        <f>IF(AND(Table13[[#This Row],[Age]]&gt;=18,Table13[[#This Row],[Age]]&lt;=25),1,0)</f>
        <v>1</v>
      </c>
      <c r="AV317">
        <f>IF(AND(Table13[[#This Row],[Age]]&gt;=26,Table13[[#This Row],[Age]]&lt;=35),1,0)</f>
        <v>0</v>
      </c>
      <c r="AW317">
        <f>IF(AND(Table13[[#This Row],[Age]]&gt;=36,Table13[[#This Row],[Age]]&lt;=45),1,0)</f>
        <v>0</v>
      </c>
      <c r="AX317">
        <f>IF(AND(Table13[[#This Row],[Age]]&gt;=46,Table13[[#This Row],[Age]]&lt;=55),1,0)</f>
        <v>0</v>
      </c>
      <c r="AY317">
        <f>IF(AND(Table13[[#This Row],[Age]]&gt;=56,Table13[[#This Row],[Age]]&lt;=67),1,0)</f>
        <v>0</v>
      </c>
      <c r="AZ317" t="s">
        <v>25</v>
      </c>
      <c r="BA317">
        <f>IF(Table13[[#This Row],[Marital Status]]="Married",1,0)</f>
        <v>1</v>
      </c>
      <c r="BB317">
        <f>IF(Table13[[#This Row],[Marital Status]]="Single",1,0)</f>
        <v>0</v>
      </c>
      <c r="BC317" t="s">
        <v>27</v>
      </c>
      <c r="BD317">
        <f>IF(Table13[[#This Row],[gender]]="Male",1,0)</f>
        <v>1</v>
      </c>
      <c r="BE317">
        <f>IF(Table13[[#This Row],[gender]]="Female",1,0)</f>
        <v>0</v>
      </c>
      <c r="BF317" t="s">
        <v>23</v>
      </c>
      <c r="BG317">
        <f>IF(Table13[[#This Row],[Highest level of Education]]="Did not attend school",1,0)</f>
        <v>0</v>
      </c>
      <c r="BH317">
        <f>IF(Table13[[#This Row],[Highest level of Education]]="K12 completed",1,0)</f>
        <v>0</v>
      </c>
      <c r="BI317">
        <f>IF(Table13[[#This Row],[Highest level of Education]]="High School Completed",1,0)</f>
        <v>0</v>
      </c>
      <c r="BJ317">
        <f>IF(Table13[[#This Row],[Highest level of Education]]="Technical Diploma/Partially completed College",1,0)</f>
        <v>1</v>
      </c>
      <c r="BK317">
        <f>IF(Table13[[#This Row],[Highest level of Education]]="University/College Degree",1,0)</f>
        <v>0</v>
      </c>
      <c r="BL317">
        <f>IF(Table13[[#This Row],[Highest level of Education]]="Post-graduate education",1,0)</f>
        <v>0</v>
      </c>
      <c r="BM317">
        <v>3</v>
      </c>
      <c r="BN317">
        <v>1</v>
      </c>
      <c r="BO317">
        <v>4</v>
      </c>
      <c r="BP317">
        <f>IF(Table13[[#This Row],[Monthly_Income 1_5500 2_8000 3_11000 4_15000 5_20000 6_27000 7_35000 8_5000 9_51000 98_0]]=1,1,0)</f>
        <v>0</v>
      </c>
      <c r="BQ317">
        <f>IF(Table13[[#This Row],[Monthly_Income 1_5500 2_8000 3_11000 4_15000 5_20000 6_27000 7_35000 8_5000 9_51000 98_0]]=2,1,0)</f>
        <v>0</v>
      </c>
      <c r="BR317">
        <f>IF(Table13[[#This Row],[Monthly_Income 1_5500 2_8000 3_11000 4_15000 5_20000 6_27000 7_35000 8_5000 9_51000 98_0]]=3,1,0)</f>
        <v>0</v>
      </c>
      <c r="BS317">
        <f>IF(Table13[[#This Row],[Monthly_Income 1_5500 2_8000 3_11000 4_15000 5_20000 6_27000 7_35000 8_5000 9_51000 98_0]]=4,1,0)</f>
        <v>1</v>
      </c>
      <c r="BT317">
        <f>IF(Table13[[#This Row],[Monthly_Income 1_5500 2_8000 3_11000 4_15000 5_20000 6_27000 7_35000 8_5000 9_51000 98_0]]=5,1,0)</f>
        <v>0</v>
      </c>
      <c r="BU317">
        <f>IF(Table13[[#This Row],[Monthly_Income 1_5500 2_8000 3_11000 4_15000 5_20000 6_27000 7_35000 8_5000 9_51000 98_0]]=6,1,0)</f>
        <v>0</v>
      </c>
      <c r="BV317">
        <f>IF(Table13[[#This Row],[Monthly_Income 1_5500 2_8000 3_11000 4_15000 5_20000 6_27000 7_35000 8_5000 9_51000 98_0]]=7,1,0)</f>
        <v>0</v>
      </c>
      <c r="BW317">
        <f>IF(Table13[[#This Row],[Monthly_Income 1_5500 2_8000 3_11000 4_15000 5_20000 6_27000 7_35000 8_5000 9_51000 98_0]]=8,1,0)</f>
        <v>0</v>
      </c>
      <c r="BX317">
        <f>IF(Table13[[#This Row],[Monthly_Income 1_5500 2_8000 3_11000 4_15000 5_20000 6_27000 7_35000 8_5000 9_51000 98_0]]=9,1,0)</f>
        <v>0</v>
      </c>
      <c r="BY317">
        <f>IF(Table13[[#This Row],[Monthly_Income 1_5500 2_8000 3_11000 4_15000 5_20000 6_27000 7_35000 8_5000 9_51000 98_0]]=98,1,0)</f>
        <v>0</v>
      </c>
      <c r="BZ317">
        <v>5</v>
      </c>
      <c r="CA317">
        <f>IF(Table13[[#This Row],[Monthly_Household_Income]]=1,1,0)</f>
        <v>0</v>
      </c>
      <c r="CB317">
        <f>IF(Table13[[#This Row],[Monthly_Household_Income]]=2,1,0)</f>
        <v>0</v>
      </c>
      <c r="CC317">
        <f>IF(Table13[[#This Row],[Monthly_Household_Income]]=3,1,0)</f>
        <v>0</v>
      </c>
      <c r="CD317">
        <f>IF(Table13[[#This Row],[Monthly_Household_Income]]=4,1,0)</f>
        <v>0</v>
      </c>
      <c r="CE317">
        <f>IF(Table13[[#This Row],[Monthly_Household_Income]]=5,1,0)</f>
        <v>1</v>
      </c>
      <c r="CF317">
        <f>IF(Table13[[#This Row],[Monthly_Household_Income]]=6,1,0)</f>
        <v>0</v>
      </c>
      <c r="CG317">
        <f>IF(Table13[[#This Row],[Monthly_Household_Income]]=7,1,0)</f>
        <v>0</v>
      </c>
      <c r="CH317">
        <f>IF(Table13[[#This Row],[Monthly_Household_Income]]=8,1,0)</f>
        <v>0</v>
      </c>
      <c r="CI317">
        <f>IF(Table13[[#This Row],[Monthly_Household_Income]]=9,1,0)</f>
        <v>0</v>
      </c>
      <c r="CJ317">
        <f>IF(Table13[[#This Row],[Monthly_Household_Income]]=98,1,0)</f>
        <v>0</v>
      </c>
    </row>
    <row r="318" spans="1:88">
      <c r="A318">
        <v>1159</v>
      </c>
      <c r="B318" s="1">
        <v>42969</v>
      </c>
      <c r="C318" t="s">
        <v>5</v>
      </c>
      <c r="D318">
        <v>9</v>
      </c>
      <c r="E318">
        <v>9</v>
      </c>
      <c r="F318">
        <v>8</v>
      </c>
      <c r="G318">
        <v>9</v>
      </c>
      <c r="H318">
        <v>7</v>
      </c>
      <c r="I318">
        <v>9</v>
      </c>
      <c r="J318" t="s">
        <v>15</v>
      </c>
      <c r="K318">
        <v>9</v>
      </c>
      <c r="L318">
        <v>10</v>
      </c>
      <c r="M318">
        <v>8</v>
      </c>
      <c r="N318">
        <v>7</v>
      </c>
      <c r="O318">
        <v>9</v>
      </c>
      <c r="P318">
        <v>9</v>
      </c>
      <c r="Q318">
        <v>10</v>
      </c>
      <c r="R318">
        <v>10</v>
      </c>
      <c r="S318">
        <v>10</v>
      </c>
      <c r="T318">
        <v>10</v>
      </c>
      <c r="U318">
        <v>8</v>
      </c>
      <c r="V318">
        <v>9</v>
      </c>
      <c r="W318">
        <v>9</v>
      </c>
      <c r="X318">
        <v>8</v>
      </c>
      <c r="Y318">
        <v>8</v>
      </c>
      <c r="Z318">
        <v>8</v>
      </c>
      <c r="AA318">
        <v>9</v>
      </c>
      <c r="AB318">
        <v>8</v>
      </c>
      <c r="AC318">
        <v>2</v>
      </c>
      <c r="AD318">
        <f>IF(Table13[[#This Row],[payment]]=1,1,0)</f>
        <v>0</v>
      </c>
      <c r="AE318">
        <f>IF(Table13[[#This Row],[payment]]=2,1,0)</f>
        <v>1</v>
      </c>
      <c r="AF318">
        <f>IF(Table13[[#This Row],[payment]]=3,1,0)</f>
        <v>0</v>
      </c>
      <c r="AG318">
        <v>6</v>
      </c>
      <c r="AH318">
        <f>IF(Table13[[#This Row],[method_payment]]=1,1,0)</f>
        <v>0</v>
      </c>
      <c r="AI318">
        <f>IF(Table13[[#This Row],[method_payment]]=2,1,0)</f>
        <v>0</v>
      </c>
      <c r="AJ318">
        <f>IF(Table13[[#This Row],[method_payment]]=3,1,0)</f>
        <v>0</v>
      </c>
      <c r="AK318">
        <f>IF(Table13[[#This Row],[method_payment]]=5,1,0)</f>
        <v>0</v>
      </c>
      <c r="AL318">
        <f>IF(Table13[[#This Row],[method_payment]]=6,1,0)</f>
        <v>1</v>
      </c>
      <c r="AM318" t="s">
        <v>16</v>
      </c>
      <c r="AN318" t="s">
        <v>15</v>
      </c>
      <c r="AO318">
        <v>1</v>
      </c>
      <c r="AP318" s="2">
        <v>1186.82</v>
      </c>
      <c r="AQ318" s="3">
        <f>IF(AND(Table13[[#This Row],[Average_amount_spent_per_visit_last_3_months]]&gt;=1,Table13[[#This Row],[Average_amount_spent_per_visit_last_3_months]]&lt;=999),1,0)</f>
        <v>0</v>
      </c>
      <c r="AR318" s="3">
        <f>IF(AND(Table13[[#This Row],[Average_amount_spent_per_visit_last_3_months]]&gt;=1000,Table13[[#This Row],[Average_amount_spent_per_visit_last_3_months]]&lt;=6700),1,0)</f>
        <v>1</v>
      </c>
      <c r="AS318">
        <v>3</v>
      </c>
      <c r="AT318">
        <v>62</v>
      </c>
      <c r="AU318">
        <f>IF(AND(Table13[[#This Row],[Age]]&gt;=18,Table13[[#This Row],[Age]]&lt;=25),1,0)</f>
        <v>0</v>
      </c>
      <c r="AV318">
        <f>IF(AND(Table13[[#This Row],[Age]]&gt;=26,Table13[[#This Row],[Age]]&lt;=35),1,0)</f>
        <v>0</v>
      </c>
      <c r="AW318">
        <f>IF(AND(Table13[[#This Row],[Age]]&gt;=36,Table13[[#This Row],[Age]]&lt;=45),1,0)</f>
        <v>0</v>
      </c>
      <c r="AX318">
        <f>IF(AND(Table13[[#This Row],[Age]]&gt;=46,Table13[[#This Row],[Age]]&lt;=55),1,0)</f>
        <v>0</v>
      </c>
      <c r="AY318">
        <f>IF(AND(Table13[[#This Row],[Age]]&gt;=56,Table13[[#This Row],[Age]]&lt;=67),1,0)</f>
        <v>1</v>
      </c>
      <c r="AZ318" t="s">
        <v>25</v>
      </c>
      <c r="BA318">
        <f>IF(Table13[[#This Row],[Marital Status]]="Married",1,0)</f>
        <v>1</v>
      </c>
      <c r="BB318">
        <f>IF(Table13[[#This Row],[Marital Status]]="Single",1,0)</f>
        <v>0</v>
      </c>
      <c r="BC318" t="s">
        <v>27</v>
      </c>
      <c r="BD318">
        <f>IF(Table13[[#This Row],[gender]]="Male",1,0)</f>
        <v>1</v>
      </c>
      <c r="BE318">
        <f>IF(Table13[[#This Row],[gender]]="Female",1,0)</f>
        <v>0</v>
      </c>
      <c r="BF318" t="s">
        <v>19</v>
      </c>
      <c r="BG318">
        <f>IF(Table13[[#This Row],[Highest level of Education]]="Did not attend school",1,0)</f>
        <v>0</v>
      </c>
      <c r="BH318">
        <f>IF(Table13[[#This Row],[Highest level of Education]]="K12 completed",1,0)</f>
        <v>0</v>
      </c>
      <c r="BI318">
        <f>IF(Table13[[#This Row],[Highest level of Education]]="High School Completed",1,0)</f>
        <v>0</v>
      </c>
      <c r="BJ318">
        <f>IF(Table13[[#This Row],[Highest level of Education]]="Technical Diploma/Partially completed College",1,0)</f>
        <v>0</v>
      </c>
      <c r="BK318">
        <f>IF(Table13[[#This Row],[Highest level of Education]]="University/College Degree",1,0)</f>
        <v>1</v>
      </c>
      <c r="BL318">
        <f>IF(Table13[[#This Row],[Highest level of Education]]="Post-graduate education",1,0)</f>
        <v>0</v>
      </c>
      <c r="BM318">
        <v>1</v>
      </c>
      <c r="BN318">
        <v>1</v>
      </c>
      <c r="BO318">
        <v>8</v>
      </c>
      <c r="BP318">
        <f>IF(Table13[[#This Row],[Monthly_Income 1_5500 2_8000 3_11000 4_15000 5_20000 6_27000 7_35000 8_5000 9_51000 98_0]]=1,1,0)</f>
        <v>0</v>
      </c>
      <c r="BQ318">
        <f>IF(Table13[[#This Row],[Monthly_Income 1_5500 2_8000 3_11000 4_15000 5_20000 6_27000 7_35000 8_5000 9_51000 98_0]]=2,1,0)</f>
        <v>0</v>
      </c>
      <c r="BR318">
        <f>IF(Table13[[#This Row],[Monthly_Income 1_5500 2_8000 3_11000 4_15000 5_20000 6_27000 7_35000 8_5000 9_51000 98_0]]=3,1,0)</f>
        <v>0</v>
      </c>
      <c r="BS318">
        <f>IF(Table13[[#This Row],[Monthly_Income 1_5500 2_8000 3_11000 4_15000 5_20000 6_27000 7_35000 8_5000 9_51000 98_0]]=4,1,0)</f>
        <v>0</v>
      </c>
      <c r="BT318">
        <f>IF(Table13[[#This Row],[Monthly_Income 1_5500 2_8000 3_11000 4_15000 5_20000 6_27000 7_35000 8_5000 9_51000 98_0]]=5,1,0)</f>
        <v>0</v>
      </c>
      <c r="BU318">
        <f>IF(Table13[[#This Row],[Monthly_Income 1_5500 2_8000 3_11000 4_15000 5_20000 6_27000 7_35000 8_5000 9_51000 98_0]]=6,1,0)</f>
        <v>0</v>
      </c>
      <c r="BV318">
        <f>IF(Table13[[#This Row],[Monthly_Income 1_5500 2_8000 3_11000 4_15000 5_20000 6_27000 7_35000 8_5000 9_51000 98_0]]=7,1,0)</f>
        <v>0</v>
      </c>
      <c r="BW318">
        <f>IF(Table13[[#This Row],[Monthly_Income 1_5500 2_8000 3_11000 4_15000 5_20000 6_27000 7_35000 8_5000 9_51000 98_0]]=8,1,0)</f>
        <v>1</v>
      </c>
      <c r="BX318">
        <f>IF(Table13[[#This Row],[Monthly_Income 1_5500 2_8000 3_11000 4_15000 5_20000 6_27000 7_35000 8_5000 9_51000 98_0]]=9,1,0)</f>
        <v>0</v>
      </c>
      <c r="BY318">
        <f>IF(Table13[[#This Row],[Monthly_Income 1_5500 2_8000 3_11000 4_15000 5_20000 6_27000 7_35000 8_5000 9_51000 98_0]]=98,1,0)</f>
        <v>0</v>
      </c>
      <c r="BZ318">
        <v>9</v>
      </c>
      <c r="CA318">
        <f>IF(Table13[[#This Row],[Monthly_Household_Income]]=1,1,0)</f>
        <v>0</v>
      </c>
      <c r="CB318">
        <f>IF(Table13[[#This Row],[Monthly_Household_Income]]=2,1,0)</f>
        <v>0</v>
      </c>
      <c r="CC318">
        <f>IF(Table13[[#This Row],[Monthly_Household_Income]]=3,1,0)</f>
        <v>0</v>
      </c>
      <c r="CD318">
        <f>IF(Table13[[#This Row],[Monthly_Household_Income]]=4,1,0)</f>
        <v>0</v>
      </c>
      <c r="CE318">
        <f>IF(Table13[[#This Row],[Monthly_Household_Income]]=5,1,0)</f>
        <v>0</v>
      </c>
      <c r="CF318">
        <f>IF(Table13[[#This Row],[Monthly_Household_Income]]=6,1,0)</f>
        <v>0</v>
      </c>
      <c r="CG318">
        <f>IF(Table13[[#This Row],[Monthly_Household_Income]]=7,1,0)</f>
        <v>0</v>
      </c>
      <c r="CH318">
        <f>IF(Table13[[#This Row],[Monthly_Household_Income]]=8,1,0)</f>
        <v>0</v>
      </c>
      <c r="CI318">
        <f>IF(Table13[[#This Row],[Monthly_Household_Income]]=9,1,0)</f>
        <v>1</v>
      </c>
      <c r="CJ318">
        <f>IF(Table13[[#This Row],[Monthly_Household_Income]]=98,1,0)</f>
        <v>0</v>
      </c>
    </row>
    <row r="319" spans="1:88">
      <c r="A319">
        <v>1160</v>
      </c>
      <c r="B319" s="1">
        <v>42945</v>
      </c>
      <c r="C319" t="s">
        <v>35</v>
      </c>
      <c r="D319">
        <v>7</v>
      </c>
      <c r="E319">
        <v>7</v>
      </c>
      <c r="F319">
        <v>7</v>
      </c>
      <c r="G319">
        <v>7</v>
      </c>
      <c r="H319">
        <v>8</v>
      </c>
      <c r="I319">
        <v>7</v>
      </c>
      <c r="J319" t="s">
        <v>15</v>
      </c>
      <c r="K319">
        <v>8</v>
      </c>
      <c r="L319">
        <v>6</v>
      </c>
      <c r="M319">
        <v>6</v>
      </c>
      <c r="N319">
        <v>8</v>
      </c>
      <c r="O319">
        <v>7</v>
      </c>
      <c r="P319">
        <v>7</v>
      </c>
      <c r="Q319">
        <v>8</v>
      </c>
      <c r="R319">
        <v>8</v>
      </c>
      <c r="S319">
        <v>7</v>
      </c>
      <c r="T319">
        <v>9</v>
      </c>
      <c r="U319">
        <v>7</v>
      </c>
      <c r="V319">
        <v>8</v>
      </c>
      <c r="W319">
        <v>7</v>
      </c>
      <c r="X319">
        <v>6</v>
      </c>
      <c r="Y319">
        <v>8</v>
      </c>
      <c r="Z319">
        <v>8</v>
      </c>
      <c r="AA319">
        <v>7</v>
      </c>
      <c r="AB319">
        <v>6</v>
      </c>
      <c r="AC319">
        <v>1</v>
      </c>
      <c r="AD319">
        <f>IF(Table13[[#This Row],[payment]]=1,1,0)</f>
        <v>1</v>
      </c>
      <c r="AE319">
        <f>IF(Table13[[#This Row],[payment]]=2,1,0)</f>
        <v>0</v>
      </c>
      <c r="AF319">
        <f>IF(Table13[[#This Row],[payment]]=3,1,0)</f>
        <v>0</v>
      </c>
      <c r="AG319">
        <v>6</v>
      </c>
      <c r="AH319">
        <f>IF(Table13[[#This Row],[method_payment]]=1,1,0)</f>
        <v>0</v>
      </c>
      <c r="AI319">
        <f>IF(Table13[[#This Row],[method_payment]]=2,1,0)</f>
        <v>0</v>
      </c>
      <c r="AJ319">
        <f>IF(Table13[[#This Row],[method_payment]]=3,1,0)</f>
        <v>0</v>
      </c>
      <c r="AK319">
        <f>IF(Table13[[#This Row],[method_payment]]=5,1,0)</f>
        <v>0</v>
      </c>
      <c r="AL319">
        <f>IF(Table13[[#This Row],[method_payment]]=6,1,0)</f>
        <v>1</v>
      </c>
      <c r="AM319" t="s">
        <v>16</v>
      </c>
      <c r="AN319" t="s">
        <v>16</v>
      </c>
      <c r="AO319">
        <v>6</v>
      </c>
      <c r="AP319" s="2">
        <v>221.26</v>
      </c>
      <c r="AQ319" s="3">
        <f>IF(AND(Table13[[#This Row],[Average_amount_spent_per_visit_last_3_months]]&gt;=1,Table13[[#This Row],[Average_amount_spent_per_visit_last_3_months]]&lt;=999),1,0)</f>
        <v>1</v>
      </c>
      <c r="AR319" s="3">
        <f>IF(AND(Table13[[#This Row],[Average_amount_spent_per_visit_last_3_months]]&gt;=1000,Table13[[#This Row],[Average_amount_spent_per_visit_last_3_months]]&lt;=6700),1,0)</f>
        <v>0</v>
      </c>
      <c r="AS319">
        <v>3</v>
      </c>
      <c r="AT319">
        <v>48</v>
      </c>
      <c r="AU319">
        <f>IF(AND(Table13[[#This Row],[Age]]&gt;=18,Table13[[#This Row],[Age]]&lt;=25),1,0)</f>
        <v>0</v>
      </c>
      <c r="AV319">
        <f>IF(AND(Table13[[#This Row],[Age]]&gt;=26,Table13[[#This Row],[Age]]&lt;=35),1,0)</f>
        <v>0</v>
      </c>
      <c r="AW319">
        <f>IF(AND(Table13[[#This Row],[Age]]&gt;=36,Table13[[#This Row],[Age]]&lt;=45),1,0)</f>
        <v>0</v>
      </c>
      <c r="AX319">
        <f>IF(AND(Table13[[#This Row],[Age]]&gt;=46,Table13[[#This Row],[Age]]&lt;=55),1,0)</f>
        <v>1</v>
      </c>
      <c r="AY319">
        <f>IF(AND(Table13[[#This Row],[Age]]&gt;=56,Table13[[#This Row],[Age]]&lt;=67),1,0)</f>
        <v>0</v>
      </c>
      <c r="AZ319" t="s">
        <v>25</v>
      </c>
      <c r="BA319">
        <f>IF(Table13[[#This Row],[Marital Status]]="Married",1,0)</f>
        <v>1</v>
      </c>
      <c r="BB319">
        <f>IF(Table13[[#This Row],[Marital Status]]="Single",1,0)</f>
        <v>0</v>
      </c>
      <c r="BC319" t="s">
        <v>28</v>
      </c>
      <c r="BD319">
        <f>IF(Table13[[#This Row],[gender]]="Male",1,0)</f>
        <v>0</v>
      </c>
      <c r="BE319">
        <f>IF(Table13[[#This Row],[gender]]="Female",1,0)</f>
        <v>1</v>
      </c>
      <c r="BF319" t="s">
        <v>23</v>
      </c>
      <c r="BG319">
        <f>IF(Table13[[#This Row],[Highest level of Education]]="Did not attend school",1,0)</f>
        <v>0</v>
      </c>
      <c r="BH319">
        <f>IF(Table13[[#This Row],[Highest level of Education]]="K12 completed",1,0)</f>
        <v>0</v>
      </c>
      <c r="BI319">
        <f>IF(Table13[[#This Row],[Highest level of Education]]="High School Completed",1,0)</f>
        <v>0</v>
      </c>
      <c r="BJ319">
        <f>IF(Table13[[#This Row],[Highest level of Education]]="Technical Diploma/Partially completed College",1,0)</f>
        <v>1</v>
      </c>
      <c r="BK319">
        <f>IF(Table13[[#This Row],[Highest level of Education]]="University/College Degree",1,0)</f>
        <v>0</v>
      </c>
      <c r="BL319">
        <f>IF(Table13[[#This Row],[Highest level of Education]]="Post-graduate education",1,0)</f>
        <v>0</v>
      </c>
      <c r="BM319">
        <v>4</v>
      </c>
      <c r="BN319">
        <v>3</v>
      </c>
      <c r="BO319" t="s">
        <v>1</v>
      </c>
      <c r="BP319">
        <f>IF(Table13[[#This Row],[Monthly_Income 1_5500 2_8000 3_11000 4_15000 5_20000 6_27000 7_35000 8_5000 9_51000 98_0]]=1,1,0)</f>
        <v>0</v>
      </c>
      <c r="BQ319">
        <f>IF(Table13[[#This Row],[Monthly_Income 1_5500 2_8000 3_11000 4_15000 5_20000 6_27000 7_35000 8_5000 9_51000 98_0]]=2,1,0)</f>
        <v>0</v>
      </c>
      <c r="BR319">
        <f>IF(Table13[[#This Row],[Monthly_Income 1_5500 2_8000 3_11000 4_15000 5_20000 6_27000 7_35000 8_5000 9_51000 98_0]]=3,1,0)</f>
        <v>0</v>
      </c>
      <c r="BS319">
        <f>IF(Table13[[#This Row],[Monthly_Income 1_5500 2_8000 3_11000 4_15000 5_20000 6_27000 7_35000 8_5000 9_51000 98_0]]=4,1,0)</f>
        <v>0</v>
      </c>
      <c r="BT319">
        <f>IF(Table13[[#This Row],[Monthly_Income 1_5500 2_8000 3_11000 4_15000 5_20000 6_27000 7_35000 8_5000 9_51000 98_0]]=5,1,0)</f>
        <v>0</v>
      </c>
      <c r="BU319">
        <f>IF(Table13[[#This Row],[Monthly_Income 1_5500 2_8000 3_11000 4_15000 5_20000 6_27000 7_35000 8_5000 9_51000 98_0]]=6,1,0)</f>
        <v>0</v>
      </c>
      <c r="BV319">
        <f>IF(Table13[[#This Row],[Monthly_Income 1_5500 2_8000 3_11000 4_15000 5_20000 6_27000 7_35000 8_5000 9_51000 98_0]]=7,1,0)</f>
        <v>0</v>
      </c>
      <c r="BW319">
        <f>IF(Table13[[#This Row],[Monthly_Income 1_5500 2_8000 3_11000 4_15000 5_20000 6_27000 7_35000 8_5000 9_51000 98_0]]=8,1,0)</f>
        <v>0</v>
      </c>
      <c r="BX319">
        <f>IF(Table13[[#This Row],[Monthly_Income 1_5500 2_8000 3_11000 4_15000 5_20000 6_27000 7_35000 8_5000 9_51000 98_0]]=9,1,0)</f>
        <v>0</v>
      </c>
      <c r="BY319">
        <f>IF(Table13[[#This Row],[Monthly_Income 1_5500 2_8000 3_11000 4_15000 5_20000 6_27000 7_35000 8_5000 9_51000 98_0]]=98,1,0)</f>
        <v>0</v>
      </c>
      <c r="BZ319">
        <v>5</v>
      </c>
      <c r="CA319">
        <f>IF(Table13[[#This Row],[Monthly_Household_Income]]=1,1,0)</f>
        <v>0</v>
      </c>
      <c r="CB319">
        <f>IF(Table13[[#This Row],[Monthly_Household_Income]]=2,1,0)</f>
        <v>0</v>
      </c>
      <c r="CC319">
        <f>IF(Table13[[#This Row],[Monthly_Household_Income]]=3,1,0)</f>
        <v>0</v>
      </c>
      <c r="CD319">
        <f>IF(Table13[[#This Row],[Monthly_Household_Income]]=4,1,0)</f>
        <v>0</v>
      </c>
      <c r="CE319">
        <f>IF(Table13[[#This Row],[Monthly_Household_Income]]=5,1,0)</f>
        <v>1</v>
      </c>
      <c r="CF319">
        <f>IF(Table13[[#This Row],[Monthly_Household_Income]]=6,1,0)</f>
        <v>0</v>
      </c>
      <c r="CG319">
        <f>IF(Table13[[#This Row],[Monthly_Household_Income]]=7,1,0)</f>
        <v>0</v>
      </c>
      <c r="CH319">
        <f>IF(Table13[[#This Row],[Monthly_Household_Income]]=8,1,0)</f>
        <v>0</v>
      </c>
      <c r="CI319">
        <f>IF(Table13[[#This Row],[Monthly_Household_Income]]=9,1,0)</f>
        <v>0</v>
      </c>
      <c r="CJ319">
        <f>IF(Table13[[#This Row],[Monthly_Household_Income]]=98,1,0)</f>
        <v>0</v>
      </c>
    </row>
    <row r="320" spans="1:88">
      <c r="A320">
        <v>1161</v>
      </c>
      <c r="B320" s="1">
        <v>43098</v>
      </c>
      <c r="C320" t="s">
        <v>29</v>
      </c>
      <c r="D320">
        <v>7</v>
      </c>
      <c r="E320">
        <v>6</v>
      </c>
      <c r="F320">
        <v>7</v>
      </c>
      <c r="G320">
        <v>8</v>
      </c>
      <c r="H320">
        <v>7</v>
      </c>
      <c r="I320">
        <v>6</v>
      </c>
      <c r="J320" t="s">
        <v>15</v>
      </c>
      <c r="K320">
        <v>8</v>
      </c>
      <c r="L320">
        <v>8</v>
      </c>
      <c r="M320">
        <v>9</v>
      </c>
      <c r="N320">
        <v>8</v>
      </c>
      <c r="O320">
        <v>6</v>
      </c>
      <c r="P320">
        <v>7</v>
      </c>
      <c r="Q320">
        <v>8</v>
      </c>
      <c r="R320">
        <v>8</v>
      </c>
      <c r="S320">
        <v>8</v>
      </c>
      <c r="T320">
        <v>8</v>
      </c>
      <c r="U320">
        <v>6</v>
      </c>
      <c r="V320">
        <v>6</v>
      </c>
      <c r="W320">
        <v>7</v>
      </c>
      <c r="X320">
        <v>7</v>
      </c>
      <c r="Y320">
        <v>6</v>
      </c>
      <c r="Z320">
        <v>8</v>
      </c>
      <c r="AA320">
        <v>7</v>
      </c>
      <c r="AB320">
        <v>7</v>
      </c>
      <c r="AC320">
        <v>3</v>
      </c>
      <c r="AD320">
        <f>IF(Table13[[#This Row],[payment]]=1,1,0)</f>
        <v>0</v>
      </c>
      <c r="AE320">
        <f>IF(Table13[[#This Row],[payment]]=2,1,0)</f>
        <v>0</v>
      </c>
      <c r="AF320">
        <f>IF(Table13[[#This Row],[payment]]=3,1,0)</f>
        <v>1</v>
      </c>
      <c r="AG320">
        <v>1</v>
      </c>
      <c r="AH320">
        <f>IF(Table13[[#This Row],[method_payment]]=1,1,0)</f>
        <v>1</v>
      </c>
      <c r="AI320">
        <f>IF(Table13[[#This Row],[method_payment]]=2,1,0)</f>
        <v>0</v>
      </c>
      <c r="AJ320">
        <f>IF(Table13[[#This Row],[method_payment]]=3,1,0)</f>
        <v>0</v>
      </c>
      <c r="AK320">
        <f>IF(Table13[[#This Row],[method_payment]]=5,1,0)</f>
        <v>0</v>
      </c>
      <c r="AL320">
        <f>IF(Table13[[#This Row],[method_payment]]=6,1,0)</f>
        <v>0</v>
      </c>
      <c r="AM320" t="s">
        <v>16</v>
      </c>
      <c r="AN320" t="s">
        <v>15</v>
      </c>
      <c r="AO320">
        <v>1</v>
      </c>
      <c r="AP320" s="2">
        <v>369.03</v>
      </c>
      <c r="AQ320" s="3">
        <f>IF(AND(Table13[[#This Row],[Average_amount_spent_per_visit_last_3_months]]&gt;=1,Table13[[#This Row],[Average_amount_spent_per_visit_last_3_months]]&lt;=999),1,0)</f>
        <v>1</v>
      </c>
      <c r="AR320" s="3">
        <f>IF(AND(Table13[[#This Row],[Average_amount_spent_per_visit_last_3_months]]&gt;=1000,Table13[[#This Row],[Average_amount_spent_per_visit_last_3_months]]&lt;=6700),1,0)</f>
        <v>0</v>
      </c>
      <c r="AS320">
        <v>1</v>
      </c>
      <c r="AT320">
        <v>30</v>
      </c>
      <c r="AU320">
        <f>IF(AND(Table13[[#This Row],[Age]]&gt;=18,Table13[[#This Row],[Age]]&lt;=25),1,0)</f>
        <v>0</v>
      </c>
      <c r="AV320">
        <f>IF(AND(Table13[[#This Row],[Age]]&gt;=26,Table13[[#This Row],[Age]]&lt;=35),1,0)</f>
        <v>1</v>
      </c>
      <c r="AW320">
        <f>IF(AND(Table13[[#This Row],[Age]]&gt;=36,Table13[[#This Row],[Age]]&lt;=45),1,0)</f>
        <v>0</v>
      </c>
      <c r="AX320">
        <f>IF(AND(Table13[[#This Row],[Age]]&gt;=46,Table13[[#This Row],[Age]]&lt;=55),1,0)</f>
        <v>0</v>
      </c>
      <c r="AY320">
        <f>IF(AND(Table13[[#This Row],[Age]]&gt;=56,Table13[[#This Row],[Age]]&lt;=67),1,0)</f>
        <v>0</v>
      </c>
      <c r="AZ320" t="s">
        <v>24</v>
      </c>
      <c r="BA320">
        <f>IF(Table13[[#This Row],[Marital Status]]="Married",1,0)</f>
        <v>0</v>
      </c>
      <c r="BB320">
        <f>IF(Table13[[#This Row],[Marital Status]]="Single",1,0)</f>
        <v>1</v>
      </c>
      <c r="BC320" t="s">
        <v>28</v>
      </c>
      <c r="BD320">
        <f>IF(Table13[[#This Row],[gender]]="Male",1,0)</f>
        <v>0</v>
      </c>
      <c r="BE320">
        <f>IF(Table13[[#This Row],[gender]]="Female",1,0)</f>
        <v>1</v>
      </c>
      <c r="BF320" t="s">
        <v>19</v>
      </c>
      <c r="BG320">
        <f>IF(Table13[[#This Row],[Highest level of Education]]="Did not attend school",1,0)</f>
        <v>0</v>
      </c>
      <c r="BH320">
        <f>IF(Table13[[#This Row],[Highest level of Education]]="K12 completed",1,0)</f>
        <v>0</v>
      </c>
      <c r="BI320">
        <f>IF(Table13[[#This Row],[Highest level of Education]]="High School Completed",1,0)</f>
        <v>0</v>
      </c>
      <c r="BJ320">
        <f>IF(Table13[[#This Row],[Highest level of Education]]="Technical Diploma/Partially completed College",1,0)</f>
        <v>0</v>
      </c>
      <c r="BK320">
        <f>IF(Table13[[#This Row],[Highest level of Education]]="University/College Degree",1,0)</f>
        <v>1</v>
      </c>
      <c r="BL320">
        <f>IF(Table13[[#This Row],[Highest level of Education]]="Post-graduate education",1,0)</f>
        <v>0</v>
      </c>
      <c r="BM320">
        <v>0</v>
      </c>
      <c r="BN320">
        <v>1</v>
      </c>
      <c r="BO320">
        <v>3</v>
      </c>
      <c r="BP320">
        <f>IF(Table13[[#This Row],[Monthly_Income 1_5500 2_8000 3_11000 4_15000 5_20000 6_27000 7_35000 8_5000 9_51000 98_0]]=1,1,0)</f>
        <v>0</v>
      </c>
      <c r="BQ320">
        <f>IF(Table13[[#This Row],[Monthly_Income 1_5500 2_8000 3_11000 4_15000 5_20000 6_27000 7_35000 8_5000 9_51000 98_0]]=2,1,0)</f>
        <v>0</v>
      </c>
      <c r="BR320">
        <f>IF(Table13[[#This Row],[Monthly_Income 1_5500 2_8000 3_11000 4_15000 5_20000 6_27000 7_35000 8_5000 9_51000 98_0]]=3,1,0)</f>
        <v>1</v>
      </c>
      <c r="BS320">
        <f>IF(Table13[[#This Row],[Monthly_Income 1_5500 2_8000 3_11000 4_15000 5_20000 6_27000 7_35000 8_5000 9_51000 98_0]]=4,1,0)</f>
        <v>0</v>
      </c>
      <c r="BT320">
        <f>IF(Table13[[#This Row],[Monthly_Income 1_5500 2_8000 3_11000 4_15000 5_20000 6_27000 7_35000 8_5000 9_51000 98_0]]=5,1,0)</f>
        <v>0</v>
      </c>
      <c r="BU320">
        <f>IF(Table13[[#This Row],[Monthly_Income 1_5500 2_8000 3_11000 4_15000 5_20000 6_27000 7_35000 8_5000 9_51000 98_0]]=6,1,0)</f>
        <v>0</v>
      </c>
      <c r="BV320">
        <f>IF(Table13[[#This Row],[Monthly_Income 1_5500 2_8000 3_11000 4_15000 5_20000 6_27000 7_35000 8_5000 9_51000 98_0]]=7,1,0)</f>
        <v>0</v>
      </c>
      <c r="BW320">
        <f>IF(Table13[[#This Row],[Monthly_Income 1_5500 2_8000 3_11000 4_15000 5_20000 6_27000 7_35000 8_5000 9_51000 98_0]]=8,1,0)</f>
        <v>0</v>
      </c>
      <c r="BX320">
        <f>IF(Table13[[#This Row],[Monthly_Income 1_5500 2_8000 3_11000 4_15000 5_20000 6_27000 7_35000 8_5000 9_51000 98_0]]=9,1,0)</f>
        <v>0</v>
      </c>
      <c r="BY320">
        <f>IF(Table13[[#This Row],[Monthly_Income 1_5500 2_8000 3_11000 4_15000 5_20000 6_27000 7_35000 8_5000 9_51000 98_0]]=98,1,0)</f>
        <v>0</v>
      </c>
      <c r="BZ320">
        <v>5</v>
      </c>
      <c r="CA320">
        <f>IF(Table13[[#This Row],[Monthly_Household_Income]]=1,1,0)</f>
        <v>0</v>
      </c>
      <c r="CB320">
        <f>IF(Table13[[#This Row],[Monthly_Household_Income]]=2,1,0)</f>
        <v>0</v>
      </c>
      <c r="CC320">
        <f>IF(Table13[[#This Row],[Monthly_Household_Income]]=3,1,0)</f>
        <v>0</v>
      </c>
      <c r="CD320">
        <f>IF(Table13[[#This Row],[Monthly_Household_Income]]=4,1,0)</f>
        <v>0</v>
      </c>
      <c r="CE320">
        <f>IF(Table13[[#This Row],[Monthly_Household_Income]]=5,1,0)</f>
        <v>1</v>
      </c>
      <c r="CF320">
        <f>IF(Table13[[#This Row],[Monthly_Household_Income]]=6,1,0)</f>
        <v>0</v>
      </c>
      <c r="CG320">
        <f>IF(Table13[[#This Row],[Monthly_Household_Income]]=7,1,0)</f>
        <v>0</v>
      </c>
      <c r="CH320">
        <f>IF(Table13[[#This Row],[Monthly_Household_Income]]=8,1,0)</f>
        <v>0</v>
      </c>
      <c r="CI320">
        <f>IF(Table13[[#This Row],[Monthly_Household_Income]]=9,1,0)</f>
        <v>0</v>
      </c>
      <c r="CJ320">
        <f>IF(Table13[[#This Row],[Monthly_Household_Income]]=98,1,0)</f>
        <v>0</v>
      </c>
    </row>
    <row r="321" spans="1:88">
      <c r="A321">
        <v>1164</v>
      </c>
      <c r="B321" s="1">
        <v>43039</v>
      </c>
      <c r="C321" t="s">
        <v>11</v>
      </c>
      <c r="D321">
        <v>7</v>
      </c>
      <c r="E321">
        <v>8</v>
      </c>
      <c r="F321">
        <v>7</v>
      </c>
      <c r="G321">
        <v>7</v>
      </c>
      <c r="H321">
        <v>7</v>
      </c>
      <c r="I321">
        <v>7</v>
      </c>
      <c r="J321" t="s">
        <v>15</v>
      </c>
      <c r="K321">
        <v>8</v>
      </c>
      <c r="L321">
        <v>9</v>
      </c>
      <c r="M321">
        <v>6</v>
      </c>
      <c r="N321">
        <v>8</v>
      </c>
      <c r="O321">
        <v>8</v>
      </c>
      <c r="P321">
        <v>8</v>
      </c>
      <c r="Q321">
        <v>7</v>
      </c>
      <c r="R321">
        <v>8</v>
      </c>
      <c r="S321">
        <v>8</v>
      </c>
      <c r="T321">
        <v>7</v>
      </c>
      <c r="U321">
        <v>8</v>
      </c>
      <c r="V321">
        <v>7</v>
      </c>
      <c r="W321">
        <v>7</v>
      </c>
      <c r="X321">
        <v>6</v>
      </c>
      <c r="Y321">
        <v>7</v>
      </c>
      <c r="Z321">
        <v>8</v>
      </c>
      <c r="AA321">
        <v>7</v>
      </c>
      <c r="AB321">
        <v>7</v>
      </c>
      <c r="AC321">
        <v>1</v>
      </c>
      <c r="AD321">
        <f>IF(Table13[[#This Row],[payment]]=1,1,0)</f>
        <v>1</v>
      </c>
      <c r="AE321">
        <f>IF(Table13[[#This Row],[payment]]=2,1,0)</f>
        <v>0</v>
      </c>
      <c r="AF321">
        <f>IF(Table13[[#This Row],[payment]]=3,1,0)</f>
        <v>0</v>
      </c>
      <c r="AG321">
        <v>2</v>
      </c>
      <c r="AH321">
        <f>IF(Table13[[#This Row],[method_payment]]=1,1,0)</f>
        <v>0</v>
      </c>
      <c r="AI321">
        <f>IF(Table13[[#This Row],[method_payment]]=2,1,0)</f>
        <v>1</v>
      </c>
      <c r="AJ321">
        <f>IF(Table13[[#This Row],[method_payment]]=3,1,0)</f>
        <v>0</v>
      </c>
      <c r="AK321">
        <f>IF(Table13[[#This Row],[method_payment]]=5,1,0)</f>
        <v>0</v>
      </c>
      <c r="AL321">
        <f>IF(Table13[[#This Row],[method_payment]]=6,1,0)</f>
        <v>0</v>
      </c>
      <c r="AM321" t="s">
        <v>16</v>
      </c>
      <c r="AN321" t="s">
        <v>15</v>
      </c>
      <c r="AO321">
        <v>1</v>
      </c>
      <c r="AP321" s="2">
        <v>743.32</v>
      </c>
      <c r="AQ321" s="3">
        <f>IF(AND(Table13[[#This Row],[Average_amount_spent_per_visit_last_3_months]]&gt;=1,Table13[[#This Row],[Average_amount_spent_per_visit_last_3_months]]&lt;=999),1,0)</f>
        <v>1</v>
      </c>
      <c r="AR321" s="3">
        <f>IF(AND(Table13[[#This Row],[Average_amount_spent_per_visit_last_3_months]]&gt;=1000,Table13[[#This Row],[Average_amount_spent_per_visit_last_3_months]]&lt;=6700),1,0)</f>
        <v>0</v>
      </c>
      <c r="AS321">
        <v>3</v>
      </c>
      <c r="AT321">
        <v>37</v>
      </c>
      <c r="AU321">
        <f>IF(AND(Table13[[#This Row],[Age]]&gt;=18,Table13[[#This Row],[Age]]&lt;=25),1,0)</f>
        <v>0</v>
      </c>
      <c r="AV321">
        <f>IF(AND(Table13[[#This Row],[Age]]&gt;=26,Table13[[#This Row],[Age]]&lt;=35),1,0)</f>
        <v>0</v>
      </c>
      <c r="AW321">
        <f>IF(AND(Table13[[#This Row],[Age]]&gt;=36,Table13[[#This Row],[Age]]&lt;=45),1,0)</f>
        <v>1</v>
      </c>
      <c r="AX321">
        <f>IF(AND(Table13[[#This Row],[Age]]&gt;=46,Table13[[#This Row],[Age]]&lt;=55),1,0)</f>
        <v>0</v>
      </c>
      <c r="AY321">
        <f>IF(AND(Table13[[#This Row],[Age]]&gt;=56,Table13[[#This Row],[Age]]&lt;=67),1,0)</f>
        <v>0</v>
      </c>
      <c r="AZ321" t="s">
        <v>25</v>
      </c>
      <c r="BA321">
        <f>IF(Table13[[#This Row],[Marital Status]]="Married",1,0)</f>
        <v>1</v>
      </c>
      <c r="BB321">
        <f>IF(Table13[[#This Row],[Marital Status]]="Single",1,0)</f>
        <v>0</v>
      </c>
      <c r="BC321" t="s">
        <v>28</v>
      </c>
      <c r="BD321">
        <f>IF(Table13[[#This Row],[gender]]="Male",1,0)</f>
        <v>0</v>
      </c>
      <c r="BE321">
        <f>IF(Table13[[#This Row],[gender]]="Female",1,0)</f>
        <v>1</v>
      </c>
      <c r="BF321" t="s">
        <v>20</v>
      </c>
      <c r="BG321">
        <f>IF(Table13[[#This Row],[Highest level of Education]]="Did not attend school",1,0)</f>
        <v>0</v>
      </c>
      <c r="BH321">
        <f>IF(Table13[[#This Row],[Highest level of Education]]="K12 completed",1,0)</f>
        <v>0</v>
      </c>
      <c r="BI321">
        <f>IF(Table13[[#This Row],[Highest level of Education]]="High School Completed",1,0)</f>
        <v>1</v>
      </c>
      <c r="BJ321">
        <f>IF(Table13[[#This Row],[Highest level of Education]]="Technical Diploma/Partially completed College",1,0)</f>
        <v>0</v>
      </c>
      <c r="BK321">
        <f>IF(Table13[[#This Row],[Highest level of Education]]="University/College Degree",1,0)</f>
        <v>0</v>
      </c>
      <c r="BL321">
        <f>IF(Table13[[#This Row],[Highest level of Education]]="Post-graduate education",1,0)</f>
        <v>0</v>
      </c>
      <c r="BM321">
        <v>2</v>
      </c>
      <c r="BN321">
        <v>6</v>
      </c>
      <c r="BO321" t="s">
        <v>1</v>
      </c>
      <c r="BP321">
        <f>IF(Table13[[#This Row],[Monthly_Income 1_5500 2_8000 3_11000 4_15000 5_20000 6_27000 7_35000 8_5000 9_51000 98_0]]=1,1,0)</f>
        <v>0</v>
      </c>
      <c r="BQ321">
        <f>IF(Table13[[#This Row],[Monthly_Income 1_5500 2_8000 3_11000 4_15000 5_20000 6_27000 7_35000 8_5000 9_51000 98_0]]=2,1,0)</f>
        <v>0</v>
      </c>
      <c r="BR321">
        <f>IF(Table13[[#This Row],[Monthly_Income 1_5500 2_8000 3_11000 4_15000 5_20000 6_27000 7_35000 8_5000 9_51000 98_0]]=3,1,0)</f>
        <v>0</v>
      </c>
      <c r="BS321">
        <f>IF(Table13[[#This Row],[Monthly_Income 1_5500 2_8000 3_11000 4_15000 5_20000 6_27000 7_35000 8_5000 9_51000 98_0]]=4,1,0)</f>
        <v>0</v>
      </c>
      <c r="BT321">
        <f>IF(Table13[[#This Row],[Monthly_Income 1_5500 2_8000 3_11000 4_15000 5_20000 6_27000 7_35000 8_5000 9_51000 98_0]]=5,1,0)</f>
        <v>0</v>
      </c>
      <c r="BU321">
        <f>IF(Table13[[#This Row],[Monthly_Income 1_5500 2_8000 3_11000 4_15000 5_20000 6_27000 7_35000 8_5000 9_51000 98_0]]=6,1,0)</f>
        <v>0</v>
      </c>
      <c r="BV321">
        <f>IF(Table13[[#This Row],[Monthly_Income 1_5500 2_8000 3_11000 4_15000 5_20000 6_27000 7_35000 8_5000 9_51000 98_0]]=7,1,0)</f>
        <v>0</v>
      </c>
      <c r="BW321">
        <f>IF(Table13[[#This Row],[Monthly_Income 1_5500 2_8000 3_11000 4_15000 5_20000 6_27000 7_35000 8_5000 9_51000 98_0]]=8,1,0)</f>
        <v>0</v>
      </c>
      <c r="BX321">
        <f>IF(Table13[[#This Row],[Monthly_Income 1_5500 2_8000 3_11000 4_15000 5_20000 6_27000 7_35000 8_5000 9_51000 98_0]]=9,1,0)</f>
        <v>0</v>
      </c>
      <c r="BY321">
        <f>IF(Table13[[#This Row],[Monthly_Income 1_5500 2_8000 3_11000 4_15000 5_20000 6_27000 7_35000 8_5000 9_51000 98_0]]=98,1,0)</f>
        <v>0</v>
      </c>
      <c r="BZ321">
        <v>5</v>
      </c>
      <c r="CA321">
        <f>IF(Table13[[#This Row],[Monthly_Household_Income]]=1,1,0)</f>
        <v>0</v>
      </c>
      <c r="CB321">
        <f>IF(Table13[[#This Row],[Monthly_Household_Income]]=2,1,0)</f>
        <v>0</v>
      </c>
      <c r="CC321">
        <f>IF(Table13[[#This Row],[Monthly_Household_Income]]=3,1,0)</f>
        <v>0</v>
      </c>
      <c r="CD321">
        <f>IF(Table13[[#This Row],[Monthly_Household_Income]]=4,1,0)</f>
        <v>0</v>
      </c>
      <c r="CE321">
        <f>IF(Table13[[#This Row],[Monthly_Household_Income]]=5,1,0)</f>
        <v>1</v>
      </c>
      <c r="CF321">
        <f>IF(Table13[[#This Row],[Monthly_Household_Income]]=6,1,0)</f>
        <v>0</v>
      </c>
      <c r="CG321">
        <f>IF(Table13[[#This Row],[Monthly_Household_Income]]=7,1,0)</f>
        <v>0</v>
      </c>
      <c r="CH321">
        <f>IF(Table13[[#This Row],[Monthly_Household_Income]]=8,1,0)</f>
        <v>0</v>
      </c>
      <c r="CI321">
        <f>IF(Table13[[#This Row],[Monthly_Household_Income]]=9,1,0)</f>
        <v>0</v>
      </c>
      <c r="CJ321">
        <f>IF(Table13[[#This Row],[Monthly_Household_Income]]=98,1,0)</f>
        <v>0</v>
      </c>
    </row>
    <row r="322" spans="1:88">
      <c r="A322">
        <v>1166</v>
      </c>
      <c r="B322" s="1">
        <v>42950</v>
      </c>
      <c r="C322" t="s">
        <v>31</v>
      </c>
      <c r="D322">
        <v>8</v>
      </c>
      <c r="E322">
        <v>7</v>
      </c>
      <c r="F322">
        <v>8</v>
      </c>
      <c r="G322">
        <v>8</v>
      </c>
      <c r="H322">
        <v>8</v>
      </c>
      <c r="I322">
        <v>8</v>
      </c>
      <c r="J322" t="s">
        <v>16</v>
      </c>
      <c r="K322">
        <v>8</v>
      </c>
      <c r="L322">
        <v>9</v>
      </c>
      <c r="M322">
        <v>7</v>
      </c>
      <c r="N322">
        <v>8</v>
      </c>
      <c r="O322">
        <v>8</v>
      </c>
      <c r="P322">
        <v>6</v>
      </c>
      <c r="Q322">
        <v>8</v>
      </c>
      <c r="R322">
        <v>7</v>
      </c>
      <c r="S322">
        <v>8</v>
      </c>
      <c r="T322">
        <v>6</v>
      </c>
      <c r="U322">
        <v>7</v>
      </c>
      <c r="V322">
        <v>8</v>
      </c>
      <c r="W322">
        <v>8</v>
      </c>
      <c r="X322">
        <v>8</v>
      </c>
      <c r="Y322">
        <v>8</v>
      </c>
      <c r="Z322">
        <v>10</v>
      </c>
      <c r="AA322">
        <v>9</v>
      </c>
      <c r="AB322">
        <v>7</v>
      </c>
      <c r="AC322">
        <v>2</v>
      </c>
      <c r="AD322">
        <f>IF(Table13[[#This Row],[payment]]=1,1,0)</f>
        <v>0</v>
      </c>
      <c r="AE322">
        <f>IF(Table13[[#This Row],[payment]]=2,1,0)</f>
        <v>1</v>
      </c>
      <c r="AF322">
        <f>IF(Table13[[#This Row],[payment]]=3,1,0)</f>
        <v>0</v>
      </c>
      <c r="AG322">
        <v>2</v>
      </c>
      <c r="AH322">
        <f>IF(Table13[[#This Row],[method_payment]]=1,1,0)</f>
        <v>0</v>
      </c>
      <c r="AI322">
        <f>IF(Table13[[#This Row],[method_payment]]=2,1,0)</f>
        <v>1</v>
      </c>
      <c r="AJ322">
        <f>IF(Table13[[#This Row],[method_payment]]=3,1,0)</f>
        <v>0</v>
      </c>
      <c r="AK322">
        <f>IF(Table13[[#This Row],[method_payment]]=5,1,0)</f>
        <v>0</v>
      </c>
      <c r="AL322">
        <f>IF(Table13[[#This Row],[method_payment]]=6,1,0)</f>
        <v>0</v>
      </c>
      <c r="AM322" t="s">
        <v>15</v>
      </c>
      <c r="AN322" t="s">
        <v>16</v>
      </c>
      <c r="AO322">
        <v>1</v>
      </c>
      <c r="AP322" s="2">
        <v>244.7</v>
      </c>
      <c r="AQ322" s="3">
        <f>IF(AND(Table13[[#This Row],[Average_amount_spent_per_visit_last_3_months]]&gt;=1,Table13[[#This Row],[Average_amount_spent_per_visit_last_3_months]]&lt;=999),1,0)</f>
        <v>1</v>
      </c>
      <c r="AR322" s="3">
        <f>IF(AND(Table13[[#This Row],[Average_amount_spent_per_visit_last_3_months]]&gt;=1000,Table13[[#This Row],[Average_amount_spent_per_visit_last_3_months]]&lt;=6700),1,0)</f>
        <v>0</v>
      </c>
      <c r="AS322">
        <v>1</v>
      </c>
      <c r="AT322">
        <v>40</v>
      </c>
      <c r="AU322">
        <f>IF(AND(Table13[[#This Row],[Age]]&gt;=18,Table13[[#This Row],[Age]]&lt;=25),1,0)</f>
        <v>0</v>
      </c>
      <c r="AV322">
        <f>IF(AND(Table13[[#This Row],[Age]]&gt;=26,Table13[[#This Row],[Age]]&lt;=35),1,0)</f>
        <v>0</v>
      </c>
      <c r="AW322">
        <f>IF(AND(Table13[[#This Row],[Age]]&gt;=36,Table13[[#This Row],[Age]]&lt;=45),1,0)</f>
        <v>1</v>
      </c>
      <c r="AX322">
        <f>IF(AND(Table13[[#This Row],[Age]]&gt;=46,Table13[[#This Row],[Age]]&lt;=55),1,0)</f>
        <v>0</v>
      </c>
      <c r="AY322">
        <f>IF(AND(Table13[[#This Row],[Age]]&gt;=56,Table13[[#This Row],[Age]]&lt;=67),1,0)</f>
        <v>0</v>
      </c>
      <c r="AZ322" t="s">
        <v>25</v>
      </c>
      <c r="BA322">
        <f>IF(Table13[[#This Row],[Marital Status]]="Married",1,0)</f>
        <v>1</v>
      </c>
      <c r="BB322">
        <f>IF(Table13[[#This Row],[Marital Status]]="Single",1,0)</f>
        <v>0</v>
      </c>
      <c r="BC322" t="s">
        <v>28</v>
      </c>
      <c r="BD322">
        <f>IF(Table13[[#This Row],[gender]]="Male",1,0)</f>
        <v>0</v>
      </c>
      <c r="BE322">
        <f>IF(Table13[[#This Row],[gender]]="Female",1,0)</f>
        <v>1</v>
      </c>
      <c r="BF322" t="s">
        <v>19</v>
      </c>
      <c r="BG322">
        <f>IF(Table13[[#This Row],[Highest level of Education]]="Did not attend school",1,0)</f>
        <v>0</v>
      </c>
      <c r="BH322">
        <f>IF(Table13[[#This Row],[Highest level of Education]]="K12 completed",1,0)</f>
        <v>0</v>
      </c>
      <c r="BI322">
        <f>IF(Table13[[#This Row],[Highest level of Education]]="High School Completed",1,0)</f>
        <v>0</v>
      </c>
      <c r="BJ322">
        <f>IF(Table13[[#This Row],[Highest level of Education]]="Technical Diploma/Partially completed College",1,0)</f>
        <v>0</v>
      </c>
      <c r="BK322">
        <f>IF(Table13[[#This Row],[Highest level of Education]]="University/College Degree",1,0)</f>
        <v>1</v>
      </c>
      <c r="BL322">
        <f>IF(Table13[[#This Row],[Highest level of Education]]="Post-graduate education",1,0)</f>
        <v>0</v>
      </c>
      <c r="BM322">
        <v>2</v>
      </c>
      <c r="BN322">
        <v>1</v>
      </c>
      <c r="BO322">
        <v>3</v>
      </c>
      <c r="BP322">
        <f>IF(Table13[[#This Row],[Monthly_Income 1_5500 2_8000 3_11000 4_15000 5_20000 6_27000 7_35000 8_5000 9_51000 98_0]]=1,1,0)</f>
        <v>0</v>
      </c>
      <c r="BQ322">
        <f>IF(Table13[[#This Row],[Monthly_Income 1_5500 2_8000 3_11000 4_15000 5_20000 6_27000 7_35000 8_5000 9_51000 98_0]]=2,1,0)</f>
        <v>0</v>
      </c>
      <c r="BR322">
        <f>IF(Table13[[#This Row],[Monthly_Income 1_5500 2_8000 3_11000 4_15000 5_20000 6_27000 7_35000 8_5000 9_51000 98_0]]=3,1,0)</f>
        <v>1</v>
      </c>
      <c r="BS322">
        <f>IF(Table13[[#This Row],[Monthly_Income 1_5500 2_8000 3_11000 4_15000 5_20000 6_27000 7_35000 8_5000 9_51000 98_0]]=4,1,0)</f>
        <v>0</v>
      </c>
      <c r="BT322">
        <f>IF(Table13[[#This Row],[Monthly_Income 1_5500 2_8000 3_11000 4_15000 5_20000 6_27000 7_35000 8_5000 9_51000 98_0]]=5,1,0)</f>
        <v>0</v>
      </c>
      <c r="BU322">
        <f>IF(Table13[[#This Row],[Monthly_Income 1_5500 2_8000 3_11000 4_15000 5_20000 6_27000 7_35000 8_5000 9_51000 98_0]]=6,1,0)</f>
        <v>0</v>
      </c>
      <c r="BV322">
        <f>IF(Table13[[#This Row],[Monthly_Income 1_5500 2_8000 3_11000 4_15000 5_20000 6_27000 7_35000 8_5000 9_51000 98_0]]=7,1,0)</f>
        <v>0</v>
      </c>
      <c r="BW322">
        <f>IF(Table13[[#This Row],[Monthly_Income 1_5500 2_8000 3_11000 4_15000 5_20000 6_27000 7_35000 8_5000 9_51000 98_0]]=8,1,0)</f>
        <v>0</v>
      </c>
      <c r="BX322">
        <f>IF(Table13[[#This Row],[Monthly_Income 1_5500 2_8000 3_11000 4_15000 5_20000 6_27000 7_35000 8_5000 9_51000 98_0]]=9,1,0)</f>
        <v>0</v>
      </c>
      <c r="BY322">
        <f>IF(Table13[[#This Row],[Monthly_Income 1_5500 2_8000 3_11000 4_15000 5_20000 6_27000 7_35000 8_5000 9_51000 98_0]]=98,1,0)</f>
        <v>0</v>
      </c>
      <c r="BZ322">
        <v>7</v>
      </c>
      <c r="CA322">
        <f>IF(Table13[[#This Row],[Monthly_Household_Income]]=1,1,0)</f>
        <v>0</v>
      </c>
      <c r="CB322">
        <f>IF(Table13[[#This Row],[Monthly_Household_Income]]=2,1,0)</f>
        <v>0</v>
      </c>
      <c r="CC322">
        <f>IF(Table13[[#This Row],[Monthly_Household_Income]]=3,1,0)</f>
        <v>0</v>
      </c>
      <c r="CD322">
        <f>IF(Table13[[#This Row],[Monthly_Household_Income]]=4,1,0)</f>
        <v>0</v>
      </c>
      <c r="CE322">
        <f>IF(Table13[[#This Row],[Monthly_Household_Income]]=5,1,0)</f>
        <v>0</v>
      </c>
      <c r="CF322">
        <f>IF(Table13[[#This Row],[Monthly_Household_Income]]=6,1,0)</f>
        <v>0</v>
      </c>
      <c r="CG322">
        <f>IF(Table13[[#This Row],[Monthly_Household_Income]]=7,1,0)</f>
        <v>1</v>
      </c>
      <c r="CH322">
        <f>IF(Table13[[#This Row],[Monthly_Household_Income]]=8,1,0)</f>
        <v>0</v>
      </c>
      <c r="CI322">
        <f>IF(Table13[[#This Row],[Monthly_Household_Income]]=9,1,0)</f>
        <v>0</v>
      </c>
      <c r="CJ322">
        <f>IF(Table13[[#This Row],[Monthly_Household_Income]]=98,1,0)</f>
        <v>0</v>
      </c>
    </row>
    <row r="323" spans="1:88">
      <c r="A323">
        <v>1167</v>
      </c>
      <c r="B323" s="1">
        <v>43253</v>
      </c>
      <c r="C323" t="s">
        <v>34</v>
      </c>
      <c r="D323">
        <v>9</v>
      </c>
      <c r="E323">
        <v>8</v>
      </c>
      <c r="F323">
        <v>8</v>
      </c>
      <c r="G323">
        <v>8</v>
      </c>
      <c r="H323">
        <v>8</v>
      </c>
      <c r="I323">
        <v>9</v>
      </c>
      <c r="J323" t="s">
        <v>16</v>
      </c>
      <c r="K323">
        <v>7</v>
      </c>
      <c r="L323">
        <v>7</v>
      </c>
      <c r="M323">
        <v>9</v>
      </c>
      <c r="N323">
        <v>8</v>
      </c>
      <c r="O323">
        <v>9</v>
      </c>
      <c r="P323">
        <v>7</v>
      </c>
      <c r="Q323">
        <v>7</v>
      </c>
      <c r="R323">
        <v>8</v>
      </c>
      <c r="S323">
        <v>7</v>
      </c>
      <c r="T323">
        <v>7</v>
      </c>
      <c r="U323">
        <v>7</v>
      </c>
      <c r="V323">
        <v>9</v>
      </c>
      <c r="W323">
        <v>8</v>
      </c>
      <c r="X323">
        <v>8</v>
      </c>
      <c r="Y323">
        <v>8</v>
      </c>
      <c r="Z323">
        <v>8</v>
      </c>
      <c r="AA323">
        <v>6</v>
      </c>
      <c r="AB323">
        <v>7</v>
      </c>
      <c r="AC323">
        <v>2</v>
      </c>
      <c r="AD323">
        <f>IF(Table13[[#This Row],[payment]]=1,1,0)</f>
        <v>0</v>
      </c>
      <c r="AE323">
        <f>IF(Table13[[#This Row],[payment]]=2,1,0)</f>
        <v>1</v>
      </c>
      <c r="AF323">
        <f>IF(Table13[[#This Row],[payment]]=3,1,0)</f>
        <v>0</v>
      </c>
      <c r="AG323">
        <v>1</v>
      </c>
      <c r="AH323">
        <f>IF(Table13[[#This Row],[method_payment]]=1,1,0)</f>
        <v>1</v>
      </c>
      <c r="AI323">
        <f>IF(Table13[[#This Row],[method_payment]]=2,1,0)</f>
        <v>0</v>
      </c>
      <c r="AJ323">
        <f>IF(Table13[[#This Row],[method_payment]]=3,1,0)</f>
        <v>0</v>
      </c>
      <c r="AK323">
        <f>IF(Table13[[#This Row],[method_payment]]=5,1,0)</f>
        <v>0</v>
      </c>
      <c r="AL323">
        <f>IF(Table13[[#This Row],[method_payment]]=6,1,0)</f>
        <v>0</v>
      </c>
      <c r="AM323" t="s">
        <v>16</v>
      </c>
      <c r="AN323" t="s">
        <v>15</v>
      </c>
      <c r="AO323">
        <v>3</v>
      </c>
      <c r="AP323" s="2">
        <v>123.26</v>
      </c>
      <c r="AQ323" s="3">
        <f>IF(AND(Table13[[#This Row],[Average_amount_spent_per_visit_last_3_months]]&gt;=1,Table13[[#This Row],[Average_amount_spent_per_visit_last_3_months]]&lt;=999),1,0)</f>
        <v>1</v>
      </c>
      <c r="AR323" s="3">
        <f>IF(AND(Table13[[#This Row],[Average_amount_spent_per_visit_last_3_months]]&gt;=1000,Table13[[#This Row],[Average_amount_spent_per_visit_last_3_months]]&lt;=6700),1,0)</f>
        <v>0</v>
      </c>
      <c r="AS323">
        <v>2</v>
      </c>
      <c r="AT323">
        <v>47</v>
      </c>
      <c r="AU323">
        <f>IF(AND(Table13[[#This Row],[Age]]&gt;=18,Table13[[#This Row],[Age]]&lt;=25),1,0)</f>
        <v>0</v>
      </c>
      <c r="AV323">
        <f>IF(AND(Table13[[#This Row],[Age]]&gt;=26,Table13[[#This Row],[Age]]&lt;=35),1,0)</f>
        <v>0</v>
      </c>
      <c r="AW323">
        <f>IF(AND(Table13[[#This Row],[Age]]&gt;=36,Table13[[#This Row],[Age]]&lt;=45),1,0)</f>
        <v>0</v>
      </c>
      <c r="AX323">
        <f>IF(AND(Table13[[#This Row],[Age]]&gt;=46,Table13[[#This Row],[Age]]&lt;=55),1,0)</f>
        <v>1</v>
      </c>
      <c r="AY323">
        <f>IF(AND(Table13[[#This Row],[Age]]&gt;=56,Table13[[#This Row],[Age]]&lt;=67),1,0)</f>
        <v>0</v>
      </c>
      <c r="AZ323" t="s">
        <v>25</v>
      </c>
      <c r="BA323">
        <f>IF(Table13[[#This Row],[Marital Status]]="Married",1,0)</f>
        <v>1</v>
      </c>
      <c r="BB323">
        <f>IF(Table13[[#This Row],[Marital Status]]="Single",1,0)</f>
        <v>0</v>
      </c>
      <c r="BC323" t="s">
        <v>27</v>
      </c>
      <c r="BD323">
        <f>IF(Table13[[#This Row],[gender]]="Male",1,0)</f>
        <v>1</v>
      </c>
      <c r="BE323">
        <f>IF(Table13[[#This Row],[gender]]="Female",1,0)</f>
        <v>0</v>
      </c>
      <c r="BF323" t="s">
        <v>18</v>
      </c>
      <c r="BG323">
        <f>IF(Table13[[#This Row],[Highest level of Education]]="Did not attend school",1,0)</f>
        <v>0</v>
      </c>
      <c r="BH323">
        <f>IF(Table13[[#This Row],[Highest level of Education]]="K12 completed",1,0)</f>
        <v>0</v>
      </c>
      <c r="BI323">
        <f>IF(Table13[[#This Row],[Highest level of Education]]="High School Completed",1,0)</f>
        <v>0</v>
      </c>
      <c r="BJ323">
        <f>IF(Table13[[#This Row],[Highest level of Education]]="Technical Diploma/Partially completed College",1,0)</f>
        <v>0</v>
      </c>
      <c r="BK323">
        <f>IF(Table13[[#This Row],[Highest level of Education]]="University/College Degree",1,0)</f>
        <v>0</v>
      </c>
      <c r="BL323">
        <f>IF(Table13[[#This Row],[Highest level of Education]]="Post-graduate education",1,0)</f>
        <v>1</v>
      </c>
      <c r="BM323">
        <v>3</v>
      </c>
      <c r="BN323">
        <v>1</v>
      </c>
      <c r="BO323">
        <v>7</v>
      </c>
      <c r="BP323">
        <f>IF(Table13[[#This Row],[Monthly_Income 1_5500 2_8000 3_11000 4_15000 5_20000 6_27000 7_35000 8_5000 9_51000 98_0]]=1,1,0)</f>
        <v>0</v>
      </c>
      <c r="BQ323">
        <f>IF(Table13[[#This Row],[Monthly_Income 1_5500 2_8000 3_11000 4_15000 5_20000 6_27000 7_35000 8_5000 9_51000 98_0]]=2,1,0)</f>
        <v>0</v>
      </c>
      <c r="BR323">
        <f>IF(Table13[[#This Row],[Monthly_Income 1_5500 2_8000 3_11000 4_15000 5_20000 6_27000 7_35000 8_5000 9_51000 98_0]]=3,1,0)</f>
        <v>0</v>
      </c>
      <c r="BS323">
        <f>IF(Table13[[#This Row],[Monthly_Income 1_5500 2_8000 3_11000 4_15000 5_20000 6_27000 7_35000 8_5000 9_51000 98_0]]=4,1,0)</f>
        <v>0</v>
      </c>
      <c r="BT323">
        <f>IF(Table13[[#This Row],[Monthly_Income 1_5500 2_8000 3_11000 4_15000 5_20000 6_27000 7_35000 8_5000 9_51000 98_0]]=5,1,0)</f>
        <v>0</v>
      </c>
      <c r="BU323">
        <f>IF(Table13[[#This Row],[Monthly_Income 1_5500 2_8000 3_11000 4_15000 5_20000 6_27000 7_35000 8_5000 9_51000 98_0]]=6,1,0)</f>
        <v>0</v>
      </c>
      <c r="BV323">
        <f>IF(Table13[[#This Row],[Monthly_Income 1_5500 2_8000 3_11000 4_15000 5_20000 6_27000 7_35000 8_5000 9_51000 98_0]]=7,1,0)</f>
        <v>1</v>
      </c>
      <c r="BW323">
        <f>IF(Table13[[#This Row],[Monthly_Income 1_5500 2_8000 3_11000 4_15000 5_20000 6_27000 7_35000 8_5000 9_51000 98_0]]=8,1,0)</f>
        <v>0</v>
      </c>
      <c r="BX323">
        <f>IF(Table13[[#This Row],[Monthly_Income 1_5500 2_8000 3_11000 4_15000 5_20000 6_27000 7_35000 8_5000 9_51000 98_0]]=9,1,0)</f>
        <v>0</v>
      </c>
      <c r="BY323">
        <f>IF(Table13[[#This Row],[Monthly_Income 1_5500 2_8000 3_11000 4_15000 5_20000 6_27000 7_35000 8_5000 9_51000 98_0]]=98,1,0)</f>
        <v>0</v>
      </c>
      <c r="BZ323">
        <v>8</v>
      </c>
      <c r="CA323">
        <f>IF(Table13[[#This Row],[Monthly_Household_Income]]=1,1,0)</f>
        <v>0</v>
      </c>
      <c r="CB323">
        <f>IF(Table13[[#This Row],[Monthly_Household_Income]]=2,1,0)</f>
        <v>0</v>
      </c>
      <c r="CC323">
        <f>IF(Table13[[#This Row],[Monthly_Household_Income]]=3,1,0)</f>
        <v>0</v>
      </c>
      <c r="CD323">
        <f>IF(Table13[[#This Row],[Monthly_Household_Income]]=4,1,0)</f>
        <v>0</v>
      </c>
      <c r="CE323">
        <f>IF(Table13[[#This Row],[Monthly_Household_Income]]=5,1,0)</f>
        <v>0</v>
      </c>
      <c r="CF323">
        <f>IF(Table13[[#This Row],[Monthly_Household_Income]]=6,1,0)</f>
        <v>0</v>
      </c>
      <c r="CG323">
        <f>IF(Table13[[#This Row],[Monthly_Household_Income]]=7,1,0)</f>
        <v>0</v>
      </c>
      <c r="CH323">
        <f>IF(Table13[[#This Row],[Monthly_Household_Income]]=8,1,0)</f>
        <v>1</v>
      </c>
      <c r="CI323">
        <f>IF(Table13[[#This Row],[Monthly_Household_Income]]=9,1,0)</f>
        <v>0</v>
      </c>
      <c r="CJ323">
        <f>IF(Table13[[#This Row],[Monthly_Household_Income]]=98,1,0)</f>
        <v>0</v>
      </c>
    </row>
    <row r="324" spans="1:88">
      <c r="A324">
        <v>1171</v>
      </c>
      <c r="B324" s="1">
        <v>43161</v>
      </c>
      <c r="C324" t="s">
        <v>32</v>
      </c>
      <c r="D324">
        <v>8</v>
      </c>
      <c r="E324">
        <v>7</v>
      </c>
      <c r="F324">
        <v>9</v>
      </c>
      <c r="G324">
        <v>8</v>
      </c>
      <c r="H324">
        <v>9</v>
      </c>
      <c r="I324">
        <v>7</v>
      </c>
      <c r="J324" t="s">
        <v>16</v>
      </c>
      <c r="K324">
        <v>7</v>
      </c>
      <c r="L324">
        <v>7</v>
      </c>
      <c r="M324">
        <v>8</v>
      </c>
      <c r="N324">
        <v>6</v>
      </c>
      <c r="O324">
        <v>6</v>
      </c>
      <c r="P324">
        <v>8</v>
      </c>
      <c r="Q324">
        <v>7</v>
      </c>
      <c r="R324">
        <v>6</v>
      </c>
      <c r="S324">
        <v>6</v>
      </c>
      <c r="T324">
        <v>7</v>
      </c>
      <c r="U324">
        <v>8</v>
      </c>
      <c r="V324">
        <v>6</v>
      </c>
      <c r="W324">
        <v>8</v>
      </c>
      <c r="X324">
        <v>0</v>
      </c>
      <c r="Y324">
        <v>9</v>
      </c>
      <c r="Z324">
        <v>8</v>
      </c>
      <c r="AA324">
        <v>7</v>
      </c>
      <c r="AB324">
        <v>0</v>
      </c>
      <c r="AC324">
        <v>3</v>
      </c>
      <c r="AD324">
        <f>IF(Table13[[#This Row],[payment]]=1,1,0)</f>
        <v>0</v>
      </c>
      <c r="AE324">
        <f>IF(Table13[[#This Row],[payment]]=2,1,0)</f>
        <v>0</v>
      </c>
      <c r="AF324">
        <f>IF(Table13[[#This Row],[payment]]=3,1,0)</f>
        <v>1</v>
      </c>
      <c r="AG324">
        <v>2</v>
      </c>
      <c r="AH324">
        <f>IF(Table13[[#This Row],[method_payment]]=1,1,0)</f>
        <v>0</v>
      </c>
      <c r="AI324">
        <f>IF(Table13[[#This Row],[method_payment]]=2,1,0)</f>
        <v>1</v>
      </c>
      <c r="AJ324">
        <f>IF(Table13[[#This Row],[method_payment]]=3,1,0)</f>
        <v>0</v>
      </c>
      <c r="AK324">
        <f>IF(Table13[[#This Row],[method_payment]]=5,1,0)</f>
        <v>0</v>
      </c>
      <c r="AL324">
        <f>IF(Table13[[#This Row],[method_payment]]=6,1,0)</f>
        <v>0</v>
      </c>
      <c r="AM324" t="s">
        <v>16</v>
      </c>
      <c r="AN324" t="s">
        <v>16</v>
      </c>
      <c r="AO324">
        <v>4</v>
      </c>
      <c r="AP324" s="2">
        <v>245.69</v>
      </c>
      <c r="AQ324" s="3">
        <f>IF(AND(Table13[[#This Row],[Average_amount_spent_per_visit_last_3_months]]&gt;=1,Table13[[#This Row],[Average_amount_spent_per_visit_last_3_months]]&lt;=999),1,0)</f>
        <v>1</v>
      </c>
      <c r="AR324" s="3">
        <f>IF(AND(Table13[[#This Row],[Average_amount_spent_per_visit_last_3_months]]&gt;=1000,Table13[[#This Row],[Average_amount_spent_per_visit_last_3_months]]&lt;=6700),1,0)</f>
        <v>0</v>
      </c>
      <c r="AS324">
        <v>1</v>
      </c>
      <c r="AT324">
        <v>40</v>
      </c>
      <c r="AU324">
        <f>IF(AND(Table13[[#This Row],[Age]]&gt;=18,Table13[[#This Row],[Age]]&lt;=25),1,0)</f>
        <v>0</v>
      </c>
      <c r="AV324">
        <f>IF(AND(Table13[[#This Row],[Age]]&gt;=26,Table13[[#This Row],[Age]]&lt;=35),1,0)</f>
        <v>0</v>
      </c>
      <c r="AW324">
        <f>IF(AND(Table13[[#This Row],[Age]]&gt;=36,Table13[[#This Row],[Age]]&lt;=45),1,0)</f>
        <v>1</v>
      </c>
      <c r="AX324">
        <f>IF(AND(Table13[[#This Row],[Age]]&gt;=46,Table13[[#This Row],[Age]]&lt;=55),1,0)</f>
        <v>0</v>
      </c>
      <c r="AY324">
        <f>IF(AND(Table13[[#This Row],[Age]]&gt;=56,Table13[[#This Row],[Age]]&lt;=67),1,0)</f>
        <v>0</v>
      </c>
      <c r="AZ324" t="s">
        <v>25</v>
      </c>
      <c r="BA324">
        <f>IF(Table13[[#This Row],[Marital Status]]="Married",1,0)</f>
        <v>1</v>
      </c>
      <c r="BB324">
        <f>IF(Table13[[#This Row],[Marital Status]]="Single",1,0)</f>
        <v>0</v>
      </c>
      <c r="BC324" t="s">
        <v>28</v>
      </c>
      <c r="BD324">
        <f>IF(Table13[[#This Row],[gender]]="Male",1,0)</f>
        <v>0</v>
      </c>
      <c r="BE324">
        <f>IF(Table13[[#This Row],[gender]]="Female",1,0)</f>
        <v>1</v>
      </c>
      <c r="BF324" t="s">
        <v>18</v>
      </c>
      <c r="BG324">
        <f>IF(Table13[[#This Row],[Highest level of Education]]="Did not attend school",1,0)</f>
        <v>0</v>
      </c>
      <c r="BH324">
        <f>IF(Table13[[#This Row],[Highest level of Education]]="K12 completed",1,0)</f>
        <v>0</v>
      </c>
      <c r="BI324">
        <f>IF(Table13[[#This Row],[Highest level of Education]]="High School Completed",1,0)</f>
        <v>0</v>
      </c>
      <c r="BJ324">
        <f>IF(Table13[[#This Row],[Highest level of Education]]="Technical Diploma/Partially completed College",1,0)</f>
        <v>0</v>
      </c>
      <c r="BK324">
        <f>IF(Table13[[#This Row],[Highest level of Education]]="University/College Degree",1,0)</f>
        <v>0</v>
      </c>
      <c r="BL324">
        <f>IF(Table13[[#This Row],[Highest level of Education]]="Post-graduate education",1,0)</f>
        <v>1</v>
      </c>
      <c r="BM324">
        <v>4</v>
      </c>
      <c r="BN324">
        <v>1</v>
      </c>
      <c r="BO324">
        <v>5</v>
      </c>
      <c r="BP324">
        <f>IF(Table13[[#This Row],[Monthly_Income 1_5500 2_8000 3_11000 4_15000 5_20000 6_27000 7_35000 8_5000 9_51000 98_0]]=1,1,0)</f>
        <v>0</v>
      </c>
      <c r="BQ324">
        <f>IF(Table13[[#This Row],[Monthly_Income 1_5500 2_8000 3_11000 4_15000 5_20000 6_27000 7_35000 8_5000 9_51000 98_0]]=2,1,0)</f>
        <v>0</v>
      </c>
      <c r="BR324">
        <f>IF(Table13[[#This Row],[Monthly_Income 1_5500 2_8000 3_11000 4_15000 5_20000 6_27000 7_35000 8_5000 9_51000 98_0]]=3,1,0)</f>
        <v>0</v>
      </c>
      <c r="BS324">
        <f>IF(Table13[[#This Row],[Monthly_Income 1_5500 2_8000 3_11000 4_15000 5_20000 6_27000 7_35000 8_5000 9_51000 98_0]]=4,1,0)</f>
        <v>0</v>
      </c>
      <c r="BT324">
        <f>IF(Table13[[#This Row],[Monthly_Income 1_5500 2_8000 3_11000 4_15000 5_20000 6_27000 7_35000 8_5000 9_51000 98_0]]=5,1,0)</f>
        <v>1</v>
      </c>
      <c r="BU324">
        <f>IF(Table13[[#This Row],[Monthly_Income 1_5500 2_8000 3_11000 4_15000 5_20000 6_27000 7_35000 8_5000 9_51000 98_0]]=6,1,0)</f>
        <v>0</v>
      </c>
      <c r="BV324">
        <f>IF(Table13[[#This Row],[Monthly_Income 1_5500 2_8000 3_11000 4_15000 5_20000 6_27000 7_35000 8_5000 9_51000 98_0]]=7,1,0)</f>
        <v>0</v>
      </c>
      <c r="BW324">
        <f>IF(Table13[[#This Row],[Monthly_Income 1_5500 2_8000 3_11000 4_15000 5_20000 6_27000 7_35000 8_5000 9_51000 98_0]]=8,1,0)</f>
        <v>0</v>
      </c>
      <c r="BX324">
        <f>IF(Table13[[#This Row],[Monthly_Income 1_5500 2_8000 3_11000 4_15000 5_20000 6_27000 7_35000 8_5000 9_51000 98_0]]=9,1,0)</f>
        <v>0</v>
      </c>
      <c r="BY324">
        <f>IF(Table13[[#This Row],[Monthly_Income 1_5500 2_8000 3_11000 4_15000 5_20000 6_27000 7_35000 8_5000 9_51000 98_0]]=98,1,0)</f>
        <v>0</v>
      </c>
      <c r="BZ324">
        <v>9</v>
      </c>
      <c r="CA324">
        <f>IF(Table13[[#This Row],[Monthly_Household_Income]]=1,1,0)</f>
        <v>0</v>
      </c>
      <c r="CB324">
        <f>IF(Table13[[#This Row],[Monthly_Household_Income]]=2,1,0)</f>
        <v>0</v>
      </c>
      <c r="CC324">
        <f>IF(Table13[[#This Row],[Monthly_Household_Income]]=3,1,0)</f>
        <v>0</v>
      </c>
      <c r="CD324">
        <f>IF(Table13[[#This Row],[Monthly_Household_Income]]=4,1,0)</f>
        <v>0</v>
      </c>
      <c r="CE324">
        <f>IF(Table13[[#This Row],[Monthly_Household_Income]]=5,1,0)</f>
        <v>0</v>
      </c>
      <c r="CF324">
        <f>IF(Table13[[#This Row],[Monthly_Household_Income]]=6,1,0)</f>
        <v>0</v>
      </c>
      <c r="CG324">
        <f>IF(Table13[[#This Row],[Monthly_Household_Income]]=7,1,0)</f>
        <v>0</v>
      </c>
      <c r="CH324">
        <f>IF(Table13[[#This Row],[Monthly_Household_Income]]=8,1,0)</f>
        <v>0</v>
      </c>
      <c r="CI324">
        <f>IF(Table13[[#This Row],[Monthly_Household_Income]]=9,1,0)</f>
        <v>1</v>
      </c>
      <c r="CJ324">
        <f>IF(Table13[[#This Row],[Monthly_Household_Income]]=98,1,0)</f>
        <v>0</v>
      </c>
    </row>
    <row r="325" spans="1:88">
      <c r="A325">
        <v>1173</v>
      </c>
      <c r="B325" s="1">
        <v>42990</v>
      </c>
      <c r="C325" t="s">
        <v>33</v>
      </c>
      <c r="D325">
        <v>7</v>
      </c>
      <c r="E325">
        <v>7</v>
      </c>
      <c r="F325">
        <v>7</v>
      </c>
      <c r="G325">
        <v>8</v>
      </c>
      <c r="H325">
        <v>7</v>
      </c>
      <c r="I325">
        <v>8</v>
      </c>
      <c r="J325" t="s">
        <v>15</v>
      </c>
      <c r="K325">
        <v>7</v>
      </c>
      <c r="L325">
        <v>9</v>
      </c>
      <c r="M325">
        <v>8</v>
      </c>
      <c r="N325">
        <v>9</v>
      </c>
      <c r="O325">
        <v>8</v>
      </c>
      <c r="P325">
        <v>7</v>
      </c>
      <c r="Q325">
        <v>8</v>
      </c>
      <c r="R325">
        <v>7</v>
      </c>
      <c r="S325">
        <v>8</v>
      </c>
      <c r="T325">
        <v>7</v>
      </c>
      <c r="U325">
        <v>7</v>
      </c>
      <c r="V325">
        <v>6</v>
      </c>
      <c r="W325">
        <v>8</v>
      </c>
      <c r="X325">
        <v>0</v>
      </c>
      <c r="Y325">
        <v>7</v>
      </c>
      <c r="Z325">
        <v>7</v>
      </c>
      <c r="AA325">
        <v>9</v>
      </c>
      <c r="AB325">
        <v>6</v>
      </c>
      <c r="AC325">
        <v>2</v>
      </c>
      <c r="AD325">
        <f>IF(Table13[[#This Row],[payment]]=1,1,0)</f>
        <v>0</v>
      </c>
      <c r="AE325">
        <f>IF(Table13[[#This Row],[payment]]=2,1,0)</f>
        <v>1</v>
      </c>
      <c r="AF325">
        <f>IF(Table13[[#This Row],[payment]]=3,1,0)</f>
        <v>0</v>
      </c>
      <c r="AG325">
        <v>2</v>
      </c>
      <c r="AH325">
        <f>IF(Table13[[#This Row],[method_payment]]=1,1,0)</f>
        <v>0</v>
      </c>
      <c r="AI325">
        <f>IF(Table13[[#This Row],[method_payment]]=2,1,0)</f>
        <v>1</v>
      </c>
      <c r="AJ325">
        <f>IF(Table13[[#This Row],[method_payment]]=3,1,0)</f>
        <v>0</v>
      </c>
      <c r="AK325">
        <f>IF(Table13[[#This Row],[method_payment]]=5,1,0)</f>
        <v>0</v>
      </c>
      <c r="AL325">
        <f>IF(Table13[[#This Row],[method_payment]]=6,1,0)</f>
        <v>0</v>
      </c>
      <c r="AM325" t="s">
        <v>16</v>
      </c>
      <c r="AN325" t="s">
        <v>15</v>
      </c>
      <c r="AO325">
        <v>1</v>
      </c>
      <c r="AP325" s="2">
        <v>183.54</v>
      </c>
      <c r="AQ325" s="3">
        <f>IF(AND(Table13[[#This Row],[Average_amount_spent_per_visit_last_3_months]]&gt;=1,Table13[[#This Row],[Average_amount_spent_per_visit_last_3_months]]&lt;=999),1,0)</f>
        <v>1</v>
      </c>
      <c r="AR325" s="3">
        <f>IF(AND(Table13[[#This Row],[Average_amount_spent_per_visit_last_3_months]]&gt;=1000,Table13[[#This Row],[Average_amount_spent_per_visit_last_3_months]]&lt;=6700),1,0)</f>
        <v>0</v>
      </c>
      <c r="AS325">
        <v>2</v>
      </c>
      <c r="AT325">
        <v>44</v>
      </c>
      <c r="AU325">
        <f>IF(AND(Table13[[#This Row],[Age]]&gt;=18,Table13[[#This Row],[Age]]&lt;=25),1,0)</f>
        <v>0</v>
      </c>
      <c r="AV325">
        <f>IF(AND(Table13[[#This Row],[Age]]&gt;=26,Table13[[#This Row],[Age]]&lt;=35),1,0)</f>
        <v>0</v>
      </c>
      <c r="AW325">
        <f>IF(AND(Table13[[#This Row],[Age]]&gt;=36,Table13[[#This Row],[Age]]&lt;=45),1,0)</f>
        <v>1</v>
      </c>
      <c r="AX325">
        <f>IF(AND(Table13[[#This Row],[Age]]&gt;=46,Table13[[#This Row],[Age]]&lt;=55),1,0)</f>
        <v>0</v>
      </c>
      <c r="AY325">
        <f>IF(AND(Table13[[#This Row],[Age]]&gt;=56,Table13[[#This Row],[Age]]&lt;=67),1,0)</f>
        <v>0</v>
      </c>
      <c r="AZ325" t="s">
        <v>25</v>
      </c>
      <c r="BA325">
        <f>IF(Table13[[#This Row],[Marital Status]]="Married",1,0)</f>
        <v>1</v>
      </c>
      <c r="BB325">
        <f>IF(Table13[[#This Row],[Marital Status]]="Single",1,0)</f>
        <v>0</v>
      </c>
      <c r="BC325" t="s">
        <v>28</v>
      </c>
      <c r="BD325">
        <f>IF(Table13[[#This Row],[gender]]="Male",1,0)</f>
        <v>0</v>
      </c>
      <c r="BE325">
        <f>IF(Table13[[#This Row],[gender]]="Female",1,0)</f>
        <v>1</v>
      </c>
      <c r="BF325" t="s">
        <v>18</v>
      </c>
      <c r="BG325">
        <f>IF(Table13[[#This Row],[Highest level of Education]]="Did not attend school",1,0)</f>
        <v>0</v>
      </c>
      <c r="BH325">
        <f>IF(Table13[[#This Row],[Highest level of Education]]="K12 completed",1,0)</f>
        <v>0</v>
      </c>
      <c r="BI325">
        <f>IF(Table13[[#This Row],[Highest level of Education]]="High School Completed",1,0)</f>
        <v>0</v>
      </c>
      <c r="BJ325">
        <f>IF(Table13[[#This Row],[Highest level of Education]]="Technical Diploma/Partially completed College",1,0)</f>
        <v>0</v>
      </c>
      <c r="BK325">
        <f>IF(Table13[[#This Row],[Highest level of Education]]="University/College Degree",1,0)</f>
        <v>0</v>
      </c>
      <c r="BL325">
        <f>IF(Table13[[#This Row],[Highest level of Education]]="Post-graduate education",1,0)</f>
        <v>1</v>
      </c>
      <c r="BM325">
        <v>3</v>
      </c>
      <c r="BN325">
        <v>1</v>
      </c>
      <c r="BO325">
        <v>5</v>
      </c>
      <c r="BP325">
        <f>IF(Table13[[#This Row],[Monthly_Income 1_5500 2_8000 3_11000 4_15000 5_20000 6_27000 7_35000 8_5000 9_51000 98_0]]=1,1,0)</f>
        <v>0</v>
      </c>
      <c r="BQ325">
        <f>IF(Table13[[#This Row],[Monthly_Income 1_5500 2_8000 3_11000 4_15000 5_20000 6_27000 7_35000 8_5000 9_51000 98_0]]=2,1,0)</f>
        <v>0</v>
      </c>
      <c r="BR325">
        <f>IF(Table13[[#This Row],[Monthly_Income 1_5500 2_8000 3_11000 4_15000 5_20000 6_27000 7_35000 8_5000 9_51000 98_0]]=3,1,0)</f>
        <v>0</v>
      </c>
      <c r="BS325">
        <f>IF(Table13[[#This Row],[Monthly_Income 1_5500 2_8000 3_11000 4_15000 5_20000 6_27000 7_35000 8_5000 9_51000 98_0]]=4,1,0)</f>
        <v>0</v>
      </c>
      <c r="BT325">
        <f>IF(Table13[[#This Row],[Monthly_Income 1_5500 2_8000 3_11000 4_15000 5_20000 6_27000 7_35000 8_5000 9_51000 98_0]]=5,1,0)</f>
        <v>1</v>
      </c>
      <c r="BU325">
        <f>IF(Table13[[#This Row],[Monthly_Income 1_5500 2_8000 3_11000 4_15000 5_20000 6_27000 7_35000 8_5000 9_51000 98_0]]=6,1,0)</f>
        <v>0</v>
      </c>
      <c r="BV325">
        <f>IF(Table13[[#This Row],[Monthly_Income 1_5500 2_8000 3_11000 4_15000 5_20000 6_27000 7_35000 8_5000 9_51000 98_0]]=7,1,0)</f>
        <v>0</v>
      </c>
      <c r="BW325">
        <f>IF(Table13[[#This Row],[Monthly_Income 1_5500 2_8000 3_11000 4_15000 5_20000 6_27000 7_35000 8_5000 9_51000 98_0]]=8,1,0)</f>
        <v>0</v>
      </c>
      <c r="BX325">
        <f>IF(Table13[[#This Row],[Monthly_Income 1_5500 2_8000 3_11000 4_15000 5_20000 6_27000 7_35000 8_5000 9_51000 98_0]]=9,1,0)</f>
        <v>0</v>
      </c>
      <c r="BY325">
        <f>IF(Table13[[#This Row],[Monthly_Income 1_5500 2_8000 3_11000 4_15000 5_20000 6_27000 7_35000 8_5000 9_51000 98_0]]=98,1,0)</f>
        <v>0</v>
      </c>
      <c r="BZ325">
        <v>9</v>
      </c>
      <c r="CA325">
        <f>IF(Table13[[#This Row],[Monthly_Household_Income]]=1,1,0)</f>
        <v>0</v>
      </c>
      <c r="CB325">
        <f>IF(Table13[[#This Row],[Monthly_Household_Income]]=2,1,0)</f>
        <v>0</v>
      </c>
      <c r="CC325">
        <f>IF(Table13[[#This Row],[Monthly_Household_Income]]=3,1,0)</f>
        <v>0</v>
      </c>
      <c r="CD325">
        <f>IF(Table13[[#This Row],[Monthly_Household_Income]]=4,1,0)</f>
        <v>0</v>
      </c>
      <c r="CE325">
        <f>IF(Table13[[#This Row],[Monthly_Household_Income]]=5,1,0)</f>
        <v>0</v>
      </c>
      <c r="CF325">
        <f>IF(Table13[[#This Row],[Monthly_Household_Income]]=6,1,0)</f>
        <v>0</v>
      </c>
      <c r="CG325">
        <f>IF(Table13[[#This Row],[Monthly_Household_Income]]=7,1,0)</f>
        <v>0</v>
      </c>
      <c r="CH325">
        <f>IF(Table13[[#This Row],[Monthly_Household_Income]]=8,1,0)</f>
        <v>0</v>
      </c>
      <c r="CI325">
        <f>IF(Table13[[#This Row],[Monthly_Household_Income]]=9,1,0)</f>
        <v>1</v>
      </c>
      <c r="CJ325">
        <f>IF(Table13[[#This Row],[Monthly_Household_Income]]=98,1,0)</f>
        <v>0</v>
      </c>
    </row>
    <row r="326" spans="1:88">
      <c r="A326">
        <v>1176</v>
      </c>
      <c r="B326" s="1">
        <v>42950</v>
      </c>
      <c r="C326" t="s">
        <v>39</v>
      </c>
      <c r="D326">
        <v>9</v>
      </c>
      <c r="E326">
        <v>8</v>
      </c>
      <c r="F326">
        <v>9</v>
      </c>
      <c r="G326">
        <v>8</v>
      </c>
      <c r="H326">
        <v>9</v>
      </c>
      <c r="I326">
        <v>8</v>
      </c>
      <c r="J326" t="s">
        <v>16</v>
      </c>
      <c r="K326">
        <v>8</v>
      </c>
      <c r="L326">
        <v>6</v>
      </c>
      <c r="M326">
        <v>7</v>
      </c>
      <c r="N326">
        <v>8</v>
      </c>
      <c r="O326">
        <v>8</v>
      </c>
      <c r="P326">
        <v>10</v>
      </c>
      <c r="Q326">
        <v>9</v>
      </c>
      <c r="R326">
        <v>9</v>
      </c>
      <c r="S326">
        <v>7</v>
      </c>
      <c r="T326">
        <v>8</v>
      </c>
      <c r="U326">
        <v>8</v>
      </c>
      <c r="V326">
        <v>7</v>
      </c>
      <c r="W326">
        <v>10</v>
      </c>
      <c r="X326">
        <v>9</v>
      </c>
      <c r="Y326">
        <v>7</v>
      </c>
      <c r="Z326">
        <v>9</v>
      </c>
      <c r="AA326">
        <v>10</v>
      </c>
      <c r="AB326">
        <v>9</v>
      </c>
      <c r="AC326">
        <v>2</v>
      </c>
      <c r="AD326">
        <f>IF(Table13[[#This Row],[payment]]=1,1,0)</f>
        <v>0</v>
      </c>
      <c r="AE326">
        <f>IF(Table13[[#This Row],[payment]]=2,1,0)</f>
        <v>1</v>
      </c>
      <c r="AF326">
        <f>IF(Table13[[#This Row],[payment]]=3,1,0)</f>
        <v>0</v>
      </c>
      <c r="AG326">
        <v>1</v>
      </c>
      <c r="AH326">
        <f>IF(Table13[[#This Row],[method_payment]]=1,1,0)</f>
        <v>1</v>
      </c>
      <c r="AI326">
        <f>IF(Table13[[#This Row],[method_payment]]=2,1,0)</f>
        <v>0</v>
      </c>
      <c r="AJ326">
        <f>IF(Table13[[#This Row],[method_payment]]=3,1,0)</f>
        <v>0</v>
      </c>
      <c r="AK326">
        <f>IF(Table13[[#This Row],[method_payment]]=5,1,0)</f>
        <v>0</v>
      </c>
      <c r="AL326">
        <f>IF(Table13[[#This Row],[method_payment]]=6,1,0)</f>
        <v>0</v>
      </c>
      <c r="AM326" t="s">
        <v>16</v>
      </c>
      <c r="AN326" t="s">
        <v>16</v>
      </c>
      <c r="AO326">
        <v>4</v>
      </c>
      <c r="AP326" s="2">
        <v>598.66</v>
      </c>
      <c r="AQ326" s="3">
        <f>IF(AND(Table13[[#This Row],[Average_amount_spent_per_visit_last_3_months]]&gt;=1,Table13[[#This Row],[Average_amount_spent_per_visit_last_3_months]]&lt;=999),1,0)</f>
        <v>1</v>
      </c>
      <c r="AR326" s="3">
        <f>IF(AND(Table13[[#This Row],[Average_amount_spent_per_visit_last_3_months]]&gt;=1000,Table13[[#This Row],[Average_amount_spent_per_visit_last_3_months]]&lt;=6700),1,0)</f>
        <v>0</v>
      </c>
      <c r="AS326">
        <v>2</v>
      </c>
      <c r="AT326">
        <v>47</v>
      </c>
      <c r="AU326">
        <f>IF(AND(Table13[[#This Row],[Age]]&gt;=18,Table13[[#This Row],[Age]]&lt;=25),1,0)</f>
        <v>0</v>
      </c>
      <c r="AV326">
        <f>IF(AND(Table13[[#This Row],[Age]]&gt;=26,Table13[[#This Row],[Age]]&lt;=35),1,0)</f>
        <v>0</v>
      </c>
      <c r="AW326">
        <f>IF(AND(Table13[[#This Row],[Age]]&gt;=36,Table13[[#This Row],[Age]]&lt;=45),1,0)</f>
        <v>0</v>
      </c>
      <c r="AX326">
        <f>IF(AND(Table13[[#This Row],[Age]]&gt;=46,Table13[[#This Row],[Age]]&lt;=55),1,0)</f>
        <v>1</v>
      </c>
      <c r="AY326">
        <f>IF(AND(Table13[[#This Row],[Age]]&gt;=56,Table13[[#This Row],[Age]]&lt;=67),1,0)</f>
        <v>0</v>
      </c>
      <c r="AZ326" t="s">
        <v>25</v>
      </c>
      <c r="BA326">
        <f>IF(Table13[[#This Row],[Marital Status]]="Married",1,0)</f>
        <v>1</v>
      </c>
      <c r="BB326">
        <f>IF(Table13[[#This Row],[Marital Status]]="Single",1,0)</f>
        <v>0</v>
      </c>
      <c r="BC326" t="s">
        <v>27</v>
      </c>
      <c r="BD326">
        <f>IF(Table13[[#This Row],[gender]]="Male",1,0)</f>
        <v>1</v>
      </c>
      <c r="BE326">
        <f>IF(Table13[[#This Row],[gender]]="Female",1,0)</f>
        <v>0</v>
      </c>
      <c r="BF326" t="s">
        <v>23</v>
      </c>
      <c r="BG326">
        <f>IF(Table13[[#This Row],[Highest level of Education]]="Did not attend school",1,0)</f>
        <v>0</v>
      </c>
      <c r="BH326">
        <f>IF(Table13[[#This Row],[Highest level of Education]]="K12 completed",1,0)</f>
        <v>0</v>
      </c>
      <c r="BI326">
        <f>IF(Table13[[#This Row],[Highest level of Education]]="High School Completed",1,0)</f>
        <v>0</v>
      </c>
      <c r="BJ326">
        <f>IF(Table13[[#This Row],[Highest level of Education]]="Technical Diploma/Partially completed College",1,0)</f>
        <v>1</v>
      </c>
      <c r="BK326">
        <f>IF(Table13[[#This Row],[Highest level of Education]]="University/College Degree",1,0)</f>
        <v>0</v>
      </c>
      <c r="BL326">
        <f>IF(Table13[[#This Row],[Highest level of Education]]="Post-graduate education",1,0)</f>
        <v>0</v>
      </c>
      <c r="BM326">
        <v>4</v>
      </c>
      <c r="BN326">
        <v>1</v>
      </c>
      <c r="BO326">
        <v>6</v>
      </c>
      <c r="BP326">
        <f>IF(Table13[[#This Row],[Monthly_Income 1_5500 2_8000 3_11000 4_15000 5_20000 6_27000 7_35000 8_5000 9_51000 98_0]]=1,1,0)</f>
        <v>0</v>
      </c>
      <c r="BQ326">
        <f>IF(Table13[[#This Row],[Monthly_Income 1_5500 2_8000 3_11000 4_15000 5_20000 6_27000 7_35000 8_5000 9_51000 98_0]]=2,1,0)</f>
        <v>0</v>
      </c>
      <c r="BR326">
        <f>IF(Table13[[#This Row],[Monthly_Income 1_5500 2_8000 3_11000 4_15000 5_20000 6_27000 7_35000 8_5000 9_51000 98_0]]=3,1,0)</f>
        <v>0</v>
      </c>
      <c r="BS326">
        <f>IF(Table13[[#This Row],[Monthly_Income 1_5500 2_8000 3_11000 4_15000 5_20000 6_27000 7_35000 8_5000 9_51000 98_0]]=4,1,0)</f>
        <v>0</v>
      </c>
      <c r="BT326">
        <f>IF(Table13[[#This Row],[Monthly_Income 1_5500 2_8000 3_11000 4_15000 5_20000 6_27000 7_35000 8_5000 9_51000 98_0]]=5,1,0)</f>
        <v>0</v>
      </c>
      <c r="BU326">
        <f>IF(Table13[[#This Row],[Monthly_Income 1_5500 2_8000 3_11000 4_15000 5_20000 6_27000 7_35000 8_5000 9_51000 98_0]]=6,1,0)</f>
        <v>1</v>
      </c>
      <c r="BV326">
        <f>IF(Table13[[#This Row],[Monthly_Income 1_5500 2_8000 3_11000 4_15000 5_20000 6_27000 7_35000 8_5000 9_51000 98_0]]=7,1,0)</f>
        <v>0</v>
      </c>
      <c r="BW326">
        <f>IF(Table13[[#This Row],[Monthly_Income 1_5500 2_8000 3_11000 4_15000 5_20000 6_27000 7_35000 8_5000 9_51000 98_0]]=8,1,0)</f>
        <v>0</v>
      </c>
      <c r="BX326">
        <f>IF(Table13[[#This Row],[Monthly_Income 1_5500 2_8000 3_11000 4_15000 5_20000 6_27000 7_35000 8_5000 9_51000 98_0]]=9,1,0)</f>
        <v>0</v>
      </c>
      <c r="BY326">
        <f>IF(Table13[[#This Row],[Monthly_Income 1_5500 2_8000 3_11000 4_15000 5_20000 6_27000 7_35000 8_5000 9_51000 98_0]]=98,1,0)</f>
        <v>0</v>
      </c>
      <c r="BZ326">
        <v>8</v>
      </c>
      <c r="CA326">
        <f>IF(Table13[[#This Row],[Monthly_Household_Income]]=1,1,0)</f>
        <v>0</v>
      </c>
      <c r="CB326">
        <f>IF(Table13[[#This Row],[Monthly_Household_Income]]=2,1,0)</f>
        <v>0</v>
      </c>
      <c r="CC326">
        <f>IF(Table13[[#This Row],[Monthly_Household_Income]]=3,1,0)</f>
        <v>0</v>
      </c>
      <c r="CD326">
        <f>IF(Table13[[#This Row],[Monthly_Household_Income]]=4,1,0)</f>
        <v>0</v>
      </c>
      <c r="CE326">
        <f>IF(Table13[[#This Row],[Monthly_Household_Income]]=5,1,0)</f>
        <v>0</v>
      </c>
      <c r="CF326">
        <f>IF(Table13[[#This Row],[Monthly_Household_Income]]=6,1,0)</f>
        <v>0</v>
      </c>
      <c r="CG326">
        <f>IF(Table13[[#This Row],[Monthly_Household_Income]]=7,1,0)</f>
        <v>0</v>
      </c>
      <c r="CH326">
        <f>IF(Table13[[#This Row],[Monthly_Household_Income]]=8,1,0)</f>
        <v>1</v>
      </c>
      <c r="CI326">
        <f>IF(Table13[[#This Row],[Monthly_Household_Income]]=9,1,0)</f>
        <v>0</v>
      </c>
      <c r="CJ326">
        <f>IF(Table13[[#This Row],[Monthly_Household_Income]]=98,1,0)</f>
        <v>0</v>
      </c>
    </row>
    <row r="327" spans="1:88">
      <c r="A327">
        <v>1182</v>
      </c>
      <c r="B327" s="1">
        <v>43131</v>
      </c>
      <c r="C327" t="s">
        <v>10</v>
      </c>
      <c r="D327">
        <v>7</v>
      </c>
      <c r="E327">
        <v>6</v>
      </c>
      <c r="F327">
        <v>6</v>
      </c>
      <c r="G327">
        <v>7</v>
      </c>
      <c r="H327">
        <v>7</v>
      </c>
      <c r="I327">
        <v>8</v>
      </c>
      <c r="J327" t="s">
        <v>15</v>
      </c>
      <c r="K327">
        <v>8</v>
      </c>
      <c r="L327">
        <v>7</v>
      </c>
      <c r="M327">
        <v>6</v>
      </c>
      <c r="N327">
        <v>6</v>
      </c>
      <c r="O327">
        <v>8</v>
      </c>
      <c r="P327">
        <v>6</v>
      </c>
      <c r="Q327">
        <v>6</v>
      </c>
      <c r="R327">
        <v>7</v>
      </c>
      <c r="S327">
        <v>6</v>
      </c>
      <c r="T327">
        <v>6</v>
      </c>
      <c r="U327">
        <v>8</v>
      </c>
      <c r="V327">
        <v>8</v>
      </c>
      <c r="W327">
        <v>8</v>
      </c>
      <c r="X327">
        <v>7</v>
      </c>
      <c r="Y327">
        <v>9</v>
      </c>
      <c r="Z327">
        <v>6</v>
      </c>
      <c r="AA327">
        <v>7</v>
      </c>
      <c r="AB327">
        <v>8</v>
      </c>
      <c r="AC327">
        <v>2</v>
      </c>
      <c r="AD327">
        <f>IF(Table13[[#This Row],[payment]]=1,1,0)</f>
        <v>0</v>
      </c>
      <c r="AE327">
        <f>IF(Table13[[#This Row],[payment]]=2,1,0)</f>
        <v>1</v>
      </c>
      <c r="AF327">
        <f>IF(Table13[[#This Row],[payment]]=3,1,0)</f>
        <v>0</v>
      </c>
      <c r="AG327">
        <v>6</v>
      </c>
      <c r="AH327">
        <f>IF(Table13[[#This Row],[method_payment]]=1,1,0)</f>
        <v>0</v>
      </c>
      <c r="AI327">
        <f>IF(Table13[[#This Row],[method_payment]]=2,1,0)</f>
        <v>0</v>
      </c>
      <c r="AJ327">
        <f>IF(Table13[[#This Row],[method_payment]]=3,1,0)</f>
        <v>0</v>
      </c>
      <c r="AK327">
        <f>IF(Table13[[#This Row],[method_payment]]=5,1,0)</f>
        <v>0</v>
      </c>
      <c r="AL327">
        <f>IF(Table13[[#This Row],[method_payment]]=6,1,0)</f>
        <v>1</v>
      </c>
      <c r="AM327" t="s">
        <v>16</v>
      </c>
      <c r="AN327" t="s">
        <v>16</v>
      </c>
      <c r="AO327">
        <v>4</v>
      </c>
      <c r="AP327" s="2">
        <v>203.41</v>
      </c>
      <c r="AQ327" s="3">
        <f>IF(AND(Table13[[#This Row],[Average_amount_spent_per_visit_last_3_months]]&gt;=1,Table13[[#This Row],[Average_amount_spent_per_visit_last_3_months]]&lt;=999),1,0)</f>
        <v>1</v>
      </c>
      <c r="AR327" s="3">
        <f>IF(AND(Table13[[#This Row],[Average_amount_spent_per_visit_last_3_months]]&gt;=1000,Table13[[#This Row],[Average_amount_spent_per_visit_last_3_months]]&lt;=6700),1,0)</f>
        <v>0</v>
      </c>
      <c r="AS327">
        <v>3</v>
      </c>
      <c r="AT327">
        <v>25</v>
      </c>
      <c r="AU327">
        <f>IF(AND(Table13[[#This Row],[Age]]&gt;=18,Table13[[#This Row],[Age]]&lt;=25),1,0)</f>
        <v>1</v>
      </c>
      <c r="AV327">
        <f>IF(AND(Table13[[#This Row],[Age]]&gt;=26,Table13[[#This Row],[Age]]&lt;=35),1,0)</f>
        <v>0</v>
      </c>
      <c r="AW327">
        <f>IF(AND(Table13[[#This Row],[Age]]&gt;=36,Table13[[#This Row],[Age]]&lt;=45),1,0)</f>
        <v>0</v>
      </c>
      <c r="AX327">
        <f>IF(AND(Table13[[#This Row],[Age]]&gt;=46,Table13[[#This Row],[Age]]&lt;=55),1,0)</f>
        <v>0</v>
      </c>
      <c r="AY327">
        <f>IF(AND(Table13[[#This Row],[Age]]&gt;=56,Table13[[#This Row],[Age]]&lt;=67),1,0)</f>
        <v>0</v>
      </c>
      <c r="AZ327" t="s">
        <v>24</v>
      </c>
      <c r="BA327">
        <f>IF(Table13[[#This Row],[Marital Status]]="Married",1,0)</f>
        <v>0</v>
      </c>
      <c r="BB327">
        <f>IF(Table13[[#This Row],[Marital Status]]="Single",1,0)</f>
        <v>1</v>
      </c>
      <c r="BC327" t="s">
        <v>28</v>
      </c>
      <c r="BD327">
        <f>IF(Table13[[#This Row],[gender]]="Male",1,0)</f>
        <v>0</v>
      </c>
      <c r="BE327">
        <f>IF(Table13[[#This Row],[gender]]="Female",1,0)</f>
        <v>1</v>
      </c>
      <c r="BF327" t="s">
        <v>19</v>
      </c>
      <c r="BG327">
        <f>IF(Table13[[#This Row],[Highest level of Education]]="Did not attend school",1,0)</f>
        <v>0</v>
      </c>
      <c r="BH327">
        <f>IF(Table13[[#This Row],[Highest level of Education]]="K12 completed",1,0)</f>
        <v>0</v>
      </c>
      <c r="BI327">
        <f>IF(Table13[[#This Row],[Highest level of Education]]="High School Completed",1,0)</f>
        <v>0</v>
      </c>
      <c r="BJ327">
        <f>IF(Table13[[#This Row],[Highest level of Education]]="Technical Diploma/Partially completed College",1,0)</f>
        <v>0</v>
      </c>
      <c r="BK327">
        <f>IF(Table13[[#This Row],[Highest level of Education]]="University/College Degree",1,0)</f>
        <v>1</v>
      </c>
      <c r="BL327">
        <f>IF(Table13[[#This Row],[Highest level of Education]]="Post-graduate education",1,0)</f>
        <v>0</v>
      </c>
      <c r="BM327">
        <v>0</v>
      </c>
      <c r="BN327">
        <v>1</v>
      </c>
      <c r="BO327">
        <v>2</v>
      </c>
      <c r="BP327">
        <f>IF(Table13[[#This Row],[Monthly_Income 1_5500 2_8000 3_11000 4_15000 5_20000 6_27000 7_35000 8_5000 9_51000 98_0]]=1,1,0)</f>
        <v>0</v>
      </c>
      <c r="BQ327">
        <f>IF(Table13[[#This Row],[Monthly_Income 1_5500 2_8000 3_11000 4_15000 5_20000 6_27000 7_35000 8_5000 9_51000 98_0]]=2,1,0)</f>
        <v>1</v>
      </c>
      <c r="BR327">
        <f>IF(Table13[[#This Row],[Monthly_Income 1_5500 2_8000 3_11000 4_15000 5_20000 6_27000 7_35000 8_5000 9_51000 98_0]]=3,1,0)</f>
        <v>0</v>
      </c>
      <c r="BS327">
        <f>IF(Table13[[#This Row],[Monthly_Income 1_5500 2_8000 3_11000 4_15000 5_20000 6_27000 7_35000 8_5000 9_51000 98_0]]=4,1,0)</f>
        <v>0</v>
      </c>
      <c r="BT327">
        <f>IF(Table13[[#This Row],[Monthly_Income 1_5500 2_8000 3_11000 4_15000 5_20000 6_27000 7_35000 8_5000 9_51000 98_0]]=5,1,0)</f>
        <v>0</v>
      </c>
      <c r="BU327">
        <f>IF(Table13[[#This Row],[Monthly_Income 1_5500 2_8000 3_11000 4_15000 5_20000 6_27000 7_35000 8_5000 9_51000 98_0]]=6,1,0)</f>
        <v>0</v>
      </c>
      <c r="BV327">
        <f>IF(Table13[[#This Row],[Monthly_Income 1_5500 2_8000 3_11000 4_15000 5_20000 6_27000 7_35000 8_5000 9_51000 98_0]]=7,1,0)</f>
        <v>0</v>
      </c>
      <c r="BW327">
        <f>IF(Table13[[#This Row],[Monthly_Income 1_5500 2_8000 3_11000 4_15000 5_20000 6_27000 7_35000 8_5000 9_51000 98_0]]=8,1,0)</f>
        <v>0</v>
      </c>
      <c r="BX327">
        <f>IF(Table13[[#This Row],[Monthly_Income 1_5500 2_8000 3_11000 4_15000 5_20000 6_27000 7_35000 8_5000 9_51000 98_0]]=9,1,0)</f>
        <v>0</v>
      </c>
      <c r="BY327">
        <f>IF(Table13[[#This Row],[Monthly_Income 1_5500 2_8000 3_11000 4_15000 5_20000 6_27000 7_35000 8_5000 9_51000 98_0]]=98,1,0)</f>
        <v>0</v>
      </c>
      <c r="BZ327">
        <v>6</v>
      </c>
      <c r="CA327">
        <f>IF(Table13[[#This Row],[Monthly_Household_Income]]=1,1,0)</f>
        <v>0</v>
      </c>
      <c r="CB327">
        <f>IF(Table13[[#This Row],[Monthly_Household_Income]]=2,1,0)</f>
        <v>0</v>
      </c>
      <c r="CC327">
        <f>IF(Table13[[#This Row],[Monthly_Household_Income]]=3,1,0)</f>
        <v>0</v>
      </c>
      <c r="CD327">
        <f>IF(Table13[[#This Row],[Monthly_Household_Income]]=4,1,0)</f>
        <v>0</v>
      </c>
      <c r="CE327">
        <f>IF(Table13[[#This Row],[Monthly_Household_Income]]=5,1,0)</f>
        <v>0</v>
      </c>
      <c r="CF327">
        <f>IF(Table13[[#This Row],[Monthly_Household_Income]]=6,1,0)</f>
        <v>1</v>
      </c>
      <c r="CG327">
        <f>IF(Table13[[#This Row],[Monthly_Household_Income]]=7,1,0)</f>
        <v>0</v>
      </c>
      <c r="CH327">
        <f>IF(Table13[[#This Row],[Monthly_Household_Income]]=8,1,0)</f>
        <v>0</v>
      </c>
      <c r="CI327">
        <f>IF(Table13[[#This Row],[Monthly_Household_Income]]=9,1,0)</f>
        <v>0</v>
      </c>
      <c r="CJ327">
        <f>IF(Table13[[#This Row],[Monthly_Household_Income]]=98,1,0)</f>
        <v>0</v>
      </c>
    </row>
    <row r="328" spans="1:88">
      <c r="A328">
        <v>1184</v>
      </c>
      <c r="B328" s="1">
        <v>42970</v>
      </c>
      <c r="C328" t="s">
        <v>35</v>
      </c>
      <c r="D328">
        <v>8</v>
      </c>
      <c r="E328">
        <v>9</v>
      </c>
      <c r="F328">
        <v>8</v>
      </c>
      <c r="G328">
        <v>8</v>
      </c>
      <c r="H328">
        <v>8</v>
      </c>
      <c r="I328">
        <v>9</v>
      </c>
      <c r="J328" t="s">
        <v>16</v>
      </c>
      <c r="K328">
        <v>9</v>
      </c>
      <c r="L328">
        <v>7</v>
      </c>
      <c r="M328">
        <v>8</v>
      </c>
      <c r="N328">
        <v>8</v>
      </c>
      <c r="O328">
        <v>9</v>
      </c>
      <c r="P328">
        <v>7</v>
      </c>
      <c r="Q328">
        <v>7</v>
      </c>
      <c r="R328">
        <v>9</v>
      </c>
      <c r="S328">
        <v>8</v>
      </c>
      <c r="T328">
        <v>8</v>
      </c>
      <c r="U328">
        <v>9</v>
      </c>
      <c r="V328">
        <v>7</v>
      </c>
      <c r="W328">
        <v>8</v>
      </c>
      <c r="X328">
        <v>8</v>
      </c>
      <c r="Y328">
        <v>7</v>
      </c>
      <c r="Z328">
        <v>8</v>
      </c>
      <c r="AA328">
        <v>7</v>
      </c>
      <c r="AB328">
        <v>9</v>
      </c>
      <c r="AC328">
        <v>1</v>
      </c>
      <c r="AD328">
        <f>IF(Table13[[#This Row],[payment]]=1,1,0)</f>
        <v>1</v>
      </c>
      <c r="AE328">
        <f>IF(Table13[[#This Row],[payment]]=2,1,0)</f>
        <v>0</v>
      </c>
      <c r="AF328">
        <f>IF(Table13[[#This Row],[payment]]=3,1,0)</f>
        <v>0</v>
      </c>
      <c r="AG328">
        <v>6</v>
      </c>
      <c r="AH328">
        <f>IF(Table13[[#This Row],[method_payment]]=1,1,0)</f>
        <v>0</v>
      </c>
      <c r="AI328">
        <f>IF(Table13[[#This Row],[method_payment]]=2,1,0)</f>
        <v>0</v>
      </c>
      <c r="AJ328">
        <f>IF(Table13[[#This Row],[method_payment]]=3,1,0)</f>
        <v>0</v>
      </c>
      <c r="AK328">
        <f>IF(Table13[[#This Row],[method_payment]]=5,1,0)</f>
        <v>0</v>
      </c>
      <c r="AL328">
        <f>IF(Table13[[#This Row],[method_payment]]=6,1,0)</f>
        <v>1</v>
      </c>
      <c r="AM328" t="s">
        <v>16</v>
      </c>
      <c r="AN328" t="s">
        <v>16</v>
      </c>
      <c r="AO328">
        <v>3</v>
      </c>
      <c r="AP328" s="2">
        <v>138.03</v>
      </c>
      <c r="AQ328" s="3">
        <f>IF(AND(Table13[[#This Row],[Average_amount_spent_per_visit_last_3_months]]&gt;=1,Table13[[#This Row],[Average_amount_spent_per_visit_last_3_months]]&lt;=999),1,0)</f>
        <v>1</v>
      </c>
      <c r="AR328" s="3">
        <f>IF(AND(Table13[[#This Row],[Average_amount_spent_per_visit_last_3_months]]&gt;=1000,Table13[[#This Row],[Average_amount_spent_per_visit_last_3_months]]&lt;=6700),1,0)</f>
        <v>0</v>
      </c>
      <c r="AS328">
        <v>1</v>
      </c>
      <c r="AT328">
        <v>29</v>
      </c>
      <c r="AU328">
        <f>IF(AND(Table13[[#This Row],[Age]]&gt;=18,Table13[[#This Row],[Age]]&lt;=25),1,0)</f>
        <v>0</v>
      </c>
      <c r="AV328">
        <f>IF(AND(Table13[[#This Row],[Age]]&gt;=26,Table13[[#This Row],[Age]]&lt;=35),1,0)</f>
        <v>1</v>
      </c>
      <c r="AW328">
        <f>IF(AND(Table13[[#This Row],[Age]]&gt;=36,Table13[[#This Row],[Age]]&lt;=45),1,0)</f>
        <v>0</v>
      </c>
      <c r="AX328">
        <f>IF(AND(Table13[[#This Row],[Age]]&gt;=46,Table13[[#This Row],[Age]]&lt;=55),1,0)</f>
        <v>0</v>
      </c>
      <c r="AY328">
        <f>IF(AND(Table13[[#This Row],[Age]]&gt;=56,Table13[[#This Row],[Age]]&lt;=67),1,0)</f>
        <v>0</v>
      </c>
      <c r="AZ328" t="s">
        <v>25</v>
      </c>
      <c r="BA328">
        <f>IF(Table13[[#This Row],[Marital Status]]="Married",1,0)</f>
        <v>1</v>
      </c>
      <c r="BB328">
        <f>IF(Table13[[#This Row],[Marital Status]]="Single",1,0)</f>
        <v>0</v>
      </c>
      <c r="BC328" t="s">
        <v>28</v>
      </c>
      <c r="BD328">
        <f>IF(Table13[[#This Row],[gender]]="Male",1,0)</f>
        <v>0</v>
      </c>
      <c r="BE328">
        <f>IF(Table13[[#This Row],[gender]]="Female",1,0)</f>
        <v>1</v>
      </c>
      <c r="BF328" t="s">
        <v>19</v>
      </c>
      <c r="BG328">
        <f>IF(Table13[[#This Row],[Highest level of Education]]="Did not attend school",1,0)</f>
        <v>0</v>
      </c>
      <c r="BH328">
        <f>IF(Table13[[#This Row],[Highest level of Education]]="K12 completed",1,0)</f>
        <v>0</v>
      </c>
      <c r="BI328">
        <f>IF(Table13[[#This Row],[Highest level of Education]]="High School Completed",1,0)</f>
        <v>0</v>
      </c>
      <c r="BJ328">
        <f>IF(Table13[[#This Row],[Highest level of Education]]="Technical Diploma/Partially completed College",1,0)</f>
        <v>0</v>
      </c>
      <c r="BK328">
        <f>IF(Table13[[#This Row],[Highest level of Education]]="University/College Degree",1,0)</f>
        <v>1</v>
      </c>
      <c r="BL328">
        <f>IF(Table13[[#This Row],[Highest level of Education]]="Post-graduate education",1,0)</f>
        <v>0</v>
      </c>
      <c r="BM328">
        <v>3</v>
      </c>
      <c r="BN328">
        <v>1</v>
      </c>
      <c r="BO328">
        <v>4</v>
      </c>
      <c r="BP328">
        <f>IF(Table13[[#This Row],[Monthly_Income 1_5500 2_8000 3_11000 4_15000 5_20000 6_27000 7_35000 8_5000 9_51000 98_0]]=1,1,0)</f>
        <v>0</v>
      </c>
      <c r="BQ328">
        <f>IF(Table13[[#This Row],[Monthly_Income 1_5500 2_8000 3_11000 4_15000 5_20000 6_27000 7_35000 8_5000 9_51000 98_0]]=2,1,0)</f>
        <v>0</v>
      </c>
      <c r="BR328">
        <f>IF(Table13[[#This Row],[Monthly_Income 1_5500 2_8000 3_11000 4_15000 5_20000 6_27000 7_35000 8_5000 9_51000 98_0]]=3,1,0)</f>
        <v>0</v>
      </c>
      <c r="BS328">
        <f>IF(Table13[[#This Row],[Monthly_Income 1_5500 2_8000 3_11000 4_15000 5_20000 6_27000 7_35000 8_5000 9_51000 98_0]]=4,1,0)</f>
        <v>1</v>
      </c>
      <c r="BT328">
        <f>IF(Table13[[#This Row],[Monthly_Income 1_5500 2_8000 3_11000 4_15000 5_20000 6_27000 7_35000 8_5000 9_51000 98_0]]=5,1,0)</f>
        <v>0</v>
      </c>
      <c r="BU328">
        <f>IF(Table13[[#This Row],[Monthly_Income 1_5500 2_8000 3_11000 4_15000 5_20000 6_27000 7_35000 8_5000 9_51000 98_0]]=6,1,0)</f>
        <v>0</v>
      </c>
      <c r="BV328">
        <f>IF(Table13[[#This Row],[Monthly_Income 1_5500 2_8000 3_11000 4_15000 5_20000 6_27000 7_35000 8_5000 9_51000 98_0]]=7,1,0)</f>
        <v>0</v>
      </c>
      <c r="BW328">
        <f>IF(Table13[[#This Row],[Monthly_Income 1_5500 2_8000 3_11000 4_15000 5_20000 6_27000 7_35000 8_5000 9_51000 98_0]]=8,1,0)</f>
        <v>0</v>
      </c>
      <c r="BX328">
        <f>IF(Table13[[#This Row],[Monthly_Income 1_5500 2_8000 3_11000 4_15000 5_20000 6_27000 7_35000 8_5000 9_51000 98_0]]=9,1,0)</f>
        <v>0</v>
      </c>
      <c r="BY328">
        <f>IF(Table13[[#This Row],[Monthly_Income 1_5500 2_8000 3_11000 4_15000 5_20000 6_27000 7_35000 8_5000 9_51000 98_0]]=98,1,0)</f>
        <v>0</v>
      </c>
      <c r="BZ328">
        <v>6</v>
      </c>
      <c r="CA328">
        <f>IF(Table13[[#This Row],[Monthly_Household_Income]]=1,1,0)</f>
        <v>0</v>
      </c>
      <c r="CB328">
        <f>IF(Table13[[#This Row],[Monthly_Household_Income]]=2,1,0)</f>
        <v>0</v>
      </c>
      <c r="CC328">
        <f>IF(Table13[[#This Row],[Monthly_Household_Income]]=3,1,0)</f>
        <v>0</v>
      </c>
      <c r="CD328">
        <f>IF(Table13[[#This Row],[Monthly_Household_Income]]=4,1,0)</f>
        <v>0</v>
      </c>
      <c r="CE328">
        <f>IF(Table13[[#This Row],[Monthly_Household_Income]]=5,1,0)</f>
        <v>0</v>
      </c>
      <c r="CF328">
        <f>IF(Table13[[#This Row],[Monthly_Household_Income]]=6,1,0)</f>
        <v>1</v>
      </c>
      <c r="CG328">
        <f>IF(Table13[[#This Row],[Monthly_Household_Income]]=7,1,0)</f>
        <v>0</v>
      </c>
      <c r="CH328">
        <f>IF(Table13[[#This Row],[Monthly_Household_Income]]=8,1,0)</f>
        <v>0</v>
      </c>
      <c r="CI328">
        <f>IF(Table13[[#This Row],[Monthly_Household_Income]]=9,1,0)</f>
        <v>0</v>
      </c>
      <c r="CJ328">
        <f>IF(Table13[[#This Row],[Monthly_Household_Income]]=98,1,0)</f>
        <v>0</v>
      </c>
    </row>
    <row r="329" spans="1:88">
      <c r="A329">
        <v>1188</v>
      </c>
      <c r="B329" s="1">
        <v>42992</v>
      </c>
      <c r="C329" t="s">
        <v>9</v>
      </c>
      <c r="D329">
        <v>7</v>
      </c>
      <c r="E329">
        <v>7</v>
      </c>
      <c r="F329">
        <v>6</v>
      </c>
      <c r="G329">
        <v>6</v>
      </c>
      <c r="H329">
        <v>7</v>
      </c>
      <c r="I329">
        <v>7</v>
      </c>
      <c r="J329" t="s">
        <v>15</v>
      </c>
      <c r="K329">
        <v>7</v>
      </c>
      <c r="L329">
        <v>8</v>
      </c>
      <c r="M329">
        <v>7</v>
      </c>
      <c r="N329">
        <v>8</v>
      </c>
      <c r="O329">
        <v>8</v>
      </c>
      <c r="P329">
        <v>6</v>
      </c>
      <c r="Q329">
        <v>6</v>
      </c>
      <c r="R329">
        <v>6</v>
      </c>
      <c r="S329">
        <v>8</v>
      </c>
      <c r="T329">
        <v>8</v>
      </c>
      <c r="U329">
        <v>7</v>
      </c>
      <c r="V329">
        <v>6</v>
      </c>
      <c r="W329">
        <v>7</v>
      </c>
      <c r="X329">
        <v>7</v>
      </c>
      <c r="Y329">
        <v>7</v>
      </c>
      <c r="Z329">
        <v>8</v>
      </c>
      <c r="AA329">
        <v>8</v>
      </c>
      <c r="AB329">
        <v>7</v>
      </c>
      <c r="AC329">
        <v>2</v>
      </c>
      <c r="AD329">
        <f>IF(Table13[[#This Row],[payment]]=1,1,0)</f>
        <v>0</v>
      </c>
      <c r="AE329">
        <f>IF(Table13[[#This Row],[payment]]=2,1,0)</f>
        <v>1</v>
      </c>
      <c r="AF329">
        <f>IF(Table13[[#This Row],[payment]]=3,1,0)</f>
        <v>0</v>
      </c>
      <c r="AG329">
        <v>6</v>
      </c>
      <c r="AH329">
        <f>IF(Table13[[#This Row],[method_payment]]=1,1,0)</f>
        <v>0</v>
      </c>
      <c r="AI329">
        <f>IF(Table13[[#This Row],[method_payment]]=2,1,0)</f>
        <v>0</v>
      </c>
      <c r="AJ329">
        <f>IF(Table13[[#This Row],[method_payment]]=3,1,0)</f>
        <v>0</v>
      </c>
      <c r="AK329">
        <f>IF(Table13[[#This Row],[method_payment]]=5,1,0)</f>
        <v>0</v>
      </c>
      <c r="AL329">
        <f>IF(Table13[[#This Row],[method_payment]]=6,1,0)</f>
        <v>1</v>
      </c>
      <c r="AM329" t="s">
        <v>16</v>
      </c>
      <c r="AN329" t="s">
        <v>15</v>
      </c>
      <c r="AO329">
        <v>6</v>
      </c>
      <c r="AP329" s="2">
        <v>292.99</v>
      </c>
      <c r="AQ329" s="3">
        <f>IF(AND(Table13[[#This Row],[Average_amount_spent_per_visit_last_3_months]]&gt;=1,Table13[[#This Row],[Average_amount_spent_per_visit_last_3_months]]&lt;=999),1,0)</f>
        <v>1</v>
      </c>
      <c r="AR329" s="3">
        <f>IF(AND(Table13[[#This Row],[Average_amount_spent_per_visit_last_3_months]]&gt;=1000,Table13[[#This Row],[Average_amount_spent_per_visit_last_3_months]]&lt;=6700),1,0)</f>
        <v>0</v>
      </c>
      <c r="AS329">
        <v>3</v>
      </c>
      <c r="AT329">
        <v>44</v>
      </c>
      <c r="AU329">
        <f>IF(AND(Table13[[#This Row],[Age]]&gt;=18,Table13[[#This Row],[Age]]&lt;=25),1,0)</f>
        <v>0</v>
      </c>
      <c r="AV329">
        <f>IF(AND(Table13[[#This Row],[Age]]&gt;=26,Table13[[#This Row],[Age]]&lt;=35),1,0)</f>
        <v>0</v>
      </c>
      <c r="AW329">
        <f>IF(AND(Table13[[#This Row],[Age]]&gt;=36,Table13[[#This Row],[Age]]&lt;=45),1,0)</f>
        <v>1</v>
      </c>
      <c r="AX329">
        <f>IF(AND(Table13[[#This Row],[Age]]&gt;=46,Table13[[#This Row],[Age]]&lt;=55),1,0)</f>
        <v>0</v>
      </c>
      <c r="AY329">
        <f>IF(AND(Table13[[#This Row],[Age]]&gt;=56,Table13[[#This Row],[Age]]&lt;=67),1,0)</f>
        <v>0</v>
      </c>
      <c r="AZ329" t="s">
        <v>25</v>
      </c>
      <c r="BA329">
        <f>IF(Table13[[#This Row],[Marital Status]]="Married",1,0)</f>
        <v>1</v>
      </c>
      <c r="BB329">
        <f>IF(Table13[[#This Row],[Marital Status]]="Single",1,0)</f>
        <v>0</v>
      </c>
      <c r="BC329" t="s">
        <v>28</v>
      </c>
      <c r="BD329">
        <f>IF(Table13[[#This Row],[gender]]="Male",1,0)</f>
        <v>0</v>
      </c>
      <c r="BE329">
        <f>IF(Table13[[#This Row],[gender]]="Female",1,0)</f>
        <v>1</v>
      </c>
      <c r="BF329" t="s">
        <v>20</v>
      </c>
      <c r="BG329">
        <f>IF(Table13[[#This Row],[Highest level of Education]]="Did not attend school",1,0)</f>
        <v>0</v>
      </c>
      <c r="BH329">
        <f>IF(Table13[[#This Row],[Highest level of Education]]="K12 completed",1,0)</f>
        <v>0</v>
      </c>
      <c r="BI329">
        <f>IF(Table13[[#This Row],[Highest level of Education]]="High School Completed",1,0)</f>
        <v>1</v>
      </c>
      <c r="BJ329">
        <f>IF(Table13[[#This Row],[Highest level of Education]]="Technical Diploma/Partially completed College",1,0)</f>
        <v>0</v>
      </c>
      <c r="BK329">
        <f>IF(Table13[[#This Row],[Highest level of Education]]="University/College Degree",1,0)</f>
        <v>0</v>
      </c>
      <c r="BL329">
        <f>IF(Table13[[#This Row],[Highest level of Education]]="Post-graduate education",1,0)</f>
        <v>0</v>
      </c>
      <c r="BM329">
        <v>3</v>
      </c>
      <c r="BN329">
        <v>3</v>
      </c>
      <c r="BO329" t="s">
        <v>1</v>
      </c>
      <c r="BP329">
        <f>IF(Table13[[#This Row],[Monthly_Income 1_5500 2_8000 3_11000 4_15000 5_20000 6_27000 7_35000 8_5000 9_51000 98_0]]=1,1,0)</f>
        <v>0</v>
      </c>
      <c r="BQ329">
        <f>IF(Table13[[#This Row],[Monthly_Income 1_5500 2_8000 3_11000 4_15000 5_20000 6_27000 7_35000 8_5000 9_51000 98_0]]=2,1,0)</f>
        <v>0</v>
      </c>
      <c r="BR329">
        <f>IF(Table13[[#This Row],[Monthly_Income 1_5500 2_8000 3_11000 4_15000 5_20000 6_27000 7_35000 8_5000 9_51000 98_0]]=3,1,0)</f>
        <v>0</v>
      </c>
      <c r="BS329">
        <f>IF(Table13[[#This Row],[Monthly_Income 1_5500 2_8000 3_11000 4_15000 5_20000 6_27000 7_35000 8_5000 9_51000 98_0]]=4,1,0)</f>
        <v>0</v>
      </c>
      <c r="BT329">
        <f>IF(Table13[[#This Row],[Monthly_Income 1_5500 2_8000 3_11000 4_15000 5_20000 6_27000 7_35000 8_5000 9_51000 98_0]]=5,1,0)</f>
        <v>0</v>
      </c>
      <c r="BU329">
        <f>IF(Table13[[#This Row],[Monthly_Income 1_5500 2_8000 3_11000 4_15000 5_20000 6_27000 7_35000 8_5000 9_51000 98_0]]=6,1,0)</f>
        <v>0</v>
      </c>
      <c r="BV329">
        <f>IF(Table13[[#This Row],[Monthly_Income 1_5500 2_8000 3_11000 4_15000 5_20000 6_27000 7_35000 8_5000 9_51000 98_0]]=7,1,0)</f>
        <v>0</v>
      </c>
      <c r="BW329">
        <f>IF(Table13[[#This Row],[Monthly_Income 1_5500 2_8000 3_11000 4_15000 5_20000 6_27000 7_35000 8_5000 9_51000 98_0]]=8,1,0)</f>
        <v>0</v>
      </c>
      <c r="BX329">
        <f>IF(Table13[[#This Row],[Monthly_Income 1_5500 2_8000 3_11000 4_15000 5_20000 6_27000 7_35000 8_5000 9_51000 98_0]]=9,1,0)</f>
        <v>0</v>
      </c>
      <c r="BY329">
        <f>IF(Table13[[#This Row],[Monthly_Income 1_5500 2_8000 3_11000 4_15000 5_20000 6_27000 7_35000 8_5000 9_51000 98_0]]=98,1,0)</f>
        <v>0</v>
      </c>
      <c r="BZ329">
        <v>3</v>
      </c>
      <c r="CA329">
        <f>IF(Table13[[#This Row],[Monthly_Household_Income]]=1,1,0)</f>
        <v>0</v>
      </c>
      <c r="CB329">
        <f>IF(Table13[[#This Row],[Monthly_Household_Income]]=2,1,0)</f>
        <v>0</v>
      </c>
      <c r="CC329">
        <f>IF(Table13[[#This Row],[Monthly_Household_Income]]=3,1,0)</f>
        <v>1</v>
      </c>
      <c r="CD329">
        <f>IF(Table13[[#This Row],[Monthly_Household_Income]]=4,1,0)</f>
        <v>0</v>
      </c>
      <c r="CE329">
        <f>IF(Table13[[#This Row],[Monthly_Household_Income]]=5,1,0)</f>
        <v>0</v>
      </c>
      <c r="CF329">
        <f>IF(Table13[[#This Row],[Monthly_Household_Income]]=6,1,0)</f>
        <v>0</v>
      </c>
      <c r="CG329">
        <f>IF(Table13[[#This Row],[Monthly_Household_Income]]=7,1,0)</f>
        <v>0</v>
      </c>
      <c r="CH329">
        <f>IF(Table13[[#This Row],[Monthly_Household_Income]]=8,1,0)</f>
        <v>0</v>
      </c>
      <c r="CI329">
        <f>IF(Table13[[#This Row],[Monthly_Household_Income]]=9,1,0)</f>
        <v>0</v>
      </c>
      <c r="CJ329">
        <f>IF(Table13[[#This Row],[Monthly_Household_Income]]=98,1,0)</f>
        <v>0</v>
      </c>
    </row>
    <row r="330" spans="1:88">
      <c r="A330">
        <v>1190</v>
      </c>
      <c r="B330" s="1">
        <v>42917</v>
      </c>
      <c r="C330" t="s">
        <v>39</v>
      </c>
      <c r="D330">
        <v>8</v>
      </c>
      <c r="E330">
        <v>8</v>
      </c>
      <c r="F330">
        <v>8</v>
      </c>
      <c r="G330">
        <v>9</v>
      </c>
      <c r="H330">
        <v>8</v>
      </c>
      <c r="I330">
        <v>7</v>
      </c>
      <c r="J330" t="s">
        <v>16</v>
      </c>
      <c r="K330">
        <v>8</v>
      </c>
      <c r="L330">
        <v>8</v>
      </c>
      <c r="M330">
        <v>9</v>
      </c>
      <c r="N330">
        <v>9</v>
      </c>
      <c r="O330">
        <v>10</v>
      </c>
      <c r="P330">
        <v>10</v>
      </c>
      <c r="Q330">
        <v>10</v>
      </c>
      <c r="R330">
        <v>10</v>
      </c>
      <c r="S330">
        <v>8</v>
      </c>
      <c r="T330">
        <v>9</v>
      </c>
      <c r="U330">
        <v>9</v>
      </c>
      <c r="V330">
        <v>9</v>
      </c>
      <c r="W330">
        <v>10</v>
      </c>
      <c r="X330">
        <v>8</v>
      </c>
      <c r="Y330">
        <v>10</v>
      </c>
      <c r="Z330">
        <v>9</v>
      </c>
      <c r="AA330">
        <v>9</v>
      </c>
      <c r="AB330">
        <v>8</v>
      </c>
      <c r="AC330">
        <v>1</v>
      </c>
      <c r="AD330">
        <f>IF(Table13[[#This Row],[payment]]=1,1,0)</f>
        <v>1</v>
      </c>
      <c r="AE330">
        <f>IF(Table13[[#This Row],[payment]]=2,1,0)</f>
        <v>0</v>
      </c>
      <c r="AF330">
        <f>IF(Table13[[#This Row],[payment]]=3,1,0)</f>
        <v>0</v>
      </c>
      <c r="AG330">
        <v>2</v>
      </c>
      <c r="AH330">
        <f>IF(Table13[[#This Row],[method_payment]]=1,1,0)</f>
        <v>0</v>
      </c>
      <c r="AI330">
        <f>IF(Table13[[#This Row],[method_payment]]=2,1,0)</f>
        <v>1</v>
      </c>
      <c r="AJ330">
        <f>IF(Table13[[#This Row],[method_payment]]=3,1,0)</f>
        <v>0</v>
      </c>
      <c r="AK330">
        <f>IF(Table13[[#This Row],[method_payment]]=5,1,0)</f>
        <v>0</v>
      </c>
      <c r="AL330">
        <f>IF(Table13[[#This Row],[method_payment]]=6,1,0)</f>
        <v>0</v>
      </c>
      <c r="AM330" t="s">
        <v>15</v>
      </c>
      <c r="AN330" t="s">
        <v>15</v>
      </c>
      <c r="AO330">
        <v>1</v>
      </c>
      <c r="AP330" s="2">
        <v>477.6</v>
      </c>
      <c r="AQ330" s="3">
        <f>IF(AND(Table13[[#This Row],[Average_amount_spent_per_visit_last_3_months]]&gt;=1,Table13[[#This Row],[Average_amount_spent_per_visit_last_3_months]]&lt;=999),1,0)</f>
        <v>1</v>
      </c>
      <c r="AR330" s="3">
        <f>IF(AND(Table13[[#This Row],[Average_amount_spent_per_visit_last_3_months]]&gt;=1000,Table13[[#This Row],[Average_amount_spent_per_visit_last_3_months]]&lt;=6700),1,0)</f>
        <v>0</v>
      </c>
      <c r="AS330">
        <v>1</v>
      </c>
      <c r="AT330">
        <v>29</v>
      </c>
      <c r="AU330">
        <f>IF(AND(Table13[[#This Row],[Age]]&gt;=18,Table13[[#This Row],[Age]]&lt;=25),1,0)</f>
        <v>0</v>
      </c>
      <c r="AV330">
        <f>IF(AND(Table13[[#This Row],[Age]]&gt;=26,Table13[[#This Row],[Age]]&lt;=35),1,0)</f>
        <v>1</v>
      </c>
      <c r="AW330">
        <f>IF(AND(Table13[[#This Row],[Age]]&gt;=36,Table13[[#This Row],[Age]]&lt;=45),1,0)</f>
        <v>0</v>
      </c>
      <c r="AX330">
        <f>IF(AND(Table13[[#This Row],[Age]]&gt;=46,Table13[[#This Row],[Age]]&lt;=55),1,0)</f>
        <v>0</v>
      </c>
      <c r="AY330">
        <f>IF(AND(Table13[[#This Row],[Age]]&gt;=56,Table13[[#This Row],[Age]]&lt;=67),1,0)</f>
        <v>0</v>
      </c>
      <c r="AZ330" t="s">
        <v>25</v>
      </c>
      <c r="BA330">
        <f>IF(Table13[[#This Row],[Marital Status]]="Married",1,0)</f>
        <v>1</v>
      </c>
      <c r="BB330">
        <f>IF(Table13[[#This Row],[Marital Status]]="Single",1,0)</f>
        <v>0</v>
      </c>
      <c r="BC330" t="s">
        <v>27</v>
      </c>
      <c r="BD330">
        <f>IF(Table13[[#This Row],[gender]]="Male",1,0)</f>
        <v>1</v>
      </c>
      <c r="BE330">
        <f>IF(Table13[[#This Row],[gender]]="Female",1,0)</f>
        <v>0</v>
      </c>
      <c r="BF330" t="s">
        <v>19</v>
      </c>
      <c r="BG330">
        <f>IF(Table13[[#This Row],[Highest level of Education]]="Did not attend school",1,0)</f>
        <v>0</v>
      </c>
      <c r="BH330">
        <f>IF(Table13[[#This Row],[Highest level of Education]]="K12 completed",1,0)</f>
        <v>0</v>
      </c>
      <c r="BI330">
        <f>IF(Table13[[#This Row],[Highest level of Education]]="High School Completed",1,0)</f>
        <v>0</v>
      </c>
      <c r="BJ330">
        <f>IF(Table13[[#This Row],[Highest level of Education]]="Technical Diploma/Partially completed College",1,0)</f>
        <v>0</v>
      </c>
      <c r="BK330">
        <f>IF(Table13[[#This Row],[Highest level of Education]]="University/College Degree",1,0)</f>
        <v>1</v>
      </c>
      <c r="BL330">
        <f>IF(Table13[[#This Row],[Highest level of Education]]="Post-graduate education",1,0)</f>
        <v>0</v>
      </c>
      <c r="BM330">
        <v>3</v>
      </c>
      <c r="BN330">
        <v>1</v>
      </c>
      <c r="BO330">
        <v>4</v>
      </c>
      <c r="BP330">
        <f>IF(Table13[[#This Row],[Monthly_Income 1_5500 2_8000 3_11000 4_15000 5_20000 6_27000 7_35000 8_5000 9_51000 98_0]]=1,1,0)</f>
        <v>0</v>
      </c>
      <c r="BQ330">
        <f>IF(Table13[[#This Row],[Monthly_Income 1_5500 2_8000 3_11000 4_15000 5_20000 6_27000 7_35000 8_5000 9_51000 98_0]]=2,1,0)</f>
        <v>0</v>
      </c>
      <c r="BR330">
        <f>IF(Table13[[#This Row],[Monthly_Income 1_5500 2_8000 3_11000 4_15000 5_20000 6_27000 7_35000 8_5000 9_51000 98_0]]=3,1,0)</f>
        <v>0</v>
      </c>
      <c r="BS330">
        <f>IF(Table13[[#This Row],[Monthly_Income 1_5500 2_8000 3_11000 4_15000 5_20000 6_27000 7_35000 8_5000 9_51000 98_0]]=4,1,0)</f>
        <v>1</v>
      </c>
      <c r="BT330">
        <f>IF(Table13[[#This Row],[Monthly_Income 1_5500 2_8000 3_11000 4_15000 5_20000 6_27000 7_35000 8_5000 9_51000 98_0]]=5,1,0)</f>
        <v>0</v>
      </c>
      <c r="BU330">
        <f>IF(Table13[[#This Row],[Monthly_Income 1_5500 2_8000 3_11000 4_15000 5_20000 6_27000 7_35000 8_5000 9_51000 98_0]]=6,1,0)</f>
        <v>0</v>
      </c>
      <c r="BV330">
        <f>IF(Table13[[#This Row],[Monthly_Income 1_5500 2_8000 3_11000 4_15000 5_20000 6_27000 7_35000 8_5000 9_51000 98_0]]=7,1,0)</f>
        <v>0</v>
      </c>
      <c r="BW330">
        <f>IF(Table13[[#This Row],[Monthly_Income 1_5500 2_8000 3_11000 4_15000 5_20000 6_27000 7_35000 8_5000 9_51000 98_0]]=8,1,0)</f>
        <v>0</v>
      </c>
      <c r="BX330">
        <f>IF(Table13[[#This Row],[Monthly_Income 1_5500 2_8000 3_11000 4_15000 5_20000 6_27000 7_35000 8_5000 9_51000 98_0]]=9,1,0)</f>
        <v>0</v>
      </c>
      <c r="BY330">
        <f>IF(Table13[[#This Row],[Monthly_Income 1_5500 2_8000 3_11000 4_15000 5_20000 6_27000 7_35000 8_5000 9_51000 98_0]]=98,1,0)</f>
        <v>0</v>
      </c>
      <c r="BZ330">
        <v>6</v>
      </c>
      <c r="CA330">
        <f>IF(Table13[[#This Row],[Monthly_Household_Income]]=1,1,0)</f>
        <v>0</v>
      </c>
      <c r="CB330">
        <f>IF(Table13[[#This Row],[Monthly_Household_Income]]=2,1,0)</f>
        <v>0</v>
      </c>
      <c r="CC330">
        <f>IF(Table13[[#This Row],[Monthly_Household_Income]]=3,1,0)</f>
        <v>0</v>
      </c>
      <c r="CD330">
        <f>IF(Table13[[#This Row],[Monthly_Household_Income]]=4,1,0)</f>
        <v>0</v>
      </c>
      <c r="CE330">
        <f>IF(Table13[[#This Row],[Monthly_Household_Income]]=5,1,0)</f>
        <v>0</v>
      </c>
      <c r="CF330">
        <f>IF(Table13[[#This Row],[Monthly_Household_Income]]=6,1,0)</f>
        <v>1</v>
      </c>
      <c r="CG330">
        <f>IF(Table13[[#This Row],[Monthly_Household_Income]]=7,1,0)</f>
        <v>0</v>
      </c>
      <c r="CH330">
        <f>IF(Table13[[#This Row],[Monthly_Household_Income]]=8,1,0)</f>
        <v>0</v>
      </c>
      <c r="CI330">
        <f>IF(Table13[[#This Row],[Monthly_Household_Income]]=9,1,0)</f>
        <v>0</v>
      </c>
      <c r="CJ330">
        <f>IF(Table13[[#This Row],[Monthly_Household_Income]]=98,1,0)</f>
        <v>0</v>
      </c>
    </row>
    <row r="331" spans="1:88">
      <c r="A331">
        <v>1193</v>
      </c>
      <c r="B331" s="1">
        <v>43021</v>
      </c>
      <c r="C331" t="s">
        <v>33</v>
      </c>
      <c r="D331">
        <v>6</v>
      </c>
      <c r="E331">
        <v>7</v>
      </c>
      <c r="F331">
        <v>8</v>
      </c>
      <c r="G331">
        <v>7</v>
      </c>
      <c r="H331">
        <v>8</v>
      </c>
      <c r="I331">
        <v>9</v>
      </c>
      <c r="J331" t="s">
        <v>15</v>
      </c>
      <c r="K331">
        <v>9</v>
      </c>
      <c r="L331">
        <v>9</v>
      </c>
      <c r="M331">
        <v>8</v>
      </c>
      <c r="N331">
        <v>9</v>
      </c>
      <c r="O331">
        <v>7</v>
      </c>
      <c r="P331">
        <v>6</v>
      </c>
      <c r="Q331">
        <v>6</v>
      </c>
      <c r="R331">
        <v>7</v>
      </c>
      <c r="S331">
        <v>9</v>
      </c>
      <c r="T331">
        <v>6</v>
      </c>
      <c r="U331">
        <v>7</v>
      </c>
      <c r="V331">
        <v>7</v>
      </c>
      <c r="W331">
        <v>8</v>
      </c>
      <c r="X331">
        <v>8</v>
      </c>
      <c r="Y331">
        <v>8</v>
      </c>
      <c r="Z331">
        <v>6</v>
      </c>
      <c r="AA331">
        <v>6</v>
      </c>
      <c r="AB331">
        <v>0</v>
      </c>
      <c r="AC331">
        <v>1</v>
      </c>
      <c r="AD331">
        <f>IF(Table13[[#This Row],[payment]]=1,1,0)</f>
        <v>1</v>
      </c>
      <c r="AE331">
        <f>IF(Table13[[#This Row],[payment]]=2,1,0)</f>
        <v>0</v>
      </c>
      <c r="AF331">
        <f>IF(Table13[[#This Row],[payment]]=3,1,0)</f>
        <v>0</v>
      </c>
      <c r="AG331">
        <v>1</v>
      </c>
      <c r="AH331">
        <f>IF(Table13[[#This Row],[method_payment]]=1,1,0)</f>
        <v>1</v>
      </c>
      <c r="AI331">
        <f>IF(Table13[[#This Row],[method_payment]]=2,1,0)</f>
        <v>0</v>
      </c>
      <c r="AJ331">
        <f>IF(Table13[[#This Row],[method_payment]]=3,1,0)</f>
        <v>0</v>
      </c>
      <c r="AK331">
        <f>IF(Table13[[#This Row],[method_payment]]=5,1,0)</f>
        <v>0</v>
      </c>
      <c r="AL331">
        <f>IF(Table13[[#This Row],[method_payment]]=6,1,0)</f>
        <v>0</v>
      </c>
      <c r="AM331" t="s">
        <v>16</v>
      </c>
      <c r="AN331" t="s">
        <v>16</v>
      </c>
      <c r="AO331">
        <v>5</v>
      </c>
      <c r="AP331" s="2">
        <v>152.94999999999999</v>
      </c>
      <c r="AQ331" s="3">
        <f>IF(AND(Table13[[#This Row],[Average_amount_spent_per_visit_last_3_months]]&gt;=1,Table13[[#This Row],[Average_amount_spent_per_visit_last_3_months]]&lt;=999),1,0)</f>
        <v>1</v>
      </c>
      <c r="AR331" s="3">
        <f>IF(AND(Table13[[#This Row],[Average_amount_spent_per_visit_last_3_months]]&gt;=1000,Table13[[#This Row],[Average_amount_spent_per_visit_last_3_months]]&lt;=6700),1,0)</f>
        <v>0</v>
      </c>
      <c r="AS331">
        <v>3</v>
      </c>
      <c r="AT331">
        <v>45</v>
      </c>
      <c r="AU331">
        <f>IF(AND(Table13[[#This Row],[Age]]&gt;=18,Table13[[#This Row],[Age]]&lt;=25),1,0)</f>
        <v>0</v>
      </c>
      <c r="AV331">
        <f>IF(AND(Table13[[#This Row],[Age]]&gt;=26,Table13[[#This Row],[Age]]&lt;=35),1,0)</f>
        <v>0</v>
      </c>
      <c r="AW331">
        <f>IF(AND(Table13[[#This Row],[Age]]&gt;=36,Table13[[#This Row],[Age]]&lt;=45),1,0)</f>
        <v>1</v>
      </c>
      <c r="AX331">
        <f>IF(AND(Table13[[#This Row],[Age]]&gt;=46,Table13[[#This Row],[Age]]&lt;=55),1,0)</f>
        <v>0</v>
      </c>
      <c r="AY331">
        <f>IF(AND(Table13[[#This Row],[Age]]&gt;=56,Table13[[#This Row],[Age]]&lt;=67),1,0)</f>
        <v>0</v>
      </c>
      <c r="AZ331" t="s">
        <v>25</v>
      </c>
      <c r="BA331">
        <f>IF(Table13[[#This Row],[Marital Status]]="Married",1,0)</f>
        <v>1</v>
      </c>
      <c r="BB331">
        <f>IF(Table13[[#This Row],[Marital Status]]="Single",1,0)</f>
        <v>0</v>
      </c>
      <c r="BC331" t="s">
        <v>28</v>
      </c>
      <c r="BD331">
        <f>IF(Table13[[#This Row],[gender]]="Male",1,0)</f>
        <v>0</v>
      </c>
      <c r="BE331">
        <f>IF(Table13[[#This Row],[gender]]="Female",1,0)</f>
        <v>1</v>
      </c>
      <c r="BF331" t="s">
        <v>19</v>
      </c>
      <c r="BG331">
        <f>IF(Table13[[#This Row],[Highest level of Education]]="Did not attend school",1,0)</f>
        <v>0</v>
      </c>
      <c r="BH331">
        <f>IF(Table13[[#This Row],[Highest level of Education]]="K12 completed",1,0)</f>
        <v>0</v>
      </c>
      <c r="BI331">
        <f>IF(Table13[[#This Row],[Highest level of Education]]="High School Completed",1,0)</f>
        <v>0</v>
      </c>
      <c r="BJ331">
        <f>IF(Table13[[#This Row],[Highest level of Education]]="Technical Diploma/Partially completed College",1,0)</f>
        <v>0</v>
      </c>
      <c r="BK331">
        <f>IF(Table13[[#This Row],[Highest level of Education]]="University/College Degree",1,0)</f>
        <v>1</v>
      </c>
      <c r="BL331">
        <f>IF(Table13[[#This Row],[Highest level of Education]]="Post-graduate education",1,0)</f>
        <v>0</v>
      </c>
      <c r="BM331">
        <v>3</v>
      </c>
      <c r="BN331">
        <v>1</v>
      </c>
      <c r="BO331">
        <v>5</v>
      </c>
      <c r="BP331">
        <f>IF(Table13[[#This Row],[Monthly_Income 1_5500 2_8000 3_11000 4_15000 5_20000 6_27000 7_35000 8_5000 9_51000 98_0]]=1,1,0)</f>
        <v>0</v>
      </c>
      <c r="BQ331">
        <f>IF(Table13[[#This Row],[Monthly_Income 1_5500 2_8000 3_11000 4_15000 5_20000 6_27000 7_35000 8_5000 9_51000 98_0]]=2,1,0)</f>
        <v>0</v>
      </c>
      <c r="BR331">
        <f>IF(Table13[[#This Row],[Monthly_Income 1_5500 2_8000 3_11000 4_15000 5_20000 6_27000 7_35000 8_5000 9_51000 98_0]]=3,1,0)</f>
        <v>0</v>
      </c>
      <c r="BS331">
        <f>IF(Table13[[#This Row],[Monthly_Income 1_5500 2_8000 3_11000 4_15000 5_20000 6_27000 7_35000 8_5000 9_51000 98_0]]=4,1,0)</f>
        <v>0</v>
      </c>
      <c r="BT331">
        <f>IF(Table13[[#This Row],[Monthly_Income 1_5500 2_8000 3_11000 4_15000 5_20000 6_27000 7_35000 8_5000 9_51000 98_0]]=5,1,0)</f>
        <v>1</v>
      </c>
      <c r="BU331">
        <f>IF(Table13[[#This Row],[Monthly_Income 1_5500 2_8000 3_11000 4_15000 5_20000 6_27000 7_35000 8_5000 9_51000 98_0]]=6,1,0)</f>
        <v>0</v>
      </c>
      <c r="BV331">
        <f>IF(Table13[[#This Row],[Monthly_Income 1_5500 2_8000 3_11000 4_15000 5_20000 6_27000 7_35000 8_5000 9_51000 98_0]]=7,1,0)</f>
        <v>0</v>
      </c>
      <c r="BW331">
        <f>IF(Table13[[#This Row],[Monthly_Income 1_5500 2_8000 3_11000 4_15000 5_20000 6_27000 7_35000 8_5000 9_51000 98_0]]=8,1,0)</f>
        <v>0</v>
      </c>
      <c r="BX331">
        <f>IF(Table13[[#This Row],[Monthly_Income 1_5500 2_8000 3_11000 4_15000 5_20000 6_27000 7_35000 8_5000 9_51000 98_0]]=9,1,0)</f>
        <v>0</v>
      </c>
      <c r="BY331">
        <f>IF(Table13[[#This Row],[Monthly_Income 1_5500 2_8000 3_11000 4_15000 5_20000 6_27000 7_35000 8_5000 9_51000 98_0]]=98,1,0)</f>
        <v>0</v>
      </c>
      <c r="BZ331">
        <v>7</v>
      </c>
      <c r="CA331">
        <f>IF(Table13[[#This Row],[Monthly_Household_Income]]=1,1,0)</f>
        <v>0</v>
      </c>
      <c r="CB331">
        <f>IF(Table13[[#This Row],[Monthly_Household_Income]]=2,1,0)</f>
        <v>0</v>
      </c>
      <c r="CC331">
        <f>IF(Table13[[#This Row],[Monthly_Household_Income]]=3,1,0)</f>
        <v>0</v>
      </c>
      <c r="CD331">
        <f>IF(Table13[[#This Row],[Monthly_Household_Income]]=4,1,0)</f>
        <v>0</v>
      </c>
      <c r="CE331">
        <f>IF(Table13[[#This Row],[Monthly_Household_Income]]=5,1,0)</f>
        <v>0</v>
      </c>
      <c r="CF331">
        <f>IF(Table13[[#This Row],[Monthly_Household_Income]]=6,1,0)</f>
        <v>0</v>
      </c>
      <c r="CG331">
        <f>IF(Table13[[#This Row],[Monthly_Household_Income]]=7,1,0)</f>
        <v>1</v>
      </c>
      <c r="CH331">
        <f>IF(Table13[[#This Row],[Monthly_Household_Income]]=8,1,0)</f>
        <v>0</v>
      </c>
      <c r="CI331">
        <f>IF(Table13[[#This Row],[Monthly_Household_Income]]=9,1,0)</f>
        <v>0</v>
      </c>
      <c r="CJ331">
        <f>IF(Table13[[#This Row],[Monthly_Household_Income]]=98,1,0)</f>
        <v>0</v>
      </c>
    </row>
    <row r="332" spans="1:88">
      <c r="A332">
        <v>1196</v>
      </c>
      <c r="B332" s="1">
        <v>43020</v>
      </c>
      <c r="C332" t="s">
        <v>2</v>
      </c>
      <c r="D332">
        <v>9</v>
      </c>
      <c r="E332">
        <v>7</v>
      </c>
      <c r="F332">
        <v>9</v>
      </c>
      <c r="G332">
        <v>8</v>
      </c>
      <c r="H332">
        <v>7</v>
      </c>
      <c r="I332">
        <v>8</v>
      </c>
      <c r="J332" t="s">
        <v>16</v>
      </c>
      <c r="K332">
        <v>8</v>
      </c>
      <c r="L332">
        <v>7</v>
      </c>
      <c r="M332">
        <v>7</v>
      </c>
      <c r="N332">
        <v>9</v>
      </c>
      <c r="O332">
        <v>10</v>
      </c>
      <c r="P332">
        <v>9</v>
      </c>
      <c r="Q332">
        <v>10</v>
      </c>
      <c r="R332">
        <v>8</v>
      </c>
      <c r="S332">
        <v>7</v>
      </c>
      <c r="T332">
        <v>7</v>
      </c>
      <c r="U332">
        <v>9</v>
      </c>
      <c r="V332">
        <v>8</v>
      </c>
      <c r="W332">
        <v>6</v>
      </c>
      <c r="X332">
        <v>7</v>
      </c>
      <c r="Y332">
        <v>9</v>
      </c>
      <c r="Z332">
        <v>8</v>
      </c>
      <c r="AA332">
        <v>9</v>
      </c>
      <c r="AB332">
        <v>8</v>
      </c>
      <c r="AC332">
        <v>2</v>
      </c>
      <c r="AD332">
        <f>IF(Table13[[#This Row],[payment]]=1,1,0)</f>
        <v>0</v>
      </c>
      <c r="AE332">
        <f>IF(Table13[[#This Row],[payment]]=2,1,0)</f>
        <v>1</v>
      </c>
      <c r="AF332">
        <f>IF(Table13[[#This Row],[payment]]=3,1,0)</f>
        <v>0</v>
      </c>
      <c r="AG332">
        <v>3</v>
      </c>
      <c r="AH332">
        <f>IF(Table13[[#This Row],[method_payment]]=1,1,0)</f>
        <v>0</v>
      </c>
      <c r="AI332">
        <f>IF(Table13[[#This Row],[method_payment]]=2,1,0)</f>
        <v>0</v>
      </c>
      <c r="AJ332">
        <f>IF(Table13[[#This Row],[method_payment]]=3,1,0)</f>
        <v>1</v>
      </c>
      <c r="AK332">
        <f>IF(Table13[[#This Row],[method_payment]]=5,1,0)</f>
        <v>0</v>
      </c>
      <c r="AL332">
        <f>IF(Table13[[#This Row],[method_payment]]=6,1,0)</f>
        <v>0</v>
      </c>
      <c r="AM332" t="s">
        <v>16</v>
      </c>
      <c r="AN332" t="s">
        <v>16</v>
      </c>
      <c r="AO332">
        <v>1</v>
      </c>
      <c r="AP332" s="2">
        <v>408.46</v>
      </c>
      <c r="AQ332" s="3">
        <f>IF(AND(Table13[[#This Row],[Average_amount_spent_per_visit_last_3_months]]&gt;=1,Table13[[#This Row],[Average_amount_spent_per_visit_last_3_months]]&lt;=999),1,0)</f>
        <v>1</v>
      </c>
      <c r="AR332" s="3">
        <f>IF(AND(Table13[[#This Row],[Average_amount_spent_per_visit_last_3_months]]&gt;=1000,Table13[[#This Row],[Average_amount_spent_per_visit_last_3_months]]&lt;=6700),1,0)</f>
        <v>0</v>
      </c>
      <c r="AS332">
        <v>2</v>
      </c>
      <c r="AT332">
        <v>30</v>
      </c>
      <c r="AU332">
        <f>IF(AND(Table13[[#This Row],[Age]]&gt;=18,Table13[[#This Row],[Age]]&lt;=25),1,0)</f>
        <v>0</v>
      </c>
      <c r="AV332">
        <f>IF(AND(Table13[[#This Row],[Age]]&gt;=26,Table13[[#This Row],[Age]]&lt;=35),1,0)</f>
        <v>1</v>
      </c>
      <c r="AW332">
        <f>IF(AND(Table13[[#This Row],[Age]]&gt;=36,Table13[[#This Row],[Age]]&lt;=45),1,0)</f>
        <v>0</v>
      </c>
      <c r="AX332">
        <f>IF(AND(Table13[[#This Row],[Age]]&gt;=46,Table13[[#This Row],[Age]]&lt;=55),1,0)</f>
        <v>0</v>
      </c>
      <c r="AY332">
        <f>IF(AND(Table13[[#This Row],[Age]]&gt;=56,Table13[[#This Row],[Age]]&lt;=67),1,0)</f>
        <v>0</v>
      </c>
      <c r="AZ332" t="s">
        <v>25</v>
      </c>
      <c r="BA332">
        <f>IF(Table13[[#This Row],[Marital Status]]="Married",1,0)</f>
        <v>1</v>
      </c>
      <c r="BB332">
        <f>IF(Table13[[#This Row],[Marital Status]]="Single",1,0)</f>
        <v>0</v>
      </c>
      <c r="BC332" t="s">
        <v>28</v>
      </c>
      <c r="BD332">
        <f>IF(Table13[[#This Row],[gender]]="Male",1,0)</f>
        <v>0</v>
      </c>
      <c r="BE332">
        <f>IF(Table13[[#This Row],[gender]]="Female",1,0)</f>
        <v>1</v>
      </c>
      <c r="BF332" t="s">
        <v>18</v>
      </c>
      <c r="BG332">
        <f>IF(Table13[[#This Row],[Highest level of Education]]="Did not attend school",1,0)</f>
        <v>0</v>
      </c>
      <c r="BH332">
        <f>IF(Table13[[#This Row],[Highest level of Education]]="K12 completed",1,0)</f>
        <v>0</v>
      </c>
      <c r="BI332">
        <f>IF(Table13[[#This Row],[Highest level of Education]]="High School Completed",1,0)</f>
        <v>0</v>
      </c>
      <c r="BJ332">
        <f>IF(Table13[[#This Row],[Highest level of Education]]="Technical Diploma/Partially completed College",1,0)</f>
        <v>0</v>
      </c>
      <c r="BK332">
        <f>IF(Table13[[#This Row],[Highest level of Education]]="University/College Degree",1,0)</f>
        <v>0</v>
      </c>
      <c r="BL332">
        <f>IF(Table13[[#This Row],[Highest level of Education]]="Post-graduate education",1,0)</f>
        <v>1</v>
      </c>
      <c r="BM332">
        <v>1</v>
      </c>
      <c r="BN332">
        <v>1</v>
      </c>
      <c r="BO332">
        <v>4</v>
      </c>
      <c r="BP332">
        <f>IF(Table13[[#This Row],[Monthly_Income 1_5500 2_8000 3_11000 4_15000 5_20000 6_27000 7_35000 8_5000 9_51000 98_0]]=1,1,0)</f>
        <v>0</v>
      </c>
      <c r="BQ332">
        <f>IF(Table13[[#This Row],[Monthly_Income 1_5500 2_8000 3_11000 4_15000 5_20000 6_27000 7_35000 8_5000 9_51000 98_0]]=2,1,0)</f>
        <v>0</v>
      </c>
      <c r="BR332">
        <f>IF(Table13[[#This Row],[Monthly_Income 1_5500 2_8000 3_11000 4_15000 5_20000 6_27000 7_35000 8_5000 9_51000 98_0]]=3,1,0)</f>
        <v>0</v>
      </c>
      <c r="BS332">
        <f>IF(Table13[[#This Row],[Monthly_Income 1_5500 2_8000 3_11000 4_15000 5_20000 6_27000 7_35000 8_5000 9_51000 98_0]]=4,1,0)</f>
        <v>1</v>
      </c>
      <c r="BT332">
        <f>IF(Table13[[#This Row],[Monthly_Income 1_5500 2_8000 3_11000 4_15000 5_20000 6_27000 7_35000 8_5000 9_51000 98_0]]=5,1,0)</f>
        <v>0</v>
      </c>
      <c r="BU332">
        <f>IF(Table13[[#This Row],[Monthly_Income 1_5500 2_8000 3_11000 4_15000 5_20000 6_27000 7_35000 8_5000 9_51000 98_0]]=6,1,0)</f>
        <v>0</v>
      </c>
      <c r="BV332">
        <f>IF(Table13[[#This Row],[Monthly_Income 1_5500 2_8000 3_11000 4_15000 5_20000 6_27000 7_35000 8_5000 9_51000 98_0]]=7,1,0)</f>
        <v>0</v>
      </c>
      <c r="BW332">
        <f>IF(Table13[[#This Row],[Monthly_Income 1_5500 2_8000 3_11000 4_15000 5_20000 6_27000 7_35000 8_5000 9_51000 98_0]]=8,1,0)</f>
        <v>0</v>
      </c>
      <c r="BX332">
        <f>IF(Table13[[#This Row],[Monthly_Income 1_5500 2_8000 3_11000 4_15000 5_20000 6_27000 7_35000 8_5000 9_51000 98_0]]=9,1,0)</f>
        <v>0</v>
      </c>
      <c r="BY332">
        <f>IF(Table13[[#This Row],[Monthly_Income 1_5500 2_8000 3_11000 4_15000 5_20000 6_27000 7_35000 8_5000 9_51000 98_0]]=98,1,0)</f>
        <v>0</v>
      </c>
      <c r="BZ332">
        <v>7</v>
      </c>
      <c r="CA332">
        <f>IF(Table13[[#This Row],[Monthly_Household_Income]]=1,1,0)</f>
        <v>0</v>
      </c>
      <c r="CB332">
        <f>IF(Table13[[#This Row],[Monthly_Household_Income]]=2,1,0)</f>
        <v>0</v>
      </c>
      <c r="CC332">
        <f>IF(Table13[[#This Row],[Monthly_Household_Income]]=3,1,0)</f>
        <v>0</v>
      </c>
      <c r="CD332">
        <f>IF(Table13[[#This Row],[Monthly_Household_Income]]=4,1,0)</f>
        <v>0</v>
      </c>
      <c r="CE332">
        <f>IF(Table13[[#This Row],[Monthly_Household_Income]]=5,1,0)</f>
        <v>0</v>
      </c>
      <c r="CF332">
        <f>IF(Table13[[#This Row],[Monthly_Household_Income]]=6,1,0)</f>
        <v>0</v>
      </c>
      <c r="CG332">
        <f>IF(Table13[[#This Row],[Monthly_Household_Income]]=7,1,0)</f>
        <v>1</v>
      </c>
      <c r="CH332">
        <f>IF(Table13[[#This Row],[Monthly_Household_Income]]=8,1,0)</f>
        <v>0</v>
      </c>
      <c r="CI332">
        <f>IF(Table13[[#This Row],[Monthly_Household_Income]]=9,1,0)</f>
        <v>0</v>
      </c>
      <c r="CJ332">
        <f>IF(Table13[[#This Row],[Monthly_Household_Income]]=98,1,0)</f>
        <v>0</v>
      </c>
    </row>
    <row r="333" spans="1:88">
      <c r="A333">
        <v>1197</v>
      </c>
      <c r="B333" s="1">
        <v>43251</v>
      </c>
      <c r="C333" t="s">
        <v>2</v>
      </c>
      <c r="D333">
        <v>9</v>
      </c>
      <c r="E333">
        <v>9</v>
      </c>
      <c r="F333">
        <v>9</v>
      </c>
      <c r="G333">
        <v>9</v>
      </c>
      <c r="H333">
        <v>10</v>
      </c>
      <c r="I333">
        <v>8</v>
      </c>
      <c r="J333" t="s">
        <v>16</v>
      </c>
      <c r="K333">
        <v>10</v>
      </c>
      <c r="L333">
        <v>8</v>
      </c>
      <c r="M333">
        <v>9</v>
      </c>
      <c r="N333">
        <v>9</v>
      </c>
      <c r="O333">
        <v>8</v>
      </c>
      <c r="P333">
        <v>10</v>
      </c>
      <c r="Q333">
        <v>8</v>
      </c>
      <c r="R333">
        <v>9</v>
      </c>
      <c r="S333">
        <v>10</v>
      </c>
      <c r="T333">
        <v>8</v>
      </c>
      <c r="U333">
        <v>8</v>
      </c>
      <c r="V333">
        <v>10</v>
      </c>
      <c r="W333">
        <v>8</v>
      </c>
      <c r="X333">
        <v>9</v>
      </c>
      <c r="Y333">
        <v>9</v>
      </c>
      <c r="Z333">
        <v>10</v>
      </c>
      <c r="AA333">
        <v>8</v>
      </c>
      <c r="AB333">
        <v>9</v>
      </c>
      <c r="AC333">
        <v>1</v>
      </c>
      <c r="AD333">
        <f>IF(Table13[[#This Row],[payment]]=1,1,0)</f>
        <v>1</v>
      </c>
      <c r="AE333">
        <f>IF(Table13[[#This Row],[payment]]=2,1,0)</f>
        <v>0</v>
      </c>
      <c r="AF333">
        <f>IF(Table13[[#This Row],[payment]]=3,1,0)</f>
        <v>0</v>
      </c>
      <c r="AG333">
        <v>1</v>
      </c>
      <c r="AH333">
        <f>IF(Table13[[#This Row],[method_payment]]=1,1,0)</f>
        <v>1</v>
      </c>
      <c r="AI333">
        <f>IF(Table13[[#This Row],[method_payment]]=2,1,0)</f>
        <v>0</v>
      </c>
      <c r="AJ333">
        <f>IF(Table13[[#This Row],[method_payment]]=3,1,0)</f>
        <v>0</v>
      </c>
      <c r="AK333">
        <f>IF(Table13[[#This Row],[method_payment]]=5,1,0)</f>
        <v>0</v>
      </c>
      <c r="AL333">
        <f>IF(Table13[[#This Row],[method_payment]]=6,1,0)</f>
        <v>0</v>
      </c>
      <c r="AM333" t="s">
        <v>16</v>
      </c>
      <c r="AN333" t="s">
        <v>16</v>
      </c>
      <c r="AO333">
        <v>8</v>
      </c>
      <c r="AP333" s="2">
        <v>149.5</v>
      </c>
      <c r="AQ333" s="3">
        <f>IF(AND(Table13[[#This Row],[Average_amount_spent_per_visit_last_3_months]]&gt;=1,Table13[[#This Row],[Average_amount_spent_per_visit_last_3_months]]&lt;=999),1,0)</f>
        <v>1</v>
      </c>
      <c r="AR333" s="3">
        <f>IF(AND(Table13[[#This Row],[Average_amount_spent_per_visit_last_3_months]]&gt;=1000,Table13[[#This Row],[Average_amount_spent_per_visit_last_3_months]]&lt;=6700),1,0)</f>
        <v>0</v>
      </c>
      <c r="AS333">
        <v>2</v>
      </c>
      <c r="AT333">
        <v>47</v>
      </c>
      <c r="AU333">
        <f>IF(AND(Table13[[#This Row],[Age]]&gt;=18,Table13[[#This Row],[Age]]&lt;=25),1,0)</f>
        <v>0</v>
      </c>
      <c r="AV333">
        <f>IF(AND(Table13[[#This Row],[Age]]&gt;=26,Table13[[#This Row],[Age]]&lt;=35),1,0)</f>
        <v>0</v>
      </c>
      <c r="AW333">
        <f>IF(AND(Table13[[#This Row],[Age]]&gt;=36,Table13[[#This Row],[Age]]&lt;=45),1,0)</f>
        <v>0</v>
      </c>
      <c r="AX333">
        <f>IF(AND(Table13[[#This Row],[Age]]&gt;=46,Table13[[#This Row],[Age]]&lt;=55),1,0)</f>
        <v>1</v>
      </c>
      <c r="AY333">
        <f>IF(AND(Table13[[#This Row],[Age]]&gt;=56,Table13[[#This Row],[Age]]&lt;=67),1,0)</f>
        <v>0</v>
      </c>
      <c r="AZ333" t="s">
        <v>25</v>
      </c>
      <c r="BA333">
        <f>IF(Table13[[#This Row],[Marital Status]]="Married",1,0)</f>
        <v>1</v>
      </c>
      <c r="BB333">
        <f>IF(Table13[[#This Row],[Marital Status]]="Single",1,0)</f>
        <v>0</v>
      </c>
      <c r="BC333" t="s">
        <v>27</v>
      </c>
      <c r="BD333">
        <f>IF(Table13[[#This Row],[gender]]="Male",1,0)</f>
        <v>1</v>
      </c>
      <c r="BE333">
        <f>IF(Table13[[#This Row],[gender]]="Female",1,0)</f>
        <v>0</v>
      </c>
      <c r="BF333" t="s">
        <v>23</v>
      </c>
      <c r="BG333">
        <f>IF(Table13[[#This Row],[Highest level of Education]]="Did not attend school",1,0)</f>
        <v>0</v>
      </c>
      <c r="BH333">
        <f>IF(Table13[[#This Row],[Highest level of Education]]="K12 completed",1,0)</f>
        <v>0</v>
      </c>
      <c r="BI333">
        <f>IF(Table13[[#This Row],[Highest level of Education]]="High School Completed",1,0)</f>
        <v>0</v>
      </c>
      <c r="BJ333">
        <f>IF(Table13[[#This Row],[Highest level of Education]]="Technical Diploma/Partially completed College",1,0)</f>
        <v>1</v>
      </c>
      <c r="BK333">
        <f>IF(Table13[[#This Row],[Highest level of Education]]="University/College Degree",1,0)</f>
        <v>0</v>
      </c>
      <c r="BL333">
        <f>IF(Table13[[#This Row],[Highest level of Education]]="Post-graduate education",1,0)</f>
        <v>0</v>
      </c>
      <c r="BM333">
        <v>2</v>
      </c>
      <c r="BN333">
        <v>1</v>
      </c>
      <c r="BO333">
        <v>3</v>
      </c>
      <c r="BP333">
        <f>IF(Table13[[#This Row],[Monthly_Income 1_5500 2_8000 3_11000 4_15000 5_20000 6_27000 7_35000 8_5000 9_51000 98_0]]=1,1,0)</f>
        <v>0</v>
      </c>
      <c r="BQ333">
        <f>IF(Table13[[#This Row],[Monthly_Income 1_5500 2_8000 3_11000 4_15000 5_20000 6_27000 7_35000 8_5000 9_51000 98_0]]=2,1,0)</f>
        <v>0</v>
      </c>
      <c r="BR333">
        <f>IF(Table13[[#This Row],[Monthly_Income 1_5500 2_8000 3_11000 4_15000 5_20000 6_27000 7_35000 8_5000 9_51000 98_0]]=3,1,0)</f>
        <v>1</v>
      </c>
      <c r="BS333">
        <f>IF(Table13[[#This Row],[Monthly_Income 1_5500 2_8000 3_11000 4_15000 5_20000 6_27000 7_35000 8_5000 9_51000 98_0]]=4,1,0)</f>
        <v>0</v>
      </c>
      <c r="BT333">
        <f>IF(Table13[[#This Row],[Monthly_Income 1_5500 2_8000 3_11000 4_15000 5_20000 6_27000 7_35000 8_5000 9_51000 98_0]]=5,1,0)</f>
        <v>0</v>
      </c>
      <c r="BU333">
        <f>IF(Table13[[#This Row],[Monthly_Income 1_5500 2_8000 3_11000 4_15000 5_20000 6_27000 7_35000 8_5000 9_51000 98_0]]=6,1,0)</f>
        <v>0</v>
      </c>
      <c r="BV333">
        <f>IF(Table13[[#This Row],[Monthly_Income 1_5500 2_8000 3_11000 4_15000 5_20000 6_27000 7_35000 8_5000 9_51000 98_0]]=7,1,0)</f>
        <v>0</v>
      </c>
      <c r="BW333">
        <f>IF(Table13[[#This Row],[Monthly_Income 1_5500 2_8000 3_11000 4_15000 5_20000 6_27000 7_35000 8_5000 9_51000 98_0]]=8,1,0)</f>
        <v>0</v>
      </c>
      <c r="BX333">
        <f>IF(Table13[[#This Row],[Monthly_Income 1_5500 2_8000 3_11000 4_15000 5_20000 6_27000 7_35000 8_5000 9_51000 98_0]]=9,1,0)</f>
        <v>0</v>
      </c>
      <c r="BY333">
        <f>IF(Table13[[#This Row],[Monthly_Income 1_5500 2_8000 3_11000 4_15000 5_20000 6_27000 7_35000 8_5000 9_51000 98_0]]=98,1,0)</f>
        <v>0</v>
      </c>
      <c r="BZ333">
        <v>5</v>
      </c>
      <c r="CA333">
        <f>IF(Table13[[#This Row],[Monthly_Household_Income]]=1,1,0)</f>
        <v>0</v>
      </c>
      <c r="CB333">
        <f>IF(Table13[[#This Row],[Monthly_Household_Income]]=2,1,0)</f>
        <v>0</v>
      </c>
      <c r="CC333">
        <f>IF(Table13[[#This Row],[Monthly_Household_Income]]=3,1,0)</f>
        <v>0</v>
      </c>
      <c r="CD333">
        <f>IF(Table13[[#This Row],[Monthly_Household_Income]]=4,1,0)</f>
        <v>0</v>
      </c>
      <c r="CE333">
        <f>IF(Table13[[#This Row],[Monthly_Household_Income]]=5,1,0)</f>
        <v>1</v>
      </c>
      <c r="CF333">
        <f>IF(Table13[[#This Row],[Monthly_Household_Income]]=6,1,0)</f>
        <v>0</v>
      </c>
      <c r="CG333">
        <f>IF(Table13[[#This Row],[Monthly_Household_Income]]=7,1,0)</f>
        <v>0</v>
      </c>
      <c r="CH333">
        <f>IF(Table13[[#This Row],[Monthly_Household_Income]]=8,1,0)</f>
        <v>0</v>
      </c>
      <c r="CI333">
        <f>IF(Table13[[#This Row],[Monthly_Household_Income]]=9,1,0)</f>
        <v>0</v>
      </c>
      <c r="CJ333">
        <f>IF(Table13[[#This Row],[Monthly_Household_Income]]=98,1,0)</f>
        <v>0</v>
      </c>
    </row>
    <row r="334" spans="1:88">
      <c r="A334">
        <v>1198</v>
      </c>
      <c r="B334" s="1">
        <v>43069</v>
      </c>
      <c r="C334" t="s">
        <v>35</v>
      </c>
      <c r="D334">
        <v>7</v>
      </c>
      <c r="E334">
        <v>9</v>
      </c>
      <c r="F334">
        <v>8</v>
      </c>
      <c r="G334">
        <v>8</v>
      </c>
      <c r="H334">
        <v>8</v>
      </c>
      <c r="I334">
        <v>5</v>
      </c>
      <c r="J334" t="s">
        <v>15</v>
      </c>
      <c r="K334">
        <v>8</v>
      </c>
      <c r="L334">
        <v>7</v>
      </c>
      <c r="M334">
        <v>9</v>
      </c>
      <c r="N334">
        <v>7</v>
      </c>
      <c r="O334">
        <v>6</v>
      </c>
      <c r="P334">
        <v>8</v>
      </c>
      <c r="Q334">
        <v>7</v>
      </c>
      <c r="R334">
        <v>6</v>
      </c>
      <c r="S334">
        <v>8</v>
      </c>
      <c r="T334">
        <v>8</v>
      </c>
      <c r="U334">
        <v>7</v>
      </c>
      <c r="V334">
        <v>7</v>
      </c>
      <c r="W334">
        <v>6</v>
      </c>
      <c r="X334">
        <v>7</v>
      </c>
      <c r="Y334">
        <v>7</v>
      </c>
      <c r="Z334">
        <v>8</v>
      </c>
      <c r="AA334">
        <v>7</v>
      </c>
      <c r="AB334">
        <v>6</v>
      </c>
      <c r="AC334">
        <v>1</v>
      </c>
      <c r="AD334">
        <f>IF(Table13[[#This Row],[payment]]=1,1,0)</f>
        <v>1</v>
      </c>
      <c r="AE334">
        <f>IF(Table13[[#This Row],[payment]]=2,1,0)</f>
        <v>0</v>
      </c>
      <c r="AF334">
        <f>IF(Table13[[#This Row],[payment]]=3,1,0)</f>
        <v>0</v>
      </c>
      <c r="AG334">
        <v>6</v>
      </c>
      <c r="AH334">
        <f>IF(Table13[[#This Row],[method_payment]]=1,1,0)</f>
        <v>0</v>
      </c>
      <c r="AI334">
        <f>IF(Table13[[#This Row],[method_payment]]=2,1,0)</f>
        <v>0</v>
      </c>
      <c r="AJ334">
        <f>IF(Table13[[#This Row],[method_payment]]=3,1,0)</f>
        <v>0</v>
      </c>
      <c r="AK334">
        <f>IF(Table13[[#This Row],[method_payment]]=5,1,0)</f>
        <v>0</v>
      </c>
      <c r="AL334">
        <f>IF(Table13[[#This Row],[method_payment]]=6,1,0)</f>
        <v>1</v>
      </c>
      <c r="AM334" t="s">
        <v>16</v>
      </c>
      <c r="AN334" t="s">
        <v>16</v>
      </c>
      <c r="AO334">
        <v>2</v>
      </c>
      <c r="AP334" s="2">
        <v>182.76</v>
      </c>
      <c r="AQ334" s="3">
        <f>IF(AND(Table13[[#This Row],[Average_amount_spent_per_visit_last_3_months]]&gt;=1,Table13[[#This Row],[Average_amount_spent_per_visit_last_3_months]]&lt;=999),1,0)</f>
        <v>1</v>
      </c>
      <c r="AR334" s="3">
        <f>IF(AND(Table13[[#This Row],[Average_amount_spent_per_visit_last_3_months]]&gt;=1000,Table13[[#This Row],[Average_amount_spent_per_visit_last_3_months]]&lt;=6700),1,0)</f>
        <v>0</v>
      </c>
      <c r="AS334">
        <v>3</v>
      </c>
      <c r="AT334">
        <v>27</v>
      </c>
      <c r="AU334">
        <f>IF(AND(Table13[[#This Row],[Age]]&gt;=18,Table13[[#This Row],[Age]]&lt;=25),1,0)</f>
        <v>0</v>
      </c>
      <c r="AV334">
        <f>IF(AND(Table13[[#This Row],[Age]]&gt;=26,Table13[[#This Row],[Age]]&lt;=35),1,0)</f>
        <v>1</v>
      </c>
      <c r="AW334">
        <f>IF(AND(Table13[[#This Row],[Age]]&gt;=36,Table13[[#This Row],[Age]]&lt;=45),1,0)</f>
        <v>0</v>
      </c>
      <c r="AX334">
        <f>IF(AND(Table13[[#This Row],[Age]]&gt;=46,Table13[[#This Row],[Age]]&lt;=55),1,0)</f>
        <v>0</v>
      </c>
      <c r="AY334">
        <f>IF(AND(Table13[[#This Row],[Age]]&gt;=56,Table13[[#This Row],[Age]]&lt;=67),1,0)</f>
        <v>0</v>
      </c>
      <c r="AZ334" t="s">
        <v>24</v>
      </c>
      <c r="BA334">
        <f>IF(Table13[[#This Row],[Marital Status]]="Married",1,0)</f>
        <v>0</v>
      </c>
      <c r="BB334">
        <f>IF(Table13[[#This Row],[Marital Status]]="Single",1,0)</f>
        <v>1</v>
      </c>
      <c r="BC334" t="s">
        <v>28</v>
      </c>
      <c r="BD334">
        <f>IF(Table13[[#This Row],[gender]]="Male",1,0)</f>
        <v>0</v>
      </c>
      <c r="BE334">
        <f>IF(Table13[[#This Row],[gender]]="Female",1,0)</f>
        <v>1</v>
      </c>
      <c r="BF334" t="s">
        <v>23</v>
      </c>
      <c r="BG334">
        <f>IF(Table13[[#This Row],[Highest level of Education]]="Did not attend school",1,0)</f>
        <v>0</v>
      </c>
      <c r="BH334">
        <f>IF(Table13[[#This Row],[Highest level of Education]]="K12 completed",1,0)</f>
        <v>0</v>
      </c>
      <c r="BI334">
        <f>IF(Table13[[#This Row],[Highest level of Education]]="High School Completed",1,0)</f>
        <v>0</v>
      </c>
      <c r="BJ334">
        <f>IF(Table13[[#This Row],[Highest level of Education]]="Technical Diploma/Partially completed College",1,0)</f>
        <v>1</v>
      </c>
      <c r="BK334">
        <f>IF(Table13[[#This Row],[Highest level of Education]]="University/College Degree",1,0)</f>
        <v>0</v>
      </c>
      <c r="BL334">
        <f>IF(Table13[[#This Row],[Highest level of Education]]="Post-graduate education",1,0)</f>
        <v>0</v>
      </c>
      <c r="BM334">
        <v>0</v>
      </c>
      <c r="BN334">
        <v>1</v>
      </c>
      <c r="BO334">
        <v>2</v>
      </c>
      <c r="BP334">
        <f>IF(Table13[[#This Row],[Monthly_Income 1_5500 2_8000 3_11000 4_15000 5_20000 6_27000 7_35000 8_5000 9_51000 98_0]]=1,1,0)</f>
        <v>0</v>
      </c>
      <c r="BQ334">
        <f>IF(Table13[[#This Row],[Monthly_Income 1_5500 2_8000 3_11000 4_15000 5_20000 6_27000 7_35000 8_5000 9_51000 98_0]]=2,1,0)</f>
        <v>1</v>
      </c>
      <c r="BR334">
        <f>IF(Table13[[#This Row],[Monthly_Income 1_5500 2_8000 3_11000 4_15000 5_20000 6_27000 7_35000 8_5000 9_51000 98_0]]=3,1,0)</f>
        <v>0</v>
      </c>
      <c r="BS334">
        <f>IF(Table13[[#This Row],[Monthly_Income 1_5500 2_8000 3_11000 4_15000 5_20000 6_27000 7_35000 8_5000 9_51000 98_0]]=4,1,0)</f>
        <v>0</v>
      </c>
      <c r="BT334">
        <f>IF(Table13[[#This Row],[Monthly_Income 1_5500 2_8000 3_11000 4_15000 5_20000 6_27000 7_35000 8_5000 9_51000 98_0]]=5,1,0)</f>
        <v>0</v>
      </c>
      <c r="BU334">
        <f>IF(Table13[[#This Row],[Monthly_Income 1_5500 2_8000 3_11000 4_15000 5_20000 6_27000 7_35000 8_5000 9_51000 98_0]]=6,1,0)</f>
        <v>0</v>
      </c>
      <c r="BV334">
        <f>IF(Table13[[#This Row],[Monthly_Income 1_5500 2_8000 3_11000 4_15000 5_20000 6_27000 7_35000 8_5000 9_51000 98_0]]=7,1,0)</f>
        <v>0</v>
      </c>
      <c r="BW334">
        <f>IF(Table13[[#This Row],[Monthly_Income 1_5500 2_8000 3_11000 4_15000 5_20000 6_27000 7_35000 8_5000 9_51000 98_0]]=8,1,0)</f>
        <v>0</v>
      </c>
      <c r="BX334">
        <f>IF(Table13[[#This Row],[Monthly_Income 1_5500 2_8000 3_11000 4_15000 5_20000 6_27000 7_35000 8_5000 9_51000 98_0]]=9,1,0)</f>
        <v>0</v>
      </c>
      <c r="BY334">
        <f>IF(Table13[[#This Row],[Monthly_Income 1_5500 2_8000 3_11000 4_15000 5_20000 6_27000 7_35000 8_5000 9_51000 98_0]]=98,1,0)</f>
        <v>0</v>
      </c>
      <c r="BZ334">
        <v>2</v>
      </c>
      <c r="CA334">
        <f>IF(Table13[[#This Row],[Monthly_Household_Income]]=1,1,0)</f>
        <v>0</v>
      </c>
      <c r="CB334">
        <f>IF(Table13[[#This Row],[Monthly_Household_Income]]=2,1,0)</f>
        <v>1</v>
      </c>
      <c r="CC334">
        <f>IF(Table13[[#This Row],[Monthly_Household_Income]]=3,1,0)</f>
        <v>0</v>
      </c>
      <c r="CD334">
        <f>IF(Table13[[#This Row],[Monthly_Household_Income]]=4,1,0)</f>
        <v>0</v>
      </c>
      <c r="CE334">
        <f>IF(Table13[[#This Row],[Monthly_Household_Income]]=5,1,0)</f>
        <v>0</v>
      </c>
      <c r="CF334">
        <f>IF(Table13[[#This Row],[Monthly_Household_Income]]=6,1,0)</f>
        <v>0</v>
      </c>
      <c r="CG334">
        <f>IF(Table13[[#This Row],[Monthly_Household_Income]]=7,1,0)</f>
        <v>0</v>
      </c>
      <c r="CH334">
        <f>IF(Table13[[#This Row],[Monthly_Household_Income]]=8,1,0)</f>
        <v>0</v>
      </c>
      <c r="CI334">
        <f>IF(Table13[[#This Row],[Monthly_Household_Income]]=9,1,0)</f>
        <v>0</v>
      </c>
      <c r="CJ334">
        <f>IF(Table13[[#This Row],[Monthly_Household_Income]]=98,1,0)</f>
        <v>0</v>
      </c>
    </row>
    <row r="335" spans="1:88">
      <c r="A335">
        <v>1200</v>
      </c>
      <c r="B335" s="1">
        <v>43004</v>
      </c>
      <c r="C335" t="s">
        <v>29</v>
      </c>
      <c r="D335">
        <v>2</v>
      </c>
      <c r="E335">
        <v>3</v>
      </c>
      <c r="F335">
        <v>5</v>
      </c>
      <c r="G335">
        <v>4</v>
      </c>
      <c r="H335">
        <v>5</v>
      </c>
      <c r="I335">
        <v>4</v>
      </c>
      <c r="J335" t="s">
        <v>15</v>
      </c>
      <c r="K335">
        <v>8</v>
      </c>
      <c r="L335">
        <v>6</v>
      </c>
      <c r="M335">
        <v>7</v>
      </c>
      <c r="N335">
        <v>6</v>
      </c>
      <c r="O335">
        <v>6</v>
      </c>
      <c r="P335">
        <v>8</v>
      </c>
      <c r="Q335">
        <v>7</v>
      </c>
      <c r="R335">
        <v>8</v>
      </c>
      <c r="S335">
        <v>7</v>
      </c>
      <c r="T335">
        <v>7</v>
      </c>
      <c r="U335">
        <v>7</v>
      </c>
      <c r="V335">
        <v>7</v>
      </c>
      <c r="W335">
        <v>6</v>
      </c>
      <c r="X335">
        <v>6</v>
      </c>
      <c r="Y335">
        <v>4</v>
      </c>
      <c r="Z335">
        <v>6</v>
      </c>
      <c r="AA335">
        <v>6</v>
      </c>
      <c r="AB335">
        <v>0</v>
      </c>
      <c r="AC335">
        <v>2</v>
      </c>
      <c r="AD335">
        <f>IF(Table13[[#This Row],[payment]]=1,1,0)</f>
        <v>0</v>
      </c>
      <c r="AE335">
        <f>IF(Table13[[#This Row],[payment]]=2,1,0)</f>
        <v>1</v>
      </c>
      <c r="AF335">
        <f>IF(Table13[[#This Row],[payment]]=3,1,0)</f>
        <v>0</v>
      </c>
      <c r="AG335">
        <v>1</v>
      </c>
      <c r="AH335">
        <f>IF(Table13[[#This Row],[method_payment]]=1,1,0)</f>
        <v>1</v>
      </c>
      <c r="AI335">
        <f>IF(Table13[[#This Row],[method_payment]]=2,1,0)</f>
        <v>0</v>
      </c>
      <c r="AJ335">
        <f>IF(Table13[[#This Row],[method_payment]]=3,1,0)</f>
        <v>0</v>
      </c>
      <c r="AK335">
        <f>IF(Table13[[#This Row],[method_payment]]=5,1,0)</f>
        <v>0</v>
      </c>
      <c r="AL335">
        <f>IF(Table13[[#This Row],[method_payment]]=6,1,0)</f>
        <v>0</v>
      </c>
      <c r="AM335" t="s">
        <v>15</v>
      </c>
      <c r="AN335" t="s">
        <v>16</v>
      </c>
      <c r="AO335">
        <v>1</v>
      </c>
      <c r="AP335" s="2">
        <v>321.36</v>
      </c>
      <c r="AQ335" s="3">
        <f>IF(AND(Table13[[#This Row],[Average_amount_spent_per_visit_last_3_months]]&gt;=1,Table13[[#This Row],[Average_amount_spent_per_visit_last_3_months]]&lt;=999),1,0)</f>
        <v>1</v>
      </c>
      <c r="AR335" s="3">
        <f>IF(AND(Table13[[#This Row],[Average_amount_spent_per_visit_last_3_months]]&gt;=1000,Table13[[#This Row],[Average_amount_spent_per_visit_last_3_months]]&lt;=6700),1,0)</f>
        <v>0</v>
      </c>
      <c r="AS335">
        <v>1</v>
      </c>
      <c r="AT335">
        <v>42</v>
      </c>
      <c r="AU335">
        <f>IF(AND(Table13[[#This Row],[Age]]&gt;=18,Table13[[#This Row],[Age]]&lt;=25),1,0)</f>
        <v>0</v>
      </c>
      <c r="AV335">
        <f>IF(AND(Table13[[#This Row],[Age]]&gt;=26,Table13[[#This Row],[Age]]&lt;=35),1,0)</f>
        <v>0</v>
      </c>
      <c r="AW335">
        <f>IF(AND(Table13[[#This Row],[Age]]&gt;=36,Table13[[#This Row],[Age]]&lt;=45),1,0)</f>
        <v>1</v>
      </c>
      <c r="AX335">
        <f>IF(AND(Table13[[#This Row],[Age]]&gt;=46,Table13[[#This Row],[Age]]&lt;=55),1,0)</f>
        <v>0</v>
      </c>
      <c r="AY335">
        <f>IF(AND(Table13[[#This Row],[Age]]&gt;=56,Table13[[#This Row],[Age]]&lt;=67),1,0)</f>
        <v>0</v>
      </c>
      <c r="AZ335" t="s">
        <v>25</v>
      </c>
      <c r="BA335">
        <f>IF(Table13[[#This Row],[Marital Status]]="Married",1,0)</f>
        <v>1</v>
      </c>
      <c r="BB335">
        <f>IF(Table13[[#This Row],[Marital Status]]="Single",1,0)</f>
        <v>0</v>
      </c>
      <c r="BC335" t="s">
        <v>27</v>
      </c>
      <c r="BD335">
        <f>IF(Table13[[#This Row],[gender]]="Male",1,0)</f>
        <v>1</v>
      </c>
      <c r="BE335">
        <f>IF(Table13[[#This Row],[gender]]="Female",1,0)</f>
        <v>0</v>
      </c>
      <c r="BF335" t="s">
        <v>19</v>
      </c>
      <c r="BG335">
        <f>IF(Table13[[#This Row],[Highest level of Education]]="Did not attend school",1,0)</f>
        <v>0</v>
      </c>
      <c r="BH335">
        <f>IF(Table13[[#This Row],[Highest level of Education]]="K12 completed",1,0)</f>
        <v>0</v>
      </c>
      <c r="BI335">
        <f>IF(Table13[[#This Row],[Highest level of Education]]="High School Completed",1,0)</f>
        <v>0</v>
      </c>
      <c r="BJ335">
        <f>IF(Table13[[#This Row],[Highest level of Education]]="Technical Diploma/Partially completed College",1,0)</f>
        <v>0</v>
      </c>
      <c r="BK335">
        <f>IF(Table13[[#This Row],[Highest level of Education]]="University/College Degree",1,0)</f>
        <v>1</v>
      </c>
      <c r="BL335">
        <f>IF(Table13[[#This Row],[Highest level of Education]]="Post-graduate education",1,0)</f>
        <v>0</v>
      </c>
      <c r="BM335">
        <v>3</v>
      </c>
      <c r="BN335">
        <v>1</v>
      </c>
      <c r="BO335">
        <v>5</v>
      </c>
      <c r="BP335">
        <f>IF(Table13[[#This Row],[Monthly_Income 1_5500 2_8000 3_11000 4_15000 5_20000 6_27000 7_35000 8_5000 9_51000 98_0]]=1,1,0)</f>
        <v>0</v>
      </c>
      <c r="BQ335">
        <f>IF(Table13[[#This Row],[Monthly_Income 1_5500 2_8000 3_11000 4_15000 5_20000 6_27000 7_35000 8_5000 9_51000 98_0]]=2,1,0)</f>
        <v>0</v>
      </c>
      <c r="BR335">
        <f>IF(Table13[[#This Row],[Monthly_Income 1_5500 2_8000 3_11000 4_15000 5_20000 6_27000 7_35000 8_5000 9_51000 98_0]]=3,1,0)</f>
        <v>0</v>
      </c>
      <c r="BS335">
        <f>IF(Table13[[#This Row],[Monthly_Income 1_5500 2_8000 3_11000 4_15000 5_20000 6_27000 7_35000 8_5000 9_51000 98_0]]=4,1,0)</f>
        <v>0</v>
      </c>
      <c r="BT335">
        <f>IF(Table13[[#This Row],[Monthly_Income 1_5500 2_8000 3_11000 4_15000 5_20000 6_27000 7_35000 8_5000 9_51000 98_0]]=5,1,0)</f>
        <v>1</v>
      </c>
      <c r="BU335">
        <f>IF(Table13[[#This Row],[Monthly_Income 1_5500 2_8000 3_11000 4_15000 5_20000 6_27000 7_35000 8_5000 9_51000 98_0]]=6,1,0)</f>
        <v>0</v>
      </c>
      <c r="BV335">
        <f>IF(Table13[[#This Row],[Monthly_Income 1_5500 2_8000 3_11000 4_15000 5_20000 6_27000 7_35000 8_5000 9_51000 98_0]]=7,1,0)</f>
        <v>0</v>
      </c>
      <c r="BW335">
        <f>IF(Table13[[#This Row],[Monthly_Income 1_5500 2_8000 3_11000 4_15000 5_20000 6_27000 7_35000 8_5000 9_51000 98_0]]=8,1,0)</f>
        <v>0</v>
      </c>
      <c r="BX335">
        <f>IF(Table13[[#This Row],[Monthly_Income 1_5500 2_8000 3_11000 4_15000 5_20000 6_27000 7_35000 8_5000 9_51000 98_0]]=9,1,0)</f>
        <v>0</v>
      </c>
      <c r="BY335">
        <f>IF(Table13[[#This Row],[Monthly_Income 1_5500 2_8000 3_11000 4_15000 5_20000 6_27000 7_35000 8_5000 9_51000 98_0]]=98,1,0)</f>
        <v>0</v>
      </c>
      <c r="BZ335">
        <v>9</v>
      </c>
      <c r="CA335">
        <f>IF(Table13[[#This Row],[Monthly_Household_Income]]=1,1,0)</f>
        <v>0</v>
      </c>
      <c r="CB335">
        <f>IF(Table13[[#This Row],[Monthly_Household_Income]]=2,1,0)</f>
        <v>0</v>
      </c>
      <c r="CC335">
        <f>IF(Table13[[#This Row],[Monthly_Household_Income]]=3,1,0)</f>
        <v>0</v>
      </c>
      <c r="CD335">
        <f>IF(Table13[[#This Row],[Monthly_Household_Income]]=4,1,0)</f>
        <v>0</v>
      </c>
      <c r="CE335">
        <f>IF(Table13[[#This Row],[Monthly_Household_Income]]=5,1,0)</f>
        <v>0</v>
      </c>
      <c r="CF335">
        <f>IF(Table13[[#This Row],[Monthly_Household_Income]]=6,1,0)</f>
        <v>0</v>
      </c>
      <c r="CG335">
        <f>IF(Table13[[#This Row],[Monthly_Household_Income]]=7,1,0)</f>
        <v>0</v>
      </c>
      <c r="CH335">
        <f>IF(Table13[[#This Row],[Monthly_Household_Income]]=8,1,0)</f>
        <v>0</v>
      </c>
      <c r="CI335">
        <f>IF(Table13[[#This Row],[Monthly_Household_Income]]=9,1,0)</f>
        <v>1</v>
      </c>
      <c r="CJ335">
        <f>IF(Table13[[#This Row],[Monthly_Household_Income]]=98,1,0)</f>
        <v>0</v>
      </c>
    </row>
    <row r="336" spans="1:88">
      <c r="A336">
        <v>1202</v>
      </c>
      <c r="B336" s="1">
        <v>42998</v>
      </c>
      <c r="C336" t="s">
        <v>2</v>
      </c>
      <c r="D336">
        <v>7</v>
      </c>
      <c r="E336">
        <v>8</v>
      </c>
      <c r="F336">
        <v>7</v>
      </c>
      <c r="G336">
        <v>7</v>
      </c>
      <c r="H336">
        <v>8</v>
      </c>
      <c r="I336">
        <v>8</v>
      </c>
      <c r="J336" t="s">
        <v>16</v>
      </c>
      <c r="K336">
        <v>8</v>
      </c>
      <c r="L336">
        <v>7</v>
      </c>
      <c r="M336">
        <v>7</v>
      </c>
      <c r="N336">
        <v>7</v>
      </c>
      <c r="O336">
        <v>8</v>
      </c>
      <c r="P336">
        <v>8</v>
      </c>
      <c r="Q336">
        <v>7</v>
      </c>
      <c r="R336">
        <v>7</v>
      </c>
      <c r="S336">
        <v>8</v>
      </c>
      <c r="T336">
        <v>9</v>
      </c>
      <c r="U336">
        <v>8</v>
      </c>
      <c r="V336">
        <v>9</v>
      </c>
      <c r="W336">
        <v>9</v>
      </c>
      <c r="X336">
        <v>8</v>
      </c>
      <c r="Y336">
        <v>9</v>
      </c>
      <c r="Z336">
        <v>9</v>
      </c>
      <c r="AA336">
        <v>8</v>
      </c>
      <c r="AB336">
        <v>8</v>
      </c>
      <c r="AC336">
        <v>1</v>
      </c>
      <c r="AD336">
        <f>IF(Table13[[#This Row],[payment]]=1,1,0)</f>
        <v>1</v>
      </c>
      <c r="AE336">
        <f>IF(Table13[[#This Row],[payment]]=2,1,0)</f>
        <v>0</v>
      </c>
      <c r="AF336">
        <f>IF(Table13[[#This Row],[payment]]=3,1,0)</f>
        <v>0</v>
      </c>
      <c r="AG336">
        <v>1</v>
      </c>
      <c r="AH336">
        <f>IF(Table13[[#This Row],[method_payment]]=1,1,0)</f>
        <v>1</v>
      </c>
      <c r="AI336">
        <f>IF(Table13[[#This Row],[method_payment]]=2,1,0)</f>
        <v>0</v>
      </c>
      <c r="AJ336">
        <f>IF(Table13[[#This Row],[method_payment]]=3,1,0)</f>
        <v>0</v>
      </c>
      <c r="AK336">
        <f>IF(Table13[[#This Row],[method_payment]]=5,1,0)</f>
        <v>0</v>
      </c>
      <c r="AL336">
        <f>IF(Table13[[#This Row],[method_payment]]=6,1,0)</f>
        <v>0</v>
      </c>
      <c r="AM336" t="s">
        <v>16</v>
      </c>
      <c r="AN336" t="s">
        <v>15</v>
      </c>
      <c r="AO336">
        <v>2</v>
      </c>
      <c r="AP336" s="2">
        <v>269.48</v>
      </c>
      <c r="AQ336" s="3">
        <f>IF(AND(Table13[[#This Row],[Average_amount_spent_per_visit_last_3_months]]&gt;=1,Table13[[#This Row],[Average_amount_spent_per_visit_last_3_months]]&lt;=999),1,0)</f>
        <v>1</v>
      </c>
      <c r="AR336" s="3">
        <f>IF(AND(Table13[[#This Row],[Average_amount_spent_per_visit_last_3_months]]&gt;=1000,Table13[[#This Row],[Average_amount_spent_per_visit_last_3_months]]&lt;=6700),1,0)</f>
        <v>0</v>
      </c>
      <c r="AS336">
        <v>1</v>
      </c>
      <c r="AT336">
        <v>33</v>
      </c>
      <c r="AU336">
        <f>IF(AND(Table13[[#This Row],[Age]]&gt;=18,Table13[[#This Row],[Age]]&lt;=25),1,0)</f>
        <v>0</v>
      </c>
      <c r="AV336">
        <f>IF(AND(Table13[[#This Row],[Age]]&gt;=26,Table13[[#This Row],[Age]]&lt;=35),1,0)</f>
        <v>1</v>
      </c>
      <c r="AW336">
        <f>IF(AND(Table13[[#This Row],[Age]]&gt;=36,Table13[[#This Row],[Age]]&lt;=45),1,0)</f>
        <v>0</v>
      </c>
      <c r="AX336">
        <f>IF(AND(Table13[[#This Row],[Age]]&gt;=46,Table13[[#This Row],[Age]]&lt;=55),1,0)</f>
        <v>0</v>
      </c>
      <c r="AY336">
        <f>IF(AND(Table13[[#This Row],[Age]]&gt;=56,Table13[[#This Row],[Age]]&lt;=67),1,0)</f>
        <v>0</v>
      </c>
      <c r="AZ336" t="s">
        <v>25</v>
      </c>
      <c r="BA336">
        <f>IF(Table13[[#This Row],[Marital Status]]="Married",1,0)</f>
        <v>1</v>
      </c>
      <c r="BB336">
        <f>IF(Table13[[#This Row],[Marital Status]]="Single",1,0)</f>
        <v>0</v>
      </c>
      <c r="BC336" t="s">
        <v>28</v>
      </c>
      <c r="BD336">
        <f>IF(Table13[[#This Row],[gender]]="Male",1,0)</f>
        <v>0</v>
      </c>
      <c r="BE336">
        <f>IF(Table13[[#This Row],[gender]]="Female",1,0)</f>
        <v>1</v>
      </c>
      <c r="BF336" t="s">
        <v>20</v>
      </c>
      <c r="BG336">
        <f>IF(Table13[[#This Row],[Highest level of Education]]="Did not attend school",1,0)</f>
        <v>0</v>
      </c>
      <c r="BH336">
        <f>IF(Table13[[#This Row],[Highest level of Education]]="K12 completed",1,0)</f>
        <v>0</v>
      </c>
      <c r="BI336">
        <f>IF(Table13[[#This Row],[Highest level of Education]]="High School Completed",1,0)</f>
        <v>1</v>
      </c>
      <c r="BJ336">
        <f>IF(Table13[[#This Row],[Highest level of Education]]="Technical Diploma/Partially completed College",1,0)</f>
        <v>0</v>
      </c>
      <c r="BK336">
        <f>IF(Table13[[#This Row],[Highest level of Education]]="University/College Degree",1,0)</f>
        <v>0</v>
      </c>
      <c r="BL336">
        <f>IF(Table13[[#This Row],[Highest level of Education]]="Post-graduate education",1,0)</f>
        <v>0</v>
      </c>
      <c r="BM336">
        <v>2</v>
      </c>
      <c r="BN336">
        <v>1</v>
      </c>
      <c r="BO336">
        <v>2</v>
      </c>
      <c r="BP336">
        <f>IF(Table13[[#This Row],[Monthly_Income 1_5500 2_8000 3_11000 4_15000 5_20000 6_27000 7_35000 8_5000 9_51000 98_0]]=1,1,0)</f>
        <v>0</v>
      </c>
      <c r="BQ336">
        <f>IF(Table13[[#This Row],[Monthly_Income 1_5500 2_8000 3_11000 4_15000 5_20000 6_27000 7_35000 8_5000 9_51000 98_0]]=2,1,0)</f>
        <v>1</v>
      </c>
      <c r="BR336">
        <f>IF(Table13[[#This Row],[Monthly_Income 1_5500 2_8000 3_11000 4_15000 5_20000 6_27000 7_35000 8_5000 9_51000 98_0]]=3,1,0)</f>
        <v>0</v>
      </c>
      <c r="BS336">
        <f>IF(Table13[[#This Row],[Monthly_Income 1_5500 2_8000 3_11000 4_15000 5_20000 6_27000 7_35000 8_5000 9_51000 98_0]]=4,1,0)</f>
        <v>0</v>
      </c>
      <c r="BT336">
        <f>IF(Table13[[#This Row],[Monthly_Income 1_5500 2_8000 3_11000 4_15000 5_20000 6_27000 7_35000 8_5000 9_51000 98_0]]=5,1,0)</f>
        <v>0</v>
      </c>
      <c r="BU336">
        <f>IF(Table13[[#This Row],[Monthly_Income 1_5500 2_8000 3_11000 4_15000 5_20000 6_27000 7_35000 8_5000 9_51000 98_0]]=6,1,0)</f>
        <v>0</v>
      </c>
      <c r="BV336">
        <f>IF(Table13[[#This Row],[Monthly_Income 1_5500 2_8000 3_11000 4_15000 5_20000 6_27000 7_35000 8_5000 9_51000 98_0]]=7,1,0)</f>
        <v>0</v>
      </c>
      <c r="BW336">
        <f>IF(Table13[[#This Row],[Monthly_Income 1_5500 2_8000 3_11000 4_15000 5_20000 6_27000 7_35000 8_5000 9_51000 98_0]]=8,1,0)</f>
        <v>0</v>
      </c>
      <c r="BX336">
        <f>IF(Table13[[#This Row],[Monthly_Income 1_5500 2_8000 3_11000 4_15000 5_20000 6_27000 7_35000 8_5000 9_51000 98_0]]=9,1,0)</f>
        <v>0</v>
      </c>
      <c r="BY336">
        <f>IF(Table13[[#This Row],[Monthly_Income 1_5500 2_8000 3_11000 4_15000 5_20000 6_27000 7_35000 8_5000 9_51000 98_0]]=98,1,0)</f>
        <v>0</v>
      </c>
      <c r="BZ336">
        <v>5</v>
      </c>
      <c r="CA336">
        <f>IF(Table13[[#This Row],[Monthly_Household_Income]]=1,1,0)</f>
        <v>0</v>
      </c>
      <c r="CB336">
        <f>IF(Table13[[#This Row],[Monthly_Household_Income]]=2,1,0)</f>
        <v>0</v>
      </c>
      <c r="CC336">
        <f>IF(Table13[[#This Row],[Monthly_Household_Income]]=3,1,0)</f>
        <v>0</v>
      </c>
      <c r="CD336">
        <f>IF(Table13[[#This Row],[Monthly_Household_Income]]=4,1,0)</f>
        <v>0</v>
      </c>
      <c r="CE336">
        <f>IF(Table13[[#This Row],[Monthly_Household_Income]]=5,1,0)</f>
        <v>1</v>
      </c>
      <c r="CF336">
        <f>IF(Table13[[#This Row],[Monthly_Household_Income]]=6,1,0)</f>
        <v>0</v>
      </c>
      <c r="CG336">
        <f>IF(Table13[[#This Row],[Monthly_Household_Income]]=7,1,0)</f>
        <v>0</v>
      </c>
      <c r="CH336">
        <f>IF(Table13[[#This Row],[Monthly_Household_Income]]=8,1,0)</f>
        <v>0</v>
      </c>
      <c r="CI336">
        <f>IF(Table13[[#This Row],[Monthly_Household_Income]]=9,1,0)</f>
        <v>0</v>
      </c>
      <c r="CJ336">
        <f>IF(Table13[[#This Row],[Monthly_Household_Income]]=98,1,0)</f>
        <v>0</v>
      </c>
    </row>
    <row r="337" spans="1:88">
      <c r="A337">
        <v>1204</v>
      </c>
      <c r="B337" s="1">
        <v>43191</v>
      </c>
      <c r="C337" t="s">
        <v>2</v>
      </c>
      <c r="D337">
        <v>10</v>
      </c>
      <c r="E337">
        <v>10</v>
      </c>
      <c r="F337">
        <v>8</v>
      </c>
      <c r="G337">
        <v>9</v>
      </c>
      <c r="H337">
        <v>8</v>
      </c>
      <c r="I337">
        <v>9</v>
      </c>
      <c r="J337" t="s">
        <v>15</v>
      </c>
      <c r="K337">
        <v>8</v>
      </c>
      <c r="L337">
        <v>9</v>
      </c>
      <c r="M337">
        <v>8</v>
      </c>
      <c r="N337">
        <v>10</v>
      </c>
      <c r="O337">
        <v>10</v>
      </c>
      <c r="P337">
        <v>9</v>
      </c>
      <c r="Q337">
        <v>10</v>
      </c>
      <c r="R337">
        <v>8</v>
      </c>
      <c r="S337">
        <v>9</v>
      </c>
      <c r="T337">
        <v>8</v>
      </c>
      <c r="U337">
        <v>8</v>
      </c>
      <c r="V337">
        <v>10</v>
      </c>
      <c r="W337">
        <v>10</v>
      </c>
      <c r="X337">
        <v>9</v>
      </c>
      <c r="Y337">
        <v>9</v>
      </c>
      <c r="Z337">
        <v>8</v>
      </c>
      <c r="AA337">
        <v>9</v>
      </c>
      <c r="AB337">
        <v>9</v>
      </c>
      <c r="AC337">
        <v>2</v>
      </c>
      <c r="AD337">
        <f>IF(Table13[[#This Row],[payment]]=1,1,0)</f>
        <v>0</v>
      </c>
      <c r="AE337">
        <f>IF(Table13[[#This Row],[payment]]=2,1,0)</f>
        <v>1</v>
      </c>
      <c r="AF337">
        <f>IF(Table13[[#This Row],[payment]]=3,1,0)</f>
        <v>0</v>
      </c>
      <c r="AG337">
        <v>1</v>
      </c>
      <c r="AH337">
        <f>IF(Table13[[#This Row],[method_payment]]=1,1,0)</f>
        <v>1</v>
      </c>
      <c r="AI337">
        <f>IF(Table13[[#This Row],[method_payment]]=2,1,0)</f>
        <v>0</v>
      </c>
      <c r="AJ337">
        <f>IF(Table13[[#This Row],[method_payment]]=3,1,0)</f>
        <v>0</v>
      </c>
      <c r="AK337">
        <f>IF(Table13[[#This Row],[method_payment]]=5,1,0)</f>
        <v>0</v>
      </c>
      <c r="AL337">
        <f>IF(Table13[[#This Row],[method_payment]]=6,1,0)</f>
        <v>0</v>
      </c>
      <c r="AM337" t="s">
        <v>16</v>
      </c>
      <c r="AN337" t="s">
        <v>16</v>
      </c>
      <c r="AO337">
        <v>1</v>
      </c>
      <c r="AP337" s="2">
        <v>545.20000000000005</v>
      </c>
      <c r="AQ337" s="3">
        <f>IF(AND(Table13[[#This Row],[Average_amount_spent_per_visit_last_3_months]]&gt;=1,Table13[[#This Row],[Average_amount_spent_per_visit_last_3_months]]&lt;=999),1,0)</f>
        <v>1</v>
      </c>
      <c r="AR337" s="3">
        <f>IF(AND(Table13[[#This Row],[Average_amount_spent_per_visit_last_3_months]]&gt;=1000,Table13[[#This Row],[Average_amount_spent_per_visit_last_3_months]]&lt;=6700),1,0)</f>
        <v>0</v>
      </c>
      <c r="AS337">
        <v>3</v>
      </c>
      <c r="AT337">
        <v>26</v>
      </c>
      <c r="AU337">
        <f>IF(AND(Table13[[#This Row],[Age]]&gt;=18,Table13[[#This Row],[Age]]&lt;=25),1,0)</f>
        <v>0</v>
      </c>
      <c r="AV337">
        <f>IF(AND(Table13[[#This Row],[Age]]&gt;=26,Table13[[#This Row],[Age]]&lt;=35),1,0)</f>
        <v>1</v>
      </c>
      <c r="AW337">
        <f>IF(AND(Table13[[#This Row],[Age]]&gt;=36,Table13[[#This Row],[Age]]&lt;=45),1,0)</f>
        <v>0</v>
      </c>
      <c r="AX337">
        <f>IF(AND(Table13[[#This Row],[Age]]&gt;=46,Table13[[#This Row],[Age]]&lt;=55),1,0)</f>
        <v>0</v>
      </c>
      <c r="AY337">
        <f>IF(AND(Table13[[#This Row],[Age]]&gt;=56,Table13[[#This Row],[Age]]&lt;=67),1,0)</f>
        <v>0</v>
      </c>
      <c r="AZ337" t="s">
        <v>25</v>
      </c>
      <c r="BA337">
        <f>IF(Table13[[#This Row],[Marital Status]]="Married",1,0)</f>
        <v>1</v>
      </c>
      <c r="BB337">
        <f>IF(Table13[[#This Row],[Marital Status]]="Single",1,0)</f>
        <v>0</v>
      </c>
      <c r="BC337" t="s">
        <v>27</v>
      </c>
      <c r="BD337">
        <f>IF(Table13[[#This Row],[gender]]="Male",1,0)</f>
        <v>1</v>
      </c>
      <c r="BE337">
        <f>IF(Table13[[#This Row],[gender]]="Female",1,0)</f>
        <v>0</v>
      </c>
      <c r="BF337" t="s">
        <v>19</v>
      </c>
      <c r="BG337">
        <f>IF(Table13[[#This Row],[Highest level of Education]]="Did not attend school",1,0)</f>
        <v>0</v>
      </c>
      <c r="BH337">
        <f>IF(Table13[[#This Row],[Highest level of Education]]="K12 completed",1,0)</f>
        <v>0</v>
      </c>
      <c r="BI337">
        <f>IF(Table13[[#This Row],[Highest level of Education]]="High School Completed",1,0)</f>
        <v>0</v>
      </c>
      <c r="BJ337">
        <f>IF(Table13[[#This Row],[Highest level of Education]]="Technical Diploma/Partially completed College",1,0)</f>
        <v>0</v>
      </c>
      <c r="BK337">
        <f>IF(Table13[[#This Row],[Highest level of Education]]="University/College Degree",1,0)</f>
        <v>1</v>
      </c>
      <c r="BL337">
        <f>IF(Table13[[#This Row],[Highest level of Education]]="Post-graduate education",1,0)</f>
        <v>0</v>
      </c>
      <c r="BM337">
        <v>3</v>
      </c>
      <c r="BN337">
        <v>1</v>
      </c>
      <c r="BO337">
        <v>3</v>
      </c>
      <c r="BP337">
        <f>IF(Table13[[#This Row],[Monthly_Income 1_5500 2_8000 3_11000 4_15000 5_20000 6_27000 7_35000 8_5000 9_51000 98_0]]=1,1,0)</f>
        <v>0</v>
      </c>
      <c r="BQ337">
        <f>IF(Table13[[#This Row],[Monthly_Income 1_5500 2_8000 3_11000 4_15000 5_20000 6_27000 7_35000 8_5000 9_51000 98_0]]=2,1,0)</f>
        <v>0</v>
      </c>
      <c r="BR337">
        <f>IF(Table13[[#This Row],[Monthly_Income 1_5500 2_8000 3_11000 4_15000 5_20000 6_27000 7_35000 8_5000 9_51000 98_0]]=3,1,0)</f>
        <v>1</v>
      </c>
      <c r="BS337">
        <f>IF(Table13[[#This Row],[Monthly_Income 1_5500 2_8000 3_11000 4_15000 5_20000 6_27000 7_35000 8_5000 9_51000 98_0]]=4,1,0)</f>
        <v>0</v>
      </c>
      <c r="BT337">
        <f>IF(Table13[[#This Row],[Monthly_Income 1_5500 2_8000 3_11000 4_15000 5_20000 6_27000 7_35000 8_5000 9_51000 98_0]]=5,1,0)</f>
        <v>0</v>
      </c>
      <c r="BU337">
        <f>IF(Table13[[#This Row],[Monthly_Income 1_5500 2_8000 3_11000 4_15000 5_20000 6_27000 7_35000 8_5000 9_51000 98_0]]=6,1,0)</f>
        <v>0</v>
      </c>
      <c r="BV337">
        <f>IF(Table13[[#This Row],[Monthly_Income 1_5500 2_8000 3_11000 4_15000 5_20000 6_27000 7_35000 8_5000 9_51000 98_0]]=7,1,0)</f>
        <v>0</v>
      </c>
      <c r="BW337">
        <f>IF(Table13[[#This Row],[Monthly_Income 1_5500 2_8000 3_11000 4_15000 5_20000 6_27000 7_35000 8_5000 9_51000 98_0]]=8,1,0)</f>
        <v>0</v>
      </c>
      <c r="BX337">
        <f>IF(Table13[[#This Row],[Monthly_Income 1_5500 2_8000 3_11000 4_15000 5_20000 6_27000 7_35000 8_5000 9_51000 98_0]]=9,1,0)</f>
        <v>0</v>
      </c>
      <c r="BY337">
        <f>IF(Table13[[#This Row],[Monthly_Income 1_5500 2_8000 3_11000 4_15000 5_20000 6_27000 7_35000 8_5000 9_51000 98_0]]=98,1,0)</f>
        <v>0</v>
      </c>
      <c r="BZ337">
        <v>6</v>
      </c>
      <c r="CA337">
        <f>IF(Table13[[#This Row],[Monthly_Household_Income]]=1,1,0)</f>
        <v>0</v>
      </c>
      <c r="CB337">
        <f>IF(Table13[[#This Row],[Monthly_Household_Income]]=2,1,0)</f>
        <v>0</v>
      </c>
      <c r="CC337">
        <f>IF(Table13[[#This Row],[Monthly_Household_Income]]=3,1,0)</f>
        <v>0</v>
      </c>
      <c r="CD337">
        <f>IF(Table13[[#This Row],[Monthly_Household_Income]]=4,1,0)</f>
        <v>0</v>
      </c>
      <c r="CE337">
        <f>IF(Table13[[#This Row],[Monthly_Household_Income]]=5,1,0)</f>
        <v>0</v>
      </c>
      <c r="CF337">
        <f>IF(Table13[[#This Row],[Monthly_Household_Income]]=6,1,0)</f>
        <v>1</v>
      </c>
      <c r="CG337">
        <f>IF(Table13[[#This Row],[Monthly_Household_Income]]=7,1,0)</f>
        <v>0</v>
      </c>
      <c r="CH337">
        <f>IF(Table13[[#This Row],[Monthly_Household_Income]]=8,1,0)</f>
        <v>0</v>
      </c>
      <c r="CI337">
        <f>IF(Table13[[#This Row],[Monthly_Household_Income]]=9,1,0)</f>
        <v>0</v>
      </c>
      <c r="CJ337">
        <f>IF(Table13[[#This Row],[Monthly_Household_Income]]=98,1,0)</f>
        <v>0</v>
      </c>
    </row>
    <row r="338" spans="1:88">
      <c r="A338">
        <v>1207</v>
      </c>
      <c r="B338" s="1">
        <v>43222</v>
      </c>
      <c r="C338" t="s">
        <v>35</v>
      </c>
      <c r="D338">
        <v>8</v>
      </c>
      <c r="E338">
        <v>9</v>
      </c>
      <c r="F338">
        <v>8</v>
      </c>
      <c r="G338">
        <v>9</v>
      </c>
      <c r="H338">
        <v>8</v>
      </c>
      <c r="I338">
        <v>9</v>
      </c>
      <c r="J338" t="s">
        <v>15</v>
      </c>
      <c r="K338">
        <v>9</v>
      </c>
      <c r="L338">
        <v>8</v>
      </c>
      <c r="M338">
        <v>10</v>
      </c>
      <c r="N338">
        <v>10</v>
      </c>
      <c r="O338">
        <v>9</v>
      </c>
      <c r="P338">
        <v>10</v>
      </c>
      <c r="Q338">
        <v>8</v>
      </c>
      <c r="R338">
        <v>9</v>
      </c>
      <c r="S338">
        <v>8</v>
      </c>
      <c r="T338">
        <v>8</v>
      </c>
      <c r="U338">
        <v>10</v>
      </c>
      <c r="V338">
        <v>10</v>
      </c>
      <c r="W338">
        <v>9</v>
      </c>
      <c r="X338">
        <v>9</v>
      </c>
      <c r="Y338">
        <v>8</v>
      </c>
      <c r="Z338">
        <v>9</v>
      </c>
      <c r="AA338">
        <v>8</v>
      </c>
      <c r="AB338">
        <v>10</v>
      </c>
      <c r="AC338">
        <v>1</v>
      </c>
      <c r="AD338">
        <f>IF(Table13[[#This Row],[payment]]=1,1,0)</f>
        <v>1</v>
      </c>
      <c r="AE338">
        <f>IF(Table13[[#This Row],[payment]]=2,1,0)</f>
        <v>0</v>
      </c>
      <c r="AF338">
        <f>IF(Table13[[#This Row],[payment]]=3,1,0)</f>
        <v>0</v>
      </c>
      <c r="AG338">
        <v>6</v>
      </c>
      <c r="AH338">
        <f>IF(Table13[[#This Row],[method_payment]]=1,1,0)</f>
        <v>0</v>
      </c>
      <c r="AI338">
        <f>IF(Table13[[#This Row],[method_payment]]=2,1,0)</f>
        <v>0</v>
      </c>
      <c r="AJ338">
        <f>IF(Table13[[#This Row],[method_payment]]=3,1,0)</f>
        <v>0</v>
      </c>
      <c r="AK338">
        <f>IF(Table13[[#This Row],[method_payment]]=5,1,0)</f>
        <v>0</v>
      </c>
      <c r="AL338">
        <f>IF(Table13[[#This Row],[method_payment]]=6,1,0)</f>
        <v>1</v>
      </c>
      <c r="AM338" t="s">
        <v>16</v>
      </c>
      <c r="AN338" t="s">
        <v>16</v>
      </c>
      <c r="AO338">
        <v>5</v>
      </c>
      <c r="AP338" s="2">
        <v>57.42</v>
      </c>
      <c r="AQ338" s="3">
        <f>IF(AND(Table13[[#This Row],[Average_amount_spent_per_visit_last_3_months]]&gt;=1,Table13[[#This Row],[Average_amount_spent_per_visit_last_3_months]]&lt;=999),1,0)</f>
        <v>1</v>
      </c>
      <c r="AR338" s="3">
        <f>IF(AND(Table13[[#This Row],[Average_amount_spent_per_visit_last_3_months]]&gt;=1000,Table13[[#This Row],[Average_amount_spent_per_visit_last_3_months]]&lt;=6700),1,0)</f>
        <v>0</v>
      </c>
      <c r="AS338">
        <v>2</v>
      </c>
      <c r="AT338">
        <v>25</v>
      </c>
      <c r="AU338">
        <f>IF(AND(Table13[[#This Row],[Age]]&gt;=18,Table13[[#This Row],[Age]]&lt;=25),1,0)</f>
        <v>1</v>
      </c>
      <c r="AV338">
        <f>IF(AND(Table13[[#This Row],[Age]]&gt;=26,Table13[[#This Row],[Age]]&lt;=35),1,0)</f>
        <v>0</v>
      </c>
      <c r="AW338">
        <f>IF(AND(Table13[[#This Row],[Age]]&gt;=36,Table13[[#This Row],[Age]]&lt;=45),1,0)</f>
        <v>0</v>
      </c>
      <c r="AX338">
        <f>IF(AND(Table13[[#This Row],[Age]]&gt;=46,Table13[[#This Row],[Age]]&lt;=55),1,0)</f>
        <v>0</v>
      </c>
      <c r="AY338">
        <f>IF(AND(Table13[[#This Row],[Age]]&gt;=56,Table13[[#This Row],[Age]]&lt;=67),1,0)</f>
        <v>0</v>
      </c>
      <c r="AZ338" t="s">
        <v>25</v>
      </c>
      <c r="BA338">
        <f>IF(Table13[[#This Row],[Marital Status]]="Married",1,0)</f>
        <v>1</v>
      </c>
      <c r="BB338">
        <f>IF(Table13[[#This Row],[Marital Status]]="Single",1,0)</f>
        <v>0</v>
      </c>
      <c r="BC338" t="s">
        <v>28</v>
      </c>
      <c r="BD338">
        <f>IF(Table13[[#This Row],[gender]]="Male",1,0)</f>
        <v>0</v>
      </c>
      <c r="BE338">
        <f>IF(Table13[[#This Row],[gender]]="Female",1,0)</f>
        <v>1</v>
      </c>
      <c r="BF338" t="s">
        <v>23</v>
      </c>
      <c r="BG338">
        <f>IF(Table13[[#This Row],[Highest level of Education]]="Did not attend school",1,0)</f>
        <v>0</v>
      </c>
      <c r="BH338">
        <f>IF(Table13[[#This Row],[Highest level of Education]]="K12 completed",1,0)</f>
        <v>0</v>
      </c>
      <c r="BI338">
        <f>IF(Table13[[#This Row],[Highest level of Education]]="High School Completed",1,0)</f>
        <v>0</v>
      </c>
      <c r="BJ338">
        <f>IF(Table13[[#This Row],[Highest level of Education]]="Technical Diploma/Partially completed College",1,0)</f>
        <v>1</v>
      </c>
      <c r="BK338">
        <f>IF(Table13[[#This Row],[Highest level of Education]]="University/College Degree",1,0)</f>
        <v>0</v>
      </c>
      <c r="BL338">
        <f>IF(Table13[[#This Row],[Highest level of Education]]="Post-graduate education",1,0)</f>
        <v>0</v>
      </c>
      <c r="BM338">
        <v>2</v>
      </c>
      <c r="BN338">
        <v>1</v>
      </c>
      <c r="BO338">
        <v>2</v>
      </c>
      <c r="BP338">
        <f>IF(Table13[[#This Row],[Monthly_Income 1_5500 2_8000 3_11000 4_15000 5_20000 6_27000 7_35000 8_5000 9_51000 98_0]]=1,1,0)</f>
        <v>0</v>
      </c>
      <c r="BQ338">
        <f>IF(Table13[[#This Row],[Monthly_Income 1_5500 2_8000 3_11000 4_15000 5_20000 6_27000 7_35000 8_5000 9_51000 98_0]]=2,1,0)</f>
        <v>1</v>
      </c>
      <c r="BR338">
        <f>IF(Table13[[#This Row],[Monthly_Income 1_5500 2_8000 3_11000 4_15000 5_20000 6_27000 7_35000 8_5000 9_51000 98_0]]=3,1,0)</f>
        <v>0</v>
      </c>
      <c r="BS338">
        <f>IF(Table13[[#This Row],[Monthly_Income 1_5500 2_8000 3_11000 4_15000 5_20000 6_27000 7_35000 8_5000 9_51000 98_0]]=4,1,0)</f>
        <v>0</v>
      </c>
      <c r="BT338">
        <f>IF(Table13[[#This Row],[Monthly_Income 1_5500 2_8000 3_11000 4_15000 5_20000 6_27000 7_35000 8_5000 9_51000 98_0]]=5,1,0)</f>
        <v>0</v>
      </c>
      <c r="BU338">
        <f>IF(Table13[[#This Row],[Monthly_Income 1_5500 2_8000 3_11000 4_15000 5_20000 6_27000 7_35000 8_5000 9_51000 98_0]]=6,1,0)</f>
        <v>0</v>
      </c>
      <c r="BV338">
        <f>IF(Table13[[#This Row],[Monthly_Income 1_5500 2_8000 3_11000 4_15000 5_20000 6_27000 7_35000 8_5000 9_51000 98_0]]=7,1,0)</f>
        <v>0</v>
      </c>
      <c r="BW338">
        <f>IF(Table13[[#This Row],[Monthly_Income 1_5500 2_8000 3_11000 4_15000 5_20000 6_27000 7_35000 8_5000 9_51000 98_0]]=8,1,0)</f>
        <v>0</v>
      </c>
      <c r="BX338">
        <f>IF(Table13[[#This Row],[Monthly_Income 1_5500 2_8000 3_11000 4_15000 5_20000 6_27000 7_35000 8_5000 9_51000 98_0]]=9,1,0)</f>
        <v>0</v>
      </c>
      <c r="BY338">
        <f>IF(Table13[[#This Row],[Monthly_Income 1_5500 2_8000 3_11000 4_15000 5_20000 6_27000 7_35000 8_5000 9_51000 98_0]]=98,1,0)</f>
        <v>0</v>
      </c>
      <c r="BZ338">
        <v>4</v>
      </c>
      <c r="CA338">
        <f>IF(Table13[[#This Row],[Monthly_Household_Income]]=1,1,0)</f>
        <v>0</v>
      </c>
      <c r="CB338">
        <f>IF(Table13[[#This Row],[Monthly_Household_Income]]=2,1,0)</f>
        <v>0</v>
      </c>
      <c r="CC338">
        <f>IF(Table13[[#This Row],[Monthly_Household_Income]]=3,1,0)</f>
        <v>0</v>
      </c>
      <c r="CD338">
        <f>IF(Table13[[#This Row],[Monthly_Household_Income]]=4,1,0)</f>
        <v>1</v>
      </c>
      <c r="CE338">
        <f>IF(Table13[[#This Row],[Monthly_Household_Income]]=5,1,0)</f>
        <v>0</v>
      </c>
      <c r="CF338">
        <f>IF(Table13[[#This Row],[Monthly_Household_Income]]=6,1,0)</f>
        <v>0</v>
      </c>
      <c r="CG338">
        <f>IF(Table13[[#This Row],[Monthly_Household_Income]]=7,1,0)</f>
        <v>0</v>
      </c>
      <c r="CH338">
        <f>IF(Table13[[#This Row],[Monthly_Household_Income]]=8,1,0)</f>
        <v>0</v>
      </c>
      <c r="CI338">
        <f>IF(Table13[[#This Row],[Monthly_Household_Income]]=9,1,0)</f>
        <v>0</v>
      </c>
      <c r="CJ338">
        <f>IF(Table13[[#This Row],[Monthly_Household_Income]]=98,1,0)</f>
        <v>0</v>
      </c>
    </row>
    <row r="339" spans="1:88">
      <c r="A339">
        <v>1214</v>
      </c>
      <c r="B339" s="1">
        <v>43192</v>
      </c>
      <c r="C339" t="s">
        <v>31</v>
      </c>
      <c r="D339">
        <v>10</v>
      </c>
      <c r="E339">
        <v>9</v>
      </c>
      <c r="F339">
        <v>10</v>
      </c>
      <c r="G339">
        <v>9</v>
      </c>
      <c r="H339">
        <v>7</v>
      </c>
      <c r="I339">
        <v>7</v>
      </c>
      <c r="J339" t="s">
        <v>16</v>
      </c>
      <c r="K339">
        <v>9</v>
      </c>
      <c r="L339">
        <v>8</v>
      </c>
      <c r="M339">
        <v>9</v>
      </c>
      <c r="N339">
        <v>10</v>
      </c>
      <c r="O339">
        <v>8</v>
      </c>
      <c r="P339">
        <v>10</v>
      </c>
      <c r="Q339">
        <v>9</v>
      </c>
      <c r="R339">
        <v>9</v>
      </c>
      <c r="S339">
        <v>8</v>
      </c>
      <c r="T339">
        <v>10</v>
      </c>
      <c r="U339">
        <v>8</v>
      </c>
      <c r="V339">
        <v>10</v>
      </c>
      <c r="W339">
        <v>9</v>
      </c>
      <c r="X339">
        <v>8</v>
      </c>
      <c r="Y339">
        <v>10</v>
      </c>
      <c r="Z339">
        <v>9</v>
      </c>
      <c r="AA339">
        <v>10</v>
      </c>
      <c r="AB339">
        <v>9</v>
      </c>
      <c r="AC339">
        <v>2</v>
      </c>
      <c r="AD339">
        <f>IF(Table13[[#This Row],[payment]]=1,1,0)</f>
        <v>0</v>
      </c>
      <c r="AE339">
        <f>IF(Table13[[#This Row],[payment]]=2,1,0)</f>
        <v>1</v>
      </c>
      <c r="AF339">
        <f>IF(Table13[[#This Row],[payment]]=3,1,0)</f>
        <v>0</v>
      </c>
      <c r="AG339">
        <v>5</v>
      </c>
      <c r="AH339">
        <f>IF(Table13[[#This Row],[method_payment]]=1,1,0)</f>
        <v>0</v>
      </c>
      <c r="AI339">
        <f>IF(Table13[[#This Row],[method_payment]]=2,1,0)</f>
        <v>0</v>
      </c>
      <c r="AJ339">
        <f>IF(Table13[[#This Row],[method_payment]]=3,1,0)</f>
        <v>0</v>
      </c>
      <c r="AK339">
        <f>IF(Table13[[#This Row],[method_payment]]=5,1,0)</f>
        <v>1</v>
      </c>
      <c r="AL339">
        <f>IF(Table13[[#This Row],[method_payment]]=6,1,0)</f>
        <v>0</v>
      </c>
      <c r="AM339" t="s">
        <v>16</v>
      </c>
      <c r="AN339" t="s">
        <v>16</v>
      </c>
      <c r="AO339">
        <v>1</v>
      </c>
      <c r="AP339" s="2">
        <v>853.24</v>
      </c>
      <c r="AQ339" s="3">
        <f>IF(AND(Table13[[#This Row],[Average_amount_spent_per_visit_last_3_months]]&gt;=1,Table13[[#This Row],[Average_amount_spent_per_visit_last_3_months]]&lt;=999),1,0)</f>
        <v>1</v>
      </c>
      <c r="AR339" s="3">
        <f>IF(AND(Table13[[#This Row],[Average_amount_spent_per_visit_last_3_months]]&gt;=1000,Table13[[#This Row],[Average_amount_spent_per_visit_last_3_months]]&lt;=6700),1,0)</f>
        <v>0</v>
      </c>
      <c r="AS339">
        <v>3</v>
      </c>
      <c r="AT339">
        <v>49</v>
      </c>
      <c r="AU339">
        <f>IF(AND(Table13[[#This Row],[Age]]&gt;=18,Table13[[#This Row],[Age]]&lt;=25),1,0)</f>
        <v>0</v>
      </c>
      <c r="AV339">
        <f>IF(AND(Table13[[#This Row],[Age]]&gt;=26,Table13[[#This Row],[Age]]&lt;=35),1,0)</f>
        <v>0</v>
      </c>
      <c r="AW339">
        <f>IF(AND(Table13[[#This Row],[Age]]&gt;=36,Table13[[#This Row],[Age]]&lt;=45),1,0)</f>
        <v>0</v>
      </c>
      <c r="AX339">
        <f>IF(AND(Table13[[#This Row],[Age]]&gt;=46,Table13[[#This Row],[Age]]&lt;=55),1,0)</f>
        <v>1</v>
      </c>
      <c r="AY339">
        <f>IF(AND(Table13[[#This Row],[Age]]&gt;=56,Table13[[#This Row],[Age]]&lt;=67),1,0)</f>
        <v>0</v>
      </c>
      <c r="AZ339" t="s">
        <v>25</v>
      </c>
      <c r="BA339">
        <f>IF(Table13[[#This Row],[Marital Status]]="Married",1,0)</f>
        <v>1</v>
      </c>
      <c r="BB339">
        <f>IF(Table13[[#This Row],[Marital Status]]="Single",1,0)</f>
        <v>0</v>
      </c>
      <c r="BC339" t="s">
        <v>27</v>
      </c>
      <c r="BD339">
        <f>IF(Table13[[#This Row],[gender]]="Male",1,0)</f>
        <v>1</v>
      </c>
      <c r="BE339">
        <f>IF(Table13[[#This Row],[gender]]="Female",1,0)</f>
        <v>0</v>
      </c>
      <c r="BF339" t="s">
        <v>19</v>
      </c>
      <c r="BG339">
        <f>IF(Table13[[#This Row],[Highest level of Education]]="Did not attend school",1,0)</f>
        <v>0</v>
      </c>
      <c r="BH339">
        <f>IF(Table13[[#This Row],[Highest level of Education]]="K12 completed",1,0)</f>
        <v>0</v>
      </c>
      <c r="BI339">
        <f>IF(Table13[[#This Row],[Highest level of Education]]="High School Completed",1,0)</f>
        <v>0</v>
      </c>
      <c r="BJ339">
        <f>IF(Table13[[#This Row],[Highest level of Education]]="Technical Diploma/Partially completed College",1,0)</f>
        <v>0</v>
      </c>
      <c r="BK339">
        <f>IF(Table13[[#This Row],[Highest level of Education]]="University/College Degree",1,0)</f>
        <v>1</v>
      </c>
      <c r="BL339">
        <f>IF(Table13[[#This Row],[Highest level of Education]]="Post-graduate education",1,0)</f>
        <v>0</v>
      </c>
      <c r="BM339">
        <v>3</v>
      </c>
      <c r="BN339">
        <v>1</v>
      </c>
      <c r="BO339">
        <v>6</v>
      </c>
      <c r="BP339">
        <f>IF(Table13[[#This Row],[Monthly_Income 1_5500 2_8000 3_11000 4_15000 5_20000 6_27000 7_35000 8_5000 9_51000 98_0]]=1,1,0)</f>
        <v>0</v>
      </c>
      <c r="BQ339">
        <f>IF(Table13[[#This Row],[Monthly_Income 1_5500 2_8000 3_11000 4_15000 5_20000 6_27000 7_35000 8_5000 9_51000 98_0]]=2,1,0)</f>
        <v>0</v>
      </c>
      <c r="BR339">
        <f>IF(Table13[[#This Row],[Monthly_Income 1_5500 2_8000 3_11000 4_15000 5_20000 6_27000 7_35000 8_5000 9_51000 98_0]]=3,1,0)</f>
        <v>0</v>
      </c>
      <c r="BS339">
        <f>IF(Table13[[#This Row],[Monthly_Income 1_5500 2_8000 3_11000 4_15000 5_20000 6_27000 7_35000 8_5000 9_51000 98_0]]=4,1,0)</f>
        <v>0</v>
      </c>
      <c r="BT339">
        <f>IF(Table13[[#This Row],[Monthly_Income 1_5500 2_8000 3_11000 4_15000 5_20000 6_27000 7_35000 8_5000 9_51000 98_0]]=5,1,0)</f>
        <v>0</v>
      </c>
      <c r="BU339">
        <f>IF(Table13[[#This Row],[Monthly_Income 1_5500 2_8000 3_11000 4_15000 5_20000 6_27000 7_35000 8_5000 9_51000 98_0]]=6,1,0)</f>
        <v>1</v>
      </c>
      <c r="BV339">
        <f>IF(Table13[[#This Row],[Monthly_Income 1_5500 2_8000 3_11000 4_15000 5_20000 6_27000 7_35000 8_5000 9_51000 98_0]]=7,1,0)</f>
        <v>0</v>
      </c>
      <c r="BW339">
        <f>IF(Table13[[#This Row],[Monthly_Income 1_5500 2_8000 3_11000 4_15000 5_20000 6_27000 7_35000 8_5000 9_51000 98_0]]=8,1,0)</f>
        <v>0</v>
      </c>
      <c r="BX339">
        <f>IF(Table13[[#This Row],[Monthly_Income 1_5500 2_8000 3_11000 4_15000 5_20000 6_27000 7_35000 8_5000 9_51000 98_0]]=9,1,0)</f>
        <v>0</v>
      </c>
      <c r="BY339">
        <f>IF(Table13[[#This Row],[Monthly_Income 1_5500 2_8000 3_11000 4_15000 5_20000 6_27000 7_35000 8_5000 9_51000 98_0]]=98,1,0)</f>
        <v>0</v>
      </c>
      <c r="BZ339">
        <v>6</v>
      </c>
      <c r="CA339">
        <f>IF(Table13[[#This Row],[Monthly_Household_Income]]=1,1,0)</f>
        <v>0</v>
      </c>
      <c r="CB339">
        <f>IF(Table13[[#This Row],[Monthly_Household_Income]]=2,1,0)</f>
        <v>0</v>
      </c>
      <c r="CC339">
        <f>IF(Table13[[#This Row],[Monthly_Household_Income]]=3,1,0)</f>
        <v>0</v>
      </c>
      <c r="CD339">
        <f>IF(Table13[[#This Row],[Monthly_Household_Income]]=4,1,0)</f>
        <v>0</v>
      </c>
      <c r="CE339">
        <f>IF(Table13[[#This Row],[Monthly_Household_Income]]=5,1,0)</f>
        <v>0</v>
      </c>
      <c r="CF339">
        <f>IF(Table13[[#This Row],[Monthly_Household_Income]]=6,1,0)</f>
        <v>1</v>
      </c>
      <c r="CG339">
        <f>IF(Table13[[#This Row],[Monthly_Household_Income]]=7,1,0)</f>
        <v>0</v>
      </c>
      <c r="CH339">
        <f>IF(Table13[[#This Row],[Monthly_Household_Income]]=8,1,0)</f>
        <v>0</v>
      </c>
      <c r="CI339">
        <f>IF(Table13[[#This Row],[Monthly_Household_Income]]=9,1,0)</f>
        <v>0</v>
      </c>
      <c r="CJ339">
        <f>IF(Table13[[#This Row],[Monthly_Household_Income]]=98,1,0)</f>
        <v>0</v>
      </c>
    </row>
    <row r="340" spans="1:88">
      <c r="A340">
        <v>1229</v>
      </c>
      <c r="B340" s="1">
        <v>42970</v>
      </c>
      <c r="C340" t="s">
        <v>31</v>
      </c>
      <c r="D340">
        <v>6</v>
      </c>
      <c r="E340">
        <v>8</v>
      </c>
      <c r="F340">
        <v>8</v>
      </c>
      <c r="G340">
        <v>7</v>
      </c>
      <c r="H340">
        <v>7</v>
      </c>
      <c r="I340">
        <v>6</v>
      </c>
      <c r="J340" t="s">
        <v>15</v>
      </c>
      <c r="K340">
        <v>8</v>
      </c>
      <c r="L340">
        <v>7</v>
      </c>
      <c r="M340">
        <v>6</v>
      </c>
      <c r="N340">
        <v>7</v>
      </c>
      <c r="O340">
        <v>8</v>
      </c>
      <c r="P340">
        <v>6</v>
      </c>
      <c r="Q340">
        <v>7</v>
      </c>
      <c r="R340">
        <v>6</v>
      </c>
      <c r="S340">
        <v>6</v>
      </c>
      <c r="T340">
        <v>8</v>
      </c>
      <c r="U340">
        <v>6</v>
      </c>
      <c r="V340">
        <v>8</v>
      </c>
      <c r="W340">
        <v>6</v>
      </c>
      <c r="X340">
        <v>7</v>
      </c>
      <c r="Y340">
        <v>9</v>
      </c>
      <c r="Z340">
        <v>7</v>
      </c>
      <c r="AA340">
        <v>6</v>
      </c>
      <c r="AB340">
        <v>0</v>
      </c>
      <c r="AC340">
        <v>2</v>
      </c>
      <c r="AD340">
        <f>IF(Table13[[#This Row],[payment]]=1,1,0)</f>
        <v>0</v>
      </c>
      <c r="AE340">
        <f>IF(Table13[[#This Row],[payment]]=2,1,0)</f>
        <v>1</v>
      </c>
      <c r="AF340">
        <f>IF(Table13[[#This Row],[payment]]=3,1,0)</f>
        <v>0</v>
      </c>
      <c r="AG340">
        <v>5</v>
      </c>
      <c r="AH340">
        <f>IF(Table13[[#This Row],[method_payment]]=1,1,0)</f>
        <v>0</v>
      </c>
      <c r="AI340">
        <f>IF(Table13[[#This Row],[method_payment]]=2,1,0)</f>
        <v>0</v>
      </c>
      <c r="AJ340">
        <f>IF(Table13[[#This Row],[method_payment]]=3,1,0)</f>
        <v>0</v>
      </c>
      <c r="AK340">
        <f>IF(Table13[[#This Row],[method_payment]]=5,1,0)</f>
        <v>1</v>
      </c>
      <c r="AL340">
        <f>IF(Table13[[#This Row],[method_payment]]=6,1,0)</f>
        <v>0</v>
      </c>
      <c r="AM340" t="s">
        <v>16</v>
      </c>
      <c r="AN340" t="s">
        <v>16</v>
      </c>
      <c r="AO340">
        <v>2</v>
      </c>
      <c r="AP340" s="2">
        <v>249.83</v>
      </c>
      <c r="AQ340" s="3">
        <f>IF(AND(Table13[[#This Row],[Average_amount_spent_per_visit_last_3_months]]&gt;=1,Table13[[#This Row],[Average_amount_spent_per_visit_last_3_months]]&lt;=999),1,0)</f>
        <v>1</v>
      </c>
      <c r="AR340" s="3">
        <f>IF(AND(Table13[[#This Row],[Average_amount_spent_per_visit_last_3_months]]&gt;=1000,Table13[[#This Row],[Average_amount_spent_per_visit_last_3_months]]&lt;=6700),1,0)</f>
        <v>0</v>
      </c>
      <c r="AS340">
        <v>2</v>
      </c>
      <c r="AT340">
        <v>49</v>
      </c>
      <c r="AU340">
        <f>IF(AND(Table13[[#This Row],[Age]]&gt;=18,Table13[[#This Row],[Age]]&lt;=25),1,0)</f>
        <v>0</v>
      </c>
      <c r="AV340">
        <f>IF(AND(Table13[[#This Row],[Age]]&gt;=26,Table13[[#This Row],[Age]]&lt;=35),1,0)</f>
        <v>0</v>
      </c>
      <c r="AW340">
        <f>IF(AND(Table13[[#This Row],[Age]]&gt;=36,Table13[[#This Row],[Age]]&lt;=45),1,0)</f>
        <v>0</v>
      </c>
      <c r="AX340">
        <f>IF(AND(Table13[[#This Row],[Age]]&gt;=46,Table13[[#This Row],[Age]]&lt;=55),1,0)</f>
        <v>1</v>
      </c>
      <c r="AY340">
        <f>IF(AND(Table13[[#This Row],[Age]]&gt;=56,Table13[[#This Row],[Age]]&lt;=67),1,0)</f>
        <v>0</v>
      </c>
      <c r="AZ340" t="s">
        <v>25</v>
      </c>
      <c r="BA340">
        <f>IF(Table13[[#This Row],[Marital Status]]="Married",1,0)</f>
        <v>1</v>
      </c>
      <c r="BB340">
        <f>IF(Table13[[#This Row],[Marital Status]]="Single",1,0)</f>
        <v>0</v>
      </c>
      <c r="BC340" t="s">
        <v>27</v>
      </c>
      <c r="BD340">
        <f>IF(Table13[[#This Row],[gender]]="Male",1,0)</f>
        <v>1</v>
      </c>
      <c r="BE340">
        <f>IF(Table13[[#This Row],[gender]]="Female",1,0)</f>
        <v>0</v>
      </c>
      <c r="BF340" t="s">
        <v>19</v>
      </c>
      <c r="BG340">
        <f>IF(Table13[[#This Row],[Highest level of Education]]="Did not attend school",1,0)</f>
        <v>0</v>
      </c>
      <c r="BH340">
        <f>IF(Table13[[#This Row],[Highest level of Education]]="K12 completed",1,0)</f>
        <v>0</v>
      </c>
      <c r="BI340">
        <f>IF(Table13[[#This Row],[Highest level of Education]]="High School Completed",1,0)</f>
        <v>0</v>
      </c>
      <c r="BJ340">
        <f>IF(Table13[[#This Row],[Highest level of Education]]="Technical Diploma/Partially completed College",1,0)</f>
        <v>0</v>
      </c>
      <c r="BK340">
        <f>IF(Table13[[#This Row],[Highest level of Education]]="University/College Degree",1,0)</f>
        <v>1</v>
      </c>
      <c r="BL340">
        <f>IF(Table13[[#This Row],[Highest level of Education]]="Post-graduate education",1,0)</f>
        <v>0</v>
      </c>
      <c r="BM340">
        <v>2</v>
      </c>
      <c r="BN340">
        <v>1</v>
      </c>
      <c r="BO340">
        <v>6</v>
      </c>
      <c r="BP340">
        <f>IF(Table13[[#This Row],[Monthly_Income 1_5500 2_8000 3_11000 4_15000 5_20000 6_27000 7_35000 8_5000 9_51000 98_0]]=1,1,0)</f>
        <v>0</v>
      </c>
      <c r="BQ340">
        <f>IF(Table13[[#This Row],[Monthly_Income 1_5500 2_8000 3_11000 4_15000 5_20000 6_27000 7_35000 8_5000 9_51000 98_0]]=2,1,0)</f>
        <v>0</v>
      </c>
      <c r="BR340">
        <f>IF(Table13[[#This Row],[Monthly_Income 1_5500 2_8000 3_11000 4_15000 5_20000 6_27000 7_35000 8_5000 9_51000 98_0]]=3,1,0)</f>
        <v>0</v>
      </c>
      <c r="BS340">
        <f>IF(Table13[[#This Row],[Monthly_Income 1_5500 2_8000 3_11000 4_15000 5_20000 6_27000 7_35000 8_5000 9_51000 98_0]]=4,1,0)</f>
        <v>0</v>
      </c>
      <c r="BT340">
        <f>IF(Table13[[#This Row],[Monthly_Income 1_5500 2_8000 3_11000 4_15000 5_20000 6_27000 7_35000 8_5000 9_51000 98_0]]=5,1,0)</f>
        <v>0</v>
      </c>
      <c r="BU340">
        <f>IF(Table13[[#This Row],[Monthly_Income 1_5500 2_8000 3_11000 4_15000 5_20000 6_27000 7_35000 8_5000 9_51000 98_0]]=6,1,0)</f>
        <v>1</v>
      </c>
      <c r="BV340">
        <f>IF(Table13[[#This Row],[Monthly_Income 1_5500 2_8000 3_11000 4_15000 5_20000 6_27000 7_35000 8_5000 9_51000 98_0]]=7,1,0)</f>
        <v>0</v>
      </c>
      <c r="BW340">
        <f>IF(Table13[[#This Row],[Monthly_Income 1_5500 2_8000 3_11000 4_15000 5_20000 6_27000 7_35000 8_5000 9_51000 98_0]]=8,1,0)</f>
        <v>0</v>
      </c>
      <c r="BX340">
        <f>IF(Table13[[#This Row],[Monthly_Income 1_5500 2_8000 3_11000 4_15000 5_20000 6_27000 7_35000 8_5000 9_51000 98_0]]=9,1,0)</f>
        <v>0</v>
      </c>
      <c r="BY340">
        <f>IF(Table13[[#This Row],[Monthly_Income 1_5500 2_8000 3_11000 4_15000 5_20000 6_27000 7_35000 8_5000 9_51000 98_0]]=98,1,0)</f>
        <v>0</v>
      </c>
      <c r="BZ340">
        <v>7</v>
      </c>
      <c r="CA340">
        <f>IF(Table13[[#This Row],[Monthly_Household_Income]]=1,1,0)</f>
        <v>0</v>
      </c>
      <c r="CB340">
        <f>IF(Table13[[#This Row],[Monthly_Household_Income]]=2,1,0)</f>
        <v>0</v>
      </c>
      <c r="CC340">
        <f>IF(Table13[[#This Row],[Monthly_Household_Income]]=3,1,0)</f>
        <v>0</v>
      </c>
      <c r="CD340">
        <f>IF(Table13[[#This Row],[Monthly_Household_Income]]=4,1,0)</f>
        <v>0</v>
      </c>
      <c r="CE340">
        <f>IF(Table13[[#This Row],[Monthly_Household_Income]]=5,1,0)</f>
        <v>0</v>
      </c>
      <c r="CF340">
        <f>IF(Table13[[#This Row],[Monthly_Household_Income]]=6,1,0)</f>
        <v>0</v>
      </c>
      <c r="CG340">
        <f>IF(Table13[[#This Row],[Monthly_Household_Income]]=7,1,0)</f>
        <v>1</v>
      </c>
      <c r="CH340">
        <f>IF(Table13[[#This Row],[Monthly_Household_Income]]=8,1,0)</f>
        <v>0</v>
      </c>
      <c r="CI340">
        <f>IF(Table13[[#This Row],[Monthly_Household_Income]]=9,1,0)</f>
        <v>0</v>
      </c>
      <c r="CJ340">
        <f>IF(Table13[[#This Row],[Monthly_Household_Income]]=98,1,0)</f>
        <v>0</v>
      </c>
    </row>
    <row r="341" spans="1:88">
      <c r="A341">
        <v>1234</v>
      </c>
      <c r="B341" s="1">
        <v>43162</v>
      </c>
      <c r="C341" t="s">
        <v>33</v>
      </c>
      <c r="D341">
        <v>8</v>
      </c>
      <c r="E341">
        <v>7</v>
      </c>
      <c r="F341">
        <v>9</v>
      </c>
      <c r="G341">
        <v>8</v>
      </c>
      <c r="H341">
        <v>9</v>
      </c>
      <c r="I341">
        <v>8</v>
      </c>
      <c r="J341" t="s">
        <v>15</v>
      </c>
      <c r="K341">
        <v>9</v>
      </c>
      <c r="L341">
        <v>7</v>
      </c>
      <c r="M341">
        <v>8</v>
      </c>
      <c r="N341">
        <v>7</v>
      </c>
      <c r="O341">
        <v>6</v>
      </c>
      <c r="P341">
        <v>7</v>
      </c>
      <c r="Q341">
        <v>7</v>
      </c>
      <c r="R341">
        <v>9</v>
      </c>
      <c r="S341">
        <v>7</v>
      </c>
      <c r="T341">
        <v>7</v>
      </c>
      <c r="U341">
        <v>8</v>
      </c>
      <c r="V341">
        <v>8</v>
      </c>
      <c r="W341">
        <v>0</v>
      </c>
      <c r="X341">
        <v>7</v>
      </c>
      <c r="Y341">
        <v>8</v>
      </c>
      <c r="Z341">
        <v>9</v>
      </c>
      <c r="AA341">
        <v>8</v>
      </c>
      <c r="AB341">
        <v>8</v>
      </c>
      <c r="AC341">
        <v>2</v>
      </c>
      <c r="AD341">
        <f>IF(Table13[[#This Row],[payment]]=1,1,0)</f>
        <v>0</v>
      </c>
      <c r="AE341">
        <f>IF(Table13[[#This Row],[payment]]=2,1,0)</f>
        <v>1</v>
      </c>
      <c r="AF341">
        <f>IF(Table13[[#This Row],[payment]]=3,1,0)</f>
        <v>0</v>
      </c>
      <c r="AG341">
        <v>1</v>
      </c>
      <c r="AH341">
        <f>IF(Table13[[#This Row],[method_payment]]=1,1,0)</f>
        <v>1</v>
      </c>
      <c r="AI341">
        <f>IF(Table13[[#This Row],[method_payment]]=2,1,0)</f>
        <v>0</v>
      </c>
      <c r="AJ341">
        <f>IF(Table13[[#This Row],[method_payment]]=3,1,0)</f>
        <v>0</v>
      </c>
      <c r="AK341">
        <f>IF(Table13[[#This Row],[method_payment]]=5,1,0)</f>
        <v>0</v>
      </c>
      <c r="AL341">
        <f>IF(Table13[[#This Row],[method_payment]]=6,1,0)</f>
        <v>0</v>
      </c>
      <c r="AM341" t="s">
        <v>16</v>
      </c>
      <c r="AN341" t="s">
        <v>15</v>
      </c>
      <c r="AO341">
        <v>1</v>
      </c>
      <c r="AP341" s="2">
        <v>750.25</v>
      </c>
      <c r="AQ341" s="3">
        <f>IF(AND(Table13[[#This Row],[Average_amount_spent_per_visit_last_3_months]]&gt;=1,Table13[[#This Row],[Average_amount_spent_per_visit_last_3_months]]&lt;=999),1,0)</f>
        <v>1</v>
      </c>
      <c r="AR341" s="3">
        <f>IF(AND(Table13[[#This Row],[Average_amount_spent_per_visit_last_3_months]]&gt;=1000,Table13[[#This Row],[Average_amount_spent_per_visit_last_3_months]]&lt;=6700),1,0)</f>
        <v>0</v>
      </c>
      <c r="AS341">
        <v>1</v>
      </c>
      <c r="AT341">
        <v>28</v>
      </c>
      <c r="AU341">
        <f>IF(AND(Table13[[#This Row],[Age]]&gt;=18,Table13[[#This Row],[Age]]&lt;=25),1,0)</f>
        <v>0</v>
      </c>
      <c r="AV341">
        <f>IF(AND(Table13[[#This Row],[Age]]&gt;=26,Table13[[#This Row],[Age]]&lt;=35),1,0)</f>
        <v>1</v>
      </c>
      <c r="AW341">
        <f>IF(AND(Table13[[#This Row],[Age]]&gt;=36,Table13[[#This Row],[Age]]&lt;=45),1,0)</f>
        <v>0</v>
      </c>
      <c r="AX341">
        <f>IF(AND(Table13[[#This Row],[Age]]&gt;=46,Table13[[#This Row],[Age]]&lt;=55),1,0)</f>
        <v>0</v>
      </c>
      <c r="AY341">
        <f>IF(AND(Table13[[#This Row],[Age]]&gt;=56,Table13[[#This Row],[Age]]&lt;=67),1,0)</f>
        <v>0</v>
      </c>
      <c r="AZ341" t="s">
        <v>24</v>
      </c>
      <c r="BA341">
        <f>IF(Table13[[#This Row],[Marital Status]]="Married",1,0)</f>
        <v>0</v>
      </c>
      <c r="BB341">
        <f>IF(Table13[[#This Row],[Marital Status]]="Single",1,0)</f>
        <v>1</v>
      </c>
      <c r="BC341" t="s">
        <v>28</v>
      </c>
      <c r="BD341">
        <f>IF(Table13[[#This Row],[gender]]="Male",1,0)</f>
        <v>0</v>
      </c>
      <c r="BE341">
        <f>IF(Table13[[#This Row],[gender]]="Female",1,0)</f>
        <v>1</v>
      </c>
      <c r="BF341" t="s">
        <v>19</v>
      </c>
      <c r="BG341">
        <f>IF(Table13[[#This Row],[Highest level of Education]]="Did not attend school",1,0)</f>
        <v>0</v>
      </c>
      <c r="BH341">
        <f>IF(Table13[[#This Row],[Highest level of Education]]="K12 completed",1,0)</f>
        <v>0</v>
      </c>
      <c r="BI341">
        <f>IF(Table13[[#This Row],[Highest level of Education]]="High School Completed",1,0)</f>
        <v>0</v>
      </c>
      <c r="BJ341">
        <f>IF(Table13[[#This Row],[Highest level of Education]]="Technical Diploma/Partially completed College",1,0)</f>
        <v>0</v>
      </c>
      <c r="BK341">
        <f>IF(Table13[[#This Row],[Highest level of Education]]="University/College Degree",1,0)</f>
        <v>1</v>
      </c>
      <c r="BL341">
        <f>IF(Table13[[#This Row],[Highest level of Education]]="Post-graduate education",1,0)</f>
        <v>0</v>
      </c>
      <c r="BM341">
        <v>0</v>
      </c>
      <c r="BN341">
        <v>1</v>
      </c>
      <c r="BO341">
        <v>2</v>
      </c>
      <c r="BP341">
        <f>IF(Table13[[#This Row],[Monthly_Income 1_5500 2_8000 3_11000 4_15000 5_20000 6_27000 7_35000 8_5000 9_51000 98_0]]=1,1,0)</f>
        <v>0</v>
      </c>
      <c r="BQ341">
        <f>IF(Table13[[#This Row],[Monthly_Income 1_5500 2_8000 3_11000 4_15000 5_20000 6_27000 7_35000 8_5000 9_51000 98_0]]=2,1,0)</f>
        <v>1</v>
      </c>
      <c r="BR341">
        <f>IF(Table13[[#This Row],[Monthly_Income 1_5500 2_8000 3_11000 4_15000 5_20000 6_27000 7_35000 8_5000 9_51000 98_0]]=3,1,0)</f>
        <v>0</v>
      </c>
      <c r="BS341">
        <f>IF(Table13[[#This Row],[Monthly_Income 1_5500 2_8000 3_11000 4_15000 5_20000 6_27000 7_35000 8_5000 9_51000 98_0]]=4,1,0)</f>
        <v>0</v>
      </c>
      <c r="BT341">
        <f>IF(Table13[[#This Row],[Monthly_Income 1_5500 2_8000 3_11000 4_15000 5_20000 6_27000 7_35000 8_5000 9_51000 98_0]]=5,1,0)</f>
        <v>0</v>
      </c>
      <c r="BU341">
        <f>IF(Table13[[#This Row],[Monthly_Income 1_5500 2_8000 3_11000 4_15000 5_20000 6_27000 7_35000 8_5000 9_51000 98_0]]=6,1,0)</f>
        <v>0</v>
      </c>
      <c r="BV341">
        <f>IF(Table13[[#This Row],[Monthly_Income 1_5500 2_8000 3_11000 4_15000 5_20000 6_27000 7_35000 8_5000 9_51000 98_0]]=7,1,0)</f>
        <v>0</v>
      </c>
      <c r="BW341">
        <f>IF(Table13[[#This Row],[Monthly_Income 1_5500 2_8000 3_11000 4_15000 5_20000 6_27000 7_35000 8_5000 9_51000 98_0]]=8,1,0)</f>
        <v>0</v>
      </c>
      <c r="BX341">
        <f>IF(Table13[[#This Row],[Monthly_Income 1_5500 2_8000 3_11000 4_15000 5_20000 6_27000 7_35000 8_5000 9_51000 98_0]]=9,1,0)</f>
        <v>0</v>
      </c>
      <c r="BY341">
        <f>IF(Table13[[#This Row],[Monthly_Income 1_5500 2_8000 3_11000 4_15000 5_20000 6_27000 7_35000 8_5000 9_51000 98_0]]=98,1,0)</f>
        <v>0</v>
      </c>
      <c r="BZ341">
        <v>6</v>
      </c>
      <c r="CA341">
        <f>IF(Table13[[#This Row],[Monthly_Household_Income]]=1,1,0)</f>
        <v>0</v>
      </c>
      <c r="CB341">
        <f>IF(Table13[[#This Row],[Monthly_Household_Income]]=2,1,0)</f>
        <v>0</v>
      </c>
      <c r="CC341">
        <f>IF(Table13[[#This Row],[Monthly_Household_Income]]=3,1,0)</f>
        <v>0</v>
      </c>
      <c r="CD341">
        <f>IF(Table13[[#This Row],[Monthly_Household_Income]]=4,1,0)</f>
        <v>0</v>
      </c>
      <c r="CE341">
        <f>IF(Table13[[#This Row],[Monthly_Household_Income]]=5,1,0)</f>
        <v>0</v>
      </c>
      <c r="CF341">
        <f>IF(Table13[[#This Row],[Monthly_Household_Income]]=6,1,0)</f>
        <v>1</v>
      </c>
      <c r="CG341">
        <f>IF(Table13[[#This Row],[Monthly_Household_Income]]=7,1,0)</f>
        <v>0</v>
      </c>
      <c r="CH341">
        <f>IF(Table13[[#This Row],[Monthly_Household_Income]]=8,1,0)</f>
        <v>0</v>
      </c>
      <c r="CI341">
        <f>IF(Table13[[#This Row],[Monthly_Household_Income]]=9,1,0)</f>
        <v>0</v>
      </c>
      <c r="CJ341">
        <f>IF(Table13[[#This Row],[Monthly_Household_Income]]=98,1,0)</f>
        <v>0</v>
      </c>
    </row>
    <row r="342" spans="1:88">
      <c r="A342">
        <v>1238</v>
      </c>
      <c r="B342" s="1">
        <v>43024</v>
      </c>
      <c r="C342" t="s">
        <v>39</v>
      </c>
      <c r="D342">
        <v>9</v>
      </c>
      <c r="E342">
        <v>7</v>
      </c>
      <c r="F342">
        <v>7</v>
      </c>
      <c r="G342">
        <v>7</v>
      </c>
      <c r="H342">
        <v>8</v>
      </c>
      <c r="I342">
        <v>7</v>
      </c>
      <c r="J342" t="s">
        <v>15</v>
      </c>
      <c r="K342">
        <v>7</v>
      </c>
      <c r="L342">
        <v>7</v>
      </c>
      <c r="M342">
        <v>7</v>
      </c>
      <c r="N342">
        <v>8</v>
      </c>
      <c r="O342">
        <v>7</v>
      </c>
      <c r="P342">
        <v>7</v>
      </c>
      <c r="Q342">
        <v>8</v>
      </c>
      <c r="R342">
        <v>7</v>
      </c>
      <c r="S342">
        <v>9</v>
      </c>
      <c r="T342">
        <v>9</v>
      </c>
      <c r="U342">
        <v>8</v>
      </c>
      <c r="V342">
        <v>8</v>
      </c>
      <c r="W342">
        <v>9</v>
      </c>
      <c r="X342">
        <v>7</v>
      </c>
      <c r="Y342">
        <v>9</v>
      </c>
      <c r="Z342">
        <v>9</v>
      </c>
      <c r="AA342">
        <v>8</v>
      </c>
      <c r="AB342">
        <v>8</v>
      </c>
      <c r="AC342">
        <v>1</v>
      </c>
      <c r="AD342">
        <f>IF(Table13[[#This Row],[payment]]=1,1,0)</f>
        <v>1</v>
      </c>
      <c r="AE342">
        <f>IF(Table13[[#This Row],[payment]]=2,1,0)</f>
        <v>0</v>
      </c>
      <c r="AF342">
        <f>IF(Table13[[#This Row],[payment]]=3,1,0)</f>
        <v>0</v>
      </c>
      <c r="AG342">
        <v>5</v>
      </c>
      <c r="AH342">
        <f>IF(Table13[[#This Row],[method_payment]]=1,1,0)</f>
        <v>0</v>
      </c>
      <c r="AI342">
        <f>IF(Table13[[#This Row],[method_payment]]=2,1,0)</f>
        <v>0</v>
      </c>
      <c r="AJ342">
        <f>IF(Table13[[#This Row],[method_payment]]=3,1,0)</f>
        <v>0</v>
      </c>
      <c r="AK342">
        <f>IF(Table13[[#This Row],[method_payment]]=5,1,0)</f>
        <v>1</v>
      </c>
      <c r="AL342">
        <f>IF(Table13[[#This Row],[method_payment]]=6,1,0)</f>
        <v>0</v>
      </c>
      <c r="AM342" t="s">
        <v>16</v>
      </c>
      <c r="AN342" t="s">
        <v>15</v>
      </c>
      <c r="AO342">
        <v>3</v>
      </c>
      <c r="AP342" s="2">
        <v>214.77</v>
      </c>
      <c r="AQ342" s="3">
        <f>IF(AND(Table13[[#This Row],[Average_amount_spent_per_visit_last_3_months]]&gt;=1,Table13[[#This Row],[Average_amount_spent_per_visit_last_3_months]]&lt;=999),1,0)</f>
        <v>1</v>
      </c>
      <c r="AR342" s="3">
        <f>IF(AND(Table13[[#This Row],[Average_amount_spent_per_visit_last_3_months]]&gt;=1000,Table13[[#This Row],[Average_amount_spent_per_visit_last_3_months]]&lt;=6700),1,0)</f>
        <v>0</v>
      </c>
      <c r="AS342">
        <v>3</v>
      </c>
      <c r="AT342">
        <v>37</v>
      </c>
      <c r="AU342">
        <f>IF(AND(Table13[[#This Row],[Age]]&gt;=18,Table13[[#This Row],[Age]]&lt;=25),1,0)</f>
        <v>0</v>
      </c>
      <c r="AV342">
        <f>IF(AND(Table13[[#This Row],[Age]]&gt;=26,Table13[[#This Row],[Age]]&lt;=35),1,0)</f>
        <v>0</v>
      </c>
      <c r="AW342">
        <f>IF(AND(Table13[[#This Row],[Age]]&gt;=36,Table13[[#This Row],[Age]]&lt;=45),1,0)</f>
        <v>1</v>
      </c>
      <c r="AX342">
        <f>IF(AND(Table13[[#This Row],[Age]]&gt;=46,Table13[[#This Row],[Age]]&lt;=55),1,0)</f>
        <v>0</v>
      </c>
      <c r="AY342">
        <f>IF(AND(Table13[[#This Row],[Age]]&gt;=56,Table13[[#This Row],[Age]]&lt;=67),1,0)</f>
        <v>0</v>
      </c>
      <c r="AZ342" t="s">
        <v>25</v>
      </c>
      <c r="BA342">
        <f>IF(Table13[[#This Row],[Marital Status]]="Married",1,0)</f>
        <v>1</v>
      </c>
      <c r="BB342">
        <f>IF(Table13[[#This Row],[Marital Status]]="Single",1,0)</f>
        <v>0</v>
      </c>
      <c r="BC342" t="s">
        <v>27</v>
      </c>
      <c r="BD342">
        <f>IF(Table13[[#This Row],[gender]]="Male",1,0)</f>
        <v>1</v>
      </c>
      <c r="BE342">
        <f>IF(Table13[[#This Row],[gender]]="Female",1,0)</f>
        <v>0</v>
      </c>
      <c r="BF342" t="s">
        <v>19</v>
      </c>
      <c r="BG342">
        <f>IF(Table13[[#This Row],[Highest level of Education]]="Did not attend school",1,0)</f>
        <v>0</v>
      </c>
      <c r="BH342">
        <f>IF(Table13[[#This Row],[Highest level of Education]]="K12 completed",1,0)</f>
        <v>0</v>
      </c>
      <c r="BI342">
        <f>IF(Table13[[#This Row],[Highest level of Education]]="High School Completed",1,0)</f>
        <v>0</v>
      </c>
      <c r="BJ342">
        <f>IF(Table13[[#This Row],[Highest level of Education]]="Technical Diploma/Partially completed College",1,0)</f>
        <v>0</v>
      </c>
      <c r="BK342">
        <f>IF(Table13[[#This Row],[Highest level of Education]]="University/College Degree",1,0)</f>
        <v>1</v>
      </c>
      <c r="BL342">
        <f>IF(Table13[[#This Row],[Highest level of Education]]="Post-graduate education",1,0)</f>
        <v>0</v>
      </c>
      <c r="BM342">
        <v>3</v>
      </c>
      <c r="BN342">
        <v>1</v>
      </c>
      <c r="BO342">
        <v>5</v>
      </c>
      <c r="BP342">
        <f>IF(Table13[[#This Row],[Monthly_Income 1_5500 2_8000 3_11000 4_15000 5_20000 6_27000 7_35000 8_5000 9_51000 98_0]]=1,1,0)</f>
        <v>0</v>
      </c>
      <c r="BQ342">
        <f>IF(Table13[[#This Row],[Monthly_Income 1_5500 2_8000 3_11000 4_15000 5_20000 6_27000 7_35000 8_5000 9_51000 98_0]]=2,1,0)</f>
        <v>0</v>
      </c>
      <c r="BR342">
        <f>IF(Table13[[#This Row],[Monthly_Income 1_5500 2_8000 3_11000 4_15000 5_20000 6_27000 7_35000 8_5000 9_51000 98_0]]=3,1,0)</f>
        <v>0</v>
      </c>
      <c r="BS342">
        <f>IF(Table13[[#This Row],[Monthly_Income 1_5500 2_8000 3_11000 4_15000 5_20000 6_27000 7_35000 8_5000 9_51000 98_0]]=4,1,0)</f>
        <v>0</v>
      </c>
      <c r="BT342">
        <f>IF(Table13[[#This Row],[Monthly_Income 1_5500 2_8000 3_11000 4_15000 5_20000 6_27000 7_35000 8_5000 9_51000 98_0]]=5,1,0)</f>
        <v>1</v>
      </c>
      <c r="BU342">
        <f>IF(Table13[[#This Row],[Monthly_Income 1_5500 2_8000 3_11000 4_15000 5_20000 6_27000 7_35000 8_5000 9_51000 98_0]]=6,1,0)</f>
        <v>0</v>
      </c>
      <c r="BV342">
        <f>IF(Table13[[#This Row],[Monthly_Income 1_5500 2_8000 3_11000 4_15000 5_20000 6_27000 7_35000 8_5000 9_51000 98_0]]=7,1,0)</f>
        <v>0</v>
      </c>
      <c r="BW342">
        <f>IF(Table13[[#This Row],[Monthly_Income 1_5500 2_8000 3_11000 4_15000 5_20000 6_27000 7_35000 8_5000 9_51000 98_0]]=8,1,0)</f>
        <v>0</v>
      </c>
      <c r="BX342">
        <f>IF(Table13[[#This Row],[Monthly_Income 1_5500 2_8000 3_11000 4_15000 5_20000 6_27000 7_35000 8_5000 9_51000 98_0]]=9,1,0)</f>
        <v>0</v>
      </c>
      <c r="BY342">
        <f>IF(Table13[[#This Row],[Monthly_Income 1_5500 2_8000 3_11000 4_15000 5_20000 6_27000 7_35000 8_5000 9_51000 98_0]]=98,1,0)</f>
        <v>0</v>
      </c>
      <c r="BZ342">
        <v>7</v>
      </c>
      <c r="CA342">
        <f>IF(Table13[[#This Row],[Monthly_Household_Income]]=1,1,0)</f>
        <v>0</v>
      </c>
      <c r="CB342">
        <f>IF(Table13[[#This Row],[Monthly_Household_Income]]=2,1,0)</f>
        <v>0</v>
      </c>
      <c r="CC342">
        <f>IF(Table13[[#This Row],[Monthly_Household_Income]]=3,1,0)</f>
        <v>0</v>
      </c>
      <c r="CD342">
        <f>IF(Table13[[#This Row],[Monthly_Household_Income]]=4,1,0)</f>
        <v>0</v>
      </c>
      <c r="CE342">
        <f>IF(Table13[[#This Row],[Monthly_Household_Income]]=5,1,0)</f>
        <v>0</v>
      </c>
      <c r="CF342">
        <f>IF(Table13[[#This Row],[Monthly_Household_Income]]=6,1,0)</f>
        <v>0</v>
      </c>
      <c r="CG342">
        <f>IF(Table13[[#This Row],[Monthly_Household_Income]]=7,1,0)</f>
        <v>1</v>
      </c>
      <c r="CH342">
        <f>IF(Table13[[#This Row],[Monthly_Household_Income]]=8,1,0)</f>
        <v>0</v>
      </c>
      <c r="CI342">
        <f>IF(Table13[[#This Row],[Monthly_Household_Income]]=9,1,0)</f>
        <v>0</v>
      </c>
      <c r="CJ342">
        <f>IF(Table13[[#This Row],[Monthly_Household_Income]]=98,1,0)</f>
        <v>0</v>
      </c>
    </row>
    <row r="343" spans="1:88">
      <c r="A343">
        <v>1252</v>
      </c>
      <c r="B343" s="1">
        <v>43008</v>
      </c>
      <c r="C343" t="s">
        <v>31</v>
      </c>
      <c r="D343">
        <v>7</v>
      </c>
      <c r="E343">
        <v>7</v>
      </c>
      <c r="F343">
        <v>7</v>
      </c>
      <c r="G343">
        <v>7</v>
      </c>
      <c r="H343">
        <v>7</v>
      </c>
      <c r="I343">
        <v>8</v>
      </c>
      <c r="J343" t="s">
        <v>15</v>
      </c>
      <c r="K343">
        <v>7</v>
      </c>
      <c r="L343">
        <v>8</v>
      </c>
      <c r="M343">
        <v>7</v>
      </c>
      <c r="N343">
        <v>9</v>
      </c>
      <c r="O343">
        <v>8</v>
      </c>
      <c r="P343">
        <v>7</v>
      </c>
      <c r="Q343">
        <v>9</v>
      </c>
      <c r="R343">
        <v>7</v>
      </c>
      <c r="S343">
        <v>6</v>
      </c>
      <c r="T343">
        <v>9</v>
      </c>
      <c r="U343">
        <v>9</v>
      </c>
      <c r="V343">
        <v>6</v>
      </c>
      <c r="W343">
        <v>9</v>
      </c>
      <c r="X343">
        <v>6</v>
      </c>
      <c r="Y343">
        <v>8</v>
      </c>
      <c r="Z343">
        <v>6</v>
      </c>
      <c r="AA343">
        <v>9</v>
      </c>
      <c r="AB343">
        <v>7</v>
      </c>
      <c r="AC343">
        <v>2</v>
      </c>
      <c r="AD343">
        <f>IF(Table13[[#This Row],[payment]]=1,1,0)</f>
        <v>0</v>
      </c>
      <c r="AE343">
        <f>IF(Table13[[#This Row],[payment]]=2,1,0)</f>
        <v>1</v>
      </c>
      <c r="AF343">
        <f>IF(Table13[[#This Row],[payment]]=3,1,0)</f>
        <v>0</v>
      </c>
      <c r="AG343">
        <v>5</v>
      </c>
      <c r="AH343">
        <f>IF(Table13[[#This Row],[method_payment]]=1,1,0)</f>
        <v>0</v>
      </c>
      <c r="AI343">
        <f>IF(Table13[[#This Row],[method_payment]]=2,1,0)</f>
        <v>0</v>
      </c>
      <c r="AJ343">
        <f>IF(Table13[[#This Row],[method_payment]]=3,1,0)</f>
        <v>0</v>
      </c>
      <c r="AK343">
        <f>IF(Table13[[#This Row],[method_payment]]=5,1,0)</f>
        <v>1</v>
      </c>
      <c r="AL343">
        <f>IF(Table13[[#This Row],[method_payment]]=6,1,0)</f>
        <v>0</v>
      </c>
      <c r="AM343" t="s">
        <v>16</v>
      </c>
      <c r="AN343" t="s">
        <v>16</v>
      </c>
      <c r="AO343">
        <v>1</v>
      </c>
      <c r="AP343" s="2">
        <v>220.12</v>
      </c>
      <c r="AQ343" s="3">
        <f>IF(AND(Table13[[#This Row],[Average_amount_spent_per_visit_last_3_months]]&gt;=1,Table13[[#This Row],[Average_amount_spent_per_visit_last_3_months]]&lt;=999),1,0)</f>
        <v>1</v>
      </c>
      <c r="AR343" s="3">
        <f>IF(AND(Table13[[#This Row],[Average_amount_spent_per_visit_last_3_months]]&gt;=1000,Table13[[#This Row],[Average_amount_spent_per_visit_last_3_months]]&lt;=6700),1,0)</f>
        <v>0</v>
      </c>
      <c r="AS343">
        <v>2</v>
      </c>
      <c r="AT343">
        <v>48</v>
      </c>
      <c r="AU343">
        <f>IF(AND(Table13[[#This Row],[Age]]&gt;=18,Table13[[#This Row],[Age]]&lt;=25),1,0)</f>
        <v>0</v>
      </c>
      <c r="AV343">
        <f>IF(AND(Table13[[#This Row],[Age]]&gt;=26,Table13[[#This Row],[Age]]&lt;=35),1,0)</f>
        <v>0</v>
      </c>
      <c r="AW343">
        <f>IF(AND(Table13[[#This Row],[Age]]&gt;=36,Table13[[#This Row],[Age]]&lt;=45),1,0)</f>
        <v>0</v>
      </c>
      <c r="AX343">
        <f>IF(AND(Table13[[#This Row],[Age]]&gt;=46,Table13[[#This Row],[Age]]&lt;=55),1,0)</f>
        <v>1</v>
      </c>
      <c r="AY343">
        <f>IF(AND(Table13[[#This Row],[Age]]&gt;=56,Table13[[#This Row],[Age]]&lt;=67),1,0)</f>
        <v>0</v>
      </c>
      <c r="AZ343" t="s">
        <v>25</v>
      </c>
      <c r="BA343">
        <f>IF(Table13[[#This Row],[Marital Status]]="Married",1,0)</f>
        <v>1</v>
      </c>
      <c r="BB343">
        <f>IF(Table13[[#This Row],[Marital Status]]="Single",1,0)</f>
        <v>0</v>
      </c>
      <c r="BC343" t="s">
        <v>27</v>
      </c>
      <c r="BD343">
        <f>IF(Table13[[#This Row],[gender]]="Male",1,0)</f>
        <v>1</v>
      </c>
      <c r="BE343">
        <f>IF(Table13[[#This Row],[gender]]="Female",1,0)</f>
        <v>0</v>
      </c>
      <c r="BF343" t="s">
        <v>18</v>
      </c>
      <c r="BG343">
        <f>IF(Table13[[#This Row],[Highest level of Education]]="Did not attend school",1,0)</f>
        <v>0</v>
      </c>
      <c r="BH343">
        <f>IF(Table13[[#This Row],[Highest level of Education]]="K12 completed",1,0)</f>
        <v>0</v>
      </c>
      <c r="BI343">
        <f>IF(Table13[[#This Row],[Highest level of Education]]="High School Completed",1,0)</f>
        <v>0</v>
      </c>
      <c r="BJ343">
        <f>IF(Table13[[#This Row],[Highest level of Education]]="Technical Diploma/Partially completed College",1,0)</f>
        <v>0</v>
      </c>
      <c r="BK343">
        <f>IF(Table13[[#This Row],[Highest level of Education]]="University/College Degree",1,0)</f>
        <v>0</v>
      </c>
      <c r="BL343">
        <f>IF(Table13[[#This Row],[Highest level of Education]]="Post-graduate education",1,0)</f>
        <v>1</v>
      </c>
      <c r="BM343">
        <v>2</v>
      </c>
      <c r="BN343">
        <v>1</v>
      </c>
      <c r="BO343">
        <v>8</v>
      </c>
      <c r="BP343">
        <f>IF(Table13[[#This Row],[Monthly_Income 1_5500 2_8000 3_11000 4_15000 5_20000 6_27000 7_35000 8_5000 9_51000 98_0]]=1,1,0)</f>
        <v>0</v>
      </c>
      <c r="BQ343">
        <f>IF(Table13[[#This Row],[Monthly_Income 1_5500 2_8000 3_11000 4_15000 5_20000 6_27000 7_35000 8_5000 9_51000 98_0]]=2,1,0)</f>
        <v>0</v>
      </c>
      <c r="BR343">
        <f>IF(Table13[[#This Row],[Monthly_Income 1_5500 2_8000 3_11000 4_15000 5_20000 6_27000 7_35000 8_5000 9_51000 98_0]]=3,1,0)</f>
        <v>0</v>
      </c>
      <c r="BS343">
        <f>IF(Table13[[#This Row],[Monthly_Income 1_5500 2_8000 3_11000 4_15000 5_20000 6_27000 7_35000 8_5000 9_51000 98_0]]=4,1,0)</f>
        <v>0</v>
      </c>
      <c r="BT343">
        <f>IF(Table13[[#This Row],[Monthly_Income 1_5500 2_8000 3_11000 4_15000 5_20000 6_27000 7_35000 8_5000 9_51000 98_0]]=5,1,0)</f>
        <v>0</v>
      </c>
      <c r="BU343">
        <f>IF(Table13[[#This Row],[Monthly_Income 1_5500 2_8000 3_11000 4_15000 5_20000 6_27000 7_35000 8_5000 9_51000 98_0]]=6,1,0)</f>
        <v>0</v>
      </c>
      <c r="BV343">
        <f>IF(Table13[[#This Row],[Monthly_Income 1_5500 2_8000 3_11000 4_15000 5_20000 6_27000 7_35000 8_5000 9_51000 98_0]]=7,1,0)</f>
        <v>0</v>
      </c>
      <c r="BW343">
        <f>IF(Table13[[#This Row],[Monthly_Income 1_5500 2_8000 3_11000 4_15000 5_20000 6_27000 7_35000 8_5000 9_51000 98_0]]=8,1,0)</f>
        <v>1</v>
      </c>
      <c r="BX343">
        <f>IF(Table13[[#This Row],[Monthly_Income 1_5500 2_8000 3_11000 4_15000 5_20000 6_27000 7_35000 8_5000 9_51000 98_0]]=9,1,0)</f>
        <v>0</v>
      </c>
      <c r="BY343">
        <f>IF(Table13[[#This Row],[Monthly_Income 1_5500 2_8000 3_11000 4_15000 5_20000 6_27000 7_35000 8_5000 9_51000 98_0]]=98,1,0)</f>
        <v>0</v>
      </c>
      <c r="BZ343">
        <v>8</v>
      </c>
      <c r="CA343">
        <f>IF(Table13[[#This Row],[Monthly_Household_Income]]=1,1,0)</f>
        <v>0</v>
      </c>
      <c r="CB343">
        <f>IF(Table13[[#This Row],[Monthly_Household_Income]]=2,1,0)</f>
        <v>0</v>
      </c>
      <c r="CC343">
        <f>IF(Table13[[#This Row],[Monthly_Household_Income]]=3,1,0)</f>
        <v>0</v>
      </c>
      <c r="CD343">
        <f>IF(Table13[[#This Row],[Monthly_Household_Income]]=4,1,0)</f>
        <v>0</v>
      </c>
      <c r="CE343">
        <f>IF(Table13[[#This Row],[Monthly_Household_Income]]=5,1,0)</f>
        <v>0</v>
      </c>
      <c r="CF343">
        <f>IF(Table13[[#This Row],[Monthly_Household_Income]]=6,1,0)</f>
        <v>0</v>
      </c>
      <c r="CG343">
        <f>IF(Table13[[#This Row],[Monthly_Household_Income]]=7,1,0)</f>
        <v>0</v>
      </c>
      <c r="CH343">
        <f>IF(Table13[[#This Row],[Monthly_Household_Income]]=8,1,0)</f>
        <v>1</v>
      </c>
      <c r="CI343">
        <f>IF(Table13[[#This Row],[Monthly_Household_Income]]=9,1,0)</f>
        <v>0</v>
      </c>
      <c r="CJ343">
        <f>IF(Table13[[#This Row],[Monthly_Household_Income]]=98,1,0)</f>
        <v>0</v>
      </c>
    </row>
    <row r="344" spans="1:88">
      <c r="A344">
        <v>1259</v>
      </c>
      <c r="B344" s="1">
        <v>43037</v>
      </c>
      <c r="C344" t="s">
        <v>37</v>
      </c>
      <c r="D344">
        <v>8</v>
      </c>
      <c r="E344">
        <v>8</v>
      </c>
      <c r="F344">
        <v>8</v>
      </c>
      <c r="G344">
        <v>7</v>
      </c>
      <c r="H344">
        <v>6</v>
      </c>
      <c r="I344">
        <v>7</v>
      </c>
      <c r="J344" t="s">
        <v>15</v>
      </c>
      <c r="K344">
        <v>7</v>
      </c>
      <c r="L344">
        <v>8</v>
      </c>
      <c r="M344">
        <v>9</v>
      </c>
      <c r="N344">
        <v>7</v>
      </c>
      <c r="O344">
        <v>7</v>
      </c>
      <c r="P344">
        <v>8</v>
      </c>
      <c r="Q344">
        <v>9</v>
      </c>
      <c r="R344">
        <v>6</v>
      </c>
      <c r="S344">
        <v>8</v>
      </c>
      <c r="T344">
        <v>7</v>
      </c>
      <c r="U344">
        <v>7</v>
      </c>
      <c r="V344">
        <v>9</v>
      </c>
      <c r="W344">
        <v>8</v>
      </c>
      <c r="X344">
        <v>8</v>
      </c>
      <c r="Y344">
        <v>7</v>
      </c>
      <c r="Z344">
        <v>7</v>
      </c>
      <c r="AA344">
        <v>8</v>
      </c>
      <c r="AB344">
        <v>0</v>
      </c>
      <c r="AC344">
        <v>2</v>
      </c>
      <c r="AD344">
        <f>IF(Table13[[#This Row],[payment]]=1,1,0)</f>
        <v>0</v>
      </c>
      <c r="AE344">
        <f>IF(Table13[[#This Row],[payment]]=2,1,0)</f>
        <v>1</v>
      </c>
      <c r="AF344">
        <f>IF(Table13[[#This Row],[payment]]=3,1,0)</f>
        <v>0</v>
      </c>
      <c r="AG344">
        <v>2</v>
      </c>
      <c r="AH344">
        <f>IF(Table13[[#This Row],[method_payment]]=1,1,0)</f>
        <v>0</v>
      </c>
      <c r="AI344">
        <f>IF(Table13[[#This Row],[method_payment]]=2,1,0)</f>
        <v>1</v>
      </c>
      <c r="AJ344">
        <f>IF(Table13[[#This Row],[method_payment]]=3,1,0)</f>
        <v>0</v>
      </c>
      <c r="AK344">
        <f>IF(Table13[[#This Row],[method_payment]]=5,1,0)</f>
        <v>0</v>
      </c>
      <c r="AL344">
        <f>IF(Table13[[#This Row],[method_payment]]=6,1,0)</f>
        <v>0</v>
      </c>
      <c r="AM344" t="s">
        <v>15</v>
      </c>
      <c r="AN344" t="s">
        <v>15</v>
      </c>
      <c r="AO344">
        <v>1</v>
      </c>
      <c r="AP344" s="2">
        <v>302.06</v>
      </c>
      <c r="AQ344" s="3">
        <f>IF(AND(Table13[[#This Row],[Average_amount_spent_per_visit_last_3_months]]&gt;=1,Table13[[#This Row],[Average_amount_spent_per_visit_last_3_months]]&lt;=999),1,0)</f>
        <v>1</v>
      </c>
      <c r="AR344" s="3">
        <f>IF(AND(Table13[[#This Row],[Average_amount_spent_per_visit_last_3_months]]&gt;=1000,Table13[[#This Row],[Average_amount_spent_per_visit_last_3_months]]&lt;=6700),1,0)</f>
        <v>0</v>
      </c>
      <c r="AS344">
        <v>1</v>
      </c>
      <c r="AT344">
        <v>31</v>
      </c>
      <c r="AU344">
        <f>IF(AND(Table13[[#This Row],[Age]]&gt;=18,Table13[[#This Row],[Age]]&lt;=25),1,0)</f>
        <v>0</v>
      </c>
      <c r="AV344">
        <f>IF(AND(Table13[[#This Row],[Age]]&gt;=26,Table13[[#This Row],[Age]]&lt;=35),1,0)</f>
        <v>1</v>
      </c>
      <c r="AW344">
        <f>IF(AND(Table13[[#This Row],[Age]]&gt;=36,Table13[[#This Row],[Age]]&lt;=45),1,0)</f>
        <v>0</v>
      </c>
      <c r="AX344">
        <f>IF(AND(Table13[[#This Row],[Age]]&gt;=46,Table13[[#This Row],[Age]]&lt;=55),1,0)</f>
        <v>0</v>
      </c>
      <c r="AY344">
        <f>IF(AND(Table13[[#This Row],[Age]]&gt;=56,Table13[[#This Row],[Age]]&lt;=67),1,0)</f>
        <v>0</v>
      </c>
      <c r="AZ344" t="s">
        <v>25</v>
      </c>
      <c r="BA344">
        <f>IF(Table13[[#This Row],[Marital Status]]="Married",1,0)</f>
        <v>1</v>
      </c>
      <c r="BB344">
        <f>IF(Table13[[#This Row],[Marital Status]]="Single",1,0)</f>
        <v>0</v>
      </c>
      <c r="BC344" t="s">
        <v>28</v>
      </c>
      <c r="BD344">
        <f>IF(Table13[[#This Row],[gender]]="Male",1,0)</f>
        <v>0</v>
      </c>
      <c r="BE344">
        <f>IF(Table13[[#This Row],[gender]]="Female",1,0)</f>
        <v>1</v>
      </c>
      <c r="BF344" t="s">
        <v>19</v>
      </c>
      <c r="BG344">
        <f>IF(Table13[[#This Row],[Highest level of Education]]="Did not attend school",1,0)</f>
        <v>0</v>
      </c>
      <c r="BH344">
        <f>IF(Table13[[#This Row],[Highest level of Education]]="K12 completed",1,0)</f>
        <v>0</v>
      </c>
      <c r="BI344">
        <f>IF(Table13[[#This Row],[Highest level of Education]]="High School Completed",1,0)</f>
        <v>0</v>
      </c>
      <c r="BJ344">
        <f>IF(Table13[[#This Row],[Highest level of Education]]="Technical Diploma/Partially completed College",1,0)</f>
        <v>0</v>
      </c>
      <c r="BK344">
        <f>IF(Table13[[#This Row],[Highest level of Education]]="University/College Degree",1,0)</f>
        <v>1</v>
      </c>
      <c r="BL344">
        <f>IF(Table13[[#This Row],[Highest level of Education]]="Post-graduate education",1,0)</f>
        <v>0</v>
      </c>
      <c r="BM344">
        <v>2</v>
      </c>
      <c r="BN344">
        <v>1</v>
      </c>
      <c r="BO344">
        <v>4</v>
      </c>
      <c r="BP344">
        <f>IF(Table13[[#This Row],[Monthly_Income 1_5500 2_8000 3_11000 4_15000 5_20000 6_27000 7_35000 8_5000 9_51000 98_0]]=1,1,0)</f>
        <v>0</v>
      </c>
      <c r="BQ344">
        <f>IF(Table13[[#This Row],[Monthly_Income 1_5500 2_8000 3_11000 4_15000 5_20000 6_27000 7_35000 8_5000 9_51000 98_0]]=2,1,0)</f>
        <v>0</v>
      </c>
      <c r="BR344">
        <f>IF(Table13[[#This Row],[Monthly_Income 1_5500 2_8000 3_11000 4_15000 5_20000 6_27000 7_35000 8_5000 9_51000 98_0]]=3,1,0)</f>
        <v>0</v>
      </c>
      <c r="BS344">
        <f>IF(Table13[[#This Row],[Monthly_Income 1_5500 2_8000 3_11000 4_15000 5_20000 6_27000 7_35000 8_5000 9_51000 98_0]]=4,1,0)</f>
        <v>1</v>
      </c>
      <c r="BT344">
        <f>IF(Table13[[#This Row],[Monthly_Income 1_5500 2_8000 3_11000 4_15000 5_20000 6_27000 7_35000 8_5000 9_51000 98_0]]=5,1,0)</f>
        <v>0</v>
      </c>
      <c r="BU344">
        <f>IF(Table13[[#This Row],[Monthly_Income 1_5500 2_8000 3_11000 4_15000 5_20000 6_27000 7_35000 8_5000 9_51000 98_0]]=6,1,0)</f>
        <v>0</v>
      </c>
      <c r="BV344">
        <f>IF(Table13[[#This Row],[Monthly_Income 1_5500 2_8000 3_11000 4_15000 5_20000 6_27000 7_35000 8_5000 9_51000 98_0]]=7,1,0)</f>
        <v>0</v>
      </c>
      <c r="BW344">
        <f>IF(Table13[[#This Row],[Monthly_Income 1_5500 2_8000 3_11000 4_15000 5_20000 6_27000 7_35000 8_5000 9_51000 98_0]]=8,1,0)</f>
        <v>0</v>
      </c>
      <c r="BX344">
        <f>IF(Table13[[#This Row],[Monthly_Income 1_5500 2_8000 3_11000 4_15000 5_20000 6_27000 7_35000 8_5000 9_51000 98_0]]=9,1,0)</f>
        <v>0</v>
      </c>
      <c r="BY344">
        <f>IF(Table13[[#This Row],[Monthly_Income 1_5500 2_8000 3_11000 4_15000 5_20000 6_27000 7_35000 8_5000 9_51000 98_0]]=98,1,0)</f>
        <v>0</v>
      </c>
      <c r="BZ344">
        <v>6</v>
      </c>
      <c r="CA344">
        <f>IF(Table13[[#This Row],[Monthly_Household_Income]]=1,1,0)</f>
        <v>0</v>
      </c>
      <c r="CB344">
        <f>IF(Table13[[#This Row],[Monthly_Household_Income]]=2,1,0)</f>
        <v>0</v>
      </c>
      <c r="CC344">
        <f>IF(Table13[[#This Row],[Monthly_Household_Income]]=3,1,0)</f>
        <v>0</v>
      </c>
      <c r="CD344">
        <f>IF(Table13[[#This Row],[Monthly_Household_Income]]=4,1,0)</f>
        <v>0</v>
      </c>
      <c r="CE344">
        <f>IF(Table13[[#This Row],[Monthly_Household_Income]]=5,1,0)</f>
        <v>0</v>
      </c>
      <c r="CF344">
        <f>IF(Table13[[#This Row],[Monthly_Household_Income]]=6,1,0)</f>
        <v>1</v>
      </c>
      <c r="CG344">
        <f>IF(Table13[[#This Row],[Monthly_Household_Income]]=7,1,0)</f>
        <v>0</v>
      </c>
      <c r="CH344">
        <f>IF(Table13[[#This Row],[Monthly_Household_Income]]=8,1,0)</f>
        <v>0</v>
      </c>
      <c r="CI344">
        <f>IF(Table13[[#This Row],[Monthly_Household_Income]]=9,1,0)</f>
        <v>0</v>
      </c>
      <c r="CJ344">
        <f>IF(Table13[[#This Row],[Monthly_Household_Income]]=98,1,0)</f>
        <v>0</v>
      </c>
    </row>
    <row r="345" spans="1:88">
      <c r="A345">
        <v>1262</v>
      </c>
      <c r="B345" s="1">
        <v>42973</v>
      </c>
      <c r="C345" t="s">
        <v>36</v>
      </c>
      <c r="D345">
        <v>8</v>
      </c>
      <c r="E345">
        <v>6</v>
      </c>
      <c r="F345">
        <v>6</v>
      </c>
      <c r="G345">
        <v>7</v>
      </c>
      <c r="H345">
        <v>8</v>
      </c>
      <c r="I345">
        <v>7</v>
      </c>
      <c r="J345" t="s">
        <v>15</v>
      </c>
      <c r="K345">
        <v>7</v>
      </c>
      <c r="L345">
        <v>7</v>
      </c>
      <c r="M345">
        <v>8</v>
      </c>
      <c r="N345">
        <v>8</v>
      </c>
      <c r="O345">
        <v>7</v>
      </c>
      <c r="P345">
        <v>7</v>
      </c>
      <c r="Q345">
        <v>7</v>
      </c>
      <c r="R345">
        <v>7</v>
      </c>
      <c r="S345">
        <v>7</v>
      </c>
      <c r="T345">
        <v>8</v>
      </c>
      <c r="U345">
        <v>7</v>
      </c>
      <c r="V345">
        <v>9</v>
      </c>
      <c r="W345">
        <v>9</v>
      </c>
      <c r="X345">
        <v>7</v>
      </c>
      <c r="Y345">
        <v>9</v>
      </c>
      <c r="Z345">
        <v>8</v>
      </c>
      <c r="AA345">
        <v>7</v>
      </c>
      <c r="AB345">
        <v>0</v>
      </c>
      <c r="AC345">
        <v>2</v>
      </c>
      <c r="AD345">
        <f>IF(Table13[[#This Row],[payment]]=1,1,0)</f>
        <v>0</v>
      </c>
      <c r="AE345">
        <f>IF(Table13[[#This Row],[payment]]=2,1,0)</f>
        <v>1</v>
      </c>
      <c r="AF345">
        <f>IF(Table13[[#This Row],[payment]]=3,1,0)</f>
        <v>0</v>
      </c>
      <c r="AG345">
        <v>1</v>
      </c>
      <c r="AH345">
        <f>IF(Table13[[#This Row],[method_payment]]=1,1,0)</f>
        <v>1</v>
      </c>
      <c r="AI345">
        <f>IF(Table13[[#This Row],[method_payment]]=2,1,0)</f>
        <v>0</v>
      </c>
      <c r="AJ345">
        <f>IF(Table13[[#This Row],[method_payment]]=3,1,0)</f>
        <v>0</v>
      </c>
      <c r="AK345">
        <f>IF(Table13[[#This Row],[method_payment]]=5,1,0)</f>
        <v>0</v>
      </c>
      <c r="AL345">
        <f>IF(Table13[[#This Row],[method_payment]]=6,1,0)</f>
        <v>0</v>
      </c>
      <c r="AM345" t="s">
        <v>16</v>
      </c>
      <c r="AN345" t="s">
        <v>15</v>
      </c>
      <c r="AO345">
        <v>6</v>
      </c>
      <c r="AP345" s="2">
        <v>1568.36</v>
      </c>
      <c r="AQ345" s="3">
        <f>IF(AND(Table13[[#This Row],[Average_amount_spent_per_visit_last_3_months]]&gt;=1,Table13[[#This Row],[Average_amount_spent_per_visit_last_3_months]]&lt;=999),1,0)</f>
        <v>0</v>
      </c>
      <c r="AR345" s="3">
        <f>IF(AND(Table13[[#This Row],[Average_amount_spent_per_visit_last_3_months]]&gt;=1000,Table13[[#This Row],[Average_amount_spent_per_visit_last_3_months]]&lt;=6700),1,0)</f>
        <v>1</v>
      </c>
      <c r="AS345">
        <v>1</v>
      </c>
      <c r="AT345">
        <v>41</v>
      </c>
      <c r="AU345">
        <f>IF(AND(Table13[[#This Row],[Age]]&gt;=18,Table13[[#This Row],[Age]]&lt;=25),1,0)</f>
        <v>0</v>
      </c>
      <c r="AV345">
        <f>IF(AND(Table13[[#This Row],[Age]]&gt;=26,Table13[[#This Row],[Age]]&lt;=35),1,0)</f>
        <v>0</v>
      </c>
      <c r="AW345">
        <f>IF(AND(Table13[[#This Row],[Age]]&gt;=36,Table13[[#This Row],[Age]]&lt;=45),1,0)</f>
        <v>1</v>
      </c>
      <c r="AX345">
        <f>IF(AND(Table13[[#This Row],[Age]]&gt;=46,Table13[[#This Row],[Age]]&lt;=55),1,0)</f>
        <v>0</v>
      </c>
      <c r="AY345">
        <f>IF(AND(Table13[[#This Row],[Age]]&gt;=56,Table13[[#This Row],[Age]]&lt;=67),1,0)</f>
        <v>0</v>
      </c>
      <c r="AZ345" t="s">
        <v>25</v>
      </c>
      <c r="BA345">
        <f>IF(Table13[[#This Row],[Marital Status]]="Married",1,0)</f>
        <v>1</v>
      </c>
      <c r="BB345">
        <f>IF(Table13[[#This Row],[Marital Status]]="Single",1,0)</f>
        <v>0</v>
      </c>
      <c r="BC345" t="s">
        <v>28</v>
      </c>
      <c r="BD345">
        <f>IF(Table13[[#This Row],[gender]]="Male",1,0)</f>
        <v>0</v>
      </c>
      <c r="BE345">
        <f>IF(Table13[[#This Row],[gender]]="Female",1,0)</f>
        <v>1</v>
      </c>
      <c r="BF345" t="s">
        <v>18</v>
      </c>
      <c r="BG345">
        <f>IF(Table13[[#This Row],[Highest level of Education]]="Did not attend school",1,0)</f>
        <v>0</v>
      </c>
      <c r="BH345">
        <f>IF(Table13[[#This Row],[Highest level of Education]]="K12 completed",1,0)</f>
        <v>0</v>
      </c>
      <c r="BI345">
        <f>IF(Table13[[#This Row],[Highest level of Education]]="High School Completed",1,0)</f>
        <v>0</v>
      </c>
      <c r="BJ345">
        <f>IF(Table13[[#This Row],[Highest level of Education]]="Technical Diploma/Partially completed College",1,0)</f>
        <v>0</v>
      </c>
      <c r="BK345">
        <f>IF(Table13[[#This Row],[Highest level of Education]]="University/College Degree",1,0)</f>
        <v>0</v>
      </c>
      <c r="BL345">
        <f>IF(Table13[[#This Row],[Highest level of Education]]="Post-graduate education",1,0)</f>
        <v>1</v>
      </c>
      <c r="BM345">
        <v>3</v>
      </c>
      <c r="BN345">
        <v>1</v>
      </c>
      <c r="BO345">
        <v>5</v>
      </c>
      <c r="BP345">
        <f>IF(Table13[[#This Row],[Monthly_Income 1_5500 2_8000 3_11000 4_15000 5_20000 6_27000 7_35000 8_5000 9_51000 98_0]]=1,1,0)</f>
        <v>0</v>
      </c>
      <c r="BQ345">
        <f>IF(Table13[[#This Row],[Monthly_Income 1_5500 2_8000 3_11000 4_15000 5_20000 6_27000 7_35000 8_5000 9_51000 98_0]]=2,1,0)</f>
        <v>0</v>
      </c>
      <c r="BR345">
        <f>IF(Table13[[#This Row],[Monthly_Income 1_5500 2_8000 3_11000 4_15000 5_20000 6_27000 7_35000 8_5000 9_51000 98_0]]=3,1,0)</f>
        <v>0</v>
      </c>
      <c r="BS345">
        <f>IF(Table13[[#This Row],[Monthly_Income 1_5500 2_8000 3_11000 4_15000 5_20000 6_27000 7_35000 8_5000 9_51000 98_0]]=4,1,0)</f>
        <v>0</v>
      </c>
      <c r="BT345">
        <f>IF(Table13[[#This Row],[Monthly_Income 1_5500 2_8000 3_11000 4_15000 5_20000 6_27000 7_35000 8_5000 9_51000 98_0]]=5,1,0)</f>
        <v>1</v>
      </c>
      <c r="BU345">
        <f>IF(Table13[[#This Row],[Monthly_Income 1_5500 2_8000 3_11000 4_15000 5_20000 6_27000 7_35000 8_5000 9_51000 98_0]]=6,1,0)</f>
        <v>0</v>
      </c>
      <c r="BV345">
        <f>IF(Table13[[#This Row],[Monthly_Income 1_5500 2_8000 3_11000 4_15000 5_20000 6_27000 7_35000 8_5000 9_51000 98_0]]=7,1,0)</f>
        <v>0</v>
      </c>
      <c r="BW345">
        <f>IF(Table13[[#This Row],[Monthly_Income 1_5500 2_8000 3_11000 4_15000 5_20000 6_27000 7_35000 8_5000 9_51000 98_0]]=8,1,0)</f>
        <v>0</v>
      </c>
      <c r="BX345">
        <f>IF(Table13[[#This Row],[Monthly_Income 1_5500 2_8000 3_11000 4_15000 5_20000 6_27000 7_35000 8_5000 9_51000 98_0]]=9,1,0)</f>
        <v>0</v>
      </c>
      <c r="BY345">
        <f>IF(Table13[[#This Row],[Monthly_Income 1_5500 2_8000 3_11000 4_15000 5_20000 6_27000 7_35000 8_5000 9_51000 98_0]]=98,1,0)</f>
        <v>0</v>
      </c>
      <c r="BZ345">
        <v>9</v>
      </c>
      <c r="CA345">
        <f>IF(Table13[[#This Row],[Monthly_Household_Income]]=1,1,0)</f>
        <v>0</v>
      </c>
      <c r="CB345">
        <f>IF(Table13[[#This Row],[Monthly_Household_Income]]=2,1,0)</f>
        <v>0</v>
      </c>
      <c r="CC345">
        <f>IF(Table13[[#This Row],[Monthly_Household_Income]]=3,1,0)</f>
        <v>0</v>
      </c>
      <c r="CD345">
        <f>IF(Table13[[#This Row],[Monthly_Household_Income]]=4,1,0)</f>
        <v>0</v>
      </c>
      <c r="CE345">
        <f>IF(Table13[[#This Row],[Monthly_Household_Income]]=5,1,0)</f>
        <v>0</v>
      </c>
      <c r="CF345">
        <f>IF(Table13[[#This Row],[Monthly_Household_Income]]=6,1,0)</f>
        <v>0</v>
      </c>
      <c r="CG345">
        <f>IF(Table13[[#This Row],[Monthly_Household_Income]]=7,1,0)</f>
        <v>0</v>
      </c>
      <c r="CH345">
        <f>IF(Table13[[#This Row],[Monthly_Household_Income]]=8,1,0)</f>
        <v>0</v>
      </c>
      <c r="CI345">
        <f>IF(Table13[[#This Row],[Monthly_Household_Income]]=9,1,0)</f>
        <v>1</v>
      </c>
      <c r="CJ345">
        <f>IF(Table13[[#This Row],[Monthly_Household_Income]]=98,1,0)</f>
        <v>0</v>
      </c>
    </row>
    <row r="346" spans="1:88">
      <c r="A346">
        <v>1266</v>
      </c>
      <c r="B346" s="1">
        <v>42995</v>
      </c>
      <c r="C346" t="s">
        <v>34</v>
      </c>
      <c r="D346">
        <v>9</v>
      </c>
      <c r="E346">
        <v>9</v>
      </c>
      <c r="F346">
        <v>9</v>
      </c>
      <c r="G346">
        <v>8</v>
      </c>
      <c r="H346">
        <v>8</v>
      </c>
      <c r="I346">
        <v>8</v>
      </c>
      <c r="J346" t="s">
        <v>16</v>
      </c>
      <c r="K346">
        <v>6</v>
      </c>
      <c r="L346">
        <v>8</v>
      </c>
      <c r="M346">
        <v>7</v>
      </c>
      <c r="N346">
        <v>7</v>
      </c>
      <c r="O346">
        <v>7</v>
      </c>
      <c r="P346">
        <v>10</v>
      </c>
      <c r="Q346">
        <v>9</v>
      </c>
      <c r="R346">
        <v>9</v>
      </c>
      <c r="S346">
        <v>9</v>
      </c>
      <c r="T346">
        <v>8</v>
      </c>
      <c r="U346">
        <v>8</v>
      </c>
      <c r="V346">
        <v>6</v>
      </c>
      <c r="W346">
        <v>8</v>
      </c>
      <c r="X346">
        <v>6</v>
      </c>
      <c r="Y346">
        <v>7</v>
      </c>
      <c r="Z346">
        <v>6</v>
      </c>
      <c r="AA346">
        <v>9</v>
      </c>
      <c r="AB346">
        <v>6</v>
      </c>
      <c r="AC346">
        <v>2</v>
      </c>
      <c r="AD346">
        <f>IF(Table13[[#This Row],[payment]]=1,1,0)</f>
        <v>0</v>
      </c>
      <c r="AE346">
        <f>IF(Table13[[#This Row],[payment]]=2,1,0)</f>
        <v>1</v>
      </c>
      <c r="AF346">
        <f>IF(Table13[[#This Row],[payment]]=3,1,0)</f>
        <v>0</v>
      </c>
      <c r="AG346">
        <v>5</v>
      </c>
      <c r="AH346">
        <f>IF(Table13[[#This Row],[method_payment]]=1,1,0)</f>
        <v>0</v>
      </c>
      <c r="AI346">
        <f>IF(Table13[[#This Row],[method_payment]]=2,1,0)</f>
        <v>0</v>
      </c>
      <c r="AJ346">
        <f>IF(Table13[[#This Row],[method_payment]]=3,1,0)</f>
        <v>0</v>
      </c>
      <c r="AK346">
        <f>IF(Table13[[#This Row],[method_payment]]=5,1,0)</f>
        <v>1</v>
      </c>
      <c r="AL346">
        <f>IF(Table13[[#This Row],[method_payment]]=6,1,0)</f>
        <v>0</v>
      </c>
      <c r="AM346" t="s">
        <v>16</v>
      </c>
      <c r="AN346" t="s">
        <v>15</v>
      </c>
      <c r="AO346">
        <v>1</v>
      </c>
      <c r="AP346" s="2">
        <v>625.75</v>
      </c>
      <c r="AQ346" s="3">
        <f>IF(AND(Table13[[#This Row],[Average_amount_spent_per_visit_last_3_months]]&gt;=1,Table13[[#This Row],[Average_amount_spent_per_visit_last_3_months]]&lt;=999),1,0)</f>
        <v>1</v>
      </c>
      <c r="AR346" s="3">
        <f>IF(AND(Table13[[#This Row],[Average_amount_spent_per_visit_last_3_months]]&gt;=1000,Table13[[#This Row],[Average_amount_spent_per_visit_last_3_months]]&lt;=6700),1,0)</f>
        <v>0</v>
      </c>
      <c r="AS346">
        <v>2</v>
      </c>
      <c r="AT346">
        <v>28</v>
      </c>
      <c r="AU346">
        <f>IF(AND(Table13[[#This Row],[Age]]&gt;=18,Table13[[#This Row],[Age]]&lt;=25),1,0)</f>
        <v>0</v>
      </c>
      <c r="AV346">
        <f>IF(AND(Table13[[#This Row],[Age]]&gt;=26,Table13[[#This Row],[Age]]&lt;=35),1,0)</f>
        <v>1</v>
      </c>
      <c r="AW346">
        <f>IF(AND(Table13[[#This Row],[Age]]&gt;=36,Table13[[#This Row],[Age]]&lt;=45),1,0)</f>
        <v>0</v>
      </c>
      <c r="AX346">
        <f>IF(AND(Table13[[#This Row],[Age]]&gt;=46,Table13[[#This Row],[Age]]&lt;=55),1,0)</f>
        <v>0</v>
      </c>
      <c r="AY346">
        <f>IF(AND(Table13[[#This Row],[Age]]&gt;=56,Table13[[#This Row],[Age]]&lt;=67),1,0)</f>
        <v>0</v>
      </c>
      <c r="AZ346" t="s">
        <v>24</v>
      </c>
      <c r="BA346">
        <f>IF(Table13[[#This Row],[Marital Status]]="Married",1,0)</f>
        <v>0</v>
      </c>
      <c r="BB346">
        <f>IF(Table13[[#This Row],[Marital Status]]="Single",1,0)</f>
        <v>1</v>
      </c>
      <c r="BC346" t="s">
        <v>27</v>
      </c>
      <c r="BD346">
        <f>IF(Table13[[#This Row],[gender]]="Male",1,0)</f>
        <v>1</v>
      </c>
      <c r="BE346">
        <f>IF(Table13[[#This Row],[gender]]="Female",1,0)</f>
        <v>0</v>
      </c>
      <c r="BF346" t="s">
        <v>23</v>
      </c>
      <c r="BG346">
        <f>IF(Table13[[#This Row],[Highest level of Education]]="Did not attend school",1,0)</f>
        <v>0</v>
      </c>
      <c r="BH346">
        <f>IF(Table13[[#This Row],[Highest level of Education]]="K12 completed",1,0)</f>
        <v>0</v>
      </c>
      <c r="BI346">
        <f>IF(Table13[[#This Row],[Highest level of Education]]="High School Completed",1,0)</f>
        <v>0</v>
      </c>
      <c r="BJ346">
        <f>IF(Table13[[#This Row],[Highest level of Education]]="Technical Diploma/Partially completed College",1,0)</f>
        <v>1</v>
      </c>
      <c r="BK346">
        <f>IF(Table13[[#This Row],[Highest level of Education]]="University/College Degree",1,0)</f>
        <v>0</v>
      </c>
      <c r="BL346">
        <f>IF(Table13[[#This Row],[Highest level of Education]]="Post-graduate education",1,0)</f>
        <v>0</v>
      </c>
      <c r="BM346">
        <v>0</v>
      </c>
      <c r="BN346">
        <v>1</v>
      </c>
      <c r="BO346">
        <v>1</v>
      </c>
      <c r="BP346">
        <f>IF(Table13[[#This Row],[Monthly_Income 1_5500 2_8000 3_11000 4_15000 5_20000 6_27000 7_35000 8_5000 9_51000 98_0]]=1,1,0)</f>
        <v>1</v>
      </c>
      <c r="BQ346">
        <f>IF(Table13[[#This Row],[Monthly_Income 1_5500 2_8000 3_11000 4_15000 5_20000 6_27000 7_35000 8_5000 9_51000 98_0]]=2,1,0)</f>
        <v>0</v>
      </c>
      <c r="BR346">
        <f>IF(Table13[[#This Row],[Monthly_Income 1_5500 2_8000 3_11000 4_15000 5_20000 6_27000 7_35000 8_5000 9_51000 98_0]]=3,1,0)</f>
        <v>0</v>
      </c>
      <c r="BS346">
        <f>IF(Table13[[#This Row],[Monthly_Income 1_5500 2_8000 3_11000 4_15000 5_20000 6_27000 7_35000 8_5000 9_51000 98_0]]=4,1,0)</f>
        <v>0</v>
      </c>
      <c r="BT346">
        <f>IF(Table13[[#This Row],[Monthly_Income 1_5500 2_8000 3_11000 4_15000 5_20000 6_27000 7_35000 8_5000 9_51000 98_0]]=5,1,0)</f>
        <v>0</v>
      </c>
      <c r="BU346">
        <f>IF(Table13[[#This Row],[Monthly_Income 1_5500 2_8000 3_11000 4_15000 5_20000 6_27000 7_35000 8_5000 9_51000 98_0]]=6,1,0)</f>
        <v>0</v>
      </c>
      <c r="BV346">
        <f>IF(Table13[[#This Row],[Monthly_Income 1_5500 2_8000 3_11000 4_15000 5_20000 6_27000 7_35000 8_5000 9_51000 98_0]]=7,1,0)</f>
        <v>0</v>
      </c>
      <c r="BW346">
        <f>IF(Table13[[#This Row],[Monthly_Income 1_5500 2_8000 3_11000 4_15000 5_20000 6_27000 7_35000 8_5000 9_51000 98_0]]=8,1,0)</f>
        <v>0</v>
      </c>
      <c r="BX346">
        <f>IF(Table13[[#This Row],[Monthly_Income 1_5500 2_8000 3_11000 4_15000 5_20000 6_27000 7_35000 8_5000 9_51000 98_0]]=9,1,0)</f>
        <v>0</v>
      </c>
      <c r="BY346">
        <f>IF(Table13[[#This Row],[Monthly_Income 1_5500 2_8000 3_11000 4_15000 5_20000 6_27000 7_35000 8_5000 9_51000 98_0]]=98,1,0)</f>
        <v>0</v>
      </c>
      <c r="BZ346">
        <v>97</v>
      </c>
      <c r="CA346">
        <f>IF(Table13[[#This Row],[Monthly_Household_Income]]=1,1,0)</f>
        <v>0</v>
      </c>
      <c r="CB346">
        <f>IF(Table13[[#This Row],[Monthly_Household_Income]]=2,1,0)</f>
        <v>0</v>
      </c>
      <c r="CC346">
        <f>IF(Table13[[#This Row],[Monthly_Household_Income]]=3,1,0)</f>
        <v>0</v>
      </c>
      <c r="CD346">
        <f>IF(Table13[[#This Row],[Monthly_Household_Income]]=4,1,0)</f>
        <v>0</v>
      </c>
      <c r="CE346">
        <f>IF(Table13[[#This Row],[Monthly_Household_Income]]=5,1,0)</f>
        <v>0</v>
      </c>
      <c r="CF346">
        <f>IF(Table13[[#This Row],[Monthly_Household_Income]]=6,1,0)</f>
        <v>0</v>
      </c>
      <c r="CG346">
        <f>IF(Table13[[#This Row],[Monthly_Household_Income]]=7,1,0)</f>
        <v>0</v>
      </c>
      <c r="CH346">
        <f>IF(Table13[[#This Row],[Monthly_Household_Income]]=8,1,0)</f>
        <v>0</v>
      </c>
      <c r="CI346">
        <f>IF(Table13[[#This Row],[Monthly_Household_Income]]=9,1,0)</f>
        <v>0</v>
      </c>
      <c r="CJ346">
        <f>IF(Table13[[#This Row],[Monthly_Household_Income]]=98,1,0)</f>
        <v>0</v>
      </c>
    </row>
    <row r="347" spans="1:88">
      <c r="A347">
        <v>1268</v>
      </c>
      <c r="B347" s="1">
        <v>43190</v>
      </c>
      <c r="C347" t="s">
        <v>12</v>
      </c>
      <c r="D347">
        <v>8</v>
      </c>
      <c r="E347">
        <v>9</v>
      </c>
      <c r="F347">
        <v>8</v>
      </c>
      <c r="G347">
        <v>8</v>
      </c>
      <c r="H347">
        <v>9</v>
      </c>
      <c r="I347">
        <v>9</v>
      </c>
      <c r="J347" t="s">
        <v>15</v>
      </c>
      <c r="K347">
        <v>8</v>
      </c>
      <c r="L347">
        <v>8</v>
      </c>
      <c r="M347">
        <v>10</v>
      </c>
      <c r="N347">
        <v>8</v>
      </c>
      <c r="O347">
        <v>10</v>
      </c>
      <c r="P347">
        <v>9</v>
      </c>
      <c r="Q347">
        <v>9</v>
      </c>
      <c r="R347">
        <v>10</v>
      </c>
      <c r="S347">
        <v>10</v>
      </c>
      <c r="T347">
        <v>9</v>
      </c>
      <c r="U347">
        <v>9</v>
      </c>
      <c r="V347">
        <v>10</v>
      </c>
      <c r="W347">
        <v>8</v>
      </c>
      <c r="X347">
        <v>8</v>
      </c>
      <c r="Y347">
        <v>10</v>
      </c>
      <c r="Z347">
        <v>8</v>
      </c>
      <c r="AA347">
        <v>9</v>
      </c>
      <c r="AB347">
        <v>9</v>
      </c>
      <c r="AC347">
        <v>1</v>
      </c>
      <c r="AD347">
        <f>IF(Table13[[#This Row],[payment]]=1,1,0)</f>
        <v>1</v>
      </c>
      <c r="AE347">
        <f>IF(Table13[[#This Row],[payment]]=2,1,0)</f>
        <v>0</v>
      </c>
      <c r="AF347">
        <f>IF(Table13[[#This Row],[payment]]=3,1,0)</f>
        <v>0</v>
      </c>
      <c r="AG347">
        <v>6</v>
      </c>
      <c r="AH347">
        <f>IF(Table13[[#This Row],[method_payment]]=1,1,0)</f>
        <v>0</v>
      </c>
      <c r="AI347">
        <f>IF(Table13[[#This Row],[method_payment]]=2,1,0)</f>
        <v>0</v>
      </c>
      <c r="AJ347">
        <f>IF(Table13[[#This Row],[method_payment]]=3,1,0)</f>
        <v>0</v>
      </c>
      <c r="AK347">
        <f>IF(Table13[[#This Row],[method_payment]]=5,1,0)</f>
        <v>0</v>
      </c>
      <c r="AL347">
        <f>IF(Table13[[#This Row],[method_payment]]=6,1,0)</f>
        <v>1</v>
      </c>
      <c r="AM347" t="s">
        <v>16</v>
      </c>
      <c r="AN347" t="s">
        <v>15</v>
      </c>
      <c r="AO347">
        <v>2</v>
      </c>
      <c r="AP347" s="2">
        <v>191.81</v>
      </c>
      <c r="AQ347" s="3">
        <f>IF(AND(Table13[[#This Row],[Average_amount_spent_per_visit_last_3_months]]&gt;=1,Table13[[#This Row],[Average_amount_spent_per_visit_last_3_months]]&lt;=999),1,0)</f>
        <v>1</v>
      </c>
      <c r="AR347" s="3">
        <f>IF(AND(Table13[[#This Row],[Average_amount_spent_per_visit_last_3_months]]&gt;=1000,Table13[[#This Row],[Average_amount_spent_per_visit_last_3_months]]&lt;=6700),1,0)</f>
        <v>0</v>
      </c>
      <c r="AS347">
        <v>2</v>
      </c>
      <c r="AT347">
        <v>26</v>
      </c>
      <c r="AU347">
        <f>IF(AND(Table13[[#This Row],[Age]]&gt;=18,Table13[[#This Row],[Age]]&lt;=25),1,0)</f>
        <v>0</v>
      </c>
      <c r="AV347">
        <f>IF(AND(Table13[[#This Row],[Age]]&gt;=26,Table13[[#This Row],[Age]]&lt;=35),1,0)</f>
        <v>1</v>
      </c>
      <c r="AW347">
        <f>IF(AND(Table13[[#This Row],[Age]]&gt;=36,Table13[[#This Row],[Age]]&lt;=45),1,0)</f>
        <v>0</v>
      </c>
      <c r="AX347">
        <f>IF(AND(Table13[[#This Row],[Age]]&gt;=46,Table13[[#This Row],[Age]]&lt;=55),1,0)</f>
        <v>0</v>
      </c>
      <c r="AY347">
        <f>IF(AND(Table13[[#This Row],[Age]]&gt;=56,Table13[[#This Row],[Age]]&lt;=67),1,0)</f>
        <v>0</v>
      </c>
      <c r="AZ347" t="s">
        <v>25</v>
      </c>
      <c r="BA347">
        <f>IF(Table13[[#This Row],[Marital Status]]="Married",1,0)</f>
        <v>1</v>
      </c>
      <c r="BB347">
        <f>IF(Table13[[#This Row],[Marital Status]]="Single",1,0)</f>
        <v>0</v>
      </c>
      <c r="BC347" t="s">
        <v>27</v>
      </c>
      <c r="BD347">
        <f>IF(Table13[[#This Row],[gender]]="Male",1,0)</f>
        <v>1</v>
      </c>
      <c r="BE347">
        <f>IF(Table13[[#This Row],[gender]]="Female",1,0)</f>
        <v>0</v>
      </c>
      <c r="BF347" t="s">
        <v>19</v>
      </c>
      <c r="BG347">
        <f>IF(Table13[[#This Row],[Highest level of Education]]="Did not attend school",1,0)</f>
        <v>0</v>
      </c>
      <c r="BH347">
        <f>IF(Table13[[#This Row],[Highest level of Education]]="K12 completed",1,0)</f>
        <v>0</v>
      </c>
      <c r="BI347">
        <f>IF(Table13[[#This Row],[Highest level of Education]]="High School Completed",1,0)</f>
        <v>0</v>
      </c>
      <c r="BJ347">
        <f>IF(Table13[[#This Row],[Highest level of Education]]="Technical Diploma/Partially completed College",1,0)</f>
        <v>0</v>
      </c>
      <c r="BK347">
        <f>IF(Table13[[#This Row],[Highest level of Education]]="University/College Degree",1,0)</f>
        <v>1</v>
      </c>
      <c r="BL347">
        <f>IF(Table13[[#This Row],[Highest level of Education]]="Post-graduate education",1,0)</f>
        <v>0</v>
      </c>
      <c r="BM347">
        <v>3</v>
      </c>
      <c r="BN347">
        <v>1</v>
      </c>
      <c r="BO347">
        <v>4</v>
      </c>
      <c r="BP347">
        <f>IF(Table13[[#This Row],[Monthly_Income 1_5500 2_8000 3_11000 4_15000 5_20000 6_27000 7_35000 8_5000 9_51000 98_0]]=1,1,0)</f>
        <v>0</v>
      </c>
      <c r="BQ347">
        <f>IF(Table13[[#This Row],[Monthly_Income 1_5500 2_8000 3_11000 4_15000 5_20000 6_27000 7_35000 8_5000 9_51000 98_0]]=2,1,0)</f>
        <v>0</v>
      </c>
      <c r="BR347">
        <f>IF(Table13[[#This Row],[Monthly_Income 1_5500 2_8000 3_11000 4_15000 5_20000 6_27000 7_35000 8_5000 9_51000 98_0]]=3,1,0)</f>
        <v>0</v>
      </c>
      <c r="BS347">
        <f>IF(Table13[[#This Row],[Monthly_Income 1_5500 2_8000 3_11000 4_15000 5_20000 6_27000 7_35000 8_5000 9_51000 98_0]]=4,1,0)</f>
        <v>1</v>
      </c>
      <c r="BT347">
        <f>IF(Table13[[#This Row],[Monthly_Income 1_5500 2_8000 3_11000 4_15000 5_20000 6_27000 7_35000 8_5000 9_51000 98_0]]=5,1,0)</f>
        <v>0</v>
      </c>
      <c r="BU347">
        <f>IF(Table13[[#This Row],[Monthly_Income 1_5500 2_8000 3_11000 4_15000 5_20000 6_27000 7_35000 8_5000 9_51000 98_0]]=6,1,0)</f>
        <v>0</v>
      </c>
      <c r="BV347">
        <f>IF(Table13[[#This Row],[Monthly_Income 1_5500 2_8000 3_11000 4_15000 5_20000 6_27000 7_35000 8_5000 9_51000 98_0]]=7,1,0)</f>
        <v>0</v>
      </c>
      <c r="BW347">
        <f>IF(Table13[[#This Row],[Monthly_Income 1_5500 2_8000 3_11000 4_15000 5_20000 6_27000 7_35000 8_5000 9_51000 98_0]]=8,1,0)</f>
        <v>0</v>
      </c>
      <c r="BX347">
        <f>IF(Table13[[#This Row],[Monthly_Income 1_5500 2_8000 3_11000 4_15000 5_20000 6_27000 7_35000 8_5000 9_51000 98_0]]=9,1,0)</f>
        <v>0</v>
      </c>
      <c r="BY347">
        <f>IF(Table13[[#This Row],[Monthly_Income 1_5500 2_8000 3_11000 4_15000 5_20000 6_27000 7_35000 8_5000 9_51000 98_0]]=98,1,0)</f>
        <v>0</v>
      </c>
      <c r="BZ347">
        <v>5</v>
      </c>
      <c r="CA347">
        <f>IF(Table13[[#This Row],[Monthly_Household_Income]]=1,1,0)</f>
        <v>0</v>
      </c>
      <c r="CB347">
        <f>IF(Table13[[#This Row],[Monthly_Household_Income]]=2,1,0)</f>
        <v>0</v>
      </c>
      <c r="CC347">
        <f>IF(Table13[[#This Row],[Monthly_Household_Income]]=3,1,0)</f>
        <v>0</v>
      </c>
      <c r="CD347">
        <f>IF(Table13[[#This Row],[Monthly_Household_Income]]=4,1,0)</f>
        <v>0</v>
      </c>
      <c r="CE347">
        <f>IF(Table13[[#This Row],[Monthly_Household_Income]]=5,1,0)</f>
        <v>1</v>
      </c>
      <c r="CF347">
        <f>IF(Table13[[#This Row],[Monthly_Household_Income]]=6,1,0)</f>
        <v>0</v>
      </c>
      <c r="CG347">
        <f>IF(Table13[[#This Row],[Monthly_Household_Income]]=7,1,0)</f>
        <v>0</v>
      </c>
      <c r="CH347">
        <f>IF(Table13[[#This Row],[Monthly_Household_Income]]=8,1,0)</f>
        <v>0</v>
      </c>
      <c r="CI347">
        <f>IF(Table13[[#This Row],[Monthly_Household_Income]]=9,1,0)</f>
        <v>0</v>
      </c>
      <c r="CJ347">
        <f>IF(Table13[[#This Row],[Monthly_Household_Income]]=98,1,0)</f>
        <v>0</v>
      </c>
    </row>
    <row r="348" spans="1:88">
      <c r="A348">
        <v>1272</v>
      </c>
      <c r="B348" s="1">
        <v>42944</v>
      </c>
      <c r="C348" t="s">
        <v>33</v>
      </c>
      <c r="D348">
        <v>8</v>
      </c>
      <c r="E348">
        <v>9</v>
      </c>
      <c r="F348">
        <v>7</v>
      </c>
      <c r="G348">
        <v>9</v>
      </c>
      <c r="H348">
        <v>8</v>
      </c>
      <c r="I348">
        <v>8</v>
      </c>
      <c r="J348" t="s">
        <v>16</v>
      </c>
      <c r="K348">
        <v>9</v>
      </c>
      <c r="L348">
        <v>9</v>
      </c>
      <c r="M348">
        <v>9</v>
      </c>
      <c r="N348">
        <v>9</v>
      </c>
      <c r="O348">
        <v>9</v>
      </c>
      <c r="P348">
        <v>9</v>
      </c>
      <c r="Q348">
        <v>8</v>
      </c>
      <c r="R348">
        <v>10</v>
      </c>
      <c r="S348">
        <v>8</v>
      </c>
      <c r="T348">
        <v>8</v>
      </c>
      <c r="U348">
        <v>9</v>
      </c>
      <c r="V348">
        <v>10</v>
      </c>
      <c r="W348">
        <v>9</v>
      </c>
      <c r="X348">
        <v>0</v>
      </c>
      <c r="Y348">
        <v>8</v>
      </c>
      <c r="Z348">
        <v>9</v>
      </c>
      <c r="AA348">
        <v>8</v>
      </c>
      <c r="AB348">
        <v>10</v>
      </c>
      <c r="AC348">
        <v>1</v>
      </c>
      <c r="AD348">
        <f>IF(Table13[[#This Row],[payment]]=1,1,0)</f>
        <v>1</v>
      </c>
      <c r="AE348">
        <f>IF(Table13[[#This Row],[payment]]=2,1,0)</f>
        <v>0</v>
      </c>
      <c r="AF348">
        <f>IF(Table13[[#This Row],[payment]]=3,1,0)</f>
        <v>0</v>
      </c>
      <c r="AG348">
        <v>1</v>
      </c>
      <c r="AH348">
        <f>IF(Table13[[#This Row],[method_payment]]=1,1,0)</f>
        <v>1</v>
      </c>
      <c r="AI348">
        <f>IF(Table13[[#This Row],[method_payment]]=2,1,0)</f>
        <v>0</v>
      </c>
      <c r="AJ348">
        <f>IF(Table13[[#This Row],[method_payment]]=3,1,0)</f>
        <v>0</v>
      </c>
      <c r="AK348">
        <f>IF(Table13[[#This Row],[method_payment]]=5,1,0)</f>
        <v>0</v>
      </c>
      <c r="AL348">
        <f>IF(Table13[[#This Row],[method_payment]]=6,1,0)</f>
        <v>0</v>
      </c>
      <c r="AM348" t="s">
        <v>16</v>
      </c>
      <c r="AN348" t="s">
        <v>16</v>
      </c>
      <c r="AO348">
        <v>6</v>
      </c>
      <c r="AP348" s="2">
        <v>166.26</v>
      </c>
      <c r="AQ348" s="3">
        <f>IF(AND(Table13[[#This Row],[Average_amount_spent_per_visit_last_3_months]]&gt;=1,Table13[[#This Row],[Average_amount_spent_per_visit_last_3_months]]&lt;=999),1,0)</f>
        <v>1</v>
      </c>
      <c r="AR348" s="3">
        <f>IF(AND(Table13[[#This Row],[Average_amount_spent_per_visit_last_3_months]]&gt;=1000,Table13[[#This Row],[Average_amount_spent_per_visit_last_3_months]]&lt;=6700),1,0)</f>
        <v>0</v>
      </c>
      <c r="AS348">
        <v>3</v>
      </c>
      <c r="AT348">
        <v>32</v>
      </c>
      <c r="AU348">
        <f>IF(AND(Table13[[#This Row],[Age]]&gt;=18,Table13[[#This Row],[Age]]&lt;=25),1,0)</f>
        <v>0</v>
      </c>
      <c r="AV348">
        <f>IF(AND(Table13[[#This Row],[Age]]&gt;=26,Table13[[#This Row],[Age]]&lt;=35),1,0)</f>
        <v>1</v>
      </c>
      <c r="AW348">
        <f>IF(AND(Table13[[#This Row],[Age]]&gt;=36,Table13[[#This Row],[Age]]&lt;=45),1,0)</f>
        <v>0</v>
      </c>
      <c r="AX348">
        <f>IF(AND(Table13[[#This Row],[Age]]&gt;=46,Table13[[#This Row],[Age]]&lt;=55),1,0)</f>
        <v>0</v>
      </c>
      <c r="AY348">
        <f>IF(AND(Table13[[#This Row],[Age]]&gt;=56,Table13[[#This Row],[Age]]&lt;=67),1,0)</f>
        <v>0</v>
      </c>
      <c r="AZ348" t="s">
        <v>25</v>
      </c>
      <c r="BA348">
        <f>IF(Table13[[#This Row],[Marital Status]]="Married",1,0)</f>
        <v>1</v>
      </c>
      <c r="BB348">
        <f>IF(Table13[[#This Row],[Marital Status]]="Single",1,0)</f>
        <v>0</v>
      </c>
      <c r="BC348" t="s">
        <v>27</v>
      </c>
      <c r="BD348">
        <f>IF(Table13[[#This Row],[gender]]="Male",1,0)</f>
        <v>1</v>
      </c>
      <c r="BE348">
        <f>IF(Table13[[#This Row],[gender]]="Female",1,0)</f>
        <v>0</v>
      </c>
      <c r="BF348" t="s">
        <v>23</v>
      </c>
      <c r="BG348">
        <f>IF(Table13[[#This Row],[Highest level of Education]]="Did not attend school",1,0)</f>
        <v>0</v>
      </c>
      <c r="BH348">
        <f>IF(Table13[[#This Row],[Highest level of Education]]="K12 completed",1,0)</f>
        <v>0</v>
      </c>
      <c r="BI348">
        <f>IF(Table13[[#This Row],[Highest level of Education]]="High School Completed",1,0)</f>
        <v>0</v>
      </c>
      <c r="BJ348">
        <f>IF(Table13[[#This Row],[Highest level of Education]]="Technical Diploma/Partially completed College",1,0)</f>
        <v>1</v>
      </c>
      <c r="BK348">
        <f>IF(Table13[[#This Row],[Highest level of Education]]="University/College Degree",1,0)</f>
        <v>0</v>
      </c>
      <c r="BL348">
        <f>IF(Table13[[#This Row],[Highest level of Education]]="Post-graduate education",1,0)</f>
        <v>0</v>
      </c>
      <c r="BM348">
        <v>3</v>
      </c>
      <c r="BN348">
        <v>1</v>
      </c>
      <c r="BO348">
        <v>3</v>
      </c>
      <c r="BP348">
        <f>IF(Table13[[#This Row],[Monthly_Income 1_5500 2_8000 3_11000 4_15000 5_20000 6_27000 7_35000 8_5000 9_51000 98_0]]=1,1,0)</f>
        <v>0</v>
      </c>
      <c r="BQ348">
        <f>IF(Table13[[#This Row],[Monthly_Income 1_5500 2_8000 3_11000 4_15000 5_20000 6_27000 7_35000 8_5000 9_51000 98_0]]=2,1,0)</f>
        <v>0</v>
      </c>
      <c r="BR348">
        <f>IF(Table13[[#This Row],[Monthly_Income 1_5500 2_8000 3_11000 4_15000 5_20000 6_27000 7_35000 8_5000 9_51000 98_0]]=3,1,0)</f>
        <v>1</v>
      </c>
      <c r="BS348">
        <f>IF(Table13[[#This Row],[Monthly_Income 1_5500 2_8000 3_11000 4_15000 5_20000 6_27000 7_35000 8_5000 9_51000 98_0]]=4,1,0)</f>
        <v>0</v>
      </c>
      <c r="BT348">
        <f>IF(Table13[[#This Row],[Monthly_Income 1_5500 2_8000 3_11000 4_15000 5_20000 6_27000 7_35000 8_5000 9_51000 98_0]]=5,1,0)</f>
        <v>0</v>
      </c>
      <c r="BU348">
        <f>IF(Table13[[#This Row],[Monthly_Income 1_5500 2_8000 3_11000 4_15000 5_20000 6_27000 7_35000 8_5000 9_51000 98_0]]=6,1,0)</f>
        <v>0</v>
      </c>
      <c r="BV348">
        <f>IF(Table13[[#This Row],[Monthly_Income 1_5500 2_8000 3_11000 4_15000 5_20000 6_27000 7_35000 8_5000 9_51000 98_0]]=7,1,0)</f>
        <v>0</v>
      </c>
      <c r="BW348">
        <f>IF(Table13[[#This Row],[Monthly_Income 1_5500 2_8000 3_11000 4_15000 5_20000 6_27000 7_35000 8_5000 9_51000 98_0]]=8,1,0)</f>
        <v>0</v>
      </c>
      <c r="BX348">
        <f>IF(Table13[[#This Row],[Monthly_Income 1_5500 2_8000 3_11000 4_15000 5_20000 6_27000 7_35000 8_5000 9_51000 98_0]]=9,1,0)</f>
        <v>0</v>
      </c>
      <c r="BY348">
        <f>IF(Table13[[#This Row],[Monthly_Income 1_5500 2_8000 3_11000 4_15000 5_20000 6_27000 7_35000 8_5000 9_51000 98_0]]=98,1,0)</f>
        <v>0</v>
      </c>
      <c r="BZ348">
        <v>5</v>
      </c>
      <c r="CA348">
        <f>IF(Table13[[#This Row],[Monthly_Household_Income]]=1,1,0)</f>
        <v>0</v>
      </c>
      <c r="CB348">
        <f>IF(Table13[[#This Row],[Monthly_Household_Income]]=2,1,0)</f>
        <v>0</v>
      </c>
      <c r="CC348">
        <f>IF(Table13[[#This Row],[Monthly_Household_Income]]=3,1,0)</f>
        <v>0</v>
      </c>
      <c r="CD348">
        <f>IF(Table13[[#This Row],[Monthly_Household_Income]]=4,1,0)</f>
        <v>0</v>
      </c>
      <c r="CE348">
        <f>IF(Table13[[#This Row],[Monthly_Household_Income]]=5,1,0)</f>
        <v>1</v>
      </c>
      <c r="CF348">
        <f>IF(Table13[[#This Row],[Monthly_Household_Income]]=6,1,0)</f>
        <v>0</v>
      </c>
      <c r="CG348">
        <f>IF(Table13[[#This Row],[Monthly_Household_Income]]=7,1,0)</f>
        <v>0</v>
      </c>
      <c r="CH348">
        <f>IF(Table13[[#This Row],[Monthly_Household_Income]]=8,1,0)</f>
        <v>0</v>
      </c>
      <c r="CI348">
        <f>IF(Table13[[#This Row],[Monthly_Household_Income]]=9,1,0)</f>
        <v>0</v>
      </c>
      <c r="CJ348">
        <f>IF(Table13[[#This Row],[Monthly_Household_Income]]=98,1,0)</f>
        <v>0</v>
      </c>
    </row>
    <row r="349" spans="1:88">
      <c r="A349">
        <v>1275</v>
      </c>
      <c r="B349" s="1">
        <v>43019</v>
      </c>
      <c r="C349" t="s">
        <v>6</v>
      </c>
      <c r="D349">
        <v>7</v>
      </c>
      <c r="E349">
        <v>7</v>
      </c>
      <c r="F349">
        <v>7</v>
      </c>
      <c r="G349">
        <v>8</v>
      </c>
      <c r="H349">
        <v>7</v>
      </c>
      <c r="I349">
        <v>6</v>
      </c>
      <c r="J349" t="s">
        <v>15</v>
      </c>
      <c r="K349">
        <v>8</v>
      </c>
      <c r="L349">
        <v>10</v>
      </c>
      <c r="M349">
        <v>7</v>
      </c>
      <c r="N349">
        <v>9</v>
      </c>
      <c r="O349">
        <v>8</v>
      </c>
      <c r="P349">
        <v>9</v>
      </c>
      <c r="Q349">
        <v>8</v>
      </c>
      <c r="R349">
        <v>8</v>
      </c>
      <c r="S349">
        <v>7</v>
      </c>
      <c r="T349">
        <v>9</v>
      </c>
      <c r="U349">
        <v>10</v>
      </c>
      <c r="V349">
        <v>8</v>
      </c>
      <c r="W349">
        <v>8</v>
      </c>
      <c r="X349">
        <v>8</v>
      </c>
      <c r="Y349">
        <v>7</v>
      </c>
      <c r="Z349">
        <v>10</v>
      </c>
      <c r="AA349">
        <v>9</v>
      </c>
      <c r="AB349">
        <v>7</v>
      </c>
      <c r="AC349">
        <v>2</v>
      </c>
      <c r="AD349">
        <f>IF(Table13[[#This Row],[payment]]=1,1,0)</f>
        <v>0</v>
      </c>
      <c r="AE349">
        <f>IF(Table13[[#This Row],[payment]]=2,1,0)</f>
        <v>1</v>
      </c>
      <c r="AF349">
        <f>IF(Table13[[#This Row],[payment]]=3,1,0)</f>
        <v>0</v>
      </c>
      <c r="AG349">
        <v>6</v>
      </c>
      <c r="AH349">
        <f>IF(Table13[[#This Row],[method_payment]]=1,1,0)</f>
        <v>0</v>
      </c>
      <c r="AI349">
        <f>IF(Table13[[#This Row],[method_payment]]=2,1,0)</f>
        <v>0</v>
      </c>
      <c r="AJ349">
        <f>IF(Table13[[#This Row],[method_payment]]=3,1,0)</f>
        <v>0</v>
      </c>
      <c r="AK349">
        <f>IF(Table13[[#This Row],[method_payment]]=5,1,0)</f>
        <v>0</v>
      </c>
      <c r="AL349">
        <f>IF(Table13[[#This Row],[method_payment]]=6,1,0)</f>
        <v>1</v>
      </c>
      <c r="AM349" t="s">
        <v>16</v>
      </c>
      <c r="AN349" t="s">
        <v>15</v>
      </c>
      <c r="AO349">
        <v>3</v>
      </c>
      <c r="AP349" s="2">
        <v>249.8</v>
      </c>
      <c r="AQ349" s="3">
        <f>IF(AND(Table13[[#This Row],[Average_amount_spent_per_visit_last_3_months]]&gt;=1,Table13[[#This Row],[Average_amount_spent_per_visit_last_3_months]]&lt;=999),1,0)</f>
        <v>1</v>
      </c>
      <c r="AR349" s="3">
        <f>IF(AND(Table13[[#This Row],[Average_amount_spent_per_visit_last_3_months]]&gt;=1000,Table13[[#This Row],[Average_amount_spent_per_visit_last_3_months]]&lt;=6700),1,0)</f>
        <v>0</v>
      </c>
      <c r="AS349">
        <v>3</v>
      </c>
      <c r="AT349">
        <v>23</v>
      </c>
      <c r="AU349">
        <f>IF(AND(Table13[[#This Row],[Age]]&gt;=18,Table13[[#This Row],[Age]]&lt;=25),1,0)</f>
        <v>1</v>
      </c>
      <c r="AV349">
        <f>IF(AND(Table13[[#This Row],[Age]]&gt;=26,Table13[[#This Row],[Age]]&lt;=35),1,0)</f>
        <v>0</v>
      </c>
      <c r="AW349">
        <f>IF(AND(Table13[[#This Row],[Age]]&gt;=36,Table13[[#This Row],[Age]]&lt;=45),1,0)</f>
        <v>0</v>
      </c>
      <c r="AX349">
        <f>IF(AND(Table13[[#This Row],[Age]]&gt;=46,Table13[[#This Row],[Age]]&lt;=55),1,0)</f>
        <v>0</v>
      </c>
      <c r="AY349">
        <f>IF(AND(Table13[[#This Row],[Age]]&gt;=56,Table13[[#This Row],[Age]]&lt;=67),1,0)</f>
        <v>0</v>
      </c>
      <c r="AZ349" t="s">
        <v>24</v>
      </c>
      <c r="BA349">
        <f>IF(Table13[[#This Row],[Marital Status]]="Married",1,0)</f>
        <v>0</v>
      </c>
      <c r="BB349">
        <f>IF(Table13[[#This Row],[Marital Status]]="Single",1,0)</f>
        <v>1</v>
      </c>
      <c r="BC349" t="s">
        <v>28</v>
      </c>
      <c r="BD349">
        <f>IF(Table13[[#This Row],[gender]]="Male",1,0)</f>
        <v>0</v>
      </c>
      <c r="BE349">
        <f>IF(Table13[[#This Row],[gender]]="Female",1,0)</f>
        <v>1</v>
      </c>
      <c r="BF349" t="s">
        <v>23</v>
      </c>
      <c r="BG349">
        <f>IF(Table13[[#This Row],[Highest level of Education]]="Did not attend school",1,0)</f>
        <v>0</v>
      </c>
      <c r="BH349">
        <f>IF(Table13[[#This Row],[Highest level of Education]]="K12 completed",1,0)</f>
        <v>0</v>
      </c>
      <c r="BI349">
        <f>IF(Table13[[#This Row],[Highest level of Education]]="High School Completed",1,0)</f>
        <v>0</v>
      </c>
      <c r="BJ349">
        <f>IF(Table13[[#This Row],[Highest level of Education]]="Technical Diploma/Partially completed College",1,0)</f>
        <v>1</v>
      </c>
      <c r="BK349">
        <f>IF(Table13[[#This Row],[Highest level of Education]]="University/College Degree",1,0)</f>
        <v>0</v>
      </c>
      <c r="BL349">
        <f>IF(Table13[[#This Row],[Highest level of Education]]="Post-graduate education",1,0)</f>
        <v>0</v>
      </c>
      <c r="BM349">
        <v>0</v>
      </c>
      <c r="BN349">
        <v>5</v>
      </c>
      <c r="BO349" t="s">
        <v>1</v>
      </c>
      <c r="BP349">
        <f>IF(Table13[[#This Row],[Monthly_Income 1_5500 2_8000 3_11000 4_15000 5_20000 6_27000 7_35000 8_5000 9_51000 98_0]]=1,1,0)</f>
        <v>0</v>
      </c>
      <c r="BQ349">
        <f>IF(Table13[[#This Row],[Monthly_Income 1_5500 2_8000 3_11000 4_15000 5_20000 6_27000 7_35000 8_5000 9_51000 98_0]]=2,1,0)</f>
        <v>0</v>
      </c>
      <c r="BR349">
        <f>IF(Table13[[#This Row],[Monthly_Income 1_5500 2_8000 3_11000 4_15000 5_20000 6_27000 7_35000 8_5000 9_51000 98_0]]=3,1,0)</f>
        <v>0</v>
      </c>
      <c r="BS349">
        <f>IF(Table13[[#This Row],[Monthly_Income 1_5500 2_8000 3_11000 4_15000 5_20000 6_27000 7_35000 8_5000 9_51000 98_0]]=4,1,0)</f>
        <v>0</v>
      </c>
      <c r="BT349">
        <f>IF(Table13[[#This Row],[Monthly_Income 1_5500 2_8000 3_11000 4_15000 5_20000 6_27000 7_35000 8_5000 9_51000 98_0]]=5,1,0)</f>
        <v>0</v>
      </c>
      <c r="BU349">
        <f>IF(Table13[[#This Row],[Monthly_Income 1_5500 2_8000 3_11000 4_15000 5_20000 6_27000 7_35000 8_5000 9_51000 98_0]]=6,1,0)</f>
        <v>0</v>
      </c>
      <c r="BV349">
        <f>IF(Table13[[#This Row],[Monthly_Income 1_5500 2_8000 3_11000 4_15000 5_20000 6_27000 7_35000 8_5000 9_51000 98_0]]=7,1,0)</f>
        <v>0</v>
      </c>
      <c r="BW349">
        <f>IF(Table13[[#This Row],[Monthly_Income 1_5500 2_8000 3_11000 4_15000 5_20000 6_27000 7_35000 8_5000 9_51000 98_0]]=8,1,0)</f>
        <v>0</v>
      </c>
      <c r="BX349">
        <f>IF(Table13[[#This Row],[Monthly_Income 1_5500 2_8000 3_11000 4_15000 5_20000 6_27000 7_35000 8_5000 9_51000 98_0]]=9,1,0)</f>
        <v>0</v>
      </c>
      <c r="BY349">
        <f>IF(Table13[[#This Row],[Monthly_Income 1_5500 2_8000 3_11000 4_15000 5_20000 6_27000 7_35000 8_5000 9_51000 98_0]]=98,1,0)</f>
        <v>0</v>
      </c>
      <c r="BZ349">
        <v>97</v>
      </c>
      <c r="CA349">
        <f>IF(Table13[[#This Row],[Monthly_Household_Income]]=1,1,0)</f>
        <v>0</v>
      </c>
      <c r="CB349">
        <f>IF(Table13[[#This Row],[Monthly_Household_Income]]=2,1,0)</f>
        <v>0</v>
      </c>
      <c r="CC349">
        <f>IF(Table13[[#This Row],[Monthly_Household_Income]]=3,1,0)</f>
        <v>0</v>
      </c>
      <c r="CD349">
        <f>IF(Table13[[#This Row],[Monthly_Household_Income]]=4,1,0)</f>
        <v>0</v>
      </c>
      <c r="CE349">
        <f>IF(Table13[[#This Row],[Monthly_Household_Income]]=5,1,0)</f>
        <v>0</v>
      </c>
      <c r="CF349">
        <f>IF(Table13[[#This Row],[Monthly_Household_Income]]=6,1,0)</f>
        <v>0</v>
      </c>
      <c r="CG349">
        <f>IF(Table13[[#This Row],[Monthly_Household_Income]]=7,1,0)</f>
        <v>0</v>
      </c>
      <c r="CH349">
        <f>IF(Table13[[#This Row],[Monthly_Household_Income]]=8,1,0)</f>
        <v>0</v>
      </c>
      <c r="CI349">
        <f>IF(Table13[[#This Row],[Monthly_Household_Income]]=9,1,0)</f>
        <v>0</v>
      </c>
      <c r="CJ349">
        <f>IF(Table13[[#This Row],[Monthly_Household_Income]]=98,1,0)</f>
        <v>0</v>
      </c>
    </row>
    <row r="350" spans="1:88">
      <c r="A350">
        <v>1277</v>
      </c>
      <c r="B350" s="1">
        <v>43099</v>
      </c>
      <c r="C350" t="s">
        <v>39</v>
      </c>
      <c r="D350">
        <v>7</v>
      </c>
      <c r="E350">
        <v>9</v>
      </c>
      <c r="F350">
        <v>9</v>
      </c>
      <c r="G350">
        <v>9</v>
      </c>
      <c r="H350">
        <v>9</v>
      </c>
      <c r="I350">
        <v>9</v>
      </c>
      <c r="J350" t="s">
        <v>15</v>
      </c>
      <c r="K350">
        <v>9</v>
      </c>
      <c r="L350">
        <v>10</v>
      </c>
      <c r="M350">
        <v>7</v>
      </c>
      <c r="N350">
        <v>9</v>
      </c>
      <c r="O350">
        <v>8</v>
      </c>
      <c r="P350">
        <v>10</v>
      </c>
      <c r="Q350">
        <v>8</v>
      </c>
      <c r="R350">
        <v>7</v>
      </c>
      <c r="S350">
        <v>8</v>
      </c>
      <c r="T350">
        <v>7</v>
      </c>
      <c r="U350">
        <v>10</v>
      </c>
      <c r="V350">
        <v>7</v>
      </c>
      <c r="W350">
        <v>9</v>
      </c>
      <c r="X350">
        <v>0</v>
      </c>
      <c r="Y350">
        <v>9</v>
      </c>
      <c r="Z350">
        <v>10</v>
      </c>
      <c r="AA350">
        <v>9</v>
      </c>
      <c r="AB350">
        <v>7</v>
      </c>
      <c r="AC350">
        <v>1</v>
      </c>
      <c r="AD350">
        <f>IF(Table13[[#This Row],[payment]]=1,1,0)</f>
        <v>1</v>
      </c>
      <c r="AE350">
        <f>IF(Table13[[#This Row],[payment]]=2,1,0)</f>
        <v>0</v>
      </c>
      <c r="AF350">
        <f>IF(Table13[[#This Row],[payment]]=3,1,0)</f>
        <v>0</v>
      </c>
      <c r="AG350">
        <v>5</v>
      </c>
      <c r="AH350">
        <f>IF(Table13[[#This Row],[method_payment]]=1,1,0)</f>
        <v>0</v>
      </c>
      <c r="AI350">
        <f>IF(Table13[[#This Row],[method_payment]]=2,1,0)</f>
        <v>0</v>
      </c>
      <c r="AJ350">
        <f>IF(Table13[[#This Row],[method_payment]]=3,1,0)</f>
        <v>0</v>
      </c>
      <c r="AK350">
        <f>IF(Table13[[#This Row],[method_payment]]=5,1,0)</f>
        <v>1</v>
      </c>
      <c r="AL350">
        <f>IF(Table13[[#This Row],[method_payment]]=6,1,0)</f>
        <v>0</v>
      </c>
      <c r="AM350" t="s">
        <v>16</v>
      </c>
      <c r="AN350" t="s">
        <v>15</v>
      </c>
      <c r="AO350">
        <v>4</v>
      </c>
      <c r="AP350" s="2">
        <v>448.92</v>
      </c>
      <c r="AQ350" s="3">
        <f>IF(AND(Table13[[#This Row],[Average_amount_spent_per_visit_last_3_months]]&gt;=1,Table13[[#This Row],[Average_amount_spent_per_visit_last_3_months]]&lt;=999),1,0)</f>
        <v>1</v>
      </c>
      <c r="AR350" s="3">
        <f>IF(AND(Table13[[#This Row],[Average_amount_spent_per_visit_last_3_months]]&gt;=1000,Table13[[#This Row],[Average_amount_spent_per_visit_last_3_months]]&lt;=6700),1,0)</f>
        <v>0</v>
      </c>
      <c r="AS350">
        <v>3</v>
      </c>
      <c r="AT350">
        <v>24</v>
      </c>
      <c r="AU350">
        <f>IF(AND(Table13[[#This Row],[Age]]&gt;=18,Table13[[#This Row],[Age]]&lt;=25),1,0)</f>
        <v>1</v>
      </c>
      <c r="AV350">
        <f>IF(AND(Table13[[#This Row],[Age]]&gt;=26,Table13[[#This Row],[Age]]&lt;=35),1,0)</f>
        <v>0</v>
      </c>
      <c r="AW350">
        <f>IF(AND(Table13[[#This Row],[Age]]&gt;=36,Table13[[#This Row],[Age]]&lt;=45),1,0)</f>
        <v>0</v>
      </c>
      <c r="AX350">
        <f>IF(AND(Table13[[#This Row],[Age]]&gt;=46,Table13[[#This Row],[Age]]&lt;=55),1,0)</f>
        <v>0</v>
      </c>
      <c r="AY350">
        <f>IF(AND(Table13[[#This Row],[Age]]&gt;=56,Table13[[#This Row],[Age]]&lt;=67),1,0)</f>
        <v>0</v>
      </c>
      <c r="AZ350" t="s">
        <v>24</v>
      </c>
      <c r="BA350">
        <f>IF(Table13[[#This Row],[Marital Status]]="Married",1,0)</f>
        <v>0</v>
      </c>
      <c r="BB350">
        <f>IF(Table13[[#This Row],[Marital Status]]="Single",1,0)</f>
        <v>1</v>
      </c>
      <c r="BC350" t="s">
        <v>28</v>
      </c>
      <c r="BD350">
        <f>IF(Table13[[#This Row],[gender]]="Male",1,0)</f>
        <v>0</v>
      </c>
      <c r="BE350">
        <f>IF(Table13[[#This Row],[gender]]="Female",1,0)</f>
        <v>1</v>
      </c>
      <c r="BF350" t="s">
        <v>19</v>
      </c>
      <c r="BG350">
        <f>IF(Table13[[#This Row],[Highest level of Education]]="Did not attend school",1,0)</f>
        <v>0</v>
      </c>
      <c r="BH350">
        <f>IF(Table13[[#This Row],[Highest level of Education]]="K12 completed",1,0)</f>
        <v>0</v>
      </c>
      <c r="BI350">
        <f>IF(Table13[[#This Row],[Highest level of Education]]="High School Completed",1,0)</f>
        <v>0</v>
      </c>
      <c r="BJ350">
        <f>IF(Table13[[#This Row],[Highest level of Education]]="Technical Diploma/Partially completed College",1,0)</f>
        <v>0</v>
      </c>
      <c r="BK350">
        <f>IF(Table13[[#This Row],[Highest level of Education]]="University/College Degree",1,0)</f>
        <v>1</v>
      </c>
      <c r="BL350">
        <f>IF(Table13[[#This Row],[Highest level of Education]]="Post-graduate education",1,0)</f>
        <v>0</v>
      </c>
      <c r="BM350">
        <v>0</v>
      </c>
      <c r="BN350">
        <v>1</v>
      </c>
      <c r="BO350">
        <v>2</v>
      </c>
      <c r="BP350">
        <f>IF(Table13[[#This Row],[Monthly_Income 1_5500 2_8000 3_11000 4_15000 5_20000 6_27000 7_35000 8_5000 9_51000 98_0]]=1,1,0)</f>
        <v>0</v>
      </c>
      <c r="BQ350">
        <f>IF(Table13[[#This Row],[Monthly_Income 1_5500 2_8000 3_11000 4_15000 5_20000 6_27000 7_35000 8_5000 9_51000 98_0]]=2,1,0)</f>
        <v>1</v>
      </c>
      <c r="BR350">
        <f>IF(Table13[[#This Row],[Monthly_Income 1_5500 2_8000 3_11000 4_15000 5_20000 6_27000 7_35000 8_5000 9_51000 98_0]]=3,1,0)</f>
        <v>0</v>
      </c>
      <c r="BS350">
        <f>IF(Table13[[#This Row],[Monthly_Income 1_5500 2_8000 3_11000 4_15000 5_20000 6_27000 7_35000 8_5000 9_51000 98_0]]=4,1,0)</f>
        <v>0</v>
      </c>
      <c r="BT350">
        <f>IF(Table13[[#This Row],[Monthly_Income 1_5500 2_8000 3_11000 4_15000 5_20000 6_27000 7_35000 8_5000 9_51000 98_0]]=5,1,0)</f>
        <v>0</v>
      </c>
      <c r="BU350">
        <f>IF(Table13[[#This Row],[Monthly_Income 1_5500 2_8000 3_11000 4_15000 5_20000 6_27000 7_35000 8_5000 9_51000 98_0]]=6,1,0)</f>
        <v>0</v>
      </c>
      <c r="BV350">
        <f>IF(Table13[[#This Row],[Monthly_Income 1_5500 2_8000 3_11000 4_15000 5_20000 6_27000 7_35000 8_5000 9_51000 98_0]]=7,1,0)</f>
        <v>0</v>
      </c>
      <c r="BW350">
        <f>IF(Table13[[#This Row],[Monthly_Income 1_5500 2_8000 3_11000 4_15000 5_20000 6_27000 7_35000 8_5000 9_51000 98_0]]=8,1,0)</f>
        <v>0</v>
      </c>
      <c r="BX350">
        <f>IF(Table13[[#This Row],[Monthly_Income 1_5500 2_8000 3_11000 4_15000 5_20000 6_27000 7_35000 8_5000 9_51000 98_0]]=9,1,0)</f>
        <v>0</v>
      </c>
      <c r="BY350">
        <f>IF(Table13[[#This Row],[Monthly_Income 1_5500 2_8000 3_11000 4_15000 5_20000 6_27000 7_35000 8_5000 9_51000 98_0]]=98,1,0)</f>
        <v>0</v>
      </c>
      <c r="BZ350">
        <v>7</v>
      </c>
      <c r="CA350">
        <f>IF(Table13[[#This Row],[Monthly_Household_Income]]=1,1,0)</f>
        <v>0</v>
      </c>
      <c r="CB350">
        <f>IF(Table13[[#This Row],[Monthly_Household_Income]]=2,1,0)</f>
        <v>0</v>
      </c>
      <c r="CC350">
        <f>IF(Table13[[#This Row],[Monthly_Household_Income]]=3,1,0)</f>
        <v>0</v>
      </c>
      <c r="CD350">
        <f>IF(Table13[[#This Row],[Monthly_Household_Income]]=4,1,0)</f>
        <v>0</v>
      </c>
      <c r="CE350">
        <f>IF(Table13[[#This Row],[Monthly_Household_Income]]=5,1,0)</f>
        <v>0</v>
      </c>
      <c r="CF350">
        <f>IF(Table13[[#This Row],[Monthly_Household_Income]]=6,1,0)</f>
        <v>0</v>
      </c>
      <c r="CG350">
        <f>IF(Table13[[#This Row],[Monthly_Household_Income]]=7,1,0)</f>
        <v>1</v>
      </c>
      <c r="CH350">
        <f>IF(Table13[[#This Row],[Monthly_Household_Income]]=8,1,0)</f>
        <v>0</v>
      </c>
      <c r="CI350">
        <f>IF(Table13[[#This Row],[Monthly_Household_Income]]=9,1,0)</f>
        <v>0</v>
      </c>
      <c r="CJ350">
        <f>IF(Table13[[#This Row],[Monthly_Household_Income]]=98,1,0)</f>
        <v>0</v>
      </c>
    </row>
    <row r="351" spans="1:88">
      <c r="A351">
        <v>1279</v>
      </c>
      <c r="B351" s="1">
        <v>43222</v>
      </c>
      <c r="C351" t="s">
        <v>35</v>
      </c>
      <c r="D351">
        <v>7</v>
      </c>
      <c r="E351">
        <v>7</v>
      </c>
      <c r="F351">
        <v>7</v>
      </c>
      <c r="G351">
        <v>7</v>
      </c>
      <c r="H351">
        <v>6</v>
      </c>
      <c r="I351">
        <v>6</v>
      </c>
      <c r="J351" t="s">
        <v>15</v>
      </c>
      <c r="K351">
        <v>7</v>
      </c>
      <c r="L351">
        <v>6</v>
      </c>
      <c r="M351">
        <v>6</v>
      </c>
      <c r="N351">
        <v>7</v>
      </c>
      <c r="O351">
        <v>6</v>
      </c>
      <c r="P351">
        <v>7</v>
      </c>
      <c r="Q351">
        <v>7</v>
      </c>
      <c r="R351">
        <v>6</v>
      </c>
      <c r="S351">
        <v>7</v>
      </c>
      <c r="T351">
        <v>6</v>
      </c>
      <c r="U351">
        <v>7</v>
      </c>
      <c r="V351">
        <v>6</v>
      </c>
      <c r="W351">
        <v>6</v>
      </c>
      <c r="X351">
        <v>7</v>
      </c>
      <c r="Y351">
        <v>6</v>
      </c>
      <c r="Z351">
        <v>6</v>
      </c>
      <c r="AA351">
        <v>7</v>
      </c>
      <c r="AB351">
        <v>6</v>
      </c>
      <c r="AC351">
        <v>2</v>
      </c>
      <c r="AD351">
        <f>IF(Table13[[#This Row],[payment]]=1,1,0)</f>
        <v>0</v>
      </c>
      <c r="AE351">
        <f>IF(Table13[[#This Row],[payment]]=2,1,0)</f>
        <v>1</v>
      </c>
      <c r="AF351">
        <f>IF(Table13[[#This Row],[payment]]=3,1,0)</f>
        <v>0</v>
      </c>
      <c r="AG351">
        <v>6</v>
      </c>
      <c r="AH351">
        <f>IF(Table13[[#This Row],[method_payment]]=1,1,0)</f>
        <v>0</v>
      </c>
      <c r="AI351">
        <f>IF(Table13[[#This Row],[method_payment]]=2,1,0)</f>
        <v>0</v>
      </c>
      <c r="AJ351">
        <f>IF(Table13[[#This Row],[method_payment]]=3,1,0)</f>
        <v>0</v>
      </c>
      <c r="AK351">
        <f>IF(Table13[[#This Row],[method_payment]]=5,1,0)</f>
        <v>0</v>
      </c>
      <c r="AL351">
        <f>IF(Table13[[#This Row],[method_payment]]=6,1,0)</f>
        <v>1</v>
      </c>
      <c r="AM351" t="s">
        <v>16</v>
      </c>
      <c r="AN351" t="s">
        <v>16</v>
      </c>
      <c r="AO351">
        <v>1</v>
      </c>
      <c r="AP351" s="2">
        <v>106.37</v>
      </c>
      <c r="AQ351" s="3">
        <f>IF(AND(Table13[[#This Row],[Average_amount_spent_per_visit_last_3_months]]&gt;=1,Table13[[#This Row],[Average_amount_spent_per_visit_last_3_months]]&lt;=999),1,0)</f>
        <v>1</v>
      </c>
      <c r="AR351" s="3">
        <f>IF(AND(Table13[[#This Row],[Average_amount_spent_per_visit_last_3_months]]&gt;=1000,Table13[[#This Row],[Average_amount_spent_per_visit_last_3_months]]&lt;=6700),1,0)</f>
        <v>0</v>
      </c>
      <c r="AS351">
        <v>3</v>
      </c>
      <c r="AT351">
        <v>35</v>
      </c>
      <c r="AU351">
        <f>IF(AND(Table13[[#This Row],[Age]]&gt;=18,Table13[[#This Row],[Age]]&lt;=25),1,0)</f>
        <v>0</v>
      </c>
      <c r="AV351">
        <f>IF(AND(Table13[[#This Row],[Age]]&gt;=26,Table13[[#This Row],[Age]]&lt;=35),1,0)</f>
        <v>1</v>
      </c>
      <c r="AW351">
        <f>IF(AND(Table13[[#This Row],[Age]]&gt;=36,Table13[[#This Row],[Age]]&lt;=45),1,0)</f>
        <v>0</v>
      </c>
      <c r="AX351">
        <f>IF(AND(Table13[[#This Row],[Age]]&gt;=46,Table13[[#This Row],[Age]]&lt;=55),1,0)</f>
        <v>0</v>
      </c>
      <c r="AY351">
        <f>IF(AND(Table13[[#This Row],[Age]]&gt;=56,Table13[[#This Row],[Age]]&lt;=67),1,0)</f>
        <v>0</v>
      </c>
      <c r="AZ351" t="s">
        <v>24</v>
      </c>
      <c r="BA351">
        <f>IF(Table13[[#This Row],[Marital Status]]="Married",1,0)</f>
        <v>0</v>
      </c>
      <c r="BB351">
        <f>IF(Table13[[#This Row],[Marital Status]]="Single",1,0)</f>
        <v>1</v>
      </c>
      <c r="BC351" t="s">
        <v>27</v>
      </c>
      <c r="BD351">
        <f>IF(Table13[[#This Row],[gender]]="Male",1,0)</f>
        <v>1</v>
      </c>
      <c r="BE351">
        <f>IF(Table13[[#This Row],[gender]]="Female",1,0)</f>
        <v>0</v>
      </c>
      <c r="BF351" t="s">
        <v>23</v>
      </c>
      <c r="BG351">
        <f>IF(Table13[[#This Row],[Highest level of Education]]="Did not attend school",1,0)</f>
        <v>0</v>
      </c>
      <c r="BH351">
        <f>IF(Table13[[#This Row],[Highest level of Education]]="K12 completed",1,0)</f>
        <v>0</v>
      </c>
      <c r="BI351">
        <f>IF(Table13[[#This Row],[Highest level of Education]]="High School Completed",1,0)</f>
        <v>0</v>
      </c>
      <c r="BJ351">
        <f>IF(Table13[[#This Row],[Highest level of Education]]="Technical Diploma/Partially completed College",1,0)</f>
        <v>1</v>
      </c>
      <c r="BK351">
        <f>IF(Table13[[#This Row],[Highest level of Education]]="University/College Degree",1,0)</f>
        <v>0</v>
      </c>
      <c r="BL351">
        <f>IF(Table13[[#This Row],[Highest level of Education]]="Post-graduate education",1,0)</f>
        <v>0</v>
      </c>
      <c r="BM351">
        <v>0</v>
      </c>
      <c r="BN351">
        <v>1</v>
      </c>
      <c r="BO351">
        <v>3</v>
      </c>
      <c r="BP351">
        <f>IF(Table13[[#This Row],[Monthly_Income 1_5500 2_8000 3_11000 4_15000 5_20000 6_27000 7_35000 8_5000 9_51000 98_0]]=1,1,0)</f>
        <v>0</v>
      </c>
      <c r="BQ351">
        <f>IF(Table13[[#This Row],[Monthly_Income 1_5500 2_8000 3_11000 4_15000 5_20000 6_27000 7_35000 8_5000 9_51000 98_0]]=2,1,0)</f>
        <v>0</v>
      </c>
      <c r="BR351">
        <f>IF(Table13[[#This Row],[Monthly_Income 1_5500 2_8000 3_11000 4_15000 5_20000 6_27000 7_35000 8_5000 9_51000 98_0]]=3,1,0)</f>
        <v>1</v>
      </c>
      <c r="BS351">
        <f>IF(Table13[[#This Row],[Monthly_Income 1_5500 2_8000 3_11000 4_15000 5_20000 6_27000 7_35000 8_5000 9_51000 98_0]]=4,1,0)</f>
        <v>0</v>
      </c>
      <c r="BT351">
        <f>IF(Table13[[#This Row],[Monthly_Income 1_5500 2_8000 3_11000 4_15000 5_20000 6_27000 7_35000 8_5000 9_51000 98_0]]=5,1,0)</f>
        <v>0</v>
      </c>
      <c r="BU351">
        <f>IF(Table13[[#This Row],[Monthly_Income 1_5500 2_8000 3_11000 4_15000 5_20000 6_27000 7_35000 8_5000 9_51000 98_0]]=6,1,0)</f>
        <v>0</v>
      </c>
      <c r="BV351">
        <f>IF(Table13[[#This Row],[Monthly_Income 1_5500 2_8000 3_11000 4_15000 5_20000 6_27000 7_35000 8_5000 9_51000 98_0]]=7,1,0)</f>
        <v>0</v>
      </c>
      <c r="BW351">
        <f>IF(Table13[[#This Row],[Monthly_Income 1_5500 2_8000 3_11000 4_15000 5_20000 6_27000 7_35000 8_5000 9_51000 98_0]]=8,1,0)</f>
        <v>0</v>
      </c>
      <c r="BX351">
        <f>IF(Table13[[#This Row],[Monthly_Income 1_5500 2_8000 3_11000 4_15000 5_20000 6_27000 7_35000 8_5000 9_51000 98_0]]=9,1,0)</f>
        <v>0</v>
      </c>
      <c r="BY351">
        <f>IF(Table13[[#This Row],[Monthly_Income 1_5500 2_8000 3_11000 4_15000 5_20000 6_27000 7_35000 8_5000 9_51000 98_0]]=98,1,0)</f>
        <v>0</v>
      </c>
      <c r="BZ351">
        <v>6</v>
      </c>
      <c r="CA351">
        <f>IF(Table13[[#This Row],[Monthly_Household_Income]]=1,1,0)</f>
        <v>0</v>
      </c>
      <c r="CB351">
        <f>IF(Table13[[#This Row],[Monthly_Household_Income]]=2,1,0)</f>
        <v>0</v>
      </c>
      <c r="CC351">
        <f>IF(Table13[[#This Row],[Monthly_Household_Income]]=3,1,0)</f>
        <v>0</v>
      </c>
      <c r="CD351">
        <f>IF(Table13[[#This Row],[Monthly_Household_Income]]=4,1,0)</f>
        <v>0</v>
      </c>
      <c r="CE351">
        <f>IF(Table13[[#This Row],[Monthly_Household_Income]]=5,1,0)</f>
        <v>0</v>
      </c>
      <c r="CF351">
        <f>IF(Table13[[#This Row],[Monthly_Household_Income]]=6,1,0)</f>
        <v>1</v>
      </c>
      <c r="CG351">
        <f>IF(Table13[[#This Row],[Monthly_Household_Income]]=7,1,0)</f>
        <v>0</v>
      </c>
      <c r="CH351">
        <f>IF(Table13[[#This Row],[Monthly_Household_Income]]=8,1,0)</f>
        <v>0</v>
      </c>
      <c r="CI351">
        <f>IF(Table13[[#This Row],[Monthly_Household_Income]]=9,1,0)</f>
        <v>0</v>
      </c>
      <c r="CJ351">
        <f>IF(Table13[[#This Row],[Monthly_Household_Income]]=98,1,0)</f>
        <v>0</v>
      </c>
    </row>
    <row r="352" spans="1:88">
      <c r="A352">
        <v>1282</v>
      </c>
      <c r="B352" s="1">
        <v>43223</v>
      </c>
      <c r="C352" t="s">
        <v>32</v>
      </c>
      <c r="D352">
        <v>8</v>
      </c>
      <c r="E352">
        <v>9</v>
      </c>
      <c r="F352">
        <v>8</v>
      </c>
      <c r="G352">
        <v>8</v>
      </c>
      <c r="H352">
        <v>7</v>
      </c>
      <c r="I352">
        <v>7</v>
      </c>
      <c r="J352" t="s">
        <v>16</v>
      </c>
      <c r="K352">
        <v>9</v>
      </c>
      <c r="L352">
        <v>9</v>
      </c>
      <c r="M352">
        <v>8</v>
      </c>
      <c r="N352">
        <v>8</v>
      </c>
      <c r="O352">
        <v>8</v>
      </c>
      <c r="P352">
        <v>7</v>
      </c>
      <c r="Q352">
        <v>7</v>
      </c>
      <c r="R352">
        <v>6</v>
      </c>
      <c r="S352">
        <v>8</v>
      </c>
      <c r="T352">
        <v>7</v>
      </c>
      <c r="U352">
        <v>7</v>
      </c>
      <c r="V352">
        <v>6</v>
      </c>
      <c r="W352">
        <v>8</v>
      </c>
      <c r="X352">
        <v>8</v>
      </c>
      <c r="Y352">
        <v>9</v>
      </c>
      <c r="Z352">
        <v>7</v>
      </c>
      <c r="AA352">
        <v>9</v>
      </c>
      <c r="AB352">
        <v>7</v>
      </c>
      <c r="AC352">
        <v>2</v>
      </c>
      <c r="AD352">
        <f>IF(Table13[[#This Row],[payment]]=1,1,0)</f>
        <v>0</v>
      </c>
      <c r="AE352">
        <f>IF(Table13[[#This Row],[payment]]=2,1,0)</f>
        <v>1</v>
      </c>
      <c r="AF352">
        <f>IF(Table13[[#This Row],[payment]]=3,1,0)</f>
        <v>0</v>
      </c>
      <c r="AG352">
        <v>2</v>
      </c>
      <c r="AH352">
        <f>IF(Table13[[#This Row],[method_payment]]=1,1,0)</f>
        <v>0</v>
      </c>
      <c r="AI352">
        <f>IF(Table13[[#This Row],[method_payment]]=2,1,0)</f>
        <v>1</v>
      </c>
      <c r="AJ352">
        <f>IF(Table13[[#This Row],[method_payment]]=3,1,0)</f>
        <v>0</v>
      </c>
      <c r="AK352">
        <f>IF(Table13[[#This Row],[method_payment]]=5,1,0)</f>
        <v>0</v>
      </c>
      <c r="AL352">
        <f>IF(Table13[[#This Row],[method_payment]]=6,1,0)</f>
        <v>0</v>
      </c>
      <c r="AM352" t="s">
        <v>16</v>
      </c>
      <c r="AN352" t="s">
        <v>16</v>
      </c>
      <c r="AO352">
        <v>4</v>
      </c>
      <c r="AP352" s="2">
        <v>290.89</v>
      </c>
      <c r="AQ352" s="3">
        <f>IF(AND(Table13[[#This Row],[Average_amount_spent_per_visit_last_3_months]]&gt;=1,Table13[[#This Row],[Average_amount_spent_per_visit_last_3_months]]&lt;=999),1,0)</f>
        <v>1</v>
      </c>
      <c r="AR352" s="3">
        <f>IF(AND(Table13[[#This Row],[Average_amount_spent_per_visit_last_3_months]]&gt;=1000,Table13[[#This Row],[Average_amount_spent_per_visit_last_3_months]]&lt;=6700),1,0)</f>
        <v>0</v>
      </c>
      <c r="AS352">
        <v>2</v>
      </c>
      <c r="AT352">
        <v>29</v>
      </c>
      <c r="AU352">
        <f>IF(AND(Table13[[#This Row],[Age]]&gt;=18,Table13[[#This Row],[Age]]&lt;=25),1,0)</f>
        <v>0</v>
      </c>
      <c r="AV352">
        <f>IF(AND(Table13[[#This Row],[Age]]&gt;=26,Table13[[#This Row],[Age]]&lt;=35),1,0)</f>
        <v>1</v>
      </c>
      <c r="AW352">
        <f>IF(AND(Table13[[#This Row],[Age]]&gt;=36,Table13[[#This Row],[Age]]&lt;=45),1,0)</f>
        <v>0</v>
      </c>
      <c r="AX352">
        <f>IF(AND(Table13[[#This Row],[Age]]&gt;=46,Table13[[#This Row],[Age]]&lt;=55),1,0)</f>
        <v>0</v>
      </c>
      <c r="AY352">
        <f>IF(AND(Table13[[#This Row],[Age]]&gt;=56,Table13[[#This Row],[Age]]&lt;=67),1,0)</f>
        <v>0</v>
      </c>
      <c r="AZ352" t="s">
        <v>24</v>
      </c>
      <c r="BA352">
        <f>IF(Table13[[#This Row],[Marital Status]]="Married",1,0)</f>
        <v>0</v>
      </c>
      <c r="BB352">
        <f>IF(Table13[[#This Row],[Marital Status]]="Single",1,0)</f>
        <v>1</v>
      </c>
      <c r="BC352" t="s">
        <v>27</v>
      </c>
      <c r="BD352">
        <f>IF(Table13[[#This Row],[gender]]="Male",1,0)</f>
        <v>1</v>
      </c>
      <c r="BE352">
        <f>IF(Table13[[#This Row],[gender]]="Female",1,0)</f>
        <v>0</v>
      </c>
      <c r="BF352" t="s">
        <v>23</v>
      </c>
      <c r="BG352">
        <f>IF(Table13[[#This Row],[Highest level of Education]]="Did not attend school",1,0)</f>
        <v>0</v>
      </c>
      <c r="BH352">
        <f>IF(Table13[[#This Row],[Highest level of Education]]="K12 completed",1,0)</f>
        <v>0</v>
      </c>
      <c r="BI352">
        <f>IF(Table13[[#This Row],[Highest level of Education]]="High School Completed",1,0)</f>
        <v>0</v>
      </c>
      <c r="BJ352">
        <f>IF(Table13[[#This Row],[Highest level of Education]]="Technical Diploma/Partially completed College",1,0)</f>
        <v>1</v>
      </c>
      <c r="BK352">
        <f>IF(Table13[[#This Row],[Highest level of Education]]="University/College Degree",1,0)</f>
        <v>0</v>
      </c>
      <c r="BL352">
        <f>IF(Table13[[#This Row],[Highest level of Education]]="Post-graduate education",1,0)</f>
        <v>0</v>
      </c>
      <c r="BM352">
        <v>0</v>
      </c>
      <c r="BN352">
        <v>1</v>
      </c>
      <c r="BO352">
        <v>2</v>
      </c>
      <c r="BP352">
        <f>IF(Table13[[#This Row],[Monthly_Income 1_5500 2_8000 3_11000 4_15000 5_20000 6_27000 7_35000 8_5000 9_51000 98_0]]=1,1,0)</f>
        <v>0</v>
      </c>
      <c r="BQ352">
        <f>IF(Table13[[#This Row],[Monthly_Income 1_5500 2_8000 3_11000 4_15000 5_20000 6_27000 7_35000 8_5000 9_51000 98_0]]=2,1,0)</f>
        <v>1</v>
      </c>
      <c r="BR352">
        <f>IF(Table13[[#This Row],[Monthly_Income 1_5500 2_8000 3_11000 4_15000 5_20000 6_27000 7_35000 8_5000 9_51000 98_0]]=3,1,0)</f>
        <v>0</v>
      </c>
      <c r="BS352">
        <f>IF(Table13[[#This Row],[Monthly_Income 1_5500 2_8000 3_11000 4_15000 5_20000 6_27000 7_35000 8_5000 9_51000 98_0]]=4,1,0)</f>
        <v>0</v>
      </c>
      <c r="BT352">
        <f>IF(Table13[[#This Row],[Monthly_Income 1_5500 2_8000 3_11000 4_15000 5_20000 6_27000 7_35000 8_5000 9_51000 98_0]]=5,1,0)</f>
        <v>0</v>
      </c>
      <c r="BU352">
        <f>IF(Table13[[#This Row],[Monthly_Income 1_5500 2_8000 3_11000 4_15000 5_20000 6_27000 7_35000 8_5000 9_51000 98_0]]=6,1,0)</f>
        <v>0</v>
      </c>
      <c r="BV352">
        <f>IF(Table13[[#This Row],[Monthly_Income 1_5500 2_8000 3_11000 4_15000 5_20000 6_27000 7_35000 8_5000 9_51000 98_0]]=7,1,0)</f>
        <v>0</v>
      </c>
      <c r="BW352">
        <f>IF(Table13[[#This Row],[Monthly_Income 1_5500 2_8000 3_11000 4_15000 5_20000 6_27000 7_35000 8_5000 9_51000 98_0]]=8,1,0)</f>
        <v>0</v>
      </c>
      <c r="BX352">
        <f>IF(Table13[[#This Row],[Monthly_Income 1_5500 2_8000 3_11000 4_15000 5_20000 6_27000 7_35000 8_5000 9_51000 98_0]]=9,1,0)</f>
        <v>0</v>
      </c>
      <c r="BY352">
        <f>IF(Table13[[#This Row],[Monthly_Income 1_5500 2_8000 3_11000 4_15000 5_20000 6_27000 7_35000 8_5000 9_51000 98_0]]=98,1,0)</f>
        <v>0</v>
      </c>
      <c r="BZ352">
        <v>5</v>
      </c>
      <c r="CA352">
        <f>IF(Table13[[#This Row],[Monthly_Household_Income]]=1,1,0)</f>
        <v>0</v>
      </c>
      <c r="CB352">
        <f>IF(Table13[[#This Row],[Monthly_Household_Income]]=2,1,0)</f>
        <v>0</v>
      </c>
      <c r="CC352">
        <f>IF(Table13[[#This Row],[Monthly_Household_Income]]=3,1,0)</f>
        <v>0</v>
      </c>
      <c r="CD352">
        <f>IF(Table13[[#This Row],[Monthly_Household_Income]]=4,1,0)</f>
        <v>0</v>
      </c>
      <c r="CE352">
        <f>IF(Table13[[#This Row],[Monthly_Household_Income]]=5,1,0)</f>
        <v>1</v>
      </c>
      <c r="CF352">
        <f>IF(Table13[[#This Row],[Monthly_Household_Income]]=6,1,0)</f>
        <v>0</v>
      </c>
      <c r="CG352">
        <f>IF(Table13[[#This Row],[Monthly_Household_Income]]=7,1,0)</f>
        <v>0</v>
      </c>
      <c r="CH352">
        <f>IF(Table13[[#This Row],[Monthly_Household_Income]]=8,1,0)</f>
        <v>0</v>
      </c>
      <c r="CI352">
        <f>IF(Table13[[#This Row],[Monthly_Household_Income]]=9,1,0)</f>
        <v>0</v>
      </c>
      <c r="CJ352">
        <f>IF(Table13[[#This Row],[Monthly_Household_Income]]=98,1,0)</f>
        <v>0</v>
      </c>
    </row>
    <row r="353" spans="1:88">
      <c r="A353">
        <v>1283</v>
      </c>
      <c r="B353" s="1">
        <v>43222</v>
      </c>
      <c r="C353" t="s">
        <v>33</v>
      </c>
      <c r="D353">
        <v>9</v>
      </c>
      <c r="E353">
        <v>9</v>
      </c>
      <c r="F353">
        <v>9</v>
      </c>
      <c r="G353">
        <v>8</v>
      </c>
      <c r="H353">
        <v>7</v>
      </c>
      <c r="I353">
        <v>9</v>
      </c>
      <c r="J353" t="s">
        <v>16</v>
      </c>
      <c r="K353">
        <v>8</v>
      </c>
      <c r="L353">
        <v>7</v>
      </c>
      <c r="M353">
        <v>9</v>
      </c>
      <c r="N353">
        <v>9</v>
      </c>
      <c r="O353">
        <v>8</v>
      </c>
      <c r="P353">
        <v>8</v>
      </c>
      <c r="Q353">
        <v>7</v>
      </c>
      <c r="R353">
        <v>7</v>
      </c>
      <c r="S353">
        <v>9</v>
      </c>
      <c r="T353">
        <v>7</v>
      </c>
      <c r="U353">
        <v>8</v>
      </c>
      <c r="V353">
        <v>7</v>
      </c>
      <c r="W353">
        <v>9</v>
      </c>
      <c r="X353">
        <v>9</v>
      </c>
      <c r="Y353">
        <v>8</v>
      </c>
      <c r="Z353">
        <v>8</v>
      </c>
      <c r="AA353">
        <v>7</v>
      </c>
      <c r="AB353">
        <v>7</v>
      </c>
      <c r="AC353">
        <v>2</v>
      </c>
      <c r="AD353">
        <f>IF(Table13[[#This Row],[payment]]=1,1,0)</f>
        <v>0</v>
      </c>
      <c r="AE353">
        <f>IF(Table13[[#This Row],[payment]]=2,1,0)</f>
        <v>1</v>
      </c>
      <c r="AF353">
        <f>IF(Table13[[#This Row],[payment]]=3,1,0)</f>
        <v>0</v>
      </c>
      <c r="AG353">
        <v>1</v>
      </c>
      <c r="AH353">
        <f>IF(Table13[[#This Row],[method_payment]]=1,1,0)</f>
        <v>1</v>
      </c>
      <c r="AI353">
        <f>IF(Table13[[#This Row],[method_payment]]=2,1,0)</f>
        <v>0</v>
      </c>
      <c r="AJ353">
        <f>IF(Table13[[#This Row],[method_payment]]=3,1,0)</f>
        <v>0</v>
      </c>
      <c r="AK353">
        <f>IF(Table13[[#This Row],[method_payment]]=5,1,0)</f>
        <v>0</v>
      </c>
      <c r="AL353">
        <f>IF(Table13[[#This Row],[method_payment]]=6,1,0)</f>
        <v>0</v>
      </c>
      <c r="AM353" t="s">
        <v>15</v>
      </c>
      <c r="AN353" t="s">
        <v>15</v>
      </c>
      <c r="AO353">
        <v>9</v>
      </c>
      <c r="AP353" s="2">
        <v>178.37</v>
      </c>
      <c r="AQ353" s="3">
        <f>IF(AND(Table13[[#This Row],[Average_amount_spent_per_visit_last_3_months]]&gt;=1,Table13[[#This Row],[Average_amount_spent_per_visit_last_3_months]]&lt;=999),1,0)</f>
        <v>1</v>
      </c>
      <c r="AR353" s="3">
        <f>IF(AND(Table13[[#This Row],[Average_amount_spent_per_visit_last_3_months]]&gt;=1000,Table13[[#This Row],[Average_amount_spent_per_visit_last_3_months]]&lt;=6700),1,0)</f>
        <v>0</v>
      </c>
      <c r="AS353">
        <v>3</v>
      </c>
      <c r="AT353">
        <v>41</v>
      </c>
      <c r="AU353">
        <f>IF(AND(Table13[[#This Row],[Age]]&gt;=18,Table13[[#This Row],[Age]]&lt;=25),1,0)</f>
        <v>0</v>
      </c>
      <c r="AV353">
        <f>IF(AND(Table13[[#This Row],[Age]]&gt;=26,Table13[[#This Row],[Age]]&lt;=35),1,0)</f>
        <v>0</v>
      </c>
      <c r="AW353">
        <f>IF(AND(Table13[[#This Row],[Age]]&gt;=36,Table13[[#This Row],[Age]]&lt;=45),1,0)</f>
        <v>1</v>
      </c>
      <c r="AX353">
        <f>IF(AND(Table13[[#This Row],[Age]]&gt;=46,Table13[[#This Row],[Age]]&lt;=55),1,0)</f>
        <v>0</v>
      </c>
      <c r="AY353">
        <f>IF(AND(Table13[[#This Row],[Age]]&gt;=56,Table13[[#This Row],[Age]]&lt;=67),1,0)</f>
        <v>0</v>
      </c>
      <c r="AZ353" t="s">
        <v>25</v>
      </c>
      <c r="BA353">
        <f>IF(Table13[[#This Row],[Marital Status]]="Married",1,0)</f>
        <v>1</v>
      </c>
      <c r="BB353">
        <f>IF(Table13[[#This Row],[Marital Status]]="Single",1,0)</f>
        <v>0</v>
      </c>
      <c r="BC353" t="s">
        <v>27</v>
      </c>
      <c r="BD353">
        <f>IF(Table13[[#This Row],[gender]]="Male",1,0)</f>
        <v>1</v>
      </c>
      <c r="BE353">
        <f>IF(Table13[[#This Row],[gender]]="Female",1,0)</f>
        <v>0</v>
      </c>
      <c r="BF353" t="s">
        <v>23</v>
      </c>
      <c r="BG353">
        <f>IF(Table13[[#This Row],[Highest level of Education]]="Did not attend school",1,0)</f>
        <v>0</v>
      </c>
      <c r="BH353">
        <f>IF(Table13[[#This Row],[Highest level of Education]]="K12 completed",1,0)</f>
        <v>0</v>
      </c>
      <c r="BI353">
        <f>IF(Table13[[#This Row],[Highest level of Education]]="High School Completed",1,0)</f>
        <v>0</v>
      </c>
      <c r="BJ353">
        <f>IF(Table13[[#This Row],[Highest level of Education]]="Technical Diploma/Partially completed College",1,0)</f>
        <v>1</v>
      </c>
      <c r="BK353">
        <f>IF(Table13[[#This Row],[Highest level of Education]]="University/College Degree",1,0)</f>
        <v>0</v>
      </c>
      <c r="BL353">
        <f>IF(Table13[[#This Row],[Highest level of Education]]="Post-graduate education",1,0)</f>
        <v>0</v>
      </c>
      <c r="BM353">
        <v>2</v>
      </c>
      <c r="BN353">
        <v>1</v>
      </c>
      <c r="BO353">
        <v>2</v>
      </c>
      <c r="BP353">
        <f>IF(Table13[[#This Row],[Monthly_Income 1_5500 2_8000 3_11000 4_15000 5_20000 6_27000 7_35000 8_5000 9_51000 98_0]]=1,1,0)</f>
        <v>0</v>
      </c>
      <c r="BQ353">
        <f>IF(Table13[[#This Row],[Monthly_Income 1_5500 2_8000 3_11000 4_15000 5_20000 6_27000 7_35000 8_5000 9_51000 98_0]]=2,1,0)</f>
        <v>1</v>
      </c>
      <c r="BR353">
        <f>IF(Table13[[#This Row],[Monthly_Income 1_5500 2_8000 3_11000 4_15000 5_20000 6_27000 7_35000 8_5000 9_51000 98_0]]=3,1,0)</f>
        <v>0</v>
      </c>
      <c r="BS353">
        <f>IF(Table13[[#This Row],[Monthly_Income 1_5500 2_8000 3_11000 4_15000 5_20000 6_27000 7_35000 8_5000 9_51000 98_0]]=4,1,0)</f>
        <v>0</v>
      </c>
      <c r="BT353">
        <f>IF(Table13[[#This Row],[Monthly_Income 1_5500 2_8000 3_11000 4_15000 5_20000 6_27000 7_35000 8_5000 9_51000 98_0]]=5,1,0)</f>
        <v>0</v>
      </c>
      <c r="BU353">
        <f>IF(Table13[[#This Row],[Monthly_Income 1_5500 2_8000 3_11000 4_15000 5_20000 6_27000 7_35000 8_5000 9_51000 98_0]]=6,1,0)</f>
        <v>0</v>
      </c>
      <c r="BV353">
        <f>IF(Table13[[#This Row],[Monthly_Income 1_5500 2_8000 3_11000 4_15000 5_20000 6_27000 7_35000 8_5000 9_51000 98_0]]=7,1,0)</f>
        <v>0</v>
      </c>
      <c r="BW353">
        <f>IF(Table13[[#This Row],[Monthly_Income 1_5500 2_8000 3_11000 4_15000 5_20000 6_27000 7_35000 8_5000 9_51000 98_0]]=8,1,0)</f>
        <v>0</v>
      </c>
      <c r="BX353">
        <f>IF(Table13[[#This Row],[Monthly_Income 1_5500 2_8000 3_11000 4_15000 5_20000 6_27000 7_35000 8_5000 9_51000 98_0]]=9,1,0)</f>
        <v>0</v>
      </c>
      <c r="BY353">
        <f>IF(Table13[[#This Row],[Monthly_Income 1_5500 2_8000 3_11000 4_15000 5_20000 6_27000 7_35000 8_5000 9_51000 98_0]]=98,1,0)</f>
        <v>0</v>
      </c>
      <c r="BZ353">
        <v>5</v>
      </c>
      <c r="CA353">
        <f>IF(Table13[[#This Row],[Monthly_Household_Income]]=1,1,0)</f>
        <v>0</v>
      </c>
      <c r="CB353">
        <f>IF(Table13[[#This Row],[Monthly_Household_Income]]=2,1,0)</f>
        <v>0</v>
      </c>
      <c r="CC353">
        <f>IF(Table13[[#This Row],[Monthly_Household_Income]]=3,1,0)</f>
        <v>0</v>
      </c>
      <c r="CD353">
        <f>IF(Table13[[#This Row],[Monthly_Household_Income]]=4,1,0)</f>
        <v>0</v>
      </c>
      <c r="CE353">
        <f>IF(Table13[[#This Row],[Monthly_Household_Income]]=5,1,0)</f>
        <v>1</v>
      </c>
      <c r="CF353">
        <f>IF(Table13[[#This Row],[Monthly_Household_Income]]=6,1,0)</f>
        <v>0</v>
      </c>
      <c r="CG353">
        <f>IF(Table13[[#This Row],[Monthly_Household_Income]]=7,1,0)</f>
        <v>0</v>
      </c>
      <c r="CH353">
        <f>IF(Table13[[#This Row],[Monthly_Household_Income]]=8,1,0)</f>
        <v>0</v>
      </c>
      <c r="CI353">
        <f>IF(Table13[[#This Row],[Monthly_Household_Income]]=9,1,0)</f>
        <v>0</v>
      </c>
      <c r="CJ353">
        <f>IF(Table13[[#This Row],[Monthly_Household_Income]]=98,1,0)</f>
        <v>0</v>
      </c>
    </row>
    <row r="354" spans="1:88">
      <c r="A354">
        <v>1286</v>
      </c>
      <c r="B354" s="1">
        <v>42992</v>
      </c>
      <c r="C354" t="s">
        <v>35</v>
      </c>
      <c r="D354">
        <v>9</v>
      </c>
      <c r="E354">
        <v>8</v>
      </c>
      <c r="F354">
        <v>9</v>
      </c>
      <c r="G354">
        <v>8</v>
      </c>
      <c r="H354">
        <v>8</v>
      </c>
      <c r="I354">
        <v>9</v>
      </c>
      <c r="J354" t="s">
        <v>15</v>
      </c>
      <c r="K354">
        <v>8</v>
      </c>
      <c r="L354">
        <v>8</v>
      </c>
      <c r="M354">
        <v>7</v>
      </c>
      <c r="N354">
        <v>7</v>
      </c>
      <c r="O354">
        <v>7</v>
      </c>
      <c r="P354">
        <v>8</v>
      </c>
      <c r="Q354">
        <v>9</v>
      </c>
      <c r="R354">
        <v>9</v>
      </c>
      <c r="S354">
        <v>9</v>
      </c>
      <c r="T354">
        <v>8</v>
      </c>
      <c r="U354">
        <v>10</v>
      </c>
      <c r="V354">
        <v>8</v>
      </c>
      <c r="W354">
        <v>6</v>
      </c>
      <c r="X354">
        <v>9</v>
      </c>
      <c r="Y354">
        <v>9</v>
      </c>
      <c r="Z354">
        <v>10</v>
      </c>
      <c r="AA354">
        <v>6</v>
      </c>
      <c r="AB354">
        <v>9</v>
      </c>
      <c r="AC354">
        <v>1</v>
      </c>
      <c r="AD354">
        <f>IF(Table13[[#This Row],[payment]]=1,1,0)</f>
        <v>1</v>
      </c>
      <c r="AE354">
        <f>IF(Table13[[#This Row],[payment]]=2,1,0)</f>
        <v>0</v>
      </c>
      <c r="AF354">
        <f>IF(Table13[[#This Row],[payment]]=3,1,0)</f>
        <v>0</v>
      </c>
      <c r="AG354">
        <v>6</v>
      </c>
      <c r="AH354">
        <f>IF(Table13[[#This Row],[method_payment]]=1,1,0)</f>
        <v>0</v>
      </c>
      <c r="AI354">
        <f>IF(Table13[[#This Row],[method_payment]]=2,1,0)</f>
        <v>0</v>
      </c>
      <c r="AJ354">
        <f>IF(Table13[[#This Row],[method_payment]]=3,1,0)</f>
        <v>0</v>
      </c>
      <c r="AK354">
        <f>IF(Table13[[#This Row],[method_payment]]=5,1,0)</f>
        <v>0</v>
      </c>
      <c r="AL354">
        <f>IF(Table13[[#This Row],[method_payment]]=6,1,0)</f>
        <v>1</v>
      </c>
      <c r="AM354" t="s">
        <v>16</v>
      </c>
      <c r="AN354" t="s">
        <v>16</v>
      </c>
      <c r="AO354">
        <v>1</v>
      </c>
      <c r="AP354" s="2">
        <v>873.79</v>
      </c>
      <c r="AQ354" s="3">
        <f>IF(AND(Table13[[#This Row],[Average_amount_spent_per_visit_last_3_months]]&gt;=1,Table13[[#This Row],[Average_amount_spent_per_visit_last_3_months]]&lt;=999),1,0)</f>
        <v>1</v>
      </c>
      <c r="AR354" s="3">
        <f>IF(AND(Table13[[#This Row],[Average_amount_spent_per_visit_last_3_months]]&gt;=1000,Table13[[#This Row],[Average_amount_spent_per_visit_last_3_months]]&lt;=6700),1,0)</f>
        <v>0</v>
      </c>
      <c r="AS354">
        <v>2</v>
      </c>
      <c r="AT354">
        <v>40</v>
      </c>
      <c r="AU354">
        <f>IF(AND(Table13[[#This Row],[Age]]&gt;=18,Table13[[#This Row],[Age]]&lt;=25),1,0)</f>
        <v>0</v>
      </c>
      <c r="AV354">
        <f>IF(AND(Table13[[#This Row],[Age]]&gt;=26,Table13[[#This Row],[Age]]&lt;=35),1,0)</f>
        <v>0</v>
      </c>
      <c r="AW354">
        <f>IF(AND(Table13[[#This Row],[Age]]&gt;=36,Table13[[#This Row],[Age]]&lt;=45),1,0)</f>
        <v>1</v>
      </c>
      <c r="AX354">
        <f>IF(AND(Table13[[#This Row],[Age]]&gt;=46,Table13[[#This Row],[Age]]&lt;=55),1,0)</f>
        <v>0</v>
      </c>
      <c r="AY354">
        <f>IF(AND(Table13[[#This Row],[Age]]&gt;=56,Table13[[#This Row],[Age]]&lt;=67),1,0)</f>
        <v>0</v>
      </c>
      <c r="AZ354" t="s">
        <v>25</v>
      </c>
      <c r="BA354">
        <f>IF(Table13[[#This Row],[Marital Status]]="Married",1,0)</f>
        <v>1</v>
      </c>
      <c r="BB354">
        <f>IF(Table13[[#This Row],[Marital Status]]="Single",1,0)</f>
        <v>0</v>
      </c>
      <c r="BC354" t="s">
        <v>28</v>
      </c>
      <c r="BD354">
        <f>IF(Table13[[#This Row],[gender]]="Male",1,0)</f>
        <v>0</v>
      </c>
      <c r="BE354">
        <f>IF(Table13[[#This Row],[gender]]="Female",1,0)</f>
        <v>1</v>
      </c>
      <c r="BF354" t="s">
        <v>23</v>
      </c>
      <c r="BG354">
        <f>IF(Table13[[#This Row],[Highest level of Education]]="Did not attend school",1,0)</f>
        <v>0</v>
      </c>
      <c r="BH354">
        <f>IF(Table13[[#This Row],[Highest level of Education]]="K12 completed",1,0)</f>
        <v>0</v>
      </c>
      <c r="BI354">
        <f>IF(Table13[[#This Row],[Highest level of Education]]="High School Completed",1,0)</f>
        <v>0</v>
      </c>
      <c r="BJ354">
        <f>IF(Table13[[#This Row],[Highest level of Education]]="Technical Diploma/Partially completed College",1,0)</f>
        <v>1</v>
      </c>
      <c r="BK354">
        <f>IF(Table13[[#This Row],[Highest level of Education]]="University/College Degree",1,0)</f>
        <v>0</v>
      </c>
      <c r="BL354">
        <f>IF(Table13[[#This Row],[Highest level of Education]]="Post-graduate education",1,0)</f>
        <v>0</v>
      </c>
      <c r="BM354">
        <v>3</v>
      </c>
      <c r="BN354">
        <v>3</v>
      </c>
      <c r="BO354" t="s">
        <v>1</v>
      </c>
      <c r="BP354">
        <f>IF(Table13[[#This Row],[Monthly_Income 1_5500 2_8000 3_11000 4_15000 5_20000 6_27000 7_35000 8_5000 9_51000 98_0]]=1,1,0)</f>
        <v>0</v>
      </c>
      <c r="BQ354">
        <f>IF(Table13[[#This Row],[Monthly_Income 1_5500 2_8000 3_11000 4_15000 5_20000 6_27000 7_35000 8_5000 9_51000 98_0]]=2,1,0)</f>
        <v>0</v>
      </c>
      <c r="BR354">
        <f>IF(Table13[[#This Row],[Monthly_Income 1_5500 2_8000 3_11000 4_15000 5_20000 6_27000 7_35000 8_5000 9_51000 98_0]]=3,1,0)</f>
        <v>0</v>
      </c>
      <c r="BS354">
        <f>IF(Table13[[#This Row],[Monthly_Income 1_5500 2_8000 3_11000 4_15000 5_20000 6_27000 7_35000 8_5000 9_51000 98_0]]=4,1,0)</f>
        <v>0</v>
      </c>
      <c r="BT354">
        <f>IF(Table13[[#This Row],[Monthly_Income 1_5500 2_8000 3_11000 4_15000 5_20000 6_27000 7_35000 8_5000 9_51000 98_0]]=5,1,0)</f>
        <v>0</v>
      </c>
      <c r="BU354">
        <f>IF(Table13[[#This Row],[Monthly_Income 1_5500 2_8000 3_11000 4_15000 5_20000 6_27000 7_35000 8_5000 9_51000 98_0]]=6,1,0)</f>
        <v>0</v>
      </c>
      <c r="BV354">
        <f>IF(Table13[[#This Row],[Monthly_Income 1_5500 2_8000 3_11000 4_15000 5_20000 6_27000 7_35000 8_5000 9_51000 98_0]]=7,1,0)</f>
        <v>0</v>
      </c>
      <c r="BW354">
        <f>IF(Table13[[#This Row],[Monthly_Income 1_5500 2_8000 3_11000 4_15000 5_20000 6_27000 7_35000 8_5000 9_51000 98_0]]=8,1,0)</f>
        <v>0</v>
      </c>
      <c r="BX354">
        <f>IF(Table13[[#This Row],[Monthly_Income 1_5500 2_8000 3_11000 4_15000 5_20000 6_27000 7_35000 8_5000 9_51000 98_0]]=9,1,0)</f>
        <v>0</v>
      </c>
      <c r="BY354">
        <f>IF(Table13[[#This Row],[Monthly_Income 1_5500 2_8000 3_11000 4_15000 5_20000 6_27000 7_35000 8_5000 9_51000 98_0]]=98,1,0)</f>
        <v>0</v>
      </c>
      <c r="BZ354">
        <v>3</v>
      </c>
      <c r="CA354">
        <f>IF(Table13[[#This Row],[Monthly_Household_Income]]=1,1,0)</f>
        <v>0</v>
      </c>
      <c r="CB354">
        <f>IF(Table13[[#This Row],[Monthly_Household_Income]]=2,1,0)</f>
        <v>0</v>
      </c>
      <c r="CC354">
        <f>IF(Table13[[#This Row],[Monthly_Household_Income]]=3,1,0)</f>
        <v>1</v>
      </c>
      <c r="CD354">
        <f>IF(Table13[[#This Row],[Monthly_Household_Income]]=4,1,0)</f>
        <v>0</v>
      </c>
      <c r="CE354">
        <f>IF(Table13[[#This Row],[Monthly_Household_Income]]=5,1,0)</f>
        <v>0</v>
      </c>
      <c r="CF354">
        <f>IF(Table13[[#This Row],[Monthly_Household_Income]]=6,1,0)</f>
        <v>0</v>
      </c>
      <c r="CG354">
        <f>IF(Table13[[#This Row],[Monthly_Household_Income]]=7,1,0)</f>
        <v>0</v>
      </c>
      <c r="CH354">
        <f>IF(Table13[[#This Row],[Monthly_Household_Income]]=8,1,0)</f>
        <v>0</v>
      </c>
      <c r="CI354">
        <f>IF(Table13[[#This Row],[Monthly_Household_Income]]=9,1,0)</f>
        <v>0</v>
      </c>
      <c r="CJ354">
        <f>IF(Table13[[#This Row],[Monthly_Household_Income]]=98,1,0)</f>
        <v>0</v>
      </c>
    </row>
    <row r="355" spans="1:88">
      <c r="A355">
        <v>1288</v>
      </c>
      <c r="B355" s="1">
        <v>43008</v>
      </c>
      <c r="C355" t="s">
        <v>29</v>
      </c>
      <c r="D355">
        <v>6</v>
      </c>
      <c r="E355">
        <v>6</v>
      </c>
      <c r="F355">
        <v>6</v>
      </c>
      <c r="G355">
        <v>8</v>
      </c>
      <c r="H355">
        <v>9</v>
      </c>
      <c r="I355">
        <v>8</v>
      </c>
      <c r="J355" t="s">
        <v>16</v>
      </c>
      <c r="K355">
        <v>7</v>
      </c>
      <c r="L355">
        <v>8</v>
      </c>
      <c r="M355">
        <v>6</v>
      </c>
      <c r="N355">
        <v>6</v>
      </c>
      <c r="O355">
        <v>8</v>
      </c>
      <c r="P355">
        <v>7</v>
      </c>
      <c r="Q355">
        <v>7</v>
      </c>
      <c r="R355">
        <v>9</v>
      </c>
      <c r="S355">
        <v>6</v>
      </c>
      <c r="T355">
        <v>8</v>
      </c>
      <c r="U355">
        <v>8</v>
      </c>
      <c r="V355">
        <v>7</v>
      </c>
      <c r="W355">
        <v>9</v>
      </c>
      <c r="X355">
        <v>8</v>
      </c>
      <c r="Y355">
        <v>7</v>
      </c>
      <c r="Z355">
        <v>9</v>
      </c>
      <c r="AA355">
        <v>10</v>
      </c>
      <c r="AB355">
        <v>0</v>
      </c>
      <c r="AC355">
        <v>1</v>
      </c>
      <c r="AD355">
        <f>IF(Table13[[#This Row],[payment]]=1,1,0)</f>
        <v>1</v>
      </c>
      <c r="AE355">
        <f>IF(Table13[[#This Row],[payment]]=2,1,0)</f>
        <v>0</v>
      </c>
      <c r="AF355">
        <f>IF(Table13[[#This Row],[payment]]=3,1,0)</f>
        <v>0</v>
      </c>
      <c r="AG355">
        <v>6</v>
      </c>
      <c r="AH355">
        <f>IF(Table13[[#This Row],[method_payment]]=1,1,0)</f>
        <v>0</v>
      </c>
      <c r="AI355">
        <f>IF(Table13[[#This Row],[method_payment]]=2,1,0)</f>
        <v>0</v>
      </c>
      <c r="AJ355">
        <f>IF(Table13[[#This Row],[method_payment]]=3,1,0)</f>
        <v>0</v>
      </c>
      <c r="AK355">
        <f>IF(Table13[[#This Row],[method_payment]]=5,1,0)</f>
        <v>0</v>
      </c>
      <c r="AL355">
        <f>IF(Table13[[#This Row],[method_payment]]=6,1,0)</f>
        <v>1</v>
      </c>
      <c r="AM355" t="s">
        <v>16</v>
      </c>
      <c r="AN355" t="s">
        <v>15</v>
      </c>
      <c r="AO355">
        <v>2</v>
      </c>
      <c r="AP355" s="2">
        <v>203.96</v>
      </c>
      <c r="AQ355" s="3">
        <f>IF(AND(Table13[[#This Row],[Average_amount_spent_per_visit_last_3_months]]&gt;=1,Table13[[#This Row],[Average_amount_spent_per_visit_last_3_months]]&lt;=999),1,0)</f>
        <v>1</v>
      </c>
      <c r="AR355" s="3">
        <f>IF(AND(Table13[[#This Row],[Average_amount_spent_per_visit_last_3_months]]&gt;=1000,Table13[[#This Row],[Average_amount_spent_per_visit_last_3_months]]&lt;=6700),1,0)</f>
        <v>0</v>
      </c>
      <c r="AS355">
        <v>2</v>
      </c>
      <c r="AT355">
        <v>26</v>
      </c>
      <c r="AU355">
        <f>IF(AND(Table13[[#This Row],[Age]]&gt;=18,Table13[[#This Row],[Age]]&lt;=25),1,0)</f>
        <v>0</v>
      </c>
      <c r="AV355">
        <f>IF(AND(Table13[[#This Row],[Age]]&gt;=26,Table13[[#This Row],[Age]]&lt;=35),1,0)</f>
        <v>1</v>
      </c>
      <c r="AW355">
        <f>IF(AND(Table13[[#This Row],[Age]]&gt;=36,Table13[[#This Row],[Age]]&lt;=45),1,0)</f>
        <v>0</v>
      </c>
      <c r="AX355">
        <f>IF(AND(Table13[[#This Row],[Age]]&gt;=46,Table13[[#This Row],[Age]]&lt;=55),1,0)</f>
        <v>0</v>
      </c>
      <c r="AY355">
        <f>IF(AND(Table13[[#This Row],[Age]]&gt;=56,Table13[[#This Row],[Age]]&lt;=67),1,0)</f>
        <v>0</v>
      </c>
      <c r="AZ355" t="s">
        <v>24</v>
      </c>
      <c r="BA355">
        <f>IF(Table13[[#This Row],[Marital Status]]="Married",1,0)</f>
        <v>0</v>
      </c>
      <c r="BB355">
        <f>IF(Table13[[#This Row],[Marital Status]]="Single",1,0)</f>
        <v>1</v>
      </c>
      <c r="BC355" t="s">
        <v>27</v>
      </c>
      <c r="BD355">
        <f>IF(Table13[[#This Row],[gender]]="Male",1,0)</f>
        <v>1</v>
      </c>
      <c r="BE355">
        <f>IF(Table13[[#This Row],[gender]]="Female",1,0)</f>
        <v>0</v>
      </c>
      <c r="BF355" t="s">
        <v>19</v>
      </c>
      <c r="BG355">
        <f>IF(Table13[[#This Row],[Highest level of Education]]="Did not attend school",1,0)</f>
        <v>0</v>
      </c>
      <c r="BH355">
        <f>IF(Table13[[#This Row],[Highest level of Education]]="K12 completed",1,0)</f>
        <v>0</v>
      </c>
      <c r="BI355">
        <f>IF(Table13[[#This Row],[Highest level of Education]]="High School Completed",1,0)</f>
        <v>0</v>
      </c>
      <c r="BJ355">
        <f>IF(Table13[[#This Row],[Highest level of Education]]="Technical Diploma/Partially completed College",1,0)</f>
        <v>0</v>
      </c>
      <c r="BK355">
        <f>IF(Table13[[#This Row],[Highest level of Education]]="University/College Degree",1,0)</f>
        <v>1</v>
      </c>
      <c r="BL355">
        <f>IF(Table13[[#This Row],[Highest level of Education]]="Post-graduate education",1,0)</f>
        <v>0</v>
      </c>
      <c r="BM355">
        <v>0</v>
      </c>
      <c r="BN355">
        <v>1</v>
      </c>
      <c r="BO355">
        <v>3</v>
      </c>
      <c r="BP355">
        <f>IF(Table13[[#This Row],[Monthly_Income 1_5500 2_8000 3_11000 4_15000 5_20000 6_27000 7_35000 8_5000 9_51000 98_0]]=1,1,0)</f>
        <v>0</v>
      </c>
      <c r="BQ355">
        <f>IF(Table13[[#This Row],[Monthly_Income 1_5500 2_8000 3_11000 4_15000 5_20000 6_27000 7_35000 8_5000 9_51000 98_0]]=2,1,0)</f>
        <v>0</v>
      </c>
      <c r="BR355">
        <f>IF(Table13[[#This Row],[Monthly_Income 1_5500 2_8000 3_11000 4_15000 5_20000 6_27000 7_35000 8_5000 9_51000 98_0]]=3,1,0)</f>
        <v>1</v>
      </c>
      <c r="BS355">
        <f>IF(Table13[[#This Row],[Monthly_Income 1_5500 2_8000 3_11000 4_15000 5_20000 6_27000 7_35000 8_5000 9_51000 98_0]]=4,1,0)</f>
        <v>0</v>
      </c>
      <c r="BT355">
        <f>IF(Table13[[#This Row],[Monthly_Income 1_5500 2_8000 3_11000 4_15000 5_20000 6_27000 7_35000 8_5000 9_51000 98_0]]=5,1,0)</f>
        <v>0</v>
      </c>
      <c r="BU355">
        <f>IF(Table13[[#This Row],[Monthly_Income 1_5500 2_8000 3_11000 4_15000 5_20000 6_27000 7_35000 8_5000 9_51000 98_0]]=6,1,0)</f>
        <v>0</v>
      </c>
      <c r="BV355">
        <f>IF(Table13[[#This Row],[Monthly_Income 1_5500 2_8000 3_11000 4_15000 5_20000 6_27000 7_35000 8_5000 9_51000 98_0]]=7,1,0)</f>
        <v>0</v>
      </c>
      <c r="BW355">
        <f>IF(Table13[[#This Row],[Monthly_Income 1_5500 2_8000 3_11000 4_15000 5_20000 6_27000 7_35000 8_5000 9_51000 98_0]]=8,1,0)</f>
        <v>0</v>
      </c>
      <c r="BX355">
        <f>IF(Table13[[#This Row],[Monthly_Income 1_5500 2_8000 3_11000 4_15000 5_20000 6_27000 7_35000 8_5000 9_51000 98_0]]=9,1,0)</f>
        <v>0</v>
      </c>
      <c r="BY355">
        <f>IF(Table13[[#This Row],[Monthly_Income 1_5500 2_8000 3_11000 4_15000 5_20000 6_27000 7_35000 8_5000 9_51000 98_0]]=98,1,0)</f>
        <v>0</v>
      </c>
      <c r="BZ355">
        <v>7</v>
      </c>
      <c r="CA355">
        <f>IF(Table13[[#This Row],[Monthly_Household_Income]]=1,1,0)</f>
        <v>0</v>
      </c>
      <c r="CB355">
        <f>IF(Table13[[#This Row],[Monthly_Household_Income]]=2,1,0)</f>
        <v>0</v>
      </c>
      <c r="CC355">
        <f>IF(Table13[[#This Row],[Monthly_Household_Income]]=3,1,0)</f>
        <v>0</v>
      </c>
      <c r="CD355">
        <f>IF(Table13[[#This Row],[Monthly_Household_Income]]=4,1,0)</f>
        <v>0</v>
      </c>
      <c r="CE355">
        <f>IF(Table13[[#This Row],[Monthly_Household_Income]]=5,1,0)</f>
        <v>0</v>
      </c>
      <c r="CF355">
        <f>IF(Table13[[#This Row],[Monthly_Household_Income]]=6,1,0)</f>
        <v>0</v>
      </c>
      <c r="CG355">
        <f>IF(Table13[[#This Row],[Monthly_Household_Income]]=7,1,0)</f>
        <v>1</v>
      </c>
      <c r="CH355">
        <f>IF(Table13[[#This Row],[Monthly_Household_Income]]=8,1,0)</f>
        <v>0</v>
      </c>
      <c r="CI355">
        <f>IF(Table13[[#This Row],[Monthly_Household_Income]]=9,1,0)</f>
        <v>0</v>
      </c>
      <c r="CJ355">
        <f>IF(Table13[[#This Row],[Monthly_Household_Income]]=98,1,0)</f>
        <v>0</v>
      </c>
    </row>
    <row r="356" spans="1:88">
      <c r="A356">
        <v>1290</v>
      </c>
      <c r="B356" s="1">
        <v>42919</v>
      </c>
      <c r="C356" t="s">
        <v>31</v>
      </c>
      <c r="D356">
        <v>7</v>
      </c>
      <c r="E356">
        <v>7</v>
      </c>
      <c r="F356">
        <v>8</v>
      </c>
      <c r="G356">
        <v>8</v>
      </c>
      <c r="H356">
        <v>8</v>
      </c>
      <c r="I356">
        <v>7</v>
      </c>
      <c r="J356" t="s">
        <v>15</v>
      </c>
      <c r="K356">
        <v>10</v>
      </c>
      <c r="L356">
        <v>8</v>
      </c>
      <c r="M356">
        <v>8</v>
      </c>
      <c r="N356">
        <v>9</v>
      </c>
      <c r="O356">
        <v>9</v>
      </c>
      <c r="P356">
        <v>6</v>
      </c>
      <c r="Q356">
        <v>8</v>
      </c>
      <c r="R356">
        <v>7</v>
      </c>
      <c r="S356">
        <v>8</v>
      </c>
      <c r="T356">
        <v>10</v>
      </c>
      <c r="U356">
        <v>9</v>
      </c>
      <c r="V356">
        <v>8</v>
      </c>
      <c r="W356">
        <v>9</v>
      </c>
      <c r="X356">
        <v>9</v>
      </c>
      <c r="Y356">
        <v>8</v>
      </c>
      <c r="Z356">
        <v>10</v>
      </c>
      <c r="AA356">
        <v>8</v>
      </c>
      <c r="AB356">
        <v>7</v>
      </c>
      <c r="AC356">
        <v>1</v>
      </c>
      <c r="AD356">
        <f>IF(Table13[[#This Row],[payment]]=1,1,0)</f>
        <v>1</v>
      </c>
      <c r="AE356">
        <f>IF(Table13[[#This Row],[payment]]=2,1,0)</f>
        <v>0</v>
      </c>
      <c r="AF356">
        <f>IF(Table13[[#This Row],[payment]]=3,1,0)</f>
        <v>0</v>
      </c>
      <c r="AG356">
        <v>5</v>
      </c>
      <c r="AH356">
        <f>IF(Table13[[#This Row],[method_payment]]=1,1,0)</f>
        <v>0</v>
      </c>
      <c r="AI356">
        <f>IF(Table13[[#This Row],[method_payment]]=2,1,0)</f>
        <v>0</v>
      </c>
      <c r="AJ356">
        <f>IF(Table13[[#This Row],[method_payment]]=3,1,0)</f>
        <v>0</v>
      </c>
      <c r="AK356">
        <f>IF(Table13[[#This Row],[method_payment]]=5,1,0)</f>
        <v>1</v>
      </c>
      <c r="AL356">
        <f>IF(Table13[[#This Row],[method_payment]]=6,1,0)</f>
        <v>0</v>
      </c>
      <c r="AM356" t="s">
        <v>16</v>
      </c>
      <c r="AN356" t="s">
        <v>16</v>
      </c>
      <c r="AO356">
        <v>3</v>
      </c>
      <c r="AP356" s="2">
        <v>61.83</v>
      </c>
      <c r="AQ356" s="3">
        <f>IF(AND(Table13[[#This Row],[Average_amount_spent_per_visit_last_3_months]]&gt;=1,Table13[[#This Row],[Average_amount_spent_per_visit_last_3_months]]&lt;=999),1,0)</f>
        <v>1</v>
      </c>
      <c r="AR356" s="3">
        <f>IF(AND(Table13[[#This Row],[Average_amount_spent_per_visit_last_3_months]]&gt;=1000,Table13[[#This Row],[Average_amount_spent_per_visit_last_3_months]]&lt;=6700),1,0)</f>
        <v>0</v>
      </c>
      <c r="AS356">
        <v>3</v>
      </c>
      <c r="AT356">
        <v>29</v>
      </c>
      <c r="AU356">
        <f>IF(AND(Table13[[#This Row],[Age]]&gt;=18,Table13[[#This Row],[Age]]&lt;=25),1,0)</f>
        <v>0</v>
      </c>
      <c r="AV356">
        <f>IF(AND(Table13[[#This Row],[Age]]&gt;=26,Table13[[#This Row],[Age]]&lt;=35),1,0)</f>
        <v>1</v>
      </c>
      <c r="AW356">
        <f>IF(AND(Table13[[#This Row],[Age]]&gt;=36,Table13[[#This Row],[Age]]&lt;=45),1,0)</f>
        <v>0</v>
      </c>
      <c r="AX356">
        <f>IF(AND(Table13[[#This Row],[Age]]&gt;=46,Table13[[#This Row],[Age]]&lt;=55),1,0)</f>
        <v>0</v>
      </c>
      <c r="AY356">
        <f>IF(AND(Table13[[#This Row],[Age]]&gt;=56,Table13[[#This Row],[Age]]&lt;=67),1,0)</f>
        <v>0</v>
      </c>
      <c r="AZ356" t="s">
        <v>25</v>
      </c>
      <c r="BA356">
        <f>IF(Table13[[#This Row],[Marital Status]]="Married",1,0)</f>
        <v>1</v>
      </c>
      <c r="BB356">
        <f>IF(Table13[[#This Row],[Marital Status]]="Single",1,0)</f>
        <v>0</v>
      </c>
      <c r="BC356" t="s">
        <v>28</v>
      </c>
      <c r="BD356">
        <f>IF(Table13[[#This Row],[gender]]="Male",1,0)</f>
        <v>0</v>
      </c>
      <c r="BE356">
        <f>IF(Table13[[#This Row],[gender]]="Female",1,0)</f>
        <v>1</v>
      </c>
      <c r="BF356" t="s">
        <v>18</v>
      </c>
      <c r="BG356">
        <f>IF(Table13[[#This Row],[Highest level of Education]]="Did not attend school",1,0)</f>
        <v>0</v>
      </c>
      <c r="BH356">
        <f>IF(Table13[[#This Row],[Highest level of Education]]="K12 completed",1,0)</f>
        <v>0</v>
      </c>
      <c r="BI356">
        <f>IF(Table13[[#This Row],[Highest level of Education]]="High School Completed",1,0)</f>
        <v>0</v>
      </c>
      <c r="BJ356">
        <f>IF(Table13[[#This Row],[Highest level of Education]]="Technical Diploma/Partially completed College",1,0)</f>
        <v>0</v>
      </c>
      <c r="BK356">
        <f>IF(Table13[[#This Row],[Highest level of Education]]="University/College Degree",1,0)</f>
        <v>0</v>
      </c>
      <c r="BL356">
        <f>IF(Table13[[#This Row],[Highest level of Education]]="Post-graduate education",1,0)</f>
        <v>1</v>
      </c>
      <c r="BM356">
        <v>3</v>
      </c>
      <c r="BN356">
        <v>3</v>
      </c>
      <c r="BO356" t="s">
        <v>1</v>
      </c>
      <c r="BP356">
        <f>IF(Table13[[#This Row],[Monthly_Income 1_5500 2_8000 3_11000 4_15000 5_20000 6_27000 7_35000 8_5000 9_51000 98_0]]=1,1,0)</f>
        <v>0</v>
      </c>
      <c r="BQ356">
        <f>IF(Table13[[#This Row],[Monthly_Income 1_5500 2_8000 3_11000 4_15000 5_20000 6_27000 7_35000 8_5000 9_51000 98_0]]=2,1,0)</f>
        <v>0</v>
      </c>
      <c r="BR356">
        <f>IF(Table13[[#This Row],[Monthly_Income 1_5500 2_8000 3_11000 4_15000 5_20000 6_27000 7_35000 8_5000 9_51000 98_0]]=3,1,0)</f>
        <v>0</v>
      </c>
      <c r="BS356">
        <f>IF(Table13[[#This Row],[Monthly_Income 1_5500 2_8000 3_11000 4_15000 5_20000 6_27000 7_35000 8_5000 9_51000 98_0]]=4,1,0)</f>
        <v>0</v>
      </c>
      <c r="BT356">
        <f>IF(Table13[[#This Row],[Monthly_Income 1_5500 2_8000 3_11000 4_15000 5_20000 6_27000 7_35000 8_5000 9_51000 98_0]]=5,1,0)</f>
        <v>0</v>
      </c>
      <c r="BU356">
        <f>IF(Table13[[#This Row],[Monthly_Income 1_5500 2_8000 3_11000 4_15000 5_20000 6_27000 7_35000 8_5000 9_51000 98_0]]=6,1,0)</f>
        <v>0</v>
      </c>
      <c r="BV356">
        <f>IF(Table13[[#This Row],[Monthly_Income 1_5500 2_8000 3_11000 4_15000 5_20000 6_27000 7_35000 8_5000 9_51000 98_0]]=7,1,0)</f>
        <v>0</v>
      </c>
      <c r="BW356">
        <f>IF(Table13[[#This Row],[Monthly_Income 1_5500 2_8000 3_11000 4_15000 5_20000 6_27000 7_35000 8_5000 9_51000 98_0]]=8,1,0)</f>
        <v>0</v>
      </c>
      <c r="BX356">
        <f>IF(Table13[[#This Row],[Monthly_Income 1_5500 2_8000 3_11000 4_15000 5_20000 6_27000 7_35000 8_5000 9_51000 98_0]]=9,1,0)</f>
        <v>0</v>
      </c>
      <c r="BY356">
        <f>IF(Table13[[#This Row],[Monthly_Income 1_5500 2_8000 3_11000 4_15000 5_20000 6_27000 7_35000 8_5000 9_51000 98_0]]=98,1,0)</f>
        <v>0</v>
      </c>
      <c r="BZ356">
        <v>3</v>
      </c>
      <c r="CA356">
        <f>IF(Table13[[#This Row],[Monthly_Household_Income]]=1,1,0)</f>
        <v>0</v>
      </c>
      <c r="CB356">
        <f>IF(Table13[[#This Row],[Monthly_Household_Income]]=2,1,0)</f>
        <v>0</v>
      </c>
      <c r="CC356">
        <f>IF(Table13[[#This Row],[Monthly_Household_Income]]=3,1,0)</f>
        <v>1</v>
      </c>
      <c r="CD356">
        <f>IF(Table13[[#This Row],[Monthly_Household_Income]]=4,1,0)</f>
        <v>0</v>
      </c>
      <c r="CE356">
        <f>IF(Table13[[#This Row],[Monthly_Household_Income]]=5,1,0)</f>
        <v>0</v>
      </c>
      <c r="CF356">
        <f>IF(Table13[[#This Row],[Monthly_Household_Income]]=6,1,0)</f>
        <v>0</v>
      </c>
      <c r="CG356">
        <f>IF(Table13[[#This Row],[Monthly_Household_Income]]=7,1,0)</f>
        <v>0</v>
      </c>
      <c r="CH356">
        <f>IF(Table13[[#This Row],[Monthly_Household_Income]]=8,1,0)</f>
        <v>0</v>
      </c>
      <c r="CI356">
        <f>IF(Table13[[#This Row],[Monthly_Household_Income]]=9,1,0)</f>
        <v>0</v>
      </c>
      <c r="CJ356">
        <f>IF(Table13[[#This Row],[Monthly_Household_Income]]=98,1,0)</f>
        <v>0</v>
      </c>
    </row>
    <row r="357" spans="1:88">
      <c r="A357">
        <v>1297</v>
      </c>
      <c r="B357" s="1">
        <v>43008</v>
      </c>
      <c r="C357" t="s">
        <v>2</v>
      </c>
      <c r="D357">
        <v>8</v>
      </c>
      <c r="E357">
        <v>8</v>
      </c>
      <c r="F357">
        <v>7</v>
      </c>
      <c r="G357">
        <v>7</v>
      </c>
      <c r="H357">
        <v>8</v>
      </c>
      <c r="I357">
        <v>7</v>
      </c>
      <c r="J357" t="s">
        <v>15</v>
      </c>
      <c r="K357">
        <v>8</v>
      </c>
      <c r="L357">
        <v>7</v>
      </c>
      <c r="M357">
        <v>9</v>
      </c>
      <c r="N357">
        <v>9</v>
      </c>
      <c r="O357">
        <v>8</v>
      </c>
      <c r="P357">
        <v>9</v>
      </c>
      <c r="Q357">
        <v>7</v>
      </c>
      <c r="R357">
        <v>8</v>
      </c>
      <c r="S357">
        <v>7</v>
      </c>
      <c r="T357">
        <v>7</v>
      </c>
      <c r="U357">
        <v>9</v>
      </c>
      <c r="V357">
        <v>8</v>
      </c>
      <c r="W357">
        <v>9</v>
      </c>
      <c r="X357">
        <v>8</v>
      </c>
      <c r="Y357">
        <v>9</v>
      </c>
      <c r="Z357">
        <v>7</v>
      </c>
      <c r="AA357">
        <v>8</v>
      </c>
      <c r="AB357">
        <v>8</v>
      </c>
      <c r="AC357">
        <v>2</v>
      </c>
      <c r="AD357">
        <f>IF(Table13[[#This Row],[payment]]=1,1,0)</f>
        <v>0</v>
      </c>
      <c r="AE357">
        <f>IF(Table13[[#This Row],[payment]]=2,1,0)</f>
        <v>1</v>
      </c>
      <c r="AF357">
        <f>IF(Table13[[#This Row],[payment]]=3,1,0)</f>
        <v>0</v>
      </c>
      <c r="AG357">
        <v>1</v>
      </c>
      <c r="AH357">
        <f>IF(Table13[[#This Row],[method_payment]]=1,1,0)</f>
        <v>1</v>
      </c>
      <c r="AI357">
        <f>IF(Table13[[#This Row],[method_payment]]=2,1,0)</f>
        <v>0</v>
      </c>
      <c r="AJ357">
        <f>IF(Table13[[#This Row],[method_payment]]=3,1,0)</f>
        <v>0</v>
      </c>
      <c r="AK357">
        <f>IF(Table13[[#This Row],[method_payment]]=5,1,0)</f>
        <v>0</v>
      </c>
      <c r="AL357">
        <f>IF(Table13[[#This Row],[method_payment]]=6,1,0)</f>
        <v>0</v>
      </c>
      <c r="AM357" t="s">
        <v>16</v>
      </c>
      <c r="AN357" t="s">
        <v>16</v>
      </c>
      <c r="AO357">
        <v>1</v>
      </c>
      <c r="AP357" s="2">
        <v>244.13</v>
      </c>
      <c r="AQ357" s="3">
        <f>IF(AND(Table13[[#This Row],[Average_amount_spent_per_visit_last_3_months]]&gt;=1,Table13[[#This Row],[Average_amount_spent_per_visit_last_3_months]]&lt;=999),1,0)</f>
        <v>1</v>
      </c>
      <c r="AR357" s="3">
        <f>IF(AND(Table13[[#This Row],[Average_amount_spent_per_visit_last_3_months]]&gt;=1000,Table13[[#This Row],[Average_amount_spent_per_visit_last_3_months]]&lt;=6700),1,0)</f>
        <v>0</v>
      </c>
      <c r="AS357">
        <v>3</v>
      </c>
      <c r="AT357">
        <v>27</v>
      </c>
      <c r="AU357">
        <f>IF(AND(Table13[[#This Row],[Age]]&gt;=18,Table13[[#This Row],[Age]]&lt;=25),1,0)</f>
        <v>0</v>
      </c>
      <c r="AV357">
        <f>IF(AND(Table13[[#This Row],[Age]]&gt;=26,Table13[[#This Row],[Age]]&lt;=35),1,0)</f>
        <v>1</v>
      </c>
      <c r="AW357">
        <f>IF(AND(Table13[[#This Row],[Age]]&gt;=36,Table13[[#This Row],[Age]]&lt;=45),1,0)</f>
        <v>0</v>
      </c>
      <c r="AX357">
        <f>IF(AND(Table13[[#This Row],[Age]]&gt;=46,Table13[[#This Row],[Age]]&lt;=55),1,0)</f>
        <v>0</v>
      </c>
      <c r="AY357">
        <f>IF(AND(Table13[[#This Row],[Age]]&gt;=56,Table13[[#This Row],[Age]]&lt;=67),1,0)</f>
        <v>0</v>
      </c>
      <c r="AZ357" t="s">
        <v>25</v>
      </c>
      <c r="BA357">
        <f>IF(Table13[[#This Row],[Marital Status]]="Married",1,0)</f>
        <v>1</v>
      </c>
      <c r="BB357">
        <f>IF(Table13[[#This Row],[Marital Status]]="Single",1,0)</f>
        <v>0</v>
      </c>
      <c r="BC357" t="s">
        <v>27</v>
      </c>
      <c r="BD357">
        <f>IF(Table13[[#This Row],[gender]]="Male",1,0)</f>
        <v>1</v>
      </c>
      <c r="BE357">
        <f>IF(Table13[[#This Row],[gender]]="Female",1,0)</f>
        <v>0</v>
      </c>
      <c r="BF357" t="s">
        <v>23</v>
      </c>
      <c r="BG357">
        <f>IF(Table13[[#This Row],[Highest level of Education]]="Did not attend school",1,0)</f>
        <v>0</v>
      </c>
      <c r="BH357">
        <f>IF(Table13[[#This Row],[Highest level of Education]]="K12 completed",1,0)</f>
        <v>0</v>
      </c>
      <c r="BI357">
        <f>IF(Table13[[#This Row],[Highest level of Education]]="High School Completed",1,0)</f>
        <v>0</v>
      </c>
      <c r="BJ357">
        <f>IF(Table13[[#This Row],[Highest level of Education]]="Technical Diploma/Partially completed College",1,0)</f>
        <v>1</v>
      </c>
      <c r="BK357">
        <f>IF(Table13[[#This Row],[Highest level of Education]]="University/College Degree",1,0)</f>
        <v>0</v>
      </c>
      <c r="BL357">
        <f>IF(Table13[[#This Row],[Highest level of Education]]="Post-graduate education",1,0)</f>
        <v>0</v>
      </c>
      <c r="BM357">
        <v>3</v>
      </c>
      <c r="BN357">
        <v>1</v>
      </c>
      <c r="BO357">
        <v>3</v>
      </c>
      <c r="BP357">
        <f>IF(Table13[[#This Row],[Monthly_Income 1_5500 2_8000 3_11000 4_15000 5_20000 6_27000 7_35000 8_5000 9_51000 98_0]]=1,1,0)</f>
        <v>0</v>
      </c>
      <c r="BQ357">
        <f>IF(Table13[[#This Row],[Monthly_Income 1_5500 2_8000 3_11000 4_15000 5_20000 6_27000 7_35000 8_5000 9_51000 98_0]]=2,1,0)</f>
        <v>0</v>
      </c>
      <c r="BR357">
        <f>IF(Table13[[#This Row],[Monthly_Income 1_5500 2_8000 3_11000 4_15000 5_20000 6_27000 7_35000 8_5000 9_51000 98_0]]=3,1,0)</f>
        <v>1</v>
      </c>
      <c r="BS357">
        <f>IF(Table13[[#This Row],[Monthly_Income 1_5500 2_8000 3_11000 4_15000 5_20000 6_27000 7_35000 8_5000 9_51000 98_0]]=4,1,0)</f>
        <v>0</v>
      </c>
      <c r="BT357">
        <f>IF(Table13[[#This Row],[Monthly_Income 1_5500 2_8000 3_11000 4_15000 5_20000 6_27000 7_35000 8_5000 9_51000 98_0]]=5,1,0)</f>
        <v>0</v>
      </c>
      <c r="BU357">
        <f>IF(Table13[[#This Row],[Monthly_Income 1_5500 2_8000 3_11000 4_15000 5_20000 6_27000 7_35000 8_5000 9_51000 98_0]]=6,1,0)</f>
        <v>0</v>
      </c>
      <c r="BV357">
        <f>IF(Table13[[#This Row],[Monthly_Income 1_5500 2_8000 3_11000 4_15000 5_20000 6_27000 7_35000 8_5000 9_51000 98_0]]=7,1,0)</f>
        <v>0</v>
      </c>
      <c r="BW357">
        <f>IF(Table13[[#This Row],[Monthly_Income 1_5500 2_8000 3_11000 4_15000 5_20000 6_27000 7_35000 8_5000 9_51000 98_0]]=8,1,0)</f>
        <v>0</v>
      </c>
      <c r="BX357">
        <f>IF(Table13[[#This Row],[Monthly_Income 1_5500 2_8000 3_11000 4_15000 5_20000 6_27000 7_35000 8_5000 9_51000 98_0]]=9,1,0)</f>
        <v>0</v>
      </c>
      <c r="BY357">
        <f>IF(Table13[[#This Row],[Monthly_Income 1_5500 2_8000 3_11000 4_15000 5_20000 6_27000 7_35000 8_5000 9_51000 98_0]]=98,1,0)</f>
        <v>0</v>
      </c>
      <c r="BZ357">
        <v>4</v>
      </c>
      <c r="CA357">
        <f>IF(Table13[[#This Row],[Monthly_Household_Income]]=1,1,0)</f>
        <v>0</v>
      </c>
      <c r="CB357">
        <f>IF(Table13[[#This Row],[Monthly_Household_Income]]=2,1,0)</f>
        <v>0</v>
      </c>
      <c r="CC357">
        <f>IF(Table13[[#This Row],[Monthly_Household_Income]]=3,1,0)</f>
        <v>0</v>
      </c>
      <c r="CD357">
        <f>IF(Table13[[#This Row],[Monthly_Household_Income]]=4,1,0)</f>
        <v>1</v>
      </c>
      <c r="CE357">
        <f>IF(Table13[[#This Row],[Monthly_Household_Income]]=5,1,0)</f>
        <v>0</v>
      </c>
      <c r="CF357">
        <f>IF(Table13[[#This Row],[Monthly_Household_Income]]=6,1,0)</f>
        <v>0</v>
      </c>
      <c r="CG357">
        <f>IF(Table13[[#This Row],[Monthly_Household_Income]]=7,1,0)</f>
        <v>0</v>
      </c>
      <c r="CH357">
        <f>IF(Table13[[#This Row],[Monthly_Household_Income]]=8,1,0)</f>
        <v>0</v>
      </c>
      <c r="CI357">
        <f>IF(Table13[[#This Row],[Monthly_Household_Income]]=9,1,0)</f>
        <v>0</v>
      </c>
      <c r="CJ357">
        <f>IF(Table13[[#This Row],[Monthly_Household_Income]]=98,1,0)</f>
        <v>0</v>
      </c>
    </row>
    <row r="358" spans="1:88">
      <c r="A358">
        <v>1298</v>
      </c>
      <c r="B358" s="1">
        <v>42918</v>
      </c>
      <c r="C358" t="s">
        <v>29</v>
      </c>
      <c r="D358">
        <v>7</v>
      </c>
      <c r="E358">
        <v>7</v>
      </c>
      <c r="F358">
        <v>7</v>
      </c>
      <c r="G358">
        <v>7</v>
      </c>
      <c r="H358">
        <v>6</v>
      </c>
      <c r="I358">
        <v>7</v>
      </c>
      <c r="J358" t="s">
        <v>15</v>
      </c>
      <c r="K358">
        <v>8</v>
      </c>
      <c r="L358">
        <v>6</v>
      </c>
      <c r="M358">
        <v>8</v>
      </c>
      <c r="N358">
        <v>8</v>
      </c>
      <c r="O358">
        <v>9</v>
      </c>
      <c r="P358">
        <v>8</v>
      </c>
      <c r="Q358">
        <v>8</v>
      </c>
      <c r="R358">
        <v>7</v>
      </c>
      <c r="S358">
        <v>7</v>
      </c>
      <c r="T358">
        <v>8</v>
      </c>
      <c r="U358">
        <v>9</v>
      </c>
      <c r="V358">
        <v>7</v>
      </c>
      <c r="W358">
        <v>7</v>
      </c>
      <c r="X358">
        <v>6</v>
      </c>
      <c r="Y358">
        <v>8</v>
      </c>
      <c r="Z358">
        <v>8</v>
      </c>
      <c r="AA358">
        <v>6</v>
      </c>
      <c r="AB358">
        <v>7</v>
      </c>
      <c r="AC358">
        <v>1</v>
      </c>
      <c r="AD358">
        <f>IF(Table13[[#This Row],[payment]]=1,1,0)</f>
        <v>1</v>
      </c>
      <c r="AE358">
        <f>IF(Table13[[#This Row],[payment]]=2,1,0)</f>
        <v>0</v>
      </c>
      <c r="AF358">
        <f>IF(Table13[[#This Row],[payment]]=3,1,0)</f>
        <v>0</v>
      </c>
      <c r="AG358">
        <v>1</v>
      </c>
      <c r="AH358">
        <f>IF(Table13[[#This Row],[method_payment]]=1,1,0)</f>
        <v>1</v>
      </c>
      <c r="AI358">
        <f>IF(Table13[[#This Row],[method_payment]]=2,1,0)</f>
        <v>0</v>
      </c>
      <c r="AJ358">
        <f>IF(Table13[[#This Row],[method_payment]]=3,1,0)</f>
        <v>0</v>
      </c>
      <c r="AK358">
        <f>IF(Table13[[#This Row],[method_payment]]=5,1,0)</f>
        <v>0</v>
      </c>
      <c r="AL358">
        <f>IF(Table13[[#This Row],[method_payment]]=6,1,0)</f>
        <v>0</v>
      </c>
      <c r="AM358" t="s">
        <v>16</v>
      </c>
      <c r="AN358" t="s">
        <v>15</v>
      </c>
      <c r="AO358">
        <v>1</v>
      </c>
      <c r="AP358" s="2">
        <v>123.39</v>
      </c>
      <c r="AQ358" s="3">
        <f>IF(AND(Table13[[#This Row],[Average_amount_spent_per_visit_last_3_months]]&gt;=1,Table13[[#This Row],[Average_amount_spent_per_visit_last_3_months]]&lt;=999),1,0)</f>
        <v>1</v>
      </c>
      <c r="AR358" s="3">
        <f>IF(AND(Table13[[#This Row],[Average_amount_spent_per_visit_last_3_months]]&gt;=1000,Table13[[#This Row],[Average_amount_spent_per_visit_last_3_months]]&lt;=6700),1,0)</f>
        <v>0</v>
      </c>
      <c r="AS358">
        <v>3</v>
      </c>
      <c r="AT358">
        <v>28</v>
      </c>
      <c r="AU358">
        <f>IF(AND(Table13[[#This Row],[Age]]&gt;=18,Table13[[#This Row],[Age]]&lt;=25),1,0)</f>
        <v>0</v>
      </c>
      <c r="AV358">
        <f>IF(AND(Table13[[#This Row],[Age]]&gt;=26,Table13[[#This Row],[Age]]&lt;=35),1,0)</f>
        <v>1</v>
      </c>
      <c r="AW358">
        <f>IF(AND(Table13[[#This Row],[Age]]&gt;=36,Table13[[#This Row],[Age]]&lt;=45),1,0)</f>
        <v>0</v>
      </c>
      <c r="AX358">
        <f>IF(AND(Table13[[#This Row],[Age]]&gt;=46,Table13[[#This Row],[Age]]&lt;=55),1,0)</f>
        <v>0</v>
      </c>
      <c r="AY358">
        <f>IF(AND(Table13[[#This Row],[Age]]&gt;=56,Table13[[#This Row],[Age]]&lt;=67),1,0)</f>
        <v>0</v>
      </c>
      <c r="AZ358" t="s">
        <v>25</v>
      </c>
      <c r="BA358">
        <f>IF(Table13[[#This Row],[Marital Status]]="Married",1,0)</f>
        <v>1</v>
      </c>
      <c r="BB358">
        <f>IF(Table13[[#This Row],[Marital Status]]="Single",1,0)</f>
        <v>0</v>
      </c>
      <c r="BC358" t="s">
        <v>28</v>
      </c>
      <c r="BD358">
        <f>IF(Table13[[#This Row],[gender]]="Male",1,0)</f>
        <v>0</v>
      </c>
      <c r="BE358">
        <f>IF(Table13[[#This Row],[gender]]="Female",1,0)</f>
        <v>1</v>
      </c>
      <c r="BF358" t="s">
        <v>19</v>
      </c>
      <c r="BG358">
        <f>IF(Table13[[#This Row],[Highest level of Education]]="Did not attend school",1,0)</f>
        <v>0</v>
      </c>
      <c r="BH358">
        <f>IF(Table13[[#This Row],[Highest level of Education]]="K12 completed",1,0)</f>
        <v>0</v>
      </c>
      <c r="BI358">
        <f>IF(Table13[[#This Row],[Highest level of Education]]="High School Completed",1,0)</f>
        <v>0</v>
      </c>
      <c r="BJ358">
        <f>IF(Table13[[#This Row],[Highest level of Education]]="Technical Diploma/Partially completed College",1,0)</f>
        <v>0</v>
      </c>
      <c r="BK358">
        <f>IF(Table13[[#This Row],[Highest level of Education]]="University/College Degree",1,0)</f>
        <v>1</v>
      </c>
      <c r="BL358">
        <f>IF(Table13[[#This Row],[Highest level of Education]]="Post-graduate education",1,0)</f>
        <v>0</v>
      </c>
      <c r="BM358">
        <v>3</v>
      </c>
      <c r="BN358">
        <v>3</v>
      </c>
      <c r="BO358" t="s">
        <v>1</v>
      </c>
      <c r="BP358">
        <f>IF(Table13[[#This Row],[Monthly_Income 1_5500 2_8000 3_11000 4_15000 5_20000 6_27000 7_35000 8_5000 9_51000 98_0]]=1,1,0)</f>
        <v>0</v>
      </c>
      <c r="BQ358">
        <f>IF(Table13[[#This Row],[Monthly_Income 1_5500 2_8000 3_11000 4_15000 5_20000 6_27000 7_35000 8_5000 9_51000 98_0]]=2,1,0)</f>
        <v>0</v>
      </c>
      <c r="BR358">
        <f>IF(Table13[[#This Row],[Monthly_Income 1_5500 2_8000 3_11000 4_15000 5_20000 6_27000 7_35000 8_5000 9_51000 98_0]]=3,1,0)</f>
        <v>0</v>
      </c>
      <c r="BS358">
        <f>IF(Table13[[#This Row],[Monthly_Income 1_5500 2_8000 3_11000 4_15000 5_20000 6_27000 7_35000 8_5000 9_51000 98_0]]=4,1,0)</f>
        <v>0</v>
      </c>
      <c r="BT358">
        <f>IF(Table13[[#This Row],[Monthly_Income 1_5500 2_8000 3_11000 4_15000 5_20000 6_27000 7_35000 8_5000 9_51000 98_0]]=5,1,0)</f>
        <v>0</v>
      </c>
      <c r="BU358">
        <f>IF(Table13[[#This Row],[Monthly_Income 1_5500 2_8000 3_11000 4_15000 5_20000 6_27000 7_35000 8_5000 9_51000 98_0]]=6,1,0)</f>
        <v>0</v>
      </c>
      <c r="BV358">
        <f>IF(Table13[[#This Row],[Monthly_Income 1_5500 2_8000 3_11000 4_15000 5_20000 6_27000 7_35000 8_5000 9_51000 98_0]]=7,1,0)</f>
        <v>0</v>
      </c>
      <c r="BW358">
        <f>IF(Table13[[#This Row],[Monthly_Income 1_5500 2_8000 3_11000 4_15000 5_20000 6_27000 7_35000 8_5000 9_51000 98_0]]=8,1,0)</f>
        <v>0</v>
      </c>
      <c r="BX358">
        <f>IF(Table13[[#This Row],[Monthly_Income 1_5500 2_8000 3_11000 4_15000 5_20000 6_27000 7_35000 8_5000 9_51000 98_0]]=9,1,0)</f>
        <v>0</v>
      </c>
      <c r="BY358">
        <f>IF(Table13[[#This Row],[Monthly_Income 1_5500 2_8000 3_11000 4_15000 5_20000 6_27000 7_35000 8_5000 9_51000 98_0]]=98,1,0)</f>
        <v>0</v>
      </c>
      <c r="BZ358">
        <v>7</v>
      </c>
      <c r="CA358">
        <f>IF(Table13[[#This Row],[Monthly_Household_Income]]=1,1,0)</f>
        <v>0</v>
      </c>
      <c r="CB358">
        <f>IF(Table13[[#This Row],[Monthly_Household_Income]]=2,1,0)</f>
        <v>0</v>
      </c>
      <c r="CC358">
        <f>IF(Table13[[#This Row],[Monthly_Household_Income]]=3,1,0)</f>
        <v>0</v>
      </c>
      <c r="CD358">
        <f>IF(Table13[[#This Row],[Monthly_Household_Income]]=4,1,0)</f>
        <v>0</v>
      </c>
      <c r="CE358">
        <f>IF(Table13[[#This Row],[Monthly_Household_Income]]=5,1,0)</f>
        <v>0</v>
      </c>
      <c r="CF358">
        <f>IF(Table13[[#This Row],[Monthly_Household_Income]]=6,1,0)</f>
        <v>0</v>
      </c>
      <c r="CG358">
        <f>IF(Table13[[#This Row],[Monthly_Household_Income]]=7,1,0)</f>
        <v>1</v>
      </c>
      <c r="CH358">
        <f>IF(Table13[[#This Row],[Monthly_Household_Income]]=8,1,0)</f>
        <v>0</v>
      </c>
      <c r="CI358">
        <f>IF(Table13[[#This Row],[Monthly_Household_Income]]=9,1,0)</f>
        <v>0</v>
      </c>
      <c r="CJ358">
        <f>IF(Table13[[#This Row],[Monthly_Household_Income]]=98,1,0)</f>
        <v>0</v>
      </c>
    </row>
    <row r="359" spans="1:88">
      <c r="A359">
        <v>1302</v>
      </c>
      <c r="B359" s="1">
        <v>42965</v>
      </c>
      <c r="C359" t="s">
        <v>33</v>
      </c>
      <c r="D359">
        <v>7</v>
      </c>
      <c r="E359">
        <v>7</v>
      </c>
      <c r="F359">
        <v>7</v>
      </c>
      <c r="G359">
        <v>7</v>
      </c>
      <c r="H359">
        <v>7</v>
      </c>
      <c r="I359">
        <v>7</v>
      </c>
      <c r="J359" t="s">
        <v>15</v>
      </c>
      <c r="K359">
        <v>6</v>
      </c>
      <c r="L359">
        <v>6</v>
      </c>
      <c r="M359">
        <v>8</v>
      </c>
      <c r="N359">
        <v>7</v>
      </c>
      <c r="O359">
        <v>8</v>
      </c>
      <c r="P359">
        <v>7</v>
      </c>
      <c r="Q359">
        <v>7</v>
      </c>
      <c r="R359">
        <v>6</v>
      </c>
      <c r="S359">
        <v>7</v>
      </c>
      <c r="T359">
        <v>7</v>
      </c>
      <c r="U359">
        <v>8</v>
      </c>
      <c r="V359">
        <v>6</v>
      </c>
      <c r="W359">
        <v>7</v>
      </c>
      <c r="X359">
        <v>7</v>
      </c>
      <c r="Y359">
        <v>6</v>
      </c>
      <c r="Z359">
        <v>6</v>
      </c>
      <c r="AA359">
        <v>8</v>
      </c>
      <c r="AB359">
        <v>7</v>
      </c>
      <c r="AC359">
        <v>1</v>
      </c>
      <c r="AD359">
        <f>IF(Table13[[#This Row],[payment]]=1,1,0)</f>
        <v>1</v>
      </c>
      <c r="AE359">
        <f>IF(Table13[[#This Row],[payment]]=2,1,0)</f>
        <v>0</v>
      </c>
      <c r="AF359">
        <f>IF(Table13[[#This Row],[payment]]=3,1,0)</f>
        <v>0</v>
      </c>
      <c r="AG359">
        <v>1</v>
      </c>
      <c r="AH359">
        <f>IF(Table13[[#This Row],[method_payment]]=1,1,0)</f>
        <v>1</v>
      </c>
      <c r="AI359">
        <f>IF(Table13[[#This Row],[method_payment]]=2,1,0)</f>
        <v>0</v>
      </c>
      <c r="AJ359">
        <f>IF(Table13[[#This Row],[method_payment]]=3,1,0)</f>
        <v>0</v>
      </c>
      <c r="AK359">
        <f>IF(Table13[[#This Row],[method_payment]]=5,1,0)</f>
        <v>0</v>
      </c>
      <c r="AL359">
        <f>IF(Table13[[#This Row],[method_payment]]=6,1,0)</f>
        <v>0</v>
      </c>
      <c r="AM359" t="s">
        <v>16</v>
      </c>
      <c r="AN359" t="s">
        <v>16</v>
      </c>
      <c r="AO359">
        <v>3</v>
      </c>
      <c r="AP359" s="2">
        <v>125.72</v>
      </c>
      <c r="AQ359" s="3">
        <f>IF(AND(Table13[[#This Row],[Average_amount_spent_per_visit_last_3_months]]&gt;=1,Table13[[#This Row],[Average_amount_spent_per_visit_last_3_months]]&lt;=999),1,0)</f>
        <v>1</v>
      </c>
      <c r="AR359" s="3">
        <f>IF(AND(Table13[[#This Row],[Average_amount_spent_per_visit_last_3_months]]&gt;=1000,Table13[[#This Row],[Average_amount_spent_per_visit_last_3_months]]&lt;=6700),1,0)</f>
        <v>0</v>
      </c>
      <c r="AS359">
        <v>3</v>
      </c>
      <c r="AT359">
        <v>45</v>
      </c>
      <c r="AU359">
        <f>IF(AND(Table13[[#This Row],[Age]]&gt;=18,Table13[[#This Row],[Age]]&lt;=25),1,0)</f>
        <v>0</v>
      </c>
      <c r="AV359">
        <f>IF(AND(Table13[[#This Row],[Age]]&gt;=26,Table13[[#This Row],[Age]]&lt;=35),1,0)</f>
        <v>0</v>
      </c>
      <c r="AW359">
        <f>IF(AND(Table13[[#This Row],[Age]]&gt;=36,Table13[[#This Row],[Age]]&lt;=45),1,0)</f>
        <v>1</v>
      </c>
      <c r="AX359">
        <f>IF(AND(Table13[[#This Row],[Age]]&gt;=46,Table13[[#This Row],[Age]]&lt;=55),1,0)</f>
        <v>0</v>
      </c>
      <c r="AY359">
        <f>IF(AND(Table13[[#This Row],[Age]]&gt;=56,Table13[[#This Row],[Age]]&lt;=67),1,0)</f>
        <v>0</v>
      </c>
      <c r="AZ359" t="s">
        <v>25</v>
      </c>
      <c r="BA359">
        <f>IF(Table13[[#This Row],[Marital Status]]="Married",1,0)</f>
        <v>1</v>
      </c>
      <c r="BB359">
        <f>IF(Table13[[#This Row],[Marital Status]]="Single",1,0)</f>
        <v>0</v>
      </c>
      <c r="BC359" t="s">
        <v>27</v>
      </c>
      <c r="BD359">
        <f>IF(Table13[[#This Row],[gender]]="Male",1,0)</f>
        <v>1</v>
      </c>
      <c r="BE359">
        <f>IF(Table13[[#This Row],[gender]]="Female",1,0)</f>
        <v>0</v>
      </c>
      <c r="BF359" t="s">
        <v>23</v>
      </c>
      <c r="BG359">
        <f>IF(Table13[[#This Row],[Highest level of Education]]="Did not attend school",1,0)</f>
        <v>0</v>
      </c>
      <c r="BH359">
        <f>IF(Table13[[#This Row],[Highest level of Education]]="K12 completed",1,0)</f>
        <v>0</v>
      </c>
      <c r="BI359">
        <f>IF(Table13[[#This Row],[Highest level of Education]]="High School Completed",1,0)</f>
        <v>0</v>
      </c>
      <c r="BJ359">
        <f>IF(Table13[[#This Row],[Highest level of Education]]="Technical Diploma/Partially completed College",1,0)</f>
        <v>1</v>
      </c>
      <c r="BK359">
        <f>IF(Table13[[#This Row],[Highest level of Education]]="University/College Degree",1,0)</f>
        <v>0</v>
      </c>
      <c r="BL359">
        <f>IF(Table13[[#This Row],[Highest level of Education]]="Post-graduate education",1,0)</f>
        <v>0</v>
      </c>
      <c r="BM359">
        <v>4</v>
      </c>
      <c r="BN359">
        <v>1</v>
      </c>
      <c r="BO359">
        <v>4</v>
      </c>
      <c r="BP359">
        <f>IF(Table13[[#This Row],[Monthly_Income 1_5500 2_8000 3_11000 4_15000 5_20000 6_27000 7_35000 8_5000 9_51000 98_0]]=1,1,0)</f>
        <v>0</v>
      </c>
      <c r="BQ359">
        <f>IF(Table13[[#This Row],[Monthly_Income 1_5500 2_8000 3_11000 4_15000 5_20000 6_27000 7_35000 8_5000 9_51000 98_0]]=2,1,0)</f>
        <v>0</v>
      </c>
      <c r="BR359">
        <f>IF(Table13[[#This Row],[Monthly_Income 1_5500 2_8000 3_11000 4_15000 5_20000 6_27000 7_35000 8_5000 9_51000 98_0]]=3,1,0)</f>
        <v>0</v>
      </c>
      <c r="BS359">
        <f>IF(Table13[[#This Row],[Monthly_Income 1_5500 2_8000 3_11000 4_15000 5_20000 6_27000 7_35000 8_5000 9_51000 98_0]]=4,1,0)</f>
        <v>1</v>
      </c>
      <c r="BT359">
        <f>IF(Table13[[#This Row],[Monthly_Income 1_5500 2_8000 3_11000 4_15000 5_20000 6_27000 7_35000 8_5000 9_51000 98_0]]=5,1,0)</f>
        <v>0</v>
      </c>
      <c r="BU359">
        <f>IF(Table13[[#This Row],[Monthly_Income 1_5500 2_8000 3_11000 4_15000 5_20000 6_27000 7_35000 8_5000 9_51000 98_0]]=6,1,0)</f>
        <v>0</v>
      </c>
      <c r="BV359">
        <f>IF(Table13[[#This Row],[Monthly_Income 1_5500 2_8000 3_11000 4_15000 5_20000 6_27000 7_35000 8_5000 9_51000 98_0]]=7,1,0)</f>
        <v>0</v>
      </c>
      <c r="BW359">
        <f>IF(Table13[[#This Row],[Monthly_Income 1_5500 2_8000 3_11000 4_15000 5_20000 6_27000 7_35000 8_5000 9_51000 98_0]]=8,1,0)</f>
        <v>0</v>
      </c>
      <c r="BX359">
        <f>IF(Table13[[#This Row],[Monthly_Income 1_5500 2_8000 3_11000 4_15000 5_20000 6_27000 7_35000 8_5000 9_51000 98_0]]=9,1,0)</f>
        <v>0</v>
      </c>
      <c r="BY359">
        <f>IF(Table13[[#This Row],[Monthly_Income 1_5500 2_8000 3_11000 4_15000 5_20000 6_27000 7_35000 8_5000 9_51000 98_0]]=98,1,0)</f>
        <v>0</v>
      </c>
      <c r="BZ359">
        <v>7</v>
      </c>
      <c r="CA359">
        <f>IF(Table13[[#This Row],[Monthly_Household_Income]]=1,1,0)</f>
        <v>0</v>
      </c>
      <c r="CB359">
        <f>IF(Table13[[#This Row],[Monthly_Household_Income]]=2,1,0)</f>
        <v>0</v>
      </c>
      <c r="CC359">
        <f>IF(Table13[[#This Row],[Monthly_Household_Income]]=3,1,0)</f>
        <v>0</v>
      </c>
      <c r="CD359">
        <f>IF(Table13[[#This Row],[Monthly_Household_Income]]=4,1,0)</f>
        <v>0</v>
      </c>
      <c r="CE359">
        <f>IF(Table13[[#This Row],[Monthly_Household_Income]]=5,1,0)</f>
        <v>0</v>
      </c>
      <c r="CF359">
        <f>IF(Table13[[#This Row],[Monthly_Household_Income]]=6,1,0)</f>
        <v>0</v>
      </c>
      <c r="CG359">
        <f>IF(Table13[[#This Row],[Monthly_Household_Income]]=7,1,0)</f>
        <v>1</v>
      </c>
      <c r="CH359">
        <f>IF(Table13[[#This Row],[Monthly_Household_Income]]=8,1,0)</f>
        <v>0</v>
      </c>
      <c r="CI359">
        <f>IF(Table13[[#This Row],[Monthly_Household_Income]]=9,1,0)</f>
        <v>0</v>
      </c>
      <c r="CJ359">
        <f>IF(Table13[[#This Row],[Monthly_Household_Income]]=98,1,0)</f>
        <v>0</v>
      </c>
    </row>
    <row r="360" spans="1:88">
      <c r="A360">
        <v>1304</v>
      </c>
      <c r="B360" s="1">
        <v>43253</v>
      </c>
      <c r="C360" t="s">
        <v>31</v>
      </c>
      <c r="D360">
        <v>9</v>
      </c>
      <c r="E360">
        <v>8</v>
      </c>
      <c r="F360">
        <v>7</v>
      </c>
      <c r="G360">
        <v>9</v>
      </c>
      <c r="H360">
        <v>7</v>
      </c>
      <c r="I360">
        <v>8</v>
      </c>
      <c r="J360" t="s">
        <v>15</v>
      </c>
      <c r="K360">
        <v>8</v>
      </c>
      <c r="L360">
        <v>8</v>
      </c>
      <c r="M360">
        <v>7</v>
      </c>
      <c r="N360">
        <v>8</v>
      </c>
      <c r="O360">
        <v>7</v>
      </c>
      <c r="P360">
        <v>9</v>
      </c>
      <c r="Q360">
        <v>8</v>
      </c>
      <c r="R360">
        <v>9</v>
      </c>
      <c r="S360">
        <v>9</v>
      </c>
      <c r="T360">
        <v>9</v>
      </c>
      <c r="U360">
        <v>8</v>
      </c>
      <c r="V360">
        <v>9</v>
      </c>
      <c r="W360">
        <v>9</v>
      </c>
      <c r="X360">
        <v>7</v>
      </c>
      <c r="Y360">
        <v>9</v>
      </c>
      <c r="Z360">
        <v>10</v>
      </c>
      <c r="AA360">
        <v>7</v>
      </c>
      <c r="AB360">
        <v>0</v>
      </c>
      <c r="AC360">
        <v>2</v>
      </c>
      <c r="AD360">
        <f>IF(Table13[[#This Row],[payment]]=1,1,0)</f>
        <v>0</v>
      </c>
      <c r="AE360">
        <f>IF(Table13[[#This Row],[payment]]=2,1,0)</f>
        <v>1</v>
      </c>
      <c r="AF360">
        <f>IF(Table13[[#This Row],[payment]]=3,1,0)</f>
        <v>0</v>
      </c>
      <c r="AG360">
        <v>5</v>
      </c>
      <c r="AH360">
        <f>IF(Table13[[#This Row],[method_payment]]=1,1,0)</f>
        <v>0</v>
      </c>
      <c r="AI360">
        <f>IF(Table13[[#This Row],[method_payment]]=2,1,0)</f>
        <v>0</v>
      </c>
      <c r="AJ360">
        <f>IF(Table13[[#This Row],[method_payment]]=3,1,0)</f>
        <v>0</v>
      </c>
      <c r="AK360">
        <f>IF(Table13[[#This Row],[method_payment]]=5,1,0)</f>
        <v>1</v>
      </c>
      <c r="AL360">
        <f>IF(Table13[[#This Row],[method_payment]]=6,1,0)</f>
        <v>0</v>
      </c>
      <c r="AM360" t="s">
        <v>16</v>
      </c>
      <c r="AN360" t="s">
        <v>16</v>
      </c>
      <c r="AO360">
        <v>3</v>
      </c>
      <c r="AP360" s="2">
        <v>686.62</v>
      </c>
      <c r="AQ360" s="3">
        <f>IF(AND(Table13[[#This Row],[Average_amount_spent_per_visit_last_3_months]]&gt;=1,Table13[[#This Row],[Average_amount_spent_per_visit_last_3_months]]&lt;=999),1,0)</f>
        <v>1</v>
      </c>
      <c r="AR360" s="3">
        <f>IF(AND(Table13[[#This Row],[Average_amount_spent_per_visit_last_3_months]]&gt;=1000,Table13[[#This Row],[Average_amount_spent_per_visit_last_3_months]]&lt;=6700),1,0)</f>
        <v>0</v>
      </c>
      <c r="AS360">
        <v>3</v>
      </c>
      <c r="AT360">
        <v>37</v>
      </c>
      <c r="AU360">
        <f>IF(AND(Table13[[#This Row],[Age]]&gt;=18,Table13[[#This Row],[Age]]&lt;=25),1,0)</f>
        <v>0</v>
      </c>
      <c r="AV360">
        <f>IF(AND(Table13[[#This Row],[Age]]&gt;=26,Table13[[#This Row],[Age]]&lt;=35),1,0)</f>
        <v>0</v>
      </c>
      <c r="AW360">
        <f>IF(AND(Table13[[#This Row],[Age]]&gt;=36,Table13[[#This Row],[Age]]&lt;=45),1,0)</f>
        <v>1</v>
      </c>
      <c r="AX360">
        <f>IF(AND(Table13[[#This Row],[Age]]&gt;=46,Table13[[#This Row],[Age]]&lt;=55),1,0)</f>
        <v>0</v>
      </c>
      <c r="AY360">
        <f>IF(AND(Table13[[#This Row],[Age]]&gt;=56,Table13[[#This Row],[Age]]&lt;=67),1,0)</f>
        <v>0</v>
      </c>
      <c r="AZ360" t="s">
        <v>25</v>
      </c>
      <c r="BA360">
        <f>IF(Table13[[#This Row],[Marital Status]]="Married",1,0)</f>
        <v>1</v>
      </c>
      <c r="BB360">
        <f>IF(Table13[[#This Row],[Marital Status]]="Single",1,0)</f>
        <v>0</v>
      </c>
      <c r="BC360" t="s">
        <v>28</v>
      </c>
      <c r="BD360">
        <f>IF(Table13[[#This Row],[gender]]="Male",1,0)</f>
        <v>0</v>
      </c>
      <c r="BE360">
        <f>IF(Table13[[#This Row],[gender]]="Female",1,0)</f>
        <v>1</v>
      </c>
      <c r="BF360" t="s">
        <v>19</v>
      </c>
      <c r="BG360">
        <f>IF(Table13[[#This Row],[Highest level of Education]]="Did not attend school",1,0)</f>
        <v>0</v>
      </c>
      <c r="BH360">
        <f>IF(Table13[[#This Row],[Highest level of Education]]="K12 completed",1,0)</f>
        <v>0</v>
      </c>
      <c r="BI360">
        <f>IF(Table13[[#This Row],[Highest level of Education]]="High School Completed",1,0)</f>
        <v>0</v>
      </c>
      <c r="BJ360">
        <f>IF(Table13[[#This Row],[Highest level of Education]]="Technical Diploma/Partially completed College",1,0)</f>
        <v>0</v>
      </c>
      <c r="BK360">
        <f>IF(Table13[[#This Row],[Highest level of Education]]="University/College Degree",1,0)</f>
        <v>1</v>
      </c>
      <c r="BL360">
        <f>IF(Table13[[#This Row],[Highest level of Education]]="Post-graduate education",1,0)</f>
        <v>0</v>
      </c>
      <c r="BM360">
        <v>2</v>
      </c>
      <c r="BN360">
        <v>2</v>
      </c>
      <c r="BO360">
        <v>2</v>
      </c>
      <c r="BP360">
        <f>IF(Table13[[#This Row],[Monthly_Income 1_5500 2_8000 3_11000 4_15000 5_20000 6_27000 7_35000 8_5000 9_51000 98_0]]=1,1,0)</f>
        <v>0</v>
      </c>
      <c r="BQ360">
        <f>IF(Table13[[#This Row],[Monthly_Income 1_5500 2_8000 3_11000 4_15000 5_20000 6_27000 7_35000 8_5000 9_51000 98_0]]=2,1,0)</f>
        <v>1</v>
      </c>
      <c r="BR360">
        <f>IF(Table13[[#This Row],[Monthly_Income 1_5500 2_8000 3_11000 4_15000 5_20000 6_27000 7_35000 8_5000 9_51000 98_0]]=3,1,0)</f>
        <v>0</v>
      </c>
      <c r="BS360">
        <f>IF(Table13[[#This Row],[Monthly_Income 1_5500 2_8000 3_11000 4_15000 5_20000 6_27000 7_35000 8_5000 9_51000 98_0]]=4,1,0)</f>
        <v>0</v>
      </c>
      <c r="BT360">
        <f>IF(Table13[[#This Row],[Monthly_Income 1_5500 2_8000 3_11000 4_15000 5_20000 6_27000 7_35000 8_5000 9_51000 98_0]]=5,1,0)</f>
        <v>0</v>
      </c>
      <c r="BU360">
        <f>IF(Table13[[#This Row],[Monthly_Income 1_5500 2_8000 3_11000 4_15000 5_20000 6_27000 7_35000 8_5000 9_51000 98_0]]=6,1,0)</f>
        <v>0</v>
      </c>
      <c r="BV360">
        <f>IF(Table13[[#This Row],[Monthly_Income 1_5500 2_8000 3_11000 4_15000 5_20000 6_27000 7_35000 8_5000 9_51000 98_0]]=7,1,0)</f>
        <v>0</v>
      </c>
      <c r="BW360">
        <f>IF(Table13[[#This Row],[Monthly_Income 1_5500 2_8000 3_11000 4_15000 5_20000 6_27000 7_35000 8_5000 9_51000 98_0]]=8,1,0)</f>
        <v>0</v>
      </c>
      <c r="BX360">
        <f>IF(Table13[[#This Row],[Monthly_Income 1_5500 2_8000 3_11000 4_15000 5_20000 6_27000 7_35000 8_5000 9_51000 98_0]]=9,1,0)</f>
        <v>0</v>
      </c>
      <c r="BY360">
        <f>IF(Table13[[#This Row],[Monthly_Income 1_5500 2_8000 3_11000 4_15000 5_20000 6_27000 7_35000 8_5000 9_51000 98_0]]=98,1,0)</f>
        <v>0</v>
      </c>
      <c r="BZ360">
        <v>7</v>
      </c>
      <c r="CA360">
        <f>IF(Table13[[#This Row],[Monthly_Household_Income]]=1,1,0)</f>
        <v>0</v>
      </c>
      <c r="CB360">
        <f>IF(Table13[[#This Row],[Monthly_Household_Income]]=2,1,0)</f>
        <v>0</v>
      </c>
      <c r="CC360">
        <f>IF(Table13[[#This Row],[Monthly_Household_Income]]=3,1,0)</f>
        <v>0</v>
      </c>
      <c r="CD360">
        <f>IF(Table13[[#This Row],[Monthly_Household_Income]]=4,1,0)</f>
        <v>0</v>
      </c>
      <c r="CE360">
        <f>IF(Table13[[#This Row],[Monthly_Household_Income]]=5,1,0)</f>
        <v>0</v>
      </c>
      <c r="CF360">
        <f>IF(Table13[[#This Row],[Monthly_Household_Income]]=6,1,0)</f>
        <v>0</v>
      </c>
      <c r="CG360">
        <f>IF(Table13[[#This Row],[Monthly_Household_Income]]=7,1,0)</f>
        <v>1</v>
      </c>
      <c r="CH360">
        <f>IF(Table13[[#This Row],[Monthly_Household_Income]]=8,1,0)</f>
        <v>0</v>
      </c>
      <c r="CI360">
        <f>IF(Table13[[#This Row],[Monthly_Household_Income]]=9,1,0)</f>
        <v>0</v>
      </c>
      <c r="CJ360">
        <f>IF(Table13[[#This Row],[Monthly_Household_Income]]=98,1,0)</f>
        <v>0</v>
      </c>
    </row>
    <row r="361" spans="1:88">
      <c r="A361">
        <v>1305</v>
      </c>
      <c r="B361" s="1">
        <v>42999</v>
      </c>
      <c r="C361" t="s">
        <v>2</v>
      </c>
      <c r="D361">
        <v>9</v>
      </c>
      <c r="E361">
        <v>8</v>
      </c>
      <c r="F361">
        <v>9</v>
      </c>
      <c r="G361">
        <v>8</v>
      </c>
      <c r="H361">
        <v>8</v>
      </c>
      <c r="I361">
        <v>7</v>
      </c>
      <c r="J361" t="s">
        <v>15</v>
      </c>
      <c r="K361">
        <v>8</v>
      </c>
      <c r="L361">
        <v>8</v>
      </c>
      <c r="M361">
        <v>7</v>
      </c>
      <c r="N361">
        <v>7</v>
      </c>
      <c r="O361">
        <v>7</v>
      </c>
      <c r="P361">
        <v>9</v>
      </c>
      <c r="Q361">
        <v>8</v>
      </c>
      <c r="R361">
        <v>7</v>
      </c>
      <c r="S361">
        <v>7</v>
      </c>
      <c r="T361">
        <v>7</v>
      </c>
      <c r="U361">
        <v>7</v>
      </c>
      <c r="V361">
        <v>7</v>
      </c>
      <c r="W361">
        <v>8</v>
      </c>
      <c r="X361">
        <v>9</v>
      </c>
      <c r="Y361">
        <v>8</v>
      </c>
      <c r="Z361">
        <v>9</v>
      </c>
      <c r="AA361">
        <v>7</v>
      </c>
      <c r="AB361">
        <v>0</v>
      </c>
      <c r="AC361">
        <v>2</v>
      </c>
      <c r="AD361">
        <f>IF(Table13[[#This Row],[payment]]=1,1,0)</f>
        <v>0</v>
      </c>
      <c r="AE361">
        <f>IF(Table13[[#This Row],[payment]]=2,1,0)</f>
        <v>1</v>
      </c>
      <c r="AF361">
        <f>IF(Table13[[#This Row],[payment]]=3,1,0)</f>
        <v>0</v>
      </c>
      <c r="AG361">
        <v>1</v>
      </c>
      <c r="AH361">
        <f>IF(Table13[[#This Row],[method_payment]]=1,1,0)</f>
        <v>1</v>
      </c>
      <c r="AI361">
        <f>IF(Table13[[#This Row],[method_payment]]=2,1,0)</f>
        <v>0</v>
      </c>
      <c r="AJ361">
        <f>IF(Table13[[#This Row],[method_payment]]=3,1,0)</f>
        <v>0</v>
      </c>
      <c r="AK361">
        <f>IF(Table13[[#This Row],[method_payment]]=5,1,0)</f>
        <v>0</v>
      </c>
      <c r="AL361">
        <f>IF(Table13[[#This Row],[method_payment]]=6,1,0)</f>
        <v>0</v>
      </c>
      <c r="AM361" t="s">
        <v>16</v>
      </c>
      <c r="AN361" t="s">
        <v>16</v>
      </c>
      <c r="AO361">
        <v>1</v>
      </c>
      <c r="AP361" s="2">
        <v>78.069999999999993</v>
      </c>
      <c r="AQ361" s="3">
        <f>IF(AND(Table13[[#This Row],[Average_amount_spent_per_visit_last_3_months]]&gt;=1,Table13[[#This Row],[Average_amount_spent_per_visit_last_3_months]]&lt;=999),1,0)</f>
        <v>1</v>
      </c>
      <c r="AR361" s="3">
        <f>IF(AND(Table13[[#This Row],[Average_amount_spent_per_visit_last_3_months]]&gt;=1000,Table13[[#This Row],[Average_amount_spent_per_visit_last_3_months]]&lt;=6700),1,0)</f>
        <v>0</v>
      </c>
      <c r="AS361">
        <v>2</v>
      </c>
      <c r="AT361">
        <v>34</v>
      </c>
      <c r="AU361">
        <f>IF(AND(Table13[[#This Row],[Age]]&gt;=18,Table13[[#This Row],[Age]]&lt;=25),1,0)</f>
        <v>0</v>
      </c>
      <c r="AV361">
        <f>IF(AND(Table13[[#This Row],[Age]]&gt;=26,Table13[[#This Row],[Age]]&lt;=35),1,0)</f>
        <v>1</v>
      </c>
      <c r="AW361">
        <f>IF(AND(Table13[[#This Row],[Age]]&gt;=36,Table13[[#This Row],[Age]]&lt;=45),1,0)</f>
        <v>0</v>
      </c>
      <c r="AX361">
        <f>IF(AND(Table13[[#This Row],[Age]]&gt;=46,Table13[[#This Row],[Age]]&lt;=55),1,0)</f>
        <v>0</v>
      </c>
      <c r="AY361">
        <f>IF(AND(Table13[[#This Row],[Age]]&gt;=56,Table13[[#This Row],[Age]]&lt;=67),1,0)</f>
        <v>0</v>
      </c>
      <c r="AZ361" t="s">
        <v>25</v>
      </c>
      <c r="BA361">
        <f>IF(Table13[[#This Row],[Marital Status]]="Married",1,0)</f>
        <v>1</v>
      </c>
      <c r="BB361">
        <f>IF(Table13[[#This Row],[Marital Status]]="Single",1,0)</f>
        <v>0</v>
      </c>
      <c r="BC361" t="s">
        <v>27</v>
      </c>
      <c r="BD361">
        <f>IF(Table13[[#This Row],[gender]]="Male",1,0)</f>
        <v>1</v>
      </c>
      <c r="BE361">
        <f>IF(Table13[[#This Row],[gender]]="Female",1,0)</f>
        <v>0</v>
      </c>
      <c r="BF361" t="s">
        <v>19</v>
      </c>
      <c r="BG361">
        <f>IF(Table13[[#This Row],[Highest level of Education]]="Did not attend school",1,0)</f>
        <v>0</v>
      </c>
      <c r="BH361">
        <f>IF(Table13[[#This Row],[Highest level of Education]]="K12 completed",1,0)</f>
        <v>0</v>
      </c>
      <c r="BI361">
        <f>IF(Table13[[#This Row],[Highest level of Education]]="High School Completed",1,0)</f>
        <v>0</v>
      </c>
      <c r="BJ361">
        <f>IF(Table13[[#This Row],[Highest level of Education]]="Technical Diploma/Partially completed College",1,0)</f>
        <v>0</v>
      </c>
      <c r="BK361">
        <f>IF(Table13[[#This Row],[Highest level of Education]]="University/College Degree",1,0)</f>
        <v>1</v>
      </c>
      <c r="BL361">
        <f>IF(Table13[[#This Row],[Highest level of Education]]="Post-graduate education",1,0)</f>
        <v>0</v>
      </c>
      <c r="BM361">
        <v>2</v>
      </c>
      <c r="BN361">
        <v>1</v>
      </c>
      <c r="BO361">
        <v>5</v>
      </c>
      <c r="BP361">
        <f>IF(Table13[[#This Row],[Monthly_Income 1_5500 2_8000 3_11000 4_15000 5_20000 6_27000 7_35000 8_5000 9_51000 98_0]]=1,1,0)</f>
        <v>0</v>
      </c>
      <c r="BQ361">
        <f>IF(Table13[[#This Row],[Monthly_Income 1_5500 2_8000 3_11000 4_15000 5_20000 6_27000 7_35000 8_5000 9_51000 98_0]]=2,1,0)</f>
        <v>0</v>
      </c>
      <c r="BR361">
        <f>IF(Table13[[#This Row],[Monthly_Income 1_5500 2_8000 3_11000 4_15000 5_20000 6_27000 7_35000 8_5000 9_51000 98_0]]=3,1,0)</f>
        <v>0</v>
      </c>
      <c r="BS361">
        <f>IF(Table13[[#This Row],[Monthly_Income 1_5500 2_8000 3_11000 4_15000 5_20000 6_27000 7_35000 8_5000 9_51000 98_0]]=4,1,0)</f>
        <v>0</v>
      </c>
      <c r="BT361">
        <f>IF(Table13[[#This Row],[Monthly_Income 1_5500 2_8000 3_11000 4_15000 5_20000 6_27000 7_35000 8_5000 9_51000 98_0]]=5,1,0)</f>
        <v>1</v>
      </c>
      <c r="BU361">
        <f>IF(Table13[[#This Row],[Monthly_Income 1_5500 2_8000 3_11000 4_15000 5_20000 6_27000 7_35000 8_5000 9_51000 98_0]]=6,1,0)</f>
        <v>0</v>
      </c>
      <c r="BV361">
        <f>IF(Table13[[#This Row],[Monthly_Income 1_5500 2_8000 3_11000 4_15000 5_20000 6_27000 7_35000 8_5000 9_51000 98_0]]=7,1,0)</f>
        <v>0</v>
      </c>
      <c r="BW361">
        <f>IF(Table13[[#This Row],[Monthly_Income 1_5500 2_8000 3_11000 4_15000 5_20000 6_27000 7_35000 8_5000 9_51000 98_0]]=8,1,0)</f>
        <v>0</v>
      </c>
      <c r="BX361">
        <f>IF(Table13[[#This Row],[Monthly_Income 1_5500 2_8000 3_11000 4_15000 5_20000 6_27000 7_35000 8_5000 9_51000 98_0]]=9,1,0)</f>
        <v>0</v>
      </c>
      <c r="BY361">
        <f>IF(Table13[[#This Row],[Monthly_Income 1_5500 2_8000 3_11000 4_15000 5_20000 6_27000 7_35000 8_5000 9_51000 98_0]]=98,1,0)</f>
        <v>0</v>
      </c>
      <c r="BZ361">
        <v>6</v>
      </c>
      <c r="CA361">
        <f>IF(Table13[[#This Row],[Monthly_Household_Income]]=1,1,0)</f>
        <v>0</v>
      </c>
      <c r="CB361">
        <f>IF(Table13[[#This Row],[Monthly_Household_Income]]=2,1,0)</f>
        <v>0</v>
      </c>
      <c r="CC361">
        <f>IF(Table13[[#This Row],[Monthly_Household_Income]]=3,1,0)</f>
        <v>0</v>
      </c>
      <c r="CD361">
        <f>IF(Table13[[#This Row],[Monthly_Household_Income]]=4,1,0)</f>
        <v>0</v>
      </c>
      <c r="CE361">
        <f>IF(Table13[[#This Row],[Monthly_Household_Income]]=5,1,0)</f>
        <v>0</v>
      </c>
      <c r="CF361">
        <f>IF(Table13[[#This Row],[Monthly_Household_Income]]=6,1,0)</f>
        <v>1</v>
      </c>
      <c r="CG361">
        <f>IF(Table13[[#This Row],[Monthly_Household_Income]]=7,1,0)</f>
        <v>0</v>
      </c>
      <c r="CH361">
        <f>IF(Table13[[#This Row],[Monthly_Household_Income]]=8,1,0)</f>
        <v>0</v>
      </c>
      <c r="CI361">
        <f>IF(Table13[[#This Row],[Monthly_Household_Income]]=9,1,0)</f>
        <v>0</v>
      </c>
      <c r="CJ361">
        <f>IF(Table13[[#This Row],[Monthly_Household_Income]]=98,1,0)</f>
        <v>0</v>
      </c>
    </row>
    <row r="362" spans="1:88">
      <c r="A362">
        <v>1307</v>
      </c>
      <c r="B362" s="1">
        <v>42970</v>
      </c>
      <c r="C362" t="s">
        <v>35</v>
      </c>
      <c r="D362">
        <v>7</v>
      </c>
      <c r="E362">
        <v>9</v>
      </c>
      <c r="F362">
        <v>8</v>
      </c>
      <c r="G362">
        <v>8</v>
      </c>
      <c r="H362">
        <v>7</v>
      </c>
      <c r="I362">
        <v>7</v>
      </c>
      <c r="J362" t="s">
        <v>15</v>
      </c>
      <c r="K362">
        <v>8</v>
      </c>
      <c r="L362">
        <v>8</v>
      </c>
      <c r="M362">
        <v>7</v>
      </c>
      <c r="N362">
        <v>8</v>
      </c>
      <c r="O362">
        <v>10</v>
      </c>
      <c r="P362">
        <v>9</v>
      </c>
      <c r="Q362">
        <v>8</v>
      </c>
      <c r="R362">
        <v>7</v>
      </c>
      <c r="S362">
        <v>7</v>
      </c>
      <c r="T362">
        <v>8</v>
      </c>
      <c r="U362">
        <v>6</v>
      </c>
      <c r="V362">
        <v>8</v>
      </c>
      <c r="W362">
        <v>8</v>
      </c>
      <c r="X362">
        <v>6</v>
      </c>
      <c r="Y362">
        <v>7</v>
      </c>
      <c r="Z362">
        <v>8</v>
      </c>
      <c r="AA362">
        <v>9</v>
      </c>
      <c r="AB362">
        <v>7</v>
      </c>
      <c r="AC362">
        <v>1</v>
      </c>
      <c r="AD362">
        <f>IF(Table13[[#This Row],[payment]]=1,1,0)</f>
        <v>1</v>
      </c>
      <c r="AE362">
        <f>IF(Table13[[#This Row],[payment]]=2,1,0)</f>
        <v>0</v>
      </c>
      <c r="AF362">
        <f>IF(Table13[[#This Row],[payment]]=3,1,0)</f>
        <v>0</v>
      </c>
      <c r="AG362">
        <v>1</v>
      </c>
      <c r="AH362">
        <f>IF(Table13[[#This Row],[method_payment]]=1,1,0)</f>
        <v>1</v>
      </c>
      <c r="AI362">
        <f>IF(Table13[[#This Row],[method_payment]]=2,1,0)</f>
        <v>0</v>
      </c>
      <c r="AJ362">
        <f>IF(Table13[[#This Row],[method_payment]]=3,1,0)</f>
        <v>0</v>
      </c>
      <c r="AK362">
        <f>IF(Table13[[#This Row],[method_payment]]=5,1,0)</f>
        <v>0</v>
      </c>
      <c r="AL362">
        <f>IF(Table13[[#This Row],[method_payment]]=6,1,0)</f>
        <v>0</v>
      </c>
      <c r="AM362" t="s">
        <v>16</v>
      </c>
      <c r="AN362" t="s">
        <v>16</v>
      </c>
      <c r="AO362">
        <v>3</v>
      </c>
      <c r="AP362" s="2">
        <v>248.53</v>
      </c>
      <c r="AQ362" s="3">
        <f>IF(AND(Table13[[#This Row],[Average_amount_spent_per_visit_last_3_months]]&gt;=1,Table13[[#This Row],[Average_amount_spent_per_visit_last_3_months]]&lt;=999),1,0)</f>
        <v>1</v>
      </c>
      <c r="AR362" s="3">
        <f>IF(AND(Table13[[#This Row],[Average_amount_spent_per_visit_last_3_months]]&gt;=1000,Table13[[#This Row],[Average_amount_spent_per_visit_last_3_months]]&lt;=6700),1,0)</f>
        <v>0</v>
      </c>
      <c r="AS362">
        <v>3</v>
      </c>
      <c r="AT362">
        <v>26</v>
      </c>
      <c r="AU362">
        <f>IF(AND(Table13[[#This Row],[Age]]&gt;=18,Table13[[#This Row],[Age]]&lt;=25),1,0)</f>
        <v>0</v>
      </c>
      <c r="AV362">
        <f>IF(AND(Table13[[#This Row],[Age]]&gt;=26,Table13[[#This Row],[Age]]&lt;=35),1,0)</f>
        <v>1</v>
      </c>
      <c r="AW362">
        <f>IF(AND(Table13[[#This Row],[Age]]&gt;=36,Table13[[#This Row],[Age]]&lt;=45),1,0)</f>
        <v>0</v>
      </c>
      <c r="AX362">
        <f>IF(AND(Table13[[#This Row],[Age]]&gt;=46,Table13[[#This Row],[Age]]&lt;=55),1,0)</f>
        <v>0</v>
      </c>
      <c r="AY362">
        <f>IF(AND(Table13[[#This Row],[Age]]&gt;=56,Table13[[#This Row],[Age]]&lt;=67),1,0)</f>
        <v>0</v>
      </c>
      <c r="AZ362" t="s">
        <v>24</v>
      </c>
      <c r="BA362">
        <f>IF(Table13[[#This Row],[Marital Status]]="Married",1,0)</f>
        <v>0</v>
      </c>
      <c r="BB362">
        <f>IF(Table13[[#This Row],[Marital Status]]="Single",1,0)</f>
        <v>1</v>
      </c>
      <c r="BC362" t="s">
        <v>27</v>
      </c>
      <c r="BD362">
        <f>IF(Table13[[#This Row],[gender]]="Male",1,0)</f>
        <v>1</v>
      </c>
      <c r="BE362">
        <f>IF(Table13[[#This Row],[gender]]="Female",1,0)</f>
        <v>0</v>
      </c>
      <c r="BF362" t="s">
        <v>23</v>
      </c>
      <c r="BG362">
        <f>IF(Table13[[#This Row],[Highest level of Education]]="Did not attend school",1,0)</f>
        <v>0</v>
      </c>
      <c r="BH362">
        <f>IF(Table13[[#This Row],[Highest level of Education]]="K12 completed",1,0)</f>
        <v>0</v>
      </c>
      <c r="BI362">
        <f>IF(Table13[[#This Row],[Highest level of Education]]="High School Completed",1,0)</f>
        <v>0</v>
      </c>
      <c r="BJ362">
        <f>IF(Table13[[#This Row],[Highest level of Education]]="Technical Diploma/Partially completed College",1,0)</f>
        <v>1</v>
      </c>
      <c r="BK362">
        <f>IF(Table13[[#This Row],[Highest level of Education]]="University/College Degree",1,0)</f>
        <v>0</v>
      </c>
      <c r="BL362">
        <f>IF(Table13[[#This Row],[Highest level of Education]]="Post-graduate education",1,0)</f>
        <v>0</v>
      </c>
      <c r="BM362">
        <v>0</v>
      </c>
      <c r="BN362">
        <v>1</v>
      </c>
      <c r="BO362">
        <v>2</v>
      </c>
      <c r="BP362">
        <f>IF(Table13[[#This Row],[Monthly_Income 1_5500 2_8000 3_11000 4_15000 5_20000 6_27000 7_35000 8_5000 9_51000 98_0]]=1,1,0)</f>
        <v>0</v>
      </c>
      <c r="BQ362">
        <f>IF(Table13[[#This Row],[Monthly_Income 1_5500 2_8000 3_11000 4_15000 5_20000 6_27000 7_35000 8_5000 9_51000 98_0]]=2,1,0)</f>
        <v>1</v>
      </c>
      <c r="BR362">
        <f>IF(Table13[[#This Row],[Monthly_Income 1_5500 2_8000 3_11000 4_15000 5_20000 6_27000 7_35000 8_5000 9_51000 98_0]]=3,1,0)</f>
        <v>0</v>
      </c>
      <c r="BS362">
        <f>IF(Table13[[#This Row],[Monthly_Income 1_5500 2_8000 3_11000 4_15000 5_20000 6_27000 7_35000 8_5000 9_51000 98_0]]=4,1,0)</f>
        <v>0</v>
      </c>
      <c r="BT362">
        <f>IF(Table13[[#This Row],[Monthly_Income 1_5500 2_8000 3_11000 4_15000 5_20000 6_27000 7_35000 8_5000 9_51000 98_0]]=5,1,0)</f>
        <v>0</v>
      </c>
      <c r="BU362">
        <f>IF(Table13[[#This Row],[Monthly_Income 1_5500 2_8000 3_11000 4_15000 5_20000 6_27000 7_35000 8_5000 9_51000 98_0]]=6,1,0)</f>
        <v>0</v>
      </c>
      <c r="BV362">
        <f>IF(Table13[[#This Row],[Monthly_Income 1_5500 2_8000 3_11000 4_15000 5_20000 6_27000 7_35000 8_5000 9_51000 98_0]]=7,1,0)</f>
        <v>0</v>
      </c>
      <c r="BW362">
        <f>IF(Table13[[#This Row],[Monthly_Income 1_5500 2_8000 3_11000 4_15000 5_20000 6_27000 7_35000 8_5000 9_51000 98_0]]=8,1,0)</f>
        <v>0</v>
      </c>
      <c r="BX362">
        <f>IF(Table13[[#This Row],[Monthly_Income 1_5500 2_8000 3_11000 4_15000 5_20000 6_27000 7_35000 8_5000 9_51000 98_0]]=9,1,0)</f>
        <v>0</v>
      </c>
      <c r="BY362">
        <f>IF(Table13[[#This Row],[Monthly_Income 1_5500 2_8000 3_11000 4_15000 5_20000 6_27000 7_35000 8_5000 9_51000 98_0]]=98,1,0)</f>
        <v>0</v>
      </c>
      <c r="BZ362">
        <v>4</v>
      </c>
      <c r="CA362">
        <f>IF(Table13[[#This Row],[Monthly_Household_Income]]=1,1,0)</f>
        <v>0</v>
      </c>
      <c r="CB362">
        <f>IF(Table13[[#This Row],[Monthly_Household_Income]]=2,1,0)</f>
        <v>0</v>
      </c>
      <c r="CC362">
        <f>IF(Table13[[#This Row],[Monthly_Household_Income]]=3,1,0)</f>
        <v>0</v>
      </c>
      <c r="CD362">
        <f>IF(Table13[[#This Row],[Monthly_Household_Income]]=4,1,0)</f>
        <v>1</v>
      </c>
      <c r="CE362">
        <f>IF(Table13[[#This Row],[Monthly_Household_Income]]=5,1,0)</f>
        <v>0</v>
      </c>
      <c r="CF362">
        <f>IF(Table13[[#This Row],[Monthly_Household_Income]]=6,1,0)</f>
        <v>0</v>
      </c>
      <c r="CG362">
        <f>IF(Table13[[#This Row],[Monthly_Household_Income]]=7,1,0)</f>
        <v>0</v>
      </c>
      <c r="CH362">
        <f>IF(Table13[[#This Row],[Monthly_Household_Income]]=8,1,0)</f>
        <v>0</v>
      </c>
      <c r="CI362">
        <f>IF(Table13[[#This Row],[Monthly_Household_Income]]=9,1,0)</f>
        <v>0</v>
      </c>
      <c r="CJ362">
        <f>IF(Table13[[#This Row],[Monthly_Household_Income]]=98,1,0)</f>
        <v>0</v>
      </c>
    </row>
    <row r="363" spans="1:88">
      <c r="A363">
        <v>1309</v>
      </c>
      <c r="B363" s="1">
        <v>42919</v>
      </c>
      <c r="C363" t="s">
        <v>29</v>
      </c>
      <c r="D363">
        <v>9</v>
      </c>
      <c r="E363">
        <v>9</v>
      </c>
      <c r="F363">
        <v>8</v>
      </c>
      <c r="G363">
        <v>9</v>
      </c>
      <c r="H363">
        <v>7</v>
      </c>
      <c r="I363">
        <v>10</v>
      </c>
      <c r="J363" t="s">
        <v>16</v>
      </c>
      <c r="K363">
        <v>8</v>
      </c>
      <c r="L363">
        <v>9</v>
      </c>
      <c r="M363">
        <v>9</v>
      </c>
      <c r="N363">
        <v>8</v>
      </c>
      <c r="O363">
        <v>8</v>
      </c>
      <c r="P363">
        <v>9</v>
      </c>
      <c r="Q363">
        <v>8</v>
      </c>
      <c r="R363">
        <v>7</v>
      </c>
      <c r="S363">
        <v>7</v>
      </c>
      <c r="T363">
        <v>10</v>
      </c>
      <c r="U363">
        <v>10</v>
      </c>
      <c r="V363">
        <v>7</v>
      </c>
      <c r="W363">
        <v>10</v>
      </c>
      <c r="X363">
        <v>8</v>
      </c>
      <c r="Y363">
        <v>9</v>
      </c>
      <c r="Z363">
        <v>10</v>
      </c>
      <c r="AA363">
        <v>9</v>
      </c>
      <c r="AB363">
        <v>10</v>
      </c>
      <c r="AC363">
        <v>1</v>
      </c>
      <c r="AD363">
        <f>IF(Table13[[#This Row],[payment]]=1,1,0)</f>
        <v>1</v>
      </c>
      <c r="AE363">
        <f>IF(Table13[[#This Row],[payment]]=2,1,0)</f>
        <v>0</v>
      </c>
      <c r="AF363">
        <f>IF(Table13[[#This Row],[payment]]=3,1,0)</f>
        <v>0</v>
      </c>
      <c r="AG363">
        <v>1</v>
      </c>
      <c r="AH363">
        <f>IF(Table13[[#This Row],[method_payment]]=1,1,0)</f>
        <v>1</v>
      </c>
      <c r="AI363">
        <f>IF(Table13[[#This Row],[method_payment]]=2,1,0)</f>
        <v>0</v>
      </c>
      <c r="AJ363">
        <f>IF(Table13[[#This Row],[method_payment]]=3,1,0)</f>
        <v>0</v>
      </c>
      <c r="AK363">
        <f>IF(Table13[[#This Row],[method_payment]]=5,1,0)</f>
        <v>0</v>
      </c>
      <c r="AL363">
        <f>IF(Table13[[#This Row],[method_payment]]=6,1,0)</f>
        <v>0</v>
      </c>
      <c r="AM363" t="s">
        <v>16</v>
      </c>
      <c r="AN363" t="s">
        <v>15</v>
      </c>
      <c r="AO363">
        <v>2</v>
      </c>
      <c r="AP363" s="2">
        <v>167.12</v>
      </c>
      <c r="AQ363" s="3">
        <f>IF(AND(Table13[[#This Row],[Average_amount_spent_per_visit_last_3_months]]&gt;=1,Table13[[#This Row],[Average_amount_spent_per_visit_last_3_months]]&lt;=999),1,0)</f>
        <v>1</v>
      </c>
      <c r="AR363" s="3">
        <f>IF(AND(Table13[[#This Row],[Average_amount_spent_per_visit_last_3_months]]&gt;=1000,Table13[[#This Row],[Average_amount_spent_per_visit_last_3_months]]&lt;=6700),1,0)</f>
        <v>0</v>
      </c>
      <c r="AS363">
        <v>3</v>
      </c>
      <c r="AT363">
        <v>34</v>
      </c>
      <c r="AU363">
        <f>IF(AND(Table13[[#This Row],[Age]]&gt;=18,Table13[[#This Row],[Age]]&lt;=25),1,0)</f>
        <v>0</v>
      </c>
      <c r="AV363">
        <f>IF(AND(Table13[[#This Row],[Age]]&gt;=26,Table13[[#This Row],[Age]]&lt;=35),1,0)</f>
        <v>1</v>
      </c>
      <c r="AW363">
        <f>IF(AND(Table13[[#This Row],[Age]]&gt;=36,Table13[[#This Row],[Age]]&lt;=45),1,0)</f>
        <v>0</v>
      </c>
      <c r="AX363">
        <f>IF(AND(Table13[[#This Row],[Age]]&gt;=46,Table13[[#This Row],[Age]]&lt;=55),1,0)</f>
        <v>0</v>
      </c>
      <c r="AY363">
        <f>IF(AND(Table13[[#This Row],[Age]]&gt;=56,Table13[[#This Row],[Age]]&lt;=67),1,0)</f>
        <v>0</v>
      </c>
      <c r="AZ363" t="s">
        <v>25</v>
      </c>
      <c r="BA363">
        <f>IF(Table13[[#This Row],[Marital Status]]="Married",1,0)</f>
        <v>1</v>
      </c>
      <c r="BB363">
        <f>IF(Table13[[#This Row],[Marital Status]]="Single",1,0)</f>
        <v>0</v>
      </c>
      <c r="BC363" t="s">
        <v>28</v>
      </c>
      <c r="BD363">
        <f>IF(Table13[[#This Row],[gender]]="Male",1,0)</f>
        <v>0</v>
      </c>
      <c r="BE363">
        <f>IF(Table13[[#This Row],[gender]]="Female",1,0)</f>
        <v>1</v>
      </c>
      <c r="BF363" t="s">
        <v>23</v>
      </c>
      <c r="BG363">
        <f>IF(Table13[[#This Row],[Highest level of Education]]="Did not attend school",1,0)</f>
        <v>0</v>
      </c>
      <c r="BH363">
        <f>IF(Table13[[#This Row],[Highest level of Education]]="K12 completed",1,0)</f>
        <v>0</v>
      </c>
      <c r="BI363">
        <f>IF(Table13[[#This Row],[Highest level of Education]]="High School Completed",1,0)</f>
        <v>0</v>
      </c>
      <c r="BJ363">
        <f>IF(Table13[[#This Row],[Highest level of Education]]="Technical Diploma/Partially completed College",1,0)</f>
        <v>1</v>
      </c>
      <c r="BK363">
        <f>IF(Table13[[#This Row],[Highest level of Education]]="University/College Degree",1,0)</f>
        <v>0</v>
      </c>
      <c r="BL363">
        <f>IF(Table13[[#This Row],[Highest level of Education]]="Post-graduate education",1,0)</f>
        <v>0</v>
      </c>
      <c r="BM363">
        <v>2</v>
      </c>
      <c r="BN363">
        <v>1</v>
      </c>
      <c r="BO363">
        <v>3</v>
      </c>
      <c r="BP363">
        <f>IF(Table13[[#This Row],[Monthly_Income 1_5500 2_8000 3_11000 4_15000 5_20000 6_27000 7_35000 8_5000 9_51000 98_0]]=1,1,0)</f>
        <v>0</v>
      </c>
      <c r="BQ363">
        <f>IF(Table13[[#This Row],[Monthly_Income 1_5500 2_8000 3_11000 4_15000 5_20000 6_27000 7_35000 8_5000 9_51000 98_0]]=2,1,0)</f>
        <v>0</v>
      </c>
      <c r="BR363">
        <f>IF(Table13[[#This Row],[Monthly_Income 1_5500 2_8000 3_11000 4_15000 5_20000 6_27000 7_35000 8_5000 9_51000 98_0]]=3,1,0)</f>
        <v>1</v>
      </c>
      <c r="BS363">
        <f>IF(Table13[[#This Row],[Monthly_Income 1_5500 2_8000 3_11000 4_15000 5_20000 6_27000 7_35000 8_5000 9_51000 98_0]]=4,1,0)</f>
        <v>0</v>
      </c>
      <c r="BT363">
        <f>IF(Table13[[#This Row],[Monthly_Income 1_5500 2_8000 3_11000 4_15000 5_20000 6_27000 7_35000 8_5000 9_51000 98_0]]=5,1,0)</f>
        <v>0</v>
      </c>
      <c r="BU363">
        <f>IF(Table13[[#This Row],[Monthly_Income 1_5500 2_8000 3_11000 4_15000 5_20000 6_27000 7_35000 8_5000 9_51000 98_0]]=6,1,0)</f>
        <v>0</v>
      </c>
      <c r="BV363">
        <f>IF(Table13[[#This Row],[Monthly_Income 1_5500 2_8000 3_11000 4_15000 5_20000 6_27000 7_35000 8_5000 9_51000 98_0]]=7,1,0)</f>
        <v>0</v>
      </c>
      <c r="BW363">
        <f>IF(Table13[[#This Row],[Monthly_Income 1_5500 2_8000 3_11000 4_15000 5_20000 6_27000 7_35000 8_5000 9_51000 98_0]]=8,1,0)</f>
        <v>0</v>
      </c>
      <c r="BX363">
        <f>IF(Table13[[#This Row],[Monthly_Income 1_5500 2_8000 3_11000 4_15000 5_20000 6_27000 7_35000 8_5000 9_51000 98_0]]=9,1,0)</f>
        <v>0</v>
      </c>
      <c r="BY363">
        <f>IF(Table13[[#This Row],[Monthly_Income 1_5500 2_8000 3_11000 4_15000 5_20000 6_27000 7_35000 8_5000 9_51000 98_0]]=98,1,0)</f>
        <v>0</v>
      </c>
      <c r="BZ363">
        <v>5</v>
      </c>
      <c r="CA363">
        <f>IF(Table13[[#This Row],[Monthly_Household_Income]]=1,1,0)</f>
        <v>0</v>
      </c>
      <c r="CB363">
        <f>IF(Table13[[#This Row],[Monthly_Household_Income]]=2,1,0)</f>
        <v>0</v>
      </c>
      <c r="CC363">
        <f>IF(Table13[[#This Row],[Monthly_Household_Income]]=3,1,0)</f>
        <v>0</v>
      </c>
      <c r="CD363">
        <f>IF(Table13[[#This Row],[Monthly_Household_Income]]=4,1,0)</f>
        <v>0</v>
      </c>
      <c r="CE363">
        <f>IF(Table13[[#This Row],[Monthly_Household_Income]]=5,1,0)</f>
        <v>1</v>
      </c>
      <c r="CF363">
        <f>IF(Table13[[#This Row],[Monthly_Household_Income]]=6,1,0)</f>
        <v>0</v>
      </c>
      <c r="CG363">
        <f>IF(Table13[[#This Row],[Monthly_Household_Income]]=7,1,0)</f>
        <v>0</v>
      </c>
      <c r="CH363">
        <f>IF(Table13[[#This Row],[Monthly_Household_Income]]=8,1,0)</f>
        <v>0</v>
      </c>
      <c r="CI363">
        <f>IF(Table13[[#This Row],[Monthly_Household_Income]]=9,1,0)</f>
        <v>0</v>
      </c>
      <c r="CJ363">
        <f>IF(Table13[[#This Row],[Monthly_Household_Income]]=98,1,0)</f>
        <v>0</v>
      </c>
    </row>
    <row r="364" spans="1:88">
      <c r="A364">
        <v>1316</v>
      </c>
      <c r="B364" s="1">
        <v>43100</v>
      </c>
      <c r="C364" t="s">
        <v>35</v>
      </c>
      <c r="D364">
        <v>8</v>
      </c>
      <c r="E364">
        <v>9</v>
      </c>
      <c r="F364">
        <v>8</v>
      </c>
      <c r="G364">
        <v>8</v>
      </c>
      <c r="H364">
        <v>9</v>
      </c>
      <c r="I364">
        <v>8</v>
      </c>
      <c r="J364" t="s">
        <v>16</v>
      </c>
      <c r="K364">
        <v>7</v>
      </c>
      <c r="L364">
        <v>8</v>
      </c>
      <c r="M364">
        <v>7</v>
      </c>
      <c r="N364">
        <v>8</v>
      </c>
      <c r="O364">
        <v>8</v>
      </c>
      <c r="P364">
        <v>8</v>
      </c>
      <c r="Q364">
        <v>6</v>
      </c>
      <c r="R364">
        <v>7</v>
      </c>
      <c r="S364">
        <v>8</v>
      </c>
      <c r="T364">
        <v>9</v>
      </c>
      <c r="U364">
        <v>9</v>
      </c>
      <c r="V364">
        <v>7</v>
      </c>
      <c r="W364">
        <v>7</v>
      </c>
      <c r="X364">
        <v>8</v>
      </c>
      <c r="Y364">
        <v>6</v>
      </c>
      <c r="Z364">
        <v>6</v>
      </c>
      <c r="AA364">
        <v>7</v>
      </c>
      <c r="AB364">
        <v>9</v>
      </c>
      <c r="AC364">
        <v>2</v>
      </c>
      <c r="AD364">
        <f>IF(Table13[[#This Row],[payment]]=1,1,0)</f>
        <v>0</v>
      </c>
      <c r="AE364">
        <f>IF(Table13[[#This Row],[payment]]=2,1,0)</f>
        <v>1</v>
      </c>
      <c r="AF364">
        <f>IF(Table13[[#This Row],[payment]]=3,1,0)</f>
        <v>0</v>
      </c>
      <c r="AG364">
        <v>1</v>
      </c>
      <c r="AH364">
        <f>IF(Table13[[#This Row],[method_payment]]=1,1,0)</f>
        <v>1</v>
      </c>
      <c r="AI364">
        <f>IF(Table13[[#This Row],[method_payment]]=2,1,0)</f>
        <v>0</v>
      </c>
      <c r="AJ364">
        <f>IF(Table13[[#This Row],[method_payment]]=3,1,0)</f>
        <v>0</v>
      </c>
      <c r="AK364">
        <f>IF(Table13[[#This Row],[method_payment]]=5,1,0)</f>
        <v>0</v>
      </c>
      <c r="AL364">
        <f>IF(Table13[[#This Row],[method_payment]]=6,1,0)</f>
        <v>0</v>
      </c>
      <c r="AM364" t="s">
        <v>16</v>
      </c>
      <c r="AN364" t="s">
        <v>16</v>
      </c>
      <c r="AO364">
        <v>4</v>
      </c>
      <c r="AP364" s="2">
        <v>105.09</v>
      </c>
      <c r="AQ364" s="3">
        <f>IF(AND(Table13[[#This Row],[Average_amount_spent_per_visit_last_3_months]]&gt;=1,Table13[[#This Row],[Average_amount_spent_per_visit_last_3_months]]&lt;=999),1,0)</f>
        <v>1</v>
      </c>
      <c r="AR364" s="3">
        <f>IF(AND(Table13[[#This Row],[Average_amount_spent_per_visit_last_3_months]]&gt;=1000,Table13[[#This Row],[Average_amount_spent_per_visit_last_3_months]]&lt;=6700),1,0)</f>
        <v>0</v>
      </c>
      <c r="AS364">
        <v>3</v>
      </c>
      <c r="AT364">
        <v>34</v>
      </c>
      <c r="AU364">
        <f>IF(AND(Table13[[#This Row],[Age]]&gt;=18,Table13[[#This Row],[Age]]&lt;=25),1,0)</f>
        <v>0</v>
      </c>
      <c r="AV364">
        <f>IF(AND(Table13[[#This Row],[Age]]&gt;=26,Table13[[#This Row],[Age]]&lt;=35),1,0)</f>
        <v>1</v>
      </c>
      <c r="AW364">
        <f>IF(AND(Table13[[#This Row],[Age]]&gt;=36,Table13[[#This Row],[Age]]&lt;=45),1,0)</f>
        <v>0</v>
      </c>
      <c r="AX364">
        <f>IF(AND(Table13[[#This Row],[Age]]&gt;=46,Table13[[#This Row],[Age]]&lt;=55),1,0)</f>
        <v>0</v>
      </c>
      <c r="AY364">
        <f>IF(AND(Table13[[#This Row],[Age]]&gt;=56,Table13[[#This Row],[Age]]&lt;=67),1,0)</f>
        <v>0</v>
      </c>
      <c r="AZ364" t="s">
        <v>25</v>
      </c>
      <c r="BA364">
        <f>IF(Table13[[#This Row],[Marital Status]]="Married",1,0)</f>
        <v>1</v>
      </c>
      <c r="BB364">
        <f>IF(Table13[[#This Row],[Marital Status]]="Single",1,0)</f>
        <v>0</v>
      </c>
      <c r="BC364" t="s">
        <v>28</v>
      </c>
      <c r="BD364">
        <f>IF(Table13[[#This Row],[gender]]="Male",1,0)</f>
        <v>0</v>
      </c>
      <c r="BE364">
        <f>IF(Table13[[#This Row],[gender]]="Female",1,0)</f>
        <v>1</v>
      </c>
      <c r="BF364" t="s">
        <v>20</v>
      </c>
      <c r="BG364">
        <f>IF(Table13[[#This Row],[Highest level of Education]]="Did not attend school",1,0)</f>
        <v>0</v>
      </c>
      <c r="BH364">
        <f>IF(Table13[[#This Row],[Highest level of Education]]="K12 completed",1,0)</f>
        <v>0</v>
      </c>
      <c r="BI364">
        <f>IF(Table13[[#This Row],[Highest level of Education]]="High School Completed",1,0)</f>
        <v>1</v>
      </c>
      <c r="BJ364">
        <f>IF(Table13[[#This Row],[Highest level of Education]]="Technical Diploma/Partially completed College",1,0)</f>
        <v>0</v>
      </c>
      <c r="BK364">
        <f>IF(Table13[[#This Row],[Highest level of Education]]="University/College Degree",1,0)</f>
        <v>0</v>
      </c>
      <c r="BL364">
        <f>IF(Table13[[#This Row],[Highest level of Education]]="Post-graduate education",1,0)</f>
        <v>0</v>
      </c>
      <c r="BM364">
        <v>3</v>
      </c>
      <c r="BN364">
        <v>2</v>
      </c>
      <c r="BO364">
        <v>2</v>
      </c>
      <c r="BP364">
        <f>IF(Table13[[#This Row],[Monthly_Income 1_5500 2_8000 3_11000 4_15000 5_20000 6_27000 7_35000 8_5000 9_51000 98_0]]=1,1,0)</f>
        <v>0</v>
      </c>
      <c r="BQ364">
        <f>IF(Table13[[#This Row],[Monthly_Income 1_5500 2_8000 3_11000 4_15000 5_20000 6_27000 7_35000 8_5000 9_51000 98_0]]=2,1,0)</f>
        <v>1</v>
      </c>
      <c r="BR364">
        <f>IF(Table13[[#This Row],[Monthly_Income 1_5500 2_8000 3_11000 4_15000 5_20000 6_27000 7_35000 8_5000 9_51000 98_0]]=3,1,0)</f>
        <v>0</v>
      </c>
      <c r="BS364">
        <f>IF(Table13[[#This Row],[Monthly_Income 1_5500 2_8000 3_11000 4_15000 5_20000 6_27000 7_35000 8_5000 9_51000 98_0]]=4,1,0)</f>
        <v>0</v>
      </c>
      <c r="BT364">
        <f>IF(Table13[[#This Row],[Monthly_Income 1_5500 2_8000 3_11000 4_15000 5_20000 6_27000 7_35000 8_5000 9_51000 98_0]]=5,1,0)</f>
        <v>0</v>
      </c>
      <c r="BU364">
        <f>IF(Table13[[#This Row],[Monthly_Income 1_5500 2_8000 3_11000 4_15000 5_20000 6_27000 7_35000 8_5000 9_51000 98_0]]=6,1,0)</f>
        <v>0</v>
      </c>
      <c r="BV364">
        <f>IF(Table13[[#This Row],[Monthly_Income 1_5500 2_8000 3_11000 4_15000 5_20000 6_27000 7_35000 8_5000 9_51000 98_0]]=7,1,0)</f>
        <v>0</v>
      </c>
      <c r="BW364">
        <f>IF(Table13[[#This Row],[Monthly_Income 1_5500 2_8000 3_11000 4_15000 5_20000 6_27000 7_35000 8_5000 9_51000 98_0]]=8,1,0)</f>
        <v>0</v>
      </c>
      <c r="BX364">
        <f>IF(Table13[[#This Row],[Monthly_Income 1_5500 2_8000 3_11000 4_15000 5_20000 6_27000 7_35000 8_5000 9_51000 98_0]]=9,1,0)</f>
        <v>0</v>
      </c>
      <c r="BY364">
        <f>IF(Table13[[#This Row],[Monthly_Income 1_5500 2_8000 3_11000 4_15000 5_20000 6_27000 7_35000 8_5000 9_51000 98_0]]=98,1,0)</f>
        <v>0</v>
      </c>
      <c r="BZ364">
        <v>4</v>
      </c>
      <c r="CA364">
        <f>IF(Table13[[#This Row],[Monthly_Household_Income]]=1,1,0)</f>
        <v>0</v>
      </c>
      <c r="CB364">
        <f>IF(Table13[[#This Row],[Monthly_Household_Income]]=2,1,0)</f>
        <v>0</v>
      </c>
      <c r="CC364">
        <f>IF(Table13[[#This Row],[Monthly_Household_Income]]=3,1,0)</f>
        <v>0</v>
      </c>
      <c r="CD364">
        <f>IF(Table13[[#This Row],[Monthly_Household_Income]]=4,1,0)</f>
        <v>1</v>
      </c>
      <c r="CE364">
        <f>IF(Table13[[#This Row],[Monthly_Household_Income]]=5,1,0)</f>
        <v>0</v>
      </c>
      <c r="CF364">
        <f>IF(Table13[[#This Row],[Monthly_Household_Income]]=6,1,0)</f>
        <v>0</v>
      </c>
      <c r="CG364">
        <f>IF(Table13[[#This Row],[Monthly_Household_Income]]=7,1,0)</f>
        <v>0</v>
      </c>
      <c r="CH364">
        <f>IF(Table13[[#This Row],[Monthly_Household_Income]]=8,1,0)</f>
        <v>0</v>
      </c>
      <c r="CI364">
        <f>IF(Table13[[#This Row],[Monthly_Household_Income]]=9,1,0)</f>
        <v>0</v>
      </c>
      <c r="CJ364">
        <f>IF(Table13[[#This Row],[Monthly_Household_Income]]=98,1,0)</f>
        <v>0</v>
      </c>
    </row>
    <row r="365" spans="1:88">
      <c r="A365">
        <v>1318</v>
      </c>
      <c r="B365" s="1">
        <v>42949</v>
      </c>
      <c r="C365" t="s">
        <v>33</v>
      </c>
      <c r="D365">
        <v>9</v>
      </c>
      <c r="E365">
        <v>9</v>
      </c>
      <c r="F365">
        <v>8</v>
      </c>
      <c r="G365">
        <v>8</v>
      </c>
      <c r="H365">
        <v>8</v>
      </c>
      <c r="I365">
        <v>9</v>
      </c>
      <c r="J365" t="s">
        <v>16</v>
      </c>
      <c r="K365">
        <v>7</v>
      </c>
      <c r="L365">
        <v>8</v>
      </c>
      <c r="M365">
        <v>7</v>
      </c>
      <c r="N365">
        <v>9</v>
      </c>
      <c r="O365">
        <v>9</v>
      </c>
      <c r="P365">
        <v>8</v>
      </c>
      <c r="Q365">
        <v>9</v>
      </c>
      <c r="R365">
        <v>7</v>
      </c>
      <c r="S365">
        <v>9</v>
      </c>
      <c r="T365">
        <v>8</v>
      </c>
      <c r="U365">
        <v>8</v>
      </c>
      <c r="V365">
        <v>9</v>
      </c>
      <c r="W365">
        <v>7</v>
      </c>
      <c r="X365">
        <v>8</v>
      </c>
      <c r="Y365">
        <v>8</v>
      </c>
      <c r="Z365">
        <v>9</v>
      </c>
      <c r="AA365">
        <v>9</v>
      </c>
      <c r="AB365">
        <v>8</v>
      </c>
      <c r="AC365">
        <v>1</v>
      </c>
      <c r="AD365">
        <f>IF(Table13[[#This Row],[payment]]=1,1,0)</f>
        <v>1</v>
      </c>
      <c r="AE365">
        <f>IF(Table13[[#This Row],[payment]]=2,1,0)</f>
        <v>0</v>
      </c>
      <c r="AF365">
        <f>IF(Table13[[#This Row],[payment]]=3,1,0)</f>
        <v>0</v>
      </c>
      <c r="AG365">
        <v>1</v>
      </c>
      <c r="AH365">
        <f>IF(Table13[[#This Row],[method_payment]]=1,1,0)</f>
        <v>1</v>
      </c>
      <c r="AI365">
        <f>IF(Table13[[#This Row],[method_payment]]=2,1,0)</f>
        <v>0</v>
      </c>
      <c r="AJ365">
        <f>IF(Table13[[#This Row],[method_payment]]=3,1,0)</f>
        <v>0</v>
      </c>
      <c r="AK365">
        <f>IF(Table13[[#This Row],[method_payment]]=5,1,0)</f>
        <v>0</v>
      </c>
      <c r="AL365">
        <f>IF(Table13[[#This Row],[method_payment]]=6,1,0)</f>
        <v>0</v>
      </c>
      <c r="AM365" t="s">
        <v>16</v>
      </c>
      <c r="AN365" t="s">
        <v>15</v>
      </c>
      <c r="AO365">
        <v>1</v>
      </c>
      <c r="AP365" s="2">
        <v>440.9</v>
      </c>
      <c r="AQ365" s="3">
        <f>IF(AND(Table13[[#This Row],[Average_amount_spent_per_visit_last_3_months]]&gt;=1,Table13[[#This Row],[Average_amount_spent_per_visit_last_3_months]]&lt;=999),1,0)</f>
        <v>1</v>
      </c>
      <c r="AR365" s="3">
        <f>IF(AND(Table13[[#This Row],[Average_amount_spent_per_visit_last_3_months]]&gt;=1000,Table13[[#This Row],[Average_amount_spent_per_visit_last_3_months]]&lt;=6700),1,0)</f>
        <v>0</v>
      </c>
      <c r="AS365">
        <v>3</v>
      </c>
      <c r="AT365">
        <v>39</v>
      </c>
      <c r="AU365">
        <f>IF(AND(Table13[[#This Row],[Age]]&gt;=18,Table13[[#This Row],[Age]]&lt;=25),1,0)</f>
        <v>0</v>
      </c>
      <c r="AV365">
        <f>IF(AND(Table13[[#This Row],[Age]]&gt;=26,Table13[[#This Row],[Age]]&lt;=35),1,0)</f>
        <v>0</v>
      </c>
      <c r="AW365">
        <f>IF(AND(Table13[[#This Row],[Age]]&gt;=36,Table13[[#This Row],[Age]]&lt;=45),1,0)</f>
        <v>1</v>
      </c>
      <c r="AX365">
        <f>IF(AND(Table13[[#This Row],[Age]]&gt;=46,Table13[[#This Row],[Age]]&lt;=55),1,0)</f>
        <v>0</v>
      </c>
      <c r="AY365">
        <f>IF(AND(Table13[[#This Row],[Age]]&gt;=56,Table13[[#This Row],[Age]]&lt;=67),1,0)</f>
        <v>0</v>
      </c>
      <c r="AZ365" t="s">
        <v>25</v>
      </c>
      <c r="BA365">
        <f>IF(Table13[[#This Row],[Marital Status]]="Married",1,0)</f>
        <v>1</v>
      </c>
      <c r="BB365">
        <f>IF(Table13[[#This Row],[Marital Status]]="Single",1,0)</f>
        <v>0</v>
      </c>
      <c r="BC365" t="s">
        <v>27</v>
      </c>
      <c r="BD365">
        <f>IF(Table13[[#This Row],[gender]]="Male",1,0)</f>
        <v>1</v>
      </c>
      <c r="BE365">
        <f>IF(Table13[[#This Row],[gender]]="Female",1,0)</f>
        <v>0</v>
      </c>
      <c r="BF365" t="s">
        <v>23</v>
      </c>
      <c r="BG365">
        <f>IF(Table13[[#This Row],[Highest level of Education]]="Did not attend school",1,0)</f>
        <v>0</v>
      </c>
      <c r="BH365">
        <f>IF(Table13[[#This Row],[Highest level of Education]]="K12 completed",1,0)</f>
        <v>0</v>
      </c>
      <c r="BI365">
        <f>IF(Table13[[#This Row],[Highest level of Education]]="High School Completed",1,0)</f>
        <v>0</v>
      </c>
      <c r="BJ365">
        <f>IF(Table13[[#This Row],[Highest level of Education]]="Technical Diploma/Partially completed College",1,0)</f>
        <v>1</v>
      </c>
      <c r="BK365">
        <f>IF(Table13[[#This Row],[Highest level of Education]]="University/College Degree",1,0)</f>
        <v>0</v>
      </c>
      <c r="BL365">
        <f>IF(Table13[[#This Row],[Highest level of Education]]="Post-graduate education",1,0)</f>
        <v>0</v>
      </c>
      <c r="BM365">
        <v>2</v>
      </c>
      <c r="BN365">
        <v>1</v>
      </c>
      <c r="BO365">
        <v>5</v>
      </c>
      <c r="BP365">
        <f>IF(Table13[[#This Row],[Monthly_Income 1_5500 2_8000 3_11000 4_15000 5_20000 6_27000 7_35000 8_5000 9_51000 98_0]]=1,1,0)</f>
        <v>0</v>
      </c>
      <c r="BQ365">
        <f>IF(Table13[[#This Row],[Monthly_Income 1_5500 2_8000 3_11000 4_15000 5_20000 6_27000 7_35000 8_5000 9_51000 98_0]]=2,1,0)</f>
        <v>0</v>
      </c>
      <c r="BR365">
        <f>IF(Table13[[#This Row],[Monthly_Income 1_5500 2_8000 3_11000 4_15000 5_20000 6_27000 7_35000 8_5000 9_51000 98_0]]=3,1,0)</f>
        <v>0</v>
      </c>
      <c r="BS365">
        <f>IF(Table13[[#This Row],[Monthly_Income 1_5500 2_8000 3_11000 4_15000 5_20000 6_27000 7_35000 8_5000 9_51000 98_0]]=4,1,0)</f>
        <v>0</v>
      </c>
      <c r="BT365">
        <f>IF(Table13[[#This Row],[Monthly_Income 1_5500 2_8000 3_11000 4_15000 5_20000 6_27000 7_35000 8_5000 9_51000 98_0]]=5,1,0)</f>
        <v>1</v>
      </c>
      <c r="BU365">
        <f>IF(Table13[[#This Row],[Monthly_Income 1_5500 2_8000 3_11000 4_15000 5_20000 6_27000 7_35000 8_5000 9_51000 98_0]]=6,1,0)</f>
        <v>0</v>
      </c>
      <c r="BV365">
        <f>IF(Table13[[#This Row],[Monthly_Income 1_5500 2_8000 3_11000 4_15000 5_20000 6_27000 7_35000 8_5000 9_51000 98_0]]=7,1,0)</f>
        <v>0</v>
      </c>
      <c r="BW365">
        <f>IF(Table13[[#This Row],[Monthly_Income 1_5500 2_8000 3_11000 4_15000 5_20000 6_27000 7_35000 8_5000 9_51000 98_0]]=8,1,0)</f>
        <v>0</v>
      </c>
      <c r="BX365">
        <f>IF(Table13[[#This Row],[Monthly_Income 1_5500 2_8000 3_11000 4_15000 5_20000 6_27000 7_35000 8_5000 9_51000 98_0]]=9,1,0)</f>
        <v>0</v>
      </c>
      <c r="BY365">
        <f>IF(Table13[[#This Row],[Monthly_Income 1_5500 2_8000 3_11000 4_15000 5_20000 6_27000 7_35000 8_5000 9_51000 98_0]]=98,1,0)</f>
        <v>0</v>
      </c>
      <c r="BZ365">
        <v>8</v>
      </c>
      <c r="CA365">
        <f>IF(Table13[[#This Row],[Monthly_Household_Income]]=1,1,0)</f>
        <v>0</v>
      </c>
      <c r="CB365">
        <f>IF(Table13[[#This Row],[Monthly_Household_Income]]=2,1,0)</f>
        <v>0</v>
      </c>
      <c r="CC365">
        <f>IF(Table13[[#This Row],[Monthly_Household_Income]]=3,1,0)</f>
        <v>0</v>
      </c>
      <c r="CD365">
        <f>IF(Table13[[#This Row],[Monthly_Household_Income]]=4,1,0)</f>
        <v>0</v>
      </c>
      <c r="CE365">
        <f>IF(Table13[[#This Row],[Monthly_Household_Income]]=5,1,0)</f>
        <v>0</v>
      </c>
      <c r="CF365">
        <f>IF(Table13[[#This Row],[Monthly_Household_Income]]=6,1,0)</f>
        <v>0</v>
      </c>
      <c r="CG365">
        <f>IF(Table13[[#This Row],[Monthly_Household_Income]]=7,1,0)</f>
        <v>0</v>
      </c>
      <c r="CH365">
        <f>IF(Table13[[#This Row],[Monthly_Household_Income]]=8,1,0)</f>
        <v>1</v>
      </c>
      <c r="CI365">
        <f>IF(Table13[[#This Row],[Monthly_Household_Income]]=9,1,0)</f>
        <v>0</v>
      </c>
      <c r="CJ365">
        <f>IF(Table13[[#This Row],[Monthly_Household_Income]]=98,1,0)</f>
        <v>0</v>
      </c>
    </row>
    <row r="366" spans="1:88">
      <c r="A366">
        <v>1323</v>
      </c>
      <c r="B366" s="1">
        <v>42972</v>
      </c>
      <c r="C366" t="s">
        <v>6</v>
      </c>
      <c r="D366">
        <v>8</v>
      </c>
      <c r="E366">
        <v>8</v>
      </c>
      <c r="F366">
        <v>8</v>
      </c>
      <c r="G366">
        <v>7</v>
      </c>
      <c r="H366">
        <v>8</v>
      </c>
      <c r="I366">
        <v>7</v>
      </c>
      <c r="J366" t="s">
        <v>15</v>
      </c>
      <c r="K366">
        <v>7</v>
      </c>
      <c r="L366">
        <v>8</v>
      </c>
      <c r="M366">
        <v>7</v>
      </c>
      <c r="N366">
        <v>9</v>
      </c>
      <c r="O366">
        <v>9</v>
      </c>
      <c r="P366">
        <v>8</v>
      </c>
      <c r="Q366">
        <v>9</v>
      </c>
      <c r="R366">
        <v>7</v>
      </c>
      <c r="S366">
        <v>8</v>
      </c>
      <c r="T366">
        <v>7</v>
      </c>
      <c r="U366">
        <v>9</v>
      </c>
      <c r="V366">
        <v>8</v>
      </c>
      <c r="W366">
        <v>8</v>
      </c>
      <c r="X366">
        <v>8</v>
      </c>
      <c r="Y366">
        <v>7</v>
      </c>
      <c r="Z366">
        <v>9</v>
      </c>
      <c r="AA366">
        <v>8</v>
      </c>
      <c r="AB366">
        <v>8</v>
      </c>
      <c r="AC366">
        <v>2</v>
      </c>
      <c r="AD366">
        <f>IF(Table13[[#This Row],[payment]]=1,1,0)</f>
        <v>0</v>
      </c>
      <c r="AE366">
        <f>IF(Table13[[#This Row],[payment]]=2,1,0)</f>
        <v>1</v>
      </c>
      <c r="AF366">
        <f>IF(Table13[[#This Row],[payment]]=3,1,0)</f>
        <v>0</v>
      </c>
      <c r="AG366">
        <v>1</v>
      </c>
      <c r="AH366">
        <f>IF(Table13[[#This Row],[method_payment]]=1,1,0)</f>
        <v>1</v>
      </c>
      <c r="AI366">
        <f>IF(Table13[[#This Row],[method_payment]]=2,1,0)</f>
        <v>0</v>
      </c>
      <c r="AJ366">
        <f>IF(Table13[[#This Row],[method_payment]]=3,1,0)</f>
        <v>0</v>
      </c>
      <c r="AK366">
        <f>IF(Table13[[#This Row],[method_payment]]=5,1,0)</f>
        <v>0</v>
      </c>
      <c r="AL366">
        <f>IF(Table13[[#This Row],[method_payment]]=6,1,0)</f>
        <v>0</v>
      </c>
      <c r="AM366" t="s">
        <v>16</v>
      </c>
      <c r="AN366" t="s">
        <v>15</v>
      </c>
      <c r="AO366">
        <v>1</v>
      </c>
      <c r="AP366" s="2">
        <v>164.25</v>
      </c>
      <c r="AQ366" s="3">
        <f>IF(AND(Table13[[#This Row],[Average_amount_spent_per_visit_last_3_months]]&gt;=1,Table13[[#This Row],[Average_amount_spent_per_visit_last_3_months]]&lt;=999),1,0)</f>
        <v>1</v>
      </c>
      <c r="AR366" s="3">
        <f>IF(AND(Table13[[#This Row],[Average_amount_spent_per_visit_last_3_months]]&gt;=1000,Table13[[#This Row],[Average_amount_spent_per_visit_last_3_months]]&lt;=6700),1,0)</f>
        <v>0</v>
      </c>
      <c r="AS366">
        <v>1</v>
      </c>
      <c r="AT366">
        <v>38</v>
      </c>
      <c r="AU366">
        <f>IF(AND(Table13[[#This Row],[Age]]&gt;=18,Table13[[#This Row],[Age]]&lt;=25),1,0)</f>
        <v>0</v>
      </c>
      <c r="AV366">
        <f>IF(AND(Table13[[#This Row],[Age]]&gt;=26,Table13[[#This Row],[Age]]&lt;=35),1,0)</f>
        <v>0</v>
      </c>
      <c r="AW366">
        <f>IF(AND(Table13[[#This Row],[Age]]&gt;=36,Table13[[#This Row],[Age]]&lt;=45),1,0)</f>
        <v>1</v>
      </c>
      <c r="AX366">
        <f>IF(AND(Table13[[#This Row],[Age]]&gt;=46,Table13[[#This Row],[Age]]&lt;=55),1,0)</f>
        <v>0</v>
      </c>
      <c r="AY366">
        <f>IF(AND(Table13[[#This Row],[Age]]&gt;=56,Table13[[#This Row],[Age]]&lt;=67),1,0)</f>
        <v>0</v>
      </c>
      <c r="AZ366" t="s">
        <v>25</v>
      </c>
      <c r="BA366">
        <f>IF(Table13[[#This Row],[Marital Status]]="Married",1,0)</f>
        <v>1</v>
      </c>
      <c r="BB366">
        <f>IF(Table13[[#This Row],[Marital Status]]="Single",1,0)</f>
        <v>0</v>
      </c>
      <c r="BC366" t="s">
        <v>27</v>
      </c>
      <c r="BD366">
        <f>IF(Table13[[#This Row],[gender]]="Male",1,0)</f>
        <v>1</v>
      </c>
      <c r="BE366">
        <f>IF(Table13[[#This Row],[gender]]="Female",1,0)</f>
        <v>0</v>
      </c>
      <c r="BF366" t="s">
        <v>23</v>
      </c>
      <c r="BG366">
        <f>IF(Table13[[#This Row],[Highest level of Education]]="Did not attend school",1,0)</f>
        <v>0</v>
      </c>
      <c r="BH366">
        <f>IF(Table13[[#This Row],[Highest level of Education]]="K12 completed",1,0)</f>
        <v>0</v>
      </c>
      <c r="BI366">
        <f>IF(Table13[[#This Row],[Highest level of Education]]="High School Completed",1,0)</f>
        <v>0</v>
      </c>
      <c r="BJ366">
        <f>IF(Table13[[#This Row],[Highest level of Education]]="Technical Diploma/Partially completed College",1,0)</f>
        <v>1</v>
      </c>
      <c r="BK366">
        <f>IF(Table13[[#This Row],[Highest level of Education]]="University/College Degree",1,0)</f>
        <v>0</v>
      </c>
      <c r="BL366">
        <f>IF(Table13[[#This Row],[Highest level of Education]]="Post-graduate education",1,0)</f>
        <v>0</v>
      </c>
      <c r="BM366">
        <v>1</v>
      </c>
      <c r="BN366">
        <v>1</v>
      </c>
      <c r="BO366">
        <v>2</v>
      </c>
      <c r="BP366">
        <f>IF(Table13[[#This Row],[Monthly_Income 1_5500 2_8000 3_11000 4_15000 5_20000 6_27000 7_35000 8_5000 9_51000 98_0]]=1,1,0)</f>
        <v>0</v>
      </c>
      <c r="BQ366">
        <f>IF(Table13[[#This Row],[Monthly_Income 1_5500 2_8000 3_11000 4_15000 5_20000 6_27000 7_35000 8_5000 9_51000 98_0]]=2,1,0)</f>
        <v>1</v>
      </c>
      <c r="BR366">
        <f>IF(Table13[[#This Row],[Monthly_Income 1_5500 2_8000 3_11000 4_15000 5_20000 6_27000 7_35000 8_5000 9_51000 98_0]]=3,1,0)</f>
        <v>0</v>
      </c>
      <c r="BS366">
        <f>IF(Table13[[#This Row],[Monthly_Income 1_5500 2_8000 3_11000 4_15000 5_20000 6_27000 7_35000 8_5000 9_51000 98_0]]=4,1,0)</f>
        <v>0</v>
      </c>
      <c r="BT366">
        <f>IF(Table13[[#This Row],[Monthly_Income 1_5500 2_8000 3_11000 4_15000 5_20000 6_27000 7_35000 8_5000 9_51000 98_0]]=5,1,0)</f>
        <v>0</v>
      </c>
      <c r="BU366">
        <f>IF(Table13[[#This Row],[Monthly_Income 1_5500 2_8000 3_11000 4_15000 5_20000 6_27000 7_35000 8_5000 9_51000 98_0]]=6,1,0)</f>
        <v>0</v>
      </c>
      <c r="BV366">
        <f>IF(Table13[[#This Row],[Monthly_Income 1_5500 2_8000 3_11000 4_15000 5_20000 6_27000 7_35000 8_5000 9_51000 98_0]]=7,1,0)</f>
        <v>0</v>
      </c>
      <c r="BW366">
        <f>IF(Table13[[#This Row],[Monthly_Income 1_5500 2_8000 3_11000 4_15000 5_20000 6_27000 7_35000 8_5000 9_51000 98_0]]=8,1,0)</f>
        <v>0</v>
      </c>
      <c r="BX366">
        <f>IF(Table13[[#This Row],[Monthly_Income 1_5500 2_8000 3_11000 4_15000 5_20000 6_27000 7_35000 8_5000 9_51000 98_0]]=9,1,0)</f>
        <v>0</v>
      </c>
      <c r="BY366">
        <f>IF(Table13[[#This Row],[Monthly_Income 1_5500 2_8000 3_11000 4_15000 5_20000 6_27000 7_35000 8_5000 9_51000 98_0]]=98,1,0)</f>
        <v>0</v>
      </c>
      <c r="BZ366">
        <v>4</v>
      </c>
      <c r="CA366">
        <f>IF(Table13[[#This Row],[Monthly_Household_Income]]=1,1,0)</f>
        <v>0</v>
      </c>
      <c r="CB366">
        <f>IF(Table13[[#This Row],[Monthly_Household_Income]]=2,1,0)</f>
        <v>0</v>
      </c>
      <c r="CC366">
        <f>IF(Table13[[#This Row],[Monthly_Household_Income]]=3,1,0)</f>
        <v>0</v>
      </c>
      <c r="CD366">
        <f>IF(Table13[[#This Row],[Monthly_Household_Income]]=4,1,0)</f>
        <v>1</v>
      </c>
      <c r="CE366">
        <f>IF(Table13[[#This Row],[Monthly_Household_Income]]=5,1,0)</f>
        <v>0</v>
      </c>
      <c r="CF366">
        <f>IF(Table13[[#This Row],[Monthly_Household_Income]]=6,1,0)</f>
        <v>0</v>
      </c>
      <c r="CG366">
        <f>IF(Table13[[#This Row],[Monthly_Household_Income]]=7,1,0)</f>
        <v>0</v>
      </c>
      <c r="CH366">
        <f>IF(Table13[[#This Row],[Monthly_Household_Income]]=8,1,0)</f>
        <v>0</v>
      </c>
      <c r="CI366">
        <f>IF(Table13[[#This Row],[Monthly_Household_Income]]=9,1,0)</f>
        <v>0</v>
      </c>
      <c r="CJ366">
        <f>IF(Table13[[#This Row],[Monthly_Household_Income]]=98,1,0)</f>
        <v>0</v>
      </c>
    </row>
    <row r="367" spans="1:88">
      <c r="A367">
        <v>1327</v>
      </c>
      <c r="B367" s="1">
        <v>43001</v>
      </c>
      <c r="C367" t="s">
        <v>39</v>
      </c>
      <c r="D367">
        <v>9</v>
      </c>
      <c r="E367">
        <v>9</v>
      </c>
      <c r="F367">
        <v>9</v>
      </c>
      <c r="G367">
        <v>8</v>
      </c>
      <c r="H367">
        <v>7</v>
      </c>
      <c r="I367">
        <v>8</v>
      </c>
      <c r="J367" t="s">
        <v>15</v>
      </c>
      <c r="K367">
        <v>8</v>
      </c>
      <c r="L367">
        <v>7</v>
      </c>
      <c r="M367">
        <v>6</v>
      </c>
      <c r="N367">
        <v>7</v>
      </c>
      <c r="O367">
        <v>8</v>
      </c>
      <c r="P367">
        <v>6</v>
      </c>
      <c r="Q367">
        <v>7</v>
      </c>
      <c r="R367">
        <v>7</v>
      </c>
      <c r="S367">
        <v>7</v>
      </c>
      <c r="T367">
        <v>6</v>
      </c>
      <c r="U367">
        <v>7</v>
      </c>
      <c r="V367">
        <v>8</v>
      </c>
      <c r="W367">
        <v>6</v>
      </c>
      <c r="X367">
        <v>7</v>
      </c>
      <c r="Y367">
        <v>7</v>
      </c>
      <c r="Z367">
        <v>9</v>
      </c>
      <c r="AA367">
        <v>6</v>
      </c>
      <c r="AB367">
        <v>8</v>
      </c>
      <c r="AC367">
        <v>1</v>
      </c>
      <c r="AD367">
        <f>IF(Table13[[#This Row],[payment]]=1,1,0)</f>
        <v>1</v>
      </c>
      <c r="AE367">
        <f>IF(Table13[[#This Row],[payment]]=2,1,0)</f>
        <v>0</v>
      </c>
      <c r="AF367">
        <f>IF(Table13[[#This Row],[payment]]=3,1,0)</f>
        <v>0</v>
      </c>
      <c r="AG367">
        <v>5</v>
      </c>
      <c r="AH367">
        <f>IF(Table13[[#This Row],[method_payment]]=1,1,0)</f>
        <v>0</v>
      </c>
      <c r="AI367">
        <f>IF(Table13[[#This Row],[method_payment]]=2,1,0)</f>
        <v>0</v>
      </c>
      <c r="AJ367">
        <f>IF(Table13[[#This Row],[method_payment]]=3,1,0)</f>
        <v>0</v>
      </c>
      <c r="AK367">
        <f>IF(Table13[[#This Row],[method_payment]]=5,1,0)</f>
        <v>1</v>
      </c>
      <c r="AL367">
        <f>IF(Table13[[#This Row],[method_payment]]=6,1,0)</f>
        <v>0</v>
      </c>
      <c r="AM367" t="s">
        <v>16</v>
      </c>
      <c r="AN367" t="s">
        <v>15</v>
      </c>
      <c r="AO367">
        <v>1</v>
      </c>
      <c r="AP367" s="2">
        <v>249.17</v>
      </c>
      <c r="AQ367" s="3">
        <f>IF(AND(Table13[[#This Row],[Average_amount_spent_per_visit_last_3_months]]&gt;=1,Table13[[#This Row],[Average_amount_spent_per_visit_last_3_months]]&lt;=999),1,0)</f>
        <v>1</v>
      </c>
      <c r="AR367" s="3">
        <f>IF(AND(Table13[[#This Row],[Average_amount_spent_per_visit_last_3_months]]&gt;=1000,Table13[[#This Row],[Average_amount_spent_per_visit_last_3_months]]&lt;=6700),1,0)</f>
        <v>0</v>
      </c>
      <c r="AS367">
        <v>1</v>
      </c>
      <c r="AT367">
        <v>32</v>
      </c>
      <c r="AU367">
        <f>IF(AND(Table13[[#This Row],[Age]]&gt;=18,Table13[[#This Row],[Age]]&lt;=25),1,0)</f>
        <v>0</v>
      </c>
      <c r="AV367">
        <f>IF(AND(Table13[[#This Row],[Age]]&gt;=26,Table13[[#This Row],[Age]]&lt;=35),1,0)</f>
        <v>1</v>
      </c>
      <c r="AW367">
        <f>IF(AND(Table13[[#This Row],[Age]]&gt;=36,Table13[[#This Row],[Age]]&lt;=45),1,0)</f>
        <v>0</v>
      </c>
      <c r="AX367">
        <f>IF(AND(Table13[[#This Row],[Age]]&gt;=46,Table13[[#This Row],[Age]]&lt;=55),1,0)</f>
        <v>0</v>
      </c>
      <c r="AY367">
        <f>IF(AND(Table13[[#This Row],[Age]]&gt;=56,Table13[[#This Row],[Age]]&lt;=67),1,0)</f>
        <v>0</v>
      </c>
      <c r="AZ367" t="s">
        <v>24</v>
      </c>
      <c r="BA367">
        <f>IF(Table13[[#This Row],[Marital Status]]="Married",1,0)</f>
        <v>0</v>
      </c>
      <c r="BB367">
        <f>IF(Table13[[#This Row],[Marital Status]]="Single",1,0)</f>
        <v>1</v>
      </c>
      <c r="BC367" t="s">
        <v>27</v>
      </c>
      <c r="BD367">
        <f>IF(Table13[[#This Row],[gender]]="Male",1,0)</f>
        <v>1</v>
      </c>
      <c r="BE367">
        <f>IF(Table13[[#This Row],[gender]]="Female",1,0)</f>
        <v>0</v>
      </c>
      <c r="BF367" t="s">
        <v>19</v>
      </c>
      <c r="BG367">
        <f>IF(Table13[[#This Row],[Highest level of Education]]="Did not attend school",1,0)</f>
        <v>0</v>
      </c>
      <c r="BH367">
        <f>IF(Table13[[#This Row],[Highest level of Education]]="K12 completed",1,0)</f>
        <v>0</v>
      </c>
      <c r="BI367">
        <f>IF(Table13[[#This Row],[Highest level of Education]]="High School Completed",1,0)</f>
        <v>0</v>
      </c>
      <c r="BJ367">
        <f>IF(Table13[[#This Row],[Highest level of Education]]="Technical Diploma/Partially completed College",1,0)</f>
        <v>0</v>
      </c>
      <c r="BK367">
        <f>IF(Table13[[#This Row],[Highest level of Education]]="University/College Degree",1,0)</f>
        <v>1</v>
      </c>
      <c r="BL367">
        <f>IF(Table13[[#This Row],[Highest level of Education]]="Post-graduate education",1,0)</f>
        <v>0</v>
      </c>
      <c r="BM367">
        <v>0</v>
      </c>
      <c r="BN367">
        <v>1</v>
      </c>
      <c r="BO367">
        <v>4</v>
      </c>
      <c r="BP367">
        <f>IF(Table13[[#This Row],[Monthly_Income 1_5500 2_8000 3_11000 4_15000 5_20000 6_27000 7_35000 8_5000 9_51000 98_0]]=1,1,0)</f>
        <v>0</v>
      </c>
      <c r="BQ367">
        <f>IF(Table13[[#This Row],[Monthly_Income 1_5500 2_8000 3_11000 4_15000 5_20000 6_27000 7_35000 8_5000 9_51000 98_0]]=2,1,0)</f>
        <v>0</v>
      </c>
      <c r="BR367">
        <f>IF(Table13[[#This Row],[Monthly_Income 1_5500 2_8000 3_11000 4_15000 5_20000 6_27000 7_35000 8_5000 9_51000 98_0]]=3,1,0)</f>
        <v>0</v>
      </c>
      <c r="BS367">
        <f>IF(Table13[[#This Row],[Monthly_Income 1_5500 2_8000 3_11000 4_15000 5_20000 6_27000 7_35000 8_5000 9_51000 98_0]]=4,1,0)</f>
        <v>1</v>
      </c>
      <c r="BT367">
        <f>IF(Table13[[#This Row],[Monthly_Income 1_5500 2_8000 3_11000 4_15000 5_20000 6_27000 7_35000 8_5000 9_51000 98_0]]=5,1,0)</f>
        <v>0</v>
      </c>
      <c r="BU367">
        <f>IF(Table13[[#This Row],[Monthly_Income 1_5500 2_8000 3_11000 4_15000 5_20000 6_27000 7_35000 8_5000 9_51000 98_0]]=6,1,0)</f>
        <v>0</v>
      </c>
      <c r="BV367">
        <f>IF(Table13[[#This Row],[Monthly_Income 1_5500 2_8000 3_11000 4_15000 5_20000 6_27000 7_35000 8_5000 9_51000 98_0]]=7,1,0)</f>
        <v>0</v>
      </c>
      <c r="BW367">
        <f>IF(Table13[[#This Row],[Monthly_Income 1_5500 2_8000 3_11000 4_15000 5_20000 6_27000 7_35000 8_5000 9_51000 98_0]]=8,1,0)</f>
        <v>0</v>
      </c>
      <c r="BX367">
        <f>IF(Table13[[#This Row],[Monthly_Income 1_5500 2_8000 3_11000 4_15000 5_20000 6_27000 7_35000 8_5000 9_51000 98_0]]=9,1,0)</f>
        <v>0</v>
      </c>
      <c r="BY367">
        <f>IF(Table13[[#This Row],[Monthly_Income 1_5500 2_8000 3_11000 4_15000 5_20000 6_27000 7_35000 8_5000 9_51000 98_0]]=98,1,0)</f>
        <v>0</v>
      </c>
      <c r="BZ367">
        <v>9</v>
      </c>
      <c r="CA367">
        <f>IF(Table13[[#This Row],[Monthly_Household_Income]]=1,1,0)</f>
        <v>0</v>
      </c>
      <c r="CB367">
        <f>IF(Table13[[#This Row],[Monthly_Household_Income]]=2,1,0)</f>
        <v>0</v>
      </c>
      <c r="CC367">
        <f>IF(Table13[[#This Row],[Monthly_Household_Income]]=3,1,0)</f>
        <v>0</v>
      </c>
      <c r="CD367">
        <f>IF(Table13[[#This Row],[Monthly_Household_Income]]=4,1,0)</f>
        <v>0</v>
      </c>
      <c r="CE367">
        <f>IF(Table13[[#This Row],[Monthly_Household_Income]]=5,1,0)</f>
        <v>0</v>
      </c>
      <c r="CF367">
        <f>IF(Table13[[#This Row],[Monthly_Household_Income]]=6,1,0)</f>
        <v>0</v>
      </c>
      <c r="CG367">
        <f>IF(Table13[[#This Row],[Monthly_Household_Income]]=7,1,0)</f>
        <v>0</v>
      </c>
      <c r="CH367">
        <f>IF(Table13[[#This Row],[Monthly_Household_Income]]=8,1,0)</f>
        <v>0</v>
      </c>
      <c r="CI367">
        <f>IF(Table13[[#This Row],[Monthly_Household_Income]]=9,1,0)</f>
        <v>1</v>
      </c>
      <c r="CJ367">
        <f>IF(Table13[[#This Row],[Monthly_Household_Income]]=98,1,0)</f>
        <v>0</v>
      </c>
    </row>
    <row r="368" spans="1:88">
      <c r="A368">
        <v>1336</v>
      </c>
      <c r="B368" s="1">
        <v>43002</v>
      </c>
      <c r="C368" t="s">
        <v>2</v>
      </c>
      <c r="D368">
        <v>6</v>
      </c>
      <c r="E368">
        <v>8</v>
      </c>
      <c r="F368">
        <v>8</v>
      </c>
      <c r="G368">
        <v>7</v>
      </c>
      <c r="H368">
        <v>6</v>
      </c>
      <c r="I368">
        <v>7</v>
      </c>
      <c r="J368" t="s">
        <v>15</v>
      </c>
      <c r="K368">
        <v>7</v>
      </c>
      <c r="L368">
        <v>8</v>
      </c>
      <c r="M368">
        <v>6</v>
      </c>
      <c r="N368">
        <v>8</v>
      </c>
      <c r="O368">
        <v>6</v>
      </c>
      <c r="P368">
        <v>7</v>
      </c>
      <c r="Q368">
        <v>6</v>
      </c>
      <c r="R368">
        <v>7</v>
      </c>
      <c r="S368">
        <v>6</v>
      </c>
      <c r="T368">
        <v>8</v>
      </c>
      <c r="U368">
        <v>8</v>
      </c>
      <c r="V368">
        <v>6</v>
      </c>
      <c r="W368">
        <v>7</v>
      </c>
      <c r="X368">
        <v>6</v>
      </c>
      <c r="Y368">
        <v>7</v>
      </c>
      <c r="Z368">
        <v>9</v>
      </c>
      <c r="AA368">
        <v>6</v>
      </c>
      <c r="AB368">
        <v>0</v>
      </c>
      <c r="AC368">
        <v>1</v>
      </c>
      <c r="AD368">
        <f>IF(Table13[[#This Row],[payment]]=1,1,0)</f>
        <v>1</v>
      </c>
      <c r="AE368">
        <f>IF(Table13[[#This Row],[payment]]=2,1,0)</f>
        <v>0</v>
      </c>
      <c r="AF368">
        <f>IF(Table13[[#This Row],[payment]]=3,1,0)</f>
        <v>0</v>
      </c>
      <c r="AG368">
        <v>3</v>
      </c>
      <c r="AH368">
        <f>IF(Table13[[#This Row],[method_payment]]=1,1,0)</f>
        <v>0</v>
      </c>
      <c r="AI368">
        <f>IF(Table13[[#This Row],[method_payment]]=2,1,0)</f>
        <v>0</v>
      </c>
      <c r="AJ368">
        <f>IF(Table13[[#This Row],[method_payment]]=3,1,0)</f>
        <v>1</v>
      </c>
      <c r="AK368">
        <f>IF(Table13[[#This Row],[method_payment]]=5,1,0)</f>
        <v>0</v>
      </c>
      <c r="AL368">
        <f>IF(Table13[[#This Row],[method_payment]]=6,1,0)</f>
        <v>0</v>
      </c>
      <c r="AM368" t="s">
        <v>16</v>
      </c>
      <c r="AN368" t="s">
        <v>16</v>
      </c>
      <c r="AO368">
        <v>1</v>
      </c>
      <c r="AP368" s="2">
        <v>53.29</v>
      </c>
      <c r="AQ368" s="3">
        <f>IF(AND(Table13[[#This Row],[Average_amount_spent_per_visit_last_3_months]]&gt;=1,Table13[[#This Row],[Average_amount_spent_per_visit_last_3_months]]&lt;=999),1,0)</f>
        <v>1</v>
      </c>
      <c r="AR368" s="3">
        <f>IF(AND(Table13[[#This Row],[Average_amount_spent_per_visit_last_3_months]]&gt;=1000,Table13[[#This Row],[Average_amount_spent_per_visit_last_3_months]]&lt;=6700),1,0)</f>
        <v>0</v>
      </c>
      <c r="AS368">
        <v>2</v>
      </c>
      <c r="AT368">
        <v>40</v>
      </c>
      <c r="AU368">
        <f>IF(AND(Table13[[#This Row],[Age]]&gt;=18,Table13[[#This Row],[Age]]&lt;=25),1,0)</f>
        <v>0</v>
      </c>
      <c r="AV368">
        <f>IF(AND(Table13[[#This Row],[Age]]&gt;=26,Table13[[#This Row],[Age]]&lt;=35),1,0)</f>
        <v>0</v>
      </c>
      <c r="AW368">
        <f>IF(AND(Table13[[#This Row],[Age]]&gt;=36,Table13[[#This Row],[Age]]&lt;=45),1,0)</f>
        <v>1</v>
      </c>
      <c r="AX368">
        <f>IF(AND(Table13[[#This Row],[Age]]&gt;=46,Table13[[#This Row],[Age]]&lt;=55),1,0)</f>
        <v>0</v>
      </c>
      <c r="AY368">
        <f>IF(AND(Table13[[#This Row],[Age]]&gt;=56,Table13[[#This Row],[Age]]&lt;=67),1,0)</f>
        <v>0</v>
      </c>
      <c r="AZ368" t="s">
        <v>25</v>
      </c>
      <c r="BA368">
        <f>IF(Table13[[#This Row],[Marital Status]]="Married",1,0)</f>
        <v>1</v>
      </c>
      <c r="BB368">
        <f>IF(Table13[[#This Row],[Marital Status]]="Single",1,0)</f>
        <v>0</v>
      </c>
      <c r="BC368" t="s">
        <v>28</v>
      </c>
      <c r="BD368">
        <f>IF(Table13[[#This Row],[gender]]="Male",1,0)</f>
        <v>0</v>
      </c>
      <c r="BE368">
        <f>IF(Table13[[#This Row],[gender]]="Female",1,0)</f>
        <v>1</v>
      </c>
      <c r="BF368" t="s">
        <v>19</v>
      </c>
      <c r="BG368">
        <f>IF(Table13[[#This Row],[Highest level of Education]]="Did not attend school",1,0)</f>
        <v>0</v>
      </c>
      <c r="BH368">
        <f>IF(Table13[[#This Row],[Highest level of Education]]="K12 completed",1,0)</f>
        <v>0</v>
      </c>
      <c r="BI368">
        <f>IF(Table13[[#This Row],[Highest level of Education]]="High School Completed",1,0)</f>
        <v>0</v>
      </c>
      <c r="BJ368">
        <f>IF(Table13[[#This Row],[Highest level of Education]]="Technical Diploma/Partially completed College",1,0)</f>
        <v>0</v>
      </c>
      <c r="BK368">
        <f>IF(Table13[[#This Row],[Highest level of Education]]="University/College Degree",1,0)</f>
        <v>1</v>
      </c>
      <c r="BL368">
        <f>IF(Table13[[#This Row],[Highest level of Education]]="Post-graduate education",1,0)</f>
        <v>0</v>
      </c>
      <c r="BM368">
        <v>2</v>
      </c>
      <c r="BN368">
        <v>3</v>
      </c>
      <c r="BO368" t="s">
        <v>1</v>
      </c>
      <c r="BP368">
        <f>IF(Table13[[#This Row],[Monthly_Income 1_5500 2_8000 3_11000 4_15000 5_20000 6_27000 7_35000 8_5000 9_51000 98_0]]=1,1,0)</f>
        <v>0</v>
      </c>
      <c r="BQ368">
        <f>IF(Table13[[#This Row],[Monthly_Income 1_5500 2_8000 3_11000 4_15000 5_20000 6_27000 7_35000 8_5000 9_51000 98_0]]=2,1,0)</f>
        <v>0</v>
      </c>
      <c r="BR368">
        <f>IF(Table13[[#This Row],[Monthly_Income 1_5500 2_8000 3_11000 4_15000 5_20000 6_27000 7_35000 8_5000 9_51000 98_0]]=3,1,0)</f>
        <v>0</v>
      </c>
      <c r="BS368">
        <f>IF(Table13[[#This Row],[Monthly_Income 1_5500 2_8000 3_11000 4_15000 5_20000 6_27000 7_35000 8_5000 9_51000 98_0]]=4,1,0)</f>
        <v>0</v>
      </c>
      <c r="BT368">
        <f>IF(Table13[[#This Row],[Monthly_Income 1_5500 2_8000 3_11000 4_15000 5_20000 6_27000 7_35000 8_5000 9_51000 98_0]]=5,1,0)</f>
        <v>0</v>
      </c>
      <c r="BU368">
        <f>IF(Table13[[#This Row],[Monthly_Income 1_5500 2_8000 3_11000 4_15000 5_20000 6_27000 7_35000 8_5000 9_51000 98_0]]=6,1,0)</f>
        <v>0</v>
      </c>
      <c r="BV368">
        <f>IF(Table13[[#This Row],[Monthly_Income 1_5500 2_8000 3_11000 4_15000 5_20000 6_27000 7_35000 8_5000 9_51000 98_0]]=7,1,0)</f>
        <v>0</v>
      </c>
      <c r="BW368">
        <f>IF(Table13[[#This Row],[Monthly_Income 1_5500 2_8000 3_11000 4_15000 5_20000 6_27000 7_35000 8_5000 9_51000 98_0]]=8,1,0)</f>
        <v>0</v>
      </c>
      <c r="BX368">
        <f>IF(Table13[[#This Row],[Monthly_Income 1_5500 2_8000 3_11000 4_15000 5_20000 6_27000 7_35000 8_5000 9_51000 98_0]]=9,1,0)</f>
        <v>0</v>
      </c>
      <c r="BY368">
        <f>IF(Table13[[#This Row],[Monthly_Income 1_5500 2_8000 3_11000 4_15000 5_20000 6_27000 7_35000 8_5000 9_51000 98_0]]=98,1,0)</f>
        <v>0</v>
      </c>
      <c r="BZ368">
        <v>3</v>
      </c>
      <c r="CA368">
        <f>IF(Table13[[#This Row],[Monthly_Household_Income]]=1,1,0)</f>
        <v>0</v>
      </c>
      <c r="CB368">
        <f>IF(Table13[[#This Row],[Monthly_Household_Income]]=2,1,0)</f>
        <v>0</v>
      </c>
      <c r="CC368">
        <f>IF(Table13[[#This Row],[Monthly_Household_Income]]=3,1,0)</f>
        <v>1</v>
      </c>
      <c r="CD368">
        <f>IF(Table13[[#This Row],[Monthly_Household_Income]]=4,1,0)</f>
        <v>0</v>
      </c>
      <c r="CE368">
        <f>IF(Table13[[#This Row],[Monthly_Household_Income]]=5,1,0)</f>
        <v>0</v>
      </c>
      <c r="CF368">
        <f>IF(Table13[[#This Row],[Monthly_Household_Income]]=6,1,0)</f>
        <v>0</v>
      </c>
      <c r="CG368">
        <f>IF(Table13[[#This Row],[Monthly_Household_Income]]=7,1,0)</f>
        <v>0</v>
      </c>
      <c r="CH368">
        <f>IF(Table13[[#This Row],[Monthly_Household_Income]]=8,1,0)</f>
        <v>0</v>
      </c>
      <c r="CI368">
        <f>IF(Table13[[#This Row],[Monthly_Household_Income]]=9,1,0)</f>
        <v>0</v>
      </c>
      <c r="CJ368">
        <f>IF(Table13[[#This Row],[Monthly_Household_Income]]=98,1,0)</f>
        <v>0</v>
      </c>
    </row>
    <row r="369" spans="1:88">
      <c r="A369">
        <v>1339</v>
      </c>
      <c r="B369" s="1">
        <v>43038</v>
      </c>
      <c r="C369" t="s">
        <v>39</v>
      </c>
      <c r="D369">
        <v>8</v>
      </c>
      <c r="E369">
        <v>7</v>
      </c>
      <c r="F369">
        <v>7</v>
      </c>
      <c r="G369">
        <v>7</v>
      </c>
      <c r="H369">
        <v>7</v>
      </c>
      <c r="I369">
        <v>6</v>
      </c>
      <c r="J369" t="s">
        <v>15</v>
      </c>
      <c r="K369">
        <v>7</v>
      </c>
      <c r="L369">
        <v>7</v>
      </c>
      <c r="M369">
        <v>6</v>
      </c>
      <c r="N369">
        <v>7</v>
      </c>
      <c r="O369">
        <v>6</v>
      </c>
      <c r="P369">
        <v>6</v>
      </c>
      <c r="Q369">
        <v>7</v>
      </c>
      <c r="R369">
        <v>7</v>
      </c>
      <c r="S369">
        <v>7</v>
      </c>
      <c r="T369">
        <v>6</v>
      </c>
      <c r="U369">
        <v>7</v>
      </c>
      <c r="V369">
        <v>7</v>
      </c>
      <c r="W369">
        <v>6</v>
      </c>
      <c r="X369">
        <v>6</v>
      </c>
      <c r="Y369">
        <v>7</v>
      </c>
      <c r="Z369">
        <v>7</v>
      </c>
      <c r="AA369">
        <v>6</v>
      </c>
      <c r="AB369">
        <v>7</v>
      </c>
      <c r="AC369">
        <v>1</v>
      </c>
      <c r="AD369">
        <f>IF(Table13[[#This Row],[payment]]=1,1,0)</f>
        <v>1</v>
      </c>
      <c r="AE369">
        <f>IF(Table13[[#This Row],[payment]]=2,1,0)</f>
        <v>0</v>
      </c>
      <c r="AF369">
        <f>IF(Table13[[#This Row],[payment]]=3,1,0)</f>
        <v>0</v>
      </c>
      <c r="AG369">
        <v>5</v>
      </c>
      <c r="AH369">
        <f>IF(Table13[[#This Row],[method_payment]]=1,1,0)</f>
        <v>0</v>
      </c>
      <c r="AI369">
        <f>IF(Table13[[#This Row],[method_payment]]=2,1,0)</f>
        <v>0</v>
      </c>
      <c r="AJ369">
        <f>IF(Table13[[#This Row],[method_payment]]=3,1,0)</f>
        <v>0</v>
      </c>
      <c r="AK369">
        <f>IF(Table13[[#This Row],[method_payment]]=5,1,0)</f>
        <v>1</v>
      </c>
      <c r="AL369">
        <f>IF(Table13[[#This Row],[method_payment]]=6,1,0)</f>
        <v>0</v>
      </c>
      <c r="AM369" t="s">
        <v>16</v>
      </c>
      <c r="AN369" t="s">
        <v>15</v>
      </c>
      <c r="AO369">
        <v>1</v>
      </c>
      <c r="AP369" s="2">
        <v>201.88</v>
      </c>
      <c r="AQ369" s="3">
        <f>IF(AND(Table13[[#This Row],[Average_amount_spent_per_visit_last_3_months]]&gt;=1,Table13[[#This Row],[Average_amount_spent_per_visit_last_3_months]]&lt;=999),1,0)</f>
        <v>1</v>
      </c>
      <c r="AR369" s="3">
        <f>IF(AND(Table13[[#This Row],[Average_amount_spent_per_visit_last_3_months]]&gt;=1000,Table13[[#This Row],[Average_amount_spent_per_visit_last_3_months]]&lt;=6700),1,0)</f>
        <v>0</v>
      </c>
      <c r="AS369">
        <v>2</v>
      </c>
      <c r="AT369">
        <v>29</v>
      </c>
      <c r="AU369">
        <f>IF(AND(Table13[[#This Row],[Age]]&gt;=18,Table13[[#This Row],[Age]]&lt;=25),1,0)</f>
        <v>0</v>
      </c>
      <c r="AV369">
        <f>IF(AND(Table13[[#This Row],[Age]]&gt;=26,Table13[[#This Row],[Age]]&lt;=35),1,0)</f>
        <v>1</v>
      </c>
      <c r="AW369">
        <f>IF(AND(Table13[[#This Row],[Age]]&gt;=36,Table13[[#This Row],[Age]]&lt;=45),1,0)</f>
        <v>0</v>
      </c>
      <c r="AX369">
        <f>IF(AND(Table13[[#This Row],[Age]]&gt;=46,Table13[[#This Row],[Age]]&lt;=55),1,0)</f>
        <v>0</v>
      </c>
      <c r="AY369">
        <f>IF(AND(Table13[[#This Row],[Age]]&gt;=56,Table13[[#This Row],[Age]]&lt;=67),1,0)</f>
        <v>0</v>
      </c>
      <c r="AZ369" t="s">
        <v>24</v>
      </c>
      <c r="BA369">
        <f>IF(Table13[[#This Row],[Marital Status]]="Married",1,0)</f>
        <v>0</v>
      </c>
      <c r="BB369">
        <f>IF(Table13[[#This Row],[Marital Status]]="Single",1,0)</f>
        <v>1</v>
      </c>
      <c r="BC369" t="s">
        <v>27</v>
      </c>
      <c r="BD369">
        <f>IF(Table13[[#This Row],[gender]]="Male",1,0)</f>
        <v>1</v>
      </c>
      <c r="BE369">
        <f>IF(Table13[[#This Row],[gender]]="Female",1,0)</f>
        <v>0</v>
      </c>
      <c r="BF369" t="s">
        <v>23</v>
      </c>
      <c r="BG369">
        <f>IF(Table13[[#This Row],[Highest level of Education]]="Did not attend school",1,0)</f>
        <v>0</v>
      </c>
      <c r="BH369">
        <f>IF(Table13[[#This Row],[Highest level of Education]]="K12 completed",1,0)</f>
        <v>0</v>
      </c>
      <c r="BI369">
        <f>IF(Table13[[#This Row],[Highest level of Education]]="High School Completed",1,0)</f>
        <v>0</v>
      </c>
      <c r="BJ369">
        <f>IF(Table13[[#This Row],[Highest level of Education]]="Technical Diploma/Partially completed College",1,0)</f>
        <v>1</v>
      </c>
      <c r="BK369">
        <f>IF(Table13[[#This Row],[Highest level of Education]]="University/College Degree",1,0)</f>
        <v>0</v>
      </c>
      <c r="BL369">
        <f>IF(Table13[[#This Row],[Highest level of Education]]="Post-graduate education",1,0)</f>
        <v>0</v>
      </c>
      <c r="BM369">
        <v>0</v>
      </c>
      <c r="BN369">
        <v>1</v>
      </c>
      <c r="BO369">
        <v>4</v>
      </c>
      <c r="BP369">
        <f>IF(Table13[[#This Row],[Monthly_Income 1_5500 2_8000 3_11000 4_15000 5_20000 6_27000 7_35000 8_5000 9_51000 98_0]]=1,1,0)</f>
        <v>0</v>
      </c>
      <c r="BQ369">
        <f>IF(Table13[[#This Row],[Monthly_Income 1_5500 2_8000 3_11000 4_15000 5_20000 6_27000 7_35000 8_5000 9_51000 98_0]]=2,1,0)</f>
        <v>0</v>
      </c>
      <c r="BR369">
        <f>IF(Table13[[#This Row],[Monthly_Income 1_5500 2_8000 3_11000 4_15000 5_20000 6_27000 7_35000 8_5000 9_51000 98_0]]=3,1,0)</f>
        <v>0</v>
      </c>
      <c r="BS369">
        <f>IF(Table13[[#This Row],[Monthly_Income 1_5500 2_8000 3_11000 4_15000 5_20000 6_27000 7_35000 8_5000 9_51000 98_0]]=4,1,0)</f>
        <v>1</v>
      </c>
      <c r="BT369">
        <f>IF(Table13[[#This Row],[Monthly_Income 1_5500 2_8000 3_11000 4_15000 5_20000 6_27000 7_35000 8_5000 9_51000 98_0]]=5,1,0)</f>
        <v>0</v>
      </c>
      <c r="BU369">
        <f>IF(Table13[[#This Row],[Monthly_Income 1_5500 2_8000 3_11000 4_15000 5_20000 6_27000 7_35000 8_5000 9_51000 98_0]]=6,1,0)</f>
        <v>0</v>
      </c>
      <c r="BV369">
        <f>IF(Table13[[#This Row],[Monthly_Income 1_5500 2_8000 3_11000 4_15000 5_20000 6_27000 7_35000 8_5000 9_51000 98_0]]=7,1,0)</f>
        <v>0</v>
      </c>
      <c r="BW369">
        <f>IF(Table13[[#This Row],[Monthly_Income 1_5500 2_8000 3_11000 4_15000 5_20000 6_27000 7_35000 8_5000 9_51000 98_0]]=8,1,0)</f>
        <v>0</v>
      </c>
      <c r="BX369">
        <f>IF(Table13[[#This Row],[Monthly_Income 1_5500 2_8000 3_11000 4_15000 5_20000 6_27000 7_35000 8_5000 9_51000 98_0]]=9,1,0)</f>
        <v>0</v>
      </c>
      <c r="BY369">
        <f>IF(Table13[[#This Row],[Monthly_Income 1_5500 2_8000 3_11000 4_15000 5_20000 6_27000 7_35000 8_5000 9_51000 98_0]]=98,1,0)</f>
        <v>0</v>
      </c>
      <c r="BZ369">
        <v>4</v>
      </c>
      <c r="CA369">
        <f>IF(Table13[[#This Row],[Monthly_Household_Income]]=1,1,0)</f>
        <v>0</v>
      </c>
      <c r="CB369">
        <f>IF(Table13[[#This Row],[Monthly_Household_Income]]=2,1,0)</f>
        <v>0</v>
      </c>
      <c r="CC369">
        <f>IF(Table13[[#This Row],[Monthly_Household_Income]]=3,1,0)</f>
        <v>0</v>
      </c>
      <c r="CD369">
        <f>IF(Table13[[#This Row],[Monthly_Household_Income]]=4,1,0)</f>
        <v>1</v>
      </c>
      <c r="CE369">
        <f>IF(Table13[[#This Row],[Monthly_Household_Income]]=5,1,0)</f>
        <v>0</v>
      </c>
      <c r="CF369">
        <f>IF(Table13[[#This Row],[Monthly_Household_Income]]=6,1,0)</f>
        <v>0</v>
      </c>
      <c r="CG369">
        <f>IF(Table13[[#This Row],[Monthly_Household_Income]]=7,1,0)</f>
        <v>0</v>
      </c>
      <c r="CH369">
        <f>IF(Table13[[#This Row],[Monthly_Household_Income]]=8,1,0)</f>
        <v>0</v>
      </c>
      <c r="CI369">
        <f>IF(Table13[[#This Row],[Monthly_Household_Income]]=9,1,0)</f>
        <v>0</v>
      </c>
      <c r="CJ369">
        <f>IF(Table13[[#This Row],[Monthly_Household_Income]]=98,1,0)</f>
        <v>0</v>
      </c>
    </row>
    <row r="370" spans="1:88">
      <c r="A370">
        <v>1342</v>
      </c>
      <c r="B370" s="1">
        <v>43008</v>
      </c>
      <c r="C370" t="s">
        <v>31</v>
      </c>
      <c r="D370">
        <v>9</v>
      </c>
      <c r="E370">
        <v>9</v>
      </c>
      <c r="F370">
        <v>7</v>
      </c>
      <c r="G370">
        <v>7</v>
      </c>
      <c r="H370">
        <v>8</v>
      </c>
      <c r="I370">
        <v>7</v>
      </c>
      <c r="J370" t="s">
        <v>15</v>
      </c>
      <c r="K370">
        <v>8</v>
      </c>
      <c r="L370">
        <v>7</v>
      </c>
      <c r="M370">
        <v>9</v>
      </c>
      <c r="N370">
        <v>9</v>
      </c>
      <c r="O370">
        <v>8</v>
      </c>
      <c r="P370">
        <v>9</v>
      </c>
      <c r="Q370">
        <v>7</v>
      </c>
      <c r="R370">
        <v>8</v>
      </c>
      <c r="S370">
        <v>7</v>
      </c>
      <c r="T370">
        <v>9</v>
      </c>
      <c r="U370">
        <v>7</v>
      </c>
      <c r="V370">
        <v>8</v>
      </c>
      <c r="W370">
        <v>8</v>
      </c>
      <c r="X370">
        <v>7</v>
      </c>
      <c r="Y370">
        <v>7</v>
      </c>
      <c r="Z370">
        <v>8</v>
      </c>
      <c r="AA370">
        <v>8</v>
      </c>
      <c r="AB370">
        <v>7</v>
      </c>
      <c r="AC370">
        <v>1</v>
      </c>
      <c r="AD370">
        <f>IF(Table13[[#This Row],[payment]]=1,1,0)</f>
        <v>1</v>
      </c>
      <c r="AE370">
        <f>IF(Table13[[#This Row],[payment]]=2,1,0)</f>
        <v>0</v>
      </c>
      <c r="AF370">
        <f>IF(Table13[[#This Row],[payment]]=3,1,0)</f>
        <v>0</v>
      </c>
      <c r="AG370">
        <v>5</v>
      </c>
      <c r="AH370">
        <f>IF(Table13[[#This Row],[method_payment]]=1,1,0)</f>
        <v>0</v>
      </c>
      <c r="AI370">
        <f>IF(Table13[[#This Row],[method_payment]]=2,1,0)</f>
        <v>0</v>
      </c>
      <c r="AJ370">
        <f>IF(Table13[[#This Row],[method_payment]]=3,1,0)</f>
        <v>0</v>
      </c>
      <c r="AK370">
        <f>IF(Table13[[#This Row],[method_payment]]=5,1,0)</f>
        <v>1</v>
      </c>
      <c r="AL370">
        <f>IF(Table13[[#This Row],[method_payment]]=6,1,0)</f>
        <v>0</v>
      </c>
      <c r="AM370" t="s">
        <v>16</v>
      </c>
      <c r="AN370" t="s">
        <v>16</v>
      </c>
      <c r="AO370">
        <v>2</v>
      </c>
      <c r="AP370" s="2">
        <v>262.24</v>
      </c>
      <c r="AQ370" s="3">
        <f>IF(AND(Table13[[#This Row],[Average_amount_spent_per_visit_last_3_months]]&gt;=1,Table13[[#This Row],[Average_amount_spent_per_visit_last_3_months]]&lt;=999),1,0)</f>
        <v>1</v>
      </c>
      <c r="AR370" s="3">
        <f>IF(AND(Table13[[#This Row],[Average_amount_spent_per_visit_last_3_months]]&gt;=1000,Table13[[#This Row],[Average_amount_spent_per_visit_last_3_months]]&lt;=6700),1,0)</f>
        <v>0</v>
      </c>
      <c r="AS370">
        <v>3</v>
      </c>
      <c r="AT370">
        <v>27</v>
      </c>
      <c r="AU370">
        <f>IF(AND(Table13[[#This Row],[Age]]&gt;=18,Table13[[#This Row],[Age]]&lt;=25),1,0)</f>
        <v>0</v>
      </c>
      <c r="AV370">
        <f>IF(AND(Table13[[#This Row],[Age]]&gt;=26,Table13[[#This Row],[Age]]&lt;=35),1,0)</f>
        <v>1</v>
      </c>
      <c r="AW370">
        <f>IF(AND(Table13[[#This Row],[Age]]&gt;=36,Table13[[#This Row],[Age]]&lt;=45),1,0)</f>
        <v>0</v>
      </c>
      <c r="AX370">
        <f>IF(AND(Table13[[#This Row],[Age]]&gt;=46,Table13[[#This Row],[Age]]&lt;=55),1,0)</f>
        <v>0</v>
      </c>
      <c r="AY370">
        <f>IF(AND(Table13[[#This Row],[Age]]&gt;=56,Table13[[#This Row],[Age]]&lt;=67),1,0)</f>
        <v>0</v>
      </c>
      <c r="AZ370" t="s">
        <v>24</v>
      </c>
      <c r="BA370">
        <f>IF(Table13[[#This Row],[Marital Status]]="Married",1,0)</f>
        <v>0</v>
      </c>
      <c r="BB370">
        <f>IF(Table13[[#This Row],[Marital Status]]="Single",1,0)</f>
        <v>1</v>
      </c>
      <c r="BC370" t="s">
        <v>27</v>
      </c>
      <c r="BD370">
        <f>IF(Table13[[#This Row],[gender]]="Male",1,0)</f>
        <v>1</v>
      </c>
      <c r="BE370">
        <f>IF(Table13[[#This Row],[gender]]="Female",1,0)</f>
        <v>0</v>
      </c>
      <c r="BF370" t="s">
        <v>19</v>
      </c>
      <c r="BG370">
        <f>IF(Table13[[#This Row],[Highest level of Education]]="Did not attend school",1,0)</f>
        <v>0</v>
      </c>
      <c r="BH370">
        <f>IF(Table13[[#This Row],[Highest level of Education]]="K12 completed",1,0)</f>
        <v>0</v>
      </c>
      <c r="BI370">
        <f>IF(Table13[[#This Row],[Highest level of Education]]="High School Completed",1,0)</f>
        <v>0</v>
      </c>
      <c r="BJ370">
        <f>IF(Table13[[#This Row],[Highest level of Education]]="Technical Diploma/Partially completed College",1,0)</f>
        <v>0</v>
      </c>
      <c r="BK370">
        <f>IF(Table13[[#This Row],[Highest level of Education]]="University/College Degree",1,0)</f>
        <v>1</v>
      </c>
      <c r="BL370">
        <f>IF(Table13[[#This Row],[Highest level of Education]]="Post-graduate education",1,0)</f>
        <v>0</v>
      </c>
      <c r="BM370">
        <v>0</v>
      </c>
      <c r="BN370">
        <v>1</v>
      </c>
      <c r="BO370">
        <v>2</v>
      </c>
      <c r="BP370">
        <f>IF(Table13[[#This Row],[Monthly_Income 1_5500 2_8000 3_11000 4_15000 5_20000 6_27000 7_35000 8_5000 9_51000 98_0]]=1,1,0)</f>
        <v>0</v>
      </c>
      <c r="BQ370">
        <f>IF(Table13[[#This Row],[Monthly_Income 1_5500 2_8000 3_11000 4_15000 5_20000 6_27000 7_35000 8_5000 9_51000 98_0]]=2,1,0)</f>
        <v>1</v>
      </c>
      <c r="BR370">
        <f>IF(Table13[[#This Row],[Monthly_Income 1_5500 2_8000 3_11000 4_15000 5_20000 6_27000 7_35000 8_5000 9_51000 98_0]]=3,1,0)</f>
        <v>0</v>
      </c>
      <c r="BS370">
        <f>IF(Table13[[#This Row],[Monthly_Income 1_5500 2_8000 3_11000 4_15000 5_20000 6_27000 7_35000 8_5000 9_51000 98_0]]=4,1,0)</f>
        <v>0</v>
      </c>
      <c r="BT370">
        <f>IF(Table13[[#This Row],[Monthly_Income 1_5500 2_8000 3_11000 4_15000 5_20000 6_27000 7_35000 8_5000 9_51000 98_0]]=5,1,0)</f>
        <v>0</v>
      </c>
      <c r="BU370">
        <f>IF(Table13[[#This Row],[Monthly_Income 1_5500 2_8000 3_11000 4_15000 5_20000 6_27000 7_35000 8_5000 9_51000 98_0]]=6,1,0)</f>
        <v>0</v>
      </c>
      <c r="BV370">
        <f>IF(Table13[[#This Row],[Monthly_Income 1_5500 2_8000 3_11000 4_15000 5_20000 6_27000 7_35000 8_5000 9_51000 98_0]]=7,1,0)</f>
        <v>0</v>
      </c>
      <c r="BW370">
        <f>IF(Table13[[#This Row],[Monthly_Income 1_5500 2_8000 3_11000 4_15000 5_20000 6_27000 7_35000 8_5000 9_51000 98_0]]=8,1,0)</f>
        <v>0</v>
      </c>
      <c r="BX370">
        <f>IF(Table13[[#This Row],[Monthly_Income 1_5500 2_8000 3_11000 4_15000 5_20000 6_27000 7_35000 8_5000 9_51000 98_0]]=9,1,0)</f>
        <v>0</v>
      </c>
      <c r="BY370">
        <f>IF(Table13[[#This Row],[Monthly_Income 1_5500 2_8000 3_11000 4_15000 5_20000 6_27000 7_35000 8_5000 9_51000 98_0]]=98,1,0)</f>
        <v>0</v>
      </c>
      <c r="BZ370">
        <v>5</v>
      </c>
      <c r="CA370">
        <f>IF(Table13[[#This Row],[Monthly_Household_Income]]=1,1,0)</f>
        <v>0</v>
      </c>
      <c r="CB370">
        <f>IF(Table13[[#This Row],[Monthly_Household_Income]]=2,1,0)</f>
        <v>0</v>
      </c>
      <c r="CC370">
        <f>IF(Table13[[#This Row],[Monthly_Household_Income]]=3,1,0)</f>
        <v>0</v>
      </c>
      <c r="CD370">
        <f>IF(Table13[[#This Row],[Monthly_Household_Income]]=4,1,0)</f>
        <v>0</v>
      </c>
      <c r="CE370">
        <f>IF(Table13[[#This Row],[Monthly_Household_Income]]=5,1,0)</f>
        <v>1</v>
      </c>
      <c r="CF370">
        <f>IF(Table13[[#This Row],[Monthly_Household_Income]]=6,1,0)</f>
        <v>0</v>
      </c>
      <c r="CG370">
        <f>IF(Table13[[#This Row],[Monthly_Household_Income]]=7,1,0)</f>
        <v>0</v>
      </c>
      <c r="CH370">
        <f>IF(Table13[[#This Row],[Monthly_Household_Income]]=8,1,0)</f>
        <v>0</v>
      </c>
      <c r="CI370">
        <f>IF(Table13[[#This Row],[Monthly_Household_Income]]=9,1,0)</f>
        <v>0</v>
      </c>
      <c r="CJ370">
        <f>IF(Table13[[#This Row],[Monthly_Household_Income]]=98,1,0)</f>
        <v>0</v>
      </c>
    </row>
    <row r="371" spans="1:88">
      <c r="A371">
        <v>1345</v>
      </c>
      <c r="B371" s="1">
        <v>42972</v>
      </c>
      <c r="C371" t="s">
        <v>35</v>
      </c>
      <c r="D371">
        <v>8</v>
      </c>
      <c r="E371">
        <v>8</v>
      </c>
      <c r="F371">
        <v>7</v>
      </c>
      <c r="G371">
        <v>8</v>
      </c>
      <c r="H371">
        <v>7</v>
      </c>
      <c r="I371">
        <v>8</v>
      </c>
      <c r="J371" t="s">
        <v>15</v>
      </c>
      <c r="K371">
        <v>7</v>
      </c>
      <c r="L371">
        <v>7</v>
      </c>
      <c r="M371">
        <v>6</v>
      </c>
      <c r="N371">
        <v>8</v>
      </c>
      <c r="O371">
        <v>8</v>
      </c>
      <c r="P371">
        <v>7</v>
      </c>
      <c r="Q371">
        <v>8</v>
      </c>
      <c r="R371">
        <v>6</v>
      </c>
      <c r="S371">
        <v>8</v>
      </c>
      <c r="T371">
        <v>7</v>
      </c>
      <c r="U371">
        <v>7</v>
      </c>
      <c r="V371">
        <v>8</v>
      </c>
      <c r="W371">
        <v>8</v>
      </c>
      <c r="X371">
        <v>7</v>
      </c>
      <c r="Y371">
        <v>7</v>
      </c>
      <c r="Z371">
        <v>6</v>
      </c>
      <c r="AA371">
        <v>6</v>
      </c>
      <c r="AB371">
        <v>8</v>
      </c>
      <c r="AC371">
        <v>1</v>
      </c>
      <c r="AD371">
        <f>IF(Table13[[#This Row],[payment]]=1,1,0)</f>
        <v>1</v>
      </c>
      <c r="AE371">
        <f>IF(Table13[[#This Row],[payment]]=2,1,0)</f>
        <v>0</v>
      </c>
      <c r="AF371">
        <f>IF(Table13[[#This Row],[payment]]=3,1,0)</f>
        <v>0</v>
      </c>
      <c r="AG371">
        <v>1</v>
      </c>
      <c r="AH371">
        <f>IF(Table13[[#This Row],[method_payment]]=1,1,0)</f>
        <v>1</v>
      </c>
      <c r="AI371">
        <f>IF(Table13[[#This Row],[method_payment]]=2,1,0)</f>
        <v>0</v>
      </c>
      <c r="AJ371">
        <f>IF(Table13[[#This Row],[method_payment]]=3,1,0)</f>
        <v>0</v>
      </c>
      <c r="AK371">
        <f>IF(Table13[[#This Row],[method_payment]]=5,1,0)</f>
        <v>0</v>
      </c>
      <c r="AL371">
        <f>IF(Table13[[#This Row],[method_payment]]=6,1,0)</f>
        <v>0</v>
      </c>
      <c r="AM371" t="s">
        <v>15</v>
      </c>
      <c r="AN371" t="s">
        <v>16</v>
      </c>
      <c r="AO371">
        <v>1</v>
      </c>
      <c r="AP371" s="2">
        <v>395.96</v>
      </c>
      <c r="AQ371" s="3">
        <f>IF(AND(Table13[[#This Row],[Average_amount_spent_per_visit_last_3_months]]&gt;=1,Table13[[#This Row],[Average_amount_spent_per_visit_last_3_months]]&lt;=999),1,0)</f>
        <v>1</v>
      </c>
      <c r="AR371" s="3">
        <f>IF(AND(Table13[[#This Row],[Average_amount_spent_per_visit_last_3_months]]&gt;=1000,Table13[[#This Row],[Average_amount_spent_per_visit_last_3_months]]&lt;=6700),1,0)</f>
        <v>0</v>
      </c>
      <c r="AS371">
        <v>3</v>
      </c>
      <c r="AT371">
        <v>30</v>
      </c>
      <c r="AU371">
        <f>IF(AND(Table13[[#This Row],[Age]]&gt;=18,Table13[[#This Row],[Age]]&lt;=25),1,0)</f>
        <v>0</v>
      </c>
      <c r="AV371">
        <f>IF(AND(Table13[[#This Row],[Age]]&gt;=26,Table13[[#This Row],[Age]]&lt;=35),1,0)</f>
        <v>1</v>
      </c>
      <c r="AW371">
        <f>IF(AND(Table13[[#This Row],[Age]]&gt;=36,Table13[[#This Row],[Age]]&lt;=45),1,0)</f>
        <v>0</v>
      </c>
      <c r="AX371">
        <f>IF(AND(Table13[[#This Row],[Age]]&gt;=46,Table13[[#This Row],[Age]]&lt;=55),1,0)</f>
        <v>0</v>
      </c>
      <c r="AY371">
        <f>IF(AND(Table13[[#This Row],[Age]]&gt;=56,Table13[[#This Row],[Age]]&lt;=67),1,0)</f>
        <v>0</v>
      </c>
      <c r="AZ371" t="s">
        <v>25</v>
      </c>
      <c r="BA371">
        <f>IF(Table13[[#This Row],[Marital Status]]="Married",1,0)</f>
        <v>1</v>
      </c>
      <c r="BB371">
        <f>IF(Table13[[#This Row],[Marital Status]]="Single",1,0)</f>
        <v>0</v>
      </c>
      <c r="BC371" t="s">
        <v>27</v>
      </c>
      <c r="BD371">
        <f>IF(Table13[[#This Row],[gender]]="Male",1,0)</f>
        <v>1</v>
      </c>
      <c r="BE371">
        <f>IF(Table13[[#This Row],[gender]]="Female",1,0)</f>
        <v>0</v>
      </c>
      <c r="BF371" t="s">
        <v>23</v>
      </c>
      <c r="BG371">
        <f>IF(Table13[[#This Row],[Highest level of Education]]="Did not attend school",1,0)</f>
        <v>0</v>
      </c>
      <c r="BH371">
        <f>IF(Table13[[#This Row],[Highest level of Education]]="K12 completed",1,0)</f>
        <v>0</v>
      </c>
      <c r="BI371">
        <f>IF(Table13[[#This Row],[Highest level of Education]]="High School Completed",1,0)</f>
        <v>0</v>
      </c>
      <c r="BJ371">
        <f>IF(Table13[[#This Row],[Highest level of Education]]="Technical Diploma/Partially completed College",1,0)</f>
        <v>1</v>
      </c>
      <c r="BK371">
        <f>IF(Table13[[#This Row],[Highest level of Education]]="University/College Degree",1,0)</f>
        <v>0</v>
      </c>
      <c r="BL371">
        <f>IF(Table13[[#This Row],[Highest level of Education]]="Post-graduate education",1,0)</f>
        <v>0</v>
      </c>
      <c r="BM371">
        <v>2</v>
      </c>
      <c r="BN371">
        <v>1</v>
      </c>
      <c r="BO371">
        <v>4</v>
      </c>
      <c r="BP371">
        <f>IF(Table13[[#This Row],[Monthly_Income 1_5500 2_8000 3_11000 4_15000 5_20000 6_27000 7_35000 8_5000 9_51000 98_0]]=1,1,0)</f>
        <v>0</v>
      </c>
      <c r="BQ371">
        <f>IF(Table13[[#This Row],[Monthly_Income 1_5500 2_8000 3_11000 4_15000 5_20000 6_27000 7_35000 8_5000 9_51000 98_0]]=2,1,0)</f>
        <v>0</v>
      </c>
      <c r="BR371">
        <f>IF(Table13[[#This Row],[Monthly_Income 1_5500 2_8000 3_11000 4_15000 5_20000 6_27000 7_35000 8_5000 9_51000 98_0]]=3,1,0)</f>
        <v>0</v>
      </c>
      <c r="BS371">
        <f>IF(Table13[[#This Row],[Monthly_Income 1_5500 2_8000 3_11000 4_15000 5_20000 6_27000 7_35000 8_5000 9_51000 98_0]]=4,1,0)</f>
        <v>1</v>
      </c>
      <c r="BT371">
        <f>IF(Table13[[#This Row],[Monthly_Income 1_5500 2_8000 3_11000 4_15000 5_20000 6_27000 7_35000 8_5000 9_51000 98_0]]=5,1,0)</f>
        <v>0</v>
      </c>
      <c r="BU371">
        <f>IF(Table13[[#This Row],[Monthly_Income 1_5500 2_8000 3_11000 4_15000 5_20000 6_27000 7_35000 8_5000 9_51000 98_0]]=6,1,0)</f>
        <v>0</v>
      </c>
      <c r="BV371">
        <f>IF(Table13[[#This Row],[Monthly_Income 1_5500 2_8000 3_11000 4_15000 5_20000 6_27000 7_35000 8_5000 9_51000 98_0]]=7,1,0)</f>
        <v>0</v>
      </c>
      <c r="BW371">
        <f>IF(Table13[[#This Row],[Monthly_Income 1_5500 2_8000 3_11000 4_15000 5_20000 6_27000 7_35000 8_5000 9_51000 98_0]]=8,1,0)</f>
        <v>0</v>
      </c>
      <c r="BX371">
        <f>IF(Table13[[#This Row],[Monthly_Income 1_5500 2_8000 3_11000 4_15000 5_20000 6_27000 7_35000 8_5000 9_51000 98_0]]=9,1,0)</f>
        <v>0</v>
      </c>
      <c r="BY371">
        <f>IF(Table13[[#This Row],[Monthly_Income 1_5500 2_8000 3_11000 4_15000 5_20000 6_27000 7_35000 8_5000 9_51000 98_0]]=98,1,0)</f>
        <v>0</v>
      </c>
      <c r="BZ371">
        <v>4</v>
      </c>
      <c r="CA371">
        <f>IF(Table13[[#This Row],[Monthly_Household_Income]]=1,1,0)</f>
        <v>0</v>
      </c>
      <c r="CB371">
        <f>IF(Table13[[#This Row],[Monthly_Household_Income]]=2,1,0)</f>
        <v>0</v>
      </c>
      <c r="CC371">
        <f>IF(Table13[[#This Row],[Monthly_Household_Income]]=3,1,0)</f>
        <v>0</v>
      </c>
      <c r="CD371">
        <f>IF(Table13[[#This Row],[Monthly_Household_Income]]=4,1,0)</f>
        <v>1</v>
      </c>
      <c r="CE371">
        <f>IF(Table13[[#This Row],[Monthly_Household_Income]]=5,1,0)</f>
        <v>0</v>
      </c>
      <c r="CF371">
        <f>IF(Table13[[#This Row],[Monthly_Household_Income]]=6,1,0)</f>
        <v>0</v>
      </c>
      <c r="CG371">
        <f>IF(Table13[[#This Row],[Monthly_Household_Income]]=7,1,0)</f>
        <v>0</v>
      </c>
      <c r="CH371">
        <f>IF(Table13[[#This Row],[Monthly_Household_Income]]=8,1,0)</f>
        <v>0</v>
      </c>
      <c r="CI371">
        <f>IF(Table13[[#This Row],[Monthly_Household_Income]]=9,1,0)</f>
        <v>0</v>
      </c>
      <c r="CJ371">
        <f>IF(Table13[[#This Row],[Monthly_Household_Income]]=98,1,0)</f>
        <v>0</v>
      </c>
    </row>
    <row r="372" spans="1:88">
      <c r="A372">
        <v>1357</v>
      </c>
      <c r="B372" s="1">
        <v>42974</v>
      </c>
      <c r="C372" t="s">
        <v>31</v>
      </c>
      <c r="D372">
        <v>8</v>
      </c>
      <c r="E372">
        <v>7</v>
      </c>
      <c r="F372">
        <v>9</v>
      </c>
      <c r="G372">
        <v>8</v>
      </c>
      <c r="H372">
        <v>7</v>
      </c>
      <c r="I372">
        <v>8</v>
      </c>
      <c r="J372" t="s">
        <v>16</v>
      </c>
      <c r="K372">
        <v>8</v>
      </c>
      <c r="L372">
        <v>9</v>
      </c>
      <c r="M372">
        <v>9</v>
      </c>
      <c r="N372">
        <v>10</v>
      </c>
      <c r="O372">
        <v>9</v>
      </c>
      <c r="P372">
        <v>10</v>
      </c>
      <c r="Q372">
        <v>8</v>
      </c>
      <c r="R372">
        <v>8</v>
      </c>
      <c r="S372">
        <v>8</v>
      </c>
      <c r="T372">
        <v>7</v>
      </c>
      <c r="U372">
        <v>8</v>
      </c>
      <c r="V372">
        <v>8</v>
      </c>
      <c r="W372">
        <v>8</v>
      </c>
      <c r="X372">
        <v>9</v>
      </c>
      <c r="Y372">
        <v>8</v>
      </c>
      <c r="Z372">
        <v>7</v>
      </c>
      <c r="AA372">
        <v>7</v>
      </c>
      <c r="AB372">
        <v>7</v>
      </c>
      <c r="AC372">
        <v>2</v>
      </c>
      <c r="AD372">
        <f>IF(Table13[[#This Row],[payment]]=1,1,0)</f>
        <v>0</v>
      </c>
      <c r="AE372">
        <f>IF(Table13[[#This Row],[payment]]=2,1,0)</f>
        <v>1</v>
      </c>
      <c r="AF372">
        <f>IF(Table13[[#This Row],[payment]]=3,1,0)</f>
        <v>0</v>
      </c>
      <c r="AG372">
        <v>5</v>
      </c>
      <c r="AH372">
        <f>IF(Table13[[#This Row],[method_payment]]=1,1,0)</f>
        <v>0</v>
      </c>
      <c r="AI372">
        <f>IF(Table13[[#This Row],[method_payment]]=2,1,0)</f>
        <v>0</v>
      </c>
      <c r="AJ372">
        <f>IF(Table13[[#This Row],[method_payment]]=3,1,0)</f>
        <v>0</v>
      </c>
      <c r="AK372">
        <f>IF(Table13[[#This Row],[method_payment]]=5,1,0)</f>
        <v>1</v>
      </c>
      <c r="AL372">
        <f>IF(Table13[[#This Row],[method_payment]]=6,1,0)</f>
        <v>0</v>
      </c>
      <c r="AM372" t="s">
        <v>16</v>
      </c>
      <c r="AN372" t="s">
        <v>16</v>
      </c>
      <c r="AO372">
        <v>3</v>
      </c>
      <c r="AP372" s="2">
        <v>123.1</v>
      </c>
      <c r="AQ372" s="3">
        <f>IF(AND(Table13[[#This Row],[Average_amount_spent_per_visit_last_3_months]]&gt;=1,Table13[[#This Row],[Average_amount_spent_per_visit_last_3_months]]&lt;=999),1,0)</f>
        <v>1</v>
      </c>
      <c r="AR372" s="3">
        <f>IF(AND(Table13[[#This Row],[Average_amount_spent_per_visit_last_3_months]]&gt;=1000,Table13[[#This Row],[Average_amount_spent_per_visit_last_3_months]]&lt;=6700),1,0)</f>
        <v>0</v>
      </c>
      <c r="AS372">
        <v>3</v>
      </c>
      <c r="AT372">
        <v>36</v>
      </c>
      <c r="AU372">
        <f>IF(AND(Table13[[#This Row],[Age]]&gt;=18,Table13[[#This Row],[Age]]&lt;=25),1,0)</f>
        <v>0</v>
      </c>
      <c r="AV372">
        <f>IF(AND(Table13[[#This Row],[Age]]&gt;=26,Table13[[#This Row],[Age]]&lt;=35),1,0)</f>
        <v>0</v>
      </c>
      <c r="AW372">
        <f>IF(AND(Table13[[#This Row],[Age]]&gt;=36,Table13[[#This Row],[Age]]&lt;=45),1,0)</f>
        <v>1</v>
      </c>
      <c r="AX372">
        <f>IF(AND(Table13[[#This Row],[Age]]&gt;=46,Table13[[#This Row],[Age]]&lt;=55),1,0)</f>
        <v>0</v>
      </c>
      <c r="AY372">
        <f>IF(AND(Table13[[#This Row],[Age]]&gt;=56,Table13[[#This Row],[Age]]&lt;=67),1,0)</f>
        <v>0</v>
      </c>
      <c r="AZ372" t="s">
        <v>25</v>
      </c>
      <c r="BA372">
        <f>IF(Table13[[#This Row],[Marital Status]]="Married",1,0)</f>
        <v>1</v>
      </c>
      <c r="BB372">
        <f>IF(Table13[[#This Row],[Marital Status]]="Single",1,0)</f>
        <v>0</v>
      </c>
      <c r="BC372" t="s">
        <v>28</v>
      </c>
      <c r="BD372">
        <f>IF(Table13[[#This Row],[gender]]="Male",1,0)</f>
        <v>0</v>
      </c>
      <c r="BE372">
        <f>IF(Table13[[#This Row],[gender]]="Female",1,0)</f>
        <v>1</v>
      </c>
      <c r="BF372" t="s">
        <v>20</v>
      </c>
      <c r="BG372">
        <f>IF(Table13[[#This Row],[Highest level of Education]]="Did not attend school",1,0)</f>
        <v>0</v>
      </c>
      <c r="BH372">
        <f>IF(Table13[[#This Row],[Highest level of Education]]="K12 completed",1,0)</f>
        <v>0</v>
      </c>
      <c r="BI372">
        <f>IF(Table13[[#This Row],[Highest level of Education]]="High School Completed",1,0)</f>
        <v>1</v>
      </c>
      <c r="BJ372">
        <f>IF(Table13[[#This Row],[Highest level of Education]]="Technical Diploma/Partially completed College",1,0)</f>
        <v>0</v>
      </c>
      <c r="BK372">
        <f>IF(Table13[[#This Row],[Highest level of Education]]="University/College Degree",1,0)</f>
        <v>0</v>
      </c>
      <c r="BL372">
        <f>IF(Table13[[#This Row],[Highest level of Education]]="Post-graduate education",1,0)</f>
        <v>0</v>
      </c>
      <c r="BM372">
        <v>3</v>
      </c>
      <c r="BN372">
        <v>1</v>
      </c>
      <c r="BO372">
        <v>1</v>
      </c>
      <c r="BP372">
        <f>IF(Table13[[#This Row],[Monthly_Income 1_5500 2_8000 3_11000 4_15000 5_20000 6_27000 7_35000 8_5000 9_51000 98_0]]=1,1,0)</f>
        <v>1</v>
      </c>
      <c r="BQ372">
        <f>IF(Table13[[#This Row],[Monthly_Income 1_5500 2_8000 3_11000 4_15000 5_20000 6_27000 7_35000 8_5000 9_51000 98_0]]=2,1,0)</f>
        <v>0</v>
      </c>
      <c r="BR372">
        <f>IF(Table13[[#This Row],[Monthly_Income 1_5500 2_8000 3_11000 4_15000 5_20000 6_27000 7_35000 8_5000 9_51000 98_0]]=3,1,0)</f>
        <v>0</v>
      </c>
      <c r="BS372">
        <f>IF(Table13[[#This Row],[Monthly_Income 1_5500 2_8000 3_11000 4_15000 5_20000 6_27000 7_35000 8_5000 9_51000 98_0]]=4,1,0)</f>
        <v>0</v>
      </c>
      <c r="BT372">
        <f>IF(Table13[[#This Row],[Monthly_Income 1_5500 2_8000 3_11000 4_15000 5_20000 6_27000 7_35000 8_5000 9_51000 98_0]]=5,1,0)</f>
        <v>0</v>
      </c>
      <c r="BU372">
        <f>IF(Table13[[#This Row],[Monthly_Income 1_5500 2_8000 3_11000 4_15000 5_20000 6_27000 7_35000 8_5000 9_51000 98_0]]=6,1,0)</f>
        <v>0</v>
      </c>
      <c r="BV372">
        <f>IF(Table13[[#This Row],[Monthly_Income 1_5500 2_8000 3_11000 4_15000 5_20000 6_27000 7_35000 8_5000 9_51000 98_0]]=7,1,0)</f>
        <v>0</v>
      </c>
      <c r="BW372">
        <f>IF(Table13[[#This Row],[Monthly_Income 1_5500 2_8000 3_11000 4_15000 5_20000 6_27000 7_35000 8_5000 9_51000 98_0]]=8,1,0)</f>
        <v>0</v>
      </c>
      <c r="BX372">
        <f>IF(Table13[[#This Row],[Monthly_Income 1_5500 2_8000 3_11000 4_15000 5_20000 6_27000 7_35000 8_5000 9_51000 98_0]]=9,1,0)</f>
        <v>0</v>
      </c>
      <c r="BY372">
        <f>IF(Table13[[#This Row],[Monthly_Income 1_5500 2_8000 3_11000 4_15000 5_20000 6_27000 7_35000 8_5000 9_51000 98_0]]=98,1,0)</f>
        <v>0</v>
      </c>
      <c r="BZ372">
        <v>2</v>
      </c>
      <c r="CA372">
        <f>IF(Table13[[#This Row],[Monthly_Household_Income]]=1,1,0)</f>
        <v>0</v>
      </c>
      <c r="CB372">
        <f>IF(Table13[[#This Row],[Monthly_Household_Income]]=2,1,0)</f>
        <v>1</v>
      </c>
      <c r="CC372">
        <f>IF(Table13[[#This Row],[Monthly_Household_Income]]=3,1,0)</f>
        <v>0</v>
      </c>
      <c r="CD372">
        <f>IF(Table13[[#This Row],[Monthly_Household_Income]]=4,1,0)</f>
        <v>0</v>
      </c>
      <c r="CE372">
        <f>IF(Table13[[#This Row],[Monthly_Household_Income]]=5,1,0)</f>
        <v>0</v>
      </c>
      <c r="CF372">
        <f>IF(Table13[[#This Row],[Monthly_Household_Income]]=6,1,0)</f>
        <v>0</v>
      </c>
      <c r="CG372">
        <f>IF(Table13[[#This Row],[Monthly_Household_Income]]=7,1,0)</f>
        <v>0</v>
      </c>
      <c r="CH372">
        <f>IF(Table13[[#This Row],[Monthly_Household_Income]]=8,1,0)</f>
        <v>0</v>
      </c>
      <c r="CI372">
        <f>IF(Table13[[#This Row],[Monthly_Household_Income]]=9,1,0)</f>
        <v>0</v>
      </c>
      <c r="CJ372">
        <f>IF(Table13[[#This Row],[Monthly_Household_Income]]=98,1,0)</f>
        <v>0</v>
      </c>
    </row>
    <row r="373" spans="1:88">
      <c r="A373">
        <v>1362</v>
      </c>
      <c r="B373" s="1">
        <v>42994</v>
      </c>
      <c r="C373" t="s">
        <v>31</v>
      </c>
      <c r="D373">
        <v>6</v>
      </c>
      <c r="E373">
        <v>9</v>
      </c>
      <c r="F373">
        <v>6</v>
      </c>
      <c r="G373">
        <v>8</v>
      </c>
      <c r="H373">
        <v>7</v>
      </c>
      <c r="I373">
        <v>8</v>
      </c>
      <c r="J373" t="s">
        <v>15</v>
      </c>
      <c r="K373">
        <v>9</v>
      </c>
      <c r="L373">
        <v>7</v>
      </c>
      <c r="M373">
        <v>8</v>
      </c>
      <c r="N373">
        <v>8</v>
      </c>
      <c r="O373">
        <v>8</v>
      </c>
      <c r="P373">
        <v>6</v>
      </c>
      <c r="Q373">
        <v>8</v>
      </c>
      <c r="R373">
        <v>7</v>
      </c>
      <c r="S373">
        <v>9</v>
      </c>
      <c r="T373">
        <v>8</v>
      </c>
      <c r="U373">
        <v>10</v>
      </c>
      <c r="V373">
        <v>8</v>
      </c>
      <c r="W373">
        <v>8</v>
      </c>
      <c r="X373">
        <v>9</v>
      </c>
      <c r="Y373">
        <v>8</v>
      </c>
      <c r="Z373">
        <v>7</v>
      </c>
      <c r="AA373">
        <v>8</v>
      </c>
      <c r="AB373">
        <v>9</v>
      </c>
      <c r="AC373">
        <v>1</v>
      </c>
      <c r="AD373">
        <f>IF(Table13[[#This Row],[payment]]=1,1,0)</f>
        <v>1</v>
      </c>
      <c r="AE373">
        <f>IF(Table13[[#This Row],[payment]]=2,1,0)</f>
        <v>0</v>
      </c>
      <c r="AF373">
        <f>IF(Table13[[#This Row],[payment]]=3,1,0)</f>
        <v>0</v>
      </c>
      <c r="AG373">
        <v>2</v>
      </c>
      <c r="AH373">
        <f>IF(Table13[[#This Row],[method_payment]]=1,1,0)</f>
        <v>0</v>
      </c>
      <c r="AI373">
        <f>IF(Table13[[#This Row],[method_payment]]=2,1,0)</f>
        <v>1</v>
      </c>
      <c r="AJ373">
        <f>IF(Table13[[#This Row],[method_payment]]=3,1,0)</f>
        <v>0</v>
      </c>
      <c r="AK373">
        <f>IF(Table13[[#This Row],[method_payment]]=5,1,0)</f>
        <v>0</v>
      </c>
      <c r="AL373">
        <f>IF(Table13[[#This Row],[method_payment]]=6,1,0)</f>
        <v>0</v>
      </c>
      <c r="AM373" t="s">
        <v>16</v>
      </c>
      <c r="AN373" t="s">
        <v>16</v>
      </c>
      <c r="AO373">
        <v>8</v>
      </c>
      <c r="AP373" s="2">
        <v>743.78</v>
      </c>
      <c r="AQ373" s="3">
        <f>IF(AND(Table13[[#This Row],[Average_amount_spent_per_visit_last_3_months]]&gt;=1,Table13[[#This Row],[Average_amount_spent_per_visit_last_3_months]]&lt;=999),1,0)</f>
        <v>1</v>
      </c>
      <c r="AR373" s="3">
        <f>IF(AND(Table13[[#This Row],[Average_amount_spent_per_visit_last_3_months]]&gt;=1000,Table13[[#This Row],[Average_amount_spent_per_visit_last_3_months]]&lt;=6700),1,0)</f>
        <v>0</v>
      </c>
      <c r="AS373">
        <v>3</v>
      </c>
      <c r="AT373">
        <v>34</v>
      </c>
      <c r="AU373">
        <f>IF(AND(Table13[[#This Row],[Age]]&gt;=18,Table13[[#This Row],[Age]]&lt;=25),1,0)</f>
        <v>0</v>
      </c>
      <c r="AV373">
        <f>IF(AND(Table13[[#This Row],[Age]]&gt;=26,Table13[[#This Row],[Age]]&lt;=35),1,0)</f>
        <v>1</v>
      </c>
      <c r="AW373">
        <f>IF(AND(Table13[[#This Row],[Age]]&gt;=36,Table13[[#This Row],[Age]]&lt;=45),1,0)</f>
        <v>0</v>
      </c>
      <c r="AX373">
        <f>IF(AND(Table13[[#This Row],[Age]]&gt;=46,Table13[[#This Row],[Age]]&lt;=55),1,0)</f>
        <v>0</v>
      </c>
      <c r="AY373">
        <f>IF(AND(Table13[[#This Row],[Age]]&gt;=56,Table13[[#This Row],[Age]]&lt;=67),1,0)</f>
        <v>0</v>
      </c>
      <c r="AZ373" t="s">
        <v>25</v>
      </c>
      <c r="BA373">
        <f>IF(Table13[[#This Row],[Marital Status]]="Married",1,0)</f>
        <v>1</v>
      </c>
      <c r="BB373">
        <f>IF(Table13[[#This Row],[Marital Status]]="Single",1,0)</f>
        <v>0</v>
      </c>
      <c r="BC373" t="s">
        <v>28</v>
      </c>
      <c r="BD373">
        <f>IF(Table13[[#This Row],[gender]]="Male",1,0)</f>
        <v>0</v>
      </c>
      <c r="BE373">
        <f>IF(Table13[[#This Row],[gender]]="Female",1,0)</f>
        <v>1</v>
      </c>
      <c r="BF373" t="s">
        <v>23</v>
      </c>
      <c r="BG373">
        <f>IF(Table13[[#This Row],[Highest level of Education]]="Did not attend school",1,0)</f>
        <v>0</v>
      </c>
      <c r="BH373">
        <f>IF(Table13[[#This Row],[Highest level of Education]]="K12 completed",1,0)</f>
        <v>0</v>
      </c>
      <c r="BI373">
        <f>IF(Table13[[#This Row],[Highest level of Education]]="High School Completed",1,0)</f>
        <v>0</v>
      </c>
      <c r="BJ373">
        <f>IF(Table13[[#This Row],[Highest level of Education]]="Technical Diploma/Partially completed College",1,0)</f>
        <v>1</v>
      </c>
      <c r="BK373">
        <f>IF(Table13[[#This Row],[Highest level of Education]]="University/College Degree",1,0)</f>
        <v>0</v>
      </c>
      <c r="BL373">
        <f>IF(Table13[[#This Row],[Highest level of Education]]="Post-graduate education",1,0)</f>
        <v>0</v>
      </c>
      <c r="BM373">
        <v>3</v>
      </c>
      <c r="BN373">
        <v>1</v>
      </c>
      <c r="BO373">
        <v>4</v>
      </c>
      <c r="BP373">
        <f>IF(Table13[[#This Row],[Monthly_Income 1_5500 2_8000 3_11000 4_15000 5_20000 6_27000 7_35000 8_5000 9_51000 98_0]]=1,1,0)</f>
        <v>0</v>
      </c>
      <c r="BQ373">
        <f>IF(Table13[[#This Row],[Monthly_Income 1_5500 2_8000 3_11000 4_15000 5_20000 6_27000 7_35000 8_5000 9_51000 98_0]]=2,1,0)</f>
        <v>0</v>
      </c>
      <c r="BR373">
        <f>IF(Table13[[#This Row],[Monthly_Income 1_5500 2_8000 3_11000 4_15000 5_20000 6_27000 7_35000 8_5000 9_51000 98_0]]=3,1,0)</f>
        <v>0</v>
      </c>
      <c r="BS373">
        <f>IF(Table13[[#This Row],[Monthly_Income 1_5500 2_8000 3_11000 4_15000 5_20000 6_27000 7_35000 8_5000 9_51000 98_0]]=4,1,0)</f>
        <v>1</v>
      </c>
      <c r="BT373">
        <f>IF(Table13[[#This Row],[Monthly_Income 1_5500 2_8000 3_11000 4_15000 5_20000 6_27000 7_35000 8_5000 9_51000 98_0]]=5,1,0)</f>
        <v>0</v>
      </c>
      <c r="BU373">
        <f>IF(Table13[[#This Row],[Monthly_Income 1_5500 2_8000 3_11000 4_15000 5_20000 6_27000 7_35000 8_5000 9_51000 98_0]]=6,1,0)</f>
        <v>0</v>
      </c>
      <c r="BV373">
        <f>IF(Table13[[#This Row],[Monthly_Income 1_5500 2_8000 3_11000 4_15000 5_20000 6_27000 7_35000 8_5000 9_51000 98_0]]=7,1,0)</f>
        <v>0</v>
      </c>
      <c r="BW373">
        <f>IF(Table13[[#This Row],[Monthly_Income 1_5500 2_8000 3_11000 4_15000 5_20000 6_27000 7_35000 8_5000 9_51000 98_0]]=8,1,0)</f>
        <v>0</v>
      </c>
      <c r="BX373">
        <f>IF(Table13[[#This Row],[Monthly_Income 1_5500 2_8000 3_11000 4_15000 5_20000 6_27000 7_35000 8_5000 9_51000 98_0]]=9,1,0)</f>
        <v>0</v>
      </c>
      <c r="BY373">
        <f>IF(Table13[[#This Row],[Monthly_Income 1_5500 2_8000 3_11000 4_15000 5_20000 6_27000 7_35000 8_5000 9_51000 98_0]]=98,1,0)</f>
        <v>0</v>
      </c>
      <c r="BZ373">
        <v>8</v>
      </c>
      <c r="CA373">
        <f>IF(Table13[[#This Row],[Monthly_Household_Income]]=1,1,0)</f>
        <v>0</v>
      </c>
      <c r="CB373">
        <f>IF(Table13[[#This Row],[Monthly_Household_Income]]=2,1,0)</f>
        <v>0</v>
      </c>
      <c r="CC373">
        <f>IF(Table13[[#This Row],[Monthly_Household_Income]]=3,1,0)</f>
        <v>0</v>
      </c>
      <c r="CD373">
        <f>IF(Table13[[#This Row],[Monthly_Household_Income]]=4,1,0)</f>
        <v>0</v>
      </c>
      <c r="CE373">
        <f>IF(Table13[[#This Row],[Monthly_Household_Income]]=5,1,0)</f>
        <v>0</v>
      </c>
      <c r="CF373">
        <f>IF(Table13[[#This Row],[Monthly_Household_Income]]=6,1,0)</f>
        <v>0</v>
      </c>
      <c r="CG373">
        <f>IF(Table13[[#This Row],[Monthly_Household_Income]]=7,1,0)</f>
        <v>0</v>
      </c>
      <c r="CH373">
        <f>IF(Table13[[#This Row],[Monthly_Household_Income]]=8,1,0)</f>
        <v>1</v>
      </c>
      <c r="CI373">
        <f>IF(Table13[[#This Row],[Monthly_Household_Income]]=9,1,0)</f>
        <v>0</v>
      </c>
      <c r="CJ373">
        <f>IF(Table13[[#This Row],[Monthly_Household_Income]]=98,1,0)</f>
        <v>0</v>
      </c>
    </row>
    <row r="374" spans="1:88">
      <c r="A374">
        <v>1368</v>
      </c>
      <c r="B374" s="1">
        <v>42974</v>
      </c>
      <c r="C374" t="s">
        <v>35</v>
      </c>
      <c r="D374">
        <v>6</v>
      </c>
      <c r="E374">
        <v>7</v>
      </c>
      <c r="F374">
        <v>6</v>
      </c>
      <c r="G374">
        <v>7</v>
      </c>
      <c r="H374">
        <v>7</v>
      </c>
      <c r="I374">
        <v>8</v>
      </c>
      <c r="J374" t="s">
        <v>15</v>
      </c>
      <c r="K374">
        <v>8</v>
      </c>
      <c r="L374">
        <v>9</v>
      </c>
      <c r="M374">
        <v>8</v>
      </c>
      <c r="N374">
        <v>9</v>
      </c>
      <c r="O374">
        <v>8</v>
      </c>
      <c r="P374">
        <v>6</v>
      </c>
      <c r="Q374">
        <v>8</v>
      </c>
      <c r="R374">
        <v>7</v>
      </c>
      <c r="S374">
        <v>6</v>
      </c>
      <c r="T374">
        <v>7</v>
      </c>
      <c r="U374">
        <v>8</v>
      </c>
      <c r="V374">
        <v>6</v>
      </c>
      <c r="W374">
        <v>8</v>
      </c>
      <c r="X374">
        <v>8</v>
      </c>
      <c r="Y374">
        <v>9</v>
      </c>
      <c r="Z374">
        <v>10</v>
      </c>
      <c r="AA374">
        <v>7</v>
      </c>
      <c r="AB374">
        <v>7</v>
      </c>
      <c r="AC374">
        <v>1</v>
      </c>
      <c r="AD374">
        <f>IF(Table13[[#This Row],[payment]]=1,1,0)</f>
        <v>1</v>
      </c>
      <c r="AE374">
        <f>IF(Table13[[#This Row],[payment]]=2,1,0)</f>
        <v>0</v>
      </c>
      <c r="AF374">
        <f>IF(Table13[[#This Row],[payment]]=3,1,0)</f>
        <v>0</v>
      </c>
      <c r="AG374">
        <v>1</v>
      </c>
      <c r="AH374">
        <f>IF(Table13[[#This Row],[method_payment]]=1,1,0)</f>
        <v>1</v>
      </c>
      <c r="AI374">
        <f>IF(Table13[[#This Row],[method_payment]]=2,1,0)</f>
        <v>0</v>
      </c>
      <c r="AJ374">
        <f>IF(Table13[[#This Row],[method_payment]]=3,1,0)</f>
        <v>0</v>
      </c>
      <c r="AK374">
        <f>IF(Table13[[#This Row],[method_payment]]=5,1,0)</f>
        <v>0</v>
      </c>
      <c r="AL374">
        <f>IF(Table13[[#This Row],[method_payment]]=6,1,0)</f>
        <v>0</v>
      </c>
      <c r="AM374" t="s">
        <v>16</v>
      </c>
      <c r="AN374" t="s">
        <v>16</v>
      </c>
      <c r="AO374">
        <v>1</v>
      </c>
      <c r="AP374" s="2">
        <v>560.96</v>
      </c>
      <c r="AQ374" s="3">
        <f>IF(AND(Table13[[#This Row],[Average_amount_spent_per_visit_last_3_months]]&gt;=1,Table13[[#This Row],[Average_amount_spent_per_visit_last_3_months]]&lt;=999),1,0)</f>
        <v>1</v>
      </c>
      <c r="AR374" s="3">
        <f>IF(AND(Table13[[#This Row],[Average_amount_spent_per_visit_last_3_months]]&gt;=1000,Table13[[#This Row],[Average_amount_spent_per_visit_last_3_months]]&lt;=6700),1,0)</f>
        <v>0</v>
      </c>
      <c r="AS374">
        <v>2</v>
      </c>
      <c r="AT374">
        <v>31</v>
      </c>
      <c r="AU374">
        <f>IF(AND(Table13[[#This Row],[Age]]&gt;=18,Table13[[#This Row],[Age]]&lt;=25),1,0)</f>
        <v>0</v>
      </c>
      <c r="AV374">
        <f>IF(AND(Table13[[#This Row],[Age]]&gt;=26,Table13[[#This Row],[Age]]&lt;=35),1,0)</f>
        <v>1</v>
      </c>
      <c r="AW374">
        <f>IF(AND(Table13[[#This Row],[Age]]&gt;=36,Table13[[#This Row],[Age]]&lt;=45),1,0)</f>
        <v>0</v>
      </c>
      <c r="AX374">
        <f>IF(AND(Table13[[#This Row],[Age]]&gt;=46,Table13[[#This Row],[Age]]&lt;=55),1,0)</f>
        <v>0</v>
      </c>
      <c r="AY374">
        <f>IF(AND(Table13[[#This Row],[Age]]&gt;=56,Table13[[#This Row],[Age]]&lt;=67),1,0)</f>
        <v>0</v>
      </c>
      <c r="AZ374" t="s">
        <v>25</v>
      </c>
      <c r="BA374">
        <f>IF(Table13[[#This Row],[Marital Status]]="Married",1,0)</f>
        <v>1</v>
      </c>
      <c r="BB374">
        <f>IF(Table13[[#This Row],[Marital Status]]="Single",1,0)</f>
        <v>0</v>
      </c>
      <c r="BC374" t="s">
        <v>27</v>
      </c>
      <c r="BD374">
        <f>IF(Table13[[#This Row],[gender]]="Male",1,0)</f>
        <v>1</v>
      </c>
      <c r="BE374">
        <f>IF(Table13[[#This Row],[gender]]="Female",1,0)</f>
        <v>0</v>
      </c>
      <c r="BF374" t="s">
        <v>20</v>
      </c>
      <c r="BG374">
        <f>IF(Table13[[#This Row],[Highest level of Education]]="Did not attend school",1,0)</f>
        <v>0</v>
      </c>
      <c r="BH374">
        <f>IF(Table13[[#This Row],[Highest level of Education]]="K12 completed",1,0)</f>
        <v>0</v>
      </c>
      <c r="BI374">
        <f>IF(Table13[[#This Row],[Highest level of Education]]="High School Completed",1,0)</f>
        <v>1</v>
      </c>
      <c r="BJ374">
        <f>IF(Table13[[#This Row],[Highest level of Education]]="Technical Diploma/Partially completed College",1,0)</f>
        <v>0</v>
      </c>
      <c r="BK374">
        <f>IF(Table13[[#This Row],[Highest level of Education]]="University/College Degree",1,0)</f>
        <v>0</v>
      </c>
      <c r="BL374">
        <f>IF(Table13[[#This Row],[Highest level of Education]]="Post-graduate education",1,0)</f>
        <v>0</v>
      </c>
      <c r="BM374">
        <v>1</v>
      </c>
      <c r="BN374">
        <v>1</v>
      </c>
      <c r="BO374">
        <v>2</v>
      </c>
      <c r="BP374">
        <f>IF(Table13[[#This Row],[Monthly_Income 1_5500 2_8000 3_11000 4_15000 5_20000 6_27000 7_35000 8_5000 9_51000 98_0]]=1,1,0)</f>
        <v>0</v>
      </c>
      <c r="BQ374">
        <f>IF(Table13[[#This Row],[Monthly_Income 1_5500 2_8000 3_11000 4_15000 5_20000 6_27000 7_35000 8_5000 9_51000 98_0]]=2,1,0)</f>
        <v>1</v>
      </c>
      <c r="BR374">
        <f>IF(Table13[[#This Row],[Monthly_Income 1_5500 2_8000 3_11000 4_15000 5_20000 6_27000 7_35000 8_5000 9_51000 98_0]]=3,1,0)</f>
        <v>0</v>
      </c>
      <c r="BS374">
        <f>IF(Table13[[#This Row],[Monthly_Income 1_5500 2_8000 3_11000 4_15000 5_20000 6_27000 7_35000 8_5000 9_51000 98_0]]=4,1,0)</f>
        <v>0</v>
      </c>
      <c r="BT374">
        <f>IF(Table13[[#This Row],[Monthly_Income 1_5500 2_8000 3_11000 4_15000 5_20000 6_27000 7_35000 8_5000 9_51000 98_0]]=5,1,0)</f>
        <v>0</v>
      </c>
      <c r="BU374">
        <f>IF(Table13[[#This Row],[Monthly_Income 1_5500 2_8000 3_11000 4_15000 5_20000 6_27000 7_35000 8_5000 9_51000 98_0]]=6,1,0)</f>
        <v>0</v>
      </c>
      <c r="BV374">
        <f>IF(Table13[[#This Row],[Monthly_Income 1_5500 2_8000 3_11000 4_15000 5_20000 6_27000 7_35000 8_5000 9_51000 98_0]]=7,1,0)</f>
        <v>0</v>
      </c>
      <c r="BW374">
        <f>IF(Table13[[#This Row],[Monthly_Income 1_5500 2_8000 3_11000 4_15000 5_20000 6_27000 7_35000 8_5000 9_51000 98_0]]=8,1,0)</f>
        <v>0</v>
      </c>
      <c r="BX374">
        <f>IF(Table13[[#This Row],[Monthly_Income 1_5500 2_8000 3_11000 4_15000 5_20000 6_27000 7_35000 8_5000 9_51000 98_0]]=9,1,0)</f>
        <v>0</v>
      </c>
      <c r="BY374">
        <f>IF(Table13[[#This Row],[Monthly_Income 1_5500 2_8000 3_11000 4_15000 5_20000 6_27000 7_35000 8_5000 9_51000 98_0]]=98,1,0)</f>
        <v>0</v>
      </c>
      <c r="BZ374">
        <v>7</v>
      </c>
      <c r="CA374">
        <f>IF(Table13[[#This Row],[Monthly_Household_Income]]=1,1,0)</f>
        <v>0</v>
      </c>
      <c r="CB374">
        <f>IF(Table13[[#This Row],[Monthly_Household_Income]]=2,1,0)</f>
        <v>0</v>
      </c>
      <c r="CC374">
        <f>IF(Table13[[#This Row],[Monthly_Household_Income]]=3,1,0)</f>
        <v>0</v>
      </c>
      <c r="CD374">
        <f>IF(Table13[[#This Row],[Monthly_Household_Income]]=4,1,0)</f>
        <v>0</v>
      </c>
      <c r="CE374">
        <f>IF(Table13[[#This Row],[Monthly_Household_Income]]=5,1,0)</f>
        <v>0</v>
      </c>
      <c r="CF374">
        <f>IF(Table13[[#This Row],[Monthly_Household_Income]]=6,1,0)</f>
        <v>0</v>
      </c>
      <c r="CG374">
        <f>IF(Table13[[#This Row],[Monthly_Household_Income]]=7,1,0)</f>
        <v>1</v>
      </c>
      <c r="CH374">
        <f>IF(Table13[[#This Row],[Monthly_Household_Income]]=8,1,0)</f>
        <v>0</v>
      </c>
      <c r="CI374">
        <f>IF(Table13[[#This Row],[Monthly_Household_Income]]=9,1,0)</f>
        <v>0</v>
      </c>
      <c r="CJ374">
        <f>IF(Table13[[#This Row],[Monthly_Household_Income]]=98,1,0)</f>
        <v>0</v>
      </c>
    </row>
    <row r="375" spans="1:88">
      <c r="A375">
        <v>1371</v>
      </c>
      <c r="B375" s="1">
        <v>43023</v>
      </c>
      <c r="C375" t="s">
        <v>8</v>
      </c>
      <c r="D375">
        <v>7</v>
      </c>
      <c r="E375">
        <v>7</v>
      </c>
      <c r="F375">
        <v>7</v>
      </c>
      <c r="G375">
        <v>8</v>
      </c>
      <c r="H375">
        <v>8</v>
      </c>
      <c r="I375">
        <v>8</v>
      </c>
      <c r="J375" t="s">
        <v>16</v>
      </c>
      <c r="K375">
        <v>9</v>
      </c>
      <c r="L375">
        <v>9</v>
      </c>
      <c r="M375">
        <v>8</v>
      </c>
      <c r="N375">
        <v>7</v>
      </c>
      <c r="O375">
        <v>9</v>
      </c>
      <c r="P375">
        <v>10</v>
      </c>
      <c r="Q375">
        <v>10</v>
      </c>
      <c r="R375">
        <v>7</v>
      </c>
      <c r="S375">
        <v>9</v>
      </c>
      <c r="T375">
        <v>6</v>
      </c>
      <c r="U375">
        <v>8</v>
      </c>
      <c r="V375">
        <v>8</v>
      </c>
      <c r="W375">
        <v>6</v>
      </c>
      <c r="X375">
        <v>8</v>
      </c>
      <c r="Y375">
        <v>8</v>
      </c>
      <c r="Z375">
        <v>8</v>
      </c>
      <c r="AA375">
        <v>9</v>
      </c>
      <c r="AB375">
        <v>7</v>
      </c>
      <c r="AC375">
        <v>1</v>
      </c>
      <c r="AD375">
        <f>IF(Table13[[#This Row],[payment]]=1,1,0)</f>
        <v>1</v>
      </c>
      <c r="AE375">
        <f>IF(Table13[[#This Row],[payment]]=2,1,0)</f>
        <v>0</v>
      </c>
      <c r="AF375">
        <f>IF(Table13[[#This Row],[payment]]=3,1,0)</f>
        <v>0</v>
      </c>
      <c r="AG375">
        <v>6</v>
      </c>
      <c r="AH375">
        <f>IF(Table13[[#This Row],[method_payment]]=1,1,0)</f>
        <v>0</v>
      </c>
      <c r="AI375">
        <f>IF(Table13[[#This Row],[method_payment]]=2,1,0)</f>
        <v>0</v>
      </c>
      <c r="AJ375">
        <f>IF(Table13[[#This Row],[method_payment]]=3,1,0)</f>
        <v>0</v>
      </c>
      <c r="AK375">
        <f>IF(Table13[[#This Row],[method_payment]]=5,1,0)</f>
        <v>0</v>
      </c>
      <c r="AL375">
        <f>IF(Table13[[#This Row],[method_payment]]=6,1,0)</f>
        <v>1</v>
      </c>
      <c r="AM375" t="s">
        <v>16</v>
      </c>
      <c r="AN375" t="s">
        <v>15</v>
      </c>
      <c r="AO375">
        <v>1</v>
      </c>
      <c r="AP375" s="2">
        <v>767.4</v>
      </c>
      <c r="AQ375" s="3">
        <f>IF(AND(Table13[[#This Row],[Average_amount_spent_per_visit_last_3_months]]&gt;=1,Table13[[#This Row],[Average_amount_spent_per_visit_last_3_months]]&lt;=999),1,0)</f>
        <v>1</v>
      </c>
      <c r="AR375" s="3">
        <f>IF(AND(Table13[[#This Row],[Average_amount_spent_per_visit_last_3_months]]&gt;=1000,Table13[[#This Row],[Average_amount_spent_per_visit_last_3_months]]&lt;=6700),1,0)</f>
        <v>0</v>
      </c>
      <c r="AS375">
        <v>3</v>
      </c>
      <c r="AT375">
        <v>24</v>
      </c>
      <c r="AU375">
        <f>IF(AND(Table13[[#This Row],[Age]]&gt;=18,Table13[[#This Row],[Age]]&lt;=25),1,0)</f>
        <v>1</v>
      </c>
      <c r="AV375">
        <f>IF(AND(Table13[[#This Row],[Age]]&gt;=26,Table13[[#This Row],[Age]]&lt;=35),1,0)</f>
        <v>0</v>
      </c>
      <c r="AW375">
        <f>IF(AND(Table13[[#This Row],[Age]]&gt;=36,Table13[[#This Row],[Age]]&lt;=45),1,0)</f>
        <v>0</v>
      </c>
      <c r="AX375">
        <f>IF(AND(Table13[[#This Row],[Age]]&gt;=46,Table13[[#This Row],[Age]]&lt;=55),1,0)</f>
        <v>0</v>
      </c>
      <c r="AY375">
        <f>IF(AND(Table13[[#This Row],[Age]]&gt;=56,Table13[[#This Row],[Age]]&lt;=67),1,0)</f>
        <v>0</v>
      </c>
      <c r="AZ375" t="s">
        <v>24</v>
      </c>
      <c r="BA375">
        <f>IF(Table13[[#This Row],[Marital Status]]="Married",1,0)</f>
        <v>0</v>
      </c>
      <c r="BB375">
        <f>IF(Table13[[#This Row],[Marital Status]]="Single",1,0)</f>
        <v>1</v>
      </c>
      <c r="BC375" t="s">
        <v>28</v>
      </c>
      <c r="BD375">
        <f>IF(Table13[[#This Row],[gender]]="Male",1,0)</f>
        <v>0</v>
      </c>
      <c r="BE375">
        <f>IF(Table13[[#This Row],[gender]]="Female",1,0)</f>
        <v>1</v>
      </c>
      <c r="BF375" t="s">
        <v>23</v>
      </c>
      <c r="BG375">
        <f>IF(Table13[[#This Row],[Highest level of Education]]="Did not attend school",1,0)</f>
        <v>0</v>
      </c>
      <c r="BH375">
        <f>IF(Table13[[#This Row],[Highest level of Education]]="K12 completed",1,0)</f>
        <v>0</v>
      </c>
      <c r="BI375">
        <f>IF(Table13[[#This Row],[Highest level of Education]]="High School Completed",1,0)</f>
        <v>0</v>
      </c>
      <c r="BJ375">
        <f>IF(Table13[[#This Row],[Highest level of Education]]="Technical Diploma/Partially completed College",1,0)</f>
        <v>1</v>
      </c>
      <c r="BK375">
        <f>IF(Table13[[#This Row],[Highest level of Education]]="University/College Degree",1,0)</f>
        <v>0</v>
      </c>
      <c r="BL375">
        <f>IF(Table13[[#This Row],[Highest level of Education]]="Post-graduate education",1,0)</f>
        <v>0</v>
      </c>
      <c r="BM375">
        <v>0</v>
      </c>
      <c r="BN375">
        <v>2</v>
      </c>
      <c r="BO375">
        <v>2</v>
      </c>
      <c r="BP375">
        <f>IF(Table13[[#This Row],[Monthly_Income 1_5500 2_8000 3_11000 4_15000 5_20000 6_27000 7_35000 8_5000 9_51000 98_0]]=1,1,0)</f>
        <v>0</v>
      </c>
      <c r="BQ375">
        <f>IF(Table13[[#This Row],[Monthly_Income 1_5500 2_8000 3_11000 4_15000 5_20000 6_27000 7_35000 8_5000 9_51000 98_0]]=2,1,0)</f>
        <v>1</v>
      </c>
      <c r="BR375">
        <f>IF(Table13[[#This Row],[Monthly_Income 1_5500 2_8000 3_11000 4_15000 5_20000 6_27000 7_35000 8_5000 9_51000 98_0]]=3,1,0)</f>
        <v>0</v>
      </c>
      <c r="BS375">
        <f>IF(Table13[[#This Row],[Monthly_Income 1_5500 2_8000 3_11000 4_15000 5_20000 6_27000 7_35000 8_5000 9_51000 98_0]]=4,1,0)</f>
        <v>0</v>
      </c>
      <c r="BT375">
        <f>IF(Table13[[#This Row],[Monthly_Income 1_5500 2_8000 3_11000 4_15000 5_20000 6_27000 7_35000 8_5000 9_51000 98_0]]=5,1,0)</f>
        <v>0</v>
      </c>
      <c r="BU375">
        <f>IF(Table13[[#This Row],[Monthly_Income 1_5500 2_8000 3_11000 4_15000 5_20000 6_27000 7_35000 8_5000 9_51000 98_0]]=6,1,0)</f>
        <v>0</v>
      </c>
      <c r="BV375">
        <f>IF(Table13[[#This Row],[Monthly_Income 1_5500 2_8000 3_11000 4_15000 5_20000 6_27000 7_35000 8_5000 9_51000 98_0]]=7,1,0)</f>
        <v>0</v>
      </c>
      <c r="BW375">
        <f>IF(Table13[[#This Row],[Monthly_Income 1_5500 2_8000 3_11000 4_15000 5_20000 6_27000 7_35000 8_5000 9_51000 98_0]]=8,1,0)</f>
        <v>0</v>
      </c>
      <c r="BX375">
        <f>IF(Table13[[#This Row],[Monthly_Income 1_5500 2_8000 3_11000 4_15000 5_20000 6_27000 7_35000 8_5000 9_51000 98_0]]=9,1,0)</f>
        <v>0</v>
      </c>
      <c r="BY375">
        <f>IF(Table13[[#This Row],[Monthly_Income 1_5500 2_8000 3_11000 4_15000 5_20000 6_27000 7_35000 8_5000 9_51000 98_0]]=98,1,0)</f>
        <v>0</v>
      </c>
      <c r="BZ375">
        <v>4</v>
      </c>
      <c r="CA375">
        <f>IF(Table13[[#This Row],[Monthly_Household_Income]]=1,1,0)</f>
        <v>0</v>
      </c>
      <c r="CB375">
        <f>IF(Table13[[#This Row],[Monthly_Household_Income]]=2,1,0)</f>
        <v>0</v>
      </c>
      <c r="CC375">
        <f>IF(Table13[[#This Row],[Monthly_Household_Income]]=3,1,0)</f>
        <v>0</v>
      </c>
      <c r="CD375">
        <f>IF(Table13[[#This Row],[Monthly_Household_Income]]=4,1,0)</f>
        <v>1</v>
      </c>
      <c r="CE375">
        <f>IF(Table13[[#This Row],[Monthly_Household_Income]]=5,1,0)</f>
        <v>0</v>
      </c>
      <c r="CF375">
        <f>IF(Table13[[#This Row],[Monthly_Household_Income]]=6,1,0)</f>
        <v>0</v>
      </c>
      <c r="CG375">
        <f>IF(Table13[[#This Row],[Monthly_Household_Income]]=7,1,0)</f>
        <v>0</v>
      </c>
      <c r="CH375">
        <f>IF(Table13[[#This Row],[Monthly_Household_Income]]=8,1,0)</f>
        <v>0</v>
      </c>
      <c r="CI375">
        <f>IF(Table13[[#This Row],[Monthly_Household_Income]]=9,1,0)</f>
        <v>0</v>
      </c>
      <c r="CJ375">
        <f>IF(Table13[[#This Row],[Monthly_Household_Income]]=98,1,0)</f>
        <v>0</v>
      </c>
    </row>
    <row r="376" spans="1:88">
      <c r="A376">
        <v>1374</v>
      </c>
      <c r="B376" s="1">
        <v>42994</v>
      </c>
      <c r="C376" t="s">
        <v>39</v>
      </c>
      <c r="D376">
        <v>6</v>
      </c>
      <c r="E376">
        <v>6</v>
      </c>
      <c r="F376">
        <v>7</v>
      </c>
      <c r="G376">
        <v>8</v>
      </c>
      <c r="H376">
        <v>8</v>
      </c>
      <c r="I376">
        <v>7</v>
      </c>
      <c r="J376" t="s">
        <v>15</v>
      </c>
      <c r="K376">
        <v>9</v>
      </c>
      <c r="L376">
        <v>7</v>
      </c>
      <c r="M376">
        <v>8</v>
      </c>
      <c r="N376">
        <v>7</v>
      </c>
      <c r="O376">
        <v>7</v>
      </c>
      <c r="P376">
        <v>7</v>
      </c>
      <c r="Q376">
        <v>6</v>
      </c>
      <c r="R376">
        <v>6</v>
      </c>
      <c r="S376">
        <v>10</v>
      </c>
      <c r="T376">
        <v>9</v>
      </c>
      <c r="U376">
        <v>10</v>
      </c>
      <c r="V376">
        <v>8</v>
      </c>
      <c r="W376">
        <v>8</v>
      </c>
      <c r="X376">
        <v>0</v>
      </c>
      <c r="Y376">
        <v>8</v>
      </c>
      <c r="Z376">
        <v>8</v>
      </c>
      <c r="AA376">
        <v>8</v>
      </c>
      <c r="AB376">
        <v>0</v>
      </c>
      <c r="AC376">
        <v>1</v>
      </c>
      <c r="AD376">
        <f>IF(Table13[[#This Row],[payment]]=1,1,0)</f>
        <v>1</v>
      </c>
      <c r="AE376">
        <f>IF(Table13[[#This Row],[payment]]=2,1,0)</f>
        <v>0</v>
      </c>
      <c r="AF376">
        <f>IF(Table13[[#This Row],[payment]]=3,1,0)</f>
        <v>0</v>
      </c>
      <c r="AG376">
        <v>1</v>
      </c>
      <c r="AH376">
        <f>IF(Table13[[#This Row],[method_payment]]=1,1,0)</f>
        <v>1</v>
      </c>
      <c r="AI376">
        <f>IF(Table13[[#This Row],[method_payment]]=2,1,0)</f>
        <v>0</v>
      </c>
      <c r="AJ376">
        <f>IF(Table13[[#This Row],[method_payment]]=3,1,0)</f>
        <v>0</v>
      </c>
      <c r="AK376">
        <f>IF(Table13[[#This Row],[method_payment]]=5,1,0)</f>
        <v>0</v>
      </c>
      <c r="AL376">
        <f>IF(Table13[[#This Row],[method_payment]]=6,1,0)</f>
        <v>0</v>
      </c>
      <c r="AM376" t="s">
        <v>16</v>
      </c>
      <c r="AN376" t="s">
        <v>15</v>
      </c>
      <c r="AO376">
        <v>2</v>
      </c>
      <c r="AP376" s="2">
        <v>44.81</v>
      </c>
      <c r="AQ376" s="3">
        <f>IF(AND(Table13[[#This Row],[Average_amount_spent_per_visit_last_3_months]]&gt;=1,Table13[[#This Row],[Average_amount_spent_per_visit_last_3_months]]&lt;=999),1,0)</f>
        <v>1</v>
      </c>
      <c r="AR376" s="3">
        <f>IF(AND(Table13[[#This Row],[Average_amount_spent_per_visit_last_3_months]]&gt;=1000,Table13[[#This Row],[Average_amount_spent_per_visit_last_3_months]]&lt;=6700),1,0)</f>
        <v>0</v>
      </c>
      <c r="AS376">
        <v>2</v>
      </c>
      <c r="AT376">
        <v>38</v>
      </c>
      <c r="AU376">
        <f>IF(AND(Table13[[#This Row],[Age]]&gt;=18,Table13[[#This Row],[Age]]&lt;=25),1,0)</f>
        <v>0</v>
      </c>
      <c r="AV376">
        <f>IF(AND(Table13[[#This Row],[Age]]&gt;=26,Table13[[#This Row],[Age]]&lt;=35),1,0)</f>
        <v>0</v>
      </c>
      <c r="AW376">
        <f>IF(AND(Table13[[#This Row],[Age]]&gt;=36,Table13[[#This Row],[Age]]&lt;=45),1,0)</f>
        <v>1</v>
      </c>
      <c r="AX376">
        <f>IF(AND(Table13[[#This Row],[Age]]&gt;=46,Table13[[#This Row],[Age]]&lt;=55),1,0)</f>
        <v>0</v>
      </c>
      <c r="AY376">
        <f>IF(AND(Table13[[#This Row],[Age]]&gt;=56,Table13[[#This Row],[Age]]&lt;=67),1,0)</f>
        <v>0</v>
      </c>
      <c r="AZ376" t="s">
        <v>25</v>
      </c>
      <c r="BA376">
        <f>IF(Table13[[#This Row],[Marital Status]]="Married",1,0)</f>
        <v>1</v>
      </c>
      <c r="BB376">
        <f>IF(Table13[[#This Row],[Marital Status]]="Single",1,0)</f>
        <v>0</v>
      </c>
      <c r="BC376" t="s">
        <v>27</v>
      </c>
      <c r="BD376">
        <f>IF(Table13[[#This Row],[gender]]="Male",1,0)</f>
        <v>1</v>
      </c>
      <c r="BE376">
        <f>IF(Table13[[#This Row],[gender]]="Female",1,0)</f>
        <v>0</v>
      </c>
      <c r="BF376" t="s">
        <v>18</v>
      </c>
      <c r="BG376">
        <f>IF(Table13[[#This Row],[Highest level of Education]]="Did not attend school",1,0)</f>
        <v>0</v>
      </c>
      <c r="BH376">
        <f>IF(Table13[[#This Row],[Highest level of Education]]="K12 completed",1,0)</f>
        <v>0</v>
      </c>
      <c r="BI376">
        <f>IF(Table13[[#This Row],[Highest level of Education]]="High School Completed",1,0)</f>
        <v>0</v>
      </c>
      <c r="BJ376">
        <f>IF(Table13[[#This Row],[Highest level of Education]]="Technical Diploma/Partially completed College",1,0)</f>
        <v>0</v>
      </c>
      <c r="BK376">
        <f>IF(Table13[[#This Row],[Highest level of Education]]="University/College Degree",1,0)</f>
        <v>0</v>
      </c>
      <c r="BL376">
        <f>IF(Table13[[#This Row],[Highest level of Education]]="Post-graduate education",1,0)</f>
        <v>1</v>
      </c>
      <c r="BM376">
        <v>2</v>
      </c>
      <c r="BN376">
        <v>1</v>
      </c>
      <c r="BO376">
        <v>6</v>
      </c>
      <c r="BP376">
        <f>IF(Table13[[#This Row],[Monthly_Income 1_5500 2_8000 3_11000 4_15000 5_20000 6_27000 7_35000 8_5000 9_51000 98_0]]=1,1,0)</f>
        <v>0</v>
      </c>
      <c r="BQ376">
        <f>IF(Table13[[#This Row],[Monthly_Income 1_5500 2_8000 3_11000 4_15000 5_20000 6_27000 7_35000 8_5000 9_51000 98_0]]=2,1,0)</f>
        <v>0</v>
      </c>
      <c r="BR376">
        <f>IF(Table13[[#This Row],[Monthly_Income 1_5500 2_8000 3_11000 4_15000 5_20000 6_27000 7_35000 8_5000 9_51000 98_0]]=3,1,0)</f>
        <v>0</v>
      </c>
      <c r="BS376">
        <f>IF(Table13[[#This Row],[Monthly_Income 1_5500 2_8000 3_11000 4_15000 5_20000 6_27000 7_35000 8_5000 9_51000 98_0]]=4,1,0)</f>
        <v>0</v>
      </c>
      <c r="BT376">
        <f>IF(Table13[[#This Row],[Monthly_Income 1_5500 2_8000 3_11000 4_15000 5_20000 6_27000 7_35000 8_5000 9_51000 98_0]]=5,1,0)</f>
        <v>0</v>
      </c>
      <c r="BU376">
        <f>IF(Table13[[#This Row],[Monthly_Income 1_5500 2_8000 3_11000 4_15000 5_20000 6_27000 7_35000 8_5000 9_51000 98_0]]=6,1,0)</f>
        <v>1</v>
      </c>
      <c r="BV376">
        <f>IF(Table13[[#This Row],[Monthly_Income 1_5500 2_8000 3_11000 4_15000 5_20000 6_27000 7_35000 8_5000 9_51000 98_0]]=7,1,0)</f>
        <v>0</v>
      </c>
      <c r="BW376">
        <f>IF(Table13[[#This Row],[Monthly_Income 1_5500 2_8000 3_11000 4_15000 5_20000 6_27000 7_35000 8_5000 9_51000 98_0]]=8,1,0)</f>
        <v>0</v>
      </c>
      <c r="BX376">
        <f>IF(Table13[[#This Row],[Monthly_Income 1_5500 2_8000 3_11000 4_15000 5_20000 6_27000 7_35000 8_5000 9_51000 98_0]]=9,1,0)</f>
        <v>0</v>
      </c>
      <c r="BY376">
        <f>IF(Table13[[#This Row],[Monthly_Income 1_5500 2_8000 3_11000 4_15000 5_20000 6_27000 7_35000 8_5000 9_51000 98_0]]=98,1,0)</f>
        <v>0</v>
      </c>
      <c r="BZ376">
        <v>6</v>
      </c>
      <c r="CA376">
        <f>IF(Table13[[#This Row],[Monthly_Household_Income]]=1,1,0)</f>
        <v>0</v>
      </c>
      <c r="CB376">
        <f>IF(Table13[[#This Row],[Monthly_Household_Income]]=2,1,0)</f>
        <v>0</v>
      </c>
      <c r="CC376">
        <f>IF(Table13[[#This Row],[Monthly_Household_Income]]=3,1,0)</f>
        <v>0</v>
      </c>
      <c r="CD376">
        <f>IF(Table13[[#This Row],[Monthly_Household_Income]]=4,1,0)</f>
        <v>0</v>
      </c>
      <c r="CE376">
        <f>IF(Table13[[#This Row],[Monthly_Household_Income]]=5,1,0)</f>
        <v>0</v>
      </c>
      <c r="CF376">
        <f>IF(Table13[[#This Row],[Monthly_Household_Income]]=6,1,0)</f>
        <v>1</v>
      </c>
      <c r="CG376">
        <f>IF(Table13[[#This Row],[Monthly_Household_Income]]=7,1,0)</f>
        <v>0</v>
      </c>
      <c r="CH376">
        <f>IF(Table13[[#This Row],[Monthly_Household_Income]]=8,1,0)</f>
        <v>0</v>
      </c>
      <c r="CI376">
        <f>IF(Table13[[#This Row],[Monthly_Household_Income]]=9,1,0)</f>
        <v>0</v>
      </c>
      <c r="CJ376">
        <f>IF(Table13[[#This Row],[Monthly_Household_Income]]=98,1,0)</f>
        <v>0</v>
      </c>
    </row>
    <row r="377" spans="1:88">
      <c r="A377">
        <v>1375</v>
      </c>
      <c r="B377" s="1">
        <v>43252</v>
      </c>
      <c r="C377" t="s">
        <v>2</v>
      </c>
      <c r="D377">
        <v>8</v>
      </c>
      <c r="E377">
        <v>7</v>
      </c>
      <c r="F377">
        <v>9</v>
      </c>
      <c r="G377">
        <v>9</v>
      </c>
      <c r="H377">
        <v>9</v>
      </c>
      <c r="I377">
        <v>10</v>
      </c>
      <c r="J377" t="s">
        <v>16</v>
      </c>
      <c r="K377">
        <v>8</v>
      </c>
      <c r="L377">
        <v>7</v>
      </c>
      <c r="M377">
        <v>7</v>
      </c>
      <c r="N377">
        <v>9</v>
      </c>
      <c r="O377">
        <v>8</v>
      </c>
      <c r="P377">
        <v>9</v>
      </c>
      <c r="Q377">
        <v>7</v>
      </c>
      <c r="R377">
        <v>8</v>
      </c>
      <c r="S377">
        <v>9</v>
      </c>
      <c r="T377">
        <v>8</v>
      </c>
      <c r="U377">
        <v>8</v>
      </c>
      <c r="V377">
        <v>9</v>
      </c>
      <c r="W377">
        <v>10</v>
      </c>
      <c r="X377">
        <v>0</v>
      </c>
      <c r="Y377">
        <v>7</v>
      </c>
      <c r="Z377">
        <v>8</v>
      </c>
      <c r="AA377">
        <v>8</v>
      </c>
      <c r="AB377">
        <v>0</v>
      </c>
      <c r="AC377">
        <v>1</v>
      </c>
      <c r="AD377">
        <f>IF(Table13[[#This Row],[payment]]=1,1,0)</f>
        <v>1</v>
      </c>
      <c r="AE377">
        <f>IF(Table13[[#This Row],[payment]]=2,1,0)</f>
        <v>0</v>
      </c>
      <c r="AF377">
        <f>IF(Table13[[#This Row],[payment]]=3,1,0)</f>
        <v>0</v>
      </c>
      <c r="AG377">
        <v>1</v>
      </c>
      <c r="AH377">
        <f>IF(Table13[[#This Row],[method_payment]]=1,1,0)</f>
        <v>1</v>
      </c>
      <c r="AI377">
        <f>IF(Table13[[#This Row],[method_payment]]=2,1,0)</f>
        <v>0</v>
      </c>
      <c r="AJ377">
        <f>IF(Table13[[#This Row],[method_payment]]=3,1,0)</f>
        <v>0</v>
      </c>
      <c r="AK377">
        <f>IF(Table13[[#This Row],[method_payment]]=5,1,0)</f>
        <v>0</v>
      </c>
      <c r="AL377">
        <f>IF(Table13[[#This Row],[method_payment]]=6,1,0)</f>
        <v>0</v>
      </c>
      <c r="AM377" t="s">
        <v>15</v>
      </c>
      <c r="AN377" t="s">
        <v>16</v>
      </c>
      <c r="AO377">
        <v>1</v>
      </c>
      <c r="AP377" s="2">
        <v>646.04</v>
      </c>
      <c r="AQ377" s="3">
        <f>IF(AND(Table13[[#This Row],[Average_amount_spent_per_visit_last_3_months]]&gt;=1,Table13[[#This Row],[Average_amount_spent_per_visit_last_3_months]]&lt;=999),1,0)</f>
        <v>1</v>
      </c>
      <c r="AR377" s="3">
        <f>IF(AND(Table13[[#This Row],[Average_amount_spent_per_visit_last_3_months]]&gt;=1000,Table13[[#This Row],[Average_amount_spent_per_visit_last_3_months]]&lt;=6700),1,0)</f>
        <v>0</v>
      </c>
      <c r="AS377">
        <v>2</v>
      </c>
      <c r="AT377">
        <v>31</v>
      </c>
      <c r="AU377">
        <f>IF(AND(Table13[[#This Row],[Age]]&gt;=18,Table13[[#This Row],[Age]]&lt;=25),1,0)</f>
        <v>0</v>
      </c>
      <c r="AV377">
        <f>IF(AND(Table13[[#This Row],[Age]]&gt;=26,Table13[[#This Row],[Age]]&lt;=35),1,0)</f>
        <v>1</v>
      </c>
      <c r="AW377">
        <f>IF(AND(Table13[[#This Row],[Age]]&gt;=36,Table13[[#This Row],[Age]]&lt;=45),1,0)</f>
        <v>0</v>
      </c>
      <c r="AX377">
        <f>IF(AND(Table13[[#This Row],[Age]]&gt;=46,Table13[[#This Row],[Age]]&lt;=55),1,0)</f>
        <v>0</v>
      </c>
      <c r="AY377">
        <f>IF(AND(Table13[[#This Row],[Age]]&gt;=56,Table13[[#This Row],[Age]]&lt;=67),1,0)</f>
        <v>0</v>
      </c>
      <c r="AZ377" t="s">
        <v>24</v>
      </c>
      <c r="BA377">
        <f>IF(Table13[[#This Row],[Marital Status]]="Married",1,0)</f>
        <v>0</v>
      </c>
      <c r="BB377">
        <f>IF(Table13[[#This Row],[Marital Status]]="Single",1,0)</f>
        <v>1</v>
      </c>
      <c r="BC377" t="s">
        <v>27</v>
      </c>
      <c r="BD377">
        <f>IF(Table13[[#This Row],[gender]]="Male",1,0)</f>
        <v>1</v>
      </c>
      <c r="BE377">
        <f>IF(Table13[[#This Row],[gender]]="Female",1,0)</f>
        <v>0</v>
      </c>
      <c r="BF377" t="s">
        <v>19</v>
      </c>
      <c r="BG377">
        <f>IF(Table13[[#This Row],[Highest level of Education]]="Did not attend school",1,0)</f>
        <v>0</v>
      </c>
      <c r="BH377">
        <f>IF(Table13[[#This Row],[Highest level of Education]]="K12 completed",1,0)</f>
        <v>0</v>
      </c>
      <c r="BI377">
        <f>IF(Table13[[#This Row],[Highest level of Education]]="High School Completed",1,0)</f>
        <v>0</v>
      </c>
      <c r="BJ377">
        <f>IF(Table13[[#This Row],[Highest level of Education]]="Technical Diploma/Partially completed College",1,0)</f>
        <v>0</v>
      </c>
      <c r="BK377">
        <f>IF(Table13[[#This Row],[Highest level of Education]]="University/College Degree",1,0)</f>
        <v>1</v>
      </c>
      <c r="BL377">
        <f>IF(Table13[[#This Row],[Highest level of Education]]="Post-graduate education",1,0)</f>
        <v>0</v>
      </c>
      <c r="BM377">
        <v>0</v>
      </c>
      <c r="BN377">
        <v>1</v>
      </c>
      <c r="BO377">
        <v>4</v>
      </c>
      <c r="BP377">
        <f>IF(Table13[[#This Row],[Monthly_Income 1_5500 2_8000 3_11000 4_15000 5_20000 6_27000 7_35000 8_5000 9_51000 98_0]]=1,1,0)</f>
        <v>0</v>
      </c>
      <c r="BQ377">
        <f>IF(Table13[[#This Row],[Monthly_Income 1_5500 2_8000 3_11000 4_15000 5_20000 6_27000 7_35000 8_5000 9_51000 98_0]]=2,1,0)</f>
        <v>0</v>
      </c>
      <c r="BR377">
        <f>IF(Table13[[#This Row],[Monthly_Income 1_5500 2_8000 3_11000 4_15000 5_20000 6_27000 7_35000 8_5000 9_51000 98_0]]=3,1,0)</f>
        <v>0</v>
      </c>
      <c r="BS377">
        <f>IF(Table13[[#This Row],[Monthly_Income 1_5500 2_8000 3_11000 4_15000 5_20000 6_27000 7_35000 8_5000 9_51000 98_0]]=4,1,0)</f>
        <v>1</v>
      </c>
      <c r="BT377">
        <f>IF(Table13[[#This Row],[Monthly_Income 1_5500 2_8000 3_11000 4_15000 5_20000 6_27000 7_35000 8_5000 9_51000 98_0]]=5,1,0)</f>
        <v>0</v>
      </c>
      <c r="BU377">
        <f>IF(Table13[[#This Row],[Monthly_Income 1_5500 2_8000 3_11000 4_15000 5_20000 6_27000 7_35000 8_5000 9_51000 98_0]]=6,1,0)</f>
        <v>0</v>
      </c>
      <c r="BV377">
        <f>IF(Table13[[#This Row],[Monthly_Income 1_5500 2_8000 3_11000 4_15000 5_20000 6_27000 7_35000 8_5000 9_51000 98_0]]=7,1,0)</f>
        <v>0</v>
      </c>
      <c r="BW377">
        <f>IF(Table13[[#This Row],[Monthly_Income 1_5500 2_8000 3_11000 4_15000 5_20000 6_27000 7_35000 8_5000 9_51000 98_0]]=8,1,0)</f>
        <v>0</v>
      </c>
      <c r="BX377">
        <f>IF(Table13[[#This Row],[Monthly_Income 1_5500 2_8000 3_11000 4_15000 5_20000 6_27000 7_35000 8_5000 9_51000 98_0]]=9,1,0)</f>
        <v>0</v>
      </c>
      <c r="BY377">
        <f>IF(Table13[[#This Row],[Monthly_Income 1_5500 2_8000 3_11000 4_15000 5_20000 6_27000 7_35000 8_5000 9_51000 98_0]]=98,1,0)</f>
        <v>0</v>
      </c>
      <c r="BZ377">
        <v>7</v>
      </c>
      <c r="CA377">
        <f>IF(Table13[[#This Row],[Monthly_Household_Income]]=1,1,0)</f>
        <v>0</v>
      </c>
      <c r="CB377">
        <f>IF(Table13[[#This Row],[Monthly_Household_Income]]=2,1,0)</f>
        <v>0</v>
      </c>
      <c r="CC377">
        <f>IF(Table13[[#This Row],[Monthly_Household_Income]]=3,1,0)</f>
        <v>0</v>
      </c>
      <c r="CD377">
        <f>IF(Table13[[#This Row],[Monthly_Household_Income]]=4,1,0)</f>
        <v>0</v>
      </c>
      <c r="CE377">
        <f>IF(Table13[[#This Row],[Monthly_Household_Income]]=5,1,0)</f>
        <v>0</v>
      </c>
      <c r="CF377">
        <f>IF(Table13[[#This Row],[Monthly_Household_Income]]=6,1,0)</f>
        <v>0</v>
      </c>
      <c r="CG377">
        <f>IF(Table13[[#This Row],[Monthly_Household_Income]]=7,1,0)</f>
        <v>1</v>
      </c>
      <c r="CH377">
        <f>IF(Table13[[#This Row],[Monthly_Household_Income]]=8,1,0)</f>
        <v>0</v>
      </c>
      <c r="CI377">
        <f>IF(Table13[[#This Row],[Monthly_Household_Income]]=9,1,0)</f>
        <v>0</v>
      </c>
      <c r="CJ377">
        <f>IF(Table13[[#This Row],[Monthly_Household_Income]]=98,1,0)</f>
        <v>0</v>
      </c>
    </row>
    <row r="378" spans="1:88">
      <c r="A378">
        <v>1377</v>
      </c>
      <c r="B378" s="1">
        <v>43069</v>
      </c>
      <c r="C378" t="s">
        <v>31</v>
      </c>
      <c r="D378">
        <v>9</v>
      </c>
      <c r="E378">
        <v>9</v>
      </c>
      <c r="F378">
        <v>9</v>
      </c>
      <c r="G378">
        <v>8</v>
      </c>
      <c r="H378">
        <v>7</v>
      </c>
      <c r="I378">
        <v>8</v>
      </c>
      <c r="J378" t="s">
        <v>16</v>
      </c>
      <c r="K378">
        <v>8</v>
      </c>
      <c r="L378">
        <v>6</v>
      </c>
      <c r="M378">
        <v>8</v>
      </c>
      <c r="N378">
        <v>7</v>
      </c>
      <c r="O378">
        <v>8</v>
      </c>
      <c r="P378">
        <v>10</v>
      </c>
      <c r="Q378">
        <v>6</v>
      </c>
      <c r="R378">
        <v>6</v>
      </c>
      <c r="S378">
        <v>8</v>
      </c>
      <c r="T378">
        <v>9</v>
      </c>
      <c r="U378">
        <v>10</v>
      </c>
      <c r="V378">
        <v>6</v>
      </c>
      <c r="W378">
        <v>7</v>
      </c>
      <c r="X378">
        <v>0</v>
      </c>
      <c r="Y378">
        <v>7</v>
      </c>
      <c r="Z378">
        <v>10</v>
      </c>
      <c r="AA378">
        <v>7</v>
      </c>
      <c r="AB378">
        <v>0</v>
      </c>
      <c r="AC378">
        <v>2</v>
      </c>
      <c r="AD378">
        <f>IF(Table13[[#This Row],[payment]]=1,1,0)</f>
        <v>0</v>
      </c>
      <c r="AE378">
        <f>IF(Table13[[#This Row],[payment]]=2,1,0)</f>
        <v>1</v>
      </c>
      <c r="AF378">
        <f>IF(Table13[[#This Row],[payment]]=3,1,0)</f>
        <v>0</v>
      </c>
      <c r="AG378">
        <v>6</v>
      </c>
      <c r="AH378">
        <f>IF(Table13[[#This Row],[method_payment]]=1,1,0)</f>
        <v>0</v>
      </c>
      <c r="AI378">
        <f>IF(Table13[[#This Row],[method_payment]]=2,1,0)</f>
        <v>0</v>
      </c>
      <c r="AJ378">
        <f>IF(Table13[[#This Row],[method_payment]]=3,1,0)</f>
        <v>0</v>
      </c>
      <c r="AK378">
        <f>IF(Table13[[#This Row],[method_payment]]=5,1,0)</f>
        <v>0</v>
      </c>
      <c r="AL378">
        <f>IF(Table13[[#This Row],[method_payment]]=6,1,0)</f>
        <v>1</v>
      </c>
      <c r="AM378" t="s">
        <v>16</v>
      </c>
      <c r="AN378" t="s">
        <v>16</v>
      </c>
      <c r="AO378">
        <v>1</v>
      </c>
      <c r="AP378" s="2">
        <v>560.23</v>
      </c>
      <c r="AQ378" s="3">
        <f>IF(AND(Table13[[#This Row],[Average_amount_spent_per_visit_last_3_months]]&gt;=1,Table13[[#This Row],[Average_amount_spent_per_visit_last_3_months]]&lt;=999),1,0)</f>
        <v>1</v>
      </c>
      <c r="AR378" s="3">
        <f>IF(AND(Table13[[#This Row],[Average_amount_spent_per_visit_last_3_months]]&gt;=1000,Table13[[#This Row],[Average_amount_spent_per_visit_last_3_months]]&lt;=6700),1,0)</f>
        <v>0</v>
      </c>
      <c r="AS378">
        <v>2</v>
      </c>
      <c r="AT378">
        <v>49</v>
      </c>
      <c r="AU378">
        <f>IF(AND(Table13[[#This Row],[Age]]&gt;=18,Table13[[#This Row],[Age]]&lt;=25),1,0)</f>
        <v>0</v>
      </c>
      <c r="AV378">
        <f>IF(AND(Table13[[#This Row],[Age]]&gt;=26,Table13[[#This Row],[Age]]&lt;=35),1,0)</f>
        <v>0</v>
      </c>
      <c r="AW378">
        <f>IF(AND(Table13[[#This Row],[Age]]&gt;=36,Table13[[#This Row],[Age]]&lt;=45),1,0)</f>
        <v>0</v>
      </c>
      <c r="AX378">
        <f>IF(AND(Table13[[#This Row],[Age]]&gt;=46,Table13[[#This Row],[Age]]&lt;=55),1,0)</f>
        <v>1</v>
      </c>
      <c r="AY378">
        <f>IF(AND(Table13[[#This Row],[Age]]&gt;=56,Table13[[#This Row],[Age]]&lt;=67),1,0)</f>
        <v>0</v>
      </c>
      <c r="AZ378" t="s">
        <v>25</v>
      </c>
      <c r="BA378">
        <f>IF(Table13[[#This Row],[Marital Status]]="Married",1,0)</f>
        <v>1</v>
      </c>
      <c r="BB378">
        <f>IF(Table13[[#This Row],[Marital Status]]="Single",1,0)</f>
        <v>0</v>
      </c>
      <c r="BC378" t="s">
        <v>28</v>
      </c>
      <c r="BD378">
        <f>IF(Table13[[#This Row],[gender]]="Male",1,0)</f>
        <v>0</v>
      </c>
      <c r="BE378">
        <f>IF(Table13[[#This Row],[gender]]="Female",1,0)</f>
        <v>1</v>
      </c>
      <c r="BF378" t="s">
        <v>19</v>
      </c>
      <c r="BG378">
        <f>IF(Table13[[#This Row],[Highest level of Education]]="Did not attend school",1,0)</f>
        <v>0</v>
      </c>
      <c r="BH378">
        <f>IF(Table13[[#This Row],[Highest level of Education]]="K12 completed",1,0)</f>
        <v>0</v>
      </c>
      <c r="BI378">
        <f>IF(Table13[[#This Row],[Highest level of Education]]="High School Completed",1,0)</f>
        <v>0</v>
      </c>
      <c r="BJ378">
        <f>IF(Table13[[#This Row],[Highest level of Education]]="Technical Diploma/Partially completed College",1,0)</f>
        <v>0</v>
      </c>
      <c r="BK378">
        <f>IF(Table13[[#This Row],[Highest level of Education]]="University/College Degree",1,0)</f>
        <v>1</v>
      </c>
      <c r="BL378">
        <f>IF(Table13[[#This Row],[Highest level of Education]]="Post-graduate education",1,0)</f>
        <v>0</v>
      </c>
      <c r="BM378">
        <v>3</v>
      </c>
      <c r="BN378">
        <v>1</v>
      </c>
      <c r="BO378">
        <v>6</v>
      </c>
      <c r="BP378">
        <f>IF(Table13[[#This Row],[Monthly_Income 1_5500 2_8000 3_11000 4_15000 5_20000 6_27000 7_35000 8_5000 9_51000 98_0]]=1,1,0)</f>
        <v>0</v>
      </c>
      <c r="BQ378">
        <f>IF(Table13[[#This Row],[Monthly_Income 1_5500 2_8000 3_11000 4_15000 5_20000 6_27000 7_35000 8_5000 9_51000 98_0]]=2,1,0)</f>
        <v>0</v>
      </c>
      <c r="BR378">
        <f>IF(Table13[[#This Row],[Monthly_Income 1_5500 2_8000 3_11000 4_15000 5_20000 6_27000 7_35000 8_5000 9_51000 98_0]]=3,1,0)</f>
        <v>0</v>
      </c>
      <c r="BS378">
        <f>IF(Table13[[#This Row],[Monthly_Income 1_5500 2_8000 3_11000 4_15000 5_20000 6_27000 7_35000 8_5000 9_51000 98_0]]=4,1,0)</f>
        <v>0</v>
      </c>
      <c r="BT378">
        <f>IF(Table13[[#This Row],[Monthly_Income 1_5500 2_8000 3_11000 4_15000 5_20000 6_27000 7_35000 8_5000 9_51000 98_0]]=5,1,0)</f>
        <v>0</v>
      </c>
      <c r="BU378">
        <f>IF(Table13[[#This Row],[Monthly_Income 1_5500 2_8000 3_11000 4_15000 5_20000 6_27000 7_35000 8_5000 9_51000 98_0]]=6,1,0)</f>
        <v>1</v>
      </c>
      <c r="BV378">
        <f>IF(Table13[[#This Row],[Monthly_Income 1_5500 2_8000 3_11000 4_15000 5_20000 6_27000 7_35000 8_5000 9_51000 98_0]]=7,1,0)</f>
        <v>0</v>
      </c>
      <c r="BW378">
        <f>IF(Table13[[#This Row],[Monthly_Income 1_5500 2_8000 3_11000 4_15000 5_20000 6_27000 7_35000 8_5000 9_51000 98_0]]=8,1,0)</f>
        <v>0</v>
      </c>
      <c r="BX378">
        <f>IF(Table13[[#This Row],[Monthly_Income 1_5500 2_8000 3_11000 4_15000 5_20000 6_27000 7_35000 8_5000 9_51000 98_0]]=9,1,0)</f>
        <v>0</v>
      </c>
      <c r="BY378">
        <f>IF(Table13[[#This Row],[Monthly_Income 1_5500 2_8000 3_11000 4_15000 5_20000 6_27000 7_35000 8_5000 9_51000 98_0]]=98,1,0)</f>
        <v>0</v>
      </c>
      <c r="BZ378">
        <v>7</v>
      </c>
      <c r="CA378">
        <f>IF(Table13[[#This Row],[Monthly_Household_Income]]=1,1,0)</f>
        <v>0</v>
      </c>
      <c r="CB378">
        <f>IF(Table13[[#This Row],[Monthly_Household_Income]]=2,1,0)</f>
        <v>0</v>
      </c>
      <c r="CC378">
        <f>IF(Table13[[#This Row],[Monthly_Household_Income]]=3,1,0)</f>
        <v>0</v>
      </c>
      <c r="CD378">
        <f>IF(Table13[[#This Row],[Monthly_Household_Income]]=4,1,0)</f>
        <v>0</v>
      </c>
      <c r="CE378">
        <f>IF(Table13[[#This Row],[Monthly_Household_Income]]=5,1,0)</f>
        <v>0</v>
      </c>
      <c r="CF378">
        <f>IF(Table13[[#This Row],[Monthly_Household_Income]]=6,1,0)</f>
        <v>0</v>
      </c>
      <c r="CG378">
        <f>IF(Table13[[#This Row],[Monthly_Household_Income]]=7,1,0)</f>
        <v>1</v>
      </c>
      <c r="CH378">
        <f>IF(Table13[[#This Row],[Monthly_Household_Income]]=8,1,0)</f>
        <v>0</v>
      </c>
      <c r="CI378">
        <f>IF(Table13[[#This Row],[Monthly_Household_Income]]=9,1,0)</f>
        <v>0</v>
      </c>
      <c r="CJ378">
        <f>IF(Table13[[#This Row],[Monthly_Household_Income]]=98,1,0)</f>
        <v>0</v>
      </c>
    </row>
    <row r="379" spans="1:88">
      <c r="A379">
        <v>1381</v>
      </c>
      <c r="B379" s="1">
        <v>43253</v>
      </c>
      <c r="C379" t="s">
        <v>29</v>
      </c>
      <c r="D379">
        <v>9</v>
      </c>
      <c r="E379">
        <v>10</v>
      </c>
      <c r="F379">
        <v>9</v>
      </c>
      <c r="G379">
        <v>8</v>
      </c>
      <c r="H379">
        <v>8</v>
      </c>
      <c r="I379">
        <v>7</v>
      </c>
      <c r="J379" t="s">
        <v>16</v>
      </c>
      <c r="K379">
        <v>9</v>
      </c>
      <c r="L379">
        <v>9</v>
      </c>
      <c r="M379">
        <v>9</v>
      </c>
      <c r="N379">
        <v>9</v>
      </c>
      <c r="O379">
        <v>7</v>
      </c>
      <c r="P379">
        <v>9</v>
      </c>
      <c r="Q379">
        <v>9</v>
      </c>
      <c r="R379">
        <v>8</v>
      </c>
      <c r="S379">
        <v>7</v>
      </c>
      <c r="T379">
        <v>9</v>
      </c>
      <c r="U379">
        <v>8</v>
      </c>
      <c r="V379">
        <v>7</v>
      </c>
      <c r="W379">
        <v>8</v>
      </c>
      <c r="X379">
        <v>0</v>
      </c>
      <c r="Y379">
        <v>10</v>
      </c>
      <c r="Z379">
        <v>9</v>
      </c>
      <c r="AA379">
        <v>8</v>
      </c>
      <c r="AB379">
        <v>8</v>
      </c>
      <c r="AC379">
        <v>3</v>
      </c>
      <c r="AD379">
        <f>IF(Table13[[#This Row],[payment]]=1,1,0)</f>
        <v>0</v>
      </c>
      <c r="AE379">
        <f>IF(Table13[[#This Row],[payment]]=2,1,0)</f>
        <v>0</v>
      </c>
      <c r="AF379">
        <f>IF(Table13[[#This Row],[payment]]=3,1,0)</f>
        <v>1</v>
      </c>
      <c r="AG379">
        <v>1</v>
      </c>
      <c r="AH379">
        <f>IF(Table13[[#This Row],[method_payment]]=1,1,0)</f>
        <v>1</v>
      </c>
      <c r="AI379">
        <f>IF(Table13[[#This Row],[method_payment]]=2,1,0)</f>
        <v>0</v>
      </c>
      <c r="AJ379">
        <f>IF(Table13[[#This Row],[method_payment]]=3,1,0)</f>
        <v>0</v>
      </c>
      <c r="AK379">
        <f>IF(Table13[[#This Row],[method_payment]]=5,1,0)</f>
        <v>0</v>
      </c>
      <c r="AL379">
        <f>IF(Table13[[#This Row],[method_payment]]=6,1,0)</f>
        <v>0</v>
      </c>
      <c r="AM379" t="s">
        <v>16</v>
      </c>
      <c r="AN379" t="s">
        <v>15</v>
      </c>
      <c r="AO379">
        <v>2</v>
      </c>
      <c r="AP379" s="2">
        <v>320.89999999999998</v>
      </c>
      <c r="AQ379" s="3">
        <f>IF(AND(Table13[[#This Row],[Average_amount_spent_per_visit_last_3_months]]&gt;=1,Table13[[#This Row],[Average_amount_spent_per_visit_last_3_months]]&lt;=999),1,0)</f>
        <v>1</v>
      </c>
      <c r="AR379" s="3">
        <f>IF(AND(Table13[[#This Row],[Average_amount_spent_per_visit_last_3_months]]&gt;=1000,Table13[[#This Row],[Average_amount_spent_per_visit_last_3_months]]&lt;=6700),1,0)</f>
        <v>0</v>
      </c>
      <c r="AS379">
        <v>2</v>
      </c>
      <c r="AT379">
        <v>25</v>
      </c>
      <c r="AU379">
        <f>IF(AND(Table13[[#This Row],[Age]]&gt;=18,Table13[[#This Row],[Age]]&lt;=25),1,0)</f>
        <v>1</v>
      </c>
      <c r="AV379">
        <f>IF(AND(Table13[[#This Row],[Age]]&gt;=26,Table13[[#This Row],[Age]]&lt;=35),1,0)</f>
        <v>0</v>
      </c>
      <c r="AW379">
        <f>IF(AND(Table13[[#This Row],[Age]]&gt;=36,Table13[[#This Row],[Age]]&lt;=45),1,0)</f>
        <v>0</v>
      </c>
      <c r="AX379">
        <f>IF(AND(Table13[[#This Row],[Age]]&gt;=46,Table13[[#This Row],[Age]]&lt;=55),1,0)</f>
        <v>0</v>
      </c>
      <c r="AY379">
        <f>IF(AND(Table13[[#This Row],[Age]]&gt;=56,Table13[[#This Row],[Age]]&lt;=67),1,0)</f>
        <v>0</v>
      </c>
      <c r="AZ379" t="s">
        <v>24</v>
      </c>
      <c r="BA379">
        <f>IF(Table13[[#This Row],[Marital Status]]="Married",1,0)</f>
        <v>0</v>
      </c>
      <c r="BB379">
        <f>IF(Table13[[#This Row],[Marital Status]]="Single",1,0)</f>
        <v>1</v>
      </c>
      <c r="BC379" t="s">
        <v>28</v>
      </c>
      <c r="BD379">
        <f>IF(Table13[[#This Row],[gender]]="Male",1,0)</f>
        <v>0</v>
      </c>
      <c r="BE379">
        <f>IF(Table13[[#This Row],[gender]]="Female",1,0)</f>
        <v>1</v>
      </c>
      <c r="BF379" t="s">
        <v>23</v>
      </c>
      <c r="BG379">
        <f>IF(Table13[[#This Row],[Highest level of Education]]="Did not attend school",1,0)</f>
        <v>0</v>
      </c>
      <c r="BH379">
        <f>IF(Table13[[#This Row],[Highest level of Education]]="K12 completed",1,0)</f>
        <v>0</v>
      </c>
      <c r="BI379">
        <f>IF(Table13[[#This Row],[Highest level of Education]]="High School Completed",1,0)</f>
        <v>0</v>
      </c>
      <c r="BJ379">
        <f>IF(Table13[[#This Row],[Highest level of Education]]="Technical Diploma/Partially completed College",1,0)</f>
        <v>1</v>
      </c>
      <c r="BK379">
        <f>IF(Table13[[#This Row],[Highest level of Education]]="University/College Degree",1,0)</f>
        <v>0</v>
      </c>
      <c r="BL379">
        <f>IF(Table13[[#This Row],[Highest level of Education]]="Post-graduate education",1,0)</f>
        <v>0</v>
      </c>
      <c r="BM379">
        <v>0</v>
      </c>
      <c r="BN379">
        <v>1</v>
      </c>
      <c r="BO379">
        <v>2</v>
      </c>
      <c r="BP379">
        <f>IF(Table13[[#This Row],[Monthly_Income 1_5500 2_8000 3_11000 4_15000 5_20000 6_27000 7_35000 8_5000 9_51000 98_0]]=1,1,0)</f>
        <v>0</v>
      </c>
      <c r="BQ379">
        <f>IF(Table13[[#This Row],[Monthly_Income 1_5500 2_8000 3_11000 4_15000 5_20000 6_27000 7_35000 8_5000 9_51000 98_0]]=2,1,0)</f>
        <v>1</v>
      </c>
      <c r="BR379">
        <f>IF(Table13[[#This Row],[Monthly_Income 1_5500 2_8000 3_11000 4_15000 5_20000 6_27000 7_35000 8_5000 9_51000 98_0]]=3,1,0)</f>
        <v>0</v>
      </c>
      <c r="BS379">
        <f>IF(Table13[[#This Row],[Monthly_Income 1_5500 2_8000 3_11000 4_15000 5_20000 6_27000 7_35000 8_5000 9_51000 98_0]]=4,1,0)</f>
        <v>0</v>
      </c>
      <c r="BT379">
        <f>IF(Table13[[#This Row],[Monthly_Income 1_5500 2_8000 3_11000 4_15000 5_20000 6_27000 7_35000 8_5000 9_51000 98_0]]=5,1,0)</f>
        <v>0</v>
      </c>
      <c r="BU379">
        <f>IF(Table13[[#This Row],[Monthly_Income 1_5500 2_8000 3_11000 4_15000 5_20000 6_27000 7_35000 8_5000 9_51000 98_0]]=6,1,0)</f>
        <v>0</v>
      </c>
      <c r="BV379">
        <f>IF(Table13[[#This Row],[Monthly_Income 1_5500 2_8000 3_11000 4_15000 5_20000 6_27000 7_35000 8_5000 9_51000 98_0]]=7,1,0)</f>
        <v>0</v>
      </c>
      <c r="BW379">
        <f>IF(Table13[[#This Row],[Monthly_Income 1_5500 2_8000 3_11000 4_15000 5_20000 6_27000 7_35000 8_5000 9_51000 98_0]]=8,1,0)</f>
        <v>0</v>
      </c>
      <c r="BX379">
        <f>IF(Table13[[#This Row],[Monthly_Income 1_5500 2_8000 3_11000 4_15000 5_20000 6_27000 7_35000 8_5000 9_51000 98_0]]=9,1,0)</f>
        <v>0</v>
      </c>
      <c r="BY379">
        <f>IF(Table13[[#This Row],[Monthly_Income 1_5500 2_8000 3_11000 4_15000 5_20000 6_27000 7_35000 8_5000 9_51000 98_0]]=98,1,0)</f>
        <v>0</v>
      </c>
      <c r="BZ379">
        <v>97</v>
      </c>
      <c r="CA379">
        <f>IF(Table13[[#This Row],[Monthly_Household_Income]]=1,1,0)</f>
        <v>0</v>
      </c>
      <c r="CB379">
        <f>IF(Table13[[#This Row],[Monthly_Household_Income]]=2,1,0)</f>
        <v>0</v>
      </c>
      <c r="CC379">
        <f>IF(Table13[[#This Row],[Monthly_Household_Income]]=3,1,0)</f>
        <v>0</v>
      </c>
      <c r="CD379">
        <f>IF(Table13[[#This Row],[Monthly_Household_Income]]=4,1,0)</f>
        <v>0</v>
      </c>
      <c r="CE379">
        <f>IF(Table13[[#This Row],[Monthly_Household_Income]]=5,1,0)</f>
        <v>0</v>
      </c>
      <c r="CF379">
        <f>IF(Table13[[#This Row],[Monthly_Household_Income]]=6,1,0)</f>
        <v>0</v>
      </c>
      <c r="CG379">
        <f>IF(Table13[[#This Row],[Monthly_Household_Income]]=7,1,0)</f>
        <v>0</v>
      </c>
      <c r="CH379">
        <f>IF(Table13[[#This Row],[Monthly_Household_Income]]=8,1,0)</f>
        <v>0</v>
      </c>
      <c r="CI379">
        <f>IF(Table13[[#This Row],[Monthly_Household_Income]]=9,1,0)</f>
        <v>0</v>
      </c>
      <c r="CJ379">
        <f>IF(Table13[[#This Row],[Monthly_Household_Income]]=98,1,0)</f>
        <v>0</v>
      </c>
    </row>
    <row r="380" spans="1:88">
      <c r="A380">
        <v>1383</v>
      </c>
      <c r="B380" s="1">
        <v>43019</v>
      </c>
      <c r="C380" t="s">
        <v>35</v>
      </c>
      <c r="D380">
        <v>3</v>
      </c>
      <c r="E380">
        <v>5</v>
      </c>
      <c r="F380">
        <v>5</v>
      </c>
      <c r="G380">
        <v>5</v>
      </c>
      <c r="H380">
        <v>5</v>
      </c>
      <c r="I380">
        <v>5</v>
      </c>
      <c r="J380" t="s">
        <v>15</v>
      </c>
      <c r="K380">
        <v>6</v>
      </c>
      <c r="L380">
        <v>6</v>
      </c>
      <c r="M380">
        <v>4</v>
      </c>
      <c r="N380">
        <v>4</v>
      </c>
      <c r="O380">
        <v>6</v>
      </c>
      <c r="P380">
        <v>7</v>
      </c>
      <c r="Q380">
        <v>6</v>
      </c>
      <c r="R380">
        <v>6</v>
      </c>
      <c r="S380">
        <v>5</v>
      </c>
      <c r="T380">
        <v>5</v>
      </c>
      <c r="U380">
        <v>6</v>
      </c>
      <c r="V380">
        <v>7</v>
      </c>
      <c r="W380">
        <v>6</v>
      </c>
      <c r="X380">
        <v>6</v>
      </c>
      <c r="Y380">
        <v>7</v>
      </c>
      <c r="Z380">
        <v>6</v>
      </c>
      <c r="AA380">
        <v>6</v>
      </c>
      <c r="AB380">
        <v>0</v>
      </c>
      <c r="AC380">
        <v>2</v>
      </c>
      <c r="AD380">
        <f>IF(Table13[[#This Row],[payment]]=1,1,0)</f>
        <v>0</v>
      </c>
      <c r="AE380">
        <f>IF(Table13[[#This Row],[payment]]=2,1,0)</f>
        <v>1</v>
      </c>
      <c r="AF380">
        <f>IF(Table13[[#This Row],[payment]]=3,1,0)</f>
        <v>0</v>
      </c>
      <c r="AG380">
        <v>1</v>
      </c>
      <c r="AH380">
        <f>IF(Table13[[#This Row],[method_payment]]=1,1,0)</f>
        <v>1</v>
      </c>
      <c r="AI380">
        <f>IF(Table13[[#This Row],[method_payment]]=2,1,0)</f>
        <v>0</v>
      </c>
      <c r="AJ380">
        <f>IF(Table13[[#This Row],[method_payment]]=3,1,0)</f>
        <v>0</v>
      </c>
      <c r="AK380">
        <f>IF(Table13[[#This Row],[method_payment]]=5,1,0)</f>
        <v>0</v>
      </c>
      <c r="AL380">
        <f>IF(Table13[[#This Row],[method_payment]]=6,1,0)</f>
        <v>0</v>
      </c>
      <c r="AM380" t="s">
        <v>16</v>
      </c>
      <c r="AN380" t="s">
        <v>15</v>
      </c>
      <c r="AO380">
        <v>1</v>
      </c>
      <c r="AP380" s="2">
        <v>1002.17</v>
      </c>
      <c r="AQ380" s="3">
        <f>IF(AND(Table13[[#This Row],[Average_amount_spent_per_visit_last_3_months]]&gt;=1,Table13[[#This Row],[Average_amount_spent_per_visit_last_3_months]]&lt;=999),1,0)</f>
        <v>0</v>
      </c>
      <c r="AR380" s="3">
        <f>IF(AND(Table13[[#This Row],[Average_amount_spent_per_visit_last_3_months]]&gt;=1000,Table13[[#This Row],[Average_amount_spent_per_visit_last_3_months]]&lt;=6700),1,0)</f>
        <v>1</v>
      </c>
      <c r="AS380">
        <v>3</v>
      </c>
      <c r="AT380">
        <v>46</v>
      </c>
      <c r="AU380">
        <f>IF(AND(Table13[[#This Row],[Age]]&gt;=18,Table13[[#This Row],[Age]]&lt;=25),1,0)</f>
        <v>0</v>
      </c>
      <c r="AV380">
        <f>IF(AND(Table13[[#This Row],[Age]]&gt;=26,Table13[[#This Row],[Age]]&lt;=35),1,0)</f>
        <v>0</v>
      </c>
      <c r="AW380">
        <f>IF(AND(Table13[[#This Row],[Age]]&gt;=36,Table13[[#This Row],[Age]]&lt;=45),1,0)</f>
        <v>0</v>
      </c>
      <c r="AX380">
        <f>IF(AND(Table13[[#This Row],[Age]]&gt;=46,Table13[[#This Row],[Age]]&lt;=55),1,0)</f>
        <v>1</v>
      </c>
      <c r="AY380">
        <f>IF(AND(Table13[[#This Row],[Age]]&gt;=56,Table13[[#This Row],[Age]]&lt;=67),1,0)</f>
        <v>0</v>
      </c>
      <c r="AZ380" t="s">
        <v>25</v>
      </c>
      <c r="BA380">
        <f>IF(Table13[[#This Row],[Marital Status]]="Married",1,0)</f>
        <v>1</v>
      </c>
      <c r="BB380">
        <f>IF(Table13[[#This Row],[Marital Status]]="Single",1,0)</f>
        <v>0</v>
      </c>
      <c r="BC380" t="s">
        <v>28</v>
      </c>
      <c r="BD380">
        <f>IF(Table13[[#This Row],[gender]]="Male",1,0)</f>
        <v>0</v>
      </c>
      <c r="BE380">
        <f>IF(Table13[[#This Row],[gender]]="Female",1,0)</f>
        <v>1</v>
      </c>
      <c r="BF380" t="s">
        <v>22</v>
      </c>
      <c r="BG380">
        <f>IF(Table13[[#This Row],[Highest level of Education]]="Did not attend school",1,0)</f>
        <v>0</v>
      </c>
      <c r="BH380">
        <f>IF(Table13[[#This Row],[Highest level of Education]]="K12 completed",1,0)</f>
        <v>1</v>
      </c>
      <c r="BI380">
        <f>IF(Table13[[#This Row],[Highest level of Education]]="High School Completed",1,0)</f>
        <v>0</v>
      </c>
      <c r="BJ380">
        <f>IF(Table13[[#This Row],[Highest level of Education]]="Technical Diploma/Partially completed College",1,0)</f>
        <v>0</v>
      </c>
      <c r="BK380">
        <f>IF(Table13[[#This Row],[Highest level of Education]]="University/College Degree",1,0)</f>
        <v>0</v>
      </c>
      <c r="BL380">
        <f>IF(Table13[[#This Row],[Highest level of Education]]="Post-graduate education",1,0)</f>
        <v>0</v>
      </c>
      <c r="BM380">
        <v>5</v>
      </c>
      <c r="BN380">
        <v>3</v>
      </c>
      <c r="BO380" t="s">
        <v>1</v>
      </c>
      <c r="BP380">
        <f>IF(Table13[[#This Row],[Monthly_Income 1_5500 2_8000 3_11000 4_15000 5_20000 6_27000 7_35000 8_5000 9_51000 98_0]]=1,1,0)</f>
        <v>0</v>
      </c>
      <c r="BQ380">
        <f>IF(Table13[[#This Row],[Monthly_Income 1_5500 2_8000 3_11000 4_15000 5_20000 6_27000 7_35000 8_5000 9_51000 98_0]]=2,1,0)</f>
        <v>0</v>
      </c>
      <c r="BR380">
        <f>IF(Table13[[#This Row],[Monthly_Income 1_5500 2_8000 3_11000 4_15000 5_20000 6_27000 7_35000 8_5000 9_51000 98_0]]=3,1,0)</f>
        <v>0</v>
      </c>
      <c r="BS380">
        <f>IF(Table13[[#This Row],[Monthly_Income 1_5500 2_8000 3_11000 4_15000 5_20000 6_27000 7_35000 8_5000 9_51000 98_0]]=4,1,0)</f>
        <v>0</v>
      </c>
      <c r="BT380">
        <f>IF(Table13[[#This Row],[Monthly_Income 1_5500 2_8000 3_11000 4_15000 5_20000 6_27000 7_35000 8_5000 9_51000 98_0]]=5,1,0)</f>
        <v>0</v>
      </c>
      <c r="BU380">
        <f>IF(Table13[[#This Row],[Monthly_Income 1_5500 2_8000 3_11000 4_15000 5_20000 6_27000 7_35000 8_5000 9_51000 98_0]]=6,1,0)</f>
        <v>0</v>
      </c>
      <c r="BV380">
        <f>IF(Table13[[#This Row],[Monthly_Income 1_5500 2_8000 3_11000 4_15000 5_20000 6_27000 7_35000 8_5000 9_51000 98_0]]=7,1,0)</f>
        <v>0</v>
      </c>
      <c r="BW380">
        <f>IF(Table13[[#This Row],[Monthly_Income 1_5500 2_8000 3_11000 4_15000 5_20000 6_27000 7_35000 8_5000 9_51000 98_0]]=8,1,0)</f>
        <v>0</v>
      </c>
      <c r="BX380">
        <f>IF(Table13[[#This Row],[Monthly_Income 1_5500 2_8000 3_11000 4_15000 5_20000 6_27000 7_35000 8_5000 9_51000 98_0]]=9,1,0)</f>
        <v>0</v>
      </c>
      <c r="BY380">
        <f>IF(Table13[[#This Row],[Monthly_Income 1_5500 2_8000 3_11000 4_15000 5_20000 6_27000 7_35000 8_5000 9_51000 98_0]]=98,1,0)</f>
        <v>0</v>
      </c>
      <c r="BZ380">
        <v>3</v>
      </c>
      <c r="CA380">
        <f>IF(Table13[[#This Row],[Monthly_Household_Income]]=1,1,0)</f>
        <v>0</v>
      </c>
      <c r="CB380">
        <f>IF(Table13[[#This Row],[Monthly_Household_Income]]=2,1,0)</f>
        <v>0</v>
      </c>
      <c r="CC380">
        <f>IF(Table13[[#This Row],[Monthly_Household_Income]]=3,1,0)</f>
        <v>1</v>
      </c>
      <c r="CD380">
        <f>IF(Table13[[#This Row],[Monthly_Household_Income]]=4,1,0)</f>
        <v>0</v>
      </c>
      <c r="CE380">
        <f>IF(Table13[[#This Row],[Monthly_Household_Income]]=5,1,0)</f>
        <v>0</v>
      </c>
      <c r="CF380">
        <f>IF(Table13[[#This Row],[Monthly_Household_Income]]=6,1,0)</f>
        <v>0</v>
      </c>
      <c r="CG380">
        <f>IF(Table13[[#This Row],[Monthly_Household_Income]]=7,1,0)</f>
        <v>0</v>
      </c>
      <c r="CH380">
        <f>IF(Table13[[#This Row],[Monthly_Household_Income]]=8,1,0)</f>
        <v>0</v>
      </c>
      <c r="CI380">
        <f>IF(Table13[[#This Row],[Monthly_Household_Income]]=9,1,0)</f>
        <v>0</v>
      </c>
      <c r="CJ380">
        <f>IF(Table13[[#This Row],[Monthly_Household_Income]]=98,1,0)</f>
        <v>0</v>
      </c>
    </row>
    <row r="381" spans="1:88">
      <c r="A381">
        <v>1401</v>
      </c>
      <c r="B381" s="1">
        <v>43070</v>
      </c>
      <c r="C381" t="s">
        <v>35</v>
      </c>
      <c r="D381">
        <v>8</v>
      </c>
      <c r="E381">
        <v>6</v>
      </c>
      <c r="F381">
        <v>7</v>
      </c>
      <c r="G381">
        <v>8</v>
      </c>
      <c r="H381">
        <v>8</v>
      </c>
      <c r="I381">
        <v>7</v>
      </c>
      <c r="J381" t="s">
        <v>15</v>
      </c>
      <c r="K381">
        <v>9</v>
      </c>
      <c r="L381">
        <v>7</v>
      </c>
      <c r="M381">
        <v>8</v>
      </c>
      <c r="N381">
        <v>8</v>
      </c>
      <c r="O381">
        <v>7</v>
      </c>
      <c r="P381">
        <v>8</v>
      </c>
      <c r="Q381">
        <v>8</v>
      </c>
      <c r="R381">
        <v>7</v>
      </c>
      <c r="S381">
        <v>7</v>
      </c>
      <c r="T381">
        <v>8</v>
      </c>
      <c r="U381">
        <v>9</v>
      </c>
      <c r="V381">
        <v>7</v>
      </c>
      <c r="W381">
        <v>7</v>
      </c>
      <c r="X381">
        <v>7</v>
      </c>
      <c r="Y381">
        <v>8</v>
      </c>
      <c r="Z381">
        <v>10</v>
      </c>
      <c r="AA381">
        <v>6</v>
      </c>
      <c r="AB381">
        <v>8</v>
      </c>
      <c r="AC381">
        <v>1</v>
      </c>
      <c r="AD381">
        <f>IF(Table13[[#This Row],[payment]]=1,1,0)</f>
        <v>1</v>
      </c>
      <c r="AE381">
        <f>IF(Table13[[#This Row],[payment]]=2,1,0)</f>
        <v>0</v>
      </c>
      <c r="AF381">
        <f>IF(Table13[[#This Row],[payment]]=3,1,0)</f>
        <v>0</v>
      </c>
      <c r="AG381">
        <v>1</v>
      </c>
      <c r="AH381">
        <f>IF(Table13[[#This Row],[method_payment]]=1,1,0)</f>
        <v>1</v>
      </c>
      <c r="AI381">
        <f>IF(Table13[[#This Row],[method_payment]]=2,1,0)</f>
        <v>0</v>
      </c>
      <c r="AJ381">
        <f>IF(Table13[[#This Row],[method_payment]]=3,1,0)</f>
        <v>0</v>
      </c>
      <c r="AK381">
        <f>IF(Table13[[#This Row],[method_payment]]=5,1,0)</f>
        <v>0</v>
      </c>
      <c r="AL381">
        <f>IF(Table13[[#This Row],[method_payment]]=6,1,0)</f>
        <v>0</v>
      </c>
      <c r="AM381" t="s">
        <v>16</v>
      </c>
      <c r="AN381" t="s">
        <v>15</v>
      </c>
      <c r="AO381">
        <v>6</v>
      </c>
      <c r="AP381" s="2">
        <v>211.87</v>
      </c>
      <c r="AQ381" s="3">
        <f>IF(AND(Table13[[#This Row],[Average_amount_spent_per_visit_last_3_months]]&gt;=1,Table13[[#This Row],[Average_amount_spent_per_visit_last_3_months]]&lt;=999),1,0)</f>
        <v>1</v>
      </c>
      <c r="AR381" s="3">
        <f>IF(AND(Table13[[#This Row],[Average_amount_spent_per_visit_last_3_months]]&gt;=1000,Table13[[#This Row],[Average_amount_spent_per_visit_last_3_months]]&lt;=6700),1,0)</f>
        <v>0</v>
      </c>
      <c r="AS381">
        <v>3</v>
      </c>
      <c r="AT381">
        <v>30</v>
      </c>
      <c r="AU381">
        <f>IF(AND(Table13[[#This Row],[Age]]&gt;=18,Table13[[#This Row],[Age]]&lt;=25),1,0)</f>
        <v>0</v>
      </c>
      <c r="AV381">
        <f>IF(AND(Table13[[#This Row],[Age]]&gt;=26,Table13[[#This Row],[Age]]&lt;=35),1,0)</f>
        <v>1</v>
      </c>
      <c r="AW381">
        <f>IF(AND(Table13[[#This Row],[Age]]&gt;=36,Table13[[#This Row],[Age]]&lt;=45),1,0)</f>
        <v>0</v>
      </c>
      <c r="AX381">
        <f>IF(AND(Table13[[#This Row],[Age]]&gt;=46,Table13[[#This Row],[Age]]&lt;=55),1,0)</f>
        <v>0</v>
      </c>
      <c r="AY381">
        <f>IF(AND(Table13[[#This Row],[Age]]&gt;=56,Table13[[#This Row],[Age]]&lt;=67),1,0)</f>
        <v>0</v>
      </c>
      <c r="AZ381" t="s">
        <v>25</v>
      </c>
      <c r="BA381">
        <f>IF(Table13[[#This Row],[Marital Status]]="Married",1,0)</f>
        <v>1</v>
      </c>
      <c r="BB381">
        <f>IF(Table13[[#This Row],[Marital Status]]="Single",1,0)</f>
        <v>0</v>
      </c>
      <c r="BC381" t="s">
        <v>28</v>
      </c>
      <c r="BD381">
        <f>IF(Table13[[#This Row],[gender]]="Male",1,0)</f>
        <v>0</v>
      </c>
      <c r="BE381">
        <f>IF(Table13[[#This Row],[gender]]="Female",1,0)</f>
        <v>1</v>
      </c>
      <c r="BF381" t="s">
        <v>23</v>
      </c>
      <c r="BG381">
        <f>IF(Table13[[#This Row],[Highest level of Education]]="Did not attend school",1,0)</f>
        <v>0</v>
      </c>
      <c r="BH381">
        <f>IF(Table13[[#This Row],[Highest level of Education]]="K12 completed",1,0)</f>
        <v>0</v>
      </c>
      <c r="BI381">
        <f>IF(Table13[[#This Row],[Highest level of Education]]="High School Completed",1,0)</f>
        <v>0</v>
      </c>
      <c r="BJ381">
        <f>IF(Table13[[#This Row],[Highest level of Education]]="Technical Diploma/Partially completed College",1,0)</f>
        <v>1</v>
      </c>
      <c r="BK381">
        <f>IF(Table13[[#This Row],[Highest level of Education]]="University/College Degree",1,0)</f>
        <v>0</v>
      </c>
      <c r="BL381">
        <f>IF(Table13[[#This Row],[Highest level of Education]]="Post-graduate education",1,0)</f>
        <v>0</v>
      </c>
      <c r="BM381">
        <v>1</v>
      </c>
      <c r="BN381">
        <v>1</v>
      </c>
      <c r="BO381">
        <v>3</v>
      </c>
      <c r="BP381">
        <f>IF(Table13[[#This Row],[Monthly_Income 1_5500 2_8000 3_11000 4_15000 5_20000 6_27000 7_35000 8_5000 9_51000 98_0]]=1,1,0)</f>
        <v>0</v>
      </c>
      <c r="BQ381">
        <f>IF(Table13[[#This Row],[Monthly_Income 1_5500 2_8000 3_11000 4_15000 5_20000 6_27000 7_35000 8_5000 9_51000 98_0]]=2,1,0)</f>
        <v>0</v>
      </c>
      <c r="BR381">
        <f>IF(Table13[[#This Row],[Monthly_Income 1_5500 2_8000 3_11000 4_15000 5_20000 6_27000 7_35000 8_5000 9_51000 98_0]]=3,1,0)</f>
        <v>1</v>
      </c>
      <c r="BS381">
        <f>IF(Table13[[#This Row],[Monthly_Income 1_5500 2_8000 3_11000 4_15000 5_20000 6_27000 7_35000 8_5000 9_51000 98_0]]=4,1,0)</f>
        <v>0</v>
      </c>
      <c r="BT381">
        <f>IF(Table13[[#This Row],[Monthly_Income 1_5500 2_8000 3_11000 4_15000 5_20000 6_27000 7_35000 8_5000 9_51000 98_0]]=5,1,0)</f>
        <v>0</v>
      </c>
      <c r="BU381">
        <f>IF(Table13[[#This Row],[Monthly_Income 1_5500 2_8000 3_11000 4_15000 5_20000 6_27000 7_35000 8_5000 9_51000 98_0]]=6,1,0)</f>
        <v>0</v>
      </c>
      <c r="BV381">
        <f>IF(Table13[[#This Row],[Monthly_Income 1_5500 2_8000 3_11000 4_15000 5_20000 6_27000 7_35000 8_5000 9_51000 98_0]]=7,1,0)</f>
        <v>0</v>
      </c>
      <c r="BW381">
        <f>IF(Table13[[#This Row],[Monthly_Income 1_5500 2_8000 3_11000 4_15000 5_20000 6_27000 7_35000 8_5000 9_51000 98_0]]=8,1,0)</f>
        <v>0</v>
      </c>
      <c r="BX381">
        <f>IF(Table13[[#This Row],[Monthly_Income 1_5500 2_8000 3_11000 4_15000 5_20000 6_27000 7_35000 8_5000 9_51000 98_0]]=9,1,0)</f>
        <v>0</v>
      </c>
      <c r="BY381">
        <f>IF(Table13[[#This Row],[Monthly_Income 1_5500 2_8000 3_11000 4_15000 5_20000 6_27000 7_35000 8_5000 9_51000 98_0]]=98,1,0)</f>
        <v>0</v>
      </c>
      <c r="BZ381">
        <v>5</v>
      </c>
      <c r="CA381">
        <f>IF(Table13[[#This Row],[Monthly_Household_Income]]=1,1,0)</f>
        <v>0</v>
      </c>
      <c r="CB381">
        <f>IF(Table13[[#This Row],[Monthly_Household_Income]]=2,1,0)</f>
        <v>0</v>
      </c>
      <c r="CC381">
        <f>IF(Table13[[#This Row],[Monthly_Household_Income]]=3,1,0)</f>
        <v>0</v>
      </c>
      <c r="CD381">
        <f>IF(Table13[[#This Row],[Monthly_Household_Income]]=4,1,0)</f>
        <v>0</v>
      </c>
      <c r="CE381">
        <f>IF(Table13[[#This Row],[Monthly_Household_Income]]=5,1,0)</f>
        <v>1</v>
      </c>
      <c r="CF381">
        <f>IF(Table13[[#This Row],[Monthly_Household_Income]]=6,1,0)</f>
        <v>0</v>
      </c>
      <c r="CG381">
        <f>IF(Table13[[#This Row],[Monthly_Household_Income]]=7,1,0)</f>
        <v>0</v>
      </c>
      <c r="CH381">
        <f>IF(Table13[[#This Row],[Monthly_Household_Income]]=8,1,0)</f>
        <v>0</v>
      </c>
      <c r="CI381">
        <f>IF(Table13[[#This Row],[Monthly_Household_Income]]=9,1,0)</f>
        <v>0</v>
      </c>
      <c r="CJ381">
        <f>IF(Table13[[#This Row],[Monthly_Household_Income]]=98,1,0)</f>
        <v>0</v>
      </c>
    </row>
    <row r="382" spans="1:88">
      <c r="A382">
        <v>1402</v>
      </c>
      <c r="B382" s="1">
        <v>42974</v>
      </c>
      <c r="C382" t="s">
        <v>8</v>
      </c>
      <c r="D382">
        <v>8</v>
      </c>
      <c r="E382">
        <v>6</v>
      </c>
      <c r="F382">
        <v>7</v>
      </c>
      <c r="G382">
        <v>8</v>
      </c>
      <c r="H382">
        <v>7</v>
      </c>
      <c r="I382">
        <v>9</v>
      </c>
      <c r="J382" t="s">
        <v>15</v>
      </c>
      <c r="K382">
        <v>8</v>
      </c>
      <c r="L382">
        <v>9</v>
      </c>
      <c r="M382">
        <v>8</v>
      </c>
      <c r="N382">
        <v>7</v>
      </c>
      <c r="O382">
        <v>7</v>
      </c>
      <c r="P382">
        <v>9</v>
      </c>
      <c r="Q382">
        <v>9</v>
      </c>
      <c r="R382">
        <v>10</v>
      </c>
      <c r="S382">
        <v>6</v>
      </c>
      <c r="T382">
        <v>6</v>
      </c>
      <c r="U382">
        <v>7</v>
      </c>
      <c r="V382">
        <v>8</v>
      </c>
      <c r="W382">
        <v>10</v>
      </c>
      <c r="X382">
        <v>9</v>
      </c>
      <c r="Y382">
        <v>8</v>
      </c>
      <c r="Z382">
        <v>7</v>
      </c>
      <c r="AA382">
        <v>9</v>
      </c>
      <c r="AB382">
        <v>8</v>
      </c>
      <c r="AC382">
        <v>1</v>
      </c>
      <c r="AD382">
        <f>IF(Table13[[#This Row],[payment]]=1,1,0)</f>
        <v>1</v>
      </c>
      <c r="AE382">
        <f>IF(Table13[[#This Row],[payment]]=2,1,0)</f>
        <v>0</v>
      </c>
      <c r="AF382">
        <f>IF(Table13[[#This Row],[payment]]=3,1,0)</f>
        <v>0</v>
      </c>
      <c r="AG382">
        <v>1</v>
      </c>
      <c r="AH382">
        <f>IF(Table13[[#This Row],[method_payment]]=1,1,0)</f>
        <v>1</v>
      </c>
      <c r="AI382">
        <f>IF(Table13[[#This Row],[method_payment]]=2,1,0)</f>
        <v>0</v>
      </c>
      <c r="AJ382">
        <f>IF(Table13[[#This Row],[method_payment]]=3,1,0)</f>
        <v>0</v>
      </c>
      <c r="AK382">
        <f>IF(Table13[[#This Row],[method_payment]]=5,1,0)</f>
        <v>0</v>
      </c>
      <c r="AL382">
        <f>IF(Table13[[#This Row],[method_payment]]=6,1,0)</f>
        <v>0</v>
      </c>
      <c r="AM382" t="s">
        <v>16</v>
      </c>
      <c r="AN382" t="s">
        <v>15</v>
      </c>
      <c r="AO382">
        <v>1</v>
      </c>
      <c r="AP382" s="2">
        <v>255.87</v>
      </c>
      <c r="AQ382" s="3">
        <f>IF(AND(Table13[[#This Row],[Average_amount_spent_per_visit_last_3_months]]&gt;=1,Table13[[#This Row],[Average_amount_spent_per_visit_last_3_months]]&lt;=999),1,0)</f>
        <v>1</v>
      </c>
      <c r="AR382" s="3">
        <f>IF(AND(Table13[[#This Row],[Average_amount_spent_per_visit_last_3_months]]&gt;=1000,Table13[[#This Row],[Average_amount_spent_per_visit_last_3_months]]&lt;=6700),1,0)</f>
        <v>0</v>
      </c>
      <c r="AS382">
        <v>2</v>
      </c>
      <c r="AT382">
        <v>40</v>
      </c>
      <c r="AU382">
        <f>IF(AND(Table13[[#This Row],[Age]]&gt;=18,Table13[[#This Row],[Age]]&lt;=25),1,0)</f>
        <v>0</v>
      </c>
      <c r="AV382">
        <f>IF(AND(Table13[[#This Row],[Age]]&gt;=26,Table13[[#This Row],[Age]]&lt;=35),1,0)</f>
        <v>0</v>
      </c>
      <c r="AW382">
        <f>IF(AND(Table13[[#This Row],[Age]]&gt;=36,Table13[[#This Row],[Age]]&lt;=45),1,0)</f>
        <v>1</v>
      </c>
      <c r="AX382">
        <f>IF(AND(Table13[[#This Row],[Age]]&gt;=46,Table13[[#This Row],[Age]]&lt;=55),1,0)</f>
        <v>0</v>
      </c>
      <c r="AY382">
        <f>IF(AND(Table13[[#This Row],[Age]]&gt;=56,Table13[[#This Row],[Age]]&lt;=67),1,0)</f>
        <v>0</v>
      </c>
      <c r="AZ382" t="s">
        <v>25</v>
      </c>
      <c r="BA382">
        <f>IF(Table13[[#This Row],[Marital Status]]="Married",1,0)</f>
        <v>1</v>
      </c>
      <c r="BB382">
        <f>IF(Table13[[#This Row],[Marital Status]]="Single",1,0)</f>
        <v>0</v>
      </c>
      <c r="BC382" t="s">
        <v>28</v>
      </c>
      <c r="BD382">
        <f>IF(Table13[[#This Row],[gender]]="Male",1,0)</f>
        <v>0</v>
      </c>
      <c r="BE382">
        <f>IF(Table13[[#This Row],[gender]]="Female",1,0)</f>
        <v>1</v>
      </c>
      <c r="BF382" t="s">
        <v>18</v>
      </c>
      <c r="BG382">
        <f>IF(Table13[[#This Row],[Highest level of Education]]="Did not attend school",1,0)</f>
        <v>0</v>
      </c>
      <c r="BH382">
        <f>IF(Table13[[#This Row],[Highest level of Education]]="K12 completed",1,0)</f>
        <v>0</v>
      </c>
      <c r="BI382">
        <f>IF(Table13[[#This Row],[Highest level of Education]]="High School Completed",1,0)</f>
        <v>0</v>
      </c>
      <c r="BJ382">
        <f>IF(Table13[[#This Row],[Highest level of Education]]="Technical Diploma/Partially completed College",1,0)</f>
        <v>0</v>
      </c>
      <c r="BK382">
        <f>IF(Table13[[#This Row],[Highest level of Education]]="University/College Degree",1,0)</f>
        <v>0</v>
      </c>
      <c r="BL382">
        <f>IF(Table13[[#This Row],[Highest level of Education]]="Post-graduate education",1,0)</f>
        <v>1</v>
      </c>
      <c r="BM382">
        <v>3</v>
      </c>
      <c r="BN382">
        <v>1</v>
      </c>
      <c r="BO382">
        <v>5</v>
      </c>
      <c r="BP382">
        <f>IF(Table13[[#This Row],[Monthly_Income 1_5500 2_8000 3_11000 4_15000 5_20000 6_27000 7_35000 8_5000 9_51000 98_0]]=1,1,0)</f>
        <v>0</v>
      </c>
      <c r="BQ382">
        <f>IF(Table13[[#This Row],[Monthly_Income 1_5500 2_8000 3_11000 4_15000 5_20000 6_27000 7_35000 8_5000 9_51000 98_0]]=2,1,0)</f>
        <v>0</v>
      </c>
      <c r="BR382">
        <f>IF(Table13[[#This Row],[Monthly_Income 1_5500 2_8000 3_11000 4_15000 5_20000 6_27000 7_35000 8_5000 9_51000 98_0]]=3,1,0)</f>
        <v>0</v>
      </c>
      <c r="BS382">
        <f>IF(Table13[[#This Row],[Monthly_Income 1_5500 2_8000 3_11000 4_15000 5_20000 6_27000 7_35000 8_5000 9_51000 98_0]]=4,1,0)</f>
        <v>0</v>
      </c>
      <c r="BT382">
        <f>IF(Table13[[#This Row],[Monthly_Income 1_5500 2_8000 3_11000 4_15000 5_20000 6_27000 7_35000 8_5000 9_51000 98_0]]=5,1,0)</f>
        <v>1</v>
      </c>
      <c r="BU382">
        <f>IF(Table13[[#This Row],[Monthly_Income 1_5500 2_8000 3_11000 4_15000 5_20000 6_27000 7_35000 8_5000 9_51000 98_0]]=6,1,0)</f>
        <v>0</v>
      </c>
      <c r="BV382">
        <f>IF(Table13[[#This Row],[Monthly_Income 1_5500 2_8000 3_11000 4_15000 5_20000 6_27000 7_35000 8_5000 9_51000 98_0]]=7,1,0)</f>
        <v>0</v>
      </c>
      <c r="BW382">
        <f>IF(Table13[[#This Row],[Monthly_Income 1_5500 2_8000 3_11000 4_15000 5_20000 6_27000 7_35000 8_5000 9_51000 98_0]]=8,1,0)</f>
        <v>0</v>
      </c>
      <c r="BX382">
        <f>IF(Table13[[#This Row],[Monthly_Income 1_5500 2_8000 3_11000 4_15000 5_20000 6_27000 7_35000 8_5000 9_51000 98_0]]=9,1,0)</f>
        <v>0</v>
      </c>
      <c r="BY382">
        <f>IF(Table13[[#This Row],[Monthly_Income 1_5500 2_8000 3_11000 4_15000 5_20000 6_27000 7_35000 8_5000 9_51000 98_0]]=98,1,0)</f>
        <v>0</v>
      </c>
      <c r="BZ382">
        <v>9</v>
      </c>
      <c r="CA382">
        <f>IF(Table13[[#This Row],[Monthly_Household_Income]]=1,1,0)</f>
        <v>0</v>
      </c>
      <c r="CB382">
        <f>IF(Table13[[#This Row],[Monthly_Household_Income]]=2,1,0)</f>
        <v>0</v>
      </c>
      <c r="CC382">
        <f>IF(Table13[[#This Row],[Monthly_Household_Income]]=3,1,0)</f>
        <v>0</v>
      </c>
      <c r="CD382">
        <f>IF(Table13[[#This Row],[Monthly_Household_Income]]=4,1,0)</f>
        <v>0</v>
      </c>
      <c r="CE382">
        <f>IF(Table13[[#This Row],[Monthly_Household_Income]]=5,1,0)</f>
        <v>0</v>
      </c>
      <c r="CF382">
        <f>IF(Table13[[#This Row],[Monthly_Household_Income]]=6,1,0)</f>
        <v>0</v>
      </c>
      <c r="CG382">
        <f>IF(Table13[[#This Row],[Monthly_Household_Income]]=7,1,0)</f>
        <v>0</v>
      </c>
      <c r="CH382">
        <f>IF(Table13[[#This Row],[Monthly_Household_Income]]=8,1,0)</f>
        <v>0</v>
      </c>
      <c r="CI382">
        <f>IF(Table13[[#This Row],[Monthly_Household_Income]]=9,1,0)</f>
        <v>1</v>
      </c>
      <c r="CJ382">
        <f>IF(Table13[[#This Row],[Monthly_Household_Income]]=98,1,0)</f>
        <v>0</v>
      </c>
    </row>
    <row r="383" spans="1:88">
      <c r="A383">
        <v>1407</v>
      </c>
      <c r="B383" s="1">
        <v>42970</v>
      </c>
      <c r="C383" t="s">
        <v>31</v>
      </c>
      <c r="D383">
        <v>4</v>
      </c>
      <c r="E383">
        <v>3</v>
      </c>
      <c r="F383">
        <v>4</v>
      </c>
      <c r="G383">
        <v>4</v>
      </c>
      <c r="H383">
        <v>5</v>
      </c>
      <c r="I383">
        <v>4</v>
      </c>
      <c r="J383" t="s">
        <v>15</v>
      </c>
      <c r="K383">
        <v>7</v>
      </c>
      <c r="L383">
        <v>8</v>
      </c>
      <c r="M383">
        <v>6</v>
      </c>
      <c r="N383">
        <v>7</v>
      </c>
      <c r="O383">
        <v>7</v>
      </c>
      <c r="P383">
        <v>6</v>
      </c>
      <c r="Q383">
        <v>7</v>
      </c>
      <c r="R383">
        <v>5</v>
      </c>
      <c r="S383">
        <v>6</v>
      </c>
      <c r="T383">
        <v>6</v>
      </c>
      <c r="U383">
        <v>7</v>
      </c>
      <c r="V383">
        <v>6</v>
      </c>
      <c r="W383">
        <v>6</v>
      </c>
      <c r="X383">
        <v>7</v>
      </c>
      <c r="Y383">
        <v>6</v>
      </c>
      <c r="Z383">
        <v>3</v>
      </c>
      <c r="AA383">
        <v>8</v>
      </c>
      <c r="AB383">
        <v>3</v>
      </c>
      <c r="AC383">
        <v>1</v>
      </c>
      <c r="AD383">
        <f>IF(Table13[[#This Row],[payment]]=1,1,0)</f>
        <v>1</v>
      </c>
      <c r="AE383">
        <f>IF(Table13[[#This Row],[payment]]=2,1,0)</f>
        <v>0</v>
      </c>
      <c r="AF383">
        <f>IF(Table13[[#This Row],[payment]]=3,1,0)</f>
        <v>0</v>
      </c>
      <c r="AG383">
        <v>2</v>
      </c>
      <c r="AH383">
        <f>IF(Table13[[#This Row],[method_payment]]=1,1,0)</f>
        <v>0</v>
      </c>
      <c r="AI383">
        <f>IF(Table13[[#This Row],[method_payment]]=2,1,0)</f>
        <v>1</v>
      </c>
      <c r="AJ383">
        <f>IF(Table13[[#This Row],[method_payment]]=3,1,0)</f>
        <v>0</v>
      </c>
      <c r="AK383">
        <f>IF(Table13[[#This Row],[method_payment]]=5,1,0)</f>
        <v>0</v>
      </c>
      <c r="AL383">
        <f>IF(Table13[[#This Row],[method_payment]]=6,1,0)</f>
        <v>0</v>
      </c>
      <c r="AM383" t="s">
        <v>16</v>
      </c>
      <c r="AN383" t="s">
        <v>16</v>
      </c>
      <c r="AO383">
        <v>1</v>
      </c>
      <c r="AP383" s="2">
        <v>186.53</v>
      </c>
      <c r="AQ383" s="3">
        <f>IF(AND(Table13[[#This Row],[Average_amount_spent_per_visit_last_3_months]]&gt;=1,Table13[[#This Row],[Average_amount_spent_per_visit_last_3_months]]&lt;=999),1,0)</f>
        <v>1</v>
      </c>
      <c r="AR383" s="3">
        <f>IF(AND(Table13[[#This Row],[Average_amount_spent_per_visit_last_3_months]]&gt;=1000,Table13[[#This Row],[Average_amount_spent_per_visit_last_3_months]]&lt;=6700),1,0)</f>
        <v>0</v>
      </c>
      <c r="AS383">
        <v>1</v>
      </c>
      <c r="AT383">
        <v>29</v>
      </c>
      <c r="AU383">
        <f>IF(AND(Table13[[#This Row],[Age]]&gt;=18,Table13[[#This Row],[Age]]&lt;=25),1,0)</f>
        <v>0</v>
      </c>
      <c r="AV383">
        <f>IF(AND(Table13[[#This Row],[Age]]&gt;=26,Table13[[#This Row],[Age]]&lt;=35),1,0)</f>
        <v>1</v>
      </c>
      <c r="AW383">
        <f>IF(AND(Table13[[#This Row],[Age]]&gt;=36,Table13[[#This Row],[Age]]&lt;=45),1,0)</f>
        <v>0</v>
      </c>
      <c r="AX383">
        <f>IF(AND(Table13[[#This Row],[Age]]&gt;=46,Table13[[#This Row],[Age]]&lt;=55),1,0)</f>
        <v>0</v>
      </c>
      <c r="AY383">
        <f>IF(AND(Table13[[#This Row],[Age]]&gt;=56,Table13[[#This Row],[Age]]&lt;=67),1,0)</f>
        <v>0</v>
      </c>
      <c r="AZ383" t="s">
        <v>24</v>
      </c>
      <c r="BA383">
        <f>IF(Table13[[#This Row],[Marital Status]]="Married",1,0)</f>
        <v>0</v>
      </c>
      <c r="BB383">
        <f>IF(Table13[[#This Row],[Marital Status]]="Single",1,0)</f>
        <v>1</v>
      </c>
      <c r="BC383" t="s">
        <v>27</v>
      </c>
      <c r="BD383">
        <f>IF(Table13[[#This Row],[gender]]="Male",1,0)</f>
        <v>1</v>
      </c>
      <c r="BE383">
        <f>IF(Table13[[#This Row],[gender]]="Female",1,0)</f>
        <v>0</v>
      </c>
      <c r="BF383" t="s">
        <v>19</v>
      </c>
      <c r="BG383">
        <f>IF(Table13[[#This Row],[Highest level of Education]]="Did not attend school",1,0)</f>
        <v>0</v>
      </c>
      <c r="BH383">
        <f>IF(Table13[[#This Row],[Highest level of Education]]="K12 completed",1,0)</f>
        <v>0</v>
      </c>
      <c r="BI383">
        <f>IF(Table13[[#This Row],[Highest level of Education]]="High School Completed",1,0)</f>
        <v>0</v>
      </c>
      <c r="BJ383">
        <f>IF(Table13[[#This Row],[Highest level of Education]]="Technical Diploma/Partially completed College",1,0)</f>
        <v>0</v>
      </c>
      <c r="BK383">
        <f>IF(Table13[[#This Row],[Highest level of Education]]="University/College Degree",1,0)</f>
        <v>1</v>
      </c>
      <c r="BL383">
        <f>IF(Table13[[#This Row],[Highest level of Education]]="Post-graduate education",1,0)</f>
        <v>0</v>
      </c>
      <c r="BM383">
        <v>0</v>
      </c>
      <c r="BN383">
        <v>1</v>
      </c>
      <c r="BO383">
        <v>3</v>
      </c>
      <c r="BP383">
        <f>IF(Table13[[#This Row],[Monthly_Income 1_5500 2_8000 3_11000 4_15000 5_20000 6_27000 7_35000 8_5000 9_51000 98_0]]=1,1,0)</f>
        <v>0</v>
      </c>
      <c r="BQ383">
        <f>IF(Table13[[#This Row],[Monthly_Income 1_5500 2_8000 3_11000 4_15000 5_20000 6_27000 7_35000 8_5000 9_51000 98_0]]=2,1,0)</f>
        <v>0</v>
      </c>
      <c r="BR383">
        <f>IF(Table13[[#This Row],[Monthly_Income 1_5500 2_8000 3_11000 4_15000 5_20000 6_27000 7_35000 8_5000 9_51000 98_0]]=3,1,0)</f>
        <v>1</v>
      </c>
      <c r="BS383">
        <f>IF(Table13[[#This Row],[Monthly_Income 1_5500 2_8000 3_11000 4_15000 5_20000 6_27000 7_35000 8_5000 9_51000 98_0]]=4,1,0)</f>
        <v>0</v>
      </c>
      <c r="BT383">
        <f>IF(Table13[[#This Row],[Monthly_Income 1_5500 2_8000 3_11000 4_15000 5_20000 6_27000 7_35000 8_5000 9_51000 98_0]]=5,1,0)</f>
        <v>0</v>
      </c>
      <c r="BU383">
        <f>IF(Table13[[#This Row],[Monthly_Income 1_5500 2_8000 3_11000 4_15000 5_20000 6_27000 7_35000 8_5000 9_51000 98_0]]=6,1,0)</f>
        <v>0</v>
      </c>
      <c r="BV383">
        <f>IF(Table13[[#This Row],[Monthly_Income 1_5500 2_8000 3_11000 4_15000 5_20000 6_27000 7_35000 8_5000 9_51000 98_0]]=7,1,0)</f>
        <v>0</v>
      </c>
      <c r="BW383">
        <f>IF(Table13[[#This Row],[Monthly_Income 1_5500 2_8000 3_11000 4_15000 5_20000 6_27000 7_35000 8_5000 9_51000 98_0]]=8,1,0)</f>
        <v>0</v>
      </c>
      <c r="BX383">
        <f>IF(Table13[[#This Row],[Monthly_Income 1_5500 2_8000 3_11000 4_15000 5_20000 6_27000 7_35000 8_5000 9_51000 98_0]]=9,1,0)</f>
        <v>0</v>
      </c>
      <c r="BY383">
        <f>IF(Table13[[#This Row],[Monthly_Income 1_5500 2_8000 3_11000 4_15000 5_20000 6_27000 7_35000 8_5000 9_51000 98_0]]=98,1,0)</f>
        <v>0</v>
      </c>
      <c r="BZ383">
        <v>9</v>
      </c>
      <c r="CA383">
        <f>IF(Table13[[#This Row],[Monthly_Household_Income]]=1,1,0)</f>
        <v>0</v>
      </c>
      <c r="CB383">
        <f>IF(Table13[[#This Row],[Monthly_Household_Income]]=2,1,0)</f>
        <v>0</v>
      </c>
      <c r="CC383">
        <f>IF(Table13[[#This Row],[Monthly_Household_Income]]=3,1,0)</f>
        <v>0</v>
      </c>
      <c r="CD383">
        <f>IF(Table13[[#This Row],[Monthly_Household_Income]]=4,1,0)</f>
        <v>0</v>
      </c>
      <c r="CE383">
        <f>IF(Table13[[#This Row],[Monthly_Household_Income]]=5,1,0)</f>
        <v>0</v>
      </c>
      <c r="CF383">
        <f>IF(Table13[[#This Row],[Monthly_Household_Income]]=6,1,0)</f>
        <v>0</v>
      </c>
      <c r="CG383">
        <f>IF(Table13[[#This Row],[Monthly_Household_Income]]=7,1,0)</f>
        <v>0</v>
      </c>
      <c r="CH383">
        <f>IF(Table13[[#This Row],[Monthly_Household_Income]]=8,1,0)</f>
        <v>0</v>
      </c>
      <c r="CI383">
        <f>IF(Table13[[#This Row],[Monthly_Household_Income]]=9,1,0)</f>
        <v>1</v>
      </c>
      <c r="CJ383">
        <f>IF(Table13[[#This Row],[Monthly_Household_Income]]=98,1,0)</f>
        <v>0</v>
      </c>
    </row>
    <row r="384" spans="1:88">
      <c r="A384">
        <v>1410</v>
      </c>
      <c r="B384" s="1">
        <v>42970</v>
      </c>
      <c r="C384" t="s">
        <v>35</v>
      </c>
      <c r="D384">
        <v>8</v>
      </c>
      <c r="E384">
        <v>7</v>
      </c>
      <c r="F384">
        <v>8</v>
      </c>
      <c r="G384">
        <v>8</v>
      </c>
      <c r="H384">
        <v>8</v>
      </c>
      <c r="I384">
        <v>9</v>
      </c>
      <c r="J384" t="s">
        <v>16</v>
      </c>
      <c r="K384">
        <v>8</v>
      </c>
      <c r="L384">
        <v>6</v>
      </c>
      <c r="M384">
        <v>6</v>
      </c>
      <c r="N384">
        <v>7</v>
      </c>
      <c r="O384">
        <v>7</v>
      </c>
      <c r="P384">
        <v>9</v>
      </c>
      <c r="Q384">
        <v>7</v>
      </c>
      <c r="R384">
        <v>8</v>
      </c>
      <c r="S384">
        <v>9</v>
      </c>
      <c r="T384">
        <v>7</v>
      </c>
      <c r="U384">
        <v>8</v>
      </c>
      <c r="V384">
        <v>6</v>
      </c>
      <c r="W384">
        <v>8</v>
      </c>
      <c r="X384">
        <v>0</v>
      </c>
      <c r="Y384">
        <v>8</v>
      </c>
      <c r="Z384">
        <v>7</v>
      </c>
      <c r="AA384">
        <v>9</v>
      </c>
      <c r="AB384">
        <v>0</v>
      </c>
      <c r="AC384">
        <v>2</v>
      </c>
      <c r="AD384">
        <f>IF(Table13[[#This Row],[payment]]=1,1,0)</f>
        <v>0</v>
      </c>
      <c r="AE384">
        <f>IF(Table13[[#This Row],[payment]]=2,1,0)</f>
        <v>1</v>
      </c>
      <c r="AF384">
        <f>IF(Table13[[#This Row],[payment]]=3,1,0)</f>
        <v>0</v>
      </c>
      <c r="AG384">
        <v>1</v>
      </c>
      <c r="AH384">
        <f>IF(Table13[[#This Row],[method_payment]]=1,1,0)</f>
        <v>1</v>
      </c>
      <c r="AI384">
        <f>IF(Table13[[#This Row],[method_payment]]=2,1,0)</f>
        <v>0</v>
      </c>
      <c r="AJ384">
        <f>IF(Table13[[#This Row],[method_payment]]=3,1,0)</f>
        <v>0</v>
      </c>
      <c r="AK384">
        <f>IF(Table13[[#This Row],[method_payment]]=5,1,0)</f>
        <v>0</v>
      </c>
      <c r="AL384">
        <f>IF(Table13[[#This Row],[method_payment]]=6,1,0)</f>
        <v>0</v>
      </c>
      <c r="AM384" t="s">
        <v>16</v>
      </c>
      <c r="AN384" t="s">
        <v>15</v>
      </c>
      <c r="AO384">
        <v>1</v>
      </c>
      <c r="AP384" s="2">
        <v>588.69000000000005</v>
      </c>
      <c r="AQ384" s="3">
        <f>IF(AND(Table13[[#This Row],[Average_amount_spent_per_visit_last_3_months]]&gt;=1,Table13[[#This Row],[Average_amount_spent_per_visit_last_3_months]]&lt;=999),1,0)</f>
        <v>1</v>
      </c>
      <c r="AR384" s="3">
        <f>IF(AND(Table13[[#This Row],[Average_amount_spent_per_visit_last_3_months]]&gt;=1000,Table13[[#This Row],[Average_amount_spent_per_visit_last_3_months]]&lt;=6700),1,0)</f>
        <v>0</v>
      </c>
      <c r="AS384">
        <v>1</v>
      </c>
      <c r="AT384">
        <v>42</v>
      </c>
      <c r="AU384">
        <f>IF(AND(Table13[[#This Row],[Age]]&gt;=18,Table13[[#This Row],[Age]]&lt;=25),1,0)</f>
        <v>0</v>
      </c>
      <c r="AV384">
        <f>IF(AND(Table13[[#This Row],[Age]]&gt;=26,Table13[[#This Row],[Age]]&lt;=35),1,0)</f>
        <v>0</v>
      </c>
      <c r="AW384">
        <f>IF(AND(Table13[[#This Row],[Age]]&gt;=36,Table13[[#This Row],[Age]]&lt;=45),1,0)</f>
        <v>1</v>
      </c>
      <c r="AX384">
        <f>IF(AND(Table13[[#This Row],[Age]]&gt;=46,Table13[[#This Row],[Age]]&lt;=55),1,0)</f>
        <v>0</v>
      </c>
      <c r="AY384">
        <f>IF(AND(Table13[[#This Row],[Age]]&gt;=56,Table13[[#This Row],[Age]]&lt;=67),1,0)</f>
        <v>0</v>
      </c>
      <c r="AZ384" t="s">
        <v>25</v>
      </c>
      <c r="BA384">
        <f>IF(Table13[[#This Row],[Marital Status]]="Married",1,0)</f>
        <v>1</v>
      </c>
      <c r="BB384">
        <f>IF(Table13[[#This Row],[Marital Status]]="Single",1,0)</f>
        <v>0</v>
      </c>
      <c r="BC384" t="s">
        <v>28</v>
      </c>
      <c r="BD384">
        <f>IF(Table13[[#This Row],[gender]]="Male",1,0)</f>
        <v>0</v>
      </c>
      <c r="BE384">
        <f>IF(Table13[[#This Row],[gender]]="Female",1,0)</f>
        <v>1</v>
      </c>
      <c r="BF384" t="s">
        <v>20</v>
      </c>
      <c r="BG384">
        <f>IF(Table13[[#This Row],[Highest level of Education]]="Did not attend school",1,0)</f>
        <v>0</v>
      </c>
      <c r="BH384">
        <f>IF(Table13[[#This Row],[Highest level of Education]]="K12 completed",1,0)</f>
        <v>0</v>
      </c>
      <c r="BI384">
        <f>IF(Table13[[#This Row],[Highest level of Education]]="High School Completed",1,0)</f>
        <v>1</v>
      </c>
      <c r="BJ384">
        <f>IF(Table13[[#This Row],[Highest level of Education]]="Technical Diploma/Partially completed College",1,0)</f>
        <v>0</v>
      </c>
      <c r="BK384">
        <f>IF(Table13[[#This Row],[Highest level of Education]]="University/College Degree",1,0)</f>
        <v>0</v>
      </c>
      <c r="BL384">
        <f>IF(Table13[[#This Row],[Highest level of Education]]="Post-graduate education",1,0)</f>
        <v>0</v>
      </c>
      <c r="BM384">
        <v>4</v>
      </c>
      <c r="BN384">
        <v>3</v>
      </c>
      <c r="BO384" t="s">
        <v>1</v>
      </c>
      <c r="BP384">
        <f>IF(Table13[[#This Row],[Monthly_Income 1_5500 2_8000 3_11000 4_15000 5_20000 6_27000 7_35000 8_5000 9_51000 98_0]]=1,1,0)</f>
        <v>0</v>
      </c>
      <c r="BQ384">
        <f>IF(Table13[[#This Row],[Monthly_Income 1_5500 2_8000 3_11000 4_15000 5_20000 6_27000 7_35000 8_5000 9_51000 98_0]]=2,1,0)</f>
        <v>0</v>
      </c>
      <c r="BR384">
        <f>IF(Table13[[#This Row],[Monthly_Income 1_5500 2_8000 3_11000 4_15000 5_20000 6_27000 7_35000 8_5000 9_51000 98_0]]=3,1,0)</f>
        <v>0</v>
      </c>
      <c r="BS384">
        <f>IF(Table13[[#This Row],[Monthly_Income 1_5500 2_8000 3_11000 4_15000 5_20000 6_27000 7_35000 8_5000 9_51000 98_0]]=4,1,0)</f>
        <v>0</v>
      </c>
      <c r="BT384">
        <f>IF(Table13[[#This Row],[Monthly_Income 1_5500 2_8000 3_11000 4_15000 5_20000 6_27000 7_35000 8_5000 9_51000 98_0]]=5,1,0)</f>
        <v>0</v>
      </c>
      <c r="BU384">
        <f>IF(Table13[[#This Row],[Monthly_Income 1_5500 2_8000 3_11000 4_15000 5_20000 6_27000 7_35000 8_5000 9_51000 98_0]]=6,1,0)</f>
        <v>0</v>
      </c>
      <c r="BV384">
        <f>IF(Table13[[#This Row],[Monthly_Income 1_5500 2_8000 3_11000 4_15000 5_20000 6_27000 7_35000 8_5000 9_51000 98_0]]=7,1,0)</f>
        <v>0</v>
      </c>
      <c r="BW384">
        <f>IF(Table13[[#This Row],[Monthly_Income 1_5500 2_8000 3_11000 4_15000 5_20000 6_27000 7_35000 8_5000 9_51000 98_0]]=8,1,0)</f>
        <v>0</v>
      </c>
      <c r="BX384">
        <f>IF(Table13[[#This Row],[Monthly_Income 1_5500 2_8000 3_11000 4_15000 5_20000 6_27000 7_35000 8_5000 9_51000 98_0]]=9,1,0)</f>
        <v>0</v>
      </c>
      <c r="BY384">
        <f>IF(Table13[[#This Row],[Monthly_Income 1_5500 2_8000 3_11000 4_15000 5_20000 6_27000 7_35000 8_5000 9_51000 98_0]]=98,1,0)</f>
        <v>0</v>
      </c>
      <c r="BZ384">
        <v>97</v>
      </c>
      <c r="CA384">
        <f>IF(Table13[[#This Row],[Monthly_Household_Income]]=1,1,0)</f>
        <v>0</v>
      </c>
      <c r="CB384">
        <f>IF(Table13[[#This Row],[Monthly_Household_Income]]=2,1,0)</f>
        <v>0</v>
      </c>
      <c r="CC384">
        <f>IF(Table13[[#This Row],[Monthly_Household_Income]]=3,1,0)</f>
        <v>0</v>
      </c>
      <c r="CD384">
        <f>IF(Table13[[#This Row],[Monthly_Household_Income]]=4,1,0)</f>
        <v>0</v>
      </c>
      <c r="CE384">
        <f>IF(Table13[[#This Row],[Monthly_Household_Income]]=5,1,0)</f>
        <v>0</v>
      </c>
      <c r="CF384">
        <f>IF(Table13[[#This Row],[Monthly_Household_Income]]=6,1,0)</f>
        <v>0</v>
      </c>
      <c r="CG384">
        <f>IF(Table13[[#This Row],[Monthly_Household_Income]]=7,1,0)</f>
        <v>0</v>
      </c>
      <c r="CH384">
        <f>IF(Table13[[#This Row],[Monthly_Household_Income]]=8,1,0)</f>
        <v>0</v>
      </c>
      <c r="CI384">
        <f>IF(Table13[[#This Row],[Monthly_Household_Income]]=9,1,0)</f>
        <v>0</v>
      </c>
      <c r="CJ384">
        <f>IF(Table13[[#This Row],[Monthly_Household_Income]]=98,1,0)</f>
        <v>0</v>
      </c>
    </row>
    <row r="385" spans="1:88">
      <c r="A385">
        <v>1412</v>
      </c>
      <c r="B385" s="1">
        <v>42991</v>
      </c>
      <c r="C385" t="s">
        <v>33</v>
      </c>
      <c r="D385">
        <v>6</v>
      </c>
      <c r="E385">
        <v>7</v>
      </c>
      <c r="F385">
        <v>8</v>
      </c>
      <c r="G385">
        <v>7</v>
      </c>
      <c r="H385">
        <v>7</v>
      </c>
      <c r="I385">
        <v>6</v>
      </c>
      <c r="J385" t="s">
        <v>15</v>
      </c>
      <c r="K385">
        <v>8</v>
      </c>
      <c r="L385">
        <v>7</v>
      </c>
      <c r="M385">
        <v>6</v>
      </c>
      <c r="N385">
        <v>7</v>
      </c>
      <c r="O385">
        <v>7</v>
      </c>
      <c r="P385">
        <v>7</v>
      </c>
      <c r="Q385">
        <v>6</v>
      </c>
      <c r="R385">
        <v>8</v>
      </c>
      <c r="S385">
        <v>7</v>
      </c>
      <c r="T385">
        <v>8</v>
      </c>
      <c r="U385">
        <v>7</v>
      </c>
      <c r="V385">
        <v>6</v>
      </c>
      <c r="W385">
        <v>7</v>
      </c>
      <c r="X385">
        <v>0</v>
      </c>
      <c r="Y385">
        <v>8</v>
      </c>
      <c r="Z385">
        <v>8</v>
      </c>
      <c r="AA385">
        <v>6</v>
      </c>
      <c r="AB385">
        <v>7</v>
      </c>
      <c r="AC385">
        <v>2</v>
      </c>
      <c r="AD385">
        <f>IF(Table13[[#This Row],[payment]]=1,1,0)</f>
        <v>0</v>
      </c>
      <c r="AE385">
        <f>IF(Table13[[#This Row],[payment]]=2,1,0)</f>
        <v>1</v>
      </c>
      <c r="AF385">
        <f>IF(Table13[[#This Row],[payment]]=3,1,0)</f>
        <v>0</v>
      </c>
      <c r="AG385">
        <v>1</v>
      </c>
      <c r="AH385">
        <f>IF(Table13[[#This Row],[method_payment]]=1,1,0)</f>
        <v>1</v>
      </c>
      <c r="AI385">
        <f>IF(Table13[[#This Row],[method_payment]]=2,1,0)</f>
        <v>0</v>
      </c>
      <c r="AJ385">
        <f>IF(Table13[[#This Row],[method_payment]]=3,1,0)</f>
        <v>0</v>
      </c>
      <c r="AK385">
        <f>IF(Table13[[#This Row],[method_payment]]=5,1,0)</f>
        <v>0</v>
      </c>
      <c r="AL385">
        <f>IF(Table13[[#This Row],[method_payment]]=6,1,0)</f>
        <v>0</v>
      </c>
      <c r="AM385" t="s">
        <v>16</v>
      </c>
      <c r="AN385" t="s">
        <v>16</v>
      </c>
      <c r="AO385">
        <v>3</v>
      </c>
      <c r="AP385" s="2">
        <v>61.45</v>
      </c>
      <c r="AQ385" s="3">
        <f>IF(AND(Table13[[#This Row],[Average_amount_spent_per_visit_last_3_months]]&gt;=1,Table13[[#This Row],[Average_amount_spent_per_visit_last_3_months]]&lt;=999),1,0)</f>
        <v>1</v>
      </c>
      <c r="AR385" s="3">
        <f>IF(AND(Table13[[#This Row],[Average_amount_spent_per_visit_last_3_months]]&gt;=1000,Table13[[#This Row],[Average_amount_spent_per_visit_last_3_months]]&lt;=6700),1,0)</f>
        <v>0</v>
      </c>
      <c r="AS385">
        <v>1</v>
      </c>
      <c r="AT385">
        <v>35</v>
      </c>
      <c r="AU385">
        <f>IF(AND(Table13[[#This Row],[Age]]&gt;=18,Table13[[#This Row],[Age]]&lt;=25),1,0)</f>
        <v>0</v>
      </c>
      <c r="AV385">
        <f>IF(AND(Table13[[#This Row],[Age]]&gt;=26,Table13[[#This Row],[Age]]&lt;=35),1,0)</f>
        <v>1</v>
      </c>
      <c r="AW385">
        <f>IF(AND(Table13[[#This Row],[Age]]&gt;=36,Table13[[#This Row],[Age]]&lt;=45),1,0)</f>
        <v>0</v>
      </c>
      <c r="AX385">
        <f>IF(AND(Table13[[#This Row],[Age]]&gt;=46,Table13[[#This Row],[Age]]&lt;=55),1,0)</f>
        <v>0</v>
      </c>
      <c r="AY385">
        <f>IF(AND(Table13[[#This Row],[Age]]&gt;=56,Table13[[#This Row],[Age]]&lt;=67),1,0)</f>
        <v>0</v>
      </c>
      <c r="AZ385" t="s">
        <v>25</v>
      </c>
      <c r="BA385">
        <f>IF(Table13[[#This Row],[Marital Status]]="Married",1,0)</f>
        <v>1</v>
      </c>
      <c r="BB385">
        <f>IF(Table13[[#This Row],[Marital Status]]="Single",1,0)</f>
        <v>0</v>
      </c>
      <c r="BC385" t="s">
        <v>28</v>
      </c>
      <c r="BD385">
        <f>IF(Table13[[#This Row],[gender]]="Male",1,0)</f>
        <v>0</v>
      </c>
      <c r="BE385">
        <f>IF(Table13[[#This Row],[gender]]="Female",1,0)</f>
        <v>1</v>
      </c>
      <c r="BF385" t="s">
        <v>19</v>
      </c>
      <c r="BG385">
        <f>IF(Table13[[#This Row],[Highest level of Education]]="Did not attend school",1,0)</f>
        <v>0</v>
      </c>
      <c r="BH385">
        <f>IF(Table13[[#This Row],[Highest level of Education]]="K12 completed",1,0)</f>
        <v>0</v>
      </c>
      <c r="BI385">
        <f>IF(Table13[[#This Row],[Highest level of Education]]="High School Completed",1,0)</f>
        <v>0</v>
      </c>
      <c r="BJ385">
        <f>IF(Table13[[#This Row],[Highest level of Education]]="Technical Diploma/Partially completed College",1,0)</f>
        <v>0</v>
      </c>
      <c r="BK385">
        <f>IF(Table13[[#This Row],[Highest level of Education]]="University/College Degree",1,0)</f>
        <v>1</v>
      </c>
      <c r="BL385">
        <f>IF(Table13[[#This Row],[Highest level of Education]]="Post-graduate education",1,0)</f>
        <v>0</v>
      </c>
      <c r="BM385">
        <v>3</v>
      </c>
      <c r="BN385">
        <v>1</v>
      </c>
      <c r="BO385">
        <v>3</v>
      </c>
      <c r="BP385">
        <f>IF(Table13[[#This Row],[Monthly_Income 1_5500 2_8000 3_11000 4_15000 5_20000 6_27000 7_35000 8_5000 9_51000 98_0]]=1,1,0)</f>
        <v>0</v>
      </c>
      <c r="BQ385">
        <f>IF(Table13[[#This Row],[Monthly_Income 1_5500 2_8000 3_11000 4_15000 5_20000 6_27000 7_35000 8_5000 9_51000 98_0]]=2,1,0)</f>
        <v>0</v>
      </c>
      <c r="BR385">
        <f>IF(Table13[[#This Row],[Monthly_Income 1_5500 2_8000 3_11000 4_15000 5_20000 6_27000 7_35000 8_5000 9_51000 98_0]]=3,1,0)</f>
        <v>1</v>
      </c>
      <c r="BS385">
        <f>IF(Table13[[#This Row],[Monthly_Income 1_5500 2_8000 3_11000 4_15000 5_20000 6_27000 7_35000 8_5000 9_51000 98_0]]=4,1,0)</f>
        <v>0</v>
      </c>
      <c r="BT385">
        <f>IF(Table13[[#This Row],[Monthly_Income 1_5500 2_8000 3_11000 4_15000 5_20000 6_27000 7_35000 8_5000 9_51000 98_0]]=5,1,0)</f>
        <v>0</v>
      </c>
      <c r="BU385">
        <f>IF(Table13[[#This Row],[Monthly_Income 1_5500 2_8000 3_11000 4_15000 5_20000 6_27000 7_35000 8_5000 9_51000 98_0]]=6,1,0)</f>
        <v>0</v>
      </c>
      <c r="BV385">
        <f>IF(Table13[[#This Row],[Monthly_Income 1_5500 2_8000 3_11000 4_15000 5_20000 6_27000 7_35000 8_5000 9_51000 98_0]]=7,1,0)</f>
        <v>0</v>
      </c>
      <c r="BW385">
        <f>IF(Table13[[#This Row],[Monthly_Income 1_5500 2_8000 3_11000 4_15000 5_20000 6_27000 7_35000 8_5000 9_51000 98_0]]=8,1,0)</f>
        <v>0</v>
      </c>
      <c r="BX385">
        <f>IF(Table13[[#This Row],[Monthly_Income 1_5500 2_8000 3_11000 4_15000 5_20000 6_27000 7_35000 8_5000 9_51000 98_0]]=9,1,0)</f>
        <v>0</v>
      </c>
      <c r="BY385">
        <f>IF(Table13[[#This Row],[Monthly_Income 1_5500 2_8000 3_11000 4_15000 5_20000 6_27000 7_35000 8_5000 9_51000 98_0]]=98,1,0)</f>
        <v>0</v>
      </c>
      <c r="BZ385">
        <v>4</v>
      </c>
      <c r="CA385">
        <f>IF(Table13[[#This Row],[Monthly_Household_Income]]=1,1,0)</f>
        <v>0</v>
      </c>
      <c r="CB385">
        <f>IF(Table13[[#This Row],[Monthly_Household_Income]]=2,1,0)</f>
        <v>0</v>
      </c>
      <c r="CC385">
        <f>IF(Table13[[#This Row],[Monthly_Household_Income]]=3,1,0)</f>
        <v>0</v>
      </c>
      <c r="CD385">
        <f>IF(Table13[[#This Row],[Monthly_Household_Income]]=4,1,0)</f>
        <v>1</v>
      </c>
      <c r="CE385">
        <f>IF(Table13[[#This Row],[Monthly_Household_Income]]=5,1,0)</f>
        <v>0</v>
      </c>
      <c r="CF385">
        <f>IF(Table13[[#This Row],[Monthly_Household_Income]]=6,1,0)</f>
        <v>0</v>
      </c>
      <c r="CG385">
        <f>IF(Table13[[#This Row],[Monthly_Household_Income]]=7,1,0)</f>
        <v>0</v>
      </c>
      <c r="CH385">
        <f>IF(Table13[[#This Row],[Monthly_Household_Income]]=8,1,0)</f>
        <v>0</v>
      </c>
      <c r="CI385">
        <f>IF(Table13[[#This Row],[Monthly_Household_Income]]=9,1,0)</f>
        <v>0</v>
      </c>
      <c r="CJ385">
        <f>IF(Table13[[#This Row],[Monthly_Household_Income]]=98,1,0)</f>
        <v>0</v>
      </c>
    </row>
    <row r="386" spans="1:88">
      <c r="A386">
        <v>1415</v>
      </c>
      <c r="B386" s="1">
        <v>43222</v>
      </c>
      <c r="C386" t="s">
        <v>2</v>
      </c>
      <c r="D386">
        <v>6</v>
      </c>
      <c r="E386">
        <v>7</v>
      </c>
      <c r="F386">
        <v>6</v>
      </c>
      <c r="G386">
        <v>6</v>
      </c>
      <c r="H386">
        <v>6</v>
      </c>
      <c r="I386">
        <v>6</v>
      </c>
      <c r="J386" t="s">
        <v>15</v>
      </c>
      <c r="K386">
        <v>7</v>
      </c>
      <c r="L386">
        <v>6</v>
      </c>
      <c r="M386">
        <v>6</v>
      </c>
      <c r="N386">
        <v>7</v>
      </c>
      <c r="O386">
        <v>7</v>
      </c>
      <c r="P386">
        <v>6</v>
      </c>
      <c r="Q386">
        <v>7</v>
      </c>
      <c r="R386">
        <v>6</v>
      </c>
      <c r="S386">
        <v>7</v>
      </c>
      <c r="T386">
        <v>6</v>
      </c>
      <c r="U386">
        <v>7</v>
      </c>
      <c r="V386">
        <v>6</v>
      </c>
      <c r="W386">
        <v>7</v>
      </c>
      <c r="X386">
        <v>7</v>
      </c>
      <c r="Y386">
        <v>6</v>
      </c>
      <c r="Z386">
        <v>6</v>
      </c>
      <c r="AA386">
        <v>7</v>
      </c>
      <c r="AB386">
        <v>6</v>
      </c>
      <c r="AC386">
        <v>2</v>
      </c>
      <c r="AD386">
        <f>IF(Table13[[#This Row],[payment]]=1,1,0)</f>
        <v>0</v>
      </c>
      <c r="AE386">
        <f>IF(Table13[[#This Row],[payment]]=2,1,0)</f>
        <v>1</v>
      </c>
      <c r="AF386">
        <f>IF(Table13[[#This Row],[payment]]=3,1,0)</f>
        <v>0</v>
      </c>
      <c r="AG386">
        <v>1</v>
      </c>
      <c r="AH386">
        <f>IF(Table13[[#This Row],[method_payment]]=1,1,0)</f>
        <v>1</v>
      </c>
      <c r="AI386">
        <f>IF(Table13[[#This Row],[method_payment]]=2,1,0)</f>
        <v>0</v>
      </c>
      <c r="AJ386">
        <f>IF(Table13[[#This Row],[method_payment]]=3,1,0)</f>
        <v>0</v>
      </c>
      <c r="AK386">
        <f>IF(Table13[[#This Row],[method_payment]]=5,1,0)</f>
        <v>0</v>
      </c>
      <c r="AL386">
        <f>IF(Table13[[#This Row],[method_payment]]=6,1,0)</f>
        <v>0</v>
      </c>
      <c r="AM386" t="s">
        <v>16</v>
      </c>
      <c r="AN386" t="s">
        <v>16</v>
      </c>
      <c r="AO386">
        <v>1</v>
      </c>
      <c r="AP386" s="2">
        <v>534.37</v>
      </c>
      <c r="AQ386" s="3">
        <f>IF(AND(Table13[[#This Row],[Average_amount_spent_per_visit_last_3_months]]&gt;=1,Table13[[#This Row],[Average_amount_spent_per_visit_last_3_months]]&lt;=999),1,0)</f>
        <v>1</v>
      </c>
      <c r="AR386" s="3">
        <f>IF(AND(Table13[[#This Row],[Average_amount_spent_per_visit_last_3_months]]&gt;=1000,Table13[[#This Row],[Average_amount_spent_per_visit_last_3_months]]&lt;=6700),1,0)</f>
        <v>0</v>
      </c>
      <c r="AS386">
        <v>3</v>
      </c>
      <c r="AT386">
        <v>37</v>
      </c>
      <c r="AU386">
        <f>IF(AND(Table13[[#This Row],[Age]]&gt;=18,Table13[[#This Row],[Age]]&lt;=25),1,0)</f>
        <v>0</v>
      </c>
      <c r="AV386">
        <f>IF(AND(Table13[[#This Row],[Age]]&gt;=26,Table13[[#This Row],[Age]]&lt;=35),1,0)</f>
        <v>0</v>
      </c>
      <c r="AW386">
        <f>IF(AND(Table13[[#This Row],[Age]]&gt;=36,Table13[[#This Row],[Age]]&lt;=45),1,0)</f>
        <v>1</v>
      </c>
      <c r="AX386">
        <f>IF(AND(Table13[[#This Row],[Age]]&gt;=46,Table13[[#This Row],[Age]]&lt;=55),1,0)</f>
        <v>0</v>
      </c>
      <c r="AY386">
        <f>IF(AND(Table13[[#This Row],[Age]]&gt;=56,Table13[[#This Row],[Age]]&lt;=67),1,0)</f>
        <v>0</v>
      </c>
      <c r="AZ386" t="s">
        <v>25</v>
      </c>
      <c r="BA386">
        <f>IF(Table13[[#This Row],[Marital Status]]="Married",1,0)</f>
        <v>1</v>
      </c>
      <c r="BB386">
        <f>IF(Table13[[#This Row],[Marital Status]]="Single",1,0)</f>
        <v>0</v>
      </c>
      <c r="BC386" t="s">
        <v>28</v>
      </c>
      <c r="BD386">
        <f>IF(Table13[[#This Row],[gender]]="Male",1,0)</f>
        <v>0</v>
      </c>
      <c r="BE386">
        <f>IF(Table13[[#This Row],[gender]]="Female",1,0)</f>
        <v>1</v>
      </c>
      <c r="BF386" t="s">
        <v>23</v>
      </c>
      <c r="BG386">
        <f>IF(Table13[[#This Row],[Highest level of Education]]="Did not attend school",1,0)</f>
        <v>0</v>
      </c>
      <c r="BH386">
        <f>IF(Table13[[#This Row],[Highest level of Education]]="K12 completed",1,0)</f>
        <v>0</v>
      </c>
      <c r="BI386">
        <f>IF(Table13[[#This Row],[Highest level of Education]]="High School Completed",1,0)</f>
        <v>0</v>
      </c>
      <c r="BJ386">
        <f>IF(Table13[[#This Row],[Highest level of Education]]="Technical Diploma/Partially completed College",1,0)</f>
        <v>1</v>
      </c>
      <c r="BK386">
        <f>IF(Table13[[#This Row],[Highest level of Education]]="University/College Degree",1,0)</f>
        <v>0</v>
      </c>
      <c r="BL386">
        <f>IF(Table13[[#This Row],[Highest level of Education]]="Post-graduate education",1,0)</f>
        <v>0</v>
      </c>
      <c r="BM386">
        <v>2</v>
      </c>
      <c r="BN386">
        <v>1</v>
      </c>
      <c r="BO386">
        <v>4</v>
      </c>
      <c r="BP386">
        <f>IF(Table13[[#This Row],[Monthly_Income 1_5500 2_8000 3_11000 4_15000 5_20000 6_27000 7_35000 8_5000 9_51000 98_0]]=1,1,0)</f>
        <v>0</v>
      </c>
      <c r="BQ386">
        <f>IF(Table13[[#This Row],[Monthly_Income 1_5500 2_8000 3_11000 4_15000 5_20000 6_27000 7_35000 8_5000 9_51000 98_0]]=2,1,0)</f>
        <v>0</v>
      </c>
      <c r="BR386">
        <f>IF(Table13[[#This Row],[Monthly_Income 1_5500 2_8000 3_11000 4_15000 5_20000 6_27000 7_35000 8_5000 9_51000 98_0]]=3,1,0)</f>
        <v>0</v>
      </c>
      <c r="BS386">
        <f>IF(Table13[[#This Row],[Monthly_Income 1_5500 2_8000 3_11000 4_15000 5_20000 6_27000 7_35000 8_5000 9_51000 98_0]]=4,1,0)</f>
        <v>1</v>
      </c>
      <c r="BT386">
        <f>IF(Table13[[#This Row],[Monthly_Income 1_5500 2_8000 3_11000 4_15000 5_20000 6_27000 7_35000 8_5000 9_51000 98_0]]=5,1,0)</f>
        <v>0</v>
      </c>
      <c r="BU386">
        <f>IF(Table13[[#This Row],[Monthly_Income 1_5500 2_8000 3_11000 4_15000 5_20000 6_27000 7_35000 8_5000 9_51000 98_0]]=6,1,0)</f>
        <v>0</v>
      </c>
      <c r="BV386">
        <f>IF(Table13[[#This Row],[Monthly_Income 1_5500 2_8000 3_11000 4_15000 5_20000 6_27000 7_35000 8_5000 9_51000 98_0]]=7,1,0)</f>
        <v>0</v>
      </c>
      <c r="BW386">
        <f>IF(Table13[[#This Row],[Monthly_Income 1_5500 2_8000 3_11000 4_15000 5_20000 6_27000 7_35000 8_5000 9_51000 98_0]]=8,1,0)</f>
        <v>0</v>
      </c>
      <c r="BX386">
        <f>IF(Table13[[#This Row],[Monthly_Income 1_5500 2_8000 3_11000 4_15000 5_20000 6_27000 7_35000 8_5000 9_51000 98_0]]=9,1,0)</f>
        <v>0</v>
      </c>
      <c r="BY386">
        <f>IF(Table13[[#This Row],[Monthly_Income 1_5500 2_8000 3_11000 4_15000 5_20000 6_27000 7_35000 8_5000 9_51000 98_0]]=98,1,0)</f>
        <v>0</v>
      </c>
      <c r="BZ386">
        <v>6</v>
      </c>
      <c r="CA386">
        <f>IF(Table13[[#This Row],[Monthly_Household_Income]]=1,1,0)</f>
        <v>0</v>
      </c>
      <c r="CB386">
        <f>IF(Table13[[#This Row],[Monthly_Household_Income]]=2,1,0)</f>
        <v>0</v>
      </c>
      <c r="CC386">
        <f>IF(Table13[[#This Row],[Monthly_Household_Income]]=3,1,0)</f>
        <v>0</v>
      </c>
      <c r="CD386">
        <f>IF(Table13[[#This Row],[Monthly_Household_Income]]=4,1,0)</f>
        <v>0</v>
      </c>
      <c r="CE386">
        <f>IF(Table13[[#This Row],[Monthly_Household_Income]]=5,1,0)</f>
        <v>0</v>
      </c>
      <c r="CF386">
        <f>IF(Table13[[#This Row],[Monthly_Household_Income]]=6,1,0)</f>
        <v>1</v>
      </c>
      <c r="CG386">
        <f>IF(Table13[[#This Row],[Monthly_Household_Income]]=7,1,0)</f>
        <v>0</v>
      </c>
      <c r="CH386">
        <f>IF(Table13[[#This Row],[Monthly_Household_Income]]=8,1,0)</f>
        <v>0</v>
      </c>
      <c r="CI386">
        <f>IF(Table13[[#This Row],[Monthly_Household_Income]]=9,1,0)</f>
        <v>0</v>
      </c>
      <c r="CJ386">
        <f>IF(Table13[[#This Row],[Monthly_Household_Income]]=98,1,0)</f>
        <v>0</v>
      </c>
    </row>
    <row r="387" spans="1:88">
      <c r="A387">
        <v>1418</v>
      </c>
      <c r="B387" s="1">
        <v>42973</v>
      </c>
      <c r="C387" t="s">
        <v>31</v>
      </c>
      <c r="D387">
        <v>7</v>
      </c>
      <c r="E387">
        <v>7</v>
      </c>
      <c r="F387">
        <v>6</v>
      </c>
      <c r="G387">
        <v>6</v>
      </c>
      <c r="H387">
        <v>7</v>
      </c>
      <c r="I387">
        <v>8</v>
      </c>
      <c r="J387" t="s">
        <v>15</v>
      </c>
      <c r="K387">
        <v>7</v>
      </c>
      <c r="L387">
        <v>6</v>
      </c>
      <c r="M387">
        <v>8</v>
      </c>
      <c r="N387">
        <v>8</v>
      </c>
      <c r="O387">
        <v>7</v>
      </c>
      <c r="P387">
        <v>7</v>
      </c>
      <c r="Q387">
        <v>6</v>
      </c>
      <c r="R387">
        <v>6</v>
      </c>
      <c r="S387">
        <v>8</v>
      </c>
      <c r="T387">
        <v>7</v>
      </c>
      <c r="U387">
        <v>8</v>
      </c>
      <c r="V387">
        <v>6</v>
      </c>
      <c r="W387">
        <v>7</v>
      </c>
      <c r="X387">
        <v>7</v>
      </c>
      <c r="Y387">
        <v>6</v>
      </c>
      <c r="Z387">
        <v>7</v>
      </c>
      <c r="AA387">
        <v>7</v>
      </c>
      <c r="AB387">
        <v>6</v>
      </c>
      <c r="AC387">
        <v>1</v>
      </c>
      <c r="AD387">
        <f>IF(Table13[[#This Row],[payment]]=1,1,0)</f>
        <v>1</v>
      </c>
      <c r="AE387">
        <f>IF(Table13[[#This Row],[payment]]=2,1,0)</f>
        <v>0</v>
      </c>
      <c r="AF387">
        <f>IF(Table13[[#This Row],[payment]]=3,1,0)</f>
        <v>0</v>
      </c>
      <c r="AG387">
        <v>5</v>
      </c>
      <c r="AH387">
        <f>IF(Table13[[#This Row],[method_payment]]=1,1,0)</f>
        <v>0</v>
      </c>
      <c r="AI387">
        <f>IF(Table13[[#This Row],[method_payment]]=2,1,0)</f>
        <v>0</v>
      </c>
      <c r="AJ387">
        <f>IF(Table13[[#This Row],[method_payment]]=3,1,0)</f>
        <v>0</v>
      </c>
      <c r="AK387">
        <f>IF(Table13[[#This Row],[method_payment]]=5,1,0)</f>
        <v>1</v>
      </c>
      <c r="AL387">
        <f>IF(Table13[[#This Row],[method_payment]]=6,1,0)</f>
        <v>0</v>
      </c>
      <c r="AM387" t="s">
        <v>16</v>
      </c>
      <c r="AN387" t="s">
        <v>16</v>
      </c>
      <c r="AO387">
        <v>1</v>
      </c>
      <c r="AP387" s="2">
        <v>857.23</v>
      </c>
      <c r="AQ387" s="3">
        <f>IF(AND(Table13[[#This Row],[Average_amount_spent_per_visit_last_3_months]]&gt;=1,Table13[[#This Row],[Average_amount_spent_per_visit_last_3_months]]&lt;=999),1,0)</f>
        <v>1</v>
      </c>
      <c r="AR387" s="3">
        <f>IF(AND(Table13[[#This Row],[Average_amount_spent_per_visit_last_3_months]]&gt;=1000,Table13[[#This Row],[Average_amount_spent_per_visit_last_3_months]]&lt;=6700),1,0)</f>
        <v>0</v>
      </c>
      <c r="AS387">
        <v>3</v>
      </c>
      <c r="AT387">
        <v>29</v>
      </c>
      <c r="AU387">
        <f>IF(AND(Table13[[#This Row],[Age]]&gt;=18,Table13[[#This Row],[Age]]&lt;=25),1,0)</f>
        <v>0</v>
      </c>
      <c r="AV387">
        <f>IF(AND(Table13[[#This Row],[Age]]&gt;=26,Table13[[#This Row],[Age]]&lt;=35),1,0)</f>
        <v>1</v>
      </c>
      <c r="AW387">
        <f>IF(AND(Table13[[#This Row],[Age]]&gt;=36,Table13[[#This Row],[Age]]&lt;=45),1,0)</f>
        <v>0</v>
      </c>
      <c r="AX387">
        <f>IF(AND(Table13[[#This Row],[Age]]&gt;=46,Table13[[#This Row],[Age]]&lt;=55),1,0)</f>
        <v>0</v>
      </c>
      <c r="AY387">
        <f>IF(AND(Table13[[#This Row],[Age]]&gt;=56,Table13[[#This Row],[Age]]&lt;=67),1,0)</f>
        <v>0</v>
      </c>
      <c r="AZ387" t="s">
        <v>25</v>
      </c>
      <c r="BA387">
        <f>IF(Table13[[#This Row],[Marital Status]]="Married",1,0)</f>
        <v>1</v>
      </c>
      <c r="BB387">
        <f>IF(Table13[[#This Row],[Marital Status]]="Single",1,0)</f>
        <v>0</v>
      </c>
      <c r="BC387" t="s">
        <v>27</v>
      </c>
      <c r="BD387">
        <f>IF(Table13[[#This Row],[gender]]="Male",1,0)</f>
        <v>1</v>
      </c>
      <c r="BE387">
        <f>IF(Table13[[#This Row],[gender]]="Female",1,0)</f>
        <v>0</v>
      </c>
      <c r="BF387" t="s">
        <v>19</v>
      </c>
      <c r="BG387">
        <f>IF(Table13[[#This Row],[Highest level of Education]]="Did not attend school",1,0)</f>
        <v>0</v>
      </c>
      <c r="BH387">
        <f>IF(Table13[[#This Row],[Highest level of Education]]="K12 completed",1,0)</f>
        <v>0</v>
      </c>
      <c r="BI387">
        <f>IF(Table13[[#This Row],[Highest level of Education]]="High School Completed",1,0)</f>
        <v>0</v>
      </c>
      <c r="BJ387">
        <f>IF(Table13[[#This Row],[Highest level of Education]]="Technical Diploma/Partially completed College",1,0)</f>
        <v>0</v>
      </c>
      <c r="BK387">
        <f>IF(Table13[[#This Row],[Highest level of Education]]="University/College Degree",1,0)</f>
        <v>1</v>
      </c>
      <c r="BL387">
        <f>IF(Table13[[#This Row],[Highest level of Education]]="Post-graduate education",1,0)</f>
        <v>0</v>
      </c>
      <c r="BM387">
        <v>1</v>
      </c>
      <c r="BN387">
        <v>1</v>
      </c>
      <c r="BO387">
        <v>3</v>
      </c>
      <c r="BP387">
        <f>IF(Table13[[#This Row],[Monthly_Income 1_5500 2_8000 3_11000 4_15000 5_20000 6_27000 7_35000 8_5000 9_51000 98_0]]=1,1,0)</f>
        <v>0</v>
      </c>
      <c r="BQ387">
        <f>IF(Table13[[#This Row],[Monthly_Income 1_5500 2_8000 3_11000 4_15000 5_20000 6_27000 7_35000 8_5000 9_51000 98_0]]=2,1,0)</f>
        <v>0</v>
      </c>
      <c r="BR387">
        <f>IF(Table13[[#This Row],[Monthly_Income 1_5500 2_8000 3_11000 4_15000 5_20000 6_27000 7_35000 8_5000 9_51000 98_0]]=3,1,0)</f>
        <v>1</v>
      </c>
      <c r="BS387">
        <f>IF(Table13[[#This Row],[Monthly_Income 1_5500 2_8000 3_11000 4_15000 5_20000 6_27000 7_35000 8_5000 9_51000 98_0]]=4,1,0)</f>
        <v>0</v>
      </c>
      <c r="BT387">
        <f>IF(Table13[[#This Row],[Monthly_Income 1_5500 2_8000 3_11000 4_15000 5_20000 6_27000 7_35000 8_5000 9_51000 98_0]]=5,1,0)</f>
        <v>0</v>
      </c>
      <c r="BU387">
        <f>IF(Table13[[#This Row],[Monthly_Income 1_5500 2_8000 3_11000 4_15000 5_20000 6_27000 7_35000 8_5000 9_51000 98_0]]=6,1,0)</f>
        <v>0</v>
      </c>
      <c r="BV387">
        <f>IF(Table13[[#This Row],[Monthly_Income 1_5500 2_8000 3_11000 4_15000 5_20000 6_27000 7_35000 8_5000 9_51000 98_0]]=7,1,0)</f>
        <v>0</v>
      </c>
      <c r="BW387">
        <f>IF(Table13[[#This Row],[Monthly_Income 1_5500 2_8000 3_11000 4_15000 5_20000 6_27000 7_35000 8_5000 9_51000 98_0]]=8,1,0)</f>
        <v>0</v>
      </c>
      <c r="BX387">
        <f>IF(Table13[[#This Row],[Monthly_Income 1_5500 2_8000 3_11000 4_15000 5_20000 6_27000 7_35000 8_5000 9_51000 98_0]]=9,1,0)</f>
        <v>0</v>
      </c>
      <c r="BY387">
        <f>IF(Table13[[#This Row],[Monthly_Income 1_5500 2_8000 3_11000 4_15000 5_20000 6_27000 7_35000 8_5000 9_51000 98_0]]=98,1,0)</f>
        <v>0</v>
      </c>
      <c r="BZ387">
        <v>5</v>
      </c>
      <c r="CA387">
        <f>IF(Table13[[#This Row],[Monthly_Household_Income]]=1,1,0)</f>
        <v>0</v>
      </c>
      <c r="CB387">
        <f>IF(Table13[[#This Row],[Monthly_Household_Income]]=2,1,0)</f>
        <v>0</v>
      </c>
      <c r="CC387">
        <f>IF(Table13[[#This Row],[Monthly_Household_Income]]=3,1,0)</f>
        <v>0</v>
      </c>
      <c r="CD387">
        <f>IF(Table13[[#This Row],[Monthly_Household_Income]]=4,1,0)</f>
        <v>0</v>
      </c>
      <c r="CE387">
        <f>IF(Table13[[#This Row],[Monthly_Household_Income]]=5,1,0)</f>
        <v>1</v>
      </c>
      <c r="CF387">
        <f>IF(Table13[[#This Row],[Monthly_Household_Income]]=6,1,0)</f>
        <v>0</v>
      </c>
      <c r="CG387">
        <f>IF(Table13[[#This Row],[Monthly_Household_Income]]=7,1,0)</f>
        <v>0</v>
      </c>
      <c r="CH387">
        <f>IF(Table13[[#This Row],[Monthly_Household_Income]]=8,1,0)</f>
        <v>0</v>
      </c>
      <c r="CI387">
        <f>IF(Table13[[#This Row],[Monthly_Household_Income]]=9,1,0)</f>
        <v>0</v>
      </c>
      <c r="CJ387">
        <f>IF(Table13[[#This Row],[Monthly_Household_Income]]=98,1,0)</f>
        <v>0</v>
      </c>
    </row>
    <row r="388" spans="1:88">
      <c r="A388">
        <v>1422</v>
      </c>
      <c r="B388" s="1">
        <v>43223</v>
      </c>
      <c r="C388" t="s">
        <v>2</v>
      </c>
      <c r="D388">
        <v>7</v>
      </c>
      <c r="E388">
        <v>7</v>
      </c>
      <c r="F388">
        <v>9</v>
      </c>
      <c r="G388">
        <v>7</v>
      </c>
      <c r="H388">
        <v>7</v>
      </c>
      <c r="I388">
        <v>8</v>
      </c>
      <c r="J388" t="s">
        <v>15</v>
      </c>
      <c r="K388">
        <v>7</v>
      </c>
      <c r="L388">
        <v>9</v>
      </c>
      <c r="M388">
        <v>9</v>
      </c>
      <c r="N388">
        <v>8</v>
      </c>
      <c r="O388">
        <v>9</v>
      </c>
      <c r="P388">
        <v>7</v>
      </c>
      <c r="Q388">
        <v>8</v>
      </c>
      <c r="R388">
        <v>8</v>
      </c>
      <c r="S388">
        <v>7</v>
      </c>
      <c r="T388">
        <v>8</v>
      </c>
      <c r="U388">
        <v>7</v>
      </c>
      <c r="V388">
        <v>9</v>
      </c>
      <c r="W388">
        <v>8</v>
      </c>
      <c r="X388">
        <v>6</v>
      </c>
      <c r="Y388">
        <v>8</v>
      </c>
      <c r="Z388">
        <v>10</v>
      </c>
      <c r="AA388">
        <v>6</v>
      </c>
      <c r="AB388">
        <v>7</v>
      </c>
      <c r="AC388">
        <v>2</v>
      </c>
      <c r="AD388">
        <f>IF(Table13[[#This Row],[payment]]=1,1,0)</f>
        <v>0</v>
      </c>
      <c r="AE388">
        <f>IF(Table13[[#This Row],[payment]]=2,1,0)</f>
        <v>1</v>
      </c>
      <c r="AF388">
        <f>IF(Table13[[#This Row],[payment]]=3,1,0)</f>
        <v>0</v>
      </c>
      <c r="AG388">
        <v>6</v>
      </c>
      <c r="AH388">
        <f>IF(Table13[[#This Row],[method_payment]]=1,1,0)</f>
        <v>0</v>
      </c>
      <c r="AI388">
        <f>IF(Table13[[#This Row],[method_payment]]=2,1,0)</f>
        <v>0</v>
      </c>
      <c r="AJ388">
        <f>IF(Table13[[#This Row],[method_payment]]=3,1,0)</f>
        <v>0</v>
      </c>
      <c r="AK388">
        <f>IF(Table13[[#This Row],[method_payment]]=5,1,0)</f>
        <v>0</v>
      </c>
      <c r="AL388">
        <f>IF(Table13[[#This Row],[method_payment]]=6,1,0)</f>
        <v>1</v>
      </c>
      <c r="AM388" t="s">
        <v>16</v>
      </c>
      <c r="AN388" t="s">
        <v>15</v>
      </c>
      <c r="AO388">
        <v>1</v>
      </c>
      <c r="AP388" s="2">
        <v>890.25</v>
      </c>
      <c r="AQ388" s="3">
        <f>IF(AND(Table13[[#This Row],[Average_amount_spent_per_visit_last_3_months]]&gt;=1,Table13[[#This Row],[Average_amount_spent_per_visit_last_3_months]]&lt;=999),1,0)</f>
        <v>1</v>
      </c>
      <c r="AR388" s="3">
        <f>IF(AND(Table13[[#This Row],[Average_amount_spent_per_visit_last_3_months]]&gt;=1000,Table13[[#This Row],[Average_amount_spent_per_visit_last_3_months]]&lt;=6700),1,0)</f>
        <v>0</v>
      </c>
      <c r="AS388">
        <v>1</v>
      </c>
      <c r="AT388">
        <v>44</v>
      </c>
      <c r="AU388">
        <f>IF(AND(Table13[[#This Row],[Age]]&gt;=18,Table13[[#This Row],[Age]]&lt;=25),1,0)</f>
        <v>0</v>
      </c>
      <c r="AV388">
        <f>IF(AND(Table13[[#This Row],[Age]]&gt;=26,Table13[[#This Row],[Age]]&lt;=35),1,0)</f>
        <v>0</v>
      </c>
      <c r="AW388">
        <f>IF(AND(Table13[[#This Row],[Age]]&gt;=36,Table13[[#This Row],[Age]]&lt;=45),1,0)</f>
        <v>1</v>
      </c>
      <c r="AX388">
        <f>IF(AND(Table13[[#This Row],[Age]]&gt;=46,Table13[[#This Row],[Age]]&lt;=55),1,0)</f>
        <v>0</v>
      </c>
      <c r="AY388">
        <f>IF(AND(Table13[[#This Row],[Age]]&gt;=56,Table13[[#This Row],[Age]]&lt;=67),1,0)</f>
        <v>0</v>
      </c>
      <c r="AZ388" t="s">
        <v>25</v>
      </c>
      <c r="BA388">
        <f>IF(Table13[[#This Row],[Marital Status]]="Married",1,0)</f>
        <v>1</v>
      </c>
      <c r="BB388">
        <f>IF(Table13[[#This Row],[Marital Status]]="Single",1,0)</f>
        <v>0</v>
      </c>
      <c r="BC388" t="s">
        <v>28</v>
      </c>
      <c r="BD388">
        <f>IF(Table13[[#This Row],[gender]]="Male",1,0)</f>
        <v>0</v>
      </c>
      <c r="BE388">
        <f>IF(Table13[[#This Row],[gender]]="Female",1,0)</f>
        <v>1</v>
      </c>
      <c r="BF388" t="s">
        <v>22</v>
      </c>
      <c r="BG388">
        <f>IF(Table13[[#This Row],[Highest level of Education]]="Did not attend school",1,0)</f>
        <v>0</v>
      </c>
      <c r="BH388">
        <f>IF(Table13[[#This Row],[Highest level of Education]]="K12 completed",1,0)</f>
        <v>1</v>
      </c>
      <c r="BI388">
        <f>IF(Table13[[#This Row],[Highest level of Education]]="High School Completed",1,0)</f>
        <v>0</v>
      </c>
      <c r="BJ388">
        <f>IF(Table13[[#This Row],[Highest level of Education]]="Technical Diploma/Partially completed College",1,0)</f>
        <v>0</v>
      </c>
      <c r="BK388">
        <f>IF(Table13[[#This Row],[Highest level of Education]]="University/College Degree",1,0)</f>
        <v>0</v>
      </c>
      <c r="BL388">
        <f>IF(Table13[[#This Row],[Highest level of Education]]="Post-graduate education",1,0)</f>
        <v>0</v>
      </c>
      <c r="BM388">
        <v>5</v>
      </c>
      <c r="BN388">
        <v>1</v>
      </c>
      <c r="BO388">
        <v>2</v>
      </c>
      <c r="BP388">
        <f>IF(Table13[[#This Row],[Monthly_Income 1_5500 2_8000 3_11000 4_15000 5_20000 6_27000 7_35000 8_5000 9_51000 98_0]]=1,1,0)</f>
        <v>0</v>
      </c>
      <c r="BQ388">
        <f>IF(Table13[[#This Row],[Monthly_Income 1_5500 2_8000 3_11000 4_15000 5_20000 6_27000 7_35000 8_5000 9_51000 98_0]]=2,1,0)</f>
        <v>1</v>
      </c>
      <c r="BR388">
        <f>IF(Table13[[#This Row],[Monthly_Income 1_5500 2_8000 3_11000 4_15000 5_20000 6_27000 7_35000 8_5000 9_51000 98_0]]=3,1,0)</f>
        <v>0</v>
      </c>
      <c r="BS388">
        <f>IF(Table13[[#This Row],[Monthly_Income 1_5500 2_8000 3_11000 4_15000 5_20000 6_27000 7_35000 8_5000 9_51000 98_0]]=4,1,0)</f>
        <v>0</v>
      </c>
      <c r="BT388">
        <f>IF(Table13[[#This Row],[Monthly_Income 1_5500 2_8000 3_11000 4_15000 5_20000 6_27000 7_35000 8_5000 9_51000 98_0]]=5,1,0)</f>
        <v>0</v>
      </c>
      <c r="BU388">
        <f>IF(Table13[[#This Row],[Monthly_Income 1_5500 2_8000 3_11000 4_15000 5_20000 6_27000 7_35000 8_5000 9_51000 98_0]]=6,1,0)</f>
        <v>0</v>
      </c>
      <c r="BV388">
        <f>IF(Table13[[#This Row],[Monthly_Income 1_5500 2_8000 3_11000 4_15000 5_20000 6_27000 7_35000 8_5000 9_51000 98_0]]=7,1,0)</f>
        <v>0</v>
      </c>
      <c r="BW388">
        <f>IF(Table13[[#This Row],[Monthly_Income 1_5500 2_8000 3_11000 4_15000 5_20000 6_27000 7_35000 8_5000 9_51000 98_0]]=8,1,0)</f>
        <v>0</v>
      </c>
      <c r="BX388">
        <f>IF(Table13[[#This Row],[Monthly_Income 1_5500 2_8000 3_11000 4_15000 5_20000 6_27000 7_35000 8_5000 9_51000 98_0]]=9,1,0)</f>
        <v>0</v>
      </c>
      <c r="BY388">
        <f>IF(Table13[[#This Row],[Monthly_Income 1_5500 2_8000 3_11000 4_15000 5_20000 6_27000 7_35000 8_5000 9_51000 98_0]]=98,1,0)</f>
        <v>0</v>
      </c>
      <c r="BZ388">
        <v>4</v>
      </c>
      <c r="CA388">
        <f>IF(Table13[[#This Row],[Monthly_Household_Income]]=1,1,0)</f>
        <v>0</v>
      </c>
      <c r="CB388">
        <f>IF(Table13[[#This Row],[Monthly_Household_Income]]=2,1,0)</f>
        <v>0</v>
      </c>
      <c r="CC388">
        <f>IF(Table13[[#This Row],[Monthly_Household_Income]]=3,1,0)</f>
        <v>0</v>
      </c>
      <c r="CD388">
        <f>IF(Table13[[#This Row],[Monthly_Household_Income]]=4,1,0)</f>
        <v>1</v>
      </c>
      <c r="CE388">
        <f>IF(Table13[[#This Row],[Monthly_Household_Income]]=5,1,0)</f>
        <v>0</v>
      </c>
      <c r="CF388">
        <f>IF(Table13[[#This Row],[Monthly_Household_Income]]=6,1,0)</f>
        <v>0</v>
      </c>
      <c r="CG388">
        <f>IF(Table13[[#This Row],[Monthly_Household_Income]]=7,1,0)</f>
        <v>0</v>
      </c>
      <c r="CH388">
        <f>IF(Table13[[#This Row],[Monthly_Household_Income]]=8,1,0)</f>
        <v>0</v>
      </c>
      <c r="CI388">
        <f>IF(Table13[[#This Row],[Monthly_Household_Income]]=9,1,0)</f>
        <v>0</v>
      </c>
      <c r="CJ388">
        <f>IF(Table13[[#This Row],[Monthly_Household_Income]]=98,1,0)</f>
        <v>0</v>
      </c>
    </row>
    <row r="389" spans="1:88">
      <c r="A389">
        <v>1423</v>
      </c>
      <c r="B389" s="1">
        <v>43003</v>
      </c>
      <c r="C389" t="s">
        <v>31</v>
      </c>
      <c r="D389">
        <v>10</v>
      </c>
      <c r="E389">
        <v>8</v>
      </c>
      <c r="F389">
        <v>9</v>
      </c>
      <c r="G389">
        <v>8</v>
      </c>
      <c r="H389">
        <v>8</v>
      </c>
      <c r="I389">
        <v>7</v>
      </c>
      <c r="J389" t="s">
        <v>15</v>
      </c>
      <c r="K389">
        <v>8</v>
      </c>
      <c r="L389">
        <v>6</v>
      </c>
      <c r="M389">
        <v>8</v>
      </c>
      <c r="N389">
        <v>7</v>
      </c>
      <c r="O389">
        <v>8</v>
      </c>
      <c r="P389">
        <v>10</v>
      </c>
      <c r="Q389">
        <v>6</v>
      </c>
      <c r="R389">
        <v>9</v>
      </c>
      <c r="S389">
        <v>6</v>
      </c>
      <c r="T389">
        <v>7</v>
      </c>
      <c r="U389">
        <v>6</v>
      </c>
      <c r="V389">
        <v>8</v>
      </c>
      <c r="W389">
        <v>8</v>
      </c>
      <c r="X389">
        <v>0</v>
      </c>
      <c r="Y389">
        <v>8</v>
      </c>
      <c r="Z389">
        <v>10</v>
      </c>
      <c r="AA389">
        <v>9</v>
      </c>
      <c r="AB389">
        <v>0</v>
      </c>
      <c r="AC389">
        <v>1</v>
      </c>
      <c r="AD389">
        <f>IF(Table13[[#This Row],[payment]]=1,1,0)</f>
        <v>1</v>
      </c>
      <c r="AE389">
        <f>IF(Table13[[#This Row],[payment]]=2,1,0)</f>
        <v>0</v>
      </c>
      <c r="AF389">
        <f>IF(Table13[[#This Row],[payment]]=3,1,0)</f>
        <v>0</v>
      </c>
      <c r="AG389">
        <v>5</v>
      </c>
      <c r="AH389">
        <f>IF(Table13[[#This Row],[method_payment]]=1,1,0)</f>
        <v>0</v>
      </c>
      <c r="AI389">
        <f>IF(Table13[[#This Row],[method_payment]]=2,1,0)</f>
        <v>0</v>
      </c>
      <c r="AJ389">
        <f>IF(Table13[[#This Row],[method_payment]]=3,1,0)</f>
        <v>0</v>
      </c>
      <c r="AK389">
        <f>IF(Table13[[#This Row],[method_payment]]=5,1,0)</f>
        <v>1</v>
      </c>
      <c r="AL389">
        <f>IF(Table13[[#This Row],[method_payment]]=6,1,0)</f>
        <v>0</v>
      </c>
      <c r="AM389" t="s">
        <v>16</v>
      </c>
      <c r="AN389" t="s">
        <v>16</v>
      </c>
      <c r="AO389">
        <v>1</v>
      </c>
      <c r="AP389" s="2">
        <v>549.23</v>
      </c>
      <c r="AQ389" s="3">
        <f>IF(AND(Table13[[#This Row],[Average_amount_spent_per_visit_last_3_months]]&gt;=1,Table13[[#This Row],[Average_amount_spent_per_visit_last_3_months]]&lt;=999),1,0)</f>
        <v>1</v>
      </c>
      <c r="AR389" s="3">
        <f>IF(AND(Table13[[#This Row],[Average_amount_spent_per_visit_last_3_months]]&gt;=1000,Table13[[#This Row],[Average_amount_spent_per_visit_last_3_months]]&lt;=6700),1,0)</f>
        <v>0</v>
      </c>
      <c r="AS389">
        <v>2</v>
      </c>
      <c r="AT389">
        <v>35</v>
      </c>
      <c r="AU389">
        <f>IF(AND(Table13[[#This Row],[Age]]&gt;=18,Table13[[#This Row],[Age]]&lt;=25),1,0)</f>
        <v>0</v>
      </c>
      <c r="AV389">
        <f>IF(AND(Table13[[#This Row],[Age]]&gt;=26,Table13[[#This Row],[Age]]&lt;=35),1,0)</f>
        <v>1</v>
      </c>
      <c r="AW389">
        <f>IF(AND(Table13[[#This Row],[Age]]&gt;=36,Table13[[#This Row],[Age]]&lt;=45),1,0)</f>
        <v>0</v>
      </c>
      <c r="AX389">
        <f>IF(AND(Table13[[#This Row],[Age]]&gt;=46,Table13[[#This Row],[Age]]&lt;=55),1,0)</f>
        <v>0</v>
      </c>
      <c r="AY389">
        <f>IF(AND(Table13[[#This Row],[Age]]&gt;=56,Table13[[#This Row],[Age]]&lt;=67),1,0)</f>
        <v>0</v>
      </c>
      <c r="AZ389" t="s">
        <v>25</v>
      </c>
      <c r="BA389">
        <f>IF(Table13[[#This Row],[Marital Status]]="Married",1,0)</f>
        <v>1</v>
      </c>
      <c r="BB389">
        <f>IF(Table13[[#This Row],[Marital Status]]="Single",1,0)</f>
        <v>0</v>
      </c>
      <c r="BC389" t="s">
        <v>27</v>
      </c>
      <c r="BD389">
        <f>IF(Table13[[#This Row],[gender]]="Male",1,0)</f>
        <v>1</v>
      </c>
      <c r="BE389">
        <f>IF(Table13[[#This Row],[gender]]="Female",1,0)</f>
        <v>0</v>
      </c>
      <c r="BF389" t="s">
        <v>18</v>
      </c>
      <c r="BG389">
        <f>IF(Table13[[#This Row],[Highest level of Education]]="Did not attend school",1,0)</f>
        <v>0</v>
      </c>
      <c r="BH389">
        <f>IF(Table13[[#This Row],[Highest level of Education]]="K12 completed",1,0)</f>
        <v>0</v>
      </c>
      <c r="BI389">
        <f>IF(Table13[[#This Row],[Highest level of Education]]="High School Completed",1,0)</f>
        <v>0</v>
      </c>
      <c r="BJ389">
        <f>IF(Table13[[#This Row],[Highest level of Education]]="Technical Diploma/Partially completed College",1,0)</f>
        <v>0</v>
      </c>
      <c r="BK389">
        <f>IF(Table13[[#This Row],[Highest level of Education]]="University/College Degree",1,0)</f>
        <v>0</v>
      </c>
      <c r="BL389">
        <f>IF(Table13[[#This Row],[Highest level of Education]]="Post-graduate education",1,0)</f>
        <v>1</v>
      </c>
      <c r="BM389">
        <v>2</v>
      </c>
      <c r="BN389">
        <v>1</v>
      </c>
      <c r="BO389">
        <v>6</v>
      </c>
      <c r="BP389">
        <f>IF(Table13[[#This Row],[Monthly_Income 1_5500 2_8000 3_11000 4_15000 5_20000 6_27000 7_35000 8_5000 9_51000 98_0]]=1,1,0)</f>
        <v>0</v>
      </c>
      <c r="BQ389">
        <f>IF(Table13[[#This Row],[Monthly_Income 1_5500 2_8000 3_11000 4_15000 5_20000 6_27000 7_35000 8_5000 9_51000 98_0]]=2,1,0)</f>
        <v>0</v>
      </c>
      <c r="BR389">
        <f>IF(Table13[[#This Row],[Monthly_Income 1_5500 2_8000 3_11000 4_15000 5_20000 6_27000 7_35000 8_5000 9_51000 98_0]]=3,1,0)</f>
        <v>0</v>
      </c>
      <c r="BS389">
        <f>IF(Table13[[#This Row],[Monthly_Income 1_5500 2_8000 3_11000 4_15000 5_20000 6_27000 7_35000 8_5000 9_51000 98_0]]=4,1,0)</f>
        <v>0</v>
      </c>
      <c r="BT389">
        <f>IF(Table13[[#This Row],[Monthly_Income 1_5500 2_8000 3_11000 4_15000 5_20000 6_27000 7_35000 8_5000 9_51000 98_0]]=5,1,0)</f>
        <v>0</v>
      </c>
      <c r="BU389">
        <f>IF(Table13[[#This Row],[Monthly_Income 1_5500 2_8000 3_11000 4_15000 5_20000 6_27000 7_35000 8_5000 9_51000 98_0]]=6,1,0)</f>
        <v>1</v>
      </c>
      <c r="BV389">
        <f>IF(Table13[[#This Row],[Monthly_Income 1_5500 2_8000 3_11000 4_15000 5_20000 6_27000 7_35000 8_5000 9_51000 98_0]]=7,1,0)</f>
        <v>0</v>
      </c>
      <c r="BW389">
        <f>IF(Table13[[#This Row],[Monthly_Income 1_5500 2_8000 3_11000 4_15000 5_20000 6_27000 7_35000 8_5000 9_51000 98_0]]=8,1,0)</f>
        <v>0</v>
      </c>
      <c r="BX389">
        <f>IF(Table13[[#This Row],[Monthly_Income 1_5500 2_8000 3_11000 4_15000 5_20000 6_27000 7_35000 8_5000 9_51000 98_0]]=9,1,0)</f>
        <v>0</v>
      </c>
      <c r="BY389">
        <f>IF(Table13[[#This Row],[Monthly_Income 1_5500 2_8000 3_11000 4_15000 5_20000 6_27000 7_35000 8_5000 9_51000 98_0]]=98,1,0)</f>
        <v>0</v>
      </c>
      <c r="BZ389">
        <v>8</v>
      </c>
      <c r="CA389">
        <f>IF(Table13[[#This Row],[Monthly_Household_Income]]=1,1,0)</f>
        <v>0</v>
      </c>
      <c r="CB389">
        <f>IF(Table13[[#This Row],[Monthly_Household_Income]]=2,1,0)</f>
        <v>0</v>
      </c>
      <c r="CC389">
        <f>IF(Table13[[#This Row],[Monthly_Household_Income]]=3,1,0)</f>
        <v>0</v>
      </c>
      <c r="CD389">
        <f>IF(Table13[[#This Row],[Monthly_Household_Income]]=4,1,0)</f>
        <v>0</v>
      </c>
      <c r="CE389">
        <f>IF(Table13[[#This Row],[Monthly_Household_Income]]=5,1,0)</f>
        <v>0</v>
      </c>
      <c r="CF389">
        <f>IF(Table13[[#This Row],[Monthly_Household_Income]]=6,1,0)</f>
        <v>0</v>
      </c>
      <c r="CG389">
        <f>IF(Table13[[#This Row],[Monthly_Household_Income]]=7,1,0)</f>
        <v>0</v>
      </c>
      <c r="CH389">
        <f>IF(Table13[[#This Row],[Monthly_Household_Income]]=8,1,0)</f>
        <v>1</v>
      </c>
      <c r="CI389">
        <f>IF(Table13[[#This Row],[Monthly_Household_Income]]=9,1,0)</f>
        <v>0</v>
      </c>
      <c r="CJ389">
        <f>IF(Table13[[#This Row],[Monthly_Household_Income]]=98,1,0)</f>
        <v>0</v>
      </c>
    </row>
    <row r="390" spans="1:88">
      <c r="A390">
        <v>1426</v>
      </c>
      <c r="B390" s="1">
        <v>42971</v>
      </c>
      <c r="C390" t="s">
        <v>8</v>
      </c>
      <c r="D390">
        <v>7</v>
      </c>
      <c r="E390">
        <v>7</v>
      </c>
      <c r="F390">
        <v>7</v>
      </c>
      <c r="G390">
        <v>7</v>
      </c>
      <c r="H390">
        <v>7</v>
      </c>
      <c r="I390">
        <v>6</v>
      </c>
      <c r="J390" t="s">
        <v>15</v>
      </c>
      <c r="K390">
        <v>6</v>
      </c>
      <c r="L390">
        <v>6</v>
      </c>
      <c r="M390">
        <v>8</v>
      </c>
      <c r="N390">
        <v>7</v>
      </c>
      <c r="O390">
        <v>8</v>
      </c>
      <c r="P390">
        <v>6</v>
      </c>
      <c r="Q390">
        <v>7</v>
      </c>
      <c r="R390">
        <v>7</v>
      </c>
      <c r="S390">
        <v>8</v>
      </c>
      <c r="T390">
        <v>7</v>
      </c>
      <c r="U390">
        <v>8</v>
      </c>
      <c r="V390">
        <v>6</v>
      </c>
      <c r="W390">
        <v>8</v>
      </c>
      <c r="X390">
        <v>7</v>
      </c>
      <c r="Y390">
        <v>7</v>
      </c>
      <c r="Z390">
        <v>6</v>
      </c>
      <c r="AA390">
        <v>6</v>
      </c>
      <c r="AB390">
        <v>7</v>
      </c>
      <c r="AC390">
        <v>2</v>
      </c>
      <c r="AD390">
        <f>IF(Table13[[#This Row],[payment]]=1,1,0)</f>
        <v>0</v>
      </c>
      <c r="AE390">
        <f>IF(Table13[[#This Row],[payment]]=2,1,0)</f>
        <v>1</v>
      </c>
      <c r="AF390">
        <f>IF(Table13[[#This Row],[payment]]=3,1,0)</f>
        <v>0</v>
      </c>
      <c r="AG390">
        <v>1</v>
      </c>
      <c r="AH390">
        <f>IF(Table13[[#This Row],[method_payment]]=1,1,0)</f>
        <v>1</v>
      </c>
      <c r="AI390">
        <f>IF(Table13[[#This Row],[method_payment]]=2,1,0)</f>
        <v>0</v>
      </c>
      <c r="AJ390">
        <f>IF(Table13[[#This Row],[method_payment]]=3,1,0)</f>
        <v>0</v>
      </c>
      <c r="AK390">
        <f>IF(Table13[[#This Row],[method_payment]]=5,1,0)</f>
        <v>0</v>
      </c>
      <c r="AL390">
        <f>IF(Table13[[#This Row],[method_payment]]=6,1,0)</f>
        <v>0</v>
      </c>
      <c r="AM390" t="s">
        <v>16</v>
      </c>
      <c r="AN390" t="s">
        <v>15</v>
      </c>
      <c r="AO390">
        <v>1</v>
      </c>
      <c r="AP390" s="2">
        <v>501.49</v>
      </c>
      <c r="AQ390" s="3">
        <f>IF(AND(Table13[[#This Row],[Average_amount_spent_per_visit_last_3_months]]&gt;=1,Table13[[#This Row],[Average_amount_spent_per_visit_last_3_months]]&lt;=999),1,0)</f>
        <v>1</v>
      </c>
      <c r="AR390" s="3">
        <f>IF(AND(Table13[[#This Row],[Average_amount_spent_per_visit_last_3_months]]&gt;=1000,Table13[[#This Row],[Average_amount_spent_per_visit_last_3_months]]&lt;=6700),1,0)</f>
        <v>0</v>
      </c>
      <c r="AS390">
        <v>1</v>
      </c>
      <c r="AT390">
        <v>40</v>
      </c>
      <c r="AU390">
        <f>IF(AND(Table13[[#This Row],[Age]]&gt;=18,Table13[[#This Row],[Age]]&lt;=25),1,0)</f>
        <v>0</v>
      </c>
      <c r="AV390">
        <f>IF(AND(Table13[[#This Row],[Age]]&gt;=26,Table13[[#This Row],[Age]]&lt;=35),1,0)</f>
        <v>0</v>
      </c>
      <c r="AW390">
        <f>IF(AND(Table13[[#This Row],[Age]]&gt;=36,Table13[[#This Row],[Age]]&lt;=45),1,0)</f>
        <v>1</v>
      </c>
      <c r="AX390">
        <f>IF(AND(Table13[[#This Row],[Age]]&gt;=46,Table13[[#This Row],[Age]]&lt;=55),1,0)</f>
        <v>0</v>
      </c>
      <c r="AY390">
        <f>IF(AND(Table13[[#This Row],[Age]]&gt;=56,Table13[[#This Row],[Age]]&lt;=67),1,0)</f>
        <v>0</v>
      </c>
      <c r="AZ390" t="s">
        <v>25</v>
      </c>
      <c r="BA390">
        <f>IF(Table13[[#This Row],[Marital Status]]="Married",1,0)</f>
        <v>1</v>
      </c>
      <c r="BB390">
        <f>IF(Table13[[#This Row],[Marital Status]]="Single",1,0)</f>
        <v>0</v>
      </c>
      <c r="BC390" t="s">
        <v>28</v>
      </c>
      <c r="BD390">
        <f>IF(Table13[[#This Row],[gender]]="Male",1,0)</f>
        <v>0</v>
      </c>
      <c r="BE390">
        <f>IF(Table13[[#This Row],[gender]]="Female",1,0)</f>
        <v>1</v>
      </c>
      <c r="BF390" t="s">
        <v>23</v>
      </c>
      <c r="BG390">
        <f>IF(Table13[[#This Row],[Highest level of Education]]="Did not attend school",1,0)</f>
        <v>0</v>
      </c>
      <c r="BH390">
        <f>IF(Table13[[#This Row],[Highest level of Education]]="K12 completed",1,0)</f>
        <v>0</v>
      </c>
      <c r="BI390">
        <f>IF(Table13[[#This Row],[Highest level of Education]]="High School Completed",1,0)</f>
        <v>0</v>
      </c>
      <c r="BJ390">
        <f>IF(Table13[[#This Row],[Highest level of Education]]="Technical Diploma/Partially completed College",1,0)</f>
        <v>1</v>
      </c>
      <c r="BK390">
        <f>IF(Table13[[#This Row],[Highest level of Education]]="University/College Degree",1,0)</f>
        <v>0</v>
      </c>
      <c r="BL390">
        <f>IF(Table13[[#This Row],[Highest level of Education]]="Post-graduate education",1,0)</f>
        <v>0</v>
      </c>
      <c r="BM390">
        <v>3</v>
      </c>
      <c r="BN390">
        <v>1</v>
      </c>
      <c r="BO390">
        <v>4</v>
      </c>
      <c r="BP390">
        <f>IF(Table13[[#This Row],[Monthly_Income 1_5500 2_8000 3_11000 4_15000 5_20000 6_27000 7_35000 8_5000 9_51000 98_0]]=1,1,0)</f>
        <v>0</v>
      </c>
      <c r="BQ390">
        <f>IF(Table13[[#This Row],[Monthly_Income 1_5500 2_8000 3_11000 4_15000 5_20000 6_27000 7_35000 8_5000 9_51000 98_0]]=2,1,0)</f>
        <v>0</v>
      </c>
      <c r="BR390">
        <f>IF(Table13[[#This Row],[Monthly_Income 1_5500 2_8000 3_11000 4_15000 5_20000 6_27000 7_35000 8_5000 9_51000 98_0]]=3,1,0)</f>
        <v>0</v>
      </c>
      <c r="BS390">
        <f>IF(Table13[[#This Row],[Monthly_Income 1_5500 2_8000 3_11000 4_15000 5_20000 6_27000 7_35000 8_5000 9_51000 98_0]]=4,1,0)</f>
        <v>1</v>
      </c>
      <c r="BT390">
        <f>IF(Table13[[#This Row],[Monthly_Income 1_5500 2_8000 3_11000 4_15000 5_20000 6_27000 7_35000 8_5000 9_51000 98_0]]=5,1,0)</f>
        <v>0</v>
      </c>
      <c r="BU390">
        <f>IF(Table13[[#This Row],[Monthly_Income 1_5500 2_8000 3_11000 4_15000 5_20000 6_27000 7_35000 8_5000 9_51000 98_0]]=6,1,0)</f>
        <v>0</v>
      </c>
      <c r="BV390">
        <f>IF(Table13[[#This Row],[Monthly_Income 1_5500 2_8000 3_11000 4_15000 5_20000 6_27000 7_35000 8_5000 9_51000 98_0]]=7,1,0)</f>
        <v>0</v>
      </c>
      <c r="BW390">
        <f>IF(Table13[[#This Row],[Monthly_Income 1_5500 2_8000 3_11000 4_15000 5_20000 6_27000 7_35000 8_5000 9_51000 98_0]]=8,1,0)</f>
        <v>0</v>
      </c>
      <c r="BX390">
        <f>IF(Table13[[#This Row],[Monthly_Income 1_5500 2_8000 3_11000 4_15000 5_20000 6_27000 7_35000 8_5000 9_51000 98_0]]=9,1,0)</f>
        <v>0</v>
      </c>
      <c r="BY390">
        <f>IF(Table13[[#This Row],[Monthly_Income 1_5500 2_8000 3_11000 4_15000 5_20000 6_27000 7_35000 8_5000 9_51000 98_0]]=98,1,0)</f>
        <v>0</v>
      </c>
      <c r="BZ390">
        <v>5</v>
      </c>
      <c r="CA390">
        <f>IF(Table13[[#This Row],[Monthly_Household_Income]]=1,1,0)</f>
        <v>0</v>
      </c>
      <c r="CB390">
        <f>IF(Table13[[#This Row],[Monthly_Household_Income]]=2,1,0)</f>
        <v>0</v>
      </c>
      <c r="CC390">
        <f>IF(Table13[[#This Row],[Monthly_Household_Income]]=3,1,0)</f>
        <v>0</v>
      </c>
      <c r="CD390">
        <f>IF(Table13[[#This Row],[Monthly_Household_Income]]=4,1,0)</f>
        <v>0</v>
      </c>
      <c r="CE390">
        <f>IF(Table13[[#This Row],[Monthly_Household_Income]]=5,1,0)</f>
        <v>1</v>
      </c>
      <c r="CF390">
        <f>IF(Table13[[#This Row],[Monthly_Household_Income]]=6,1,0)</f>
        <v>0</v>
      </c>
      <c r="CG390">
        <f>IF(Table13[[#This Row],[Monthly_Household_Income]]=7,1,0)</f>
        <v>0</v>
      </c>
      <c r="CH390">
        <f>IF(Table13[[#This Row],[Monthly_Household_Income]]=8,1,0)</f>
        <v>0</v>
      </c>
      <c r="CI390">
        <f>IF(Table13[[#This Row],[Monthly_Household_Income]]=9,1,0)</f>
        <v>0</v>
      </c>
      <c r="CJ390">
        <f>IF(Table13[[#This Row],[Monthly_Household_Income]]=98,1,0)</f>
        <v>0</v>
      </c>
    </row>
    <row r="391" spans="1:88">
      <c r="A391">
        <v>1427</v>
      </c>
      <c r="B391" s="1">
        <v>43130</v>
      </c>
      <c r="C391" t="s">
        <v>31</v>
      </c>
      <c r="D391">
        <v>7</v>
      </c>
      <c r="E391">
        <v>7</v>
      </c>
      <c r="F391">
        <v>6</v>
      </c>
      <c r="G391">
        <v>6</v>
      </c>
      <c r="H391">
        <v>6</v>
      </c>
      <c r="I391">
        <v>6</v>
      </c>
      <c r="J391" t="s">
        <v>15</v>
      </c>
      <c r="K391">
        <v>7</v>
      </c>
      <c r="L391">
        <v>6</v>
      </c>
      <c r="M391">
        <v>6</v>
      </c>
      <c r="N391">
        <v>7</v>
      </c>
      <c r="O391">
        <v>6</v>
      </c>
      <c r="P391">
        <v>7</v>
      </c>
      <c r="Q391">
        <v>7</v>
      </c>
      <c r="R391">
        <v>6</v>
      </c>
      <c r="S391">
        <v>7</v>
      </c>
      <c r="T391">
        <v>6</v>
      </c>
      <c r="U391">
        <v>7</v>
      </c>
      <c r="V391">
        <v>7</v>
      </c>
      <c r="W391">
        <v>6</v>
      </c>
      <c r="X391">
        <v>6</v>
      </c>
      <c r="Y391">
        <v>7</v>
      </c>
      <c r="Z391">
        <v>6</v>
      </c>
      <c r="AA391">
        <v>7</v>
      </c>
      <c r="AB391">
        <v>6</v>
      </c>
      <c r="AC391">
        <v>1</v>
      </c>
      <c r="AD391">
        <f>IF(Table13[[#This Row],[payment]]=1,1,0)</f>
        <v>1</v>
      </c>
      <c r="AE391">
        <f>IF(Table13[[#This Row],[payment]]=2,1,0)</f>
        <v>0</v>
      </c>
      <c r="AF391">
        <f>IF(Table13[[#This Row],[payment]]=3,1,0)</f>
        <v>0</v>
      </c>
      <c r="AG391">
        <v>5</v>
      </c>
      <c r="AH391">
        <f>IF(Table13[[#This Row],[method_payment]]=1,1,0)</f>
        <v>0</v>
      </c>
      <c r="AI391">
        <f>IF(Table13[[#This Row],[method_payment]]=2,1,0)</f>
        <v>0</v>
      </c>
      <c r="AJ391">
        <f>IF(Table13[[#This Row],[method_payment]]=3,1,0)</f>
        <v>0</v>
      </c>
      <c r="AK391">
        <f>IF(Table13[[#This Row],[method_payment]]=5,1,0)</f>
        <v>1</v>
      </c>
      <c r="AL391">
        <f>IF(Table13[[#This Row],[method_payment]]=6,1,0)</f>
        <v>0</v>
      </c>
      <c r="AM391" t="s">
        <v>16</v>
      </c>
      <c r="AN391" t="s">
        <v>16</v>
      </c>
      <c r="AO391">
        <v>1</v>
      </c>
      <c r="AP391" s="2">
        <v>199.08</v>
      </c>
      <c r="AQ391" s="3">
        <f>IF(AND(Table13[[#This Row],[Average_amount_spent_per_visit_last_3_months]]&gt;=1,Table13[[#This Row],[Average_amount_spent_per_visit_last_3_months]]&lt;=999),1,0)</f>
        <v>1</v>
      </c>
      <c r="AR391" s="3">
        <f>IF(AND(Table13[[#This Row],[Average_amount_spent_per_visit_last_3_months]]&gt;=1000,Table13[[#This Row],[Average_amount_spent_per_visit_last_3_months]]&lt;=6700),1,0)</f>
        <v>0</v>
      </c>
      <c r="AS391">
        <v>3</v>
      </c>
      <c r="AT391">
        <v>38</v>
      </c>
      <c r="AU391">
        <f>IF(AND(Table13[[#This Row],[Age]]&gt;=18,Table13[[#This Row],[Age]]&lt;=25),1,0)</f>
        <v>0</v>
      </c>
      <c r="AV391">
        <f>IF(AND(Table13[[#This Row],[Age]]&gt;=26,Table13[[#This Row],[Age]]&lt;=35),1,0)</f>
        <v>0</v>
      </c>
      <c r="AW391">
        <f>IF(AND(Table13[[#This Row],[Age]]&gt;=36,Table13[[#This Row],[Age]]&lt;=45),1,0)</f>
        <v>1</v>
      </c>
      <c r="AX391">
        <f>IF(AND(Table13[[#This Row],[Age]]&gt;=46,Table13[[#This Row],[Age]]&lt;=55),1,0)</f>
        <v>0</v>
      </c>
      <c r="AY391">
        <f>IF(AND(Table13[[#This Row],[Age]]&gt;=56,Table13[[#This Row],[Age]]&lt;=67),1,0)</f>
        <v>0</v>
      </c>
      <c r="AZ391" t="s">
        <v>25</v>
      </c>
      <c r="BA391">
        <f>IF(Table13[[#This Row],[Marital Status]]="Married",1,0)</f>
        <v>1</v>
      </c>
      <c r="BB391">
        <f>IF(Table13[[#This Row],[Marital Status]]="Single",1,0)</f>
        <v>0</v>
      </c>
      <c r="BC391" t="s">
        <v>28</v>
      </c>
      <c r="BD391">
        <f>IF(Table13[[#This Row],[gender]]="Male",1,0)</f>
        <v>0</v>
      </c>
      <c r="BE391">
        <f>IF(Table13[[#This Row],[gender]]="Female",1,0)</f>
        <v>1</v>
      </c>
      <c r="BF391" t="s">
        <v>23</v>
      </c>
      <c r="BG391">
        <f>IF(Table13[[#This Row],[Highest level of Education]]="Did not attend school",1,0)</f>
        <v>0</v>
      </c>
      <c r="BH391">
        <f>IF(Table13[[#This Row],[Highest level of Education]]="K12 completed",1,0)</f>
        <v>0</v>
      </c>
      <c r="BI391">
        <f>IF(Table13[[#This Row],[Highest level of Education]]="High School Completed",1,0)</f>
        <v>0</v>
      </c>
      <c r="BJ391">
        <f>IF(Table13[[#This Row],[Highest level of Education]]="Technical Diploma/Partially completed College",1,0)</f>
        <v>1</v>
      </c>
      <c r="BK391">
        <f>IF(Table13[[#This Row],[Highest level of Education]]="University/College Degree",1,0)</f>
        <v>0</v>
      </c>
      <c r="BL391">
        <f>IF(Table13[[#This Row],[Highest level of Education]]="Post-graduate education",1,0)</f>
        <v>0</v>
      </c>
      <c r="BM391">
        <v>2</v>
      </c>
      <c r="BN391">
        <v>1</v>
      </c>
      <c r="BO391">
        <v>4</v>
      </c>
      <c r="BP391">
        <f>IF(Table13[[#This Row],[Monthly_Income 1_5500 2_8000 3_11000 4_15000 5_20000 6_27000 7_35000 8_5000 9_51000 98_0]]=1,1,0)</f>
        <v>0</v>
      </c>
      <c r="BQ391">
        <f>IF(Table13[[#This Row],[Monthly_Income 1_5500 2_8000 3_11000 4_15000 5_20000 6_27000 7_35000 8_5000 9_51000 98_0]]=2,1,0)</f>
        <v>0</v>
      </c>
      <c r="BR391">
        <f>IF(Table13[[#This Row],[Monthly_Income 1_5500 2_8000 3_11000 4_15000 5_20000 6_27000 7_35000 8_5000 9_51000 98_0]]=3,1,0)</f>
        <v>0</v>
      </c>
      <c r="BS391">
        <f>IF(Table13[[#This Row],[Monthly_Income 1_5500 2_8000 3_11000 4_15000 5_20000 6_27000 7_35000 8_5000 9_51000 98_0]]=4,1,0)</f>
        <v>1</v>
      </c>
      <c r="BT391">
        <f>IF(Table13[[#This Row],[Monthly_Income 1_5500 2_8000 3_11000 4_15000 5_20000 6_27000 7_35000 8_5000 9_51000 98_0]]=5,1,0)</f>
        <v>0</v>
      </c>
      <c r="BU391">
        <f>IF(Table13[[#This Row],[Monthly_Income 1_5500 2_8000 3_11000 4_15000 5_20000 6_27000 7_35000 8_5000 9_51000 98_0]]=6,1,0)</f>
        <v>0</v>
      </c>
      <c r="BV391">
        <f>IF(Table13[[#This Row],[Monthly_Income 1_5500 2_8000 3_11000 4_15000 5_20000 6_27000 7_35000 8_5000 9_51000 98_0]]=7,1,0)</f>
        <v>0</v>
      </c>
      <c r="BW391">
        <f>IF(Table13[[#This Row],[Monthly_Income 1_5500 2_8000 3_11000 4_15000 5_20000 6_27000 7_35000 8_5000 9_51000 98_0]]=8,1,0)</f>
        <v>0</v>
      </c>
      <c r="BX391">
        <f>IF(Table13[[#This Row],[Monthly_Income 1_5500 2_8000 3_11000 4_15000 5_20000 6_27000 7_35000 8_5000 9_51000 98_0]]=9,1,0)</f>
        <v>0</v>
      </c>
      <c r="BY391">
        <f>IF(Table13[[#This Row],[Monthly_Income 1_5500 2_8000 3_11000 4_15000 5_20000 6_27000 7_35000 8_5000 9_51000 98_0]]=98,1,0)</f>
        <v>0</v>
      </c>
      <c r="BZ391">
        <v>5</v>
      </c>
      <c r="CA391">
        <f>IF(Table13[[#This Row],[Monthly_Household_Income]]=1,1,0)</f>
        <v>0</v>
      </c>
      <c r="CB391">
        <f>IF(Table13[[#This Row],[Monthly_Household_Income]]=2,1,0)</f>
        <v>0</v>
      </c>
      <c r="CC391">
        <f>IF(Table13[[#This Row],[Monthly_Household_Income]]=3,1,0)</f>
        <v>0</v>
      </c>
      <c r="CD391">
        <f>IF(Table13[[#This Row],[Monthly_Household_Income]]=4,1,0)</f>
        <v>0</v>
      </c>
      <c r="CE391">
        <f>IF(Table13[[#This Row],[Monthly_Household_Income]]=5,1,0)</f>
        <v>1</v>
      </c>
      <c r="CF391">
        <f>IF(Table13[[#This Row],[Monthly_Household_Income]]=6,1,0)</f>
        <v>0</v>
      </c>
      <c r="CG391">
        <f>IF(Table13[[#This Row],[Monthly_Household_Income]]=7,1,0)</f>
        <v>0</v>
      </c>
      <c r="CH391">
        <f>IF(Table13[[#This Row],[Monthly_Household_Income]]=8,1,0)</f>
        <v>0</v>
      </c>
      <c r="CI391">
        <f>IF(Table13[[#This Row],[Monthly_Household_Income]]=9,1,0)</f>
        <v>0</v>
      </c>
      <c r="CJ391">
        <f>IF(Table13[[#This Row],[Monthly_Household_Income]]=98,1,0)</f>
        <v>0</v>
      </c>
    </row>
    <row r="392" spans="1:88">
      <c r="A392">
        <v>1433</v>
      </c>
      <c r="B392" s="1">
        <v>43025</v>
      </c>
      <c r="C392" t="s">
        <v>39</v>
      </c>
      <c r="D392">
        <v>7</v>
      </c>
      <c r="E392">
        <v>7</v>
      </c>
      <c r="F392">
        <v>6</v>
      </c>
      <c r="G392">
        <v>6</v>
      </c>
      <c r="H392">
        <v>6</v>
      </c>
      <c r="I392">
        <v>6</v>
      </c>
      <c r="J392" t="s">
        <v>15</v>
      </c>
      <c r="K392">
        <v>8</v>
      </c>
      <c r="L392">
        <v>8</v>
      </c>
      <c r="M392">
        <v>8</v>
      </c>
      <c r="N392">
        <v>8</v>
      </c>
      <c r="O392">
        <v>7</v>
      </c>
      <c r="P392">
        <v>6</v>
      </c>
      <c r="Q392">
        <v>8</v>
      </c>
      <c r="R392">
        <v>6</v>
      </c>
      <c r="S392">
        <v>8</v>
      </c>
      <c r="T392">
        <v>7</v>
      </c>
      <c r="U392">
        <v>7</v>
      </c>
      <c r="V392">
        <v>8</v>
      </c>
      <c r="W392">
        <v>6</v>
      </c>
      <c r="X392">
        <v>6</v>
      </c>
      <c r="Y392">
        <v>8</v>
      </c>
      <c r="Z392">
        <v>8</v>
      </c>
      <c r="AA392">
        <v>6</v>
      </c>
      <c r="AB392">
        <v>0</v>
      </c>
      <c r="AC392">
        <v>2</v>
      </c>
      <c r="AD392">
        <f>IF(Table13[[#This Row],[payment]]=1,1,0)</f>
        <v>0</v>
      </c>
      <c r="AE392">
        <f>IF(Table13[[#This Row],[payment]]=2,1,0)</f>
        <v>1</v>
      </c>
      <c r="AF392">
        <f>IF(Table13[[#This Row],[payment]]=3,1,0)</f>
        <v>0</v>
      </c>
      <c r="AG392">
        <v>1</v>
      </c>
      <c r="AH392">
        <f>IF(Table13[[#This Row],[method_payment]]=1,1,0)</f>
        <v>1</v>
      </c>
      <c r="AI392">
        <f>IF(Table13[[#This Row],[method_payment]]=2,1,0)</f>
        <v>0</v>
      </c>
      <c r="AJ392">
        <f>IF(Table13[[#This Row],[method_payment]]=3,1,0)</f>
        <v>0</v>
      </c>
      <c r="AK392">
        <f>IF(Table13[[#This Row],[method_payment]]=5,1,0)</f>
        <v>0</v>
      </c>
      <c r="AL392">
        <f>IF(Table13[[#This Row],[method_payment]]=6,1,0)</f>
        <v>0</v>
      </c>
      <c r="AM392" t="s">
        <v>16</v>
      </c>
      <c r="AN392" t="s">
        <v>16</v>
      </c>
      <c r="AO392">
        <v>6</v>
      </c>
      <c r="AP392" s="2">
        <v>124.51</v>
      </c>
      <c r="AQ392" s="3">
        <f>IF(AND(Table13[[#This Row],[Average_amount_spent_per_visit_last_3_months]]&gt;=1,Table13[[#This Row],[Average_amount_spent_per_visit_last_3_months]]&lt;=999),1,0)</f>
        <v>1</v>
      </c>
      <c r="AR392" s="3">
        <f>IF(AND(Table13[[#This Row],[Average_amount_spent_per_visit_last_3_months]]&gt;=1000,Table13[[#This Row],[Average_amount_spent_per_visit_last_3_months]]&lt;=6700),1,0)</f>
        <v>0</v>
      </c>
      <c r="AS392">
        <v>3</v>
      </c>
      <c r="AT392">
        <v>31</v>
      </c>
      <c r="AU392">
        <f>IF(AND(Table13[[#This Row],[Age]]&gt;=18,Table13[[#This Row],[Age]]&lt;=25),1,0)</f>
        <v>0</v>
      </c>
      <c r="AV392">
        <f>IF(AND(Table13[[#This Row],[Age]]&gt;=26,Table13[[#This Row],[Age]]&lt;=35),1,0)</f>
        <v>1</v>
      </c>
      <c r="AW392">
        <f>IF(AND(Table13[[#This Row],[Age]]&gt;=36,Table13[[#This Row],[Age]]&lt;=45),1,0)</f>
        <v>0</v>
      </c>
      <c r="AX392">
        <f>IF(AND(Table13[[#This Row],[Age]]&gt;=46,Table13[[#This Row],[Age]]&lt;=55),1,0)</f>
        <v>0</v>
      </c>
      <c r="AY392">
        <f>IF(AND(Table13[[#This Row],[Age]]&gt;=56,Table13[[#This Row],[Age]]&lt;=67),1,0)</f>
        <v>0</v>
      </c>
      <c r="AZ392" t="s">
        <v>25</v>
      </c>
      <c r="BA392">
        <f>IF(Table13[[#This Row],[Marital Status]]="Married",1,0)</f>
        <v>1</v>
      </c>
      <c r="BB392">
        <f>IF(Table13[[#This Row],[Marital Status]]="Single",1,0)</f>
        <v>0</v>
      </c>
      <c r="BC392" t="s">
        <v>28</v>
      </c>
      <c r="BD392">
        <f>IF(Table13[[#This Row],[gender]]="Male",1,0)</f>
        <v>0</v>
      </c>
      <c r="BE392">
        <f>IF(Table13[[#This Row],[gender]]="Female",1,0)</f>
        <v>1</v>
      </c>
      <c r="BF392" t="s">
        <v>23</v>
      </c>
      <c r="BG392">
        <f>IF(Table13[[#This Row],[Highest level of Education]]="Did not attend school",1,0)</f>
        <v>0</v>
      </c>
      <c r="BH392">
        <f>IF(Table13[[#This Row],[Highest level of Education]]="K12 completed",1,0)</f>
        <v>0</v>
      </c>
      <c r="BI392">
        <f>IF(Table13[[#This Row],[Highest level of Education]]="High School Completed",1,0)</f>
        <v>0</v>
      </c>
      <c r="BJ392">
        <f>IF(Table13[[#This Row],[Highest level of Education]]="Technical Diploma/Partially completed College",1,0)</f>
        <v>1</v>
      </c>
      <c r="BK392">
        <f>IF(Table13[[#This Row],[Highest level of Education]]="University/College Degree",1,0)</f>
        <v>0</v>
      </c>
      <c r="BL392">
        <f>IF(Table13[[#This Row],[Highest level of Education]]="Post-graduate education",1,0)</f>
        <v>0</v>
      </c>
      <c r="BM392">
        <v>1</v>
      </c>
      <c r="BN392">
        <v>1</v>
      </c>
      <c r="BO392">
        <v>2</v>
      </c>
      <c r="BP392">
        <f>IF(Table13[[#This Row],[Monthly_Income 1_5500 2_8000 3_11000 4_15000 5_20000 6_27000 7_35000 8_5000 9_51000 98_0]]=1,1,0)</f>
        <v>0</v>
      </c>
      <c r="BQ392">
        <f>IF(Table13[[#This Row],[Monthly_Income 1_5500 2_8000 3_11000 4_15000 5_20000 6_27000 7_35000 8_5000 9_51000 98_0]]=2,1,0)</f>
        <v>1</v>
      </c>
      <c r="BR392">
        <f>IF(Table13[[#This Row],[Monthly_Income 1_5500 2_8000 3_11000 4_15000 5_20000 6_27000 7_35000 8_5000 9_51000 98_0]]=3,1,0)</f>
        <v>0</v>
      </c>
      <c r="BS392">
        <f>IF(Table13[[#This Row],[Monthly_Income 1_5500 2_8000 3_11000 4_15000 5_20000 6_27000 7_35000 8_5000 9_51000 98_0]]=4,1,0)</f>
        <v>0</v>
      </c>
      <c r="BT392">
        <f>IF(Table13[[#This Row],[Monthly_Income 1_5500 2_8000 3_11000 4_15000 5_20000 6_27000 7_35000 8_5000 9_51000 98_0]]=5,1,0)</f>
        <v>0</v>
      </c>
      <c r="BU392">
        <f>IF(Table13[[#This Row],[Monthly_Income 1_5500 2_8000 3_11000 4_15000 5_20000 6_27000 7_35000 8_5000 9_51000 98_0]]=6,1,0)</f>
        <v>0</v>
      </c>
      <c r="BV392">
        <f>IF(Table13[[#This Row],[Monthly_Income 1_5500 2_8000 3_11000 4_15000 5_20000 6_27000 7_35000 8_5000 9_51000 98_0]]=7,1,0)</f>
        <v>0</v>
      </c>
      <c r="BW392">
        <f>IF(Table13[[#This Row],[Monthly_Income 1_5500 2_8000 3_11000 4_15000 5_20000 6_27000 7_35000 8_5000 9_51000 98_0]]=8,1,0)</f>
        <v>0</v>
      </c>
      <c r="BX392">
        <f>IF(Table13[[#This Row],[Monthly_Income 1_5500 2_8000 3_11000 4_15000 5_20000 6_27000 7_35000 8_5000 9_51000 98_0]]=9,1,0)</f>
        <v>0</v>
      </c>
      <c r="BY392">
        <f>IF(Table13[[#This Row],[Monthly_Income 1_5500 2_8000 3_11000 4_15000 5_20000 6_27000 7_35000 8_5000 9_51000 98_0]]=98,1,0)</f>
        <v>0</v>
      </c>
      <c r="BZ392">
        <v>4</v>
      </c>
      <c r="CA392">
        <f>IF(Table13[[#This Row],[Monthly_Household_Income]]=1,1,0)</f>
        <v>0</v>
      </c>
      <c r="CB392">
        <f>IF(Table13[[#This Row],[Monthly_Household_Income]]=2,1,0)</f>
        <v>0</v>
      </c>
      <c r="CC392">
        <f>IF(Table13[[#This Row],[Monthly_Household_Income]]=3,1,0)</f>
        <v>0</v>
      </c>
      <c r="CD392">
        <f>IF(Table13[[#This Row],[Monthly_Household_Income]]=4,1,0)</f>
        <v>1</v>
      </c>
      <c r="CE392">
        <f>IF(Table13[[#This Row],[Monthly_Household_Income]]=5,1,0)</f>
        <v>0</v>
      </c>
      <c r="CF392">
        <f>IF(Table13[[#This Row],[Monthly_Household_Income]]=6,1,0)</f>
        <v>0</v>
      </c>
      <c r="CG392">
        <f>IF(Table13[[#This Row],[Monthly_Household_Income]]=7,1,0)</f>
        <v>0</v>
      </c>
      <c r="CH392">
        <f>IF(Table13[[#This Row],[Monthly_Household_Income]]=8,1,0)</f>
        <v>0</v>
      </c>
      <c r="CI392">
        <f>IF(Table13[[#This Row],[Monthly_Household_Income]]=9,1,0)</f>
        <v>0</v>
      </c>
      <c r="CJ392">
        <f>IF(Table13[[#This Row],[Monthly_Household_Income]]=98,1,0)</f>
        <v>0</v>
      </c>
    </row>
    <row r="393" spans="1:88">
      <c r="A393">
        <v>1442</v>
      </c>
      <c r="B393" s="1">
        <v>43019</v>
      </c>
      <c r="C393" t="s">
        <v>31</v>
      </c>
      <c r="D393">
        <v>7</v>
      </c>
      <c r="E393">
        <v>6</v>
      </c>
      <c r="F393">
        <v>6</v>
      </c>
      <c r="G393">
        <v>6</v>
      </c>
      <c r="H393">
        <v>7</v>
      </c>
      <c r="I393">
        <v>8</v>
      </c>
      <c r="J393" t="s">
        <v>15</v>
      </c>
      <c r="K393">
        <v>7</v>
      </c>
      <c r="L393">
        <v>6</v>
      </c>
      <c r="M393">
        <v>8</v>
      </c>
      <c r="N393">
        <v>7</v>
      </c>
      <c r="O393">
        <v>7</v>
      </c>
      <c r="P393">
        <v>7</v>
      </c>
      <c r="Q393">
        <v>8</v>
      </c>
      <c r="R393">
        <v>6</v>
      </c>
      <c r="S393">
        <v>6</v>
      </c>
      <c r="T393">
        <v>6</v>
      </c>
      <c r="U393">
        <v>8</v>
      </c>
      <c r="V393">
        <v>8</v>
      </c>
      <c r="W393">
        <v>7</v>
      </c>
      <c r="X393">
        <v>7</v>
      </c>
      <c r="Y393">
        <v>8</v>
      </c>
      <c r="Z393">
        <v>7</v>
      </c>
      <c r="AA393">
        <v>8</v>
      </c>
      <c r="AB393">
        <v>7</v>
      </c>
      <c r="AC393">
        <v>1</v>
      </c>
      <c r="AD393">
        <f>IF(Table13[[#This Row],[payment]]=1,1,0)</f>
        <v>1</v>
      </c>
      <c r="AE393">
        <f>IF(Table13[[#This Row],[payment]]=2,1,0)</f>
        <v>0</v>
      </c>
      <c r="AF393">
        <f>IF(Table13[[#This Row],[payment]]=3,1,0)</f>
        <v>0</v>
      </c>
      <c r="AG393">
        <v>6</v>
      </c>
      <c r="AH393">
        <f>IF(Table13[[#This Row],[method_payment]]=1,1,0)</f>
        <v>0</v>
      </c>
      <c r="AI393">
        <f>IF(Table13[[#This Row],[method_payment]]=2,1,0)</f>
        <v>0</v>
      </c>
      <c r="AJ393">
        <f>IF(Table13[[#This Row],[method_payment]]=3,1,0)</f>
        <v>0</v>
      </c>
      <c r="AK393">
        <f>IF(Table13[[#This Row],[method_payment]]=5,1,0)</f>
        <v>0</v>
      </c>
      <c r="AL393">
        <f>IF(Table13[[#This Row],[method_payment]]=6,1,0)</f>
        <v>1</v>
      </c>
      <c r="AM393" t="s">
        <v>16</v>
      </c>
      <c r="AN393" t="s">
        <v>16</v>
      </c>
      <c r="AO393">
        <v>3</v>
      </c>
      <c r="AP393" s="2">
        <v>136.49</v>
      </c>
      <c r="AQ393" s="3">
        <f>IF(AND(Table13[[#This Row],[Average_amount_spent_per_visit_last_3_months]]&gt;=1,Table13[[#This Row],[Average_amount_spent_per_visit_last_3_months]]&lt;=999),1,0)</f>
        <v>1</v>
      </c>
      <c r="AR393" s="3">
        <f>IF(AND(Table13[[#This Row],[Average_amount_spent_per_visit_last_3_months]]&gt;=1000,Table13[[#This Row],[Average_amount_spent_per_visit_last_3_months]]&lt;=6700),1,0)</f>
        <v>0</v>
      </c>
      <c r="AS393">
        <v>3</v>
      </c>
      <c r="AT393">
        <v>25</v>
      </c>
      <c r="AU393">
        <f>IF(AND(Table13[[#This Row],[Age]]&gt;=18,Table13[[#This Row],[Age]]&lt;=25),1,0)</f>
        <v>1</v>
      </c>
      <c r="AV393">
        <f>IF(AND(Table13[[#This Row],[Age]]&gt;=26,Table13[[#This Row],[Age]]&lt;=35),1,0)</f>
        <v>0</v>
      </c>
      <c r="AW393">
        <f>IF(AND(Table13[[#This Row],[Age]]&gt;=36,Table13[[#This Row],[Age]]&lt;=45),1,0)</f>
        <v>0</v>
      </c>
      <c r="AX393">
        <f>IF(AND(Table13[[#This Row],[Age]]&gt;=46,Table13[[#This Row],[Age]]&lt;=55),1,0)</f>
        <v>0</v>
      </c>
      <c r="AY393">
        <f>IF(AND(Table13[[#This Row],[Age]]&gt;=56,Table13[[#This Row],[Age]]&lt;=67),1,0)</f>
        <v>0</v>
      </c>
      <c r="AZ393" t="s">
        <v>24</v>
      </c>
      <c r="BA393">
        <f>IF(Table13[[#This Row],[Marital Status]]="Married",1,0)</f>
        <v>0</v>
      </c>
      <c r="BB393">
        <f>IF(Table13[[#This Row],[Marital Status]]="Single",1,0)</f>
        <v>1</v>
      </c>
      <c r="BC393" t="s">
        <v>27</v>
      </c>
      <c r="BD393">
        <f>IF(Table13[[#This Row],[gender]]="Male",1,0)</f>
        <v>1</v>
      </c>
      <c r="BE393">
        <f>IF(Table13[[#This Row],[gender]]="Female",1,0)</f>
        <v>0</v>
      </c>
      <c r="BF393" t="s">
        <v>23</v>
      </c>
      <c r="BG393">
        <f>IF(Table13[[#This Row],[Highest level of Education]]="Did not attend school",1,0)</f>
        <v>0</v>
      </c>
      <c r="BH393">
        <f>IF(Table13[[#This Row],[Highest level of Education]]="K12 completed",1,0)</f>
        <v>0</v>
      </c>
      <c r="BI393">
        <f>IF(Table13[[#This Row],[Highest level of Education]]="High School Completed",1,0)</f>
        <v>0</v>
      </c>
      <c r="BJ393">
        <f>IF(Table13[[#This Row],[Highest level of Education]]="Technical Diploma/Partially completed College",1,0)</f>
        <v>1</v>
      </c>
      <c r="BK393">
        <f>IF(Table13[[#This Row],[Highest level of Education]]="University/College Degree",1,0)</f>
        <v>0</v>
      </c>
      <c r="BL393">
        <f>IF(Table13[[#This Row],[Highest level of Education]]="Post-graduate education",1,0)</f>
        <v>0</v>
      </c>
      <c r="BM393">
        <v>0</v>
      </c>
      <c r="BN393">
        <v>1</v>
      </c>
      <c r="BO393">
        <v>2</v>
      </c>
      <c r="BP393">
        <f>IF(Table13[[#This Row],[Monthly_Income 1_5500 2_8000 3_11000 4_15000 5_20000 6_27000 7_35000 8_5000 9_51000 98_0]]=1,1,0)</f>
        <v>0</v>
      </c>
      <c r="BQ393">
        <f>IF(Table13[[#This Row],[Monthly_Income 1_5500 2_8000 3_11000 4_15000 5_20000 6_27000 7_35000 8_5000 9_51000 98_0]]=2,1,0)</f>
        <v>1</v>
      </c>
      <c r="BR393">
        <f>IF(Table13[[#This Row],[Monthly_Income 1_5500 2_8000 3_11000 4_15000 5_20000 6_27000 7_35000 8_5000 9_51000 98_0]]=3,1,0)</f>
        <v>0</v>
      </c>
      <c r="BS393">
        <f>IF(Table13[[#This Row],[Monthly_Income 1_5500 2_8000 3_11000 4_15000 5_20000 6_27000 7_35000 8_5000 9_51000 98_0]]=4,1,0)</f>
        <v>0</v>
      </c>
      <c r="BT393">
        <f>IF(Table13[[#This Row],[Monthly_Income 1_5500 2_8000 3_11000 4_15000 5_20000 6_27000 7_35000 8_5000 9_51000 98_0]]=5,1,0)</f>
        <v>0</v>
      </c>
      <c r="BU393">
        <f>IF(Table13[[#This Row],[Monthly_Income 1_5500 2_8000 3_11000 4_15000 5_20000 6_27000 7_35000 8_5000 9_51000 98_0]]=6,1,0)</f>
        <v>0</v>
      </c>
      <c r="BV393">
        <f>IF(Table13[[#This Row],[Monthly_Income 1_5500 2_8000 3_11000 4_15000 5_20000 6_27000 7_35000 8_5000 9_51000 98_0]]=7,1,0)</f>
        <v>0</v>
      </c>
      <c r="BW393">
        <f>IF(Table13[[#This Row],[Monthly_Income 1_5500 2_8000 3_11000 4_15000 5_20000 6_27000 7_35000 8_5000 9_51000 98_0]]=8,1,0)</f>
        <v>0</v>
      </c>
      <c r="BX393">
        <f>IF(Table13[[#This Row],[Monthly_Income 1_5500 2_8000 3_11000 4_15000 5_20000 6_27000 7_35000 8_5000 9_51000 98_0]]=9,1,0)</f>
        <v>0</v>
      </c>
      <c r="BY393">
        <f>IF(Table13[[#This Row],[Monthly_Income 1_5500 2_8000 3_11000 4_15000 5_20000 6_27000 7_35000 8_5000 9_51000 98_0]]=98,1,0)</f>
        <v>0</v>
      </c>
      <c r="BZ393">
        <v>5</v>
      </c>
      <c r="CA393">
        <f>IF(Table13[[#This Row],[Monthly_Household_Income]]=1,1,0)</f>
        <v>0</v>
      </c>
      <c r="CB393">
        <f>IF(Table13[[#This Row],[Monthly_Household_Income]]=2,1,0)</f>
        <v>0</v>
      </c>
      <c r="CC393">
        <f>IF(Table13[[#This Row],[Monthly_Household_Income]]=3,1,0)</f>
        <v>0</v>
      </c>
      <c r="CD393">
        <f>IF(Table13[[#This Row],[Monthly_Household_Income]]=4,1,0)</f>
        <v>0</v>
      </c>
      <c r="CE393">
        <f>IF(Table13[[#This Row],[Monthly_Household_Income]]=5,1,0)</f>
        <v>1</v>
      </c>
      <c r="CF393">
        <f>IF(Table13[[#This Row],[Monthly_Household_Income]]=6,1,0)</f>
        <v>0</v>
      </c>
      <c r="CG393">
        <f>IF(Table13[[#This Row],[Monthly_Household_Income]]=7,1,0)</f>
        <v>0</v>
      </c>
      <c r="CH393">
        <f>IF(Table13[[#This Row],[Monthly_Household_Income]]=8,1,0)</f>
        <v>0</v>
      </c>
      <c r="CI393">
        <f>IF(Table13[[#This Row],[Monthly_Household_Income]]=9,1,0)</f>
        <v>0</v>
      </c>
      <c r="CJ393">
        <f>IF(Table13[[#This Row],[Monthly_Household_Income]]=98,1,0)</f>
        <v>0</v>
      </c>
    </row>
    <row r="394" spans="1:88">
      <c r="A394">
        <v>1443</v>
      </c>
      <c r="B394" s="1">
        <v>43251</v>
      </c>
      <c r="C394" t="s">
        <v>2</v>
      </c>
      <c r="D394">
        <v>6</v>
      </c>
      <c r="E394">
        <v>6</v>
      </c>
      <c r="F394">
        <v>6</v>
      </c>
      <c r="G394">
        <v>6</v>
      </c>
      <c r="H394">
        <v>7</v>
      </c>
      <c r="I394">
        <v>6</v>
      </c>
      <c r="J394" t="s">
        <v>15</v>
      </c>
      <c r="K394">
        <v>7</v>
      </c>
      <c r="L394">
        <v>6</v>
      </c>
      <c r="M394">
        <v>6</v>
      </c>
      <c r="N394">
        <v>7</v>
      </c>
      <c r="O394">
        <v>7</v>
      </c>
      <c r="P394">
        <v>6</v>
      </c>
      <c r="Q394">
        <v>7</v>
      </c>
      <c r="R394">
        <v>6</v>
      </c>
      <c r="S394">
        <v>7</v>
      </c>
      <c r="T394">
        <v>7</v>
      </c>
      <c r="U394">
        <v>6</v>
      </c>
      <c r="V394">
        <v>7</v>
      </c>
      <c r="W394">
        <v>6</v>
      </c>
      <c r="X394">
        <v>6</v>
      </c>
      <c r="Y394">
        <v>7</v>
      </c>
      <c r="Z394">
        <v>7</v>
      </c>
      <c r="AA394">
        <v>6</v>
      </c>
      <c r="AB394">
        <v>6</v>
      </c>
      <c r="AC394">
        <v>2</v>
      </c>
      <c r="AD394">
        <f>IF(Table13[[#This Row],[payment]]=1,1,0)</f>
        <v>0</v>
      </c>
      <c r="AE394">
        <f>IF(Table13[[#This Row],[payment]]=2,1,0)</f>
        <v>1</v>
      </c>
      <c r="AF394">
        <f>IF(Table13[[#This Row],[payment]]=3,1,0)</f>
        <v>0</v>
      </c>
      <c r="AG394">
        <v>1</v>
      </c>
      <c r="AH394">
        <f>IF(Table13[[#This Row],[method_payment]]=1,1,0)</f>
        <v>1</v>
      </c>
      <c r="AI394">
        <f>IF(Table13[[#This Row],[method_payment]]=2,1,0)</f>
        <v>0</v>
      </c>
      <c r="AJ394">
        <f>IF(Table13[[#This Row],[method_payment]]=3,1,0)</f>
        <v>0</v>
      </c>
      <c r="AK394">
        <f>IF(Table13[[#This Row],[method_payment]]=5,1,0)</f>
        <v>0</v>
      </c>
      <c r="AL394">
        <f>IF(Table13[[#This Row],[method_payment]]=6,1,0)</f>
        <v>0</v>
      </c>
      <c r="AM394" t="s">
        <v>16</v>
      </c>
      <c r="AN394" t="s">
        <v>16</v>
      </c>
      <c r="AO394">
        <v>6</v>
      </c>
      <c r="AP394" s="2">
        <v>202.08</v>
      </c>
      <c r="AQ394" s="3">
        <f>IF(AND(Table13[[#This Row],[Average_amount_spent_per_visit_last_3_months]]&gt;=1,Table13[[#This Row],[Average_amount_spent_per_visit_last_3_months]]&lt;=999),1,0)</f>
        <v>1</v>
      </c>
      <c r="AR394" s="3">
        <f>IF(AND(Table13[[#This Row],[Average_amount_spent_per_visit_last_3_months]]&gt;=1000,Table13[[#This Row],[Average_amount_spent_per_visit_last_3_months]]&lt;=6700),1,0)</f>
        <v>0</v>
      </c>
      <c r="AS394">
        <v>3</v>
      </c>
      <c r="AT394">
        <v>38</v>
      </c>
      <c r="AU394">
        <f>IF(AND(Table13[[#This Row],[Age]]&gt;=18,Table13[[#This Row],[Age]]&lt;=25),1,0)</f>
        <v>0</v>
      </c>
      <c r="AV394">
        <f>IF(AND(Table13[[#This Row],[Age]]&gt;=26,Table13[[#This Row],[Age]]&lt;=35),1,0)</f>
        <v>0</v>
      </c>
      <c r="AW394">
        <f>IF(AND(Table13[[#This Row],[Age]]&gt;=36,Table13[[#This Row],[Age]]&lt;=45),1,0)</f>
        <v>1</v>
      </c>
      <c r="AX394">
        <f>IF(AND(Table13[[#This Row],[Age]]&gt;=46,Table13[[#This Row],[Age]]&lt;=55),1,0)</f>
        <v>0</v>
      </c>
      <c r="AY394">
        <f>IF(AND(Table13[[#This Row],[Age]]&gt;=56,Table13[[#This Row],[Age]]&lt;=67),1,0)</f>
        <v>0</v>
      </c>
      <c r="AZ394" t="s">
        <v>25</v>
      </c>
      <c r="BA394">
        <f>IF(Table13[[#This Row],[Marital Status]]="Married",1,0)</f>
        <v>1</v>
      </c>
      <c r="BB394">
        <f>IF(Table13[[#This Row],[Marital Status]]="Single",1,0)</f>
        <v>0</v>
      </c>
      <c r="BC394" t="s">
        <v>27</v>
      </c>
      <c r="BD394">
        <f>IF(Table13[[#This Row],[gender]]="Male",1,0)</f>
        <v>1</v>
      </c>
      <c r="BE394">
        <f>IF(Table13[[#This Row],[gender]]="Female",1,0)</f>
        <v>0</v>
      </c>
      <c r="BF394" t="s">
        <v>19</v>
      </c>
      <c r="BG394">
        <f>IF(Table13[[#This Row],[Highest level of Education]]="Did not attend school",1,0)</f>
        <v>0</v>
      </c>
      <c r="BH394">
        <f>IF(Table13[[#This Row],[Highest level of Education]]="K12 completed",1,0)</f>
        <v>0</v>
      </c>
      <c r="BI394">
        <f>IF(Table13[[#This Row],[Highest level of Education]]="High School Completed",1,0)</f>
        <v>0</v>
      </c>
      <c r="BJ394">
        <f>IF(Table13[[#This Row],[Highest level of Education]]="Technical Diploma/Partially completed College",1,0)</f>
        <v>0</v>
      </c>
      <c r="BK394">
        <f>IF(Table13[[#This Row],[Highest level of Education]]="University/College Degree",1,0)</f>
        <v>1</v>
      </c>
      <c r="BL394">
        <f>IF(Table13[[#This Row],[Highest level of Education]]="Post-graduate education",1,0)</f>
        <v>0</v>
      </c>
      <c r="BM394">
        <v>3</v>
      </c>
      <c r="BN394">
        <v>1</v>
      </c>
      <c r="BO394">
        <v>4</v>
      </c>
      <c r="BP394">
        <f>IF(Table13[[#This Row],[Monthly_Income 1_5500 2_8000 3_11000 4_15000 5_20000 6_27000 7_35000 8_5000 9_51000 98_0]]=1,1,0)</f>
        <v>0</v>
      </c>
      <c r="BQ394">
        <f>IF(Table13[[#This Row],[Monthly_Income 1_5500 2_8000 3_11000 4_15000 5_20000 6_27000 7_35000 8_5000 9_51000 98_0]]=2,1,0)</f>
        <v>0</v>
      </c>
      <c r="BR394">
        <f>IF(Table13[[#This Row],[Monthly_Income 1_5500 2_8000 3_11000 4_15000 5_20000 6_27000 7_35000 8_5000 9_51000 98_0]]=3,1,0)</f>
        <v>0</v>
      </c>
      <c r="BS394">
        <f>IF(Table13[[#This Row],[Monthly_Income 1_5500 2_8000 3_11000 4_15000 5_20000 6_27000 7_35000 8_5000 9_51000 98_0]]=4,1,0)</f>
        <v>1</v>
      </c>
      <c r="BT394">
        <f>IF(Table13[[#This Row],[Monthly_Income 1_5500 2_8000 3_11000 4_15000 5_20000 6_27000 7_35000 8_5000 9_51000 98_0]]=5,1,0)</f>
        <v>0</v>
      </c>
      <c r="BU394">
        <f>IF(Table13[[#This Row],[Monthly_Income 1_5500 2_8000 3_11000 4_15000 5_20000 6_27000 7_35000 8_5000 9_51000 98_0]]=6,1,0)</f>
        <v>0</v>
      </c>
      <c r="BV394">
        <f>IF(Table13[[#This Row],[Monthly_Income 1_5500 2_8000 3_11000 4_15000 5_20000 6_27000 7_35000 8_5000 9_51000 98_0]]=7,1,0)</f>
        <v>0</v>
      </c>
      <c r="BW394">
        <f>IF(Table13[[#This Row],[Monthly_Income 1_5500 2_8000 3_11000 4_15000 5_20000 6_27000 7_35000 8_5000 9_51000 98_0]]=8,1,0)</f>
        <v>0</v>
      </c>
      <c r="BX394">
        <f>IF(Table13[[#This Row],[Monthly_Income 1_5500 2_8000 3_11000 4_15000 5_20000 6_27000 7_35000 8_5000 9_51000 98_0]]=9,1,0)</f>
        <v>0</v>
      </c>
      <c r="BY394">
        <f>IF(Table13[[#This Row],[Monthly_Income 1_5500 2_8000 3_11000 4_15000 5_20000 6_27000 7_35000 8_5000 9_51000 98_0]]=98,1,0)</f>
        <v>0</v>
      </c>
      <c r="BZ394">
        <v>5</v>
      </c>
      <c r="CA394">
        <f>IF(Table13[[#This Row],[Monthly_Household_Income]]=1,1,0)</f>
        <v>0</v>
      </c>
      <c r="CB394">
        <f>IF(Table13[[#This Row],[Monthly_Household_Income]]=2,1,0)</f>
        <v>0</v>
      </c>
      <c r="CC394">
        <f>IF(Table13[[#This Row],[Monthly_Household_Income]]=3,1,0)</f>
        <v>0</v>
      </c>
      <c r="CD394">
        <f>IF(Table13[[#This Row],[Monthly_Household_Income]]=4,1,0)</f>
        <v>0</v>
      </c>
      <c r="CE394">
        <f>IF(Table13[[#This Row],[Monthly_Household_Income]]=5,1,0)</f>
        <v>1</v>
      </c>
      <c r="CF394">
        <f>IF(Table13[[#This Row],[Monthly_Household_Income]]=6,1,0)</f>
        <v>0</v>
      </c>
      <c r="CG394">
        <f>IF(Table13[[#This Row],[Monthly_Household_Income]]=7,1,0)</f>
        <v>0</v>
      </c>
      <c r="CH394">
        <f>IF(Table13[[#This Row],[Monthly_Household_Income]]=8,1,0)</f>
        <v>0</v>
      </c>
      <c r="CI394">
        <f>IF(Table13[[#This Row],[Monthly_Household_Income]]=9,1,0)</f>
        <v>0</v>
      </c>
      <c r="CJ394">
        <f>IF(Table13[[#This Row],[Monthly_Household_Income]]=98,1,0)</f>
        <v>0</v>
      </c>
    </row>
    <row r="395" spans="1:88">
      <c r="A395">
        <v>1461</v>
      </c>
      <c r="B395" s="1">
        <v>43129</v>
      </c>
      <c r="C395" t="s">
        <v>31</v>
      </c>
      <c r="D395">
        <v>7</v>
      </c>
      <c r="E395">
        <v>6</v>
      </c>
      <c r="F395">
        <v>8</v>
      </c>
      <c r="G395">
        <v>7</v>
      </c>
      <c r="H395">
        <v>7</v>
      </c>
      <c r="I395">
        <v>7</v>
      </c>
      <c r="J395" t="s">
        <v>15</v>
      </c>
      <c r="K395">
        <v>8</v>
      </c>
      <c r="L395">
        <v>8</v>
      </c>
      <c r="M395">
        <v>7</v>
      </c>
      <c r="N395">
        <v>6</v>
      </c>
      <c r="O395">
        <v>6</v>
      </c>
      <c r="P395">
        <v>7</v>
      </c>
      <c r="Q395">
        <v>6</v>
      </c>
      <c r="R395">
        <v>6</v>
      </c>
      <c r="S395">
        <v>8</v>
      </c>
      <c r="T395">
        <v>7</v>
      </c>
      <c r="U395">
        <v>7</v>
      </c>
      <c r="V395">
        <v>6</v>
      </c>
      <c r="W395">
        <v>6</v>
      </c>
      <c r="X395">
        <v>0</v>
      </c>
      <c r="Y395">
        <v>7</v>
      </c>
      <c r="Z395">
        <v>7</v>
      </c>
      <c r="AA395">
        <v>8</v>
      </c>
      <c r="AB395">
        <v>0</v>
      </c>
      <c r="AC395">
        <v>1</v>
      </c>
      <c r="AD395">
        <f>IF(Table13[[#This Row],[payment]]=1,1,0)</f>
        <v>1</v>
      </c>
      <c r="AE395">
        <f>IF(Table13[[#This Row],[payment]]=2,1,0)</f>
        <v>0</v>
      </c>
      <c r="AF395">
        <f>IF(Table13[[#This Row],[payment]]=3,1,0)</f>
        <v>0</v>
      </c>
      <c r="AG395">
        <v>5</v>
      </c>
      <c r="AH395">
        <f>IF(Table13[[#This Row],[method_payment]]=1,1,0)</f>
        <v>0</v>
      </c>
      <c r="AI395">
        <f>IF(Table13[[#This Row],[method_payment]]=2,1,0)</f>
        <v>0</v>
      </c>
      <c r="AJ395">
        <f>IF(Table13[[#This Row],[method_payment]]=3,1,0)</f>
        <v>0</v>
      </c>
      <c r="AK395">
        <f>IF(Table13[[#This Row],[method_payment]]=5,1,0)</f>
        <v>1</v>
      </c>
      <c r="AL395">
        <f>IF(Table13[[#This Row],[method_payment]]=6,1,0)</f>
        <v>0</v>
      </c>
      <c r="AM395" t="s">
        <v>16</v>
      </c>
      <c r="AN395" t="s">
        <v>16</v>
      </c>
      <c r="AO395">
        <v>4</v>
      </c>
      <c r="AP395" s="2">
        <v>234.88</v>
      </c>
      <c r="AQ395" s="3">
        <f>IF(AND(Table13[[#This Row],[Average_amount_spent_per_visit_last_3_months]]&gt;=1,Table13[[#This Row],[Average_amount_spent_per_visit_last_3_months]]&lt;=999),1,0)</f>
        <v>1</v>
      </c>
      <c r="AR395" s="3">
        <f>IF(AND(Table13[[#This Row],[Average_amount_spent_per_visit_last_3_months]]&gt;=1000,Table13[[#This Row],[Average_amount_spent_per_visit_last_3_months]]&lt;=6700),1,0)</f>
        <v>0</v>
      </c>
      <c r="AS395">
        <v>3</v>
      </c>
      <c r="AT395">
        <v>28</v>
      </c>
      <c r="AU395">
        <f>IF(AND(Table13[[#This Row],[Age]]&gt;=18,Table13[[#This Row],[Age]]&lt;=25),1,0)</f>
        <v>0</v>
      </c>
      <c r="AV395">
        <f>IF(AND(Table13[[#This Row],[Age]]&gt;=26,Table13[[#This Row],[Age]]&lt;=35),1,0)</f>
        <v>1</v>
      </c>
      <c r="AW395">
        <f>IF(AND(Table13[[#This Row],[Age]]&gt;=36,Table13[[#This Row],[Age]]&lt;=45),1,0)</f>
        <v>0</v>
      </c>
      <c r="AX395">
        <f>IF(AND(Table13[[#This Row],[Age]]&gt;=46,Table13[[#This Row],[Age]]&lt;=55),1,0)</f>
        <v>0</v>
      </c>
      <c r="AY395">
        <f>IF(AND(Table13[[#This Row],[Age]]&gt;=56,Table13[[#This Row],[Age]]&lt;=67),1,0)</f>
        <v>0</v>
      </c>
      <c r="AZ395" t="s">
        <v>24</v>
      </c>
      <c r="BA395">
        <f>IF(Table13[[#This Row],[Marital Status]]="Married",1,0)</f>
        <v>0</v>
      </c>
      <c r="BB395">
        <f>IF(Table13[[#This Row],[Marital Status]]="Single",1,0)</f>
        <v>1</v>
      </c>
      <c r="BC395" t="s">
        <v>27</v>
      </c>
      <c r="BD395">
        <f>IF(Table13[[#This Row],[gender]]="Male",1,0)</f>
        <v>1</v>
      </c>
      <c r="BE395">
        <f>IF(Table13[[#This Row],[gender]]="Female",1,0)</f>
        <v>0</v>
      </c>
      <c r="BF395" t="s">
        <v>19</v>
      </c>
      <c r="BG395">
        <f>IF(Table13[[#This Row],[Highest level of Education]]="Did not attend school",1,0)</f>
        <v>0</v>
      </c>
      <c r="BH395">
        <f>IF(Table13[[#This Row],[Highest level of Education]]="K12 completed",1,0)</f>
        <v>0</v>
      </c>
      <c r="BI395">
        <f>IF(Table13[[#This Row],[Highest level of Education]]="High School Completed",1,0)</f>
        <v>0</v>
      </c>
      <c r="BJ395">
        <f>IF(Table13[[#This Row],[Highest level of Education]]="Technical Diploma/Partially completed College",1,0)</f>
        <v>0</v>
      </c>
      <c r="BK395">
        <f>IF(Table13[[#This Row],[Highest level of Education]]="University/College Degree",1,0)</f>
        <v>1</v>
      </c>
      <c r="BL395">
        <f>IF(Table13[[#This Row],[Highest level of Education]]="Post-graduate education",1,0)</f>
        <v>0</v>
      </c>
      <c r="BM395">
        <v>0</v>
      </c>
      <c r="BN395">
        <v>1</v>
      </c>
      <c r="BO395">
        <v>3</v>
      </c>
      <c r="BP395">
        <f>IF(Table13[[#This Row],[Monthly_Income 1_5500 2_8000 3_11000 4_15000 5_20000 6_27000 7_35000 8_5000 9_51000 98_0]]=1,1,0)</f>
        <v>0</v>
      </c>
      <c r="BQ395">
        <f>IF(Table13[[#This Row],[Monthly_Income 1_5500 2_8000 3_11000 4_15000 5_20000 6_27000 7_35000 8_5000 9_51000 98_0]]=2,1,0)</f>
        <v>0</v>
      </c>
      <c r="BR395">
        <f>IF(Table13[[#This Row],[Monthly_Income 1_5500 2_8000 3_11000 4_15000 5_20000 6_27000 7_35000 8_5000 9_51000 98_0]]=3,1,0)</f>
        <v>1</v>
      </c>
      <c r="BS395">
        <f>IF(Table13[[#This Row],[Monthly_Income 1_5500 2_8000 3_11000 4_15000 5_20000 6_27000 7_35000 8_5000 9_51000 98_0]]=4,1,0)</f>
        <v>0</v>
      </c>
      <c r="BT395">
        <f>IF(Table13[[#This Row],[Monthly_Income 1_5500 2_8000 3_11000 4_15000 5_20000 6_27000 7_35000 8_5000 9_51000 98_0]]=5,1,0)</f>
        <v>0</v>
      </c>
      <c r="BU395">
        <f>IF(Table13[[#This Row],[Monthly_Income 1_5500 2_8000 3_11000 4_15000 5_20000 6_27000 7_35000 8_5000 9_51000 98_0]]=6,1,0)</f>
        <v>0</v>
      </c>
      <c r="BV395">
        <f>IF(Table13[[#This Row],[Monthly_Income 1_5500 2_8000 3_11000 4_15000 5_20000 6_27000 7_35000 8_5000 9_51000 98_0]]=7,1,0)</f>
        <v>0</v>
      </c>
      <c r="BW395">
        <f>IF(Table13[[#This Row],[Monthly_Income 1_5500 2_8000 3_11000 4_15000 5_20000 6_27000 7_35000 8_5000 9_51000 98_0]]=8,1,0)</f>
        <v>0</v>
      </c>
      <c r="BX395">
        <f>IF(Table13[[#This Row],[Monthly_Income 1_5500 2_8000 3_11000 4_15000 5_20000 6_27000 7_35000 8_5000 9_51000 98_0]]=9,1,0)</f>
        <v>0</v>
      </c>
      <c r="BY395">
        <f>IF(Table13[[#This Row],[Monthly_Income 1_5500 2_8000 3_11000 4_15000 5_20000 6_27000 7_35000 8_5000 9_51000 98_0]]=98,1,0)</f>
        <v>0</v>
      </c>
      <c r="BZ395">
        <v>6</v>
      </c>
      <c r="CA395">
        <f>IF(Table13[[#This Row],[Monthly_Household_Income]]=1,1,0)</f>
        <v>0</v>
      </c>
      <c r="CB395">
        <f>IF(Table13[[#This Row],[Monthly_Household_Income]]=2,1,0)</f>
        <v>0</v>
      </c>
      <c r="CC395">
        <f>IF(Table13[[#This Row],[Monthly_Household_Income]]=3,1,0)</f>
        <v>0</v>
      </c>
      <c r="CD395">
        <f>IF(Table13[[#This Row],[Monthly_Household_Income]]=4,1,0)</f>
        <v>0</v>
      </c>
      <c r="CE395">
        <f>IF(Table13[[#This Row],[Monthly_Household_Income]]=5,1,0)</f>
        <v>0</v>
      </c>
      <c r="CF395">
        <f>IF(Table13[[#This Row],[Monthly_Household_Income]]=6,1,0)</f>
        <v>1</v>
      </c>
      <c r="CG395">
        <f>IF(Table13[[#This Row],[Monthly_Household_Income]]=7,1,0)</f>
        <v>0</v>
      </c>
      <c r="CH395">
        <f>IF(Table13[[#This Row],[Monthly_Household_Income]]=8,1,0)</f>
        <v>0</v>
      </c>
      <c r="CI395">
        <f>IF(Table13[[#This Row],[Monthly_Household_Income]]=9,1,0)</f>
        <v>0</v>
      </c>
      <c r="CJ395">
        <f>IF(Table13[[#This Row],[Monthly_Household_Income]]=98,1,0)</f>
        <v>0</v>
      </c>
    </row>
    <row r="396" spans="1:88">
      <c r="A396">
        <v>1463</v>
      </c>
      <c r="B396" s="1">
        <v>42977</v>
      </c>
      <c r="C396" t="s">
        <v>35</v>
      </c>
      <c r="D396">
        <v>10</v>
      </c>
      <c r="E396">
        <v>9</v>
      </c>
      <c r="F396">
        <v>9</v>
      </c>
      <c r="G396">
        <v>9</v>
      </c>
      <c r="H396">
        <v>7</v>
      </c>
      <c r="I396">
        <v>9</v>
      </c>
      <c r="J396" t="s">
        <v>15</v>
      </c>
      <c r="K396">
        <v>9</v>
      </c>
      <c r="L396">
        <v>7</v>
      </c>
      <c r="M396">
        <v>7</v>
      </c>
      <c r="N396">
        <v>9</v>
      </c>
      <c r="O396">
        <v>9</v>
      </c>
      <c r="P396">
        <v>9</v>
      </c>
      <c r="Q396">
        <v>9</v>
      </c>
      <c r="R396">
        <v>9</v>
      </c>
      <c r="S396">
        <v>10</v>
      </c>
      <c r="T396">
        <v>7</v>
      </c>
      <c r="U396">
        <v>8</v>
      </c>
      <c r="V396">
        <v>10</v>
      </c>
      <c r="W396">
        <v>7</v>
      </c>
      <c r="X396">
        <v>9</v>
      </c>
      <c r="Y396">
        <v>7</v>
      </c>
      <c r="Z396">
        <v>7</v>
      </c>
      <c r="AA396">
        <v>10</v>
      </c>
      <c r="AB396">
        <v>8</v>
      </c>
      <c r="AC396">
        <v>3</v>
      </c>
      <c r="AD396">
        <f>IF(Table13[[#This Row],[payment]]=1,1,0)</f>
        <v>0</v>
      </c>
      <c r="AE396">
        <f>IF(Table13[[#This Row],[payment]]=2,1,0)</f>
        <v>0</v>
      </c>
      <c r="AF396">
        <f>IF(Table13[[#This Row],[payment]]=3,1,0)</f>
        <v>1</v>
      </c>
      <c r="AG396">
        <v>6</v>
      </c>
      <c r="AH396">
        <f>IF(Table13[[#This Row],[method_payment]]=1,1,0)</f>
        <v>0</v>
      </c>
      <c r="AI396">
        <f>IF(Table13[[#This Row],[method_payment]]=2,1,0)</f>
        <v>0</v>
      </c>
      <c r="AJ396">
        <f>IF(Table13[[#This Row],[method_payment]]=3,1,0)</f>
        <v>0</v>
      </c>
      <c r="AK396">
        <f>IF(Table13[[#This Row],[method_payment]]=5,1,0)</f>
        <v>0</v>
      </c>
      <c r="AL396">
        <f>IF(Table13[[#This Row],[method_payment]]=6,1,0)</f>
        <v>1</v>
      </c>
      <c r="AM396" t="s">
        <v>15</v>
      </c>
      <c r="AN396" t="s">
        <v>16</v>
      </c>
      <c r="AO396">
        <v>1</v>
      </c>
      <c r="AP396" s="2">
        <v>1428.93</v>
      </c>
      <c r="AQ396" s="3">
        <f>IF(AND(Table13[[#This Row],[Average_amount_spent_per_visit_last_3_months]]&gt;=1,Table13[[#This Row],[Average_amount_spent_per_visit_last_3_months]]&lt;=999),1,0)</f>
        <v>0</v>
      </c>
      <c r="AR396" s="3">
        <f>IF(AND(Table13[[#This Row],[Average_amount_spent_per_visit_last_3_months]]&gt;=1000,Table13[[#This Row],[Average_amount_spent_per_visit_last_3_months]]&lt;=6700),1,0)</f>
        <v>1</v>
      </c>
      <c r="AS396">
        <v>2</v>
      </c>
      <c r="AT396">
        <v>47</v>
      </c>
      <c r="AU396">
        <f>IF(AND(Table13[[#This Row],[Age]]&gt;=18,Table13[[#This Row],[Age]]&lt;=25),1,0)</f>
        <v>0</v>
      </c>
      <c r="AV396">
        <f>IF(AND(Table13[[#This Row],[Age]]&gt;=26,Table13[[#This Row],[Age]]&lt;=35),1,0)</f>
        <v>0</v>
      </c>
      <c r="AW396">
        <f>IF(AND(Table13[[#This Row],[Age]]&gt;=36,Table13[[#This Row],[Age]]&lt;=45),1,0)</f>
        <v>0</v>
      </c>
      <c r="AX396">
        <f>IF(AND(Table13[[#This Row],[Age]]&gt;=46,Table13[[#This Row],[Age]]&lt;=55),1,0)</f>
        <v>1</v>
      </c>
      <c r="AY396">
        <f>IF(AND(Table13[[#This Row],[Age]]&gt;=56,Table13[[#This Row],[Age]]&lt;=67),1,0)</f>
        <v>0</v>
      </c>
      <c r="AZ396" t="s">
        <v>25</v>
      </c>
      <c r="BA396">
        <f>IF(Table13[[#This Row],[Marital Status]]="Married",1,0)</f>
        <v>1</v>
      </c>
      <c r="BB396">
        <f>IF(Table13[[#This Row],[Marital Status]]="Single",1,0)</f>
        <v>0</v>
      </c>
      <c r="BC396" t="s">
        <v>27</v>
      </c>
      <c r="BD396">
        <f>IF(Table13[[#This Row],[gender]]="Male",1,0)</f>
        <v>1</v>
      </c>
      <c r="BE396">
        <f>IF(Table13[[#This Row],[gender]]="Female",1,0)</f>
        <v>0</v>
      </c>
      <c r="BF396" t="s">
        <v>20</v>
      </c>
      <c r="BG396">
        <f>IF(Table13[[#This Row],[Highest level of Education]]="Did not attend school",1,0)</f>
        <v>0</v>
      </c>
      <c r="BH396">
        <f>IF(Table13[[#This Row],[Highest level of Education]]="K12 completed",1,0)</f>
        <v>0</v>
      </c>
      <c r="BI396">
        <f>IF(Table13[[#This Row],[Highest level of Education]]="High School Completed",1,0)</f>
        <v>1</v>
      </c>
      <c r="BJ396">
        <f>IF(Table13[[#This Row],[Highest level of Education]]="Technical Diploma/Partially completed College",1,0)</f>
        <v>0</v>
      </c>
      <c r="BK396">
        <f>IF(Table13[[#This Row],[Highest level of Education]]="University/College Degree",1,0)</f>
        <v>0</v>
      </c>
      <c r="BL396">
        <f>IF(Table13[[#This Row],[Highest level of Education]]="Post-graduate education",1,0)</f>
        <v>0</v>
      </c>
      <c r="BM396">
        <v>4</v>
      </c>
      <c r="BN396">
        <v>1</v>
      </c>
      <c r="BO396">
        <v>6</v>
      </c>
      <c r="BP396">
        <f>IF(Table13[[#This Row],[Monthly_Income 1_5500 2_8000 3_11000 4_15000 5_20000 6_27000 7_35000 8_5000 9_51000 98_0]]=1,1,0)</f>
        <v>0</v>
      </c>
      <c r="BQ396">
        <f>IF(Table13[[#This Row],[Monthly_Income 1_5500 2_8000 3_11000 4_15000 5_20000 6_27000 7_35000 8_5000 9_51000 98_0]]=2,1,0)</f>
        <v>0</v>
      </c>
      <c r="BR396">
        <f>IF(Table13[[#This Row],[Monthly_Income 1_5500 2_8000 3_11000 4_15000 5_20000 6_27000 7_35000 8_5000 9_51000 98_0]]=3,1,0)</f>
        <v>0</v>
      </c>
      <c r="BS396">
        <f>IF(Table13[[#This Row],[Monthly_Income 1_5500 2_8000 3_11000 4_15000 5_20000 6_27000 7_35000 8_5000 9_51000 98_0]]=4,1,0)</f>
        <v>0</v>
      </c>
      <c r="BT396">
        <f>IF(Table13[[#This Row],[Monthly_Income 1_5500 2_8000 3_11000 4_15000 5_20000 6_27000 7_35000 8_5000 9_51000 98_0]]=5,1,0)</f>
        <v>0</v>
      </c>
      <c r="BU396">
        <f>IF(Table13[[#This Row],[Monthly_Income 1_5500 2_8000 3_11000 4_15000 5_20000 6_27000 7_35000 8_5000 9_51000 98_0]]=6,1,0)</f>
        <v>1</v>
      </c>
      <c r="BV396">
        <f>IF(Table13[[#This Row],[Monthly_Income 1_5500 2_8000 3_11000 4_15000 5_20000 6_27000 7_35000 8_5000 9_51000 98_0]]=7,1,0)</f>
        <v>0</v>
      </c>
      <c r="BW396">
        <f>IF(Table13[[#This Row],[Monthly_Income 1_5500 2_8000 3_11000 4_15000 5_20000 6_27000 7_35000 8_5000 9_51000 98_0]]=8,1,0)</f>
        <v>0</v>
      </c>
      <c r="BX396">
        <f>IF(Table13[[#This Row],[Monthly_Income 1_5500 2_8000 3_11000 4_15000 5_20000 6_27000 7_35000 8_5000 9_51000 98_0]]=9,1,0)</f>
        <v>0</v>
      </c>
      <c r="BY396">
        <f>IF(Table13[[#This Row],[Monthly_Income 1_5500 2_8000 3_11000 4_15000 5_20000 6_27000 7_35000 8_5000 9_51000 98_0]]=98,1,0)</f>
        <v>0</v>
      </c>
      <c r="BZ396">
        <v>7</v>
      </c>
      <c r="CA396">
        <f>IF(Table13[[#This Row],[Monthly_Household_Income]]=1,1,0)</f>
        <v>0</v>
      </c>
      <c r="CB396">
        <f>IF(Table13[[#This Row],[Monthly_Household_Income]]=2,1,0)</f>
        <v>0</v>
      </c>
      <c r="CC396">
        <f>IF(Table13[[#This Row],[Monthly_Household_Income]]=3,1,0)</f>
        <v>0</v>
      </c>
      <c r="CD396">
        <f>IF(Table13[[#This Row],[Monthly_Household_Income]]=4,1,0)</f>
        <v>0</v>
      </c>
      <c r="CE396">
        <f>IF(Table13[[#This Row],[Monthly_Household_Income]]=5,1,0)</f>
        <v>0</v>
      </c>
      <c r="CF396">
        <f>IF(Table13[[#This Row],[Monthly_Household_Income]]=6,1,0)</f>
        <v>0</v>
      </c>
      <c r="CG396">
        <f>IF(Table13[[#This Row],[Monthly_Household_Income]]=7,1,0)</f>
        <v>1</v>
      </c>
      <c r="CH396">
        <f>IF(Table13[[#This Row],[Monthly_Household_Income]]=8,1,0)</f>
        <v>0</v>
      </c>
      <c r="CI396">
        <f>IF(Table13[[#This Row],[Monthly_Household_Income]]=9,1,0)</f>
        <v>0</v>
      </c>
      <c r="CJ396">
        <f>IF(Table13[[#This Row],[Monthly_Household_Income]]=98,1,0)</f>
        <v>0</v>
      </c>
    </row>
    <row r="397" spans="1:88">
      <c r="A397">
        <v>1467</v>
      </c>
      <c r="B397" s="1">
        <v>42972</v>
      </c>
      <c r="C397" t="s">
        <v>32</v>
      </c>
      <c r="D397">
        <v>7</v>
      </c>
      <c r="E397">
        <v>6</v>
      </c>
      <c r="F397">
        <v>8</v>
      </c>
      <c r="G397">
        <v>8</v>
      </c>
      <c r="H397">
        <v>8</v>
      </c>
      <c r="I397">
        <v>6</v>
      </c>
      <c r="J397" t="s">
        <v>15</v>
      </c>
      <c r="K397">
        <v>9</v>
      </c>
      <c r="L397">
        <v>7</v>
      </c>
      <c r="M397">
        <v>6</v>
      </c>
      <c r="N397">
        <v>7</v>
      </c>
      <c r="O397">
        <v>7</v>
      </c>
      <c r="P397">
        <v>8</v>
      </c>
      <c r="Q397">
        <v>6</v>
      </c>
      <c r="R397">
        <v>8</v>
      </c>
      <c r="S397">
        <v>7</v>
      </c>
      <c r="T397">
        <v>8</v>
      </c>
      <c r="U397">
        <v>8</v>
      </c>
      <c r="V397">
        <v>7</v>
      </c>
      <c r="W397">
        <v>7</v>
      </c>
      <c r="X397">
        <v>7</v>
      </c>
      <c r="Y397">
        <v>8</v>
      </c>
      <c r="Z397">
        <v>9</v>
      </c>
      <c r="AA397">
        <v>7</v>
      </c>
      <c r="AB397">
        <v>6</v>
      </c>
      <c r="AC397">
        <v>2</v>
      </c>
      <c r="AD397">
        <f>IF(Table13[[#This Row],[payment]]=1,1,0)</f>
        <v>0</v>
      </c>
      <c r="AE397">
        <f>IF(Table13[[#This Row],[payment]]=2,1,0)</f>
        <v>1</v>
      </c>
      <c r="AF397">
        <f>IF(Table13[[#This Row],[payment]]=3,1,0)</f>
        <v>0</v>
      </c>
      <c r="AG397">
        <v>6</v>
      </c>
      <c r="AH397">
        <f>IF(Table13[[#This Row],[method_payment]]=1,1,0)</f>
        <v>0</v>
      </c>
      <c r="AI397">
        <f>IF(Table13[[#This Row],[method_payment]]=2,1,0)</f>
        <v>0</v>
      </c>
      <c r="AJ397">
        <f>IF(Table13[[#This Row],[method_payment]]=3,1,0)</f>
        <v>0</v>
      </c>
      <c r="AK397">
        <f>IF(Table13[[#This Row],[method_payment]]=5,1,0)</f>
        <v>0</v>
      </c>
      <c r="AL397">
        <f>IF(Table13[[#This Row],[method_payment]]=6,1,0)</f>
        <v>1</v>
      </c>
      <c r="AM397" t="s">
        <v>16</v>
      </c>
      <c r="AN397" t="s">
        <v>16</v>
      </c>
      <c r="AO397">
        <v>3</v>
      </c>
      <c r="AP397" s="2">
        <v>236.24</v>
      </c>
      <c r="AQ397" s="3">
        <f>IF(AND(Table13[[#This Row],[Average_amount_spent_per_visit_last_3_months]]&gt;=1,Table13[[#This Row],[Average_amount_spent_per_visit_last_3_months]]&lt;=999),1,0)</f>
        <v>1</v>
      </c>
      <c r="AR397" s="3">
        <f>IF(AND(Table13[[#This Row],[Average_amount_spent_per_visit_last_3_months]]&gt;=1000,Table13[[#This Row],[Average_amount_spent_per_visit_last_3_months]]&lt;=6700),1,0)</f>
        <v>0</v>
      </c>
      <c r="AS397">
        <v>3</v>
      </c>
      <c r="AT397">
        <v>26</v>
      </c>
      <c r="AU397">
        <f>IF(AND(Table13[[#This Row],[Age]]&gt;=18,Table13[[#This Row],[Age]]&lt;=25),1,0)</f>
        <v>0</v>
      </c>
      <c r="AV397">
        <f>IF(AND(Table13[[#This Row],[Age]]&gt;=26,Table13[[#This Row],[Age]]&lt;=35),1,0)</f>
        <v>1</v>
      </c>
      <c r="AW397">
        <f>IF(AND(Table13[[#This Row],[Age]]&gt;=36,Table13[[#This Row],[Age]]&lt;=45),1,0)</f>
        <v>0</v>
      </c>
      <c r="AX397">
        <f>IF(AND(Table13[[#This Row],[Age]]&gt;=46,Table13[[#This Row],[Age]]&lt;=55),1,0)</f>
        <v>0</v>
      </c>
      <c r="AY397">
        <f>IF(AND(Table13[[#This Row],[Age]]&gt;=56,Table13[[#This Row],[Age]]&lt;=67),1,0)</f>
        <v>0</v>
      </c>
      <c r="AZ397" t="s">
        <v>25</v>
      </c>
      <c r="BA397">
        <f>IF(Table13[[#This Row],[Marital Status]]="Married",1,0)</f>
        <v>1</v>
      </c>
      <c r="BB397">
        <f>IF(Table13[[#This Row],[Marital Status]]="Single",1,0)</f>
        <v>0</v>
      </c>
      <c r="BC397" t="s">
        <v>27</v>
      </c>
      <c r="BD397">
        <f>IF(Table13[[#This Row],[gender]]="Male",1,0)</f>
        <v>1</v>
      </c>
      <c r="BE397">
        <f>IF(Table13[[#This Row],[gender]]="Female",1,0)</f>
        <v>0</v>
      </c>
      <c r="BF397" t="s">
        <v>23</v>
      </c>
      <c r="BG397">
        <f>IF(Table13[[#This Row],[Highest level of Education]]="Did not attend school",1,0)</f>
        <v>0</v>
      </c>
      <c r="BH397">
        <f>IF(Table13[[#This Row],[Highest level of Education]]="K12 completed",1,0)</f>
        <v>0</v>
      </c>
      <c r="BI397">
        <f>IF(Table13[[#This Row],[Highest level of Education]]="High School Completed",1,0)</f>
        <v>0</v>
      </c>
      <c r="BJ397">
        <f>IF(Table13[[#This Row],[Highest level of Education]]="Technical Diploma/Partially completed College",1,0)</f>
        <v>1</v>
      </c>
      <c r="BK397">
        <f>IF(Table13[[#This Row],[Highest level of Education]]="University/College Degree",1,0)</f>
        <v>0</v>
      </c>
      <c r="BL397">
        <f>IF(Table13[[#This Row],[Highest level of Education]]="Post-graduate education",1,0)</f>
        <v>0</v>
      </c>
      <c r="BM397">
        <v>4</v>
      </c>
      <c r="BN397">
        <v>1</v>
      </c>
      <c r="BO397">
        <v>3</v>
      </c>
      <c r="BP397">
        <f>IF(Table13[[#This Row],[Monthly_Income 1_5500 2_8000 3_11000 4_15000 5_20000 6_27000 7_35000 8_5000 9_51000 98_0]]=1,1,0)</f>
        <v>0</v>
      </c>
      <c r="BQ397">
        <f>IF(Table13[[#This Row],[Monthly_Income 1_5500 2_8000 3_11000 4_15000 5_20000 6_27000 7_35000 8_5000 9_51000 98_0]]=2,1,0)</f>
        <v>0</v>
      </c>
      <c r="BR397">
        <f>IF(Table13[[#This Row],[Monthly_Income 1_5500 2_8000 3_11000 4_15000 5_20000 6_27000 7_35000 8_5000 9_51000 98_0]]=3,1,0)</f>
        <v>1</v>
      </c>
      <c r="BS397">
        <f>IF(Table13[[#This Row],[Monthly_Income 1_5500 2_8000 3_11000 4_15000 5_20000 6_27000 7_35000 8_5000 9_51000 98_0]]=4,1,0)</f>
        <v>0</v>
      </c>
      <c r="BT397">
        <f>IF(Table13[[#This Row],[Monthly_Income 1_5500 2_8000 3_11000 4_15000 5_20000 6_27000 7_35000 8_5000 9_51000 98_0]]=5,1,0)</f>
        <v>0</v>
      </c>
      <c r="BU397">
        <f>IF(Table13[[#This Row],[Monthly_Income 1_5500 2_8000 3_11000 4_15000 5_20000 6_27000 7_35000 8_5000 9_51000 98_0]]=6,1,0)</f>
        <v>0</v>
      </c>
      <c r="BV397">
        <f>IF(Table13[[#This Row],[Monthly_Income 1_5500 2_8000 3_11000 4_15000 5_20000 6_27000 7_35000 8_5000 9_51000 98_0]]=7,1,0)</f>
        <v>0</v>
      </c>
      <c r="BW397">
        <f>IF(Table13[[#This Row],[Monthly_Income 1_5500 2_8000 3_11000 4_15000 5_20000 6_27000 7_35000 8_5000 9_51000 98_0]]=8,1,0)</f>
        <v>0</v>
      </c>
      <c r="BX397">
        <f>IF(Table13[[#This Row],[Monthly_Income 1_5500 2_8000 3_11000 4_15000 5_20000 6_27000 7_35000 8_5000 9_51000 98_0]]=9,1,0)</f>
        <v>0</v>
      </c>
      <c r="BY397">
        <f>IF(Table13[[#This Row],[Monthly_Income 1_5500 2_8000 3_11000 4_15000 5_20000 6_27000 7_35000 8_5000 9_51000 98_0]]=98,1,0)</f>
        <v>0</v>
      </c>
      <c r="BZ397">
        <v>5</v>
      </c>
      <c r="CA397">
        <f>IF(Table13[[#This Row],[Monthly_Household_Income]]=1,1,0)</f>
        <v>0</v>
      </c>
      <c r="CB397">
        <f>IF(Table13[[#This Row],[Monthly_Household_Income]]=2,1,0)</f>
        <v>0</v>
      </c>
      <c r="CC397">
        <f>IF(Table13[[#This Row],[Monthly_Household_Income]]=3,1,0)</f>
        <v>0</v>
      </c>
      <c r="CD397">
        <f>IF(Table13[[#This Row],[Monthly_Household_Income]]=4,1,0)</f>
        <v>0</v>
      </c>
      <c r="CE397">
        <f>IF(Table13[[#This Row],[Monthly_Household_Income]]=5,1,0)</f>
        <v>1</v>
      </c>
      <c r="CF397">
        <f>IF(Table13[[#This Row],[Monthly_Household_Income]]=6,1,0)</f>
        <v>0</v>
      </c>
      <c r="CG397">
        <f>IF(Table13[[#This Row],[Monthly_Household_Income]]=7,1,0)</f>
        <v>0</v>
      </c>
      <c r="CH397">
        <f>IF(Table13[[#This Row],[Monthly_Household_Income]]=8,1,0)</f>
        <v>0</v>
      </c>
      <c r="CI397">
        <f>IF(Table13[[#This Row],[Monthly_Household_Income]]=9,1,0)</f>
        <v>0</v>
      </c>
      <c r="CJ397">
        <f>IF(Table13[[#This Row],[Monthly_Household_Income]]=98,1,0)</f>
        <v>0</v>
      </c>
    </row>
    <row r="398" spans="1:88">
      <c r="A398">
        <v>1468</v>
      </c>
      <c r="B398" s="1">
        <v>42991</v>
      </c>
      <c r="C398" t="s">
        <v>39</v>
      </c>
      <c r="D398">
        <v>8</v>
      </c>
      <c r="E398">
        <v>7</v>
      </c>
      <c r="F398">
        <v>10</v>
      </c>
      <c r="G398">
        <v>8</v>
      </c>
      <c r="H398">
        <v>6</v>
      </c>
      <c r="I398">
        <v>7</v>
      </c>
      <c r="J398" t="s">
        <v>16</v>
      </c>
      <c r="K398">
        <v>7</v>
      </c>
      <c r="L398">
        <v>8</v>
      </c>
      <c r="M398">
        <v>6</v>
      </c>
      <c r="N398">
        <v>8</v>
      </c>
      <c r="O398">
        <v>8</v>
      </c>
      <c r="P398">
        <v>7</v>
      </c>
      <c r="Q398">
        <v>9</v>
      </c>
      <c r="R398">
        <v>9</v>
      </c>
      <c r="S398">
        <v>7</v>
      </c>
      <c r="T398">
        <v>6</v>
      </c>
      <c r="U398">
        <v>8</v>
      </c>
      <c r="V398">
        <v>7</v>
      </c>
      <c r="W398">
        <v>6</v>
      </c>
      <c r="X398">
        <v>8</v>
      </c>
      <c r="Y398">
        <v>8</v>
      </c>
      <c r="Z398">
        <v>9</v>
      </c>
      <c r="AA398">
        <v>8</v>
      </c>
      <c r="AB398">
        <v>10</v>
      </c>
      <c r="AC398">
        <v>2</v>
      </c>
      <c r="AD398">
        <f>IF(Table13[[#This Row],[payment]]=1,1,0)</f>
        <v>0</v>
      </c>
      <c r="AE398">
        <f>IF(Table13[[#This Row],[payment]]=2,1,0)</f>
        <v>1</v>
      </c>
      <c r="AF398">
        <f>IF(Table13[[#This Row],[payment]]=3,1,0)</f>
        <v>0</v>
      </c>
      <c r="AG398">
        <v>1</v>
      </c>
      <c r="AH398">
        <f>IF(Table13[[#This Row],[method_payment]]=1,1,0)</f>
        <v>1</v>
      </c>
      <c r="AI398">
        <f>IF(Table13[[#This Row],[method_payment]]=2,1,0)</f>
        <v>0</v>
      </c>
      <c r="AJ398">
        <f>IF(Table13[[#This Row],[method_payment]]=3,1,0)</f>
        <v>0</v>
      </c>
      <c r="AK398">
        <f>IF(Table13[[#This Row],[method_payment]]=5,1,0)</f>
        <v>0</v>
      </c>
      <c r="AL398">
        <f>IF(Table13[[#This Row],[method_payment]]=6,1,0)</f>
        <v>0</v>
      </c>
      <c r="AM398" t="s">
        <v>16</v>
      </c>
      <c r="AN398" t="s">
        <v>15</v>
      </c>
      <c r="AO398">
        <v>1</v>
      </c>
      <c r="AP398" s="2">
        <v>3962.27</v>
      </c>
      <c r="AQ398" s="3">
        <f>IF(AND(Table13[[#This Row],[Average_amount_spent_per_visit_last_3_months]]&gt;=1,Table13[[#This Row],[Average_amount_spent_per_visit_last_3_months]]&lt;=999),1,0)</f>
        <v>0</v>
      </c>
      <c r="AR398" s="3">
        <f>IF(AND(Table13[[#This Row],[Average_amount_spent_per_visit_last_3_months]]&gt;=1000,Table13[[#This Row],[Average_amount_spent_per_visit_last_3_months]]&lt;=6700),1,0)</f>
        <v>1</v>
      </c>
      <c r="AS398">
        <v>2</v>
      </c>
      <c r="AT398">
        <v>49</v>
      </c>
      <c r="AU398">
        <f>IF(AND(Table13[[#This Row],[Age]]&gt;=18,Table13[[#This Row],[Age]]&lt;=25),1,0)</f>
        <v>0</v>
      </c>
      <c r="AV398">
        <f>IF(AND(Table13[[#This Row],[Age]]&gt;=26,Table13[[#This Row],[Age]]&lt;=35),1,0)</f>
        <v>0</v>
      </c>
      <c r="AW398">
        <f>IF(AND(Table13[[#This Row],[Age]]&gt;=36,Table13[[#This Row],[Age]]&lt;=45),1,0)</f>
        <v>0</v>
      </c>
      <c r="AX398">
        <f>IF(AND(Table13[[#This Row],[Age]]&gt;=46,Table13[[#This Row],[Age]]&lt;=55),1,0)</f>
        <v>1</v>
      </c>
      <c r="AY398">
        <f>IF(AND(Table13[[#This Row],[Age]]&gt;=56,Table13[[#This Row],[Age]]&lt;=67),1,0)</f>
        <v>0</v>
      </c>
      <c r="AZ398" t="s">
        <v>25</v>
      </c>
      <c r="BA398">
        <f>IF(Table13[[#This Row],[Marital Status]]="Married",1,0)</f>
        <v>1</v>
      </c>
      <c r="BB398">
        <f>IF(Table13[[#This Row],[Marital Status]]="Single",1,0)</f>
        <v>0</v>
      </c>
      <c r="BC398" t="s">
        <v>28</v>
      </c>
      <c r="BD398">
        <f>IF(Table13[[#This Row],[gender]]="Male",1,0)</f>
        <v>0</v>
      </c>
      <c r="BE398">
        <f>IF(Table13[[#This Row],[gender]]="Female",1,0)</f>
        <v>1</v>
      </c>
      <c r="BF398" t="s">
        <v>23</v>
      </c>
      <c r="BG398">
        <f>IF(Table13[[#This Row],[Highest level of Education]]="Did not attend school",1,0)</f>
        <v>0</v>
      </c>
      <c r="BH398">
        <f>IF(Table13[[#This Row],[Highest level of Education]]="K12 completed",1,0)</f>
        <v>0</v>
      </c>
      <c r="BI398">
        <f>IF(Table13[[#This Row],[Highest level of Education]]="High School Completed",1,0)</f>
        <v>0</v>
      </c>
      <c r="BJ398">
        <f>IF(Table13[[#This Row],[Highest level of Education]]="Technical Diploma/Partially completed College",1,0)</f>
        <v>1</v>
      </c>
      <c r="BK398">
        <f>IF(Table13[[#This Row],[Highest level of Education]]="University/College Degree",1,0)</f>
        <v>0</v>
      </c>
      <c r="BL398">
        <f>IF(Table13[[#This Row],[Highest level of Education]]="Post-graduate education",1,0)</f>
        <v>0</v>
      </c>
      <c r="BM398">
        <v>4</v>
      </c>
      <c r="BN398">
        <v>1</v>
      </c>
      <c r="BO398">
        <v>5</v>
      </c>
      <c r="BP398">
        <f>IF(Table13[[#This Row],[Monthly_Income 1_5500 2_8000 3_11000 4_15000 5_20000 6_27000 7_35000 8_5000 9_51000 98_0]]=1,1,0)</f>
        <v>0</v>
      </c>
      <c r="BQ398">
        <f>IF(Table13[[#This Row],[Monthly_Income 1_5500 2_8000 3_11000 4_15000 5_20000 6_27000 7_35000 8_5000 9_51000 98_0]]=2,1,0)</f>
        <v>0</v>
      </c>
      <c r="BR398">
        <f>IF(Table13[[#This Row],[Monthly_Income 1_5500 2_8000 3_11000 4_15000 5_20000 6_27000 7_35000 8_5000 9_51000 98_0]]=3,1,0)</f>
        <v>0</v>
      </c>
      <c r="BS398">
        <f>IF(Table13[[#This Row],[Monthly_Income 1_5500 2_8000 3_11000 4_15000 5_20000 6_27000 7_35000 8_5000 9_51000 98_0]]=4,1,0)</f>
        <v>0</v>
      </c>
      <c r="BT398">
        <f>IF(Table13[[#This Row],[Monthly_Income 1_5500 2_8000 3_11000 4_15000 5_20000 6_27000 7_35000 8_5000 9_51000 98_0]]=5,1,0)</f>
        <v>1</v>
      </c>
      <c r="BU398">
        <f>IF(Table13[[#This Row],[Monthly_Income 1_5500 2_8000 3_11000 4_15000 5_20000 6_27000 7_35000 8_5000 9_51000 98_0]]=6,1,0)</f>
        <v>0</v>
      </c>
      <c r="BV398">
        <f>IF(Table13[[#This Row],[Monthly_Income 1_5500 2_8000 3_11000 4_15000 5_20000 6_27000 7_35000 8_5000 9_51000 98_0]]=7,1,0)</f>
        <v>0</v>
      </c>
      <c r="BW398">
        <f>IF(Table13[[#This Row],[Monthly_Income 1_5500 2_8000 3_11000 4_15000 5_20000 6_27000 7_35000 8_5000 9_51000 98_0]]=8,1,0)</f>
        <v>0</v>
      </c>
      <c r="BX398">
        <f>IF(Table13[[#This Row],[Monthly_Income 1_5500 2_8000 3_11000 4_15000 5_20000 6_27000 7_35000 8_5000 9_51000 98_0]]=9,1,0)</f>
        <v>0</v>
      </c>
      <c r="BY398">
        <f>IF(Table13[[#This Row],[Monthly_Income 1_5500 2_8000 3_11000 4_15000 5_20000 6_27000 7_35000 8_5000 9_51000 98_0]]=98,1,0)</f>
        <v>0</v>
      </c>
      <c r="BZ398">
        <v>9</v>
      </c>
      <c r="CA398">
        <f>IF(Table13[[#This Row],[Monthly_Household_Income]]=1,1,0)</f>
        <v>0</v>
      </c>
      <c r="CB398">
        <f>IF(Table13[[#This Row],[Monthly_Household_Income]]=2,1,0)</f>
        <v>0</v>
      </c>
      <c r="CC398">
        <f>IF(Table13[[#This Row],[Monthly_Household_Income]]=3,1,0)</f>
        <v>0</v>
      </c>
      <c r="CD398">
        <f>IF(Table13[[#This Row],[Monthly_Household_Income]]=4,1,0)</f>
        <v>0</v>
      </c>
      <c r="CE398">
        <f>IF(Table13[[#This Row],[Monthly_Household_Income]]=5,1,0)</f>
        <v>0</v>
      </c>
      <c r="CF398">
        <f>IF(Table13[[#This Row],[Monthly_Household_Income]]=6,1,0)</f>
        <v>0</v>
      </c>
      <c r="CG398">
        <f>IF(Table13[[#This Row],[Monthly_Household_Income]]=7,1,0)</f>
        <v>0</v>
      </c>
      <c r="CH398">
        <f>IF(Table13[[#This Row],[Monthly_Household_Income]]=8,1,0)</f>
        <v>0</v>
      </c>
      <c r="CI398">
        <f>IF(Table13[[#This Row],[Monthly_Household_Income]]=9,1,0)</f>
        <v>1</v>
      </c>
      <c r="CJ398">
        <f>IF(Table13[[#This Row],[Monthly_Household_Income]]=98,1,0)</f>
        <v>0</v>
      </c>
    </row>
    <row r="399" spans="1:88">
      <c r="A399">
        <v>1470</v>
      </c>
      <c r="B399" s="1">
        <v>43005</v>
      </c>
      <c r="C399" t="s">
        <v>31</v>
      </c>
      <c r="D399">
        <v>6</v>
      </c>
      <c r="E399">
        <v>8</v>
      </c>
      <c r="F399">
        <v>7</v>
      </c>
      <c r="G399">
        <v>7</v>
      </c>
      <c r="H399">
        <v>7</v>
      </c>
      <c r="I399">
        <v>8</v>
      </c>
      <c r="J399" t="s">
        <v>15</v>
      </c>
      <c r="K399">
        <v>9</v>
      </c>
      <c r="L399">
        <v>7</v>
      </c>
      <c r="M399">
        <v>8</v>
      </c>
      <c r="N399">
        <v>7</v>
      </c>
      <c r="O399">
        <v>7</v>
      </c>
      <c r="P399">
        <v>7</v>
      </c>
      <c r="Q399">
        <v>8</v>
      </c>
      <c r="R399">
        <v>7</v>
      </c>
      <c r="S399">
        <v>8</v>
      </c>
      <c r="T399">
        <v>9</v>
      </c>
      <c r="U399">
        <v>8</v>
      </c>
      <c r="V399">
        <v>9</v>
      </c>
      <c r="W399">
        <v>8</v>
      </c>
      <c r="X399">
        <v>0</v>
      </c>
      <c r="Y399">
        <v>9</v>
      </c>
      <c r="Z399">
        <v>7</v>
      </c>
      <c r="AA399">
        <v>8</v>
      </c>
      <c r="AB399">
        <v>0</v>
      </c>
      <c r="AC399">
        <v>3</v>
      </c>
      <c r="AD399">
        <f>IF(Table13[[#This Row],[payment]]=1,1,0)</f>
        <v>0</v>
      </c>
      <c r="AE399">
        <f>IF(Table13[[#This Row],[payment]]=2,1,0)</f>
        <v>0</v>
      </c>
      <c r="AF399">
        <f>IF(Table13[[#This Row],[payment]]=3,1,0)</f>
        <v>1</v>
      </c>
      <c r="AG399">
        <v>5</v>
      </c>
      <c r="AH399">
        <f>IF(Table13[[#This Row],[method_payment]]=1,1,0)</f>
        <v>0</v>
      </c>
      <c r="AI399">
        <f>IF(Table13[[#This Row],[method_payment]]=2,1,0)</f>
        <v>0</v>
      </c>
      <c r="AJ399">
        <f>IF(Table13[[#This Row],[method_payment]]=3,1,0)</f>
        <v>0</v>
      </c>
      <c r="AK399">
        <f>IF(Table13[[#This Row],[method_payment]]=5,1,0)</f>
        <v>1</v>
      </c>
      <c r="AL399">
        <f>IF(Table13[[#This Row],[method_payment]]=6,1,0)</f>
        <v>0</v>
      </c>
      <c r="AM399" t="s">
        <v>16</v>
      </c>
      <c r="AN399" t="s">
        <v>16</v>
      </c>
      <c r="AO399">
        <v>3</v>
      </c>
      <c r="AP399" s="2">
        <v>165.4</v>
      </c>
      <c r="AQ399" s="3">
        <f>IF(AND(Table13[[#This Row],[Average_amount_spent_per_visit_last_3_months]]&gt;=1,Table13[[#This Row],[Average_amount_spent_per_visit_last_3_months]]&lt;=999),1,0)</f>
        <v>1</v>
      </c>
      <c r="AR399" s="3">
        <f>IF(AND(Table13[[#This Row],[Average_amount_spent_per_visit_last_3_months]]&gt;=1000,Table13[[#This Row],[Average_amount_spent_per_visit_last_3_months]]&lt;=6700),1,0)</f>
        <v>0</v>
      </c>
      <c r="AS399">
        <v>2</v>
      </c>
      <c r="AT399">
        <v>41</v>
      </c>
      <c r="AU399">
        <f>IF(AND(Table13[[#This Row],[Age]]&gt;=18,Table13[[#This Row],[Age]]&lt;=25),1,0)</f>
        <v>0</v>
      </c>
      <c r="AV399">
        <f>IF(AND(Table13[[#This Row],[Age]]&gt;=26,Table13[[#This Row],[Age]]&lt;=35),1,0)</f>
        <v>0</v>
      </c>
      <c r="AW399">
        <f>IF(AND(Table13[[#This Row],[Age]]&gt;=36,Table13[[#This Row],[Age]]&lt;=45),1,0)</f>
        <v>1</v>
      </c>
      <c r="AX399">
        <f>IF(AND(Table13[[#This Row],[Age]]&gt;=46,Table13[[#This Row],[Age]]&lt;=55),1,0)</f>
        <v>0</v>
      </c>
      <c r="AY399">
        <f>IF(AND(Table13[[#This Row],[Age]]&gt;=56,Table13[[#This Row],[Age]]&lt;=67),1,0)</f>
        <v>0</v>
      </c>
      <c r="AZ399" t="s">
        <v>25</v>
      </c>
      <c r="BA399">
        <f>IF(Table13[[#This Row],[Marital Status]]="Married",1,0)</f>
        <v>1</v>
      </c>
      <c r="BB399">
        <f>IF(Table13[[#This Row],[Marital Status]]="Single",1,0)</f>
        <v>0</v>
      </c>
      <c r="BC399" t="s">
        <v>27</v>
      </c>
      <c r="BD399">
        <f>IF(Table13[[#This Row],[gender]]="Male",1,0)</f>
        <v>1</v>
      </c>
      <c r="BE399">
        <f>IF(Table13[[#This Row],[gender]]="Female",1,0)</f>
        <v>0</v>
      </c>
      <c r="BF399" t="s">
        <v>19</v>
      </c>
      <c r="BG399">
        <f>IF(Table13[[#This Row],[Highest level of Education]]="Did not attend school",1,0)</f>
        <v>0</v>
      </c>
      <c r="BH399">
        <f>IF(Table13[[#This Row],[Highest level of Education]]="K12 completed",1,0)</f>
        <v>0</v>
      </c>
      <c r="BI399">
        <f>IF(Table13[[#This Row],[Highest level of Education]]="High School Completed",1,0)</f>
        <v>0</v>
      </c>
      <c r="BJ399">
        <f>IF(Table13[[#This Row],[Highest level of Education]]="Technical Diploma/Partially completed College",1,0)</f>
        <v>0</v>
      </c>
      <c r="BK399">
        <f>IF(Table13[[#This Row],[Highest level of Education]]="University/College Degree",1,0)</f>
        <v>1</v>
      </c>
      <c r="BL399">
        <f>IF(Table13[[#This Row],[Highest level of Education]]="Post-graduate education",1,0)</f>
        <v>0</v>
      </c>
      <c r="BM399">
        <v>3</v>
      </c>
      <c r="BN399">
        <v>1</v>
      </c>
      <c r="BO399">
        <v>6</v>
      </c>
      <c r="BP399">
        <f>IF(Table13[[#This Row],[Monthly_Income 1_5500 2_8000 3_11000 4_15000 5_20000 6_27000 7_35000 8_5000 9_51000 98_0]]=1,1,0)</f>
        <v>0</v>
      </c>
      <c r="BQ399">
        <f>IF(Table13[[#This Row],[Monthly_Income 1_5500 2_8000 3_11000 4_15000 5_20000 6_27000 7_35000 8_5000 9_51000 98_0]]=2,1,0)</f>
        <v>0</v>
      </c>
      <c r="BR399">
        <f>IF(Table13[[#This Row],[Monthly_Income 1_5500 2_8000 3_11000 4_15000 5_20000 6_27000 7_35000 8_5000 9_51000 98_0]]=3,1,0)</f>
        <v>0</v>
      </c>
      <c r="BS399">
        <f>IF(Table13[[#This Row],[Monthly_Income 1_5500 2_8000 3_11000 4_15000 5_20000 6_27000 7_35000 8_5000 9_51000 98_0]]=4,1,0)</f>
        <v>0</v>
      </c>
      <c r="BT399">
        <f>IF(Table13[[#This Row],[Monthly_Income 1_5500 2_8000 3_11000 4_15000 5_20000 6_27000 7_35000 8_5000 9_51000 98_0]]=5,1,0)</f>
        <v>0</v>
      </c>
      <c r="BU399">
        <f>IF(Table13[[#This Row],[Monthly_Income 1_5500 2_8000 3_11000 4_15000 5_20000 6_27000 7_35000 8_5000 9_51000 98_0]]=6,1,0)</f>
        <v>1</v>
      </c>
      <c r="BV399">
        <f>IF(Table13[[#This Row],[Monthly_Income 1_5500 2_8000 3_11000 4_15000 5_20000 6_27000 7_35000 8_5000 9_51000 98_0]]=7,1,0)</f>
        <v>0</v>
      </c>
      <c r="BW399">
        <f>IF(Table13[[#This Row],[Monthly_Income 1_5500 2_8000 3_11000 4_15000 5_20000 6_27000 7_35000 8_5000 9_51000 98_0]]=8,1,0)</f>
        <v>0</v>
      </c>
      <c r="BX399">
        <f>IF(Table13[[#This Row],[Monthly_Income 1_5500 2_8000 3_11000 4_15000 5_20000 6_27000 7_35000 8_5000 9_51000 98_0]]=9,1,0)</f>
        <v>0</v>
      </c>
      <c r="BY399">
        <f>IF(Table13[[#This Row],[Monthly_Income 1_5500 2_8000 3_11000 4_15000 5_20000 6_27000 7_35000 8_5000 9_51000 98_0]]=98,1,0)</f>
        <v>0</v>
      </c>
      <c r="BZ399">
        <v>7</v>
      </c>
      <c r="CA399">
        <f>IF(Table13[[#This Row],[Monthly_Household_Income]]=1,1,0)</f>
        <v>0</v>
      </c>
      <c r="CB399">
        <f>IF(Table13[[#This Row],[Monthly_Household_Income]]=2,1,0)</f>
        <v>0</v>
      </c>
      <c r="CC399">
        <f>IF(Table13[[#This Row],[Monthly_Household_Income]]=3,1,0)</f>
        <v>0</v>
      </c>
      <c r="CD399">
        <f>IF(Table13[[#This Row],[Monthly_Household_Income]]=4,1,0)</f>
        <v>0</v>
      </c>
      <c r="CE399">
        <f>IF(Table13[[#This Row],[Monthly_Household_Income]]=5,1,0)</f>
        <v>0</v>
      </c>
      <c r="CF399">
        <f>IF(Table13[[#This Row],[Monthly_Household_Income]]=6,1,0)</f>
        <v>0</v>
      </c>
      <c r="CG399">
        <f>IF(Table13[[#This Row],[Monthly_Household_Income]]=7,1,0)</f>
        <v>1</v>
      </c>
      <c r="CH399">
        <f>IF(Table13[[#This Row],[Monthly_Household_Income]]=8,1,0)</f>
        <v>0</v>
      </c>
      <c r="CI399">
        <f>IF(Table13[[#This Row],[Monthly_Household_Income]]=9,1,0)</f>
        <v>0</v>
      </c>
      <c r="CJ399">
        <f>IF(Table13[[#This Row],[Monthly_Household_Income]]=98,1,0)</f>
        <v>0</v>
      </c>
    </row>
    <row r="400" spans="1:88">
      <c r="A400">
        <v>1473</v>
      </c>
      <c r="B400" s="1">
        <v>42995</v>
      </c>
      <c r="C400" t="s">
        <v>29</v>
      </c>
      <c r="D400">
        <v>6</v>
      </c>
      <c r="E400">
        <v>7</v>
      </c>
      <c r="F400">
        <v>6</v>
      </c>
      <c r="G400">
        <v>8</v>
      </c>
      <c r="H400">
        <v>8</v>
      </c>
      <c r="I400">
        <v>7</v>
      </c>
      <c r="J400" t="s">
        <v>15</v>
      </c>
      <c r="K400">
        <v>8</v>
      </c>
      <c r="L400">
        <v>9</v>
      </c>
      <c r="M400">
        <v>8</v>
      </c>
      <c r="N400">
        <v>9</v>
      </c>
      <c r="O400">
        <v>8</v>
      </c>
      <c r="P400">
        <v>7</v>
      </c>
      <c r="Q400">
        <v>8</v>
      </c>
      <c r="R400">
        <v>8</v>
      </c>
      <c r="S400">
        <v>7</v>
      </c>
      <c r="T400">
        <v>7</v>
      </c>
      <c r="U400">
        <v>8</v>
      </c>
      <c r="V400">
        <v>9</v>
      </c>
      <c r="W400">
        <v>8</v>
      </c>
      <c r="X400">
        <v>10</v>
      </c>
      <c r="Y400">
        <v>6</v>
      </c>
      <c r="Z400">
        <v>7</v>
      </c>
      <c r="AA400">
        <v>8</v>
      </c>
      <c r="AB400">
        <v>0</v>
      </c>
      <c r="AC400">
        <v>2</v>
      </c>
      <c r="AD400">
        <f>IF(Table13[[#This Row],[payment]]=1,1,0)</f>
        <v>0</v>
      </c>
      <c r="AE400">
        <f>IF(Table13[[#This Row],[payment]]=2,1,0)</f>
        <v>1</v>
      </c>
      <c r="AF400">
        <f>IF(Table13[[#This Row],[payment]]=3,1,0)</f>
        <v>0</v>
      </c>
      <c r="AG400">
        <v>6</v>
      </c>
      <c r="AH400">
        <f>IF(Table13[[#This Row],[method_payment]]=1,1,0)</f>
        <v>0</v>
      </c>
      <c r="AI400">
        <f>IF(Table13[[#This Row],[method_payment]]=2,1,0)</f>
        <v>0</v>
      </c>
      <c r="AJ400">
        <f>IF(Table13[[#This Row],[method_payment]]=3,1,0)</f>
        <v>0</v>
      </c>
      <c r="AK400">
        <f>IF(Table13[[#This Row],[method_payment]]=5,1,0)</f>
        <v>0</v>
      </c>
      <c r="AL400">
        <f>IF(Table13[[#This Row],[method_payment]]=6,1,0)</f>
        <v>1</v>
      </c>
      <c r="AM400" t="s">
        <v>16</v>
      </c>
      <c r="AN400" t="s">
        <v>15</v>
      </c>
      <c r="AO400">
        <v>2</v>
      </c>
      <c r="AP400" s="2">
        <v>178.74</v>
      </c>
      <c r="AQ400" s="3">
        <f>IF(AND(Table13[[#This Row],[Average_amount_spent_per_visit_last_3_months]]&gt;=1,Table13[[#This Row],[Average_amount_spent_per_visit_last_3_months]]&lt;=999),1,0)</f>
        <v>1</v>
      </c>
      <c r="AR400" s="3">
        <f>IF(AND(Table13[[#This Row],[Average_amount_spent_per_visit_last_3_months]]&gt;=1000,Table13[[#This Row],[Average_amount_spent_per_visit_last_3_months]]&lt;=6700),1,0)</f>
        <v>0</v>
      </c>
      <c r="AS400">
        <v>2</v>
      </c>
      <c r="AT400">
        <v>44</v>
      </c>
      <c r="AU400">
        <f>IF(AND(Table13[[#This Row],[Age]]&gt;=18,Table13[[#This Row],[Age]]&lt;=25),1,0)</f>
        <v>0</v>
      </c>
      <c r="AV400">
        <f>IF(AND(Table13[[#This Row],[Age]]&gt;=26,Table13[[#This Row],[Age]]&lt;=35),1,0)</f>
        <v>0</v>
      </c>
      <c r="AW400">
        <f>IF(AND(Table13[[#This Row],[Age]]&gt;=36,Table13[[#This Row],[Age]]&lt;=45),1,0)</f>
        <v>1</v>
      </c>
      <c r="AX400">
        <f>IF(AND(Table13[[#This Row],[Age]]&gt;=46,Table13[[#This Row],[Age]]&lt;=55),1,0)</f>
        <v>0</v>
      </c>
      <c r="AY400">
        <f>IF(AND(Table13[[#This Row],[Age]]&gt;=56,Table13[[#This Row],[Age]]&lt;=67),1,0)</f>
        <v>0</v>
      </c>
      <c r="AZ400" t="s">
        <v>25</v>
      </c>
      <c r="BA400">
        <f>IF(Table13[[#This Row],[Marital Status]]="Married",1,0)</f>
        <v>1</v>
      </c>
      <c r="BB400">
        <f>IF(Table13[[#This Row],[Marital Status]]="Single",1,0)</f>
        <v>0</v>
      </c>
      <c r="BC400" t="s">
        <v>27</v>
      </c>
      <c r="BD400">
        <f>IF(Table13[[#This Row],[gender]]="Male",1,0)</f>
        <v>1</v>
      </c>
      <c r="BE400">
        <f>IF(Table13[[#This Row],[gender]]="Female",1,0)</f>
        <v>0</v>
      </c>
      <c r="BF400" t="s">
        <v>19</v>
      </c>
      <c r="BG400">
        <f>IF(Table13[[#This Row],[Highest level of Education]]="Did not attend school",1,0)</f>
        <v>0</v>
      </c>
      <c r="BH400">
        <f>IF(Table13[[#This Row],[Highest level of Education]]="K12 completed",1,0)</f>
        <v>0</v>
      </c>
      <c r="BI400">
        <f>IF(Table13[[#This Row],[Highest level of Education]]="High School Completed",1,0)</f>
        <v>0</v>
      </c>
      <c r="BJ400">
        <f>IF(Table13[[#This Row],[Highest level of Education]]="Technical Diploma/Partially completed College",1,0)</f>
        <v>0</v>
      </c>
      <c r="BK400">
        <f>IF(Table13[[#This Row],[Highest level of Education]]="University/College Degree",1,0)</f>
        <v>1</v>
      </c>
      <c r="BL400">
        <f>IF(Table13[[#This Row],[Highest level of Education]]="Post-graduate education",1,0)</f>
        <v>0</v>
      </c>
      <c r="BM400">
        <v>4</v>
      </c>
      <c r="BN400">
        <v>1</v>
      </c>
      <c r="BO400">
        <v>5</v>
      </c>
      <c r="BP400">
        <f>IF(Table13[[#This Row],[Monthly_Income 1_5500 2_8000 3_11000 4_15000 5_20000 6_27000 7_35000 8_5000 9_51000 98_0]]=1,1,0)</f>
        <v>0</v>
      </c>
      <c r="BQ400">
        <f>IF(Table13[[#This Row],[Monthly_Income 1_5500 2_8000 3_11000 4_15000 5_20000 6_27000 7_35000 8_5000 9_51000 98_0]]=2,1,0)</f>
        <v>0</v>
      </c>
      <c r="BR400">
        <f>IF(Table13[[#This Row],[Monthly_Income 1_5500 2_8000 3_11000 4_15000 5_20000 6_27000 7_35000 8_5000 9_51000 98_0]]=3,1,0)</f>
        <v>0</v>
      </c>
      <c r="BS400">
        <f>IF(Table13[[#This Row],[Monthly_Income 1_5500 2_8000 3_11000 4_15000 5_20000 6_27000 7_35000 8_5000 9_51000 98_0]]=4,1,0)</f>
        <v>0</v>
      </c>
      <c r="BT400">
        <f>IF(Table13[[#This Row],[Monthly_Income 1_5500 2_8000 3_11000 4_15000 5_20000 6_27000 7_35000 8_5000 9_51000 98_0]]=5,1,0)</f>
        <v>1</v>
      </c>
      <c r="BU400">
        <f>IF(Table13[[#This Row],[Monthly_Income 1_5500 2_8000 3_11000 4_15000 5_20000 6_27000 7_35000 8_5000 9_51000 98_0]]=6,1,0)</f>
        <v>0</v>
      </c>
      <c r="BV400">
        <f>IF(Table13[[#This Row],[Monthly_Income 1_5500 2_8000 3_11000 4_15000 5_20000 6_27000 7_35000 8_5000 9_51000 98_0]]=7,1,0)</f>
        <v>0</v>
      </c>
      <c r="BW400">
        <f>IF(Table13[[#This Row],[Monthly_Income 1_5500 2_8000 3_11000 4_15000 5_20000 6_27000 7_35000 8_5000 9_51000 98_0]]=8,1,0)</f>
        <v>0</v>
      </c>
      <c r="BX400">
        <f>IF(Table13[[#This Row],[Monthly_Income 1_5500 2_8000 3_11000 4_15000 5_20000 6_27000 7_35000 8_5000 9_51000 98_0]]=9,1,0)</f>
        <v>0</v>
      </c>
      <c r="BY400">
        <f>IF(Table13[[#This Row],[Monthly_Income 1_5500 2_8000 3_11000 4_15000 5_20000 6_27000 7_35000 8_5000 9_51000 98_0]]=98,1,0)</f>
        <v>0</v>
      </c>
      <c r="BZ400">
        <v>6</v>
      </c>
      <c r="CA400">
        <f>IF(Table13[[#This Row],[Monthly_Household_Income]]=1,1,0)</f>
        <v>0</v>
      </c>
      <c r="CB400">
        <f>IF(Table13[[#This Row],[Monthly_Household_Income]]=2,1,0)</f>
        <v>0</v>
      </c>
      <c r="CC400">
        <f>IF(Table13[[#This Row],[Monthly_Household_Income]]=3,1,0)</f>
        <v>0</v>
      </c>
      <c r="CD400">
        <f>IF(Table13[[#This Row],[Monthly_Household_Income]]=4,1,0)</f>
        <v>0</v>
      </c>
      <c r="CE400">
        <f>IF(Table13[[#This Row],[Monthly_Household_Income]]=5,1,0)</f>
        <v>0</v>
      </c>
      <c r="CF400">
        <f>IF(Table13[[#This Row],[Monthly_Household_Income]]=6,1,0)</f>
        <v>1</v>
      </c>
      <c r="CG400">
        <f>IF(Table13[[#This Row],[Monthly_Household_Income]]=7,1,0)</f>
        <v>0</v>
      </c>
      <c r="CH400">
        <f>IF(Table13[[#This Row],[Monthly_Household_Income]]=8,1,0)</f>
        <v>0</v>
      </c>
      <c r="CI400">
        <f>IF(Table13[[#This Row],[Monthly_Household_Income]]=9,1,0)</f>
        <v>0</v>
      </c>
      <c r="CJ400">
        <f>IF(Table13[[#This Row],[Monthly_Household_Income]]=98,1,0)</f>
        <v>0</v>
      </c>
    </row>
    <row r="401" spans="1:88">
      <c r="A401">
        <v>1475</v>
      </c>
      <c r="B401" s="1">
        <v>43131</v>
      </c>
      <c r="C401" t="s">
        <v>2</v>
      </c>
      <c r="D401">
        <v>8</v>
      </c>
      <c r="E401">
        <v>9</v>
      </c>
      <c r="F401">
        <v>7</v>
      </c>
      <c r="G401">
        <v>8</v>
      </c>
      <c r="H401">
        <v>9</v>
      </c>
      <c r="I401">
        <v>8</v>
      </c>
      <c r="J401" t="s">
        <v>15</v>
      </c>
      <c r="K401">
        <v>8</v>
      </c>
      <c r="L401">
        <v>7</v>
      </c>
      <c r="M401">
        <v>9</v>
      </c>
      <c r="N401">
        <v>9</v>
      </c>
      <c r="O401">
        <v>7</v>
      </c>
      <c r="P401">
        <v>7</v>
      </c>
      <c r="Q401">
        <v>9</v>
      </c>
      <c r="R401">
        <v>8</v>
      </c>
      <c r="S401">
        <v>9</v>
      </c>
      <c r="T401">
        <v>8</v>
      </c>
      <c r="U401">
        <v>7</v>
      </c>
      <c r="V401">
        <v>9</v>
      </c>
      <c r="W401">
        <v>8</v>
      </c>
      <c r="X401">
        <v>9</v>
      </c>
      <c r="Y401">
        <v>7</v>
      </c>
      <c r="Z401">
        <v>9</v>
      </c>
      <c r="AA401">
        <v>6</v>
      </c>
      <c r="AB401">
        <v>8</v>
      </c>
      <c r="AC401">
        <v>1</v>
      </c>
      <c r="AD401">
        <f>IF(Table13[[#This Row],[payment]]=1,1,0)</f>
        <v>1</v>
      </c>
      <c r="AE401">
        <f>IF(Table13[[#This Row],[payment]]=2,1,0)</f>
        <v>0</v>
      </c>
      <c r="AF401">
        <f>IF(Table13[[#This Row],[payment]]=3,1,0)</f>
        <v>0</v>
      </c>
      <c r="AG401">
        <v>6</v>
      </c>
      <c r="AH401">
        <f>IF(Table13[[#This Row],[method_payment]]=1,1,0)</f>
        <v>0</v>
      </c>
      <c r="AI401">
        <f>IF(Table13[[#This Row],[method_payment]]=2,1,0)</f>
        <v>0</v>
      </c>
      <c r="AJ401">
        <f>IF(Table13[[#This Row],[method_payment]]=3,1,0)</f>
        <v>0</v>
      </c>
      <c r="AK401">
        <f>IF(Table13[[#This Row],[method_payment]]=5,1,0)</f>
        <v>0</v>
      </c>
      <c r="AL401">
        <f>IF(Table13[[#This Row],[method_payment]]=6,1,0)</f>
        <v>1</v>
      </c>
      <c r="AM401" t="s">
        <v>16</v>
      </c>
      <c r="AN401" t="s">
        <v>15</v>
      </c>
      <c r="AO401">
        <v>2</v>
      </c>
      <c r="AP401" s="2">
        <v>445.37</v>
      </c>
      <c r="AQ401" s="3">
        <f>IF(AND(Table13[[#This Row],[Average_amount_spent_per_visit_last_3_months]]&gt;=1,Table13[[#This Row],[Average_amount_spent_per_visit_last_3_months]]&lt;=999),1,0)</f>
        <v>1</v>
      </c>
      <c r="AR401" s="3">
        <f>IF(AND(Table13[[#This Row],[Average_amount_spent_per_visit_last_3_months]]&gt;=1000,Table13[[#This Row],[Average_amount_spent_per_visit_last_3_months]]&lt;=6700),1,0)</f>
        <v>0</v>
      </c>
      <c r="AS401">
        <v>2</v>
      </c>
      <c r="AT401">
        <v>31</v>
      </c>
      <c r="AU401">
        <f>IF(AND(Table13[[#This Row],[Age]]&gt;=18,Table13[[#This Row],[Age]]&lt;=25),1,0)</f>
        <v>0</v>
      </c>
      <c r="AV401">
        <f>IF(AND(Table13[[#This Row],[Age]]&gt;=26,Table13[[#This Row],[Age]]&lt;=35),1,0)</f>
        <v>1</v>
      </c>
      <c r="AW401">
        <f>IF(AND(Table13[[#This Row],[Age]]&gt;=36,Table13[[#This Row],[Age]]&lt;=45),1,0)</f>
        <v>0</v>
      </c>
      <c r="AX401">
        <f>IF(AND(Table13[[#This Row],[Age]]&gt;=46,Table13[[#This Row],[Age]]&lt;=55),1,0)</f>
        <v>0</v>
      </c>
      <c r="AY401">
        <f>IF(AND(Table13[[#This Row],[Age]]&gt;=56,Table13[[#This Row],[Age]]&lt;=67),1,0)</f>
        <v>0</v>
      </c>
      <c r="AZ401" t="s">
        <v>24</v>
      </c>
      <c r="BA401">
        <f>IF(Table13[[#This Row],[Marital Status]]="Married",1,0)</f>
        <v>0</v>
      </c>
      <c r="BB401">
        <f>IF(Table13[[#This Row],[Marital Status]]="Single",1,0)</f>
        <v>1</v>
      </c>
      <c r="BC401" t="s">
        <v>27</v>
      </c>
      <c r="BD401">
        <f>IF(Table13[[#This Row],[gender]]="Male",1,0)</f>
        <v>1</v>
      </c>
      <c r="BE401">
        <f>IF(Table13[[#This Row],[gender]]="Female",1,0)</f>
        <v>0</v>
      </c>
      <c r="BF401" t="s">
        <v>23</v>
      </c>
      <c r="BG401">
        <f>IF(Table13[[#This Row],[Highest level of Education]]="Did not attend school",1,0)</f>
        <v>0</v>
      </c>
      <c r="BH401">
        <f>IF(Table13[[#This Row],[Highest level of Education]]="K12 completed",1,0)</f>
        <v>0</v>
      </c>
      <c r="BI401">
        <f>IF(Table13[[#This Row],[Highest level of Education]]="High School Completed",1,0)</f>
        <v>0</v>
      </c>
      <c r="BJ401">
        <f>IF(Table13[[#This Row],[Highest level of Education]]="Technical Diploma/Partially completed College",1,0)</f>
        <v>1</v>
      </c>
      <c r="BK401">
        <f>IF(Table13[[#This Row],[Highest level of Education]]="University/College Degree",1,0)</f>
        <v>0</v>
      </c>
      <c r="BL401">
        <f>IF(Table13[[#This Row],[Highest level of Education]]="Post-graduate education",1,0)</f>
        <v>0</v>
      </c>
      <c r="BM401">
        <v>0</v>
      </c>
      <c r="BN401">
        <v>1</v>
      </c>
      <c r="BO401">
        <v>2</v>
      </c>
      <c r="BP401">
        <f>IF(Table13[[#This Row],[Monthly_Income 1_5500 2_8000 3_11000 4_15000 5_20000 6_27000 7_35000 8_5000 9_51000 98_0]]=1,1,0)</f>
        <v>0</v>
      </c>
      <c r="BQ401">
        <f>IF(Table13[[#This Row],[Monthly_Income 1_5500 2_8000 3_11000 4_15000 5_20000 6_27000 7_35000 8_5000 9_51000 98_0]]=2,1,0)</f>
        <v>1</v>
      </c>
      <c r="BR401">
        <f>IF(Table13[[#This Row],[Monthly_Income 1_5500 2_8000 3_11000 4_15000 5_20000 6_27000 7_35000 8_5000 9_51000 98_0]]=3,1,0)</f>
        <v>0</v>
      </c>
      <c r="BS401">
        <f>IF(Table13[[#This Row],[Monthly_Income 1_5500 2_8000 3_11000 4_15000 5_20000 6_27000 7_35000 8_5000 9_51000 98_0]]=4,1,0)</f>
        <v>0</v>
      </c>
      <c r="BT401">
        <f>IF(Table13[[#This Row],[Monthly_Income 1_5500 2_8000 3_11000 4_15000 5_20000 6_27000 7_35000 8_5000 9_51000 98_0]]=5,1,0)</f>
        <v>0</v>
      </c>
      <c r="BU401">
        <f>IF(Table13[[#This Row],[Monthly_Income 1_5500 2_8000 3_11000 4_15000 5_20000 6_27000 7_35000 8_5000 9_51000 98_0]]=6,1,0)</f>
        <v>0</v>
      </c>
      <c r="BV401">
        <f>IF(Table13[[#This Row],[Monthly_Income 1_5500 2_8000 3_11000 4_15000 5_20000 6_27000 7_35000 8_5000 9_51000 98_0]]=7,1,0)</f>
        <v>0</v>
      </c>
      <c r="BW401">
        <f>IF(Table13[[#This Row],[Monthly_Income 1_5500 2_8000 3_11000 4_15000 5_20000 6_27000 7_35000 8_5000 9_51000 98_0]]=8,1,0)</f>
        <v>0</v>
      </c>
      <c r="BX401">
        <f>IF(Table13[[#This Row],[Monthly_Income 1_5500 2_8000 3_11000 4_15000 5_20000 6_27000 7_35000 8_5000 9_51000 98_0]]=9,1,0)</f>
        <v>0</v>
      </c>
      <c r="BY401">
        <f>IF(Table13[[#This Row],[Monthly_Income 1_5500 2_8000 3_11000 4_15000 5_20000 6_27000 7_35000 8_5000 9_51000 98_0]]=98,1,0)</f>
        <v>0</v>
      </c>
      <c r="BZ401">
        <v>6</v>
      </c>
      <c r="CA401">
        <f>IF(Table13[[#This Row],[Monthly_Household_Income]]=1,1,0)</f>
        <v>0</v>
      </c>
      <c r="CB401">
        <f>IF(Table13[[#This Row],[Monthly_Household_Income]]=2,1,0)</f>
        <v>0</v>
      </c>
      <c r="CC401">
        <f>IF(Table13[[#This Row],[Monthly_Household_Income]]=3,1,0)</f>
        <v>0</v>
      </c>
      <c r="CD401">
        <f>IF(Table13[[#This Row],[Monthly_Household_Income]]=4,1,0)</f>
        <v>0</v>
      </c>
      <c r="CE401">
        <f>IF(Table13[[#This Row],[Monthly_Household_Income]]=5,1,0)</f>
        <v>0</v>
      </c>
      <c r="CF401">
        <f>IF(Table13[[#This Row],[Monthly_Household_Income]]=6,1,0)</f>
        <v>1</v>
      </c>
      <c r="CG401">
        <f>IF(Table13[[#This Row],[Monthly_Household_Income]]=7,1,0)</f>
        <v>0</v>
      </c>
      <c r="CH401">
        <f>IF(Table13[[#This Row],[Monthly_Household_Income]]=8,1,0)</f>
        <v>0</v>
      </c>
      <c r="CI401">
        <f>IF(Table13[[#This Row],[Monthly_Household_Income]]=9,1,0)</f>
        <v>0</v>
      </c>
      <c r="CJ401">
        <f>IF(Table13[[#This Row],[Monthly_Household_Income]]=98,1,0)</f>
        <v>0</v>
      </c>
    </row>
    <row r="402" spans="1:88">
      <c r="A402">
        <v>1477</v>
      </c>
      <c r="B402" s="1">
        <v>43019</v>
      </c>
      <c r="C402" t="s">
        <v>38</v>
      </c>
      <c r="D402">
        <v>6</v>
      </c>
      <c r="E402">
        <v>6</v>
      </c>
      <c r="F402">
        <v>6</v>
      </c>
      <c r="G402">
        <v>7</v>
      </c>
      <c r="H402">
        <v>7</v>
      </c>
      <c r="I402">
        <v>8</v>
      </c>
      <c r="J402" t="s">
        <v>16</v>
      </c>
      <c r="K402">
        <v>8</v>
      </c>
      <c r="L402">
        <v>6</v>
      </c>
      <c r="M402">
        <v>7</v>
      </c>
      <c r="N402">
        <v>7</v>
      </c>
      <c r="O402">
        <v>9</v>
      </c>
      <c r="P402">
        <v>7</v>
      </c>
      <c r="Q402">
        <v>7</v>
      </c>
      <c r="R402">
        <v>8</v>
      </c>
      <c r="S402">
        <v>6</v>
      </c>
      <c r="T402">
        <v>8</v>
      </c>
      <c r="U402">
        <v>7</v>
      </c>
      <c r="V402">
        <v>6</v>
      </c>
      <c r="W402">
        <v>8</v>
      </c>
      <c r="X402">
        <v>7</v>
      </c>
      <c r="Y402">
        <v>8</v>
      </c>
      <c r="Z402">
        <v>7</v>
      </c>
      <c r="AA402">
        <v>8</v>
      </c>
      <c r="AB402">
        <v>9</v>
      </c>
      <c r="AC402">
        <v>2</v>
      </c>
      <c r="AD402">
        <f>IF(Table13[[#This Row],[payment]]=1,1,0)</f>
        <v>0</v>
      </c>
      <c r="AE402">
        <f>IF(Table13[[#This Row],[payment]]=2,1,0)</f>
        <v>1</v>
      </c>
      <c r="AF402">
        <f>IF(Table13[[#This Row],[payment]]=3,1,0)</f>
        <v>0</v>
      </c>
      <c r="AG402">
        <v>2</v>
      </c>
      <c r="AH402">
        <f>IF(Table13[[#This Row],[method_payment]]=1,1,0)</f>
        <v>0</v>
      </c>
      <c r="AI402">
        <f>IF(Table13[[#This Row],[method_payment]]=2,1,0)</f>
        <v>1</v>
      </c>
      <c r="AJ402">
        <f>IF(Table13[[#This Row],[method_payment]]=3,1,0)</f>
        <v>0</v>
      </c>
      <c r="AK402">
        <f>IF(Table13[[#This Row],[method_payment]]=5,1,0)</f>
        <v>0</v>
      </c>
      <c r="AL402">
        <f>IF(Table13[[#This Row],[method_payment]]=6,1,0)</f>
        <v>0</v>
      </c>
      <c r="AM402" t="s">
        <v>16</v>
      </c>
      <c r="AN402" t="s">
        <v>16</v>
      </c>
      <c r="AO402">
        <v>1</v>
      </c>
      <c r="AP402" s="2">
        <v>1857.83</v>
      </c>
      <c r="AQ402" s="3">
        <f>IF(AND(Table13[[#This Row],[Average_amount_spent_per_visit_last_3_months]]&gt;=1,Table13[[#This Row],[Average_amount_spent_per_visit_last_3_months]]&lt;=999),1,0)</f>
        <v>0</v>
      </c>
      <c r="AR402" s="3">
        <f>IF(AND(Table13[[#This Row],[Average_amount_spent_per_visit_last_3_months]]&gt;=1000,Table13[[#This Row],[Average_amount_spent_per_visit_last_3_months]]&lt;=6700),1,0)</f>
        <v>1</v>
      </c>
      <c r="AS402">
        <v>1</v>
      </c>
      <c r="AT402">
        <v>33</v>
      </c>
      <c r="AU402">
        <f>IF(AND(Table13[[#This Row],[Age]]&gt;=18,Table13[[#This Row],[Age]]&lt;=25),1,0)</f>
        <v>0</v>
      </c>
      <c r="AV402">
        <f>IF(AND(Table13[[#This Row],[Age]]&gt;=26,Table13[[#This Row],[Age]]&lt;=35),1,0)</f>
        <v>1</v>
      </c>
      <c r="AW402">
        <f>IF(AND(Table13[[#This Row],[Age]]&gt;=36,Table13[[#This Row],[Age]]&lt;=45),1,0)</f>
        <v>0</v>
      </c>
      <c r="AX402">
        <f>IF(AND(Table13[[#This Row],[Age]]&gt;=46,Table13[[#This Row],[Age]]&lt;=55),1,0)</f>
        <v>0</v>
      </c>
      <c r="AY402">
        <f>IF(AND(Table13[[#This Row],[Age]]&gt;=56,Table13[[#This Row],[Age]]&lt;=67),1,0)</f>
        <v>0</v>
      </c>
      <c r="AZ402" t="s">
        <v>25</v>
      </c>
      <c r="BA402">
        <f>IF(Table13[[#This Row],[Marital Status]]="Married",1,0)</f>
        <v>1</v>
      </c>
      <c r="BB402">
        <f>IF(Table13[[#This Row],[Marital Status]]="Single",1,0)</f>
        <v>0</v>
      </c>
      <c r="BC402" t="s">
        <v>28</v>
      </c>
      <c r="BD402">
        <f>IF(Table13[[#This Row],[gender]]="Male",1,0)</f>
        <v>0</v>
      </c>
      <c r="BE402">
        <f>IF(Table13[[#This Row],[gender]]="Female",1,0)</f>
        <v>1</v>
      </c>
      <c r="BF402" t="s">
        <v>19</v>
      </c>
      <c r="BG402">
        <f>IF(Table13[[#This Row],[Highest level of Education]]="Did not attend school",1,0)</f>
        <v>0</v>
      </c>
      <c r="BH402">
        <f>IF(Table13[[#This Row],[Highest level of Education]]="K12 completed",1,0)</f>
        <v>0</v>
      </c>
      <c r="BI402">
        <f>IF(Table13[[#This Row],[Highest level of Education]]="High School Completed",1,0)</f>
        <v>0</v>
      </c>
      <c r="BJ402">
        <f>IF(Table13[[#This Row],[Highest level of Education]]="Technical Diploma/Partially completed College",1,0)</f>
        <v>0</v>
      </c>
      <c r="BK402">
        <f>IF(Table13[[#This Row],[Highest level of Education]]="University/College Degree",1,0)</f>
        <v>1</v>
      </c>
      <c r="BL402">
        <f>IF(Table13[[#This Row],[Highest level of Education]]="Post-graduate education",1,0)</f>
        <v>0</v>
      </c>
      <c r="BM402">
        <v>3</v>
      </c>
      <c r="BN402">
        <v>2</v>
      </c>
      <c r="BO402">
        <v>2</v>
      </c>
      <c r="BP402">
        <f>IF(Table13[[#This Row],[Monthly_Income 1_5500 2_8000 3_11000 4_15000 5_20000 6_27000 7_35000 8_5000 9_51000 98_0]]=1,1,0)</f>
        <v>0</v>
      </c>
      <c r="BQ402">
        <f>IF(Table13[[#This Row],[Monthly_Income 1_5500 2_8000 3_11000 4_15000 5_20000 6_27000 7_35000 8_5000 9_51000 98_0]]=2,1,0)</f>
        <v>1</v>
      </c>
      <c r="BR402">
        <f>IF(Table13[[#This Row],[Monthly_Income 1_5500 2_8000 3_11000 4_15000 5_20000 6_27000 7_35000 8_5000 9_51000 98_0]]=3,1,0)</f>
        <v>0</v>
      </c>
      <c r="BS402">
        <f>IF(Table13[[#This Row],[Monthly_Income 1_5500 2_8000 3_11000 4_15000 5_20000 6_27000 7_35000 8_5000 9_51000 98_0]]=4,1,0)</f>
        <v>0</v>
      </c>
      <c r="BT402">
        <f>IF(Table13[[#This Row],[Monthly_Income 1_5500 2_8000 3_11000 4_15000 5_20000 6_27000 7_35000 8_5000 9_51000 98_0]]=5,1,0)</f>
        <v>0</v>
      </c>
      <c r="BU402">
        <f>IF(Table13[[#This Row],[Monthly_Income 1_5500 2_8000 3_11000 4_15000 5_20000 6_27000 7_35000 8_5000 9_51000 98_0]]=6,1,0)</f>
        <v>0</v>
      </c>
      <c r="BV402">
        <f>IF(Table13[[#This Row],[Monthly_Income 1_5500 2_8000 3_11000 4_15000 5_20000 6_27000 7_35000 8_5000 9_51000 98_0]]=7,1,0)</f>
        <v>0</v>
      </c>
      <c r="BW402">
        <f>IF(Table13[[#This Row],[Monthly_Income 1_5500 2_8000 3_11000 4_15000 5_20000 6_27000 7_35000 8_5000 9_51000 98_0]]=8,1,0)</f>
        <v>0</v>
      </c>
      <c r="BX402">
        <f>IF(Table13[[#This Row],[Monthly_Income 1_5500 2_8000 3_11000 4_15000 5_20000 6_27000 7_35000 8_5000 9_51000 98_0]]=9,1,0)</f>
        <v>0</v>
      </c>
      <c r="BY402">
        <f>IF(Table13[[#This Row],[Monthly_Income 1_5500 2_8000 3_11000 4_15000 5_20000 6_27000 7_35000 8_5000 9_51000 98_0]]=98,1,0)</f>
        <v>0</v>
      </c>
      <c r="BZ402">
        <v>5</v>
      </c>
      <c r="CA402">
        <f>IF(Table13[[#This Row],[Monthly_Household_Income]]=1,1,0)</f>
        <v>0</v>
      </c>
      <c r="CB402">
        <f>IF(Table13[[#This Row],[Monthly_Household_Income]]=2,1,0)</f>
        <v>0</v>
      </c>
      <c r="CC402">
        <f>IF(Table13[[#This Row],[Monthly_Household_Income]]=3,1,0)</f>
        <v>0</v>
      </c>
      <c r="CD402">
        <f>IF(Table13[[#This Row],[Monthly_Household_Income]]=4,1,0)</f>
        <v>0</v>
      </c>
      <c r="CE402">
        <f>IF(Table13[[#This Row],[Monthly_Household_Income]]=5,1,0)</f>
        <v>1</v>
      </c>
      <c r="CF402">
        <f>IF(Table13[[#This Row],[Monthly_Household_Income]]=6,1,0)</f>
        <v>0</v>
      </c>
      <c r="CG402">
        <f>IF(Table13[[#This Row],[Monthly_Household_Income]]=7,1,0)</f>
        <v>0</v>
      </c>
      <c r="CH402">
        <f>IF(Table13[[#This Row],[Monthly_Household_Income]]=8,1,0)</f>
        <v>0</v>
      </c>
      <c r="CI402">
        <f>IF(Table13[[#This Row],[Monthly_Household_Income]]=9,1,0)</f>
        <v>0</v>
      </c>
      <c r="CJ402">
        <f>IF(Table13[[#This Row],[Monthly_Household_Income]]=98,1,0)</f>
        <v>0</v>
      </c>
    </row>
    <row r="403" spans="1:88">
      <c r="A403">
        <v>1482</v>
      </c>
      <c r="B403" s="1">
        <v>42992</v>
      </c>
      <c r="C403" t="s">
        <v>29</v>
      </c>
      <c r="D403">
        <v>6</v>
      </c>
      <c r="E403">
        <v>6</v>
      </c>
      <c r="F403">
        <v>7</v>
      </c>
      <c r="G403">
        <v>6</v>
      </c>
      <c r="H403">
        <v>7</v>
      </c>
      <c r="I403">
        <v>6</v>
      </c>
      <c r="J403" t="s">
        <v>15</v>
      </c>
      <c r="K403">
        <v>8</v>
      </c>
      <c r="L403">
        <v>6</v>
      </c>
      <c r="M403">
        <v>6</v>
      </c>
      <c r="N403">
        <v>6</v>
      </c>
      <c r="O403">
        <v>8</v>
      </c>
      <c r="P403">
        <v>7</v>
      </c>
      <c r="Q403">
        <v>6</v>
      </c>
      <c r="R403">
        <v>7</v>
      </c>
      <c r="S403">
        <v>8</v>
      </c>
      <c r="T403">
        <v>8</v>
      </c>
      <c r="U403">
        <v>7</v>
      </c>
      <c r="V403">
        <v>8</v>
      </c>
      <c r="W403">
        <v>8</v>
      </c>
      <c r="X403">
        <v>0</v>
      </c>
      <c r="Y403">
        <v>7</v>
      </c>
      <c r="Z403">
        <v>8</v>
      </c>
      <c r="AA403">
        <v>8</v>
      </c>
      <c r="AB403">
        <v>0</v>
      </c>
      <c r="AC403">
        <v>1</v>
      </c>
      <c r="AD403">
        <f>IF(Table13[[#This Row],[payment]]=1,1,0)</f>
        <v>1</v>
      </c>
      <c r="AE403">
        <f>IF(Table13[[#This Row],[payment]]=2,1,0)</f>
        <v>0</v>
      </c>
      <c r="AF403">
        <f>IF(Table13[[#This Row],[payment]]=3,1,0)</f>
        <v>0</v>
      </c>
      <c r="AG403">
        <v>1</v>
      </c>
      <c r="AH403">
        <f>IF(Table13[[#This Row],[method_payment]]=1,1,0)</f>
        <v>1</v>
      </c>
      <c r="AI403">
        <f>IF(Table13[[#This Row],[method_payment]]=2,1,0)</f>
        <v>0</v>
      </c>
      <c r="AJ403">
        <f>IF(Table13[[#This Row],[method_payment]]=3,1,0)</f>
        <v>0</v>
      </c>
      <c r="AK403">
        <f>IF(Table13[[#This Row],[method_payment]]=5,1,0)</f>
        <v>0</v>
      </c>
      <c r="AL403">
        <f>IF(Table13[[#This Row],[method_payment]]=6,1,0)</f>
        <v>0</v>
      </c>
      <c r="AM403" t="s">
        <v>16</v>
      </c>
      <c r="AN403" t="s">
        <v>15</v>
      </c>
      <c r="AO403">
        <v>2</v>
      </c>
      <c r="AP403" s="2">
        <v>234.25</v>
      </c>
      <c r="AQ403" s="3">
        <f>IF(AND(Table13[[#This Row],[Average_amount_spent_per_visit_last_3_months]]&gt;=1,Table13[[#This Row],[Average_amount_spent_per_visit_last_3_months]]&lt;=999),1,0)</f>
        <v>1</v>
      </c>
      <c r="AR403" s="3">
        <f>IF(AND(Table13[[#This Row],[Average_amount_spent_per_visit_last_3_months]]&gt;=1000,Table13[[#This Row],[Average_amount_spent_per_visit_last_3_months]]&lt;=6700),1,0)</f>
        <v>0</v>
      </c>
      <c r="AS403">
        <v>2</v>
      </c>
      <c r="AT403">
        <v>28</v>
      </c>
      <c r="AU403">
        <f>IF(AND(Table13[[#This Row],[Age]]&gt;=18,Table13[[#This Row],[Age]]&lt;=25),1,0)</f>
        <v>0</v>
      </c>
      <c r="AV403">
        <f>IF(AND(Table13[[#This Row],[Age]]&gt;=26,Table13[[#This Row],[Age]]&lt;=35),1,0)</f>
        <v>1</v>
      </c>
      <c r="AW403">
        <f>IF(AND(Table13[[#This Row],[Age]]&gt;=36,Table13[[#This Row],[Age]]&lt;=45),1,0)</f>
        <v>0</v>
      </c>
      <c r="AX403">
        <f>IF(AND(Table13[[#This Row],[Age]]&gt;=46,Table13[[#This Row],[Age]]&lt;=55),1,0)</f>
        <v>0</v>
      </c>
      <c r="AY403">
        <f>IF(AND(Table13[[#This Row],[Age]]&gt;=56,Table13[[#This Row],[Age]]&lt;=67),1,0)</f>
        <v>0</v>
      </c>
      <c r="AZ403" t="s">
        <v>24</v>
      </c>
      <c r="BA403">
        <f>IF(Table13[[#This Row],[Marital Status]]="Married",1,0)</f>
        <v>0</v>
      </c>
      <c r="BB403">
        <f>IF(Table13[[#This Row],[Marital Status]]="Single",1,0)</f>
        <v>1</v>
      </c>
      <c r="BC403" t="s">
        <v>27</v>
      </c>
      <c r="BD403">
        <f>IF(Table13[[#This Row],[gender]]="Male",1,0)</f>
        <v>1</v>
      </c>
      <c r="BE403">
        <f>IF(Table13[[#This Row],[gender]]="Female",1,0)</f>
        <v>0</v>
      </c>
      <c r="BF403" t="s">
        <v>19</v>
      </c>
      <c r="BG403">
        <f>IF(Table13[[#This Row],[Highest level of Education]]="Did not attend school",1,0)</f>
        <v>0</v>
      </c>
      <c r="BH403">
        <f>IF(Table13[[#This Row],[Highest level of Education]]="K12 completed",1,0)</f>
        <v>0</v>
      </c>
      <c r="BI403">
        <f>IF(Table13[[#This Row],[Highest level of Education]]="High School Completed",1,0)</f>
        <v>0</v>
      </c>
      <c r="BJ403">
        <f>IF(Table13[[#This Row],[Highest level of Education]]="Technical Diploma/Partially completed College",1,0)</f>
        <v>0</v>
      </c>
      <c r="BK403">
        <f>IF(Table13[[#This Row],[Highest level of Education]]="University/College Degree",1,0)</f>
        <v>1</v>
      </c>
      <c r="BL403">
        <f>IF(Table13[[#This Row],[Highest level of Education]]="Post-graduate education",1,0)</f>
        <v>0</v>
      </c>
      <c r="BM403">
        <v>0</v>
      </c>
      <c r="BN403">
        <v>1</v>
      </c>
      <c r="BO403">
        <v>2</v>
      </c>
      <c r="BP403">
        <f>IF(Table13[[#This Row],[Monthly_Income 1_5500 2_8000 3_11000 4_15000 5_20000 6_27000 7_35000 8_5000 9_51000 98_0]]=1,1,0)</f>
        <v>0</v>
      </c>
      <c r="BQ403">
        <f>IF(Table13[[#This Row],[Monthly_Income 1_5500 2_8000 3_11000 4_15000 5_20000 6_27000 7_35000 8_5000 9_51000 98_0]]=2,1,0)</f>
        <v>1</v>
      </c>
      <c r="BR403">
        <f>IF(Table13[[#This Row],[Monthly_Income 1_5500 2_8000 3_11000 4_15000 5_20000 6_27000 7_35000 8_5000 9_51000 98_0]]=3,1,0)</f>
        <v>0</v>
      </c>
      <c r="BS403">
        <f>IF(Table13[[#This Row],[Monthly_Income 1_5500 2_8000 3_11000 4_15000 5_20000 6_27000 7_35000 8_5000 9_51000 98_0]]=4,1,0)</f>
        <v>0</v>
      </c>
      <c r="BT403">
        <f>IF(Table13[[#This Row],[Monthly_Income 1_5500 2_8000 3_11000 4_15000 5_20000 6_27000 7_35000 8_5000 9_51000 98_0]]=5,1,0)</f>
        <v>0</v>
      </c>
      <c r="BU403">
        <f>IF(Table13[[#This Row],[Monthly_Income 1_5500 2_8000 3_11000 4_15000 5_20000 6_27000 7_35000 8_5000 9_51000 98_0]]=6,1,0)</f>
        <v>0</v>
      </c>
      <c r="BV403">
        <f>IF(Table13[[#This Row],[Monthly_Income 1_5500 2_8000 3_11000 4_15000 5_20000 6_27000 7_35000 8_5000 9_51000 98_0]]=7,1,0)</f>
        <v>0</v>
      </c>
      <c r="BW403">
        <f>IF(Table13[[#This Row],[Monthly_Income 1_5500 2_8000 3_11000 4_15000 5_20000 6_27000 7_35000 8_5000 9_51000 98_0]]=8,1,0)</f>
        <v>0</v>
      </c>
      <c r="BX403">
        <f>IF(Table13[[#This Row],[Monthly_Income 1_5500 2_8000 3_11000 4_15000 5_20000 6_27000 7_35000 8_5000 9_51000 98_0]]=9,1,0)</f>
        <v>0</v>
      </c>
      <c r="BY403">
        <f>IF(Table13[[#This Row],[Monthly_Income 1_5500 2_8000 3_11000 4_15000 5_20000 6_27000 7_35000 8_5000 9_51000 98_0]]=98,1,0)</f>
        <v>0</v>
      </c>
      <c r="BZ403">
        <v>7</v>
      </c>
      <c r="CA403">
        <f>IF(Table13[[#This Row],[Monthly_Household_Income]]=1,1,0)</f>
        <v>0</v>
      </c>
      <c r="CB403">
        <f>IF(Table13[[#This Row],[Monthly_Household_Income]]=2,1,0)</f>
        <v>0</v>
      </c>
      <c r="CC403">
        <f>IF(Table13[[#This Row],[Monthly_Household_Income]]=3,1,0)</f>
        <v>0</v>
      </c>
      <c r="CD403">
        <f>IF(Table13[[#This Row],[Monthly_Household_Income]]=4,1,0)</f>
        <v>0</v>
      </c>
      <c r="CE403">
        <f>IF(Table13[[#This Row],[Monthly_Household_Income]]=5,1,0)</f>
        <v>0</v>
      </c>
      <c r="CF403">
        <f>IF(Table13[[#This Row],[Monthly_Household_Income]]=6,1,0)</f>
        <v>0</v>
      </c>
      <c r="CG403">
        <f>IF(Table13[[#This Row],[Monthly_Household_Income]]=7,1,0)</f>
        <v>1</v>
      </c>
      <c r="CH403">
        <f>IF(Table13[[#This Row],[Monthly_Household_Income]]=8,1,0)</f>
        <v>0</v>
      </c>
      <c r="CI403">
        <f>IF(Table13[[#This Row],[Monthly_Household_Income]]=9,1,0)</f>
        <v>0</v>
      </c>
      <c r="CJ403">
        <f>IF(Table13[[#This Row],[Monthly_Household_Income]]=98,1,0)</f>
        <v>0</v>
      </c>
    </row>
    <row r="404" spans="1:88">
      <c r="A404">
        <v>1483</v>
      </c>
      <c r="B404" s="1">
        <v>43070</v>
      </c>
      <c r="C404" t="s">
        <v>35</v>
      </c>
      <c r="D404">
        <v>9</v>
      </c>
      <c r="E404">
        <v>9</v>
      </c>
      <c r="F404">
        <v>8</v>
      </c>
      <c r="G404">
        <v>8</v>
      </c>
      <c r="H404">
        <v>7</v>
      </c>
      <c r="I404">
        <v>8</v>
      </c>
      <c r="J404" t="s">
        <v>16</v>
      </c>
      <c r="K404">
        <v>10</v>
      </c>
      <c r="L404">
        <v>10</v>
      </c>
      <c r="M404">
        <v>8</v>
      </c>
      <c r="N404">
        <v>7</v>
      </c>
      <c r="O404">
        <v>6</v>
      </c>
      <c r="P404">
        <v>6</v>
      </c>
      <c r="Q404">
        <v>8</v>
      </c>
      <c r="R404">
        <v>7</v>
      </c>
      <c r="S404">
        <v>7</v>
      </c>
      <c r="T404">
        <v>8</v>
      </c>
      <c r="U404">
        <v>7</v>
      </c>
      <c r="V404">
        <v>9</v>
      </c>
      <c r="W404">
        <v>9</v>
      </c>
      <c r="X404">
        <v>0</v>
      </c>
      <c r="Y404">
        <v>8</v>
      </c>
      <c r="Z404">
        <v>7</v>
      </c>
      <c r="AA404">
        <v>6</v>
      </c>
      <c r="AB404">
        <v>8</v>
      </c>
      <c r="AC404">
        <v>2</v>
      </c>
      <c r="AD404">
        <f>IF(Table13[[#This Row],[payment]]=1,1,0)</f>
        <v>0</v>
      </c>
      <c r="AE404">
        <f>IF(Table13[[#This Row],[payment]]=2,1,0)</f>
        <v>1</v>
      </c>
      <c r="AF404">
        <f>IF(Table13[[#This Row],[payment]]=3,1,0)</f>
        <v>0</v>
      </c>
      <c r="AG404">
        <v>6</v>
      </c>
      <c r="AH404">
        <f>IF(Table13[[#This Row],[method_payment]]=1,1,0)</f>
        <v>0</v>
      </c>
      <c r="AI404">
        <f>IF(Table13[[#This Row],[method_payment]]=2,1,0)</f>
        <v>0</v>
      </c>
      <c r="AJ404">
        <f>IF(Table13[[#This Row],[method_payment]]=3,1,0)</f>
        <v>0</v>
      </c>
      <c r="AK404">
        <f>IF(Table13[[#This Row],[method_payment]]=5,1,0)</f>
        <v>0</v>
      </c>
      <c r="AL404">
        <f>IF(Table13[[#This Row],[method_payment]]=6,1,0)</f>
        <v>1</v>
      </c>
      <c r="AM404" t="s">
        <v>16</v>
      </c>
      <c r="AN404" t="s">
        <v>16</v>
      </c>
      <c r="AO404">
        <v>2</v>
      </c>
      <c r="AP404" s="2">
        <v>653.29</v>
      </c>
      <c r="AQ404" s="3">
        <f>IF(AND(Table13[[#This Row],[Average_amount_spent_per_visit_last_3_months]]&gt;=1,Table13[[#This Row],[Average_amount_spent_per_visit_last_3_months]]&lt;=999),1,0)</f>
        <v>1</v>
      </c>
      <c r="AR404" s="3">
        <f>IF(AND(Table13[[#This Row],[Average_amount_spent_per_visit_last_3_months]]&gt;=1000,Table13[[#This Row],[Average_amount_spent_per_visit_last_3_months]]&lt;=6700),1,0)</f>
        <v>0</v>
      </c>
      <c r="AS404">
        <v>2</v>
      </c>
      <c r="AT404">
        <v>36</v>
      </c>
      <c r="AU404">
        <f>IF(AND(Table13[[#This Row],[Age]]&gt;=18,Table13[[#This Row],[Age]]&lt;=25),1,0)</f>
        <v>0</v>
      </c>
      <c r="AV404">
        <f>IF(AND(Table13[[#This Row],[Age]]&gt;=26,Table13[[#This Row],[Age]]&lt;=35),1,0)</f>
        <v>0</v>
      </c>
      <c r="AW404">
        <f>IF(AND(Table13[[#This Row],[Age]]&gt;=36,Table13[[#This Row],[Age]]&lt;=45),1,0)</f>
        <v>1</v>
      </c>
      <c r="AX404">
        <f>IF(AND(Table13[[#This Row],[Age]]&gt;=46,Table13[[#This Row],[Age]]&lt;=55),1,0)</f>
        <v>0</v>
      </c>
      <c r="AY404">
        <f>IF(AND(Table13[[#This Row],[Age]]&gt;=56,Table13[[#This Row],[Age]]&lt;=67),1,0)</f>
        <v>0</v>
      </c>
      <c r="AZ404" t="s">
        <v>24</v>
      </c>
      <c r="BA404">
        <f>IF(Table13[[#This Row],[Marital Status]]="Married",1,0)</f>
        <v>0</v>
      </c>
      <c r="BB404">
        <f>IF(Table13[[#This Row],[Marital Status]]="Single",1,0)</f>
        <v>1</v>
      </c>
      <c r="BC404" t="s">
        <v>27</v>
      </c>
      <c r="BD404">
        <f>IF(Table13[[#This Row],[gender]]="Male",1,0)</f>
        <v>1</v>
      </c>
      <c r="BE404">
        <f>IF(Table13[[#This Row],[gender]]="Female",1,0)</f>
        <v>0</v>
      </c>
      <c r="BF404" t="s">
        <v>23</v>
      </c>
      <c r="BG404">
        <f>IF(Table13[[#This Row],[Highest level of Education]]="Did not attend school",1,0)</f>
        <v>0</v>
      </c>
      <c r="BH404">
        <f>IF(Table13[[#This Row],[Highest level of Education]]="K12 completed",1,0)</f>
        <v>0</v>
      </c>
      <c r="BI404">
        <f>IF(Table13[[#This Row],[Highest level of Education]]="High School Completed",1,0)</f>
        <v>0</v>
      </c>
      <c r="BJ404">
        <f>IF(Table13[[#This Row],[Highest level of Education]]="Technical Diploma/Partially completed College",1,0)</f>
        <v>1</v>
      </c>
      <c r="BK404">
        <f>IF(Table13[[#This Row],[Highest level of Education]]="University/College Degree",1,0)</f>
        <v>0</v>
      </c>
      <c r="BL404">
        <f>IF(Table13[[#This Row],[Highest level of Education]]="Post-graduate education",1,0)</f>
        <v>0</v>
      </c>
      <c r="BM404">
        <v>0</v>
      </c>
      <c r="BN404">
        <v>1</v>
      </c>
      <c r="BO404">
        <v>3</v>
      </c>
      <c r="BP404">
        <f>IF(Table13[[#This Row],[Monthly_Income 1_5500 2_8000 3_11000 4_15000 5_20000 6_27000 7_35000 8_5000 9_51000 98_0]]=1,1,0)</f>
        <v>0</v>
      </c>
      <c r="BQ404">
        <f>IF(Table13[[#This Row],[Monthly_Income 1_5500 2_8000 3_11000 4_15000 5_20000 6_27000 7_35000 8_5000 9_51000 98_0]]=2,1,0)</f>
        <v>0</v>
      </c>
      <c r="BR404">
        <f>IF(Table13[[#This Row],[Monthly_Income 1_5500 2_8000 3_11000 4_15000 5_20000 6_27000 7_35000 8_5000 9_51000 98_0]]=3,1,0)</f>
        <v>1</v>
      </c>
      <c r="BS404">
        <f>IF(Table13[[#This Row],[Monthly_Income 1_5500 2_8000 3_11000 4_15000 5_20000 6_27000 7_35000 8_5000 9_51000 98_0]]=4,1,0)</f>
        <v>0</v>
      </c>
      <c r="BT404">
        <f>IF(Table13[[#This Row],[Monthly_Income 1_5500 2_8000 3_11000 4_15000 5_20000 6_27000 7_35000 8_5000 9_51000 98_0]]=5,1,0)</f>
        <v>0</v>
      </c>
      <c r="BU404">
        <f>IF(Table13[[#This Row],[Monthly_Income 1_5500 2_8000 3_11000 4_15000 5_20000 6_27000 7_35000 8_5000 9_51000 98_0]]=6,1,0)</f>
        <v>0</v>
      </c>
      <c r="BV404">
        <f>IF(Table13[[#This Row],[Monthly_Income 1_5500 2_8000 3_11000 4_15000 5_20000 6_27000 7_35000 8_5000 9_51000 98_0]]=7,1,0)</f>
        <v>0</v>
      </c>
      <c r="BW404">
        <f>IF(Table13[[#This Row],[Monthly_Income 1_5500 2_8000 3_11000 4_15000 5_20000 6_27000 7_35000 8_5000 9_51000 98_0]]=8,1,0)</f>
        <v>0</v>
      </c>
      <c r="BX404">
        <f>IF(Table13[[#This Row],[Monthly_Income 1_5500 2_8000 3_11000 4_15000 5_20000 6_27000 7_35000 8_5000 9_51000 98_0]]=9,1,0)</f>
        <v>0</v>
      </c>
      <c r="BY404">
        <f>IF(Table13[[#This Row],[Monthly_Income 1_5500 2_8000 3_11000 4_15000 5_20000 6_27000 7_35000 8_5000 9_51000 98_0]]=98,1,0)</f>
        <v>0</v>
      </c>
      <c r="BZ404">
        <v>7</v>
      </c>
      <c r="CA404">
        <f>IF(Table13[[#This Row],[Monthly_Household_Income]]=1,1,0)</f>
        <v>0</v>
      </c>
      <c r="CB404">
        <f>IF(Table13[[#This Row],[Monthly_Household_Income]]=2,1,0)</f>
        <v>0</v>
      </c>
      <c r="CC404">
        <f>IF(Table13[[#This Row],[Monthly_Household_Income]]=3,1,0)</f>
        <v>0</v>
      </c>
      <c r="CD404">
        <f>IF(Table13[[#This Row],[Monthly_Household_Income]]=4,1,0)</f>
        <v>0</v>
      </c>
      <c r="CE404">
        <f>IF(Table13[[#This Row],[Monthly_Household_Income]]=5,1,0)</f>
        <v>0</v>
      </c>
      <c r="CF404">
        <f>IF(Table13[[#This Row],[Monthly_Household_Income]]=6,1,0)</f>
        <v>0</v>
      </c>
      <c r="CG404">
        <f>IF(Table13[[#This Row],[Monthly_Household_Income]]=7,1,0)</f>
        <v>1</v>
      </c>
      <c r="CH404">
        <f>IF(Table13[[#This Row],[Monthly_Household_Income]]=8,1,0)</f>
        <v>0</v>
      </c>
      <c r="CI404">
        <f>IF(Table13[[#This Row],[Monthly_Household_Income]]=9,1,0)</f>
        <v>0</v>
      </c>
      <c r="CJ404">
        <f>IF(Table13[[#This Row],[Monthly_Household_Income]]=98,1,0)</f>
        <v>0</v>
      </c>
    </row>
    <row r="405" spans="1:88">
      <c r="A405">
        <v>1485</v>
      </c>
      <c r="B405" s="1">
        <v>42972</v>
      </c>
      <c r="C405" t="s">
        <v>32</v>
      </c>
      <c r="D405">
        <v>6</v>
      </c>
      <c r="E405">
        <v>7</v>
      </c>
      <c r="F405">
        <v>9</v>
      </c>
      <c r="G405">
        <v>8</v>
      </c>
      <c r="H405">
        <v>8</v>
      </c>
      <c r="I405">
        <v>8</v>
      </c>
      <c r="J405" t="s">
        <v>15</v>
      </c>
      <c r="K405">
        <v>7</v>
      </c>
      <c r="L405">
        <v>9</v>
      </c>
      <c r="M405">
        <v>9</v>
      </c>
      <c r="N405">
        <v>8</v>
      </c>
      <c r="O405">
        <v>6</v>
      </c>
      <c r="P405">
        <v>6</v>
      </c>
      <c r="Q405">
        <v>8</v>
      </c>
      <c r="R405">
        <v>7</v>
      </c>
      <c r="S405">
        <v>7</v>
      </c>
      <c r="T405">
        <v>7</v>
      </c>
      <c r="U405">
        <v>9</v>
      </c>
      <c r="V405">
        <v>7</v>
      </c>
      <c r="W405">
        <v>8</v>
      </c>
      <c r="X405">
        <v>8</v>
      </c>
      <c r="Y405">
        <v>7</v>
      </c>
      <c r="Z405">
        <v>8</v>
      </c>
      <c r="AA405">
        <v>6</v>
      </c>
      <c r="AB405">
        <v>7</v>
      </c>
      <c r="AC405">
        <v>1</v>
      </c>
      <c r="AD405">
        <f>IF(Table13[[#This Row],[payment]]=1,1,0)</f>
        <v>1</v>
      </c>
      <c r="AE405">
        <f>IF(Table13[[#This Row],[payment]]=2,1,0)</f>
        <v>0</v>
      </c>
      <c r="AF405">
        <f>IF(Table13[[#This Row],[payment]]=3,1,0)</f>
        <v>0</v>
      </c>
      <c r="AG405">
        <v>2</v>
      </c>
      <c r="AH405">
        <f>IF(Table13[[#This Row],[method_payment]]=1,1,0)</f>
        <v>0</v>
      </c>
      <c r="AI405">
        <f>IF(Table13[[#This Row],[method_payment]]=2,1,0)</f>
        <v>1</v>
      </c>
      <c r="AJ405">
        <f>IF(Table13[[#This Row],[method_payment]]=3,1,0)</f>
        <v>0</v>
      </c>
      <c r="AK405">
        <f>IF(Table13[[#This Row],[method_payment]]=5,1,0)</f>
        <v>0</v>
      </c>
      <c r="AL405">
        <f>IF(Table13[[#This Row],[method_payment]]=6,1,0)</f>
        <v>0</v>
      </c>
      <c r="AM405" t="s">
        <v>16</v>
      </c>
      <c r="AN405" t="s">
        <v>16</v>
      </c>
      <c r="AO405">
        <v>1</v>
      </c>
      <c r="AP405" s="2">
        <v>146.44</v>
      </c>
      <c r="AQ405" s="3">
        <f>IF(AND(Table13[[#This Row],[Average_amount_spent_per_visit_last_3_months]]&gt;=1,Table13[[#This Row],[Average_amount_spent_per_visit_last_3_months]]&lt;=999),1,0)</f>
        <v>1</v>
      </c>
      <c r="AR405" s="3">
        <f>IF(AND(Table13[[#This Row],[Average_amount_spent_per_visit_last_3_months]]&gt;=1000,Table13[[#This Row],[Average_amount_spent_per_visit_last_3_months]]&lt;=6700),1,0)</f>
        <v>0</v>
      </c>
      <c r="AS405">
        <v>2</v>
      </c>
      <c r="AT405">
        <v>25</v>
      </c>
      <c r="AU405">
        <f>IF(AND(Table13[[#This Row],[Age]]&gt;=18,Table13[[#This Row],[Age]]&lt;=25),1,0)</f>
        <v>1</v>
      </c>
      <c r="AV405">
        <f>IF(AND(Table13[[#This Row],[Age]]&gt;=26,Table13[[#This Row],[Age]]&lt;=35),1,0)</f>
        <v>0</v>
      </c>
      <c r="AW405">
        <f>IF(AND(Table13[[#This Row],[Age]]&gt;=36,Table13[[#This Row],[Age]]&lt;=45),1,0)</f>
        <v>0</v>
      </c>
      <c r="AX405">
        <f>IF(AND(Table13[[#This Row],[Age]]&gt;=46,Table13[[#This Row],[Age]]&lt;=55),1,0)</f>
        <v>0</v>
      </c>
      <c r="AY405">
        <f>IF(AND(Table13[[#This Row],[Age]]&gt;=56,Table13[[#This Row],[Age]]&lt;=67),1,0)</f>
        <v>0</v>
      </c>
      <c r="AZ405" t="s">
        <v>24</v>
      </c>
      <c r="BA405">
        <f>IF(Table13[[#This Row],[Marital Status]]="Married",1,0)</f>
        <v>0</v>
      </c>
      <c r="BB405">
        <f>IF(Table13[[#This Row],[Marital Status]]="Single",1,0)</f>
        <v>1</v>
      </c>
      <c r="BC405" t="s">
        <v>27</v>
      </c>
      <c r="BD405">
        <f>IF(Table13[[#This Row],[gender]]="Male",1,0)</f>
        <v>1</v>
      </c>
      <c r="BE405">
        <f>IF(Table13[[#This Row],[gender]]="Female",1,0)</f>
        <v>0</v>
      </c>
      <c r="BF405" t="s">
        <v>23</v>
      </c>
      <c r="BG405">
        <f>IF(Table13[[#This Row],[Highest level of Education]]="Did not attend school",1,0)</f>
        <v>0</v>
      </c>
      <c r="BH405">
        <f>IF(Table13[[#This Row],[Highest level of Education]]="K12 completed",1,0)</f>
        <v>0</v>
      </c>
      <c r="BI405">
        <f>IF(Table13[[#This Row],[Highest level of Education]]="High School Completed",1,0)</f>
        <v>0</v>
      </c>
      <c r="BJ405">
        <f>IF(Table13[[#This Row],[Highest level of Education]]="Technical Diploma/Partially completed College",1,0)</f>
        <v>1</v>
      </c>
      <c r="BK405">
        <f>IF(Table13[[#This Row],[Highest level of Education]]="University/College Degree",1,0)</f>
        <v>0</v>
      </c>
      <c r="BL405">
        <f>IF(Table13[[#This Row],[Highest level of Education]]="Post-graduate education",1,0)</f>
        <v>0</v>
      </c>
      <c r="BM405">
        <v>0</v>
      </c>
      <c r="BN405">
        <v>1</v>
      </c>
      <c r="BO405">
        <v>2</v>
      </c>
      <c r="BP405">
        <f>IF(Table13[[#This Row],[Monthly_Income 1_5500 2_8000 3_11000 4_15000 5_20000 6_27000 7_35000 8_5000 9_51000 98_0]]=1,1,0)</f>
        <v>0</v>
      </c>
      <c r="BQ405">
        <f>IF(Table13[[#This Row],[Monthly_Income 1_5500 2_8000 3_11000 4_15000 5_20000 6_27000 7_35000 8_5000 9_51000 98_0]]=2,1,0)</f>
        <v>1</v>
      </c>
      <c r="BR405">
        <f>IF(Table13[[#This Row],[Monthly_Income 1_5500 2_8000 3_11000 4_15000 5_20000 6_27000 7_35000 8_5000 9_51000 98_0]]=3,1,0)</f>
        <v>0</v>
      </c>
      <c r="BS405">
        <f>IF(Table13[[#This Row],[Monthly_Income 1_5500 2_8000 3_11000 4_15000 5_20000 6_27000 7_35000 8_5000 9_51000 98_0]]=4,1,0)</f>
        <v>0</v>
      </c>
      <c r="BT405">
        <f>IF(Table13[[#This Row],[Monthly_Income 1_5500 2_8000 3_11000 4_15000 5_20000 6_27000 7_35000 8_5000 9_51000 98_0]]=5,1,0)</f>
        <v>0</v>
      </c>
      <c r="BU405">
        <f>IF(Table13[[#This Row],[Monthly_Income 1_5500 2_8000 3_11000 4_15000 5_20000 6_27000 7_35000 8_5000 9_51000 98_0]]=6,1,0)</f>
        <v>0</v>
      </c>
      <c r="BV405">
        <f>IF(Table13[[#This Row],[Monthly_Income 1_5500 2_8000 3_11000 4_15000 5_20000 6_27000 7_35000 8_5000 9_51000 98_0]]=7,1,0)</f>
        <v>0</v>
      </c>
      <c r="BW405">
        <f>IF(Table13[[#This Row],[Monthly_Income 1_5500 2_8000 3_11000 4_15000 5_20000 6_27000 7_35000 8_5000 9_51000 98_0]]=8,1,0)</f>
        <v>0</v>
      </c>
      <c r="BX405">
        <f>IF(Table13[[#This Row],[Monthly_Income 1_5500 2_8000 3_11000 4_15000 5_20000 6_27000 7_35000 8_5000 9_51000 98_0]]=9,1,0)</f>
        <v>0</v>
      </c>
      <c r="BY405">
        <f>IF(Table13[[#This Row],[Monthly_Income 1_5500 2_8000 3_11000 4_15000 5_20000 6_27000 7_35000 8_5000 9_51000 98_0]]=98,1,0)</f>
        <v>0</v>
      </c>
      <c r="BZ405">
        <v>3</v>
      </c>
      <c r="CA405">
        <f>IF(Table13[[#This Row],[Monthly_Household_Income]]=1,1,0)</f>
        <v>0</v>
      </c>
      <c r="CB405">
        <f>IF(Table13[[#This Row],[Monthly_Household_Income]]=2,1,0)</f>
        <v>0</v>
      </c>
      <c r="CC405">
        <f>IF(Table13[[#This Row],[Monthly_Household_Income]]=3,1,0)</f>
        <v>1</v>
      </c>
      <c r="CD405">
        <f>IF(Table13[[#This Row],[Monthly_Household_Income]]=4,1,0)</f>
        <v>0</v>
      </c>
      <c r="CE405">
        <f>IF(Table13[[#This Row],[Monthly_Household_Income]]=5,1,0)</f>
        <v>0</v>
      </c>
      <c r="CF405">
        <f>IF(Table13[[#This Row],[Monthly_Household_Income]]=6,1,0)</f>
        <v>0</v>
      </c>
      <c r="CG405">
        <f>IF(Table13[[#This Row],[Monthly_Household_Income]]=7,1,0)</f>
        <v>0</v>
      </c>
      <c r="CH405">
        <f>IF(Table13[[#This Row],[Monthly_Household_Income]]=8,1,0)</f>
        <v>0</v>
      </c>
      <c r="CI405">
        <f>IF(Table13[[#This Row],[Monthly_Household_Income]]=9,1,0)</f>
        <v>0</v>
      </c>
      <c r="CJ405">
        <f>IF(Table13[[#This Row],[Monthly_Household_Income]]=98,1,0)</f>
        <v>0</v>
      </c>
    </row>
    <row r="406" spans="1:88">
      <c r="A406">
        <v>1489</v>
      </c>
      <c r="B406" s="1">
        <v>43038</v>
      </c>
      <c r="C406" t="s">
        <v>33</v>
      </c>
      <c r="D406">
        <v>10</v>
      </c>
      <c r="E406">
        <v>10</v>
      </c>
      <c r="F406">
        <v>10</v>
      </c>
      <c r="G406">
        <v>9</v>
      </c>
      <c r="H406">
        <v>9</v>
      </c>
      <c r="I406">
        <v>10</v>
      </c>
      <c r="J406" t="s">
        <v>15</v>
      </c>
      <c r="K406">
        <v>10</v>
      </c>
      <c r="L406">
        <v>10</v>
      </c>
      <c r="M406">
        <v>9</v>
      </c>
      <c r="N406">
        <v>10</v>
      </c>
      <c r="O406">
        <v>9</v>
      </c>
      <c r="P406">
        <v>10</v>
      </c>
      <c r="Q406">
        <v>10</v>
      </c>
      <c r="R406">
        <v>9</v>
      </c>
      <c r="S406">
        <v>9</v>
      </c>
      <c r="T406">
        <v>9</v>
      </c>
      <c r="U406">
        <v>10</v>
      </c>
      <c r="V406">
        <v>9</v>
      </c>
      <c r="W406">
        <v>10</v>
      </c>
      <c r="X406">
        <v>0</v>
      </c>
      <c r="Y406">
        <v>9</v>
      </c>
      <c r="Z406">
        <v>10</v>
      </c>
      <c r="AA406">
        <v>9</v>
      </c>
      <c r="AB406">
        <v>10</v>
      </c>
      <c r="AC406">
        <v>1</v>
      </c>
      <c r="AD406">
        <f>IF(Table13[[#This Row],[payment]]=1,1,0)</f>
        <v>1</v>
      </c>
      <c r="AE406">
        <f>IF(Table13[[#This Row],[payment]]=2,1,0)</f>
        <v>0</v>
      </c>
      <c r="AF406">
        <f>IF(Table13[[#This Row],[payment]]=3,1,0)</f>
        <v>0</v>
      </c>
      <c r="AG406">
        <v>6</v>
      </c>
      <c r="AH406">
        <f>IF(Table13[[#This Row],[method_payment]]=1,1,0)</f>
        <v>0</v>
      </c>
      <c r="AI406">
        <f>IF(Table13[[#This Row],[method_payment]]=2,1,0)</f>
        <v>0</v>
      </c>
      <c r="AJ406">
        <f>IF(Table13[[#This Row],[method_payment]]=3,1,0)</f>
        <v>0</v>
      </c>
      <c r="AK406">
        <f>IF(Table13[[#This Row],[method_payment]]=5,1,0)</f>
        <v>0</v>
      </c>
      <c r="AL406">
        <f>IF(Table13[[#This Row],[method_payment]]=6,1,0)</f>
        <v>1</v>
      </c>
      <c r="AM406" t="s">
        <v>15</v>
      </c>
      <c r="AN406" t="s">
        <v>16</v>
      </c>
      <c r="AO406">
        <v>3</v>
      </c>
      <c r="AP406" s="2">
        <v>125.86</v>
      </c>
      <c r="AQ406" s="3">
        <f>IF(AND(Table13[[#This Row],[Average_amount_spent_per_visit_last_3_months]]&gt;=1,Table13[[#This Row],[Average_amount_spent_per_visit_last_3_months]]&lt;=999),1,0)</f>
        <v>1</v>
      </c>
      <c r="AR406" s="3">
        <f>IF(AND(Table13[[#This Row],[Average_amount_spent_per_visit_last_3_months]]&gt;=1000,Table13[[#This Row],[Average_amount_spent_per_visit_last_3_months]]&lt;=6700),1,0)</f>
        <v>0</v>
      </c>
      <c r="AS406">
        <v>2</v>
      </c>
      <c r="AT406">
        <v>27</v>
      </c>
      <c r="AU406">
        <f>IF(AND(Table13[[#This Row],[Age]]&gt;=18,Table13[[#This Row],[Age]]&lt;=25),1,0)</f>
        <v>0</v>
      </c>
      <c r="AV406">
        <f>IF(AND(Table13[[#This Row],[Age]]&gt;=26,Table13[[#This Row],[Age]]&lt;=35),1,0)</f>
        <v>1</v>
      </c>
      <c r="AW406">
        <f>IF(AND(Table13[[#This Row],[Age]]&gt;=36,Table13[[#This Row],[Age]]&lt;=45),1,0)</f>
        <v>0</v>
      </c>
      <c r="AX406">
        <f>IF(AND(Table13[[#This Row],[Age]]&gt;=46,Table13[[#This Row],[Age]]&lt;=55),1,0)</f>
        <v>0</v>
      </c>
      <c r="AY406">
        <f>IF(AND(Table13[[#This Row],[Age]]&gt;=56,Table13[[#This Row],[Age]]&lt;=67),1,0)</f>
        <v>0</v>
      </c>
      <c r="AZ406" t="s">
        <v>25</v>
      </c>
      <c r="BA406">
        <f>IF(Table13[[#This Row],[Marital Status]]="Married",1,0)</f>
        <v>1</v>
      </c>
      <c r="BB406">
        <f>IF(Table13[[#This Row],[Marital Status]]="Single",1,0)</f>
        <v>0</v>
      </c>
      <c r="BC406" t="s">
        <v>27</v>
      </c>
      <c r="BD406">
        <f>IF(Table13[[#This Row],[gender]]="Male",1,0)</f>
        <v>1</v>
      </c>
      <c r="BE406">
        <f>IF(Table13[[#This Row],[gender]]="Female",1,0)</f>
        <v>0</v>
      </c>
      <c r="BF406" t="s">
        <v>23</v>
      </c>
      <c r="BG406">
        <f>IF(Table13[[#This Row],[Highest level of Education]]="Did not attend school",1,0)</f>
        <v>0</v>
      </c>
      <c r="BH406">
        <f>IF(Table13[[#This Row],[Highest level of Education]]="K12 completed",1,0)</f>
        <v>0</v>
      </c>
      <c r="BI406">
        <f>IF(Table13[[#This Row],[Highest level of Education]]="High School Completed",1,0)</f>
        <v>0</v>
      </c>
      <c r="BJ406">
        <f>IF(Table13[[#This Row],[Highest level of Education]]="Technical Diploma/Partially completed College",1,0)</f>
        <v>1</v>
      </c>
      <c r="BK406">
        <f>IF(Table13[[#This Row],[Highest level of Education]]="University/College Degree",1,0)</f>
        <v>0</v>
      </c>
      <c r="BL406">
        <f>IF(Table13[[#This Row],[Highest level of Education]]="Post-graduate education",1,0)</f>
        <v>0</v>
      </c>
      <c r="BM406">
        <v>2</v>
      </c>
      <c r="BN406">
        <v>1</v>
      </c>
      <c r="BO406">
        <v>2</v>
      </c>
      <c r="BP406">
        <f>IF(Table13[[#This Row],[Monthly_Income 1_5500 2_8000 3_11000 4_15000 5_20000 6_27000 7_35000 8_5000 9_51000 98_0]]=1,1,0)</f>
        <v>0</v>
      </c>
      <c r="BQ406">
        <f>IF(Table13[[#This Row],[Monthly_Income 1_5500 2_8000 3_11000 4_15000 5_20000 6_27000 7_35000 8_5000 9_51000 98_0]]=2,1,0)</f>
        <v>1</v>
      </c>
      <c r="BR406">
        <f>IF(Table13[[#This Row],[Monthly_Income 1_5500 2_8000 3_11000 4_15000 5_20000 6_27000 7_35000 8_5000 9_51000 98_0]]=3,1,0)</f>
        <v>0</v>
      </c>
      <c r="BS406">
        <f>IF(Table13[[#This Row],[Monthly_Income 1_5500 2_8000 3_11000 4_15000 5_20000 6_27000 7_35000 8_5000 9_51000 98_0]]=4,1,0)</f>
        <v>0</v>
      </c>
      <c r="BT406">
        <f>IF(Table13[[#This Row],[Monthly_Income 1_5500 2_8000 3_11000 4_15000 5_20000 6_27000 7_35000 8_5000 9_51000 98_0]]=5,1,0)</f>
        <v>0</v>
      </c>
      <c r="BU406">
        <f>IF(Table13[[#This Row],[Monthly_Income 1_5500 2_8000 3_11000 4_15000 5_20000 6_27000 7_35000 8_5000 9_51000 98_0]]=6,1,0)</f>
        <v>0</v>
      </c>
      <c r="BV406">
        <f>IF(Table13[[#This Row],[Monthly_Income 1_5500 2_8000 3_11000 4_15000 5_20000 6_27000 7_35000 8_5000 9_51000 98_0]]=7,1,0)</f>
        <v>0</v>
      </c>
      <c r="BW406">
        <f>IF(Table13[[#This Row],[Monthly_Income 1_5500 2_8000 3_11000 4_15000 5_20000 6_27000 7_35000 8_5000 9_51000 98_0]]=8,1,0)</f>
        <v>0</v>
      </c>
      <c r="BX406">
        <f>IF(Table13[[#This Row],[Monthly_Income 1_5500 2_8000 3_11000 4_15000 5_20000 6_27000 7_35000 8_5000 9_51000 98_0]]=9,1,0)</f>
        <v>0</v>
      </c>
      <c r="BY406">
        <f>IF(Table13[[#This Row],[Monthly_Income 1_5500 2_8000 3_11000 4_15000 5_20000 6_27000 7_35000 8_5000 9_51000 98_0]]=98,1,0)</f>
        <v>0</v>
      </c>
      <c r="BZ406">
        <v>5</v>
      </c>
      <c r="CA406">
        <f>IF(Table13[[#This Row],[Monthly_Household_Income]]=1,1,0)</f>
        <v>0</v>
      </c>
      <c r="CB406">
        <f>IF(Table13[[#This Row],[Monthly_Household_Income]]=2,1,0)</f>
        <v>0</v>
      </c>
      <c r="CC406">
        <f>IF(Table13[[#This Row],[Monthly_Household_Income]]=3,1,0)</f>
        <v>0</v>
      </c>
      <c r="CD406">
        <f>IF(Table13[[#This Row],[Monthly_Household_Income]]=4,1,0)</f>
        <v>0</v>
      </c>
      <c r="CE406">
        <f>IF(Table13[[#This Row],[Monthly_Household_Income]]=5,1,0)</f>
        <v>1</v>
      </c>
      <c r="CF406">
        <f>IF(Table13[[#This Row],[Monthly_Household_Income]]=6,1,0)</f>
        <v>0</v>
      </c>
      <c r="CG406">
        <f>IF(Table13[[#This Row],[Monthly_Household_Income]]=7,1,0)</f>
        <v>0</v>
      </c>
      <c r="CH406">
        <f>IF(Table13[[#This Row],[Monthly_Household_Income]]=8,1,0)</f>
        <v>0</v>
      </c>
      <c r="CI406">
        <f>IF(Table13[[#This Row],[Monthly_Household_Income]]=9,1,0)</f>
        <v>0</v>
      </c>
      <c r="CJ406">
        <f>IF(Table13[[#This Row],[Monthly_Household_Income]]=98,1,0)</f>
        <v>0</v>
      </c>
    </row>
    <row r="407" spans="1:88">
      <c r="A407">
        <v>1492</v>
      </c>
      <c r="B407" s="1">
        <v>43251</v>
      </c>
      <c r="C407" t="s">
        <v>9</v>
      </c>
      <c r="D407">
        <v>7</v>
      </c>
      <c r="E407">
        <v>8</v>
      </c>
      <c r="F407">
        <v>7</v>
      </c>
      <c r="G407">
        <v>7</v>
      </c>
      <c r="H407">
        <v>7</v>
      </c>
      <c r="I407">
        <v>7</v>
      </c>
      <c r="J407" t="s">
        <v>15</v>
      </c>
      <c r="K407">
        <v>8</v>
      </c>
      <c r="L407">
        <v>6</v>
      </c>
      <c r="M407">
        <v>7</v>
      </c>
      <c r="N407">
        <v>7</v>
      </c>
      <c r="O407">
        <v>6</v>
      </c>
      <c r="P407">
        <v>8</v>
      </c>
      <c r="Q407">
        <v>7</v>
      </c>
      <c r="R407">
        <v>7</v>
      </c>
      <c r="S407">
        <v>6</v>
      </c>
      <c r="T407">
        <v>8</v>
      </c>
      <c r="U407">
        <v>7</v>
      </c>
      <c r="V407">
        <v>7</v>
      </c>
      <c r="W407">
        <v>8</v>
      </c>
      <c r="X407">
        <v>6</v>
      </c>
      <c r="Y407">
        <v>8</v>
      </c>
      <c r="Z407">
        <v>7</v>
      </c>
      <c r="AA407">
        <v>7</v>
      </c>
      <c r="AB407">
        <v>8</v>
      </c>
      <c r="AC407">
        <v>2</v>
      </c>
      <c r="AD407">
        <f>IF(Table13[[#This Row],[payment]]=1,1,0)</f>
        <v>0</v>
      </c>
      <c r="AE407">
        <f>IF(Table13[[#This Row],[payment]]=2,1,0)</f>
        <v>1</v>
      </c>
      <c r="AF407">
        <f>IF(Table13[[#This Row],[payment]]=3,1,0)</f>
        <v>0</v>
      </c>
      <c r="AG407">
        <v>1</v>
      </c>
      <c r="AH407">
        <f>IF(Table13[[#This Row],[method_payment]]=1,1,0)</f>
        <v>1</v>
      </c>
      <c r="AI407">
        <f>IF(Table13[[#This Row],[method_payment]]=2,1,0)</f>
        <v>0</v>
      </c>
      <c r="AJ407">
        <f>IF(Table13[[#This Row],[method_payment]]=3,1,0)</f>
        <v>0</v>
      </c>
      <c r="AK407">
        <f>IF(Table13[[#This Row],[method_payment]]=5,1,0)</f>
        <v>0</v>
      </c>
      <c r="AL407">
        <f>IF(Table13[[#This Row],[method_payment]]=6,1,0)</f>
        <v>0</v>
      </c>
      <c r="AM407" t="s">
        <v>16</v>
      </c>
      <c r="AN407" t="s">
        <v>16</v>
      </c>
      <c r="AO407">
        <v>2</v>
      </c>
      <c r="AP407" s="2">
        <v>179.59</v>
      </c>
      <c r="AQ407" s="3">
        <f>IF(AND(Table13[[#This Row],[Average_amount_spent_per_visit_last_3_months]]&gt;=1,Table13[[#This Row],[Average_amount_spent_per_visit_last_3_months]]&lt;=999),1,0)</f>
        <v>1</v>
      </c>
      <c r="AR407" s="3">
        <f>IF(AND(Table13[[#This Row],[Average_amount_spent_per_visit_last_3_months]]&gt;=1000,Table13[[#This Row],[Average_amount_spent_per_visit_last_3_months]]&lt;=6700),1,0)</f>
        <v>0</v>
      </c>
      <c r="AS407">
        <v>3</v>
      </c>
      <c r="AT407">
        <v>29</v>
      </c>
      <c r="AU407">
        <f>IF(AND(Table13[[#This Row],[Age]]&gt;=18,Table13[[#This Row],[Age]]&lt;=25),1,0)</f>
        <v>0</v>
      </c>
      <c r="AV407">
        <f>IF(AND(Table13[[#This Row],[Age]]&gt;=26,Table13[[#This Row],[Age]]&lt;=35),1,0)</f>
        <v>1</v>
      </c>
      <c r="AW407">
        <f>IF(AND(Table13[[#This Row],[Age]]&gt;=36,Table13[[#This Row],[Age]]&lt;=45),1,0)</f>
        <v>0</v>
      </c>
      <c r="AX407">
        <f>IF(AND(Table13[[#This Row],[Age]]&gt;=46,Table13[[#This Row],[Age]]&lt;=55),1,0)</f>
        <v>0</v>
      </c>
      <c r="AY407">
        <f>IF(AND(Table13[[#This Row],[Age]]&gt;=56,Table13[[#This Row],[Age]]&lt;=67),1,0)</f>
        <v>0</v>
      </c>
      <c r="AZ407" t="s">
        <v>25</v>
      </c>
      <c r="BA407">
        <f>IF(Table13[[#This Row],[Marital Status]]="Married",1,0)</f>
        <v>1</v>
      </c>
      <c r="BB407">
        <f>IF(Table13[[#This Row],[Marital Status]]="Single",1,0)</f>
        <v>0</v>
      </c>
      <c r="BC407" t="s">
        <v>27</v>
      </c>
      <c r="BD407">
        <f>IF(Table13[[#This Row],[gender]]="Male",1,0)</f>
        <v>1</v>
      </c>
      <c r="BE407">
        <f>IF(Table13[[#This Row],[gender]]="Female",1,0)</f>
        <v>0</v>
      </c>
      <c r="BF407" t="s">
        <v>23</v>
      </c>
      <c r="BG407">
        <f>IF(Table13[[#This Row],[Highest level of Education]]="Did not attend school",1,0)</f>
        <v>0</v>
      </c>
      <c r="BH407">
        <f>IF(Table13[[#This Row],[Highest level of Education]]="K12 completed",1,0)</f>
        <v>0</v>
      </c>
      <c r="BI407">
        <f>IF(Table13[[#This Row],[Highest level of Education]]="High School Completed",1,0)</f>
        <v>0</v>
      </c>
      <c r="BJ407">
        <f>IF(Table13[[#This Row],[Highest level of Education]]="Technical Diploma/Partially completed College",1,0)</f>
        <v>1</v>
      </c>
      <c r="BK407">
        <f>IF(Table13[[#This Row],[Highest level of Education]]="University/College Degree",1,0)</f>
        <v>0</v>
      </c>
      <c r="BL407">
        <f>IF(Table13[[#This Row],[Highest level of Education]]="Post-graduate education",1,0)</f>
        <v>0</v>
      </c>
      <c r="BM407">
        <v>4</v>
      </c>
      <c r="BN407">
        <v>1</v>
      </c>
      <c r="BO407">
        <v>2</v>
      </c>
      <c r="BP407">
        <f>IF(Table13[[#This Row],[Monthly_Income 1_5500 2_8000 3_11000 4_15000 5_20000 6_27000 7_35000 8_5000 9_51000 98_0]]=1,1,0)</f>
        <v>0</v>
      </c>
      <c r="BQ407">
        <f>IF(Table13[[#This Row],[Monthly_Income 1_5500 2_8000 3_11000 4_15000 5_20000 6_27000 7_35000 8_5000 9_51000 98_0]]=2,1,0)</f>
        <v>1</v>
      </c>
      <c r="BR407">
        <f>IF(Table13[[#This Row],[Monthly_Income 1_5500 2_8000 3_11000 4_15000 5_20000 6_27000 7_35000 8_5000 9_51000 98_0]]=3,1,0)</f>
        <v>0</v>
      </c>
      <c r="BS407">
        <f>IF(Table13[[#This Row],[Monthly_Income 1_5500 2_8000 3_11000 4_15000 5_20000 6_27000 7_35000 8_5000 9_51000 98_0]]=4,1,0)</f>
        <v>0</v>
      </c>
      <c r="BT407">
        <f>IF(Table13[[#This Row],[Monthly_Income 1_5500 2_8000 3_11000 4_15000 5_20000 6_27000 7_35000 8_5000 9_51000 98_0]]=5,1,0)</f>
        <v>0</v>
      </c>
      <c r="BU407">
        <f>IF(Table13[[#This Row],[Monthly_Income 1_5500 2_8000 3_11000 4_15000 5_20000 6_27000 7_35000 8_5000 9_51000 98_0]]=6,1,0)</f>
        <v>0</v>
      </c>
      <c r="BV407">
        <f>IF(Table13[[#This Row],[Monthly_Income 1_5500 2_8000 3_11000 4_15000 5_20000 6_27000 7_35000 8_5000 9_51000 98_0]]=7,1,0)</f>
        <v>0</v>
      </c>
      <c r="BW407">
        <f>IF(Table13[[#This Row],[Monthly_Income 1_5500 2_8000 3_11000 4_15000 5_20000 6_27000 7_35000 8_5000 9_51000 98_0]]=8,1,0)</f>
        <v>0</v>
      </c>
      <c r="BX407">
        <f>IF(Table13[[#This Row],[Monthly_Income 1_5500 2_8000 3_11000 4_15000 5_20000 6_27000 7_35000 8_5000 9_51000 98_0]]=9,1,0)</f>
        <v>0</v>
      </c>
      <c r="BY407">
        <f>IF(Table13[[#This Row],[Monthly_Income 1_5500 2_8000 3_11000 4_15000 5_20000 6_27000 7_35000 8_5000 9_51000 98_0]]=98,1,0)</f>
        <v>0</v>
      </c>
      <c r="BZ407">
        <v>5</v>
      </c>
      <c r="CA407">
        <f>IF(Table13[[#This Row],[Monthly_Household_Income]]=1,1,0)</f>
        <v>0</v>
      </c>
      <c r="CB407">
        <f>IF(Table13[[#This Row],[Monthly_Household_Income]]=2,1,0)</f>
        <v>0</v>
      </c>
      <c r="CC407">
        <f>IF(Table13[[#This Row],[Monthly_Household_Income]]=3,1,0)</f>
        <v>0</v>
      </c>
      <c r="CD407">
        <f>IF(Table13[[#This Row],[Monthly_Household_Income]]=4,1,0)</f>
        <v>0</v>
      </c>
      <c r="CE407">
        <f>IF(Table13[[#This Row],[Monthly_Household_Income]]=5,1,0)</f>
        <v>1</v>
      </c>
      <c r="CF407">
        <f>IF(Table13[[#This Row],[Monthly_Household_Income]]=6,1,0)</f>
        <v>0</v>
      </c>
      <c r="CG407">
        <f>IF(Table13[[#This Row],[Monthly_Household_Income]]=7,1,0)</f>
        <v>0</v>
      </c>
      <c r="CH407">
        <f>IF(Table13[[#This Row],[Monthly_Household_Income]]=8,1,0)</f>
        <v>0</v>
      </c>
      <c r="CI407">
        <f>IF(Table13[[#This Row],[Monthly_Household_Income]]=9,1,0)</f>
        <v>0</v>
      </c>
      <c r="CJ407">
        <f>IF(Table13[[#This Row],[Monthly_Household_Income]]=98,1,0)</f>
        <v>0</v>
      </c>
    </row>
    <row r="408" spans="1:88">
      <c r="A408">
        <v>1493</v>
      </c>
      <c r="B408" s="1">
        <v>43252</v>
      </c>
      <c r="C408" t="s">
        <v>35</v>
      </c>
      <c r="D408">
        <v>8</v>
      </c>
      <c r="E408">
        <v>6</v>
      </c>
      <c r="F408">
        <v>8</v>
      </c>
      <c r="G408">
        <v>8</v>
      </c>
      <c r="H408">
        <v>8</v>
      </c>
      <c r="I408">
        <v>9</v>
      </c>
      <c r="J408" t="s">
        <v>16</v>
      </c>
      <c r="K408">
        <v>6</v>
      </c>
      <c r="L408">
        <v>8</v>
      </c>
      <c r="M408">
        <v>8</v>
      </c>
      <c r="N408">
        <v>7</v>
      </c>
      <c r="O408">
        <v>9</v>
      </c>
      <c r="P408">
        <v>6</v>
      </c>
      <c r="Q408">
        <v>8</v>
      </c>
      <c r="R408">
        <v>8</v>
      </c>
      <c r="S408">
        <v>6</v>
      </c>
      <c r="T408">
        <v>7</v>
      </c>
      <c r="U408">
        <v>8</v>
      </c>
      <c r="V408">
        <v>6</v>
      </c>
      <c r="W408">
        <v>8</v>
      </c>
      <c r="X408">
        <v>9</v>
      </c>
      <c r="Y408">
        <v>10</v>
      </c>
      <c r="Z408">
        <v>10</v>
      </c>
      <c r="AA408">
        <v>8</v>
      </c>
      <c r="AB408">
        <v>7</v>
      </c>
      <c r="AC408">
        <v>1</v>
      </c>
      <c r="AD408">
        <f>IF(Table13[[#This Row],[payment]]=1,1,0)</f>
        <v>1</v>
      </c>
      <c r="AE408">
        <f>IF(Table13[[#This Row],[payment]]=2,1,0)</f>
        <v>0</v>
      </c>
      <c r="AF408">
        <f>IF(Table13[[#This Row],[payment]]=3,1,0)</f>
        <v>0</v>
      </c>
      <c r="AG408">
        <v>6</v>
      </c>
      <c r="AH408">
        <f>IF(Table13[[#This Row],[method_payment]]=1,1,0)</f>
        <v>0</v>
      </c>
      <c r="AI408">
        <f>IF(Table13[[#This Row],[method_payment]]=2,1,0)</f>
        <v>0</v>
      </c>
      <c r="AJ408">
        <f>IF(Table13[[#This Row],[method_payment]]=3,1,0)</f>
        <v>0</v>
      </c>
      <c r="AK408">
        <f>IF(Table13[[#This Row],[method_payment]]=5,1,0)</f>
        <v>0</v>
      </c>
      <c r="AL408">
        <f>IF(Table13[[#This Row],[method_payment]]=6,1,0)</f>
        <v>1</v>
      </c>
      <c r="AM408" t="s">
        <v>16</v>
      </c>
      <c r="AN408" t="s">
        <v>16</v>
      </c>
      <c r="AO408">
        <v>1</v>
      </c>
      <c r="AP408" s="2">
        <v>146.75</v>
      </c>
      <c r="AQ408" s="3">
        <f>IF(AND(Table13[[#This Row],[Average_amount_spent_per_visit_last_3_months]]&gt;=1,Table13[[#This Row],[Average_amount_spent_per_visit_last_3_months]]&lt;=999),1,0)</f>
        <v>1</v>
      </c>
      <c r="AR408" s="3">
        <f>IF(AND(Table13[[#This Row],[Average_amount_spent_per_visit_last_3_months]]&gt;=1000,Table13[[#This Row],[Average_amount_spent_per_visit_last_3_months]]&lt;=6700),1,0)</f>
        <v>0</v>
      </c>
      <c r="AS408">
        <v>3</v>
      </c>
      <c r="AT408">
        <v>27</v>
      </c>
      <c r="AU408">
        <f>IF(AND(Table13[[#This Row],[Age]]&gt;=18,Table13[[#This Row],[Age]]&lt;=25),1,0)</f>
        <v>0</v>
      </c>
      <c r="AV408">
        <f>IF(AND(Table13[[#This Row],[Age]]&gt;=26,Table13[[#This Row],[Age]]&lt;=35),1,0)</f>
        <v>1</v>
      </c>
      <c r="AW408">
        <f>IF(AND(Table13[[#This Row],[Age]]&gt;=36,Table13[[#This Row],[Age]]&lt;=45),1,0)</f>
        <v>0</v>
      </c>
      <c r="AX408">
        <f>IF(AND(Table13[[#This Row],[Age]]&gt;=46,Table13[[#This Row],[Age]]&lt;=55),1,0)</f>
        <v>0</v>
      </c>
      <c r="AY408">
        <f>IF(AND(Table13[[#This Row],[Age]]&gt;=56,Table13[[#This Row],[Age]]&lt;=67),1,0)</f>
        <v>0</v>
      </c>
      <c r="AZ408" t="s">
        <v>24</v>
      </c>
      <c r="BA408">
        <f>IF(Table13[[#This Row],[Marital Status]]="Married",1,0)</f>
        <v>0</v>
      </c>
      <c r="BB408">
        <f>IF(Table13[[#This Row],[Marital Status]]="Single",1,0)</f>
        <v>1</v>
      </c>
      <c r="BC408" t="s">
        <v>28</v>
      </c>
      <c r="BD408">
        <f>IF(Table13[[#This Row],[gender]]="Male",1,0)</f>
        <v>0</v>
      </c>
      <c r="BE408">
        <f>IF(Table13[[#This Row],[gender]]="Female",1,0)</f>
        <v>1</v>
      </c>
      <c r="BF408" t="s">
        <v>19</v>
      </c>
      <c r="BG408">
        <f>IF(Table13[[#This Row],[Highest level of Education]]="Did not attend school",1,0)</f>
        <v>0</v>
      </c>
      <c r="BH408">
        <f>IF(Table13[[#This Row],[Highest level of Education]]="K12 completed",1,0)</f>
        <v>0</v>
      </c>
      <c r="BI408">
        <f>IF(Table13[[#This Row],[Highest level of Education]]="High School Completed",1,0)</f>
        <v>0</v>
      </c>
      <c r="BJ408">
        <f>IF(Table13[[#This Row],[Highest level of Education]]="Technical Diploma/Partially completed College",1,0)</f>
        <v>0</v>
      </c>
      <c r="BK408">
        <f>IF(Table13[[#This Row],[Highest level of Education]]="University/College Degree",1,0)</f>
        <v>1</v>
      </c>
      <c r="BL408">
        <f>IF(Table13[[#This Row],[Highest level of Education]]="Post-graduate education",1,0)</f>
        <v>0</v>
      </c>
      <c r="BM408">
        <v>0</v>
      </c>
      <c r="BN408">
        <v>1</v>
      </c>
      <c r="BO408">
        <v>3</v>
      </c>
      <c r="BP408">
        <f>IF(Table13[[#This Row],[Monthly_Income 1_5500 2_8000 3_11000 4_15000 5_20000 6_27000 7_35000 8_5000 9_51000 98_0]]=1,1,0)</f>
        <v>0</v>
      </c>
      <c r="BQ408">
        <f>IF(Table13[[#This Row],[Monthly_Income 1_5500 2_8000 3_11000 4_15000 5_20000 6_27000 7_35000 8_5000 9_51000 98_0]]=2,1,0)</f>
        <v>0</v>
      </c>
      <c r="BR408">
        <f>IF(Table13[[#This Row],[Monthly_Income 1_5500 2_8000 3_11000 4_15000 5_20000 6_27000 7_35000 8_5000 9_51000 98_0]]=3,1,0)</f>
        <v>1</v>
      </c>
      <c r="BS408">
        <f>IF(Table13[[#This Row],[Monthly_Income 1_5500 2_8000 3_11000 4_15000 5_20000 6_27000 7_35000 8_5000 9_51000 98_0]]=4,1,0)</f>
        <v>0</v>
      </c>
      <c r="BT408">
        <f>IF(Table13[[#This Row],[Monthly_Income 1_5500 2_8000 3_11000 4_15000 5_20000 6_27000 7_35000 8_5000 9_51000 98_0]]=5,1,0)</f>
        <v>0</v>
      </c>
      <c r="BU408">
        <f>IF(Table13[[#This Row],[Monthly_Income 1_5500 2_8000 3_11000 4_15000 5_20000 6_27000 7_35000 8_5000 9_51000 98_0]]=6,1,0)</f>
        <v>0</v>
      </c>
      <c r="BV408">
        <f>IF(Table13[[#This Row],[Monthly_Income 1_5500 2_8000 3_11000 4_15000 5_20000 6_27000 7_35000 8_5000 9_51000 98_0]]=7,1,0)</f>
        <v>0</v>
      </c>
      <c r="BW408">
        <f>IF(Table13[[#This Row],[Monthly_Income 1_5500 2_8000 3_11000 4_15000 5_20000 6_27000 7_35000 8_5000 9_51000 98_0]]=8,1,0)</f>
        <v>0</v>
      </c>
      <c r="BX408">
        <f>IF(Table13[[#This Row],[Monthly_Income 1_5500 2_8000 3_11000 4_15000 5_20000 6_27000 7_35000 8_5000 9_51000 98_0]]=9,1,0)</f>
        <v>0</v>
      </c>
      <c r="BY408">
        <f>IF(Table13[[#This Row],[Monthly_Income 1_5500 2_8000 3_11000 4_15000 5_20000 6_27000 7_35000 8_5000 9_51000 98_0]]=98,1,0)</f>
        <v>0</v>
      </c>
      <c r="BZ408">
        <v>7</v>
      </c>
      <c r="CA408">
        <f>IF(Table13[[#This Row],[Monthly_Household_Income]]=1,1,0)</f>
        <v>0</v>
      </c>
      <c r="CB408">
        <f>IF(Table13[[#This Row],[Monthly_Household_Income]]=2,1,0)</f>
        <v>0</v>
      </c>
      <c r="CC408">
        <f>IF(Table13[[#This Row],[Monthly_Household_Income]]=3,1,0)</f>
        <v>0</v>
      </c>
      <c r="CD408">
        <f>IF(Table13[[#This Row],[Monthly_Household_Income]]=4,1,0)</f>
        <v>0</v>
      </c>
      <c r="CE408">
        <f>IF(Table13[[#This Row],[Monthly_Household_Income]]=5,1,0)</f>
        <v>0</v>
      </c>
      <c r="CF408">
        <f>IF(Table13[[#This Row],[Monthly_Household_Income]]=6,1,0)</f>
        <v>0</v>
      </c>
      <c r="CG408">
        <f>IF(Table13[[#This Row],[Monthly_Household_Income]]=7,1,0)</f>
        <v>1</v>
      </c>
      <c r="CH408">
        <f>IF(Table13[[#This Row],[Monthly_Household_Income]]=8,1,0)</f>
        <v>0</v>
      </c>
      <c r="CI408">
        <f>IF(Table13[[#This Row],[Monthly_Household_Income]]=9,1,0)</f>
        <v>0</v>
      </c>
      <c r="CJ408">
        <f>IF(Table13[[#This Row],[Monthly_Household_Income]]=98,1,0)</f>
        <v>0</v>
      </c>
    </row>
    <row r="409" spans="1:88">
      <c r="A409">
        <v>1494</v>
      </c>
      <c r="B409" s="1">
        <v>42973</v>
      </c>
      <c r="C409" t="s">
        <v>31</v>
      </c>
      <c r="D409">
        <v>9</v>
      </c>
      <c r="E409">
        <v>9</v>
      </c>
      <c r="F409">
        <v>9</v>
      </c>
      <c r="G409">
        <v>8</v>
      </c>
      <c r="H409">
        <v>7</v>
      </c>
      <c r="I409">
        <v>8</v>
      </c>
      <c r="J409" t="s">
        <v>16</v>
      </c>
      <c r="K409">
        <v>8</v>
      </c>
      <c r="L409">
        <v>7</v>
      </c>
      <c r="M409">
        <v>9</v>
      </c>
      <c r="N409">
        <v>7</v>
      </c>
      <c r="O409">
        <v>10</v>
      </c>
      <c r="P409">
        <v>7</v>
      </c>
      <c r="Q409">
        <v>9</v>
      </c>
      <c r="R409">
        <v>9</v>
      </c>
      <c r="S409">
        <v>8</v>
      </c>
      <c r="T409">
        <v>7</v>
      </c>
      <c r="U409">
        <v>8</v>
      </c>
      <c r="V409">
        <v>6</v>
      </c>
      <c r="W409">
        <v>7</v>
      </c>
      <c r="X409">
        <v>9</v>
      </c>
      <c r="Y409">
        <v>7</v>
      </c>
      <c r="Z409">
        <v>9</v>
      </c>
      <c r="AA409">
        <v>8</v>
      </c>
      <c r="AB409">
        <v>9</v>
      </c>
      <c r="AC409">
        <v>1</v>
      </c>
      <c r="AD409">
        <f>IF(Table13[[#This Row],[payment]]=1,1,0)</f>
        <v>1</v>
      </c>
      <c r="AE409">
        <f>IF(Table13[[#This Row],[payment]]=2,1,0)</f>
        <v>0</v>
      </c>
      <c r="AF409">
        <f>IF(Table13[[#This Row],[payment]]=3,1,0)</f>
        <v>0</v>
      </c>
      <c r="AG409">
        <v>2</v>
      </c>
      <c r="AH409">
        <f>IF(Table13[[#This Row],[method_payment]]=1,1,0)</f>
        <v>0</v>
      </c>
      <c r="AI409">
        <f>IF(Table13[[#This Row],[method_payment]]=2,1,0)</f>
        <v>1</v>
      </c>
      <c r="AJ409">
        <f>IF(Table13[[#This Row],[method_payment]]=3,1,0)</f>
        <v>0</v>
      </c>
      <c r="AK409">
        <f>IF(Table13[[#This Row],[method_payment]]=5,1,0)</f>
        <v>0</v>
      </c>
      <c r="AL409">
        <f>IF(Table13[[#This Row],[method_payment]]=6,1,0)</f>
        <v>0</v>
      </c>
      <c r="AM409" t="s">
        <v>16</v>
      </c>
      <c r="AN409" t="s">
        <v>16</v>
      </c>
      <c r="AO409">
        <v>1</v>
      </c>
      <c r="AP409" s="2">
        <v>857.79</v>
      </c>
      <c r="AQ409" s="3">
        <f>IF(AND(Table13[[#This Row],[Average_amount_spent_per_visit_last_3_months]]&gt;=1,Table13[[#This Row],[Average_amount_spent_per_visit_last_3_months]]&lt;=999),1,0)</f>
        <v>1</v>
      </c>
      <c r="AR409" s="3">
        <f>IF(AND(Table13[[#This Row],[Average_amount_spent_per_visit_last_3_months]]&gt;=1000,Table13[[#This Row],[Average_amount_spent_per_visit_last_3_months]]&lt;=6700),1,0)</f>
        <v>0</v>
      </c>
      <c r="AS409">
        <v>3</v>
      </c>
      <c r="AT409">
        <v>38</v>
      </c>
      <c r="AU409">
        <f>IF(AND(Table13[[#This Row],[Age]]&gt;=18,Table13[[#This Row],[Age]]&lt;=25),1,0)</f>
        <v>0</v>
      </c>
      <c r="AV409">
        <f>IF(AND(Table13[[#This Row],[Age]]&gt;=26,Table13[[#This Row],[Age]]&lt;=35),1,0)</f>
        <v>0</v>
      </c>
      <c r="AW409">
        <f>IF(AND(Table13[[#This Row],[Age]]&gt;=36,Table13[[#This Row],[Age]]&lt;=45),1,0)</f>
        <v>1</v>
      </c>
      <c r="AX409">
        <f>IF(AND(Table13[[#This Row],[Age]]&gt;=46,Table13[[#This Row],[Age]]&lt;=55),1,0)</f>
        <v>0</v>
      </c>
      <c r="AY409">
        <f>IF(AND(Table13[[#This Row],[Age]]&gt;=56,Table13[[#This Row],[Age]]&lt;=67),1,0)</f>
        <v>0</v>
      </c>
      <c r="AZ409" t="s">
        <v>25</v>
      </c>
      <c r="BA409">
        <f>IF(Table13[[#This Row],[Marital Status]]="Married",1,0)</f>
        <v>1</v>
      </c>
      <c r="BB409">
        <f>IF(Table13[[#This Row],[Marital Status]]="Single",1,0)</f>
        <v>0</v>
      </c>
      <c r="BC409" t="s">
        <v>27</v>
      </c>
      <c r="BD409">
        <f>IF(Table13[[#This Row],[gender]]="Male",1,0)</f>
        <v>1</v>
      </c>
      <c r="BE409">
        <f>IF(Table13[[#This Row],[gender]]="Female",1,0)</f>
        <v>0</v>
      </c>
      <c r="BF409" t="s">
        <v>19</v>
      </c>
      <c r="BG409">
        <f>IF(Table13[[#This Row],[Highest level of Education]]="Did not attend school",1,0)</f>
        <v>0</v>
      </c>
      <c r="BH409">
        <f>IF(Table13[[#This Row],[Highest level of Education]]="K12 completed",1,0)</f>
        <v>0</v>
      </c>
      <c r="BI409">
        <f>IF(Table13[[#This Row],[Highest level of Education]]="High School Completed",1,0)</f>
        <v>0</v>
      </c>
      <c r="BJ409">
        <f>IF(Table13[[#This Row],[Highest level of Education]]="Technical Diploma/Partially completed College",1,0)</f>
        <v>0</v>
      </c>
      <c r="BK409">
        <f>IF(Table13[[#This Row],[Highest level of Education]]="University/College Degree",1,0)</f>
        <v>1</v>
      </c>
      <c r="BL409">
        <f>IF(Table13[[#This Row],[Highest level of Education]]="Post-graduate education",1,0)</f>
        <v>0</v>
      </c>
      <c r="BM409">
        <v>1</v>
      </c>
      <c r="BN409">
        <v>1</v>
      </c>
      <c r="BO409">
        <v>5</v>
      </c>
      <c r="BP409">
        <f>IF(Table13[[#This Row],[Monthly_Income 1_5500 2_8000 3_11000 4_15000 5_20000 6_27000 7_35000 8_5000 9_51000 98_0]]=1,1,0)</f>
        <v>0</v>
      </c>
      <c r="BQ409">
        <f>IF(Table13[[#This Row],[Monthly_Income 1_5500 2_8000 3_11000 4_15000 5_20000 6_27000 7_35000 8_5000 9_51000 98_0]]=2,1,0)</f>
        <v>0</v>
      </c>
      <c r="BR409">
        <f>IF(Table13[[#This Row],[Monthly_Income 1_5500 2_8000 3_11000 4_15000 5_20000 6_27000 7_35000 8_5000 9_51000 98_0]]=3,1,0)</f>
        <v>0</v>
      </c>
      <c r="BS409">
        <f>IF(Table13[[#This Row],[Monthly_Income 1_5500 2_8000 3_11000 4_15000 5_20000 6_27000 7_35000 8_5000 9_51000 98_0]]=4,1,0)</f>
        <v>0</v>
      </c>
      <c r="BT409">
        <f>IF(Table13[[#This Row],[Monthly_Income 1_5500 2_8000 3_11000 4_15000 5_20000 6_27000 7_35000 8_5000 9_51000 98_0]]=5,1,0)</f>
        <v>1</v>
      </c>
      <c r="BU409">
        <f>IF(Table13[[#This Row],[Monthly_Income 1_5500 2_8000 3_11000 4_15000 5_20000 6_27000 7_35000 8_5000 9_51000 98_0]]=6,1,0)</f>
        <v>0</v>
      </c>
      <c r="BV409">
        <f>IF(Table13[[#This Row],[Monthly_Income 1_5500 2_8000 3_11000 4_15000 5_20000 6_27000 7_35000 8_5000 9_51000 98_0]]=7,1,0)</f>
        <v>0</v>
      </c>
      <c r="BW409">
        <f>IF(Table13[[#This Row],[Monthly_Income 1_5500 2_8000 3_11000 4_15000 5_20000 6_27000 7_35000 8_5000 9_51000 98_0]]=8,1,0)</f>
        <v>0</v>
      </c>
      <c r="BX409">
        <f>IF(Table13[[#This Row],[Monthly_Income 1_5500 2_8000 3_11000 4_15000 5_20000 6_27000 7_35000 8_5000 9_51000 98_0]]=9,1,0)</f>
        <v>0</v>
      </c>
      <c r="BY409">
        <f>IF(Table13[[#This Row],[Monthly_Income 1_5500 2_8000 3_11000 4_15000 5_20000 6_27000 7_35000 8_5000 9_51000 98_0]]=98,1,0)</f>
        <v>0</v>
      </c>
      <c r="BZ409">
        <v>8</v>
      </c>
      <c r="CA409">
        <f>IF(Table13[[#This Row],[Monthly_Household_Income]]=1,1,0)</f>
        <v>0</v>
      </c>
      <c r="CB409">
        <f>IF(Table13[[#This Row],[Monthly_Household_Income]]=2,1,0)</f>
        <v>0</v>
      </c>
      <c r="CC409">
        <f>IF(Table13[[#This Row],[Monthly_Household_Income]]=3,1,0)</f>
        <v>0</v>
      </c>
      <c r="CD409">
        <f>IF(Table13[[#This Row],[Monthly_Household_Income]]=4,1,0)</f>
        <v>0</v>
      </c>
      <c r="CE409">
        <f>IF(Table13[[#This Row],[Monthly_Household_Income]]=5,1,0)</f>
        <v>0</v>
      </c>
      <c r="CF409">
        <f>IF(Table13[[#This Row],[Monthly_Household_Income]]=6,1,0)</f>
        <v>0</v>
      </c>
      <c r="CG409">
        <f>IF(Table13[[#This Row],[Monthly_Household_Income]]=7,1,0)</f>
        <v>0</v>
      </c>
      <c r="CH409">
        <f>IF(Table13[[#This Row],[Monthly_Household_Income]]=8,1,0)</f>
        <v>1</v>
      </c>
      <c r="CI409">
        <f>IF(Table13[[#This Row],[Monthly_Household_Income]]=9,1,0)</f>
        <v>0</v>
      </c>
      <c r="CJ409">
        <f>IF(Table13[[#This Row],[Monthly_Household_Income]]=98,1,0)</f>
        <v>0</v>
      </c>
    </row>
    <row r="410" spans="1:88">
      <c r="A410">
        <v>1496</v>
      </c>
      <c r="B410" s="1">
        <v>43069</v>
      </c>
      <c r="C410" t="s">
        <v>32</v>
      </c>
      <c r="D410">
        <v>9</v>
      </c>
      <c r="E410">
        <v>7</v>
      </c>
      <c r="F410">
        <v>9</v>
      </c>
      <c r="G410">
        <v>9</v>
      </c>
      <c r="H410">
        <v>8</v>
      </c>
      <c r="I410">
        <v>9</v>
      </c>
      <c r="J410" t="s">
        <v>16</v>
      </c>
      <c r="K410">
        <v>8</v>
      </c>
      <c r="L410">
        <v>10</v>
      </c>
      <c r="M410">
        <v>9</v>
      </c>
      <c r="N410">
        <v>7</v>
      </c>
      <c r="O410">
        <v>8</v>
      </c>
      <c r="P410">
        <v>8</v>
      </c>
      <c r="Q410">
        <v>10</v>
      </c>
      <c r="R410">
        <v>9</v>
      </c>
      <c r="S410">
        <v>7</v>
      </c>
      <c r="T410">
        <v>7</v>
      </c>
      <c r="U410">
        <v>10</v>
      </c>
      <c r="V410">
        <v>10</v>
      </c>
      <c r="W410">
        <v>9</v>
      </c>
      <c r="X410">
        <v>10</v>
      </c>
      <c r="Y410">
        <v>8</v>
      </c>
      <c r="Z410">
        <v>8</v>
      </c>
      <c r="AA410">
        <v>10</v>
      </c>
      <c r="AB410">
        <v>9</v>
      </c>
      <c r="AC410">
        <v>2</v>
      </c>
      <c r="AD410">
        <f>IF(Table13[[#This Row],[payment]]=1,1,0)</f>
        <v>0</v>
      </c>
      <c r="AE410">
        <f>IF(Table13[[#This Row],[payment]]=2,1,0)</f>
        <v>1</v>
      </c>
      <c r="AF410">
        <f>IF(Table13[[#This Row],[payment]]=3,1,0)</f>
        <v>0</v>
      </c>
      <c r="AG410">
        <v>6</v>
      </c>
      <c r="AH410">
        <f>IF(Table13[[#This Row],[method_payment]]=1,1,0)</f>
        <v>0</v>
      </c>
      <c r="AI410">
        <f>IF(Table13[[#This Row],[method_payment]]=2,1,0)</f>
        <v>0</v>
      </c>
      <c r="AJ410">
        <f>IF(Table13[[#This Row],[method_payment]]=3,1,0)</f>
        <v>0</v>
      </c>
      <c r="AK410">
        <f>IF(Table13[[#This Row],[method_payment]]=5,1,0)</f>
        <v>0</v>
      </c>
      <c r="AL410">
        <f>IF(Table13[[#This Row],[method_payment]]=6,1,0)</f>
        <v>1</v>
      </c>
      <c r="AM410" t="s">
        <v>16</v>
      </c>
      <c r="AN410" t="s">
        <v>16</v>
      </c>
      <c r="AO410">
        <v>5</v>
      </c>
      <c r="AP410" s="2">
        <v>49.18</v>
      </c>
      <c r="AQ410" s="3">
        <f>IF(AND(Table13[[#This Row],[Average_amount_spent_per_visit_last_3_months]]&gt;=1,Table13[[#This Row],[Average_amount_spent_per_visit_last_3_months]]&lt;=999),1,0)</f>
        <v>1</v>
      </c>
      <c r="AR410" s="3">
        <f>IF(AND(Table13[[#This Row],[Average_amount_spent_per_visit_last_3_months]]&gt;=1000,Table13[[#This Row],[Average_amount_spent_per_visit_last_3_months]]&lt;=6700),1,0)</f>
        <v>0</v>
      </c>
      <c r="AS410">
        <v>2</v>
      </c>
      <c r="AT410">
        <v>27</v>
      </c>
      <c r="AU410">
        <f>IF(AND(Table13[[#This Row],[Age]]&gt;=18,Table13[[#This Row],[Age]]&lt;=25),1,0)</f>
        <v>0</v>
      </c>
      <c r="AV410">
        <f>IF(AND(Table13[[#This Row],[Age]]&gt;=26,Table13[[#This Row],[Age]]&lt;=35),1,0)</f>
        <v>1</v>
      </c>
      <c r="AW410">
        <f>IF(AND(Table13[[#This Row],[Age]]&gt;=36,Table13[[#This Row],[Age]]&lt;=45),1,0)</f>
        <v>0</v>
      </c>
      <c r="AX410">
        <f>IF(AND(Table13[[#This Row],[Age]]&gt;=46,Table13[[#This Row],[Age]]&lt;=55),1,0)</f>
        <v>0</v>
      </c>
      <c r="AY410">
        <f>IF(AND(Table13[[#This Row],[Age]]&gt;=56,Table13[[#This Row],[Age]]&lt;=67),1,0)</f>
        <v>0</v>
      </c>
      <c r="AZ410" t="s">
        <v>24</v>
      </c>
      <c r="BA410">
        <f>IF(Table13[[#This Row],[Marital Status]]="Married",1,0)</f>
        <v>0</v>
      </c>
      <c r="BB410">
        <f>IF(Table13[[#This Row],[Marital Status]]="Single",1,0)</f>
        <v>1</v>
      </c>
      <c r="BC410" t="s">
        <v>27</v>
      </c>
      <c r="BD410">
        <f>IF(Table13[[#This Row],[gender]]="Male",1,0)</f>
        <v>1</v>
      </c>
      <c r="BE410">
        <f>IF(Table13[[#This Row],[gender]]="Female",1,0)</f>
        <v>0</v>
      </c>
      <c r="BF410" t="s">
        <v>23</v>
      </c>
      <c r="BG410">
        <f>IF(Table13[[#This Row],[Highest level of Education]]="Did not attend school",1,0)</f>
        <v>0</v>
      </c>
      <c r="BH410">
        <f>IF(Table13[[#This Row],[Highest level of Education]]="K12 completed",1,0)</f>
        <v>0</v>
      </c>
      <c r="BI410">
        <f>IF(Table13[[#This Row],[Highest level of Education]]="High School Completed",1,0)</f>
        <v>0</v>
      </c>
      <c r="BJ410">
        <f>IF(Table13[[#This Row],[Highest level of Education]]="Technical Diploma/Partially completed College",1,0)</f>
        <v>1</v>
      </c>
      <c r="BK410">
        <f>IF(Table13[[#This Row],[Highest level of Education]]="University/College Degree",1,0)</f>
        <v>0</v>
      </c>
      <c r="BL410">
        <f>IF(Table13[[#This Row],[Highest level of Education]]="Post-graduate education",1,0)</f>
        <v>0</v>
      </c>
      <c r="BM410">
        <v>0</v>
      </c>
      <c r="BN410">
        <v>1</v>
      </c>
      <c r="BO410">
        <v>3</v>
      </c>
      <c r="BP410">
        <f>IF(Table13[[#This Row],[Monthly_Income 1_5500 2_8000 3_11000 4_15000 5_20000 6_27000 7_35000 8_5000 9_51000 98_0]]=1,1,0)</f>
        <v>0</v>
      </c>
      <c r="BQ410">
        <f>IF(Table13[[#This Row],[Monthly_Income 1_5500 2_8000 3_11000 4_15000 5_20000 6_27000 7_35000 8_5000 9_51000 98_0]]=2,1,0)</f>
        <v>0</v>
      </c>
      <c r="BR410">
        <f>IF(Table13[[#This Row],[Monthly_Income 1_5500 2_8000 3_11000 4_15000 5_20000 6_27000 7_35000 8_5000 9_51000 98_0]]=3,1,0)</f>
        <v>1</v>
      </c>
      <c r="BS410">
        <f>IF(Table13[[#This Row],[Monthly_Income 1_5500 2_8000 3_11000 4_15000 5_20000 6_27000 7_35000 8_5000 9_51000 98_0]]=4,1,0)</f>
        <v>0</v>
      </c>
      <c r="BT410">
        <f>IF(Table13[[#This Row],[Monthly_Income 1_5500 2_8000 3_11000 4_15000 5_20000 6_27000 7_35000 8_5000 9_51000 98_0]]=5,1,0)</f>
        <v>0</v>
      </c>
      <c r="BU410">
        <f>IF(Table13[[#This Row],[Monthly_Income 1_5500 2_8000 3_11000 4_15000 5_20000 6_27000 7_35000 8_5000 9_51000 98_0]]=6,1,0)</f>
        <v>0</v>
      </c>
      <c r="BV410">
        <f>IF(Table13[[#This Row],[Monthly_Income 1_5500 2_8000 3_11000 4_15000 5_20000 6_27000 7_35000 8_5000 9_51000 98_0]]=7,1,0)</f>
        <v>0</v>
      </c>
      <c r="BW410">
        <f>IF(Table13[[#This Row],[Monthly_Income 1_5500 2_8000 3_11000 4_15000 5_20000 6_27000 7_35000 8_5000 9_51000 98_0]]=8,1,0)</f>
        <v>0</v>
      </c>
      <c r="BX410">
        <f>IF(Table13[[#This Row],[Monthly_Income 1_5500 2_8000 3_11000 4_15000 5_20000 6_27000 7_35000 8_5000 9_51000 98_0]]=9,1,0)</f>
        <v>0</v>
      </c>
      <c r="BY410">
        <f>IF(Table13[[#This Row],[Monthly_Income 1_5500 2_8000 3_11000 4_15000 5_20000 6_27000 7_35000 8_5000 9_51000 98_0]]=98,1,0)</f>
        <v>0</v>
      </c>
      <c r="BZ410">
        <v>97</v>
      </c>
      <c r="CA410">
        <f>IF(Table13[[#This Row],[Monthly_Household_Income]]=1,1,0)</f>
        <v>0</v>
      </c>
      <c r="CB410">
        <f>IF(Table13[[#This Row],[Monthly_Household_Income]]=2,1,0)</f>
        <v>0</v>
      </c>
      <c r="CC410">
        <f>IF(Table13[[#This Row],[Monthly_Household_Income]]=3,1,0)</f>
        <v>0</v>
      </c>
      <c r="CD410">
        <f>IF(Table13[[#This Row],[Monthly_Household_Income]]=4,1,0)</f>
        <v>0</v>
      </c>
      <c r="CE410">
        <f>IF(Table13[[#This Row],[Monthly_Household_Income]]=5,1,0)</f>
        <v>0</v>
      </c>
      <c r="CF410">
        <f>IF(Table13[[#This Row],[Monthly_Household_Income]]=6,1,0)</f>
        <v>0</v>
      </c>
      <c r="CG410">
        <f>IF(Table13[[#This Row],[Monthly_Household_Income]]=7,1,0)</f>
        <v>0</v>
      </c>
      <c r="CH410">
        <f>IF(Table13[[#This Row],[Monthly_Household_Income]]=8,1,0)</f>
        <v>0</v>
      </c>
      <c r="CI410">
        <f>IF(Table13[[#This Row],[Monthly_Household_Income]]=9,1,0)</f>
        <v>0</v>
      </c>
      <c r="CJ410">
        <f>IF(Table13[[#This Row],[Monthly_Household_Income]]=98,1,0)</f>
        <v>0</v>
      </c>
    </row>
    <row r="411" spans="1:88">
      <c r="A411">
        <v>1501</v>
      </c>
      <c r="B411" s="1">
        <v>42978</v>
      </c>
      <c r="C411" t="s">
        <v>35</v>
      </c>
      <c r="D411">
        <v>9</v>
      </c>
      <c r="E411">
        <v>8</v>
      </c>
      <c r="F411">
        <v>7</v>
      </c>
      <c r="G411">
        <v>8</v>
      </c>
      <c r="H411">
        <v>7</v>
      </c>
      <c r="I411">
        <v>7</v>
      </c>
      <c r="J411" t="s">
        <v>16</v>
      </c>
      <c r="K411">
        <v>7</v>
      </c>
      <c r="L411">
        <v>9</v>
      </c>
      <c r="M411">
        <v>7</v>
      </c>
      <c r="N411">
        <v>8</v>
      </c>
      <c r="O411">
        <v>7</v>
      </c>
      <c r="P411">
        <v>9</v>
      </c>
      <c r="Q411">
        <v>8</v>
      </c>
      <c r="R411">
        <v>7</v>
      </c>
      <c r="S411">
        <v>9</v>
      </c>
      <c r="T411">
        <v>8</v>
      </c>
      <c r="U411">
        <v>8</v>
      </c>
      <c r="V411">
        <v>8</v>
      </c>
      <c r="W411">
        <v>8</v>
      </c>
      <c r="X411">
        <v>9</v>
      </c>
      <c r="Y411">
        <v>9</v>
      </c>
      <c r="Z411">
        <v>9</v>
      </c>
      <c r="AA411">
        <v>7</v>
      </c>
      <c r="AB411">
        <v>9</v>
      </c>
      <c r="AC411">
        <v>2</v>
      </c>
      <c r="AD411">
        <f>IF(Table13[[#This Row],[payment]]=1,1,0)</f>
        <v>0</v>
      </c>
      <c r="AE411">
        <f>IF(Table13[[#This Row],[payment]]=2,1,0)</f>
        <v>1</v>
      </c>
      <c r="AF411">
        <f>IF(Table13[[#This Row],[payment]]=3,1,0)</f>
        <v>0</v>
      </c>
      <c r="AG411">
        <v>1</v>
      </c>
      <c r="AH411">
        <f>IF(Table13[[#This Row],[method_payment]]=1,1,0)</f>
        <v>1</v>
      </c>
      <c r="AI411">
        <f>IF(Table13[[#This Row],[method_payment]]=2,1,0)</f>
        <v>0</v>
      </c>
      <c r="AJ411">
        <f>IF(Table13[[#This Row],[method_payment]]=3,1,0)</f>
        <v>0</v>
      </c>
      <c r="AK411">
        <f>IF(Table13[[#This Row],[method_payment]]=5,1,0)</f>
        <v>0</v>
      </c>
      <c r="AL411">
        <f>IF(Table13[[#This Row],[method_payment]]=6,1,0)</f>
        <v>0</v>
      </c>
      <c r="AM411" t="s">
        <v>16</v>
      </c>
      <c r="AN411" t="s">
        <v>16</v>
      </c>
      <c r="AO411">
        <v>1</v>
      </c>
      <c r="AP411" s="2">
        <v>857.37</v>
      </c>
      <c r="AQ411" s="3">
        <f>IF(AND(Table13[[#This Row],[Average_amount_spent_per_visit_last_3_months]]&gt;=1,Table13[[#This Row],[Average_amount_spent_per_visit_last_3_months]]&lt;=999),1,0)</f>
        <v>1</v>
      </c>
      <c r="AR411" s="3">
        <f>IF(AND(Table13[[#This Row],[Average_amount_spent_per_visit_last_3_months]]&gt;=1000,Table13[[#This Row],[Average_amount_spent_per_visit_last_3_months]]&lt;=6700),1,0)</f>
        <v>0</v>
      </c>
      <c r="AS411">
        <v>3</v>
      </c>
      <c r="AT411">
        <v>43</v>
      </c>
      <c r="AU411">
        <f>IF(AND(Table13[[#This Row],[Age]]&gt;=18,Table13[[#This Row],[Age]]&lt;=25),1,0)</f>
        <v>0</v>
      </c>
      <c r="AV411">
        <f>IF(AND(Table13[[#This Row],[Age]]&gt;=26,Table13[[#This Row],[Age]]&lt;=35),1,0)</f>
        <v>0</v>
      </c>
      <c r="AW411">
        <f>IF(AND(Table13[[#This Row],[Age]]&gt;=36,Table13[[#This Row],[Age]]&lt;=45),1,0)</f>
        <v>1</v>
      </c>
      <c r="AX411">
        <f>IF(AND(Table13[[#This Row],[Age]]&gt;=46,Table13[[#This Row],[Age]]&lt;=55),1,0)</f>
        <v>0</v>
      </c>
      <c r="AY411">
        <f>IF(AND(Table13[[#This Row],[Age]]&gt;=56,Table13[[#This Row],[Age]]&lt;=67),1,0)</f>
        <v>0</v>
      </c>
      <c r="AZ411" t="s">
        <v>25</v>
      </c>
      <c r="BA411">
        <f>IF(Table13[[#This Row],[Marital Status]]="Married",1,0)</f>
        <v>1</v>
      </c>
      <c r="BB411">
        <f>IF(Table13[[#This Row],[Marital Status]]="Single",1,0)</f>
        <v>0</v>
      </c>
      <c r="BC411" t="s">
        <v>27</v>
      </c>
      <c r="BD411">
        <f>IF(Table13[[#This Row],[gender]]="Male",1,0)</f>
        <v>1</v>
      </c>
      <c r="BE411">
        <f>IF(Table13[[#This Row],[gender]]="Female",1,0)</f>
        <v>0</v>
      </c>
      <c r="BF411" t="s">
        <v>23</v>
      </c>
      <c r="BG411">
        <f>IF(Table13[[#This Row],[Highest level of Education]]="Did not attend school",1,0)</f>
        <v>0</v>
      </c>
      <c r="BH411">
        <f>IF(Table13[[#This Row],[Highest level of Education]]="K12 completed",1,0)</f>
        <v>0</v>
      </c>
      <c r="BI411">
        <f>IF(Table13[[#This Row],[Highest level of Education]]="High School Completed",1,0)</f>
        <v>0</v>
      </c>
      <c r="BJ411">
        <f>IF(Table13[[#This Row],[Highest level of Education]]="Technical Diploma/Partially completed College",1,0)</f>
        <v>1</v>
      </c>
      <c r="BK411">
        <f>IF(Table13[[#This Row],[Highest level of Education]]="University/College Degree",1,0)</f>
        <v>0</v>
      </c>
      <c r="BL411">
        <f>IF(Table13[[#This Row],[Highest level of Education]]="Post-graduate education",1,0)</f>
        <v>0</v>
      </c>
      <c r="BM411">
        <v>2</v>
      </c>
      <c r="BN411">
        <v>1</v>
      </c>
      <c r="BO411">
        <v>7</v>
      </c>
      <c r="BP411">
        <f>IF(Table13[[#This Row],[Monthly_Income 1_5500 2_8000 3_11000 4_15000 5_20000 6_27000 7_35000 8_5000 9_51000 98_0]]=1,1,0)</f>
        <v>0</v>
      </c>
      <c r="BQ411">
        <f>IF(Table13[[#This Row],[Monthly_Income 1_5500 2_8000 3_11000 4_15000 5_20000 6_27000 7_35000 8_5000 9_51000 98_0]]=2,1,0)</f>
        <v>0</v>
      </c>
      <c r="BR411">
        <f>IF(Table13[[#This Row],[Monthly_Income 1_5500 2_8000 3_11000 4_15000 5_20000 6_27000 7_35000 8_5000 9_51000 98_0]]=3,1,0)</f>
        <v>0</v>
      </c>
      <c r="BS411">
        <f>IF(Table13[[#This Row],[Monthly_Income 1_5500 2_8000 3_11000 4_15000 5_20000 6_27000 7_35000 8_5000 9_51000 98_0]]=4,1,0)</f>
        <v>0</v>
      </c>
      <c r="BT411">
        <f>IF(Table13[[#This Row],[Monthly_Income 1_5500 2_8000 3_11000 4_15000 5_20000 6_27000 7_35000 8_5000 9_51000 98_0]]=5,1,0)</f>
        <v>0</v>
      </c>
      <c r="BU411">
        <f>IF(Table13[[#This Row],[Monthly_Income 1_5500 2_8000 3_11000 4_15000 5_20000 6_27000 7_35000 8_5000 9_51000 98_0]]=6,1,0)</f>
        <v>0</v>
      </c>
      <c r="BV411">
        <f>IF(Table13[[#This Row],[Monthly_Income 1_5500 2_8000 3_11000 4_15000 5_20000 6_27000 7_35000 8_5000 9_51000 98_0]]=7,1,0)</f>
        <v>1</v>
      </c>
      <c r="BW411">
        <f>IF(Table13[[#This Row],[Monthly_Income 1_5500 2_8000 3_11000 4_15000 5_20000 6_27000 7_35000 8_5000 9_51000 98_0]]=8,1,0)</f>
        <v>0</v>
      </c>
      <c r="BX411">
        <f>IF(Table13[[#This Row],[Monthly_Income 1_5500 2_8000 3_11000 4_15000 5_20000 6_27000 7_35000 8_5000 9_51000 98_0]]=9,1,0)</f>
        <v>0</v>
      </c>
      <c r="BY411">
        <f>IF(Table13[[#This Row],[Monthly_Income 1_5500 2_8000 3_11000 4_15000 5_20000 6_27000 7_35000 8_5000 9_51000 98_0]]=98,1,0)</f>
        <v>0</v>
      </c>
      <c r="BZ411">
        <v>7</v>
      </c>
      <c r="CA411">
        <f>IF(Table13[[#This Row],[Monthly_Household_Income]]=1,1,0)</f>
        <v>0</v>
      </c>
      <c r="CB411">
        <f>IF(Table13[[#This Row],[Monthly_Household_Income]]=2,1,0)</f>
        <v>0</v>
      </c>
      <c r="CC411">
        <f>IF(Table13[[#This Row],[Monthly_Household_Income]]=3,1,0)</f>
        <v>0</v>
      </c>
      <c r="CD411">
        <f>IF(Table13[[#This Row],[Monthly_Household_Income]]=4,1,0)</f>
        <v>0</v>
      </c>
      <c r="CE411">
        <f>IF(Table13[[#This Row],[Monthly_Household_Income]]=5,1,0)</f>
        <v>0</v>
      </c>
      <c r="CF411">
        <f>IF(Table13[[#This Row],[Monthly_Household_Income]]=6,1,0)</f>
        <v>0</v>
      </c>
      <c r="CG411">
        <f>IF(Table13[[#This Row],[Monthly_Household_Income]]=7,1,0)</f>
        <v>1</v>
      </c>
      <c r="CH411">
        <f>IF(Table13[[#This Row],[Monthly_Household_Income]]=8,1,0)</f>
        <v>0</v>
      </c>
      <c r="CI411">
        <f>IF(Table13[[#This Row],[Monthly_Household_Income]]=9,1,0)</f>
        <v>0</v>
      </c>
      <c r="CJ411">
        <f>IF(Table13[[#This Row],[Monthly_Household_Income]]=98,1,0)</f>
        <v>0</v>
      </c>
    </row>
    <row r="412" spans="1:88">
      <c r="A412">
        <v>1507</v>
      </c>
      <c r="B412" s="1">
        <v>43023</v>
      </c>
      <c r="C412" t="s">
        <v>32</v>
      </c>
      <c r="D412">
        <v>7</v>
      </c>
      <c r="E412">
        <v>7</v>
      </c>
      <c r="F412">
        <v>6</v>
      </c>
      <c r="G412">
        <v>7</v>
      </c>
      <c r="H412">
        <v>8</v>
      </c>
      <c r="I412">
        <v>8</v>
      </c>
      <c r="J412" t="s">
        <v>15</v>
      </c>
      <c r="K412">
        <v>9</v>
      </c>
      <c r="L412">
        <v>10</v>
      </c>
      <c r="M412">
        <v>8</v>
      </c>
      <c r="N412">
        <v>8</v>
      </c>
      <c r="O412">
        <v>6</v>
      </c>
      <c r="P412">
        <v>7</v>
      </c>
      <c r="Q412">
        <v>7</v>
      </c>
      <c r="R412">
        <v>6</v>
      </c>
      <c r="S412">
        <v>8</v>
      </c>
      <c r="T412">
        <v>9</v>
      </c>
      <c r="U412">
        <v>7</v>
      </c>
      <c r="V412">
        <v>6</v>
      </c>
      <c r="W412">
        <v>7</v>
      </c>
      <c r="X412">
        <v>6</v>
      </c>
      <c r="Y412">
        <v>9</v>
      </c>
      <c r="Z412">
        <v>10</v>
      </c>
      <c r="AA412">
        <v>7</v>
      </c>
      <c r="AB412">
        <v>7</v>
      </c>
      <c r="AC412">
        <v>1</v>
      </c>
      <c r="AD412">
        <f>IF(Table13[[#This Row],[payment]]=1,1,0)</f>
        <v>1</v>
      </c>
      <c r="AE412">
        <f>IF(Table13[[#This Row],[payment]]=2,1,0)</f>
        <v>0</v>
      </c>
      <c r="AF412">
        <f>IF(Table13[[#This Row],[payment]]=3,1,0)</f>
        <v>0</v>
      </c>
      <c r="AG412">
        <v>1</v>
      </c>
      <c r="AH412">
        <f>IF(Table13[[#This Row],[method_payment]]=1,1,0)</f>
        <v>1</v>
      </c>
      <c r="AI412">
        <f>IF(Table13[[#This Row],[method_payment]]=2,1,0)</f>
        <v>0</v>
      </c>
      <c r="AJ412">
        <f>IF(Table13[[#This Row],[method_payment]]=3,1,0)</f>
        <v>0</v>
      </c>
      <c r="AK412">
        <f>IF(Table13[[#This Row],[method_payment]]=5,1,0)</f>
        <v>0</v>
      </c>
      <c r="AL412">
        <f>IF(Table13[[#This Row],[method_payment]]=6,1,0)</f>
        <v>0</v>
      </c>
      <c r="AM412" t="s">
        <v>15</v>
      </c>
      <c r="AN412" t="s">
        <v>16</v>
      </c>
      <c r="AO412">
        <v>1</v>
      </c>
      <c r="AP412" s="2">
        <v>259.07</v>
      </c>
      <c r="AQ412" s="3">
        <f>IF(AND(Table13[[#This Row],[Average_amount_spent_per_visit_last_3_months]]&gt;=1,Table13[[#This Row],[Average_amount_spent_per_visit_last_3_months]]&lt;=999),1,0)</f>
        <v>1</v>
      </c>
      <c r="AR412" s="3">
        <f>IF(AND(Table13[[#This Row],[Average_amount_spent_per_visit_last_3_months]]&gt;=1000,Table13[[#This Row],[Average_amount_spent_per_visit_last_3_months]]&lt;=6700),1,0)</f>
        <v>0</v>
      </c>
      <c r="AS412">
        <v>2</v>
      </c>
      <c r="AT412">
        <v>28</v>
      </c>
      <c r="AU412">
        <f>IF(AND(Table13[[#This Row],[Age]]&gt;=18,Table13[[#This Row],[Age]]&lt;=25),1,0)</f>
        <v>0</v>
      </c>
      <c r="AV412">
        <f>IF(AND(Table13[[#This Row],[Age]]&gt;=26,Table13[[#This Row],[Age]]&lt;=35),1,0)</f>
        <v>1</v>
      </c>
      <c r="AW412">
        <f>IF(AND(Table13[[#This Row],[Age]]&gt;=36,Table13[[#This Row],[Age]]&lt;=45),1,0)</f>
        <v>0</v>
      </c>
      <c r="AX412">
        <f>IF(AND(Table13[[#This Row],[Age]]&gt;=46,Table13[[#This Row],[Age]]&lt;=55),1,0)</f>
        <v>0</v>
      </c>
      <c r="AY412">
        <f>IF(AND(Table13[[#This Row],[Age]]&gt;=56,Table13[[#This Row],[Age]]&lt;=67),1,0)</f>
        <v>0</v>
      </c>
      <c r="AZ412" t="s">
        <v>24</v>
      </c>
      <c r="BA412">
        <f>IF(Table13[[#This Row],[Marital Status]]="Married",1,0)</f>
        <v>0</v>
      </c>
      <c r="BB412">
        <f>IF(Table13[[#This Row],[Marital Status]]="Single",1,0)</f>
        <v>1</v>
      </c>
      <c r="BC412" t="s">
        <v>27</v>
      </c>
      <c r="BD412">
        <f>IF(Table13[[#This Row],[gender]]="Male",1,0)</f>
        <v>1</v>
      </c>
      <c r="BE412">
        <f>IF(Table13[[#This Row],[gender]]="Female",1,0)</f>
        <v>0</v>
      </c>
      <c r="BF412" t="s">
        <v>23</v>
      </c>
      <c r="BG412">
        <f>IF(Table13[[#This Row],[Highest level of Education]]="Did not attend school",1,0)</f>
        <v>0</v>
      </c>
      <c r="BH412">
        <f>IF(Table13[[#This Row],[Highest level of Education]]="K12 completed",1,0)</f>
        <v>0</v>
      </c>
      <c r="BI412">
        <f>IF(Table13[[#This Row],[Highest level of Education]]="High School Completed",1,0)</f>
        <v>0</v>
      </c>
      <c r="BJ412">
        <f>IF(Table13[[#This Row],[Highest level of Education]]="Technical Diploma/Partially completed College",1,0)</f>
        <v>1</v>
      </c>
      <c r="BK412">
        <f>IF(Table13[[#This Row],[Highest level of Education]]="University/College Degree",1,0)</f>
        <v>0</v>
      </c>
      <c r="BL412">
        <f>IF(Table13[[#This Row],[Highest level of Education]]="Post-graduate education",1,0)</f>
        <v>0</v>
      </c>
      <c r="BM412">
        <v>0</v>
      </c>
      <c r="BN412">
        <v>1</v>
      </c>
      <c r="BO412">
        <v>2</v>
      </c>
      <c r="BP412">
        <f>IF(Table13[[#This Row],[Monthly_Income 1_5500 2_8000 3_11000 4_15000 5_20000 6_27000 7_35000 8_5000 9_51000 98_0]]=1,1,0)</f>
        <v>0</v>
      </c>
      <c r="BQ412">
        <f>IF(Table13[[#This Row],[Monthly_Income 1_5500 2_8000 3_11000 4_15000 5_20000 6_27000 7_35000 8_5000 9_51000 98_0]]=2,1,0)</f>
        <v>1</v>
      </c>
      <c r="BR412">
        <f>IF(Table13[[#This Row],[Monthly_Income 1_5500 2_8000 3_11000 4_15000 5_20000 6_27000 7_35000 8_5000 9_51000 98_0]]=3,1,0)</f>
        <v>0</v>
      </c>
      <c r="BS412">
        <f>IF(Table13[[#This Row],[Monthly_Income 1_5500 2_8000 3_11000 4_15000 5_20000 6_27000 7_35000 8_5000 9_51000 98_0]]=4,1,0)</f>
        <v>0</v>
      </c>
      <c r="BT412">
        <f>IF(Table13[[#This Row],[Monthly_Income 1_5500 2_8000 3_11000 4_15000 5_20000 6_27000 7_35000 8_5000 9_51000 98_0]]=5,1,0)</f>
        <v>0</v>
      </c>
      <c r="BU412">
        <f>IF(Table13[[#This Row],[Monthly_Income 1_5500 2_8000 3_11000 4_15000 5_20000 6_27000 7_35000 8_5000 9_51000 98_0]]=6,1,0)</f>
        <v>0</v>
      </c>
      <c r="BV412">
        <f>IF(Table13[[#This Row],[Monthly_Income 1_5500 2_8000 3_11000 4_15000 5_20000 6_27000 7_35000 8_5000 9_51000 98_0]]=7,1,0)</f>
        <v>0</v>
      </c>
      <c r="BW412">
        <f>IF(Table13[[#This Row],[Monthly_Income 1_5500 2_8000 3_11000 4_15000 5_20000 6_27000 7_35000 8_5000 9_51000 98_0]]=8,1,0)</f>
        <v>0</v>
      </c>
      <c r="BX412">
        <f>IF(Table13[[#This Row],[Monthly_Income 1_5500 2_8000 3_11000 4_15000 5_20000 6_27000 7_35000 8_5000 9_51000 98_0]]=9,1,0)</f>
        <v>0</v>
      </c>
      <c r="BY412">
        <f>IF(Table13[[#This Row],[Monthly_Income 1_5500 2_8000 3_11000 4_15000 5_20000 6_27000 7_35000 8_5000 9_51000 98_0]]=98,1,0)</f>
        <v>0</v>
      </c>
      <c r="BZ412">
        <v>3</v>
      </c>
      <c r="CA412">
        <f>IF(Table13[[#This Row],[Monthly_Household_Income]]=1,1,0)</f>
        <v>0</v>
      </c>
      <c r="CB412">
        <f>IF(Table13[[#This Row],[Monthly_Household_Income]]=2,1,0)</f>
        <v>0</v>
      </c>
      <c r="CC412">
        <f>IF(Table13[[#This Row],[Monthly_Household_Income]]=3,1,0)</f>
        <v>1</v>
      </c>
      <c r="CD412">
        <f>IF(Table13[[#This Row],[Monthly_Household_Income]]=4,1,0)</f>
        <v>0</v>
      </c>
      <c r="CE412">
        <f>IF(Table13[[#This Row],[Monthly_Household_Income]]=5,1,0)</f>
        <v>0</v>
      </c>
      <c r="CF412">
        <f>IF(Table13[[#This Row],[Monthly_Household_Income]]=6,1,0)</f>
        <v>0</v>
      </c>
      <c r="CG412">
        <f>IF(Table13[[#This Row],[Monthly_Household_Income]]=7,1,0)</f>
        <v>0</v>
      </c>
      <c r="CH412">
        <f>IF(Table13[[#This Row],[Monthly_Household_Income]]=8,1,0)</f>
        <v>0</v>
      </c>
      <c r="CI412">
        <f>IF(Table13[[#This Row],[Monthly_Household_Income]]=9,1,0)</f>
        <v>0</v>
      </c>
      <c r="CJ412">
        <f>IF(Table13[[#This Row],[Monthly_Household_Income]]=98,1,0)</f>
        <v>0</v>
      </c>
    </row>
    <row r="413" spans="1:88">
      <c r="A413">
        <v>1510</v>
      </c>
      <c r="B413" s="1">
        <v>42965</v>
      </c>
      <c r="C413" t="s">
        <v>39</v>
      </c>
      <c r="D413">
        <v>6</v>
      </c>
      <c r="E413">
        <v>8</v>
      </c>
      <c r="F413">
        <v>8</v>
      </c>
      <c r="G413">
        <v>7</v>
      </c>
      <c r="H413">
        <v>8</v>
      </c>
      <c r="I413">
        <v>5</v>
      </c>
      <c r="J413" t="s">
        <v>15</v>
      </c>
      <c r="K413">
        <v>8</v>
      </c>
      <c r="L413">
        <v>7</v>
      </c>
      <c r="M413">
        <v>6</v>
      </c>
      <c r="N413">
        <v>7</v>
      </c>
      <c r="O413">
        <v>8</v>
      </c>
      <c r="P413">
        <v>6</v>
      </c>
      <c r="Q413">
        <v>6</v>
      </c>
      <c r="R413">
        <v>7</v>
      </c>
      <c r="S413">
        <v>9</v>
      </c>
      <c r="T413">
        <v>9</v>
      </c>
      <c r="U413">
        <v>8</v>
      </c>
      <c r="V413">
        <v>7</v>
      </c>
      <c r="W413">
        <v>6</v>
      </c>
      <c r="X413">
        <v>0</v>
      </c>
      <c r="Y413">
        <v>9</v>
      </c>
      <c r="Z413">
        <v>8</v>
      </c>
      <c r="AA413">
        <v>8</v>
      </c>
      <c r="AB413">
        <v>6</v>
      </c>
      <c r="AC413">
        <v>1</v>
      </c>
      <c r="AD413">
        <f>IF(Table13[[#This Row],[payment]]=1,1,0)</f>
        <v>1</v>
      </c>
      <c r="AE413">
        <f>IF(Table13[[#This Row],[payment]]=2,1,0)</f>
        <v>0</v>
      </c>
      <c r="AF413">
        <f>IF(Table13[[#This Row],[payment]]=3,1,0)</f>
        <v>0</v>
      </c>
      <c r="AG413">
        <v>2</v>
      </c>
      <c r="AH413">
        <f>IF(Table13[[#This Row],[method_payment]]=1,1,0)</f>
        <v>0</v>
      </c>
      <c r="AI413">
        <f>IF(Table13[[#This Row],[method_payment]]=2,1,0)</f>
        <v>1</v>
      </c>
      <c r="AJ413">
        <f>IF(Table13[[#This Row],[method_payment]]=3,1,0)</f>
        <v>0</v>
      </c>
      <c r="AK413">
        <f>IF(Table13[[#This Row],[method_payment]]=5,1,0)</f>
        <v>0</v>
      </c>
      <c r="AL413">
        <f>IF(Table13[[#This Row],[method_payment]]=6,1,0)</f>
        <v>0</v>
      </c>
      <c r="AM413" t="s">
        <v>16</v>
      </c>
      <c r="AN413" t="s">
        <v>15</v>
      </c>
      <c r="AO413">
        <v>2</v>
      </c>
      <c r="AP413" s="2">
        <v>433.04</v>
      </c>
      <c r="AQ413" s="3">
        <f>IF(AND(Table13[[#This Row],[Average_amount_spent_per_visit_last_3_months]]&gt;=1,Table13[[#This Row],[Average_amount_spent_per_visit_last_3_months]]&lt;=999),1,0)</f>
        <v>1</v>
      </c>
      <c r="AR413" s="3">
        <f>IF(AND(Table13[[#This Row],[Average_amount_spent_per_visit_last_3_months]]&gt;=1000,Table13[[#This Row],[Average_amount_spent_per_visit_last_3_months]]&lt;=6700),1,0)</f>
        <v>0</v>
      </c>
      <c r="AS413">
        <v>1</v>
      </c>
      <c r="AT413">
        <v>28</v>
      </c>
      <c r="AU413">
        <f>IF(AND(Table13[[#This Row],[Age]]&gt;=18,Table13[[#This Row],[Age]]&lt;=25),1,0)</f>
        <v>0</v>
      </c>
      <c r="AV413">
        <f>IF(AND(Table13[[#This Row],[Age]]&gt;=26,Table13[[#This Row],[Age]]&lt;=35),1,0)</f>
        <v>1</v>
      </c>
      <c r="AW413">
        <f>IF(AND(Table13[[#This Row],[Age]]&gt;=36,Table13[[#This Row],[Age]]&lt;=45),1,0)</f>
        <v>0</v>
      </c>
      <c r="AX413">
        <f>IF(AND(Table13[[#This Row],[Age]]&gt;=46,Table13[[#This Row],[Age]]&lt;=55),1,0)</f>
        <v>0</v>
      </c>
      <c r="AY413">
        <f>IF(AND(Table13[[#This Row],[Age]]&gt;=56,Table13[[#This Row],[Age]]&lt;=67),1,0)</f>
        <v>0</v>
      </c>
      <c r="AZ413" t="s">
        <v>24</v>
      </c>
      <c r="BA413">
        <f>IF(Table13[[#This Row],[Marital Status]]="Married",1,0)</f>
        <v>0</v>
      </c>
      <c r="BB413">
        <f>IF(Table13[[#This Row],[Marital Status]]="Single",1,0)</f>
        <v>1</v>
      </c>
      <c r="BC413" t="s">
        <v>27</v>
      </c>
      <c r="BD413">
        <f>IF(Table13[[#This Row],[gender]]="Male",1,0)</f>
        <v>1</v>
      </c>
      <c r="BE413">
        <f>IF(Table13[[#This Row],[gender]]="Female",1,0)</f>
        <v>0</v>
      </c>
      <c r="BF413" t="s">
        <v>23</v>
      </c>
      <c r="BG413">
        <f>IF(Table13[[#This Row],[Highest level of Education]]="Did not attend school",1,0)</f>
        <v>0</v>
      </c>
      <c r="BH413">
        <f>IF(Table13[[#This Row],[Highest level of Education]]="K12 completed",1,0)</f>
        <v>0</v>
      </c>
      <c r="BI413">
        <f>IF(Table13[[#This Row],[Highest level of Education]]="High School Completed",1,0)</f>
        <v>0</v>
      </c>
      <c r="BJ413">
        <f>IF(Table13[[#This Row],[Highest level of Education]]="Technical Diploma/Partially completed College",1,0)</f>
        <v>1</v>
      </c>
      <c r="BK413">
        <f>IF(Table13[[#This Row],[Highest level of Education]]="University/College Degree",1,0)</f>
        <v>0</v>
      </c>
      <c r="BL413">
        <f>IF(Table13[[#This Row],[Highest level of Education]]="Post-graduate education",1,0)</f>
        <v>0</v>
      </c>
      <c r="BM413">
        <v>0</v>
      </c>
      <c r="BN413">
        <v>1</v>
      </c>
      <c r="BO413">
        <v>2</v>
      </c>
      <c r="BP413">
        <f>IF(Table13[[#This Row],[Monthly_Income 1_5500 2_8000 3_11000 4_15000 5_20000 6_27000 7_35000 8_5000 9_51000 98_0]]=1,1,0)</f>
        <v>0</v>
      </c>
      <c r="BQ413">
        <f>IF(Table13[[#This Row],[Monthly_Income 1_5500 2_8000 3_11000 4_15000 5_20000 6_27000 7_35000 8_5000 9_51000 98_0]]=2,1,0)</f>
        <v>1</v>
      </c>
      <c r="BR413">
        <f>IF(Table13[[#This Row],[Monthly_Income 1_5500 2_8000 3_11000 4_15000 5_20000 6_27000 7_35000 8_5000 9_51000 98_0]]=3,1,0)</f>
        <v>0</v>
      </c>
      <c r="BS413">
        <f>IF(Table13[[#This Row],[Monthly_Income 1_5500 2_8000 3_11000 4_15000 5_20000 6_27000 7_35000 8_5000 9_51000 98_0]]=4,1,0)</f>
        <v>0</v>
      </c>
      <c r="BT413">
        <f>IF(Table13[[#This Row],[Monthly_Income 1_5500 2_8000 3_11000 4_15000 5_20000 6_27000 7_35000 8_5000 9_51000 98_0]]=5,1,0)</f>
        <v>0</v>
      </c>
      <c r="BU413">
        <f>IF(Table13[[#This Row],[Monthly_Income 1_5500 2_8000 3_11000 4_15000 5_20000 6_27000 7_35000 8_5000 9_51000 98_0]]=6,1,0)</f>
        <v>0</v>
      </c>
      <c r="BV413">
        <f>IF(Table13[[#This Row],[Monthly_Income 1_5500 2_8000 3_11000 4_15000 5_20000 6_27000 7_35000 8_5000 9_51000 98_0]]=7,1,0)</f>
        <v>0</v>
      </c>
      <c r="BW413">
        <f>IF(Table13[[#This Row],[Monthly_Income 1_5500 2_8000 3_11000 4_15000 5_20000 6_27000 7_35000 8_5000 9_51000 98_0]]=8,1,0)</f>
        <v>0</v>
      </c>
      <c r="BX413">
        <f>IF(Table13[[#This Row],[Monthly_Income 1_5500 2_8000 3_11000 4_15000 5_20000 6_27000 7_35000 8_5000 9_51000 98_0]]=9,1,0)</f>
        <v>0</v>
      </c>
      <c r="BY413">
        <f>IF(Table13[[#This Row],[Monthly_Income 1_5500 2_8000 3_11000 4_15000 5_20000 6_27000 7_35000 8_5000 9_51000 98_0]]=98,1,0)</f>
        <v>0</v>
      </c>
      <c r="BZ413">
        <v>6</v>
      </c>
      <c r="CA413">
        <f>IF(Table13[[#This Row],[Monthly_Household_Income]]=1,1,0)</f>
        <v>0</v>
      </c>
      <c r="CB413">
        <f>IF(Table13[[#This Row],[Monthly_Household_Income]]=2,1,0)</f>
        <v>0</v>
      </c>
      <c r="CC413">
        <f>IF(Table13[[#This Row],[Monthly_Household_Income]]=3,1,0)</f>
        <v>0</v>
      </c>
      <c r="CD413">
        <f>IF(Table13[[#This Row],[Monthly_Household_Income]]=4,1,0)</f>
        <v>0</v>
      </c>
      <c r="CE413">
        <f>IF(Table13[[#This Row],[Monthly_Household_Income]]=5,1,0)</f>
        <v>0</v>
      </c>
      <c r="CF413">
        <f>IF(Table13[[#This Row],[Monthly_Household_Income]]=6,1,0)</f>
        <v>1</v>
      </c>
      <c r="CG413">
        <f>IF(Table13[[#This Row],[Monthly_Household_Income]]=7,1,0)</f>
        <v>0</v>
      </c>
      <c r="CH413">
        <f>IF(Table13[[#This Row],[Monthly_Household_Income]]=8,1,0)</f>
        <v>0</v>
      </c>
      <c r="CI413">
        <f>IF(Table13[[#This Row],[Monthly_Household_Income]]=9,1,0)</f>
        <v>0</v>
      </c>
      <c r="CJ413">
        <f>IF(Table13[[#This Row],[Monthly_Household_Income]]=98,1,0)</f>
        <v>0</v>
      </c>
    </row>
    <row r="414" spans="1:88">
      <c r="A414">
        <v>1513</v>
      </c>
      <c r="B414" s="1">
        <v>43039</v>
      </c>
      <c r="C414" t="s">
        <v>35</v>
      </c>
      <c r="D414">
        <v>6</v>
      </c>
      <c r="E414">
        <v>9</v>
      </c>
      <c r="F414">
        <v>7</v>
      </c>
      <c r="G414">
        <v>7</v>
      </c>
      <c r="H414">
        <v>7</v>
      </c>
      <c r="I414">
        <v>8</v>
      </c>
      <c r="J414" t="s">
        <v>15</v>
      </c>
      <c r="K414">
        <v>9</v>
      </c>
      <c r="L414">
        <v>9</v>
      </c>
      <c r="M414">
        <v>7</v>
      </c>
      <c r="N414">
        <v>8</v>
      </c>
      <c r="O414">
        <v>8</v>
      </c>
      <c r="P414">
        <v>7</v>
      </c>
      <c r="Q414">
        <v>7</v>
      </c>
      <c r="R414">
        <v>6</v>
      </c>
      <c r="S414">
        <v>8</v>
      </c>
      <c r="T414">
        <v>9</v>
      </c>
      <c r="U414">
        <v>7</v>
      </c>
      <c r="V414">
        <v>9</v>
      </c>
      <c r="W414">
        <v>8</v>
      </c>
      <c r="X414">
        <v>9</v>
      </c>
      <c r="Y414">
        <v>8</v>
      </c>
      <c r="Z414">
        <v>7</v>
      </c>
      <c r="AA414">
        <v>9</v>
      </c>
      <c r="AB414">
        <v>7</v>
      </c>
      <c r="AC414">
        <v>2</v>
      </c>
      <c r="AD414">
        <f>IF(Table13[[#This Row],[payment]]=1,1,0)</f>
        <v>0</v>
      </c>
      <c r="AE414">
        <f>IF(Table13[[#This Row],[payment]]=2,1,0)</f>
        <v>1</v>
      </c>
      <c r="AF414">
        <f>IF(Table13[[#This Row],[payment]]=3,1,0)</f>
        <v>0</v>
      </c>
      <c r="AG414">
        <v>1</v>
      </c>
      <c r="AH414">
        <f>IF(Table13[[#This Row],[method_payment]]=1,1,0)</f>
        <v>1</v>
      </c>
      <c r="AI414">
        <f>IF(Table13[[#This Row],[method_payment]]=2,1,0)</f>
        <v>0</v>
      </c>
      <c r="AJ414">
        <f>IF(Table13[[#This Row],[method_payment]]=3,1,0)</f>
        <v>0</v>
      </c>
      <c r="AK414">
        <f>IF(Table13[[#This Row],[method_payment]]=5,1,0)</f>
        <v>0</v>
      </c>
      <c r="AL414">
        <f>IF(Table13[[#This Row],[method_payment]]=6,1,0)</f>
        <v>0</v>
      </c>
      <c r="AM414" t="s">
        <v>16</v>
      </c>
      <c r="AN414" t="s">
        <v>16</v>
      </c>
      <c r="AO414">
        <v>2</v>
      </c>
      <c r="AP414" s="2">
        <v>577.33000000000004</v>
      </c>
      <c r="AQ414" s="3">
        <f>IF(AND(Table13[[#This Row],[Average_amount_spent_per_visit_last_3_months]]&gt;=1,Table13[[#This Row],[Average_amount_spent_per_visit_last_3_months]]&lt;=999),1,0)</f>
        <v>1</v>
      </c>
      <c r="AR414" s="3">
        <f>IF(AND(Table13[[#This Row],[Average_amount_spent_per_visit_last_3_months]]&gt;=1000,Table13[[#This Row],[Average_amount_spent_per_visit_last_3_months]]&lt;=6700),1,0)</f>
        <v>0</v>
      </c>
      <c r="AS414">
        <v>3</v>
      </c>
      <c r="AT414">
        <v>35</v>
      </c>
      <c r="AU414">
        <f>IF(AND(Table13[[#This Row],[Age]]&gt;=18,Table13[[#This Row],[Age]]&lt;=25),1,0)</f>
        <v>0</v>
      </c>
      <c r="AV414">
        <f>IF(AND(Table13[[#This Row],[Age]]&gt;=26,Table13[[#This Row],[Age]]&lt;=35),1,0)</f>
        <v>1</v>
      </c>
      <c r="AW414">
        <f>IF(AND(Table13[[#This Row],[Age]]&gt;=36,Table13[[#This Row],[Age]]&lt;=45),1,0)</f>
        <v>0</v>
      </c>
      <c r="AX414">
        <f>IF(AND(Table13[[#This Row],[Age]]&gt;=46,Table13[[#This Row],[Age]]&lt;=55),1,0)</f>
        <v>0</v>
      </c>
      <c r="AY414">
        <f>IF(AND(Table13[[#This Row],[Age]]&gt;=56,Table13[[#This Row],[Age]]&lt;=67),1,0)</f>
        <v>0</v>
      </c>
      <c r="AZ414" t="s">
        <v>25</v>
      </c>
      <c r="BA414">
        <f>IF(Table13[[#This Row],[Marital Status]]="Married",1,0)</f>
        <v>1</v>
      </c>
      <c r="BB414">
        <f>IF(Table13[[#This Row],[Marital Status]]="Single",1,0)</f>
        <v>0</v>
      </c>
      <c r="BC414" t="s">
        <v>28</v>
      </c>
      <c r="BD414">
        <f>IF(Table13[[#This Row],[gender]]="Male",1,0)</f>
        <v>0</v>
      </c>
      <c r="BE414">
        <f>IF(Table13[[#This Row],[gender]]="Female",1,0)</f>
        <v>1</v>
      </c>
      <c r="BF414" t="s">
        <v>19</v>
      </c>
      <c r="BG414">
        <f>IF(Table13[[#This Row],[Highest level of Education]]="Did not attend school",1,0)</f>
        <v>0</v>
      </c>
      <c r="BH414">
        <f>IF(Table13[[#This Row],[Highest level of Education]]="K12 completed",1,0)</f>
        <v>0</v>
      </c>
      <c r="BI414">
        <f>IF(Table13[[#This Row],[Highest level of Education]]="High School Completed",1,0)</f>
        <v>0</v>
      </c>
      <c r="BJ414">
        <f>IF(Table13[[#This Row],[Highest level of Education]]="Technical Diploma/Partially completed College",1,0)</f>
        <v>0</v>
      </c>
      <c r="BK414">
        <f>IF(Table13[[#This Row],[Highest level of Education]]="University/College Degree",1,0)</f>
        <v>1</v>
      </c>
      <c r="BL414">
        <f>IF(Table13[[#This Row],[Highest level of Education]]="Post-graduate education",1,0)</f>
        <v>0</v>
      </c>
      <c r="BM414">
        <v>2</v>
      </c>
      <c r="BN414">
        <v>1</v>
      </c>
      <c r="BO414">
        <v>4</v>
      </c>
      <c r="BP414">
        <f>IF(Table13[[#This Row],[Monthly_Income 1_5500 2_8000 3_11000 4_15000 5_20000 6_27000 7_35000 8_5000 9_51000 98_0]]=1,1,0)</f>
        <v>0</v>
      </c>
      <c r="BQ414">
        <f>IF(Table13[[#This Row],[Monthly_Income 1_5500 2_8000 3_11000 4_15000 5_20000 6_27000 7_35000 8_5000 9_51000 98_0]]=2,1,0)</f>
        <v>0</v>
      </c>
      <c r="BR414">
        <f>IF(Table13[[#This Row],[Monthly_Income 1_5500 2_8000 3_11000 4_15000 5_20000 6_27000 7_35000 8_5000 9_51000 98_0]]=3,1,0)</f>
        <v>0</v>
      </c>
      <c r="BS414">
        <f>IF(Table13[[#This Row],[Monthly_Income 1_5500 2_8000 3_11000 4_15000 5_20000 6_27000 7_35000 8_5000 9_51000 98_0]]=4,1,0)</f>
        <v>1</v>
      </c>
      <c r="BT414">
        <f>IF(Table13[[#This Row],[Monthly_Income 1_5500 2_8000 3_11000 4_15000 5_20000 6_27000 7_35000 8_5000 9_51000 98_0]]=5,1,0)</f>
        <v>0</v>
      </c>
      <c r="BU414">
        <f>IF(Table13[[#This Row],[Monthly_Income 1_5500 2_8000 3_11000 4_15000 5_20000 6_27000 7_35000 8_5000 9_51000 98_0]]=6,1,0)</f>
        <v>0</v>
      </c>
      <c r="BV414">
        <f>IF(Table13[[#This Row],[Monthly_Income 1_5500 2_8000 3_11000 4_15000 5_20000 6_27000 7_35000 8_5000 9_51000 98_0]]=7,1,0)</f>
        <v>0</v>
      </c>
      <c r="BW414">
        <f>IF(Table13[[#This Row],[Monthly_Income 1_5500 2_8000 3_11000 4_15000 5_20000 6_27000 7_35000 8_5000 9_51000 98_0]]=8,1,0)</f>
        <v>0</v>
      </c>
      <c r="BX414">
        <f>IF(Table13[[#This Row],[Monthly_Income 1_5500 2_8000 3_11000 4_15000 5_20000 6_27000 7_35000 8_5000 9_51000 98_0]]=9,1,0)</f>
        <v>0</v>
      </c>
      <c r="BY414">
        <f>IF(Table13[[#This Row],[Monthly_Income 1_5500 2_8000 3_11000 4_15000 5_20000 6_27000 7_35000 8_5000 9_51000 98_0]]=98,1,0)</f>
        <v>0</v>
      </c>
      <c r="BZ414">
        <v>7</v>
      </c>
      <c r="CA414">
        <f>IF(Table13[[#This Row],[Monthly_Household_Income]]=1,1,0)</f>
        <v>0</v>
      </c>
      <c r="CB414">
        <f>IF(Table13[[#This Row],[Monthly_Household_Income]]=2,1,0)</f>
        <v>0</v>
      </c>
      <c r="CC414">
        <f>IF(Table13[[#This Row],[Monthly_Household_Income]]=3,1,0)</f>
        <v>0</v>
      </c>
      <c r="CD414">
        <f>IF(Table13[[#This Row],[Monthly_Household_Income]]=4,1,0)</f>
        <v>0</v>
      </c>
      <c r="CE414">
        <f>IF(Table13[[#This Row],[Monthly_Household_Income]]=5,1,0)</f>
        <v>0</v>
      </c>
      <c r="CF414">
        <f>IF(Table13[[#This Row],[Monthly_Household_Income]]=6,1,0)</f>
        <v>0</v>
      </c>
      <c r="CG414">
        <f>IF(Table13[[#This Row],[Monthly_Household_Income]]=7,1,0)</f>
        <v>1</v>
      </c>
      <c r="CH414">
        <f>IF(Table13[[#This Row],[Monthly_Household_Income]]=8,1,0)</f>
        <v>0</v>
      </c>
      <c r="CI414">
        <f>IF(Table13[[#This Row],[Monthly_Household_Income]]=9,1,0)</f>
        <v>0</v>
      </c>
      <c r="CJ414">
        <f>IF(Table13[[#This Row],[Monthly_Household_Income]]=98,1,0)</f>
        <v>0</v>
      </c>
    </row>
    <row r="415" spans="1:88">
      <c r="A415">
        <v>1517</v>
      </c>
      <c r="B415" s="1">
        <v>43000</v>
      </c>
      <c r="C415" t="s">
        <v>2</v>
      </c>
      <c r="D415">
        <v>8</v>
      </c>
      <c r="E415">
        <v>8</v>
      </c>
      <c r="F415">
        <v>9</v>
      </c>
      <c r="G415">
        <v>8</v>
      </c>
      <c r="H415">
        <v>8</v>
      </c>
      <c r="I415">
        <v>6</v>
      </c>
      <c r="J415" t="s">
        <v>15</v>
      </c>
      <c r="K415">
        <v>10</v>
      </c>
      <c r="L415">
        <v>8</v>
      </c>
      <c r="M415">
        <v>6</v>
      </c>
      <c r="N415">
        <v>6</v>
      </c>
      <c r="O415">
        <v>9</v>
      </c>
      <c r="P415">
        <v>7</v>
      </c>
      <c r="Q415">
        <v>6</v>
      </c>
      <c r="R415">
        <v>7</v>
      </c>
      <c r="S415">
        <v>7</v>
      </c>
      <c r="T415">
        <v>8</v>
      </c>
      <c r="U415">
        <v>8</v>
      </c>
      <c r="V415">
        <v>7</v>
      </c>
      <c r="W415">
        <v>6</v>
      </c>
      <c r="X415">
        <v>8</v>
      </c>
      <c r="Y415">
        <v>6</v>
      </c>
      <c r="Z415">
        <v>8</v>
      </c>
      <c r="AA415">
        <v>7</v>
      </c>
      <c r="AB415">
        <v>6</v>
      </c>
      <c r="AC415">
        <v>1</v>
      </c>
      <c r="AD415">
        <f>IF(Table13[[#This Row],[payment]]=1,1,0)</f>
        <v>1</v>
      </c>
      <c r="AE415">
        <f>IF(Table13[[#This Row],[payment]]=2,1,0)</f>
        <v>0</v>
      </c>
      <c r="AF415">
        <f>IF(Table13[[#This Row],[payment]]=3,1,0)</f>
        <v>0</v>
      </c>
      <c r="AG415">
        <v>6</v>
      </c>
      <c r="AH415">
        <f>IF(Table13[[#This Row],[method_payment]]=1,1,0)</f>
        <v>0</v>
      </c>
      <c r="AI415">
        <f>IF(Table13[[#This Row],[method_payment]]=2,1,0)</f>
        <v>0</v>
      </c>
      <c r="AJ415">
        <f>IF(Table13[[#This Row],[method_payment]]=3,1,0)</f>
        <v>0</v>
      </c>
      <c r="AK415">
        <f>IF(Table13[[#This Row],[method_payment]]=5,1,0)</f>
        <v>0</v>
      </c>
      <c r="AL415">
        <f>IF(Table13[[#This Row],[method_payment]]=6,1,0)</f>
        <v>1</v>
      </c>
      <c r="AM415" t="s">
        <v>16</v>
      </c>
      <c r="AN415" t="s">
        <v>16</v>
      </c>
      <c r="AO415">
        <v>2</v>
      </c>
      <c r="AP415" s="2">
        <v>126.56</v>
      </c>
      <c r="AQ415" s="3">
        <f>IF(AND(Table13[[#This Row],[Average_amount_spent_per_visit_last_3_months]]&gt;=1,Table13[[#This Row],[Average_amount_spent_per_visit_last_3_months]]&lt;=999),1,0)</f>
        <v>1</v>
      </c>
      <c r="AR415" s="3">
        <f>IF(AND(Table13[[#This Row],[Average_amount_spent_per_visit_last_3_months]]&gt;=1000,Table13[[#This Row],[Average_amount_spent_per_visit_last_3_months]]&lt;=6700),1,0)</f>
        <v>0</v>
      </c>
      <c r="AS415">
        <v>2</v>
      </c>
      <c r="AT415">
        <v>49</v>
      </c>
      <c r="AU415">
        <f>IF(AND(Table13[[#This Row],[Age]]&gt;=18,Table13[[#This Row],[Age]]&lt;=25),1,0)</f>
        <v>0</v>
      </c>
      <c r="AV415">
        <f>IF(AND(Table13[[#This Row],[Age]]&gt;=26,Table13[[#This Row],[Age]]&lt;=35),1,0)</f>
        <v>0</v>
      </c>
      <c r="AW415">
        <f>IF(AND(Table13[[#This Row],[Age]]&gt;=36,Table13[[#This Row],[Age]]&lt;=45),1,0)</f>
        <v>0</v>
      </c>
      <c r="AX415">
        <f>IF(AND(Table13[[#This Row],[Age]]&gt;=46,Table13[[#This Row],[Age]]&lt;=55),1,0)</f>
        <v>1</v>
      </c>
      <c r="AY415">
        <f>IF(AND(Table13[[#This Row],[Age]]&gt;=56,Table13[[#This Row],[Age]]&lt;=67),1,0)</f>
        <v>0</v>
      </c>
      <c r="AZ415" t="s">
        <v>25</v>
      </c>
      <c r="BA415">
        <f>IF(Table13[[#This Row],[Marital Status]]="Married",1,0)</f>
        <v>1</v>
      </c>
      <c r="BB415">
        <f>IF(Table13[[#This Row],[Marital Status]]="Single",1,0)</f>
        <v>0</v>
      </c>
      <c r="BC415" t="s">
        <v>28</v>
      </c>
      <c r="BD415">
        <f>IF(Table13[[#This Row],[gender]]="Male",1,0)</f>
        <v>0</v>
      </c>
      <c r="BE415">
        <f>IF(Table13[[#This Row],[gender]]="Female",1,0)</f>
        <v>1</v>
      </c>
      <c r="BF415" t="s">
        <v>20</v>
      </c>
      <c r="BG415">
        <f>IF(Table13[[#This Row],[Highest level of Education]]="Did not attend school",1,0)</f>
        <v>0</v>
      </c>
      <c r="BH415">
        <f>IF(Table13[[#This Row],[Highest level of Education]]="K12 completed",1,0)</f>
        <v>0</v>
      </c>
      <c r="BI415">
        <f>IF(Table13[[#This Row],[Highest level of Education]]="High School Completed",1,0)</f>
        <v>1</v>
      </c>
      <c r="BJ415">
        <f>IF(Table13[[#This Row],[Highest level of Education]]="Technical Diploma/Partially completed College",1,0)</f>
        <v>0</v>
      </c>
      <c r="BK415">
        <f>IF(Table13[[#This Row],[Highest level of Education]]="University/College Degree",1,0)</f>
        <v>0</v>
      </c>
      <c r="BL415">
        <f>IF(Table13[[#This Row],[Highest level of Education]]="Post-graduate education",1,0)</f>
        <v>0</v>
      </c>
      <c r="BM415">
        <v>3</v>
      </c>
      <c r="BN415">
        <v>2</v>
      </c>
      <c r="BO415">
        <v>3</v>
      </c>
      <c r="BP415">
        <f>IF(Table13[[#This Row],[Monthly_Income 1_5500 2_8000 3_11000 4_15000 5_20000 6_27000 7_35000 8_5000 9_51000 98_0]]=1,1,0)</f>
        <v>0</v>
      </c>
      <c r="BQ415">
        <f>IF(Table13[[#This Row],[Monthly_Income 1_5500 2_8000 3_11000 4_15000 5_20000 6_27000 7_35000 8_5000 9_51000 98_0]]=2,1,0)</f>
        <v>0</v>
      </c>
      <c r="BR415">
        <f>IF(Table13[[#This Row],[Monthly_Income 1_5500 2_8000 3_11000 4_15000 5_20000 6_27000 7_35000 8_5000 9_51000 98_0]]=3,1,0)</f>
        <v>1</v>
      </c>
      <c r="BS415">
        <f>IF(Table13[[#This Row],[Monthly_Income 1_5500 2_8000 3_11000 4_15000 5_20000 6_27000 7_35000 8_5000 9_51000 98_0]]=4,1,0)</f>
        <v>0</v>
      </c>
      <c r="BT415">
        <f>IF(Table13[[#This Row],[Monthly_Income 1_5500 2_8000 3_11000 4_15000 5_20000 6_27000 7_35000 8_5000 9_51000 98_0]]=5,1,0)</f>
        <v>0</v>
      </c>
      <c r="BU415">
        <f>IF(Table13[[#This Row],[Monthly_Income 1_5500 2_8000 3_11000 4_15000 5_20000 6_27000 7_35000 8_5000 9_51000 98_0]]=6,1,0)</f>
        <v>0</v>
      </c>
      <c r="BV415">
        <f>IF(Table13[[#This Row],[Monthly_Income 1_5500 2_8000 3_11000 4_15000 5_20000 6_27000 7_35000 8_5000 9_51000 98_0]]=7,1,0)</f>
        <v>0</v>
      </c>
      <c r="BW415">
        <f>IF(Table13[[#This Row],[Monthly_Income 1_5500 2_8000 3_11000 4_15000 5_20000 6_27000 7_35000 8_5000 9_51000 98_0]]=8,1,0)</f>
        <v>0</v>
      </c>
      <c r="BX415">
        <f>IF(Table13[[#This Row],[Monthly_Income 1_5500 2_8000 3_11000 4_15000 5_20000 6_27000 7_35000 8_5000 9_51000 98_0]]=9,1,0)</f>
        <v>0</v>
      </c>
      <c r="BY415">
        <f>IF(Table13[[#This Row],[Monthly_Income 1_5500 2_8000 3_11000 4_15000 5_20000 6_27000 7_35000 8_5000 9_51000 98_0]]=98,1,0)</f>
        <v>0</v>
      </c>
      <c r="BZ415">
        <v>6</v>
      </c>
      <c r="CA415">
        <f>IF(Table13[[#This Row],[Monthly_Household_Income]]=1,1,0)</f>
        <v>0</v>
      </c>
      <c r="CB415">
        <f>IF(Table13[[#This Row],[Monthly_Household_Income]]=2,1,0)</f>
        <v>0</v>
      </c>
      <c r="CC415">
        <f>IF(Table13[[#This Row],[Monthly_Household_Income]]=3,1,0)</f>
        <v>0</v>
      </c>
      <c r="CD415">
        <f>IF(Table13[[#This Row],[Monthly_Household_Income]]=4,1,0)</f>
        <v>0</v>
      </c>
      <c r="CE415">
        <f>IF(Table13[[#This Row],[Monthly_Household_Income]]=5,1,0)</f>
        <v>0</v>
      </c>
      <c r="CF415">
        <f>IF(Table13[[#This Row],[Monthly_Household_Income]]=6,1,0)</f>
        <v>1</v>
      </c>
      <c r="CG415">
        <f>IF(Table13[[#This Row],[Monthly_Household_Income]]=7,1,0)</f>
        <v>0</v>
      </c>
      <c r="CH415">
        <f>IF(Table13[[#This Row],[Monthly_Household_Income]]=8,1,0)</f>
        <v>0</v>
      </c>
      <c r="CI415">
        <f>IF(Table13[[#This Row],[Monthly_Household_Income]]=9,1,0)</f>
        <v>0</v>
      </c>
      <c r="CJ415">
        <f>IF(Table13[[#This Row],[Monthly_Household_Income]]=98,1,0)</f>
        <v>0</v>
      </c>
    </row>
    <row r="416" spans="1:88">
      <c r="A416">
        <v>1521</v>
      </c>
      <c r="B416" s="1">
        <v>43100</v>
      </c>
      <c r="C416" t="s">
        <v>31</v>
      </c>
      <c r="D416">
        <v>10</v>
      </c>
      <c r="E416">
        <v>10</v>
      </c>
      <c r="F416">
        <v>10</v>
      </c>
      <c r="G416">
        <v>10</v>
      </c>
      <c r="H416">
        <v>9</v>
      </c>
      <c r="I416">
        <v>10</v>
      </c>
      <c r="J416" t="s">
        <v>16</v>
      </c>
      <c r="K416">
        <v>10</v>
      </c>
      <c r="L416">
        <v>10</v>
      </c>
      <c r="M416">
        <v>10</v>
      </c>
      <c r="N416">
        <v>9</v>
      </c>
      <c r="O416">
        <v>8</v>
      </c>
      <c r="P416">
        <v>10</v>
      </c>
      <c r="Q416">
        <v>9</v>
      </c>
      <c r="R416">
        <v>10</v>
      </c>
      <c r="S416">
        <v>8</v>
      </c>
      <c r="T416">
        <v>9</v>
      </c>
      <c r="U416">
        <v>10</v>
      </c>
      <c r="V416">
        <v>10</v>
      </c>
      <c r="W416">
        <v>9</v>
      </c>
      <c r="X416">
        <v>10</v>
      </c>
      <c r="Y416">
        <v>10</v>
      </c>
      <c r="Z416">
        <v>10</v>
      </c>
      <c r="AA416">
        <v>10</v>
      </c>
      <c r="AB416">
        <v>9</v>
      </c>
      <c r="AC416">
        <v>1</v>
      </c>
      <c r="AD416">
        <f>IF(Table13[[#This Row],[payment]]=1,1,0)</f>
        <v>1</v>
      </c>
      <c r="AE416">
        <f>IF(Table13[[#This Row],[payment]]=2,1,0)</f>
        <v>0</v>
      </c>
      <c r="AF416">
        <f>IF(Table13[[#This Row],[payment]]=3,1,0)</f>
        <v>0</v>
      </c>
      <c r="AG416">
        <v>5</v>
      </c>
      <c r="AH416">
        <f>IF(Table13[[#This Row],[method_payment]]=1,1,0)</f>
        <v>0</v>
      </c>
      <c r="AI416">
        <f>IF(Table13[[#This Row],[method_payment]]=2,1,0)</f>
        <v>0</v>
      </c>
      <c r="AJ416">
        <f>IF(Table13[[#This Row],[method_payment]]=3,1,0)</f>
        <v>0</v>
      </c>
      <c r="AK416">
        <f>IF(Table13[[#This Row],[method_payment]]=5,1,0)</f>
        <v>1</v>
      </c>
      <c r="AL416">
        <f>IF(Table13[[#This Row],[method_payment]]=6,1,0)</f>
        <v>0</v>
      </c>
      <c r="AM416" t="s">
        <v>16</v>
      </c>
      <c r="AN416" t="s">
        <v>16</v>
      </c>
      <c r="AO416">
        <v>7</v>
      </c>
      <c r="AP416" s="2">
        <v>125.64</v>
      </c>
      <c r="AQ416" s="3">
        <f>IF(AND(Table13[[#This Row],[Average_amount_spent_per_visit_last_3_months]]&gt;=1,Table13[[#This Row],[Average_amount_spent_per_visit_last_3_months]]&lt;=999),1,0)</f>
        <v>1</v>
      </c>
      <c r="AR416" s="3">
        <f>IF(AND(Table13[[#This Row],[Average_amount_spent_per_visit_last_3_months]]&gt;=1000,Table13[[#This Row],[Average_amount_spent_per_visit_last_3_months]]&lt;=6700),1,0)</f>
        <v>0</v>
      </c>
      <c r="AS416">
        <v>2</v>
      </c>
      <c r="AT416">
        <v>19</v>
      </c>
      <c r="AU416">
        <f>IF(AND(Table13[[#This Row],[Age]]&gt;=18,Table13[[#This Row],[Age]]&lt;=25),1,0)</f>
        <v>1</v>
      </c>
      <c r="AV416">
        <f>IF(AND(Table13[[#This Row],[Age]]&gt;=26,Table13[[#This Row],[Age]]&lt;=35),1,0)</f>
        <v>0</v>
      </c>
      <c r="AW416">
        <f>IF(AND(Table13[[#This Row],[Age]]&gt;=36,Table13[[#This Row],[Age]]&lt;=45),1,0)</f>
        <v>0</v>
      </c>
      <c r="AX416">
        <f>IF(AND(Table13[[#This Row],[Age]]&gt;=46,Table13[[#This Row],[Age]]&lt;=55),1,0)</f>
        <v>0</v>
      </c>
      <c r="AY416">
        <f>IF(AND(Table13[[#This Row],[Age]]&gt;=56,Table13[[#This Row],[Age]]&lt;=67),1,0)</f>
        <v>0</v>
      </c>
      <c r="AZ416" t="s">
        <v>24</v>
      </c>
      <c r="BA416">
        <f>IF(Table13[[#This Row],[Marital Status]]="Married",1,0)</f>
        <v>0</v>
      </c>
      <c r="BB416">
        <f>IF(Table13[[#This Row],[Marital Status]]="Single",1,0)</f>
        <v>1</v>
      </c>
      <c r="BC416" t="s">
        <v>27</v>
      </c>
      <c r="BD416">
        <f>IF(Table13[[#This Row],[gender]]="Male",1,0)</f>
        <v>1</v>
      </c>
      <c r="BE416">
        <f>IF(Table13[[#This Row],[gender]]="Female",1,0)</f>
        <v>0</v>
      </c>
      <c r="BF416" t="s">
        <v>22</v>
      </c>
      <c r="BG416">
        <f>IF(Table13[[#This Row],[Highest level of Education]]="Did not attend school",1,0)</f>
        <v>0</v>
      </c>
      <c r="BH416">
        <f>IF(Table13[[#This Row],[Highest level of Education]]="K12 completed",1,0)</f>
        <v>1</v>
      </c>
      <c r="BI416">
        <f>IF(Table13[[#This Row],[Highest level of Education]]="High School Completed",1,0)</f>
        <v>0</v>
      </c>
      <c r="BJ416">
        <f>IF(Table13[[#This Row],[Highest level of Education]]="Technical Diploma/Partially completed College",1,0)</f>
        <v>0</v>
      </c>
      <c r="BK416">
        <f>IF(Table13[[#This Row],[Highest level of Education]]="University/College Degree",1,0)</f>
        <v>0</v>
      </c>
      <c r="BL416">
        <f>IF(Table13[[#This Row],[Highest level of Education]]="Post-graduate education",1,0)</f>
        <v>0</v>
      </c>
      <c r="BM416">
        <v>0</v>
      </c>
      <c r="BN416">
        <v>5</v>
      </c>
      <c r="BO416" t="s">
        <v>1</v>
      </c>
      <c r="BP416">
        <f>IF(Table13[[#This Row],[Monthly_Income 1_5500 2_8000 3_11000 4_15000 5_20000 6_27000 7_35000 8_5000 9_51000 98_0]]=1,1,0)</f>
        <v>0</v>
      </c>
      <c r="BQ416">
        <f>IF(Table13[[#This Row],[Monthly_Income 1_5500 2_8000 3_11000 4_15000 5_20000 6_27000 7_35000 8_5000 9_51000 98_0]]=2,1,0)</f>
        <v>0</v>
      </c>
      <c r="BR416">
        <f>IF(Table13[[#This Row],[Monthly_Income 1_5500 2_8000 3_11000 4_15000 5_20000 6_27000 7_35000 8_5000 9_51000 98_0]]=3,1,0)</f>
        <v>0</v>
      </c>
      <c r="BS416">
        <f>IF(Table13[[#This Row],[Monthly_Income 1_5500 2_8000 3_11000 4_15000 5_20000 6_27000 7_35000 8_5000 9_51000 98_0]]=4,1,0)</f>
        <v>0</v>
      </c>
      <c r="BT416">
        <f>IF(Table13[[#This Row],[Monthly_Income 1_5500 2_8000 3_11000 4_15000 5_20000 6_27000 7_35000 8_5000 9_51000 98_0]]=5,1,0)</f>
        <v>0</v>
      </c>
      <c r="BU416">
        <f>IF(Table13[[#This Row],[Monthly_Income 1_5500 2_8000 3_11000 4_15000 5_20000 6_27000 7_35000 8_5000 9_51000 98_0]]=6,1,0)</f>
        <v>0</v>
      </c>
      <c r="BV416">
        <f>IF(Table13[[#This Row],[Monthly_Income 1_5500 2_8000 3_11000 4_15000 5_20000 6_27000 7_35000 8_5000 9_51000 98_0]]=7,1,0)</f>
        <v>0</v>
      </c>
      <c r="BW416">
        <f>IF(Table13[[#This Row],[Monthly_Income 1_5500 2_8000 3_11000 4_15000 5_20000 6_27000 7_35000 8_5000 9_51000 98_0]]=8,1,0)</f>
        <v>0</v>
      </c>
      <c r="BX416">
        <f>IF(Table13[[#This Row],[Monthly_Income 1_5500 2_8000 3_11000 4_15000 5_20000 6_27000 7_35000 8_5000 9_51000 98_0]]=9,1,0)</f>
        <v>0</v>
      </c>
      <c r="BY416">
        <f>IF(Table13[[#This Row],[Monthly_Income 1_5500 2_8000 3_11000 4_15000 5_20000 6_27000 7_35000 8_5000 9_51000 98_0]]=98,1,0)</f>
        <v>0</v>
      </c>
      <c r="BZ416">
        <v>97</v>
      </c>
      <c r="CA416">
        <f>IF(Table13[[#This Row],[Monthly_Household_Income]]=1,1,0)</f>
        <v>0</v>
      </c>
      <c r="CB416">
        <f>IF(Table13[[#This Row],[Monthly_Household_Income]]=2,1,0)</f>
        <v>0</v>
      </c>
      <c r="CC416">
        <f>IF(Table13[[#This Row],[Monthly_Household_Income]]=3,1,0)</f>
        <v>0</v>
      </c>
      <c r="CD416">
        <f>IF(Table13[[#This Row],[Monthly_Household_Income]]=4,1,0)</f>
        <v>0</v>
      </c>
      <c r="CE416">
        <f>IF(Table13[[#This Row],[Monthly_Household_Income]]=5,1,0)</f>
        <v>0</v>
      </c>
      <c r="CF416">
        <f>IF(Table13[[#This Row],[Monthly_Household_Income]]=6,1,0)</f>
        <v>0</v>
      </c>
      <c r="CG416">
        <f>IF(Table13[[#This Row],[Monthly_Household_Income]]=7,1,0)</f>
        <v>0</v>
      </c>
      <c r="CH416">
        <f>IF(Table13[[#This Row],[Monthly_Household_Income]]=8,1,0)</f>
        <v>0</v>
      </c>
      <c r="CI416">
        <f>IF(Table13[[#This Row],[Monthly_Household_Income]]=9,1,0)</f>
        <v>0</v>
      </c>
      <c r="CJ416">
        <f>IF(Table13[[#This Row],[Monthly_Household_Income]]=98,1,0)</f>
        <v>0</v>
      </c>
    </row>
    <row r="417" spans="1:88">
      <c r="A417">
        <v>1527</v>
      </c>
      <c r="B417" s="1">
        <v>43160</v>
      </c>
      <c r="C417" t="s">
        <v>5</v>
      </c>
      <c r="D417">
        <v>8</v>
      </c>
      <c r="E417">
        <v>6</v>
      </c>
      <c r="F417">
        <v>6</v>
      </c>
      <c r="G417">
        <v>7</v>
      </c>
      <c r="H417">
        <v>7</v>
      </c>
      <c r="I417">
        <v>8</v>
      </c>
      <c r="J417" t="s">
        <v>15</v>
      </c>
      <c r="K417">
        <v>8</v>
      </c>
      <c r="L417">
        <v>6</v>
      </c>
      <c r="M417">
        <v>7</v>
      </c>
      <c r="N417">
        <v>7</v>
      </c>
      <c r="O417">
        <v>6</v>
      </c>
      <c r="P417">
        <v>8</v>
      </c>
      <c r="Q417">
        <v>6</v>
      </c>
      <c r="R417">
        <v>8</v>
      </c>
      <c r="S417">
        <v>7</v>
      </c>
      <c r="T417">
        <v>8</v>
      </c>
      <c r="U417">
        <v>6</v>
      </c>
      <c r="V417">
        <v>8</v>
      </c>
      <c r="W417">
        <v>7</v>
      </c>
      <c r="X417">
        <v>7</v>
      </c>
      <c r="Y417">
        <v>6</v>
      </c>
      <c r="Z417">
        <v>6</v>
      </c>
      <c r="AA417">
        <v>8</v>
      </c>
      <c r="AB417">
        <v>7</v>
      </c>
      <c r="AC417">
        <v>1</v>
      </c>
      <c r="AD417">
        <f>IF(Table13[[#This Row],[payment]]=1,1,0)</f>
        <v>1</v>
      </c>
      <c r="AE417">
        <f>IF(Table13[[#This Row],[payment]]=2,1,0)</f>
        <v>0</v>
      </c>
      <c r="AF417">
        <f>IF(Table13[[#This Row],[payment]]=3,1,0)</f>
        <v>0</v>
      </c>
      <c r="AG417">
        <v>1</v>
      </c>
      <c r="AH417">
        <f>IF(Table13[[#This Row],[method_payment]]=1,1,0)</f>
        <v>1</v>
      </c>
      <c r="AI417">
        <f>IF(Table13[[#This Row],[method_payment]]=2,1,0)</f>
        <v>0</v>
      </c>
      <c r="AJ417">
        <f>IF(Table13[[#This Row],[method_payment]]=3,1,0)</f>
        <v>0</v>
      </c>
      <c r="AK417">
        <f>IF(Table13[[#This Row],[method_payment]]=5,1,0)</f>
        <v>0</v>
      </c>
      <c r="AL417">
        <f>IF(Table13[[#This Row],[method_payment]]=6,1,0)</f>
        <v>0</v>
      </c>
      <c r="AM417" t="s">
        <v>16</v>
      </c>
      <c r="AN417" t="s">
        <v>16</v>
      </c>
      <c r="AO417">
        <v>6</v>
      </c>
      <c r="AP417" s="2">
        <v>79.23</v>
      </c>
      <c r="AQ417" s="3">
        <f>IF(AND(Table13[[#This Row],[Average_amount_spent_per_visit_last_3_months]]&gt;=1,Table13[[#This Row],[Average_amount_spent_per_visit_last_3_months]]&lt;=999),1,0)</f>
        <v>1</v>
      </c>
      <c r="AR417" s="3">
        <f>IF(AND(Table13[[#This Row],[Average_amount_spent_per_visit_last_3_months]]&gt;=1000,Table13[[#This Row],[Average_amount_spent_per_visit_last_3_months]]&lt;=6700),1,0)</f>
        <v>0</v>
      </c>
      <c r="AS417">
        <v>2</v>
      </c>
      <c r="AT417">
        <v>49</v>
      </c>
      <c r="AU417">
        <f>IF(AND(Table13[[#This Row],[Age]]&gt;=18,Table13[[#This Row],[Age]]&lt;=25),1,0)</f>
        <v>0</v>
      </c>
      <c r="AV417">
        <f>IF(AND(Table13[[#This Row],[Age]]&gt;=26,Table13[[#This Row],[Age]]&lt;=35),1,0)</f>
        <v>0</v>
      </c>
      <c r="AW417">
        <f>IF(AND(Table13[[#This Row],[Age]]&gt;=36,Table13[[#This Row],[Age]]&lt;=45),1,0)</f>
        <v>0</v>
      </c>
      <c r="AX417">
        <f>IF(AND(Table13[[#This Row],[Age]]&gt;=46,Table13[[#This Row],[Age]]&lt;=55),1,0)</f>
        <v>1</v>
      </c>
      <c r="AY417">
        <f>IF(AND(Table13[[#This Row],[Age]]&gt;=56,Table13[[#This Row],[Age]]&lt;=67),1,0)</f>
        <v>0</v>
      </c>
      <c r="AZ417" t="s">
        <v>25</v>
      </c>
      <c r="BA417">
        <f>IF(Table13[[#This Row],[Marital Status]]="Married",1,0)</f>
        <v>1</v>
      </c>
      <c r="BB417">
        <f>IF(Table13[[#This Row],[Marital Status]]="Single",1,0)</f>
        <v>0</v>
      </c>
      <c r="BC417" t="s">
        <v>27</v>
      </c>
      <c r="BD417">
        <f>IF(Table13[[#This Row],[gender]]="Male",1,0)</f>
        <v>1</v>
      </c>
      <c r="BE417">
        <f>IF(Table13[[#This Row],[gender]]="Female",1,0)</f>
        <v>0</v>
      </c>
      <c r="BF417" t="s">
        <v>19</v>
      </c>
      <c r="BG417">
        <f>IF(Table13[[#This Row],[Highest level of Education]]="Did not attend school",1,0)</f>
        <v>0</v>
      </c>
      <c r="BH417">
        <f>IF(Table13[[#This Row],[Highest level of Education]]="K12 completed",1,0)</f>
        <v>0</v>
      </c>
      <c r="BI417">
        <f>IF(Table13[[#This Row],[Highest level of Education]]="High School Completed",1,0)</f>
        <v>0</v>
      </c>
      <c r="BJ417">
        <f>IF(Table13[[#This Row],[Highest level of Education]]="Technical Diploma/Partially completed College",1,0)</f>
        <v>0</v>
      </c>
      <c r="BK417">
        <f>IF(Table13[[#This Row],[Highest level of Education]]="University/College Degree",1,0)</f>
        <v>1</v>
      </c>
      <c r="BL417">
        <f>IF(Table13[[#This Row],[Highest level of Education]]="Post-graduate education",1,0)</f>
        <v>0</v>
      </c>
      <c r="BM417">
        <v>3</v>
      </c>
      <c r="BN417">
        <v>1</v>
      </c>
      <c r="BO417">
        <v>5</v>
      </c>
      <c r="BP417">
        <f>IF(Table13[[#This Row],[Monthly_Income 1_5500 2_8000 3_11000 4_15000 5_20000 6_27000 7_35000 8_5000 9_51000 98_0]]=1,1,0)</f>
        <v>0</v>
      </c>
      <c r="BQ417">
        <f>IF(Table13[[#This Row],[Monthly_Income 1_5500 2_8000 3_11000 4_15000 5_20000 6_27000 7_35000 8_5000 9_51000 98_0]]=2,1,0)</f>
        <v>0</v>
      </c>
      <c r="BR417">
        <f>IF(Table13[[#This Row],[Monthly_Income 1_5500 2_8000 3_11000 4_15000 5_20000 6_27000 7_35000 8_5000 9_51000 98_0]]=3,1,0)</f>
        <v>0</v>
      </c>
      <c r="BS417">
        <f>IF(Table13[[#This Row],[Monthly_Income 1_5500 2_8000 3_11000 4_15000 5_20000 6_27000 7_35000 8_5000 9_51000 98_0]]=4,1,0)</f>
        <v>0</v>
      </c>
      <c r="BT417">
        <f>IF(Table13[[#This Row],[Monthly_Income 1_5500 2_8000 3_11000 4_15000 5_20000 6_27000 7_35000 8_5000 9_51000 98_0]]=5,1,0)</f>
        <v>1</v>
      </c>
      <c r="BU417">
        <f>IF(Table13[[#This Row],[Monthly_Income 1_5500 2_8000 3_11000 4_15000 5_20000 6_27000 7_35000 8_5000 9_51000 98_0]]=6,1,0)</f>
        <v>0</v>
      </c>
      <c r="BV417">
        <f>IF(Table13[[#This Row],[Monthly_Income 1_5500 2_8000 3_11000 4_15000 5_20000 6_27000 7_35000 8_5000 9_51000 98_0]]=7,1,0)</f>
        <v>0</v>
      </c>
      <c r="BW417">
        <f>IF(Table13[[#This Row],[Monthly_Income 1_5500 2_8000 3_11000 4_15000 5_20000 6_27000 7_35000 8_5000 9_51000 98_0]]=8,1,0)</f>
        <v>0</v>
      </c>
      <c r="BX417">
        <f>IF(Table13[[#This Row],[Monthly_Income 1_5500 2_8000 3_11000 4_15000 5_20000 6_27000 7_35000 8_5000 9_51000 98_0]]=9,1,0)</f>
        <v>0</v>
      </c>
      <c r="BY417">
        <f>IF(Table13[[#This Row],[Monthly_Income 1_5500 2_8000 3_11000 4_15000 5_20000 6_27000 7_35000 8_5000 9_51000 98_0]]=98,1,0)</f>
        <v>0</v>
      </c>
      <c r="BZ417">
        <v>7</v>
      </c>
      <c r="CA417">
        <f>IF(Table13[[#This Row],[Monthly_Household_Income]]=1,1,0)</f>
        <v>0</v>
      </c>
      <c r="CB417">
        <f>IF(Table13[[#This Row],[Monthly_Household_Income]]=2,1,0)</f>
        <v>0</v>
      </c>
      <c r="CC417">
        <f>IF(Table13[[#This Row],[Monthly_Household_Income]]=3,1,0)</f>
        <v>0</v>
      </c>
      <c r="CD417">
        <f>IF(Table13[[#This Row],[Monthly_Household_Income]]=4,1,0)</f>
        <v>0</v>
      </c>
      <c r="CE417">
        <f>IF(Table13[[#This Row],[Monthly_Household_Income]]=5,1,0)</f>
        <v>0</v>
      </c>
      <c r="CF417">
        <f>IF(Table13[[#This Row],[Monthly_Household_Income]]=6,1,0)</f>
        <v>0</v>
      </c>
      <c r="CG417">
        <f>IF(Table13[[#This Row],[Monthly_Household_Income]]=7,1,0)</f>
        <v>1</v>
      </c>
      <c r="CH417">
        <f>IF(Table13[[#This Row],[Monthly_Household_Income]]=8,1,0)</f>
        <v>0</v>
      </c>
      <c r="CI417">
        <f>IF(Table13[[#This Row],[Monthly_Household_Income]]=9,1,0)</f>
        <v>0</v>
      </c>
      <c r="CJ417">
        <f>IF(Table13[[#This Row],[Monthly_Household_Income]]=98,1,0)</f>
        <v>0</v>
      </c>
    </row>
    <row r="418" spans="1:88">
      <c r="A418">
        <v>1531</v>
      </c>
      <c r="B418" s="1">
        <v>43192</v>
      </c>
      <c r="C418" t="s">
        <v>39</v>
      </c>
      <c r="D418">
        <v>2</v>
      </c>
      <c r="E418">
        <v>5</v>
      </c>
      <c r="F418">
        <v>4</v>
      </c>
      <c r="G418">
        <v>4</v>
      </c>
      <c r="H418">
        <v>3</v>
      </c>
      <c r="I418">
        <v>4</v>
      </c>
      <c r="J418" t="s">
        <v>15</v>
      </c>
      <c r="K418">
        <v>6</v>
      </c>
      <c r="L418">
        <v>7</v>
      </c>
      <c r="M418">
        <v>3</v>
      </c>
      <c r="N418">
        <v>5</v>
      </c>
      <c r="O418">
        <v>7</v>
      </c>
      <c r="P418">
        <v>5</v>
      </c>
      <c r="Q418">
        <v>7</v>
      </c>
      <c r="R418">
        <v>7</v>
      </c>
      <c r="S418">
        <v>5</v>
      </c>
      <c r="T418">
        <v>4</v>
      </c>
      <c r="U418">
        <v>6</v>
      </c>
      <c r="V418">
        <v>6</v>
      </c>
      <c r="W418">
        <v>7</v>
      </c>
      <c r="X418">
        <v>7</v>
      </c>
      <c r="Y418">
        <v>6</v>
      </c>
      <c r="Z418">
        <v>7</v>
      </c>
      <c r="AA418">
        <v>7</v>
      </c>
      <c r="AB418">
        <v>5</v>
      </c>
      <c r="AC418">
        <v>1</v>
      </c>
      <c r="AD418">
        <f>IF(Table13[[#This Row],[payment]]=1,1,0)</f>
        <v>1</v>
      </c>
      <c r="AE418">
        <f>IF(Table13[[#This Row],[payment]]=2,1,0)</f>
        <v>0</v>
      </c>
      <c r="AF418">
        <f>IF(Table13[[#This Row],[payment]]=3,1,0)</f>
        <v>0</v>
      </c>
      <c r="AG418">
        <v>2</v>
      </c>
      <c r="AH418">
        <f>IF(Table13[[#This Row],[method_payment]]=1,1,0)</f>
        <v>0</v>
      </c>
      <c r="AI418">
        <f>IF(Table13[[#This Row],[method_payment]]=2,1,0)</f>
        <v>1</v>
      </c>
      <c r="AJ418">
        <f>IF(Table13[[#This Row],[method_payment]]=3,1,0)</f>
        <v>0</v>
      </c>
      <c r="AK418">
        <f>IF(Table13[[#This Row],[method_payment]]=5,1,0)</f>
        <v>0</v>
      </c>
      <c r="AL418">
        <f>IF(Table13[[#This Row],[method_payment]]=6,1,0)</f>
        <v>0</v>
      </c>
      <c r="AM418" t="s">
        <v>16</v>
      </c>
      <c r="AN418" t="s">
        <v>15</v>
      </c>
      <c r="AO418">
        <v>1</v>
      </c>
      <c r="AP418" s="2">
        <v>379.69</v>
      </c>
      <c r="AQ418" s="3">
        <f>IF(AND(Table13[[#This Row],[Average_amount_spent_per_visit_last_3_months]]&gt;=1,Table13[[#This Row],[Average_amount_spent_per_visit_last_3_months]]&lt;=999),1,0)</f>
        <v>1</v>
      </c>
      <c r="AR418" s="3">
        <f>IF(AND(Table13[[#This Row],[Average_amount_spent_per_visit_last_3_months]]&gt;=1000,Table13[[#This Row],[Average_amount_spent_per_visit_last_3_months]]&lt;=6700),1,0)</f>
        <v>0</v>
      </c>
      <c r="AS418">
        <v>1</v>
      </c>
      <c r="AT418">
        <v>28</v>
      </c>
      <c r="AU418">
        <f>IF(AND(Table13[[#This Row],[Age]]&gt;=18,Table13[[#This Row],[Age]]&lt;=25),1,0)</f>
        <v>0</v>
      </c>
      <c r="AV418">
        <f>IF(AND(Table13[[#This Row],[Age]]&gt;=26,Table13[[#This Row],[Age]]&lt;=35),1,0)</f>
        <v>1</v>
      </c>
      <c r="AW418">
        <f>IF(AND(Table13[[#This Row],[Age]]&gt;=36,Table13[[#This Row],[Age]]&lt;=45),1,0)</f>
        <v>0</v>
      </c>
      <c r="AX418">
        <f>IF(AND(Table13[[#This Row],[Age]]&gt;=46,Table13[[#This Row],[Age]]&lt;=55),1,0)</f>
        <v>0</v>
      </c>
      <c r="AY418">
        <f>IF(AND(Table13[[#This Row],[Age]]&gt;=56,Table13[[#This Row],[Age]]&lt;=67),1,0)</f>
        <v>0</v>
      </c>
      <c r="AZ418" t="s">
        <v>24</v>
      </c>
      <c r="BA418">
        <f>IF(Table13[[#This Row],[Marital Status]]="Married",1,0)</f>
        <v>0</v>
      </c>
      <c r="BB418">
        <f>IF(Table13[[#This Row],[Marital Status]]="Single",1,0)</f>
        <v>1</v>
      </c>
      <c r="BC418" t="s">
        <v>27</v>
      </c>
      <c r="BD418">
        <f>IF(Table13[[#This Row],[gender]]="Male",1,0)</f>
        <v>1</v>
      </c>
      <c r="BE418">
        <f>IF(Table13[[#This Row],[gender]]="Female",1,0)</f>
        <v>0</v>
      </c>
      <c r="BF418" t="s">
        <v>19</v>
      </c>
      <c r="BG418">
        <f>IF(Table13[[#This Row],[Highest level of Education]]="Did not attend school",1,0)</f>
        <v>0</v>
      </c>
      <c r="BH418">
        <f>IF(Table13[[#This Row],[Highest level of Education]]="K12 completed",1,0)</f>
        <v>0</v>
      </c>
      <c r="BI418">
        <f>IF(Table13[[#This Row],[Highest level of Education]]="High School Completed",1,0)</f>
        <v>0</v>
      </c>
      <c r="BJ418">
        <f>IF(Table13[[#This Row],[Highest level of Education]]="Technical Diploma/Partially completed College",1,0)</f>
        <v>0</v>
      </c>
      <c r="BK418">
        <f>IF(Table13[[#This Row],[Highest level of Education]]="University/College Degree",1,0)</f>
        <v>1</v>
      </c>
      <c r="BL418">
        <f>IF(Table13[[#This Row],[Highest level of Education]]="Post-graduate education",1,0)</f>
        <v>0</v>
      </c>
      <c r="BM418">
        <v>0</v>
      </c>
      <c r="BN418">
        <v>1</v>
      </c>
      <c r="BO418">
        <v>2</v>
      </c>
      <c r="BP418">
        <f>IF(Table13[[#This Row],[Monthly_Income 1_5500 2_8000 3_11000 4_15000 5_20000 6_27000 7_35000 8_5000 9_51000 98_0]]=1,1,0)</f>
        <v>0</v>
      </c>
      <c r="BQ418">
        <f>IF(Table13[[#This Row],[Monthly_Income 1_5500 2_8000 3_11000 4_15000 5_20000 6_27000 7_35000 8_5000 9_51000 98_0]]=2,1,0)</f>
        <v>1</v>
      </c>
      <c r="BR418">
        <f>IF(Table13[[#This Row],[Monthly_Income 1_5500 2_8000 3_11000 4_15000 5_20000 6_27000 7_35000 8_5000 9_51000 98_0]]=3,1,0)</f>
        <v>0</v>
      </c>
      <c r="BS418">
        <f>IF(Table13[[#This Row],[Monthly_Income 1_5500 2_8000 3_11000 4_15000 5_20000 6_27000 7_35000 8_5000 9_51000 98_0]]=4,1,0)</f>
        <v>0</v>
      </c>
      <c r="BT418">
        <f>IF(Table13[[#This Row],[Monthly_Income 1_5500 2_8000 3_11000 4_15000 5_20000 6_27000 7_35000 8_5000 9_51000 98_0]]=5,1,0)</f>
        <v>0</v>
      </c>
      <c r="BU418">
        <f>IF(Table13[[#This Row],[Monthly_Income 1_5500 2_8000 3_11000 4_15000 5_20000 6_27000 7_35000 8_5000 9_51000 98_0]]=6,1,0)</f>
        <v>0</v>
      </c>
      <c r="BV418">
        <f>IF(Table13[[#This Row],[Monthly_Income 1_5500 2_8000 3_11000 4_15000 5_20000 6_27000 7_35000 8_5000 9_51000 98_0]]=7,1,0)</f>
        <v>0</v>
      </c>
      <c r="BW418">
        <f>IF(Table13[[#This Row],[Monthly_Income 1_5500 2_8000 3_11000 4_15000 5_20000 6_27000 7_35000 8_5000 9_51000 98_0]]=8,1,0)</f>
        <v>0</v>
      </c>
      <c r="BX418">
        <f>IF(Table13[[#This Row],[Monthly_Income 1_5500 2_8000 3_11000 4_15000 5_20000 6_27000 7_35000 8_5000 9_51000 98_0]]=9,1,0)</f>
        <v>0</v>
      </c>
      <c r="BY418">
        <f>IF(Table13[[#This Row],[Monthly_Income 1_5500 2_8000 3_11000 4_15000 5_20000 6_27000 7_35000 8_5000 9_51000 98_0]]=98,1,0)</f>
        <v>0</v>
      </c>
      <c r="BZ418">
        <v>6</v>
      </c>
      <c r="CA418">
        <f>IF(Table13[[#This Row],[Monthly_Household_Income]]=1,1,0)</f>
        <v>0</v>
      </c>
      <c r="CB418">
        <f>IF(Table13[[#This Row],[Monthly_Household_Income]]=2,1,0)</f>
        <v>0</v>
      </c>
      <c r="CC418">
        <f>IF(Table13[[#This Row],[Monthly_Household_Income]]=3,1,0)</f>
        <v>0</v>
      </c>
      <c r="CD418">
        <f>IF(Table13[[#This Row],[Monthly_Household_Income]]=4,1,0)</f>
        <v>0</v>
      </c>
      <c r="CE418">
        <f>IF(Table13[[#This Row],[Monthly_Household_Income]]=5,1,0)</f>
        <v>0</v>
      </c>
      <c r="CF418">
        <f>IF(Table13[[#This Row],[Monthly_Household_Income]]=6,1,0)</f>
        <v>1</v>
      </c>
      <c r="CG418">
        <f>IF(Table13[[#This Row],[Monthly_Household_Income]]=7,1,0)</f>
        <v>0</v>
      </c>
      <c r="CH418">
        <f>IF(Table13[[#This Row],[Monthly_Household_Income]]=8,1,0)</f>
        <v>0</v>
      </c>
      <c r="CI418">
        <f>IF(Table13[[#This Row],[Monthly_Household_Income]]=9,1,0)</f>
        <v>0</v>
      </c>
      <c r="CJ418">
        <f>IF(Table13[[#This Row],[Monthly_Household_Income]]=98,1,0)</f>
        <v>0</v>
      </c>
    </row>
    <row r="419" spans="1:88">
      <c r="A419">
        <v>1535</v>
      </c>
      <c r="B419" s="1">
        <v>42978</v>
      </c>
      <c r="C419" t="s">
        <v>31</v>
      </c>
      <c r="D419">
        <v>6</v>
      </c>
      <c r="E419">
        <v>8</v>
      </c>
      <c r="F419">
        <v>8</v>
      </c>
      <c r="G419">
        <v>6</v>
      </c>
      <c r="H419">
        <v>7</v>
      </c>
      <c r="I419">
        <v>6</v>
      </c>
      <c r="J419" t="s">
        <v>15</v>
      </c>
      <c r="K419">
        <v>8</v>
      </c>
      <c r="L419">
        <v>6</v>
      </c>
      <c r="M419">
        <v>8</v>
      </c>
      <c r="N419">
        <v>7</v>
      </c>
      <c r="O419">
        <v>8</v>
      </c>
      <c r="P419">
        <v>7</v>
      </c>
      <c r="Q419">
        <v>8</v>
      </c>
      <c r="R419">
        <v>6</v>
      </c>
      <c r="S419">
        <v>7</v>
      </c>
      <c r="T419">
        <v>8</v>
      </c>
      <c r="U419">
        <v>6</v>
      </c>
      <c r="V419">
        <v>6</v>
      </c>
      <c r="W419">
        <v>8</v>
      </c>
      <c r="X419">
        <v>6</v>
      </c>
      <c r="Y419">
        <v>6</v>
      </c>
      <c r="Z419">
        <v>8</v>
      </c>
      <c r="AA419">
        <v>6</v>
      </c>
      <c r="AB419">
        <v>7</v>
      </c>
      <c r="AC419">
        <v>2</v>
      </c>
      <c r="AD419">
        <f>IF(Table13[[#This Row],[payment]]=1,1,0)</f>
        <v>0</v>
      </c>
      <c r="AE419">
        <f>IF(Table13[[#This Row],[payment]]=2,1,0)</f>
        <v>1</v>
      </c>
      <c r="AF419">
        <f>IF(Table13[[#This Row],[payment]]=3,1,0)</f>
        <v>0</v>
      </c>
      <c r="AG419">
        <v>5</v>
      </c>
      <c r="AH419">
        <f>IF(Table13[[#This Row],[method_payment]]=1,1,0)</f>
        <v>0</v>
      </c>
      <c r="AI419">
        <f>IF(Table13[[#This Row],[method_payment]]=2,1,0)</f>
        <v>0</v>
      </c>
      <c r="AJ419">
        <f>IF(Table13[[#This Row],[method_payment]]=3,1,0)</f>
        <v>0</v>
      </c>
      <c r="AK419">
        <f>IF(Table13[[#This Row],[method_payment]]=5,1,0)</f>
        <v>1</v>
      </c>
      <c r="AL419">
        <f>IF(Table13[[#This Row],[method_payment]]=6,1,0)</f>
        <v>0</v>
      </c>
      <c r="AM419" t="s">
        <v>16</v>
      </c>
      <c r="AN419" t="s">
        <v>16</v>
      </c>
      <c r="AO419">
        <v>1</v>
      </c>
      <c r="AP419" s="2">
        <v>88.15</v>
      </c>
      <c r="AQ419" s="3">
        <f>IF(AND(Table13[[#This Row],[Average_amount_spent_per_visit_last_3_months]]&gt;=1,Table13[[#This Row],[Average_amount_spent_per_visit_last_3_months]]&lt;=999),1,0)</f>
        <v>1</v>
      </c>
      <c r="AR419" s="3">
        <f>IF(AND(Table13[[#This Row],[Average_amount_spent_per_visit_last_3_months]]&gt;=1000,Table13[[#This Row],[Average_amount_spent_per_visit_last_3_months]]&lt;=6700),1,0)</f>
        <v>0</v>
      </c>
      <c r="AS419">
        <v>2</v>
      </c>
      <c r="AT419">
        <v>34</v>
      </c>
      <c r="AU419">
        <f>IF(AND(Table13[[#This Row],[Age]]&gt;=18,Table13[[#This Row],[Age]]&lt;=25),1,0)</f>
        <v>0</v>
      </c>
      <c r="AV419">
        <f>IF(AND(Table13[[#This Row],[Age]]&gt;=26,Table13[[#This Row],[Age]]&lt;=35),1,0)</f>
        <v>1</v>
      </c>
      <c r="AW419">
        <f>IF(AND(Table13[[#This Row],[Age]]&gt;=36,Table13[[#This Row],[Age]]&lt;=45),1,0)</f>
        <v>0</v>
      </c>
      <c r="AX419">
        <f>IF(AND(Table13[[#This Row],[Age]]&gt;=46,Table13[[#This Row],[Age]]&lt;=55),1,0)</f>
        <v>0</v>
      </c>
      <c r="AY419">
        <f>IF(AND(Table13[[#This Row],[Age]]&gt;=56,Table13[[#This Row],[Age]]&lt;=67),1,0)</f>
        <v>0</v>
      </c>
      <c r="AZ419" t="s">
        <v>25</v>
      </c>
      <c r="BA419">
        <f>IF(Table13[[#This Row],[Marital Status]]="Married",1,0)</f>
        <v>1</v>
      </c>
      <c r="BB419">
        <f>IF(Table13[[#This Row],[Marital Status]]="Single",1,0)</f>
        <v>0</v>
      </c>
      <c r="BC419" t="s">
        <v>27</v>
      </c>
      <c r="BD419">
        <f>IF(Table13[[#This Row],[gender]]="Male",1,0)</f>
        <v>1</v>
      </c>
      <c r="BE419">
        <f>IF(Table13[[#This Row],[gender]]="Female",1,0)</f>
        <v>0</v>
      </c>
      <c r="BF419" t="s">
        <v>19</v>
      </c>
      <c r="BG419">
        <f>IF(Table13[[#This Row],[Highest level of Education]]="Did not attend school",1,0)</f>
        <v>0</v>
      </c>
      <c r="BH419">
        <f>IF(Table13[[#This Row],[Highest level of Education]]="K12 completed",1,0)</f>
        <v>0</v>
      </c>
      <c r="BI419">
        <f>IF(Table13[[#This Row],[Highest level of Education]]="High School Completed",1,0)</f>
        <v>0</v>
      </c>
      <c r="BJ419">
        <f>IF(Table13[[#This Row],[Highest level of Education]]="Technical Diploma/Partially completed College",1,0)</f>
        <v>0</v>
      </c>
      <c r="BK419">
        <f>IF(Table13[[#This Row],[Highest level of Education]]="University/College Degree",1,0)</f>
        <v>1</v>
      </c>
      <c r="BL419">
        <f>IF(Table13[[#This Row],[Highest level of Education]]="Post-graduate education",1,0)</f>
        <v>0</v>
      </c>
      <c r="BM419">
        <v>3</v>
      </c>
      <c r="BN419">
        <v>1</v>
      </c>
      <c r="BO419">
        <v>3</v>
      </c>
      <c r="BP419">
        <f>IF(Table13[[#This Row],[Monthly_Income 1_5500 2_8000 3_11000 4_15000 5_20000 6_27000 7_35000 8_5000 9_51000 98_0]]=1,1,0)</f>
        <v>0</v>
      </c>
      <c r="BQ419">
        <f>IF(Table13[[#This Row],[Monthly_Income 1_5500 2_8000 3_11000 4_15000 5_20000 6_27000 7_35000 8_5000 9_51000 98_0]]=2,1,0)</f>
        <v>0</v>
      </c>
      <c r="BR419">
        <f>IF(Table13[[#This Row],[Monthly_Income 1_5500 2_8000 3_11000 4_15000 5_20000 6_27000 7_35000 8_5000 9_51000 98_0]]=3,1,0)</f>
        <v>1</v>
      </c>
      <c r="BS419">
        <f>IF(Table13[[#This Row],[Monthly_Income 1_5500 2_8000 3_11000 4_15000 5_20000 6_27000 7_35000 8_5000 9_51000 98_0]]=4,1,0)</f>
        <v>0</v>
      </c>
      <c r="BT419">
        <f>IF(Table13[[#This Row],[Monthly_Income 1_5500 2_8000 3_11000 4_15000 5_20000 6_27000 7_35000 8_5000 9_51000 98_0]]=5,1,0)</f>
        <v>0</v>
      </c>
      <c r="BU419">
        <f>IF(Table13[[#This Row],[Monthly_Income 1_5500 2_8000 3_11000 4_15000 5_20000 6_27000 7_35000 8_5000 9_51000 98_0]]=6,1,0)</f>
        <v>0</v>
      </c>
      <c r="BV419">
        <f>IF(Table13[[#This Row],[Monthly_Income 1_5500 2_8000 3_11000 4_15000 5_20000 6_27000 7_35000 8_5000 9_51000 98_0]]=7,1,0)</f>
        <v>0</v>
      </c>
      <c r="BW419">
        <f>IF(Table13[[#This Row],[Monthly_Income 1_5500 2_8000 3_11000 4_15000 5_20000 6_27000 7_35000 8_5000 9_51000 98_0]]=8,1,0)</f>
        <v>0</v>
      </c>
      <c r="BX419">
        <f>IF(Table13[[#This Row],[Monthly_Income 1_5500 2_8000 3_11000 4_15000 5_20000 6_27000 7_35000 8_5000 9_51000 98_0]]=9,1,0)</f>
        <v>0</v>
      </c>
      <c r="BY419">
        <f>IF(Table13[[#This Row],[Monthly_Income 1_5500 2_8000 3_11000 4_15000 5_20000 6_27000 7_35000 8_5000 9_51000 98_0]]=98,1,0)</f>
        <v>0</v>
      </c>
      <c r="BZ419">
        <v>6</v>
      </c>
      <c r="CA419">
        <f>IF(Table13[[#This Row],[Monthly_Household_Income]]=1,1,0)</f>
        <v>0</v>
      </c>
      <c r="CB419">
        <f>IF(Table13[[#This Row],[Monthly_Household_Income]]=2,1,0)</f>
        <v>0</v>
      </c>
      <c r="CC419">
        <f>IF(Table13[[#This Row],[Monthly_Household_Income]]=3,1,0)</f>
        <v>0</v>
      </c>
      <c r="CD419">
        <f>IF(Table13[[#This Row],[Monthly_Household_Income]]=4,1,0)</f>
        <v>0</v>
      </c>
      <c r="CE419">
        <f>IF(Table13[[#This Row],[Monthly_Household_Income]]=5,1,0)</f>
        <v>0</v>
      </c>
      <c r="CF419">
        <f>IF(Table13[[#This Row],[Monthly_Household_Income]]=6,1,0)</f>
        <v>1</v>
      </c>
      <c r="CG419">
        <f>IF(Table13[[#This Row],[Monthly_Household_Income]]=7,1,0)</f>
        <v>0</v>
      </c>
      <c r="CH419">
        <f>IF(Table13[[#This Row],[Monthly_Household_Income]]=8,1,0)</f>
        <v>0</v>
      </c>
      <c r="CI419">
        <f>IF(Table13[[#This Row],[Monthly_Household_Income]]=9,1,0)</f>
        <v>0</v>
      </c>
      <c r="CJ419">
        <f>IF(Table13[[#This Row],[Monthly_Household_Income]]=98,1,0)</f>
        <v>0</v>
      </c>
    </row>
    <row r="420" spans="1:88">
      <c r="A420">
        <v>1542</v>
      </c>
      <c r="B420" s="1">
        <v>42992</v>
      </c>
      <c r="C420" t="s">
        <v>31</v>
      </c>
      <c r="D420">
        <v>9</v>
      </c>
      <c r="E420">
        <v>7</v>
      </c>
      <c r="F420">
        <v>9</v>
      </c>
      <c r="G420">
        <v>7</v>
      </c>
      <c r="H420">
        <v>7</v>
      </c>
      <c r="I420">
        <v>5</v>
      </c>
      <c r="J420" t="s">
        <v>15</v>
      </c>
      <c r="K420">
        <v>8</v>
      </c>
      <c r="L420">
        <v>6</v>
      </c>
      <c r="M420">
        <v>8</v>
      </c>
      <c r="N420">
        <v>7</v>
      </c>
      <c r="O420">
        <v>9</v>
      </c>
      <c r="P420">
        <v>10</v>
      </c>
      <c r="Q420">
        <v>8</v>
      </c>
      <c r="R420">
        <v>10</v>
      </c>
      <c r="S420">
        <v>7</v>
      </c>
      <c r="T420">
        <v>9</v>
      </c>
      <c r="U420">
        <v>9</v>
      </c>
      <c r="V420">
        <v>6</v>
      </c>
      <c r="W420">
        <v>7</v>
      </c>
      <c r="X420">
        <v>8</v>
      </c>
      <c r="Y420">
        <v>8</v>
      </c>
      <c r="Z420">
        <v>7</v>
      </c>
      <c r="AA420">
        <v>8</v>
      </c>
      <c r="AB420">
        <v>7</v>
      </c>
      <c r="AC420">
        <v>1</v>
      </c>
      <c r="AD420">
        <f>IF(Table13[[#This Row],[payment]]=1,1,0)</f>
        <v>1</v>
      </c>
      <c r="AE420">
        <f>IF(Table13[[#This Row],[payment]]=2,1,0)</f>
        <v>0</v>
      </c>
      <c r="AF420">
        <f>IF(Table13[[#This Row],[payment]]=3,1,0)</f>
        <v>0</v>
      </c>
      <c r="AG420">
        <v>5</v>
      </c>
      <c r="AH420">
        <f>IF(Table13[[#This Row],[method_payment]]=1,1,0)</f>
        <v>0</v>
      </c>
      <c r="AI420">
        <f>IF(Table13[[#This Row],[method_payment]]=2,1,0)</f>
        <v>0</v>
      </c>
      <c r="AJ420">
        <f>IF(Table13[[#This Row],[method_payment]]=3,1,0)</f>
        <v>0</v>
      </c>
      <c r="AK420">
        <f>IF(Table13[[#This Row],[method_payment]]=5,1,0)</f>
        <v>1</v>
      </c>
      <c r="AL420">
        <f>IF(Table13[[#This Row],[method_payment]]=6,1,0)</f>
        <v>0</v>
      </c>
      <c r="AM420" t="s">
        <v>16</v>
      </c>
      <c r="AN420" t="s">
        <v>16</v>
      </c>
      <c r="AO420">
        <v>1</v>
      </c>
      <c r="AP420" s="2">
        <v>240.42</v>
      </c>
      <c r="AQ420" s="3">
        <f>IF(AND(Table13[[#This Row],[Average_amount_spent_per_visit_last_3_months]]&gt;=1,Table13[[#This Row],[Average_amount_spent_per_visit_last_3_months]]&lt;=999),1,0)</f>
        <v>1</v>
      </c>
      <c r="AR420" s="3">
        <f>IF(AND(Table13[[#This Row],[Average_amount_spent_per_visit_last_3_months]]&gt;=1000,Table13[[#This Row],[Average_amount_spent_per_visit_last_3_months]]&lt;=6700),1,0)</f>
        <v>0</v>
      </c>
      <c r="AS420">
        <v>3</v>
      </c>
      <c r="AT420">
        <v>33</v>
      </c>
      <c r="AU420">
        <f>IF(AND(Table13[[#This Row],[Age]]&gt;=18,Table13[[#This Row],[Age]]&lt;=25),1,0)</f>
        <v>0</v>
      </c>
      <c r="AV420">
        <f>IF(AND(Table13[[#This Row],[Age]]&gt;=26,Table13[[#This Row],[Age]]&lt;=35),1,0)</f>
        <v>1</v>
      </c>
      <c r="AW420">
        <f>IF(AND(Table13[[#This Row],[Age]]&gt;=36,Table13[[#This Row],[Age]]&lt;=45),1,0)</f>
        <v>0</v>
      </c>
      <c r="AX420">
        <f>IF(AND(Table13[[#This Row],[Age]]&gt;=46,Table13[[#This Row],[Age]]&lt;=55),1,0)</f>
        <v>0</v>
      </c>
      <c r="AY420">
        <f>IF(AND(Table13[[#This Row],[Age]]&gt;=56,Table13[[#This Row],[Age]]&lt;=67),1,0)</f>
        <v>0</v>
      </c>
      <c r="AZ420" t="s">
        <v>24</v>
      </c>
      <c r="BA420">
        <f>IF(Table13[[#This Row],[Marital Status]]="Married",1,0)</f>
        <v>0</v>
      </c>
      <c r="BB420">
        <f>IF(Table13[[#This Row],[Marital Status]]="Single",1,0)</f>
        <v>1</v>
      </c>
      <c r="BC420" t="s">
        <v>28</v>
      </c>
      <c r="BD420">
        <f>IF(Table13[[#This Row],[gender]]="Male",1,0)</f>
        <v>0</v>
      </c>
      <c r="BE420">
        <f>IF(Table13[[#This Row],[gender]]="Female",1,0)</f>
        <v>1</v>
      </c>
      <c r="BF420" t="s">
        <v>19</v>
      </c>
      <c r="BG420">
        <f>IF(Table13[[#This Row],[Highest level of Education]]="Did not attend school",1,0)</f>
        <v>0</v>
      </c>
      <c r="BH420">
        <f>IF(Table13[[#This Row],[Highest level of Education]]="K12 completed",1,0)</f>
        <v>0</v>
      </c>
      <c r="BI420">
        <f>IF(Table13[[#This Row],[Highest level of Education]]="High School Completed",1,0)</f>
        <v>0</v>
      </c>
      <c r="BJ420">
        <f>IF(Table13[[#This Row],[Highest level of Education]]="Technical Diploma/Partially completed College",1,0)</f>
        <v>0</v>
      </c>
      <c r="BK420">
        <f>IF(Table13[[#This Row],[Highest level of Education]]="University/College Degree",1,0)</f>
        <v>1</v>
      </c>
      <c r="BL420">
        <f>IF(Table13[[#This Row],[Highest level of Education]]="Post-graduate education",1,0)</f>
        <v>0</v>
      </c>
      <c r="BM420">
        <v>0</v>
      </c>
      <c r="BN420">
        <v>1</v>
      </c>
      <c r="BO420">
        <v>5</v>
      </c>
      <c r="BP420">
        <f>IF(Table13[[#This Row],[Monthly_Income 1_5500 2_8000 3_11000 4_15000 5_20000 6_27000 7_35000 8_5000 9_51000 98_0]]=1,1,0)</f>
        <v>0</v>
      </c>
      <c r="BQ420">
        <f>IF(Table13[[#This Row],[Monthly_Income 1_5500 2_8000 3_11000 4_15000 5_20000 6_27000 7_35000 8_5000 9_51000 98_0]]=2,1,0)</f>
        <v>0</v>
      </c>
      <c r="BR420">
        <f>IF(Table13[[#This Row],[Monthly_Income 1_5500 2_8000 3_11000 4_15000 5_20000 6_27000 7_35000 8_5000 9_51000 98_0]]=3,1,0)</f>
        <v>0</v>
      </c>
      <c r="BS420">
        <f>IF(Table13[[#This Row],[Monthly_Income 1_5500 2_8000 3_11000 4_15000 5_20000 6_27000 7_35000 8_5000 9_51000 98_0]]=4,1,0)</f>
        <v>0</v>
      </c>
      <c r="BT420">
        <f>IF(Table13[[#This Row],[Monthly_Income 1_5500 2_8000 3_11000 4_15000 5_20000 6_27000 7_35000 8_5000 9_51000 98_0]]=5,1,0)</f>
        <v>1</v>
      </c>
      <c r="BU420">
        <f>IF(Table13[[#This Row],[Monthly_Income 1_5500 2_8000 3_11000 4_15000 5_20000 6_27000 7_35000 8_5000 9_51000 98_0]]=6,1,0)</f>
        <v>0</v>
      </c>
      <c r="BV420">
        <f>IF(Table13[[#This Row],[Monthly_Income 1_5500 2_8000 3_11000 4_15000 5_20000 6_27000 7_35000 8_5000 9_51000 98_0]]=7,1,0)</f>
        <v>0</v>
      </c>
      <c r="BW420">
        <f>IF(Table13[[#This Row],[Monthly_Income 1_5500 2_8000 3_11000 4_15000 5_20000 6_27000 7_35000 8_5000 9_51000 98_0]]=8,1,0)</f>
        <v>0</v>
      </c>
      <c r="BX420">
        <f>IF(Table13[[#This Row],[Monthly_Income 1_5500 2_8000 3_11000 4_15000 5_20000 6_27000 7_35000 8_5000 9_51000 98_0]]=9,1,0)</f>
        <v>0</v>
      </c>
      <c r="BY420">
        <f>IF(Table13[[#This Row],[Monthly_Income 1_5500 2_8000 3_11000 4_15000 5_20000 6_27000 7_35000 8_5000 9_51000 98_0]]=98,1,0)</f>
        <v>0</v>
      </c>
      <c r="BZ420">
        <v>9</v>
      </c>
      <c r="CA420">
        <f>IF(Table13[[#This Row],[Monthly_Household_Income]]=1,1,0)</f>
        <v>0</v>
      </c>
      <c r="CB420">
        <f>IF(Table13[[#This Row],[Monthly_Household_Income]]=2,1,0)</f>
        <v>0</v>
      </c>
      <c r="CC420">
        <f>IF(Table13[[#This Row],[Monthly_Household_Income]]=3,1,0)</f>
        <v>0</v>
      </c>
      <c r="CD420">
        <f>IF(Table13[[#This Row],[Monthly_Household_Income]]=4,1,0)</f>
        <v>0</v>
      </c>
      <c r="CE420">
        <f>IF(Table13[[#This Row],[Monthly_Household_Income]]=5,1,0)</f>
        <v>0</v>
      </c>
      <c r="CF420">
        <f>IF(Table13[[#This Row],[Monthly_Household_Income]]=6,1,0)</f>
        <v>0</v>
      </c>
      <c r="CG420">
        <f>IF(Table13[[#This Row],[Monthly_Household_Income]]=7,1,0)</f>
        <v>0</v>
      </c>
      <c r="CH420">
        <f>IF(Table13[[#This Row],[Monthly_Household_Income]]=8,1,0)</f>
        <v>0</v>
      </c>
      <c r="CI420">
        <f>IF(Table13[[#This Row],[Monthly_Household_Income]]=9,1,0)</f>
        <v>1</v>
      </c>
      <c r="CJ420">
        <f>IF(Table13[[#This Row],[Monthly_Household_Income]]=98,1,0)</f>
        <v>0</v>
      </c>
    </row>
    <row r="421" spans="1:88">
      <c r="A421">
        <v>1545</v>
      </c>
      <c r="B421" s="1">
        <v>42977</v>
      </c>
      <c r="C421" t="s">
        <v>4</v>
      </c>
      <c r="D421">
        <v>8</v>
      </c>
      <c r="E421">
        <v>7</v>
      </c>
      <c r="F421">
        <v>6</v>
      </c>
      <c r="G421">
        <v>6</v>
      </c>
      <c r="H421">
        <v>6</v>
      </c>
      <c r="I421">
        <v>6</v>
      </c>
      <c r="J421" t="s">
        <v>15</v>
      </c>
      <c r="K421">
        <v>8</v>
      </c>
      <c r="L421">
        <v>6</v>
      </c>
      <c r="M421">
        <v>6</v>
      </c>
      <c r="N421">
        <v>8</v>
      </c>
      <c r="O421">
        <v>7</v>
      </c>
      <c r="P421">
        <v>8</v>
      </c>
      <c r="Q421">
        <v>8</v>
      </c>
      <c r="R421">
        <v>8</v>
      </c>
      <c r="S421">
        <v>8</v>
      </c>
      <c r="T421">
        <v>8</v>
      </c>
      <c r="U421">
        <v>7</v>
      </c>
      <c r="V421">
        <v>8</v>
      </c>
      <c r="W421">
        <v>8</v>
      </c>
      <c r="X421">
        <v>6</v>
      </c>
      <c r="Y421">
        <v>6</v>
      </c>
      <c r="Z421">
        <v>8</v>
      </c>
      <c r="AA421">
        <v>6</v>
      </c>
      <c r="AB421">
        <v>0</v>
      </c>
      <c r="AC421">
        <v>2</v>
      </c>
      <c r="AD421">
        <f>IF(Table13[[#This Row],[payment]]=1,1,0)</f>
        <v>0</v>
      </c>
      <c r="AE421">
        <f>IF(Table13[[#This Row],[payment]]=2,1,0)</f>
        <v>1</v>
      </c>
      <c r="AF421">
        <f>IF(Table13[[#This Row],[payment]]=3,1,0)</f>
        <v>0</v>
      </c>
      <c r="AG421">
        <v>2</v>
      </c>
      <c r="AH421">
        <f>IF(Table13[[#This Row],[method_payment]]=1,1,0)</f>
        <v>0</v>
      </c>
      <c r="AI421">
        <f>IF(Table13[[#This Row],[method_payment]]=2,1,0)</f>
        <v>1</v>
      </c>
      <c r="AJ421">
        <f>IF(Table13[[#This Row],[method_payment]]=3,1,0)</f>
        <v>0</v>
      </c>
      <c r="AK421">
        <f>IF(Table13[[#This Row],[method_payment]]=5,1,0)</f>
        <v>0</v>
      </c>
      <c r="AL421">
        <f>IF(Table13[[#This Row],[method_payment]]=6,1,0)</f>
        <v>0</v>
      </c>
      <c r="AM421" t="s">
        <v>16</v>
      </c>
      <c r="AN421" t="s">
        <v>16</v>
      </c>
      <c r="AO421">
        <v>2</v>
      </c>
      <c r="AP421" s="2">
        <v>1001.64</v>
      </c>
      <c r="AQ421" s="3">
        <f>IF(AND(Table13[[#This Row],[Average_amount_spent_per_visit_last_3_months]]&gt;=1,Table13[[#This Row],[Average_amount_spent_per_visit_last_3_months]]&lt;=999),1,0)</f>
        <v>0</v>
      </c>
      <c r="AR421" s="3">
        <f>IF(AND(Table13[[#This Row],[Average_amount_spent_per_visit_last_3_months]]&gt;=1000,Table13[[#This Row],[Average_amount_spent_per_visit_last_3_months]]&lt;=6700),1,0)</f>
        <v>1</v>
      </c>
      <c r="AS421">
        <v>2</v>
      </c>
      <c r="AT421">
        <v>32</v>
      </c>
      <c r="AU421">
        <f>IF(AND(Table13[[#This Row],[Age]]&gt;=18,Table13[[#This Row],[Age]]&lt;=25),1,0)</f>
        <v>0</v>
      </c>
      <c r="AV421">
        <f>IF(AND(Table13[[#This Row],[Age]]&gt;=26,Table13[[#This Row],[Age]]&lt;=35),1,0)</f>
        <v>1</v>
      </c>
      <c r="AW421">
        <f>IF(AND(Table13[[#This Row],[Age]]&gt;=36,Table13[[#This Row],[Age]]&lt;=45),1,0)</f>
        <v>0</v>
      </c>
      <c r="AX421">
        <f>IF(AND(Table13[[#This Row],[Age]]&gt;=46,Table13[[#This Row],[Age]]&lt;=55),1,0)</f>
        <v>0</v>
      </c>
      <c r="AY421">
        <f>IF(AND(Table13[[#This Row],[Age]]&gt;=56,Table13[[#This Row],[Age]]&lt;=67),1,0)</f>
        <v>0</v>
      </c>
      <c r="AZ421" t="s">
        <v>25</v>
      </c>
      <c r="BA421">
        <f>IF(Table13[[#This Row],[Marital Status]]="Married",1,0)</f>
        <v>1</v>
      </c>
      <c r="BB421">
        <f>IF(Table13[[#This Row],[Marital Status]]="Single",1,0)</f>
        <v>0</v>
      </c>
      <c r="BC421" t="s">
        <v>28</v>
      </c>
      <c r="BD421">
        <f>IF(Table13[[#This Row],[gender]]="Male",1,0)</f>
        <v>0</v>
      </c>
      <c r="BE421">
        <f>IF(Table13[[#This Row],[gender]]="Female",1,0)</f>
        <v>1</v>
      </c>
      <c r="BF421" t="s">
        <v>18</v>
      </c>
      <c r="BG421">
        <f>IF(Table13[[#This Row],[Highest level of Education]]="Did not attend school",1,0)</f>
        <v>0</v>
      </c>
      <c r="BH421">
        <f>IF(Table13[[#This Row],[Highest level of Education]]="K12 completed",1,0)</f>
        <v>0</v>
      </c>
      <c r="BI421">
        <f>IF(Table13[[#This Row],[Highest level of Education]]="High School Completed",1,0)</f>
        <v>0</v>
      </c>
      <c r="BJ421">
        <f>IF(Table13[[#This Row],[Highest level of Education]]="Technical Diploma/Partially completed College",1,0)</f>
        <v>0</v>
      </c>
      <c r="BK421">
        <f>IF(Table13[[#This Row],[Highest level of Education]]="University/College Degree",1,0)</f>
        <v>0</v>
      </c>
      <c r="BL421">
        <f>IF(Table13[[#This Row],[Highest level of Education]]="Post-graduate education",1,0)</f>
        <v>1</v>
      </c>
      <c r="BM421">
        <v>3</v>
      </c>
      <c r="BN421">
        <v>1</v>
      </c>
      <c r="BO421">
        <v>4</v>
      </c>
      <c r="BP421">
        <f>IF(Table13[[#This Row],[Monthly_Income 1_5500 2_8000 3_11000 4_15000 5_20000 6_27000 7_35000 8_5000 9_51000 98_0]]=1,1,0)</f>
        <v>0</v>
      </c>
      <c r="BQ421">
        <f>IF(Table13[[#This Row],[Monthly_Income 1_5500 2_8000 3_11000 4_15000 5_20000 6_27000 7_35000 8_5000 9_51000 98_0]]=2,1,0)</f>
        <v>0</v>
      </c>
      <c r="BR421">
        <f>IF(Table13[[#This Row],[Monthly_Income 1_5500 2_8000 3_11000 4_15000 5_20000 6_27000 7_35000 8_5000 9_51000 98_0]]=3,1,0)</f>
        <v>0</v>
      </c>
      <c r="BS421">
        <f>IF(Table13[[#This Row],[Monthly_Income 1_5500 2_8000 3_11000 4_15000 5_20000 6_27000 7_35000 8_5000 9_51000 98_0]]=4,1,0)</f>
        <v>1</v>
      </c>
      <c r="BT421">
        <f>IF(Table13[[#This Row],[Monthly_Income 1_5500 2_8000 3_11000 4_15000 5_20000 6_27000 7_35000 8_5000 9_51000 98_0]]=5,1,0)</f>
        <v>0</v>
      </c>
      <c r="BU421">
        <f>IF(Table13[[#This Row],[Monthly_Income 1_5500 2_8000 3_11000 4_15000 5_20000 6_27000 7_35000 8_5000 9_51000 98_0]]=6,1,0)</f>
        <v>0</v>
      </c>
      <c r="BV421">
        <f>IF(Table13[[#This Row],[Monthly_Income 1_5500 2_8000 3_11000 4_15000 5_20000 6_27000 7_35000 8_5000 9_51000 98_0]]=7,1,0)</f>
        <v>0</v>
      </c>
      <c r="BW421">
        <f>IF(Table13[[#This Row],[Monthly_Income 1_5500 2_8000 3_11000 4_15000 5_20000 6_27000 7_35000 8_5000 9_51000 98_0]]=8,1,0)</f>
        <v>0</v>
      </c>
      <c r="BX421">
        <f>IF(Table13[[#This Row],[Monthly_Income 1_5500 2_8000 3_11000 4_15000 5_20000 6_27000 7_35000 8_5000 9_51000 98_0]]=9,1,0)</f>
        <v>0</v>
      </c>
      <c r="BY421">
        <f>IF(Table13[[#This Row],[Monthly_Income 1_5500 2_8000 3_11000 4_15000 5_20000 6_27000 7_35000 8_5000 9_51000 98_0]]=98,1,0)</f>
        <v>0</v>
      </c>
      <c r="BZ421">
        <v>9</v>
      </c>
      <c r="CA421">
        <f>IF(Table13[[#This Row],[Monthly_Household_Income]]=1,1,0)</f>
        <v>0</v>
      </c>
      <c r="CB421">
        <f>IF(Table13[[#This Row],[Monthly_Household_Income]]=2,1,0)</f>
        <v>0</v>
      </c>
      <c r="CC421">
        <f>IF(Table13[[#This Row],[Monthly_Household_Income]]=3,1,0)</f>
        <v>0</v>
      </c>
      <c r="CD421">
        <f>IF(Table13[[#This Row],[Monthly_Household_Income]]=4,1,0)</f>
        <v>0</v>
      </c>
      <c r="CE421">
        <f>IF(Table13[[#This Row],[Monthly_Household_Income]]=5,1,0)</f>
        <v>0</v>
      </c>
      <c r="CF421">
        <f>IF(Table13[[#This Row],[Monthly_Household_Income]]=6,1,0)</f>
        <v>0</v>
      </c>
      <c r="CG421">
        <f>IF(Table13[[#This Row],[Monthly_Household_Income]]=7,1,0)</f>
        <v>0</v>
      </c>
      <c r="CH421">
        <f>IF(Table13[[#This Row],[Monthly_Household_Income]]=8,1,0)</f>
        <v>0</v>
      </c>
      <c r="CI421">
        <f>IF(Table13[[#This Row],[Monthly_Household_Income]]=9,1,0)</f>
        <v>1</v>
      </c>
      <c r="CJ421">
        <f>IF(Table13[[#This Row],[Monthly_Household_Income]]=98,1,0)</f>
        <v>0</v>
      </c>
    </row>
    <row r="422" spans="1:88">
      <c r="A422">
        <v>1546</v>
      </c>
      <c r="B422" s="1">
        <v>42971</v>
      </c>
      <c r="C422" t="s">
        <v>35</v>
      </c>
      <c r="D422">
        <v>8</v>
      </c>
      <c r="E422">
        <v>7</v>
      </c>
      <c r="F422">
        <v>8</v>
      </c>
      <c r="G422">
        <v>8</v>
      </c>
      <c r="H422">
        <v>8</v>
      </c>
      <c r="I422">
        <v>9</v>
      </c>
      <c r="J422" t="s">
        <v>15</v>
      </c>
      <c r="K422">
        <v>9</v>
      </c>
      <c r="L422">
        <v>7</v>
      </c>
      <c r="M422">
        <v>8</v>
      </c>
      <c r="N422">
        <v>8</v>
      </c>
      <c r="O422">
        <v>9</v>
      </c>
      <c r="P422">
        <v>7</v>
      </c>
      <c r="Q422">
        <v>9</v>
      </c>
      <c r="R422">
        <v>8</v>
      </c>
      <c r="S422">
        <v>7</v>
      </c>
      <c r="T422">
        <v>7</v>
      </c>
      <c r="U422">
        <v>9</v>
      </c>
      <c r="V422">
        <v>7</v>
      </c>
      <c r="W422">
        <v>8</v>
      </c>
      <c r="X422">
        <v>8</v>
      </c>
      <c r="Y422">
        <v>9</v>
      </c>
      <c r="Z422">
        <v>7</v>
      </c>
      <c r="AA422">
        <v>7</v>
      </c>
      <c r="AB422">
        <v>8</v>
      </c>
      <c r="AC422">
        <v>2</v>
      </c>
      <c r="AD422">
        <f>IF(Table13[[#This Row],[payment]]=1,1,0)</f>
        <v>0</v>
      </c>
      <c r="AE422">
        <f>IF(Table13[[#This Row],[payment]]=2,1,0)</f>
        <v>1</v>
      </c>
      <c r="AF422">
        <f>IF(Table13[[#This Row],[payment]]=3,1,0)</f>
        <v>0</v>
      </c>
      <c r="AG422">
        <v>3</v>
      </c>
      <c r="AH422">
        <f>IF(Table13[[#This Row],[method_payment]]=1,1,0)</f>
        <v>0</v>
      </c>
      <c r="AI422">
        <f>IF(Table13[[#This Row],[method_payment]]=2,1,0)</f>
        <v>0</v>
      </c>
      <c r="AJ422">
        <f>IF(Table13[[#This Row],[method_payment]]=3,1,0)</f>
        <v>1</v>
      </c>
      <c r="AK422">
        <f>IF(Table13[[#This Row],[method_payment]]=5,1,0)</f>
        <v>0</v>
      </c>
      <c r="AL422">
        <f>IF(Table13[[#This Row],[method_payment]]=6,1,0)</f>
        <v>0</v>
      </c>
      <c r="AM422" t="s">
        <v>16</v>
      </c>
      <c r="AN422" t="s">
        <v>16</v>
      </c>
      <c r="AO422">
        <v>6</v>
      </c>
      <c r="AP422" s="2">
        <v>101.58</v>
      </c>
      <c r="AQ422" s="3">
        <f>IF(AND(Table13[[#This Row],[Average_amount_spent_per_visit_last_3_months]]&gt;=1,Table13[[#This Row],[Average_amount_spent_per_visit_last_3_months]]&lt;=999),1,0)</f>
        <v>1</v>
      </c>
      <c r="AR422" s="3">
        <f>IF(AND(Table13[[#This Row],[Average_amount_spent_per_visit_last_3_months]]&gt;=1000,Table13[[#This Row],[Average_amount_spent_per_visit_last_3_months]]&lt;=6700),1,0)</f>
        <v>0</v>
      </c>
      <c r="AS422">
        <v>3</v>
      </c>
      <c r="AT422">
        <v>43</v>
      </c>
      <c r="AU422">
        <f>IF(AND(Table13[[#This Row],[Age]]&gt;=18,Table13[[#This Row],[Age]]&lt;=25),1,0)</f>
        <v>0</v>
      </c>
      <c r="AV422">
        <f>IF(AND(Table13[[#This Row],[Age]]&gt;=26,Table13[[#This Row],[Age]]&lt;=35),1,0)</f>
        <v>0</v>
      </c>
      <c r="AW422">
        <f>IF(AND(Table13[[#This Row],[Age]]&gt;=36,Table13[[#This Row],[Age]]&lt;=45),1,0)</f>
        <v>1</v>
      </c>
      <c r="AX422">
        <f>IF(AND(Table13[[#This Row],[Age]]&gt;=46,Table13[[#This Row],[Age]]&lt;=55),1,0)</f>
        <v>0</v>
      </c>
      <c r="AY422">
        <f>IF(AND(Table13[[#This Row],[Age]]&gt;=56,Table13[[#This Row],[Age]]&lt;=67),1,0)</f>
        <v>0</v>
      </c>
      <c r="AZ422" t="s">
        <v>25</v>
      </c>
      <c r="BA422">
        <f>IF(Table13[[#This Row],[Marital Status]]="Married",1,0)</f>
        <v>1</v>
      </c>
      <c r="BB422">
        <f>IF(Table13[[#This Row],[Marital Status]]="Single",1,0)</f>
        <v>0</v>
      </c>
      <c r="BC422" t="s">
        <v>28</v>
      </c>
      <c r="BD422">
        <f>IF(Table13[[#This Row],[gender]]="Male",1,0)</f>
        <v>0</v>
      </c>
      <c r="BE422">
        <f>IF(Table13[[#This Row],[gender]]="Female",1,0)</f>
        <v>1</v>
      </c>
      <c r="BF422" t="s">
        <v>19</v>
      </c>
      <c r="BG422">
        <f>IF(Table13[[#This Row],[Highest level of Education]]="Did not attend school",1,0)</f>
        <v>0</v>
      </c>
      <c r="BH422">
        <f>IF(Table13[[#This Row],[Highest level of Education]]="K12 completed",1,0)</f>
        <v>0</v>
      </c>
      <c r="BI422">
        <f>IF(Table13[[#This Row],[Highest level of Education]]="High School Completed",1,0)</f>
        <v>0</v>
      </c>
      <c r="BJ422">
        <f>IF(Table13[[#This Row],[Highest level of Education]]="Technical Diploma/Partially completed College",1,0)</f>
        <v>0</v>
      </c>
      <c r="BK422">
        <f>IF(Table13[[#This Row],[Highest level of Education]]="University/College Degree",1,0)</f>
        <v>1</v>
      </c>
      <c r="BL422">
        <f>IF(Table13[[#This Row],[Highest level of Education]]="Post-graduate education",1,0)</f>
        <v>0</v>
      </c>
      <c r="BM422">
        <v>4</v>
      </c>
      <c r="BN422">
        <v>1</v>
      </c>
      <c r="BO422">
        <v>4</v>
      </c>
      <c r="BP422">
        <f>IF(Table13[[#This Row],[Monthly_Income 1_5500 2_8000 3_11000 4_15000 5_20000 6_27000 7_35000 8_5000 9_51000 98_0]]=1,1,0)</f>
        <v>0</v>
      </c>
      <c r="BQ422">
        <f>IF(Table13[[#This Row],[Monthly_Income 1_5500 2_8000 3_11000 4_15000 5_20000 6_27000 7_35000 8_5000 9_51000 98_0]]=2,1,0)</f>
        <v>0</v>
      </c>
      <c r="BR422">
        <f>IF(Table13[[#This Row],[Monthly_Income 1_5500 2_8000 3_11000 4_15000 5_20000 6_27000 7_35000 8_5000 9_51000 98_0]]=3,1,0)</f>
        <v>0</v>
      </c>
      <c r="BS422">
        <f>IF(Table13[[#This Row],[Monthly_Income 1_5500 2_8000 3_11000 4_15000 5_20000 6_27000 7_35000 8_5000 9_51000 98_0]]=4,1,0)</f>
        <v>1</v>
      </c>
      <c r="BT422">
        <f>IF(Table13[[#This Row],[Monthly_Income 1_5500 2_8000 3_11000 4_15000 5_20000 6_27000 7_35000 8_5000 9_51000 98_0]]=5,1,0)</f>
        <v>0</v>
      </c>
      <c r="BU422">
        <f>IF(Table13[[#This Row],[Monthly_Income 1_5500 2_8000 3_11000 4_15000 5_20000 6_27000 7_35000 8_5000 9_51000 98_0]]=6,1,0)</f>
        <v>0</v>
      </c>
      <c r="BV422">
        <f>IF(Table13[[#This Row],[Monthly_Income 1_5500 2_8000 3_11000 4_15000 5_20000 6_27000 7_35000 8_5000 9_51000 98_0]]=7,1,0)</f>
        <v>0</v>
      </c>
      <c r="BW422">
        <f>IF(Table13[[#This Row],[Monthly_Income 1_5500 2_8000 3_11000 4_15000 5_20000 6_27000 7_35000 8_5000 9_51000 98_0]]=8,1,0)</f>
        <v>0</v>
      </c>
      <c r="BX422">
        <f>IF(Table13[[#This Row],[Monthly_Income 1_5500 2_8000 3_11000 4_15000 5_20000 6_27000 7_35000 8_5000 9_51000 98_0]]=9,1,0)</f>
        <v>0</v>
      </c>
      <c r="BY422">
        <f>IF(Table13[[#This Row],[Monthly_Income 1_5500 2_8000 3_11000 4_15000 5_20000 6_27000 7_35000 8_5000 9_51000 98_0]]=98,1,0)</f>
        <v>0</v>
      </c>
      <c r="BZ422">
        <v>6</v>
      </c>
      <c r="CA422">
        <f>IF(Table13[[#This Row],[Monthly_Household_Income]]=1,1,0)</f>
        <v>0</v>
      </c>
      <c r="CB422">
        <f>IF(Table13[[#This Row],[Monthly_Household_Income]]=2,1,0)</f>
        <v>0</v>
      </c>
      <c r="CC422">
        <f>IF(Table13[[#This Row],[Monthly_Household_Income]]=3,1,0)</f>
        <v>0</v>
      </c>
      <c r="CD422">
        <f>IF(Table13[[#This Row],[Monthly_Household_Income]]=4,1,0)</f>
        <v>0</v>
      </c>
      <c r="CE422">
        <f>IF(Table13[[#This Row],[Monthly_Household_Income]]=5,1,0)</f>
        <v>0</v>
      </c>
      <c r="CF422">
        <f>IF(Table13[[#This Row],[Monthly_Household_Income]]=6,1,0)</f>
        <v>1</v>
      </c>
      <c r="CG422">
        <f>IF(Table13[[#This Row],[Monthly_Household_Income]]=7,1,0)</f>
        <v>0</v>
      </c>
      <c r="CH422">
        <f>IF(Table13[[#This Row],[Monthly_Household_Income]]=8,1,0)</f>
        <v>0</v>
      </c>
      <c r="CI422">
        <f>IF(Table13[[#This Row],[Monthly_Household_Income]]=9,1,0)</f>
        <v>0</v>
      </c>
      <c r="CJ422">
        <f>IF(Table13[[#This Row],[Monthly_Household_Income]]=98,1,0)</f>
        <v>0</v>
      </c>
    </row>
    <row r="423" spans="1:88">
      <c r="A423">
        <v>1548</v>
      </c>
      <c r="B423" s="1">
        <v>43069</v>
      </c>
      <c r="C423" t="s">
        <v>32</v>
      </c>
      <c r="D423">
        <v>7</v>
      </c>
      <c r="E423">
        <v>8</v>
      </c>
      <c r="F423">
        <v>7</v>
      </c>
      <c r="G423">
        <v>8</v>
      </c>
      <c r="H423">
        <v>8</v>
      </c>
      <c r="I423">
        <v>7</v>
      </c>
      <c r="J423" t="s">
        <v>15</v>
      </c>
      <c r="K423">
        <v>9</v>
      </c>
      <c r="L423">
        <v>9</v>
      </c>
      <c r="M423">
        <v>7</v>
      </c>
      <c r="N423">
        <v>8</v>
      </c>
      <c r="O423">
        <v>8</v>
      </c>
      <c r="P423">
        <v>8</v>
      </c>
      <c r="Q423">
        <v>6</v>
      </c>
      <c r="R423">
        <v>7</v>
      </c>
      <c r="S423">
        <v>8</v>
      </c>
      <c r="T423">
        <v>7</v>
      </c>
      <c r="U423">
        <v>7</v>
      </c>
      <c r="V423">
        <v>6</v>
      </c>
      <c r="W423">
        <v>8</v>
      </c>
      <c r="X423">
        <v>9</v>
      </c>
      <c r="Y423">
        <v>7</v>
      </c>
      <c r="Z423">
        <v>8</v>
      </c>
      <c r="AA423">
        <v>6</v>
      </c>
      <c r="AB423">
        <v>7</v>
      </c>
      <c r="AC423">
        <v>1</v>
      </c>
      <c r="AD423">
        <f>IF(Table13[[#This Row],[payment]]=1,1,0)</f>
        <v>1</v>
      </c>
      <c r="AE423">
        <f>IF(Table13[[#This Row],[payment]]=2,1,0)</f>
        <v>0</v>
      </c>
      <c r="AF423">
        <f>IF(Table13[[#This Row],[payment]]=3,1,0)</f>
        <v>0</v>
      </c>
      <c r="AG423">
        <v>1</v>
      </c>
      <c r="AH423">
        <f>IF(Table13[[#This Row],[method_payment]]=1,1,0)</f>
        <v>1</v>
      </c>
      <c r="AI423">
        <f>IF(Table13[[#This Row],[method_payment]]=2,1,0)</f>
        <v>0</v>
      </c>
      <c r="AJ423">
        <f>IF(Table13[[#This Row],[method_payment]]=3,1,0)</f>
        <v>0</v>
      </c>
      <c r="AK423">
        <f>IF(Table13[[#This Row],[method_payment]]=5,1,0)</f>
        <v>0</v>
      </c>
      <c r="AL423">
        <f>IF(Table13[[#This Row],[method_payment]]=6,1,0)</f>
        <v>0</v>
      </c>
      <c r="AM423" t="s">
        <v>16</v>
      </c>
      <c r="AN423" t="s">
        <v>16</v>
      </c>
      <c r="AO423">
        <v>1</v>
      </c>
      <c r="AP423" s="2">
        <v>253.69</v>
      </c>
      <c r="AQ423" s="3">
        <f>IF(AND(Table13[[#This Row],[Average_amount_spent_per_visit_last_3_months]]&gt;=1,Table13[[#This Row],[Average_amount_spent_per_visit_last_3_months]]&lt;=999),1,0)</f>
        <v>1</v>
      </c>
      <c r="AR423" s="3">
        <f>IF(AND(Table13[[#This Row],[Average_amount_spent_per_visit_last_3_months]]&gt;=1000,Table13[[#This Row],[Average_amount_spent_per_visit_last_3_months]]&lt;=6700),1,0)</f>
        <v>0</v>
      </c>
      <c r="AS423">
        <v>3</v>
      </c>
      <c r="AT423">
        <v>34</v>
      </c>
      <c r="AU423">
        <f>IF(AND(Table13[[#This Row],[Age]]&gt;=18,Table13[[#This Row],[Age]]&lt;=25),1,0)</f>
        <v>0</v>
      </c>
      <c r="AV423">
        <f>IF(AND(Table13[[#This Row],[Age]]&gt;=26,Table13[[#This Row],[Age]]&lt;=35),1,0)</f>
        <v>1</v>
      </c>
      <c r="AW423">
        <f>IF(AND(Table13[[#This Row],[Age]]&gt;=36,Table13[[#This Row],[Age]]&lt;=45),1,0)</f>
        <v>0</v>
      </c>
      <c r="AX423">
        <f>IF(AND(Table13[[#This Row],[Age]]&gt;=46,Table13[[#This Row],[Age]]&lt;=55),1,0)</f>
        <v>0</v>
      </c>
      <c r="AY423">
        <f>IF(AND(Table13[[#This Row],[Age]]&gt;=56,Table13[[#This Row],[Age]]&lt;=67),1,0)</f>
        <v>0</v>
      </c>
      <c r="AZ423" t="s">
        <v>24</v>
      </c>
      <c r="BA423">
        <f>IF(Table13[[#This Row],[Marital Status]]="Married",1,0)</f>
        <v>0</v>
      </c>
      <c r="BB423">
        <f>IF(Table13[[#This Row],[Marital Status]]="Single",1,0)</f>
        <v>1</v>
      </c>
      <c r="BC423" t="s">
        <v>28</v>
      </c>
      <c r="BD423">
        <f>IF(Table13[[#This Row],[gender]]="Male",1,0)</f>
        <v>0</v>
      </c>
      <c r="BE423">
        <f>IF(Table13[[#This Row],[gender]]="Female",1,0)</f>
        <v>1</v>
      </c>
      <c r="BF423" t="s">
        <v>19</v>
      </c>
      <c r="BG423">
        <f>IF(Table13[[#This Row],[Highest level of Education]]="Did not attend school",1,0)</f>
        <v>0</v>
      </c>
      <c r="BH423">
        <f>IF(Table13[[#This Row],[Highest level of Education]]="K12 completed",1,0)</f>
        <v>0</v>
      </c>
      <c r="BI423">
        <f>IF(Table13[[#This Row],[Highest level of Education]]="High School Completed",1,0)</f>
        <v>0</v>
      </c>
      <c r="BJ423">
        <f>IF(Table13[[#This Row],[Highest level of Education]]="Technical Diploma/Partially completed College",1,0)</f>
        <v>0</v>
      </c>
      <c r="BK423">
        <f>IF(Table13[[#This Row],[Highest level of Education]]="University/College Degree",1,0)</f>
        <v>1</v>
      </c>
      <c r="BL423">
        <f>IF(Table13[[#This Row],[Highest level of Education]]="Post-graduate education",1,0)</f>
        <v>0</v>
      </c>
      <c r="BM423">
        <v>0</v>
      </c>
      <c r="BN423">
        <v>1</v>
      </c>
      <c r="BO423">
        <v>4</v>
      </c>
      <c r="BP423">
        <f>IF(Table13[[#This Row],[Monthly_Income 1_5500 2_8000 3_11000 4_15000 5_20000 6_27000 7_35000 8_5000 9_51000 98_0]]=1,1,0)</f>
        <v>0</v>
      </c>
      <c r="BQ423">
        <f>IF(Table13[[#This Row],[Monthly_Income 1_5500 2_8000 3_11000 4_15000 5_20000 6_27000 7_35000 8_5000 9_51000 98_0]]=2,1,0)</f>
        <v>0</v>
      </c>
      <c r="BR423">
        <f>IF(Table13[[#This Row],[Monthly_Income 1_5500 2_8000 3_11000 4_15000 5_20000 6_27000 7_35000 8_5000 9_51000 98_0]]=3,1,0)</f>
        <v>0</v>
      </c>
      <c r="BS423">
        <f>IF(Table13[[#This Row],[Monthly_Income 1_5500 2_8000 3_11000 4_15000 5_20000 6_27000 7_35000 8_5000 9_51000 98_0]]=4,1,0)</f>
        <v>1</v>
      </c>
      <c r="BT423">
        <f>IF(Table13[[#This Row],[Monthly_Income 1_5500 2_8000 3_11000 4_15000 5_20000 6_27000 7_35000 8_5000 9_51000 98_0]]=5,1,0)</f>
        <v>0</v>
      </c>
      <c r="BU423">
        <f>IF(Table13[[#This Row],[Monthly_Income 1_5500 2_8000 3_11000 4_15000 5_20000 6_27000 7_35000 8_5000 9_51000 98_0]]=6,1,0)</f>
        <v>0</v>
      </c>
      <c r="BV423">
        <f>IF(Table13[[#This Row],[Monthly_Income 1_5500 2_8000 3_11000 4_15000 5_20000 6_27000 7_35000 8_5000 9_51000 98_0]]=7,1,0)</f>
        <v>0</v>
      </c>
      <c r="BW423">
        <f>IF(Table13[[#This Row],[Monthly_Income 1_5500 2_8000 3_11000 4_15000 5_20000 6_27000 7_35000 8_5000 9_51000 98_0]]=8,1,0)</f>
        <v>0</v>
      </c>
      <c r="BX423">
        <f>IF(Table13[[#This Row],[Monthly_Income 1_5500 2_8000 3_11000 4_15000 5_20000 6_27000 7_35000 8_5000 9_51000 98_0]]=9,1,0)</f>
        <v>0</v>
      </c>
      <c r="BY423">
        <f>IF(Table13[[#This Row],[Monthly_Income 1_5500 2_8000 3_11000 4_15000 5_20000 6_27000 7_35000 8_5000 9_51000 98_0]]=98,1,0)</f>
        <v>0</v>
      </c>
      <c r="BZ423">
        <v>8</v>
      </c>
      <c r="CA423">
        <f>IF(Table13[[#This Row],[Monthly_Household_Income]]=1,1,0)</f>
        <v>0</v>
      </c>
      <c r="CB423">
        <f>IF(Table13[[#This Row],[Monthly_Household_Income]]=2,1,0)</f>
        <v>0</v>
      </c>
      <c r="CC423">
        <f>IF(Table13[[#This Row],[Monthly_Household_Income]]=3,1,0)</f>
        <v>0</v>
      </c>
      <c r="CD423">
        <f>IF(Table13[[#This Row],[Monthly_Household_Income]]=4,1,0)</f>
        <v>0</v>
      </c>
      <c r="CE423">
        <f>IF(Table13[[#This Row],[Monthly_Household_Income]]=5,1,0)</f>
        <v>0</v>
      </c>
      <c r="CF423">
        <f>IF(Table13[[#This Row],[Monthly_Household_Income]]=6,1,0)</f>
        <v>0</v>
      </c>
      <c r="CG423">
        <f>IF(Table13[[#This Row],[Monthly_Household_Income]]=7,1,0)</f>
        <v>0</v>
      </c>
      <c r="CH423">
        <f>IF(Table13[[#This Row],[Monthly_Household_Income]]=8,1,0)</f>
        <v>1</v>
      </c>
      <c r="CI423">
        <f>IF(Table13[[#This Row],[Monthly_Household_Income]]=9,1,0)</f>
        <v>0</v>
      </c>
      <c r="CJ423">
        <f>IF(Table13[[#This Row],[Monthly_Household_Income]]=98,1,0)</f>
        <v>0</v>
      </c>
    </row>
    <row r="424" spans="1:88">
      <c r="A424">
        <v>1549</v>
      </c>
      <c r="B424" s="1">
        <v>43130</v>
      </c>
      <c r="C424" t="s">
        <v>2</v>
      </c>
      <c r="D424">
        <v>8</v>
      </c>
      <c r="E424">
        <v>6</v>
      </c>
      <c r="F424">
        <v>6</v>
      </c>
      <c r="G424">
        <v>6</v>
      </c>
      <c r="H424">
        <v>8</v>
      </c>
      <c r="I424">
        <v>7</v>
      </c>
      <c r="J424" t="s">
        <v>15</v>
      </c>
      <c r="K424">
        <v>7</v>
      </c>
      <c r="L424">
        <v>6</v>
      </c>
      <c r="M424">
        <v>8</v>
      </c>
      <c r="N424">
        <v>8</v>
      </c>
      <c r="O424">
        <v>7</v>
      </c>
      <c r="P424">
        <v>8</v>
      </c>
      <c r="Q424">
        <v>6</v>
      </c>
      <c r="R424">
        <v>7</v>
      </c>
      <c r="S424">
        <v>6</v>
      </c>
      <c r="T424">
        <v>8</v>
      </c>
      <c r="U424">
        <v>7</v>
      </c>
      <c r="V424">
        <v>7</v>
      </c>
      <c r="W424">
        <v>6</v>
      </c>
      <c r="X424">
        <v>7</v>
      </c>
      <c r="Y424">
        <v>6</v>
      </c>
      <c r="Z424">
        <v>8</v>
      </c>
      <c r="AA424">
        <v>8</v>
      </c>
      <c r="AB424">
        <v>7</v>
      </c>
      <c r="AC424">
        <v>2</v>
      </c>
      <c r="AD424">
        <f>IF(Table13[[#This Row],[payment]]=1,1,0)</f>
        <v>0</v>
      </c>
      <c r="AE424">
        <f>IF(Table13[[#This Row],[payment]]=2,1,0)</f>
        <v>1</v>
      </c>
      <c r="AF424">
        <f>IF(Table13[[#This Row],[payment]]=3,1,0)</f>
        <v>0</v>
      </c>
      <c r="AG424">
        <v>1</v>
      </c>
      <c r="AH424">
        <f>IF(Table13[[#This Row],[method_payment]]=1,1,0)</f>
        <v>1</v>
      </c>
      <c r="AI424">
        <f>IF(Table13[[#This Row],[method_payment]]=2,1,0)</f>
        <v>0</v>
      </c>
      <c r="AJ424">
        <f>IF(Table13[[#This Row],[method_payment]]=3,1,0)</f>
        <v>0</v>
      </c>
      <c r="AK424">
        <f>IF(Table13[[#This Row],[method_payment]]=5,1,0)</f>
        <v>0</v>
      </c>
      <c r="AL424">
        <f>IF(Table13[[#This Row],[method_payment]]=6,1,0)</f>
        <v>0</v>
      </c>
      <c r="AM424" t="s">
        <v>16</v>
      </c>
      <c r="AN424" t="s">
        <v>16</v>
      </c>
      <c r="AO424">
        <v>1</v>
      </c>
      <c r="AP424" s="2">
        <v>383.84</v>
      </c>
      <c r="AQ424" s="3">
        <f>IF(AND(Table13[[#This Row],[Average_amount_spent_per_visit_last_3_months]]&gt;=1,Table13[[#This Row],[Average_amount_spent_per_visit_last_3_months]]&lt;=999),1,0)</f>
        <v>1</v>
      </c>
      <c r="AR424" s="3">
        <f>IF(AND(Table13[[#This Row],[Average_amount_spent_per_visit_last_3_months]]&gt;=1000,Table13[[#This Row],[Average_amount_spent_per_visit_last_3_months]]&lt;=6700),1,0)</f>
        <v>0</v>
      </c>
      <c r="AS424">
        <v>3</v>
      </c>
      <c r="AT424">
        <v>45</v>
      </c>
      <c r="AU424">
        <f>IF(AND(Table13[[#This Row],[Age]]&gt;=18,Table13[[#This Row],[Age]]&lt;=25),1,0)</f>
        <v>0</v>
      </c>
      <c r="AV424">
        <f>IF(AND(Table13[[#This Row],[Age]]&gt;=26,Table13[[#This Row],[Age]]&lt;=35),1,0)</f>
        <v>0</v>
      </c>
      <c r="AW424">
        <f>IF(AND(Table13[[#This Row],[Age]]&gt;=36,Table13[[#This Row],[Age]]&lt;=45),1,0)</f>
        <v>1</v>
      </c>
      <c r="AX424">
        <f>IF(AND(Table13[[#This Row],[Age]]&gt;=46,Table13[[#This Row],[Age]]&lt;=55),1,0)</f>
        <v>0</v>
      </c>
      <c r="AY424">
        <f>IF(AND(Table13[[#This Row],[Age]]&gt;=56,Table13[[#This Row],[Age]]&lt;=67),1,0)</f>
        <v>0</v>
      </c>
      <c r="AZ424" t="s">
        <v>24</v>
      </c>
      <c r="BA424">
        <f>IF(Table13[[#This Row],[Marital Status]]="Married",1,0)</f>
        <v>0</v>
      </c>
      <c r="BB424">
        <f>IF(Table13[[#This Row],[Marital Status]]="Single",1,0)</f>
        <v>1</v>
      </c>
      <c r="BC424" t="s">
        <v>27</v>
      </c>
      <c r="BD424">
        <f>IF(Table13[[#This Row],[gender]]="Male",1,0)</f>
        <v>1</v>
      </c>
      <c r="BE424">
        <f>IF(Table13[[#This Row],[gender]]="Female",1,0)</f>
        <v>0</v>
      </c>
      <c r="BF424" t="s">
        <v>23</v>
      </c>
      <c r="BG424">
        <f>IF(Table13[[#This Row],[Highest level of Education]]="Did not attend school",1,0)</f>
        <v>0</v>
      </c>
      <c r="BH424">
        <f>IF(Table13[[#This Row],[Highest level of Education]]="K12 completed",1,0)</f>
        <v>0</v>
      </c>
      <c r="BI424">
        <f>IF(Table13[[#This Row],[Highest level of Education]]="High School Completed",1,0)</f>
        <v>0</v>
      </c>
      <c r="BJ424">
        <f>IF(Table13[[#This Row],[Highest level of Education]]="Technical Diploma/Partially completed College",1,0)</f>
        <v>1</v>
      </c>
      <c r="BK424">
        <f>IF(Table13[[#This Row],[Highest level of Education]]="University/College Degree",1,0)</f>
        <v>0</v>
      </c>
      <c r="BL424">
        <f>IF(Table13[[#This Row],[Highest level of Education]]="Post-graduate education",1,0)</f>
        <v>0</v>
      </c>
      <c r="BM424">
        <v>0</v>
      </c>
      <c r="BN424">
        <v>1</v>
      </c>
      <c r="BO424">
        <v>3</v>
      </c>
      <c r="BP424">
        <f>IF(Table13[[#This Row],[Monthly_Income 1_5500 2_8000 3_11000 4_15000 5_20000 6_27000 7_35000 8_5000 9_51000 98_0]]=1,1,0)</f>
        <v>0</v>
      </c>
      <c r="BQ424">
        <f>IF(Table13[[#This Row],[Monthly_Income 1_5500 2_8000 3_11000 4_15000 5_20000 6_27000 7_35000 8_5000 9_51000 98_0]]=2,1,0)</f>
        <v>0</v>
      </c>
      <c r="BR424">
        <f>IF(Table13[[#This Row],[Monthly_Income 1_5500 2_8000 3_11000 4_15000 5_20000 6_27000 7_35000 8_5000 9_51000 98_0]]=3,1,0)</f>
        <v>1</v>
      </c>
      <c r="BS424">
        <f>IF(Table13[[#This Row],[Monthly_Income 1_5500 2_8000 3_11000 4_15000 5_20000 6_27000 7_35000 8_5000 9_51000 98_0]]=4,1,0)</f>
        <v>0</v>
      </c>
      <c r="BT424">
        <f>IF(Table13[[#This Row],[Monthly_Income 1_5500 2_8000 3_11000 4_15000 5_20000 6_27000 7_35000 8_5000 9_51000 98_0]]=5,1,0)</f>
        <v>0</v>
      </c>
      <c r="BU424">
        <f>IF(Table13[[#This Row],[Monthly_Income 1_5500 2_8000 3_11000 4_15000 5_20000 6_27000 7_35000 8_5000 9_51000 98_0]]=6,1,0)</f>
        <v>0</v>
      </c>
      <c r="BV424">
        <f>IF(Table13[[#This Row],[Monthly_Income 1_5500 2_8000 3_11000 4_15000 5_20000 6_27000 7_35000 8_5000 9_51000 98_0]]=7,1,0)</f>
        <v>0</v>
      </c>
      <c r="BW424">
        <f>IF(Table13[[#This Row],[Monthly_Income 1_5500 2_8000 3_11000 4_15000 5_20000 6_27000 7_35000 8_5000 9_51000 98_0]]=8,1,0)</f>
        <v>0</v>
      </c>
      <c r="BX424">
        <f>IF(Table13[[#This Row],[Monthly_Income 1_5500 2_8000 3_11000 4_15000 5_20000 6_27000 7_35000 8_5000 9_51000 98_0]]=9,1,0)</f>
        <v>0</v>
      </c>
      <c r="BY424">
        <f>IF(Table13[[#This Row],[Monthly_Income 1_5500 2_8000 3_11000 4_15000 5_20000 6_27000 7_35000 8_5000 9_51000 98_0]]=98,1,0)</f>
        <v>0</v>
      </c>
      <c r="BZ424">
        <v>5</v>
      </c>
      <c r="CA424">
        <f>IF(Table13[[#This Row],[Monthly_Household_Income]]=1,1,0)</f>
        <v>0</v>
      </c>
      <c r="CB424">
        <f>IF(Table13[[#This Row],[Monthly_Household_Income]]=2,1,0)</f>
        <v>0</v>
      </c>
      <c r="CC424">
        <f>IF(Table13[[#This Row],[Monthly_Household_Income]]=3,1,0)</f>
        <v>0</v>
      </c>
      <c r="CD424">
        <f>IF(Table13[[#This Row],[Monthly_Household_Income]]=4,1,0)</f>
        <v>0</v>
      </c>
      <c r="CE424">
        <f>IF(Table13[[#This Row],[Monthly_Household_Income]]=5,1,0)</f>
        <v>1</v>
      </c>
      <c r="CF424">
        <f>IF(Table13[[#This Row],[Monthly_Household_Income]]=6,1,0)</f>
        <v>0</v>
      </c>
      <c r="CG424">
        <f>IF(Table13[[#This Row],[Monthly_Household_Income]]=7,1,0)</f>
        <v>0</v>
      </c>
      <c r="CH424">
        <f>IF(Table13[[#This Row],[Monthly_Household_Income]]=8,1,0)</f>
        <v>0</v>
      </c>
      <c r="CI424">
        <f>IF(Table13[[#This Row],[Monthly_Household_Income]]=9,1,0)</f>
        <v>0</v>
      </c>
      <c r="CJ424">
        <f>IF(Table13[[#This Row],[Monthly_Household_Income]]=98,1,0)</f>
        <v>0</v>
      </c>
    </row>
    <row r="425" spans="1:88">
      <c r="A425">
        <v>1551</v>
      </c>
      <c r="B425" s="1">
        <v>43070</v>
      </c>
      <c r="C425" t="s">
        <v>35</v>
      </c>
      <c r="D425">
        <v>8</v>
      </c>
      <c r="E425">
        <v>8</v>
      </c>
      <c r="F425">
        <v>8</v>
      </c>
      <c r="G425">
        <v>6</v>
      </c>
      <c r="H425">
        <v>6</v>
      </c>
      <c r="I425">
        <v>7</v>
      </c>
      <c r="J425" t="s">
        <v>15</v>
      </c>
      <c r="K425">
        <v>7</v>
      </c>
      <c r="L425">
        <v>6</v>
      </c>
      <c r="M425">
        <v>7</v>
      </c>
      <c r="N425">
        <v>7</v>
      </c>
      <c r="O425">
        <v>8</v>
      </c>
      <c r="P425">
        <v>7</v>
      </c>
      <c r="Q425">
        <v>6</v>
      </c>
      <c r="R425">
        <v>7</v>
      </c>
      <c r="S425">
        <v>6</v>
      </c>
      <c r="T425">
        <v>8</v>
      </c>
      <c r="U425">
        <v>8</v>
      </c>
      <c r="V425">
        <v>7</v>
      </c>
      <c r="W425">
        <v>8</v>
      </c>
      <c r="X425">
        <v>6</v>
      </c>
      <c r="Y425">
        <v>7</v>
      </c>
      <c r="Z425">
        <v>8</v>
      </c>
      <c r="AA425">
        <v>8</v>
      </c>
      <c r="AB425">
        <v>6</v>
      </c>
      <c r="AC425">
        <v>1</v>
      </c>
      <c r="AD425">
        <f>IF(Table13[[#This Row],[payment]]=1,1,0)</f>
        <v>1</v>
      </c>
      <c r="AE425">
        <f>IF(Table13[[#This Row],[payment]]=2,1,0)</f>
        <v>0</v>
      </c>
      <c r="AF425">
        <f>IF(Table13[[#This Row],[payment]]=3,1,0)</f>
        <v>0</v>
      </c>
      <c r="AG425">
        <v>2</v>
      </c>
      <c r="AH425">
        <f>IF(Table13[[#This Row],[method_payment]]=1,1,0)</f>
        <v>0</v>
      </c>
      <c r="AI425">
        <f>IF(Table13[[#This Row],[method_payment]]=2,1,0)</f>
        <v>1</v>
      </c>
      <c r="AJ425">
        <f>IF(Table13[[#This Row],[method_payment]]=3,1,0)</f>
        <v>0</v>
      </c>
      <c r="AK425">
        <f>IF(Table13[[#This Row],[method_payment]]=5,1,0)</f>
        <v>0</v>
      </c>
      <c r="AL425">
        <f>IF(Table13[[#This Row],[method_payment]]=6,1,0)</f>
        <v>0</v>
      </c>
      <c r="AM425" t="s">
        <v>16</v>
      </c>
      <c r="AN425" t="s">
        <v>15</v>
      </c>
      <c r="AO425">
        <v>1</v>
      </c>
      <c r="AP425" s="2">
        <v>692.87</v>
      </c>
      <c r="AQ425" s="3">
        <f>IF(AND(Table13[[#This Row],[Average_amount_spent_per_visit_last_3_months]]&gt;=1,Table13[[#This Row],[Average_amount_spent_per_visit_last_3_months]]&lt;=999),1,0)</f>
        <v>1</v>
      </c>
      <c r="AR425" s="3">
        <f>IF(AND(Table13[[#This Row],[Average_amount_spent_per_visit_last_3_months]]&gt;=1000,Table13[[#This Row],[Average_amount_spent_per_visit_last_3_months]]&lt;=6700),1,0)</f>
        <v>0</v>
      </c>
      <c r="AS425">
        <v>2</v>
      </c>
      <c r="AT425">
        <v>18</v>
      </c>
      <c r="AU425">
        <f>IF(AND(Table13[[#This Row],[Age]]&gt;=18,Table13[[#This Row],[Age]]&lt;=25),1,0)</f>
        <v>1</v>
      </c>
      <c r="AV425">
        <f>IF(AND(Table13[[#This Row],[Age]]&gt;=26,Table13[[#This Row],[Age]]&lt;=35),1,0)</f>
        <v>0</v>
      </c>
      <c r="AW425">
        <f>IF(AND(Table13[[#This Row],[Age]]&gt;=36,Table13[[#This Row],[Age]]&lt;=45),1,0)</f>
        <v>0</v>
      </c>
      <c r="AX425">
        <f>IF(AND(Table13[[#This Row],[Age]]&gt;=46,Table13[[#This Row],[Age]]&lt;=55),1,0)</f>
        <v>0</v>
      </c>
      <c r="AY425">
        <f>IF(AND(Table13[[#This Row],[Age]]&gt;=56,Table13[[#This Row],[Age]]&lt;=67),1,0)</f>
        <v>0</v>
      </c>
      <c r="AZ425" t="s">
        <v>24</v>
      </c>
      <c r="BA425">
        <f>IF(Table13[[#This Row],[Marital Status]]="Married",1,0)</f>
        <v>0</v>
      </c>
      <c r="BB425">
        <f>IF(Table13[[#This Row],[Marital Status]]="Single",1,0)</f>
        <v>1</v>
      </c>
      <c r="BC425" t="s">
        <v>27</v>
      </c>
      <c r="BD425">
        <f>IF(Table13[[#This Row],[gender]]="Male",1,0)</f>
        <v>1</v>
      </c>
      <c r="BE425">
        <f>IF(Table13[[#This Row],[gender]]="Female",1,0)</f>
        <v>0</v>
      </c>
      <c r="BF425" t="s">
        <v>22</v>
      </c>
      <c r="BG425">
        <f>IF(Table13[[#This Row],[Highest level of Education]]="Did not attend school",1,0)</f>
        <v>0</v>
      </c>
      <c r="BH425">
        <f>IF(Table13[[#This Row],[Highest level of Education]]="K12 completed",1,0)</f>
        <v>1</v>
      </c>
      <c r="BI425">
        <f>IF(Table13[[#This Row],[Highest level of Education]]="High School Completed",1,0)</f>
        <v>0</v>
      </c>
      <c r="BJ425">
        <f>IF(Table13[[#This Row],[Highest level of Education]]="Technical Diploma/Partially completed College",1,0)</f>
        <v>0</v>
      </c>
      <c r="BK425">
        <f>IF(Table13[[#This Row],[Highest level of Education]]="University/College Degree",1,0)</f>
        <v>0</v>
      </c>
      <c r="BL425">
        <f>IF(Table13[[#This Row],[Highest level of Education]]="Post-graduate education",1,0)</f>
        <v>0</v>
      </c>
      <c r="BM425">
        <v>0</v>
      </c>
      <c r="BN425">
        <v>5</v>
      </c>
      <c r="BO425" t="s">
        <v>1</v>
      </c>
      <c r="BP425">
        <f>IF(Table13[[#This Row],[Monthly_Income 1_5500 2_8000 3_11000 4_15000 5_20000 6_27000 7_35000 8_5000 9_51000 98_0]]=1,1,0)</f>
        <v>0</v>
      </c>
      <c r="BQ425">
        <f>IF(Table13[[#This Row],[Monthly_Income 1_5500 2_8000 3_11000 4_15000 5_20000 6_27000 7_35000 8_5000 9_51000 98_0]]=2,1,0)</f>
        <v>0</v>
      </c>
      <c r="BR425">
        <f>IF(Table13[[#This Row],[Monthly_Income 1_5500 2_8000 3_11000 4_15000 5_20000 6_27000 7_35000 8_5000 9_51000 98_0]]=3,1,0)</f>
        <v>0</v>
      </c>
      <c r="BS425">
        <f>IF(Table13[[#This Row],[Monthly_Income 1_5500 2_8000 3_11000 4_15000 5_20000 6_27000 7_35000 8_5000 9_51000 98_0]]=4,1,0)</f>
        <v>0</v>
      </c>
      <c r="BT425">
        <f>IF(Table13[[#This Row],[Monthly_Income 1_5500 2_8000 3_11000 4_15000 5_20000 6_27000 7_35000 8_5000 9_51000 98_0]]=5,1,0)</f>
        <v>0</v>
      </c>
      <c r="BU425">
        <f>IF(Table13[[#This Row],[Monthly_Income 1_5500 2_8000 3_11000 4_15000 5_20000 6_27000 7_35000 8_5000 9_51000 98_0]]=6,1,0)</f>
        <v>0</v>
      </c>
      <c r="BV425">
        <f>IF(Table13[[#This Row],[Monthly_Income 1_5500 2_8000 3_11000 4_15000 5_20000 6_27000 7_35000 8_5000 9_51000 98_0]]=7,1,0)</f>
        <v>0</v>
      </c>
      <c r="BW425">
        <f>IF(Table13[[#This Row],[Monthly_Income 1_5500 2_8000 3_11000 4_15000 5_20000 6_27000 7_35000 8_5000 9_51000 98_0]]=8,1,0)</f>
        <v>0</v>
      </c>
      <c r="BX425">
        <f>IF(Table13[[#This Row],[Monthly_Income 1_5500 2_8000 3_11000 4_15000 5_20000 6_27000 7_35000 8_5000 9_51000 98_0]]=9,1,0)</f>
        <v>0</v>
      </c>
      <c r="BY425">
        <f>IF(Table13[[#This Row],[Monthly_Income 1_5500 2_8000 3_11000 4_15000 5_20000 6_27000 7_35000 8_5000 9_51000 98_0]]=98,1,0)</f>
        <v>0</v>
      </c>
      <c r="BZ425">
        <v>3</v>
      </c>
      <c r="CA425">
        <f>IF(Table13[[#This Row],[Monthly_Household_Income]]=1,1,0)</f>
        <v>0</v>
      </c>
      <c r="CB425">
        <f>IF(Table13[[#This Row],[Monthly_Household_Income]]=2,1,0)</f>
        <v>0</v>
      </c>
      <c r="CC425">
        <f>IF(Table13[[#This Row],[Monthly_Household_Income]]=3,1,0)</f>
        <v>1</v>
      </c>
      <c r="CD425">
        <f>IF(Table13[[#This Row],[Monthly_Household_Income]]=4,1,0)</f>
        <v>0</v>
      </c>
      <c r="CE425">
        <f>IF(Table13[[#This Row],[Monthly_Household_Income]]=5,1,0)</f>
        <v>0</v>
      </c>
      <c r="CF425">
        <f>IF(Table13[[#This Row],[Monthly_Household_Income]]=6,1,0)</f>
        <v>0</v>
      </c>
      <c r="CG425">
        <f>IF(Table13[[#This Row],[Monthly_Household_Income]]=7,1,0)</f>
        <v>0</v>
      </c>
      <c r="CH425">
        <f>IF(Table13[[#This Row],[Monthly_Household_Income]]=8,1,0)</f>
        <v>0</v>
      </c>
      <c r="CI425">
        <f>IF(Table13[[#This Row],[Monthly_Household_Income]]=9,1,0)</f>
        <v>0</v>
      </c>
      <c r="CJ425">
        <f>IF(Table13[[#This Row],[Monthly_Household_Income]]=98,1,0)</f>
        <v>0</v>
      </c>
    </row>
    <row r="426" spans="1:88">
      <c r="A426">
        <v>1560</v>
      </c>
      <c r="B426" s="1">
        <v>43161</v>
      </c>
      <c r="C426" t="s">
        <v>35</v>
      </c>
      <c r="D426">
        <v>7</v>
      </c>
      <c r="E426">
        <v>7</v>
      </c>
      <c r="F426">
        <v>8</v>
      </c>
      <c r="G426">
        <v>8</v>
      </c>
      <c r="H426">
        <v>6</v>
      </c>
      <c r="I426">
        <v>7</v>
      </c>
      <c r="J426" t="s">
        <v>15</v>
      </c>
      <c r="K426">
        <v>7</v>
      </c>
      <c r="L426">
        <v>7</v>
      </c>
      <c r="M426">
        <v>6</v>
      </c>
      <c r="N426">
        <v>8</v>
      </c>
      <c r="O426">
        <v>8</v>
      </c>
      <c r="P426">
        <v>7</v>
      </c>
      <c r="Q426">
        <v>8</v>
      </c>
      <c r="R426">
        <v>6</v>
      </c>
      <c r="S426">
        <v>7</v>
      </c>
      <c r="T426">
        <v>6</v>
      </c>
      <c r="U426">
        <v>8</v>
      </c>
      <c r="V426">
        <v>8</v>
      </c>
      <c r="W426">
        <v>7</v>
      </c>
      <c r="X426">
        <v>7</v>
      </c>
      <c r="Y426">
        <v>6</v>
      </c>
      <c r="Z426">
        <v>6</v>
      </c>
      <c r="AA426">
        <v>7</v>
      </c>
      <c r="AB426">
        <v>7</v>
      </c>
      <c r="AC426">
        <v>1</v>
      </c>
      <c r="AD426">
        <f>IF(Table13[[#This Row],[payment]]=1,1,0)</f>
        <v>1</v>
      </c>
      <c r="AE426">
        <f>IF(Table13[[#This Row],[payment]]=2,1,0)</f>
        <v>0</v>
      </c>
      <c r="AF426">
        <f>IF(Table13[[#This Row],[payment]]=3,1,0)</f>
        <v>0</v>
      </c>
      <c r="AG426">
        <v>1</v>
      </c>
      <c r="AH426">
        <f>IF(Table13[[#This Row],[method_payment]]=1,1,0)</f>
        <v>1</v>
      </c>
      <c r="AI426">
        <f>IF(Table13[[#This Row],[method_payment]]=2,1,0)</f>
        <v>0</v>
      </c>
      <c r="AJ426">
        <f>IF(Table13[[#This Row],[method_payment]]=3,1,0)</f>
        <v>0</v>
      </c>
      <c r="AK426">
        <f>IF(Table13[[#This Row],[method_payment]]=5,1,0)</f>
        <v>0</v>
      </c>
      <c r="AL426">
        <f>IF(Table13[[#This Row],[method_payment]]=6,1,0)</f>
        <v>0</v>
      </c>
      <c r="AM426" t="s">
        <v>16</v>
      </c>
      <c r="AN426" t="s">
        <v>16</v>
      </c>
      <c r="AO426">
        <v>1</v>
      </c>
      <c r="AP426" s="2">
        <v>449.58</v>
      </c>
      <c r="AQ426" s="3">
        <f>IF(AND(Table13[[#This Row],[Average_amount_spent_per_visit_last_3_months]]&gt;=1,Table13[[#This Row],[Average_amount_spent_per_visit_last_3_months]]&lt;=999),1,0)</f>
        <v>1</v>
      </c>
      <c r="AR426" s="3">
        <f>IF(AND(Table13[[#This Row],[Average_amount_spent_per_visit_last_3_months]]&gt;=1000,Table13[[#This Row],[Average_amount_spent_per_visit_last_3_months]]&lt;=6700),1,0)</f>
        <v>0</v>
      </c>
      <c r="AS426">
        <v>3</v>
      </c>
      <c r="AT426">
        <v>45</v>
      </c>
      <c r="AU426">
        <f>IF(AND(Table13[[#This Row],[Age]]&gt;=18,Table13[[#This Row],[Age]]&lt;=25),1,0)</f>
        <v>0</v>
      </c>
      <c r="AV426">
        <f>IF(AND(Table13[[#This Row],[Age]]&gt;=26,Table13[[#This Row],[Age]]&lt;=35),1,0)</f>
        <v>0</v>
      </c>
      <c r="AW426">
        <f>IF(AND(Table13[[#This Row],[Age]]&gt;=36,Table13[[#This Row],[Age]]&lt;=45),1,0)</f>
        <v>1</v>
      </c>
      <c r="AX426">
        <f>IF(AND(Table13[[#This Row],[Age]]&gt;=46,Table13[[#This Row],[Age]]&lt;=55),1,0)</f>
        <v>0</v>
      </c>
      <c r="AY426">
        <f>IF(AND(Table13[[#This Row],[Age]]&gt;=56,Table13[[#This Row],[Age]]&lt;=67),1,0)</f>
        <v>0</v>
      </c>
      <c r="AZ426" t="s">
        <v>25</v>
      </c>
      <c r="BA426">
        <f>IF(Table13[[#This Row],[Marital Status]]="Married",1,0)</f>
        <v>1</v>
      </c>
      <c r="BB426">
        <f>IF(Table13[[#This Row],[Marital Status]]="Single",1,0)</f>
        <v>0</v>
      </c>
      <c r="BC426" t="s">
        <v>27</v>
      </c>
      <c r="BD426">
        <f>IF(Table13[[#This Row],[gender]]="Male",1,0)</f>
        <v>1</v>
      </c>
      <c r="BE426">
        <f>IF(Table13[[#This Row],[gender]]="Female",1,0)</f>
        <v>0</v>
      </c>
      <c r="BF426" t="s">
        <v>23</v>
      </c>
      <c r="BG426">
        <f>IF(Table13[[#This Row],[Highest level of Education]]="Did not attend school",1,0)</f>
        <v>0</v>
      </c>
      <c r="BH426">
        <f>IF(Table13[[#This Row],[Highest level of Education]]="K12 completed",1,0)</f>
        <v>0</v>
      </c>
      <c r="BI426">
        <f>IF(Table13[[#This Row],[Highest level of Education]]="High School Completed",1,0)</f>
        <v>0</v>
      </c>
      <c r="BJ426">
        <f>IF(Table13[[#This Row],[Highest level of Education]]="Technical Diploma/Partially completed College",1,0)</f>
        <v>1</v>
      </c>
      <c r="BK426">
        <f>IF(Table13[[#This Row],[Highest level of Education]]="University/College Degree",1,0)</f>
        <v>0</v>
      </c>
      <c r="BL426">
        <f>IF(Table13[[#This Row],[Highest level of Education]]="Post-graduate education",1,0)</f>
        <v>0</v>
      </c>
      <c r="BM426">
        <v>3</v>
      </c>
      <c r="BN426">
        <v>1</v>
      </c>
      <c r="BO426">
        <v>3</v>
      </c>
      <c r="BP426">
        <f>IF(Table13[[#This Row],[Monthly_Income 1_5500 2_8000 3_11000 4_15000 5_20000 6_27000 7_35000 8_5000 9_51000 98_0]]=1,1,0)</f>
        <v>0</v>
      </c>
      <c r="BQ426">
        <f>IF(Table13[[#This Row],[Monthly_Income 1_5500 2_8000 3_11000 4_15000 5_20000 6_27000 7_35000 8_5000 9_51000 98_0]]=2,1,0)</f>
        <v>0</v>
      </c>
      <c r="BR426">
        <f>IF(Table13[[#This Row],[Monthly_Income 1_5500 2_8000 3_11000 4_15000 5_20000 6_27000 7_35000 8_5000 9_51000 98_0]]=3,1,0)</f>
        <v>1</v>
      </c>
      <c r="BS426">
        <f>IF(Table13[[#This Row],[Monthly_Income 1_5500 2_8000 3_11000 4_15000 5_20000 6_27000 7_35000 8_5000 9_51000 98_0]]=4,1,0)</f>
        <v>0</v>
      </c>
      <c r="BT426">
        <f>IF(Table13[[#This Row],[Monthly_Income 1_5500 2_8000 3_11000 4_15000 5_20000 6_27000 7_35000 8_5000 9_51000 98_0]]=5,1,0)</f>
        <v>0</v>
      </c>
      <c r="BU426">
        <f>IF(Table13[[#This Row],[Monthly_Income 1_5500 2_8000 3_11000 4_15000 5_20000 6_27000 7_35000 8_5000 9_51000 98_0]]=6,1,0)</f>
        <v>0</v>
      </c>
      <c r="BV426">
        <f>IF(Table13[[#This Row],[Monthly_Income 1_5500 2_8000 3_11000 4_15000 5_20000 6_27000 7_35000 8_5000 9_51000 98_0]]=7,1,0)</f>
        <v>0</v>
      </c>
      <c r="BW426">
        <f>IF(Table13[[#This Row],[Monthly_Income 1_5500 2_8000 3_11000 4_15000 5_20000 6_27000 7_35000 8_5000 9_51000 98_0]]=8,1,0)</f>
        <v>0</v>
      </c>
      <c r="BX426">
        <f>IF(Table13[[#This Row],[Monthly_Income 1_5500 2_8000 3_11000 4_15000 5_20000 6_27000 7_35000 8_5000 9_51000 98_0]]=9,1,0)</f>
        <v>0</v>
      </c>
      <c r="BY426">
        <f>IF(Table13[[#This Row],[Monthly_Income 1_5500 2_8000 3_11000 4_15000 5_20000 6_27000 7_35000 8_5000 9_51000 98_0]]=98,1,0)</f>
        <v>0</v>
      </c>
      <c r="BZ426">
        <v>6</v>
      </c>
      <c r="CA426">
        <f>IF(Table13[[#This Row],[Monthly_Household_Income]]=1,1,0)</f>
        <v>0</v>
      </c>
      <c r="CB426">
        <f>IF(Table13[[#This Row],[Monthly_Household_Income]]=2,1,0)</f>
        <v>0</v>
      </c>
      <c r="CC426">
        <f>IF(Table13[[#This Row],[Monthly_Household_Income]]=3,1,0)</f>
        <v>0</v>
      </c>
      <c r="CD426">
        <f>IF(Table13[[#This Row],[Monthly_Household_Income]]=4,1,0)</f>
        <v>0</v>
      </c>
      <c r="CE426">
        <f>IF(Table13[[#This Row],[Monthly_Household_Income]]=5,1,0)</f>
        <v>0</v>
      </c>
      <c r="CF426">
        <f>IF(Table13[[#This Row],[Monthly_Household_Income]]=6,1,0)</f>
        <v>1</v>
      </c>
      <c r="CG426">
        <f>IF(Table13[[#This Row],[Monthly_Household_Income]]=7,1,0)</f>
        <v>0</v>
      </c>
      <c r="CH426">
        <f>IF(Table13[[#This Row],[Monthly_Household_Income]]=8,1,0)</f>
        <v>0</v>
      </c>
      <c r="CI426">
        <f>IF(Table13[[#This Row],[Monthly_Household_Income]]=9,1,0)</f>
        <v>0</v>
      </c>
      <c r="CJ426">
        <f>IF(Table13[[#This Row],[Monthly_Household_Income]]=98,1,0)</f>
        <v>0</v>
      </c>
    </row>
    <row r="427" spans="1:88">
      <c r="A427">
        <v>1562</v>
      </c>
      <c r="B427" s="1">
        <v>43005</v>
      </c>
      <c r="C427" t="s">
        <v>31</v>
      </c>
      <c r="D427">
        <v>9</v>
      </c>
      <c r="E427">
        <v>7</v>
      </c>
      <c r="F427">
        <v>8</v>
      </c>
      <c r="G427">
        <v>8</v>
      </c>
      <c r="H427">
        <v>7</v>
      </c>
      <c r="I427">
        <v>7</v>
      </c>
      <c r="J427" t="s">
        <v>16</v>
      </c>
      <c r="K427">
        <v>8</v>
      </c>
      <c r="L427">
        <v>7</v>
      </c>
      <c r="M427">
        <v>7</v>
      </c>
      <c r="N427">
        <v>9</v>
      </c>
      <c r="O427">
        <v>8</v>
      </c>
      <c r="P427">
        <v>9</v>
      </c>
      <c r="Q427">
        <v>7</v>
      </c>
      <c r="R427">
        <v>7</v>
      </c>
      <c r="S427">
        <v>9</v>
      </c>
      <c r="T427">
        <v>9</v>
      </c>
      <c r="U427">
        <v>8</v>
      </c>
      <c r="V427">
        <v>10</v>
      </c>
      <c r="W427">
        <v>7</v>
      </c>
      <c r="X427">
        <v>7</v>
      </c>
      <c r="Y427">
        <v>8</v>
      </c>
      <c r="Z427">
        <v>7</v>
      </c>
      <c r="AA427">
        <v>7</v>
      </c>
      <c r="AB427">
        <v>7</v>
      </c>
      <c r="AC427">
        <v>3</v>
      </c>
      <c r="AD427">
        <f>IF(Table13[[#This Row],[payment]]=1,1,0)</f>
        <v>0</v>
      </c>
      <c r="AE427">
        <f>IF(Table13[[#This Row],[payment]]=2,1,0)</f>
        <v>0</v>
      </c>
      <c r="AF427">
        <f>IF(Table13[[#This Row],[payment]]=3,1,0)</f>
        <v>1</v>
      </c>
      <c r="AG427">
        <v>5</v>
      </c>
      <c r="AH427">
        <f>IF(Table13[[#This Row],[method_payment]]=1,1,0)</f>
        <v>0</v>
      </c>
      <c r="AI427">
        <f>IF(Table13[[#This Row],[method_payment]]=2,1,0)</f>
        <v>0</v>
      </c>
      <c r="AJ427">
        <f>IF(Table13[[#This Row],[method_payment]]=3,1,0)</f>
        <v>0</v>
      </c>
      <c r="AK427">
        <f>IF(Table13[[#This Row],[method_payment]]=5,1,0)</f>
        <v>1</v>
      </c>
      <c r="AL427">
        <f>IF(Table13[[#This Row],[method_payment]]=6,1,0)</f>
        <v>0</v>
      </c>
      <c r="AM427" t="s">
        <v>16</v>
      </c>
      <c r="AN427" t="s">
        <v>16</v>
      </c>
      <c r="AO427">
        <v>2</v>
      </c>
      <c r="AP427" s="2">
        <v>556.42999999999995</v>
      </c>
      <c r="AQ427" s="3">
        <f>IF(AND(Table13[[#This Row],[Average_amount_spent_per_visit_last_3_months]]&gt;=1,Table13[[#This Row],[Average_amount_spent_per_visit_last_3_months]]&lt;=999),1,0)</f>
        <v>1</v>
      </c>
      <c r="AR427" s="3">
        <f>IF(AND(Table13[[#This Row],[Average_amount_spent_per_visit_last_3_months]]&gt;=1000,Table13[[#This Row],[Average_amount_spent_per_visit_last_3_months]]&lt;=6700),1,0)</f>
        <v>0</v>
      </c>
      <c r="AS427">
        <v>1</v>
      </c>
      <c r="AT427">
        <v>34</v>
      </c>
      <c r="AU427">
        <f>IF(AND(Table13[[#This Row],[Age]]&gt;=18,Table13[[#This Row],[Age]]&lt;=25),1,0)</f>
        <v>0</v>
      </c>
      <c r="AV427">
        <f>IF(AND(Table13[[#This Row],[Age]]&gt;=26,Table13[[#This Row],[Age]]&lt;=35),1,0)</f>
        <v>1</v>
      </c>
      <c r="AW427">
        <f>IF(AND(Table13[[#This Row],[Age]]&gt;=36,Table13[[#This Row],[Age]]&lt;=45),1,0)</f>
        <v>0</v>
      </c>
      <c r="AX427">
        <f>IF(AND(Table13[[#This Row],[Age]]&gt;=46,Table13[[#This Row],[Age]]&lt;=55),1,0)</f>
        <v>0</v>
      </c>
      <c r="AY427">
        <f>IF(AND(Table13[[#This Row],[Age]]&gt;=56,Table13[[#This Row],[Age]]&lt;=67),1,0)</f>
        <v>0</v>
      </c>
      <c r="AZ427" t="s">
        <v>24</v>
      </c>
      <c r="BA427">
        <f>IF(Table13[[#This Row],[Marital Status]]="Married",1,0)</f>
        <v>0</v>
      </c>
      <c r="BB427">
        <f>IF(Table13[[#This Row],[Marital Status]]="Single",1,0)</f>
        <v>1</v>
      </c>
      <c r="BC427" t="s">
        <v>27</v>
      </c>
      <c r="BD427">
        <f>IF(Table13[[#This Row],[gender]]="Male",1,0)</f>
        <v>1</v>
      </c>
      <c r="BE427">
        <f>IF(Table13[[#This Row],[gender]]="Female",1,0)</f>
        <v>0</v>
      </c>
      <c r="BF427" t="s">
        <v>19</v>
      </c>
      <c r="BG427">
        <f>IF(Table13[[#This Row],[Highest level of Education]]="Did not attend school",1,0)</f>
        <v>0</v>
      </c>
      <c r="BH427">
        <f>IF(Table13[[#This Row],[Highest level of Education]]="K12 completed",1,0)</f>
        <v>0</v>
      </c>
      <c r="BI427">
        <f>IF(Table13[[#This Row],[Highest level of Education]]="High School Completed",1,0)</f>
        <v>0</v>
      </c>
      <c r="BJ427">
        <f>IF(Table13[[#This Row],[Highest level of Education]]="Technical Diploma/Partially completed College",1,0)</f>
        <v>0</v>
      </c>
      <c r="BK427">
        <f>IF(Table13[[#This Row],[Highest level of Education]]="University/College Degree",1,0)</f>
        <v>1</v>
      </c>
      <c r="BL427">
        <f>IF(Table13[[#This Row],[Highest level of Education]]="Post-graduate education",1,0)</f>
        <v>0</v>
      </c>
      <c r="BM427">
        <v>0</v>
      </c>
      <c r="BN427">
        <v>6</v>
      </c>
      <c r="BO427" t="s">
        <v>1</v>
      </c>
      <c r="BP427">
        <f>IF(Table13[[#This Row],[Monthly_Income 1_5500 2_8000 3_11000 4_15000 5_20000 6_27000 7_35000 8_5000 9_51000 98_0]]=1,1,0)</f>
        <v>0</v>
      </c>
      <c r="BQ427">
        <f>IF(Table13[[#This Row],[Monthly_Income 1_5500 2_8000 3_11000 4_15000 5_20000 6_27000 7_35000 8_5000 9_51000 98_0]]=2,1,0)</f>
        <v>0</v>
      </c>
      <c r="BR427">
        <f>IF(Table13[[#This Row],[Monthly_Income 1_5500 2_8000 3_11000 4_15000 5_20000 6_27000 7_35000 8_5000 9_51000 98_0]]=3,1,0)</f>
        <v>0</v>
      </c>
      <c r="BS427">
        <f>IF(Table13[[#This Row],[Monthly_Income 1_5500 2_8000 3_11000 4_15000 5_20000 6_27000 7_35000 8_5000 9_51000 98_0]]=4,1,0)</f>
        <v>0</v>
      </c>
      <c r="BT427">
        <f>IF(Table13[[#This Row],[Monthly_Income 1_5500 2_8000 3_11000 4_15000 5_20000 6_27000 7_35000 8_5000 9_51000 98_0]]=5,1,0)</f>
        <v>0</v>
      </c>
      <c r="BU427">
        <f>IF(Table13[[#This Row],[Monthly_Income 1_5500 2_8000 3_11000 4_15000 5_20000 6_27000 7_35000 8_5000 9_51000 98_0]]=6,1,0)</f>
        <v>0</v>
      </c>
      <c r="BV427">
        <f>IF(Table13[[#This Row],[Monthly_Income 1_5500 2_8000 3_11000 4_15000 5_20000 6_27000 7_35000 8_5000 9_51000 98_0]]=7,1,0)</f>
        <v>0</v>
      </c>
      <c r="BW427">
        <f>IF(Table13[[#This Row],[Monthly_Income 1_5500 2_8000 3_11000 4_15000 5_20000 6_27000 7_35000 8_5000 9_51000 98_0]]=8,1,0)</f>
        <v>0</v>
      </c>
      <c r="BX427">
        <f>IF(Table13[[#This Row],[Monthly_Income 1_5500 2_8000 3_11000 4_15000 5_20000 6_27000 7_35000 8_5000 9_51000 98_0]]=9,1,0)</f>
        <v>0</v>
      </c>
      <c r="BY427">
        <f>IF(Table13[[#This Row],[Monthly_Income 1_5500 2_8000 3_11000 4_15000 5_20000 6_27000 7_35000 8_5000 9_51000 98_0]]=98,1,0)</f>
        <v>0</v>
      </c>
      <c r="BZ427">
        <v>97</v>
      </c>
      <c r="CA427">
        <f>IF(Table13[[#This Row],[Monthly_Household_Income]]=1,1,0)</f>
        <v>0</v>
      </c>
      <c r="CB427">
        <f>IF(Table13[[#This Row],[Monthly_Household_Income]]=2,1,0)</f>
        <v>0</v>
      </c>
      <c r="CC427">
        <f>IF(Table13[[#This Row],[Monthly_Household_Income]]=3,1,0)</f>
        <v>0</v>
      </c>
      <c r="CD427">
        <f>IF(Table13[[#This Row],[Monthly_Household_Income]]=4,1,0)</f>
        <v>0</v>
      </c>
      <c r="CE427">
        <f>IF(Table13[[#This Row],[Monthly_Household_Income]]=5,1,0)</f>
        <v>0</v>
      </c>
      <c r="CF427">
        <f>IF(Table13[[#This Row],[Monthly_Household_Income]]=6,1,0)</f>
        <v>0</v>
      </c>
      <c r="CG427">
        <f>IF(Table13[[#This Row],[Monthly_Household_Income]]=7,1,0)</f>
        <v>0</v>
      </c>
      <c r="CH427">
        <f>IF(Table13[[#This Row],[Monthly_Household_Income]]=8,1,0)</f>
        <v>0</v>
      </c>
      <c r="CI427">
        <f>IF(Table13[[#This Row],[Monthly_Household_Income]]=9,1,0)</f>
        <v>0</v>
      </c>
      <c r="CJ427">
        <f>IF(Table13[[#This Row],[Monthly_Household_Income]]=98,1,0)</f>
        <v>0</v>
      </c>
    </row>
    <row r="428" spans="1:88">
      <c r="A428">
        <v>1568</v>
      </c>
      <c r="B428" s="1">
        <v>43022</v>
      </c>
      <c r="C428" t="s">
        <v>35</v>
      </c>
      <c r="D428">
        <v>9</v>
      </c>
      <c r="E428">
        <v>7</v>
      </c>
      <c r="F428">
        <v>7</v>
      </c>
      <c r="G428">
        <v>8</v>
      </c>
      <c r="H428">
        <v>7</v>
      </c>
      <c r="I428">
        <v>9</v>
      </c>
      <c r="J428" t="s">
        <v>15</v>
      </c>
      <c r="K428">
        <v>9</v>
      </c>
      <c r="L428">
        <v>7</v>
      </c>
      <c r="M428">
        <v>8</v>
      </c>
      <c r="N428">
        <v>8</v>
      </c>
      <c r="O428">
        <v>7</v>
      </c>
      <c r="P428">
        <v>6</v>
      </c>
      <c r="Q428">
        <v>6</v>
      </c>
      <c r="R428">
        <v>8</v>
      </c>
      <c r="S428">
        <v>6</v>
      </c>
      <c r="T428">
        <v>6</v>
      </c>
      <c r="U428">
        <v>7</v>
      </c>
      <c r="V428">
        <v>8</v>
      </c>
      <c r="W428">
        <v>8</v>
      </c>
      <c r="X428">
        <v>0</v>
      </c>
      <c r="Y428">
        <v>9</v>
      </c>
      <c r="Z428">
        <v>8</v>
      </c>
      <c r="AA428">
        <v>9</v>
      </c>
      <c r="AB428">
        <v>8</v>
      </c>
      <c r="AC428">
        <v>2</v>
      </c>
      <c r="AD428">
        <f>IF(Table13[[#This Row],[payment]]=1,1,0)</f>
        <v>0</v>
      </c>
      <c r="AE428">
        <f>IF(Table13[[#This Row],[payment]]=2,1,0)</f>
        <v>1</v>
      </c>
      <c r="AF428">
        <f>IF(Table13[[#This Row],[payment]]=3,1,0)</f>
        <v>0</v>
      </c>
      <c r="AG428">
        <v>1</v>
      </c>
      <c r="AH428">
        <f>IF(Table13[[#This Row],[method_payment]]=1,1,0)</f>
        <v>1</v>
      </c>
      <c r="AI428">
        <f>IF(Table13[[#This Row],[method_payment]]=2,1,0)</f>
        <v>0</v>
      </c>
      <c r="AJ428">
        <f>IF(Table13[[#This Row],[method_payment]]=3,1,0)</f>
        <v>0</v>
      </c>
      <c r="AK428">
        <f>IF(Table13[[#This Row],[method_payment]]=5,1,0)</f>
        <v>0</v>
      </c>
      <c r="AL428">
        <f>IF(Table13[[#This Row],[method_payment]]=6,1,0)</f>
        <v>0</v>
      </c>
      <c r="AM428" t="s">
        <v>15</v>
      </c>
      <c r="AN428" t="s">
        <v>16</v>
      </c>
      <c r="AO428">
        <v>8</v>
      </c>
      <c r="AP428" s="2">
        <v>550.71</v>
      </c>
      <c r="AQ428" s="3">
        <f>IF(AND(Table13[[#This Row],[Average_amount_spent_per_visit_last_3_months]]&gt;=1,Table13[[#This Row],[Average_amount_spent_per_visit_last_3_months]]&lt;=999),1,0)</f>
        <v>1</v>
      </c>
      <c r="AR428" s="3">
        <f>IF(AND(Table13[[#This Row],[Average_amount_spent_per_visit_last_3_months]]&gt;=1000,Table13[[#This Row],[Average_amount_spent_per_visit_last_3_months]]&lt;=6700),1,0)</f>
        <v>0</v>
      </c>
      <c r="AS428">
        <v>1</v>
      </c>
      <c r="AT428">
        <v>35</v>
      </c>
      <c r="AU428">
        <f>IF(AND(Table13[[#This Row],[Age]]&gt;=18,Table13[[#This Row],[Age]]&lt;=25),1,0)</f>
        <v>0</v>
      </c>
      <c r="AV428">
        <f>IF(AND(Table13[[#This Row],[Age]]&gt;=26,Table13[[#This Row],[Age]]&lt;=35),1,0)</f>
        <v>1</v>
      </c>
      <c r="AW428">
        <f>IF(AND(Table13[[#This Row],[Age]]&gt;=36,Table13[[#This Row],[Age]]&lt;=45),1,0)</f>
        <v>0</v>
      </c>
      <c r="AX428">
        <f>IF(AND(Table13[[#This Row],[Age]]&gt;=46,Table13[[#This Row],[Age]]&lt;=55),1,0)</f>
        <v>0</v>
      </c>
      <c r="AY428">
        <f>IF(AND(Table13[[#This Row],[Age]]&gt;=56,Table13[[#This Row],[Age]]&lt;=67),1,0)</f>
        <v>0</v>
      </c>
      <c r="AZ428" t="s">
        <v>25</v>
      </c>
      <c r="BA428">
        <f>IF(Table13[[#This Row],[Marital Status]]="Married",1,0)</f>
        <v>1</v>
      </c>
      <c r="BB428">
        <f>IF(Table13[[#This Row],[Marital Status]]="Single",1,0)</f>
        <v>0</v>
      </c>
      <c r="BC428" t="s">
        <v>28</v>
      </c>
      <c r="BD428">
        <f>IF(Table13[[#This Row],[gender]]="Male",1,0)</f>
        <v>0</v>
      </c>
      <c r="BE428">
        <f>IF(Table13[[#This Row],[gender]]="Female",1,0)</f>
        <v>1</v>
      </c>
      <c r="BF428" t="s">
        <v>19</v>
      </c>
      <c r="BG428">
        <f>IF(Table13[[#This Row],[Highest level of Education]]="Did not attend school",1,0)</f>
        <v>0</v>
      </c>
      <c r="BH428">
        <f>IF(Table13[[#This Row],[Highest level of Education]]="K12 completed",1,0)</f>
        <v>0</v>
      </c>
      <c r="BI428">
        <f>IF(Table13[[#This Row],[Highest level of Education]]="High School Completed",1,0)</f>
        <v>0</v>
      </c>
      <c r="BJ428">
        <f>IF(Table13[[#This Row],[Highest level of Education]]="Technical Diploma/Partially completed College",1,0)</f>
        <v>0</v>
      </c>
      <c r="BK428">
        <f>IF(Table13[[#This Row],[Highest level of Education]]="University/College Degree",1,0)</f>
        <v>1</v>
      </c>
      <c r="BL428">
        <f>IF(Table13[[#This Row],[Highest level of Education]]="Post-graduate education",1,0)</f>
        <v>0</v>
      </c>
      <c r="BM428">
        <v>3</v>
      </c>
      <c r="BN428">
        <v>1</v>
      </c>
      <c r="BO428">
        <v>4</v>
      </c>
      <c r="BP428">
        <f>IF(Table13[[#This Row],[Monthly_Income 1_5500 2_8000 3_11000 4_15000 5_20000 6_27000 7_35000 8_5000 9_51000 98_0]]=1,1,0)</f>
        <v>0</v>
      </c>
      <c r="BQ428">
        <f>IF(Table13[[#This Row],[Monthly_Income 1_5500 2_8000 3_11000 4_15000 5_20000 6_27000 7_35000 8_5000 9_51000 98_0]]=2,1,0)</f>
        <v>0</v>
      </c>
      <c r="BR428">
        <f>IF(Table13[[#This Row],[Monthly_Income 1_5500 2_8000 3_11000 4_15000 5_20000 6_27000 7_35000 8_5000 9_51000 98_0]]=3,1,0)</f>
        <v>0</v>
      </c>
      <c r="BS428">
        <f>IF(Table13[[#This Row],[Monthly_Income 1_5500 2_8000 3_11000 4_15000 5_20000 6_27000 7_35000 8_5000 9_51000 98_0]]=4,1,0)</f>
        <v>1</v>
      </c>
      <c r="BT428">
        <f>IF(Table13[[#This Row],[Monthly_Income 1_5500 2_8000 3_11000 4_15000 5_20000 6_27000 7_35000 8_5000 9_51000 98_0]]=5,1,0)</f>
        <v>0</v>
      </c>
      <c r="BU428">
        <f>IF(Table13[[#This Row],[Monthly_Income 1_5500 2_8000 3_11000 4_15000 5_20000 6_27000 7_35000 8_5000 9_51000 98_0]]=6,1,0)</f>
        <v>0</v>
      </c>
      <c r="BV428">
        <f>IF(Table13[[#This Row],[Monthly_Income 1_5500 2_8000 3_11000 4_15000 5_20000 6_27000 7_35000 8_5000 9_51000 98_0]]=7,1,0)</f>
        <v>0</v>
      </c>
      <c r="BW428">
        <f>IF(Table13[[#This Row],[Monthly_Income 1_5500 2_8000 3_11000 4_15000 5_20000 6_27000 7_35000 8_5000 9_51000 98_0]]=8,1,0)</f>
        <v>0</v>
      </c>
      <c r="BX428">
        <f>IF(Table13[[#This Row],[Monthly_Income 1_5500 2_8000 3_11000 4_15000 5_20000 6_27000 7_35000 8_5000 9_51000 98_0]]=9,1,0)</f>
        <v>0</v>
      </c>
      <c r="BY428">
        <f>IF(Table13[[#This Row],[Monthly_Income 1_5500 2_8000 3_11000 4_15000 5_20000 6_27000 7_35000 8_5000 9_51000 98_0]]=98,1,0)</f>
        <v>0</v>
      </c>
      <c r="BZ428">
        <v>8</v>
      </c>
      <c r="CA428">
        <f>IF(Table13[[#This Row],[Monthly_Household_Income]]=1,1,0)</f>
        <v>0</v>
      </c>
      <c r="CB428">
        <f>IF(Table13[[#This Row],[Monthly_Household_Income]]=2,1,0)</f>
        <v>0</v>
      </c>
      <c r="CC428">
        <f>IF(Table13[[#This Row],[Monthly_Household_Income]]=3,1,0)</f>
        <v>0</v>
      </c>
      <c r="CD428">
        <f>IF(Table13[[#This Row],[Monthly_Household_Income]]=4,1,0)</f>
        <v>0</v>
      </c>
      <c r="CE428">
        <f>IF(Table13[[#This Row],[Monthly_Household_Income]]=5,1,0)</f>
        <v>0</v>
      </c>
      <c r="CF428">
        <f>IF(Table13[[#This Row],[Monthly_Household_Income]]=6,1,0)</f>
        <v>0</v>
      </c>
      <c r="CG428">
        <f>IF(Table13[[#This Row],[Monthly_Household_Income]]=7,1,0)</f>
        <v>0</v>
      </c>
      <c r="CH428">
        <f>IF(Table13[[#This Row],[Monthly_Household_Income]]=8,1,0)</f>
        <v>1</v>
      </c>
      <c r="CI428">
        <f>IF(Table13[[#This Row],[Monthly_Household_Income]]=9,1,0)</f>
        <v>0</v>
      </c>
      <c r="CJ428">
        <f>IF(Table13[[#This Row],[Monthly_Household_Income]]=98,1,0)</f>
        <v>0</v>
      </c>
    </row>
    <row r="429" spans="1:88">
      <c r="A429">
        <v>1569</v>
      </c>
      <c r="B429" s="1">
        <v>43222</v>
      </c>
      <c r="C429" t="s">
        <v>33</v>
      </c>
      <c r="D429">
        <v>8</v>
      </c>
      <c r="E429">
        <v>9</v>
      </c>
      <c r="F429">
        <v>10</v>
      </c>
      <c r="G429">
        <v>10</v>
      </c>
      <c r="H429">
        <v>10</v>
      </c>
      <c r="I429">
        <v>9</v>
      </c>
      <c r="J429" t="s">
        <v>16</v>
      </c>
      <c r="K429">
        <v>10</v>
      </c>
      <c r="L429">
        <v>10</v>
      </c>
      <c r="M429">
        <v>10</v>
      </c>
      <c r="N429">
        <v>10</v>
      </c>
      <c r="O429">
        <v>9</v>
      </c>
      <c r="P429">
        <v>10</v>
      </c>
      <c r="Q429">
        <v>9</v>
      </c>
      <c r="R429">
        <v>8</v>
      </c>
      <c r="S429">
        <v>7</v>
      </c>
      <c r="T429">
        <v>8</v>
      </c>
      <c r="U429">
        <v>9</v>
      </c>
      <c r="V429">
        <v>7</v>
      </c>
      <c r="W429">
        <v>10</v>
      </c>
      <c r="X429">
        <v>0</v>
      </c>
      <c r="Y429">
        <v>10</v>
      </c>
      <c r="Z429">
        <v>9</v>
      </c>
      <c r="AA429">
        <v>8</v>
      </c>
      <c r="AB429">
        <v>9</v>
      </c>
      <c r="AC429">
        <v>1</v>
      </c>
      <c r="AD429">
        <f>IF(Table13[[#This Row],[payment]]=1,1,0)</f>
        <v>1</v>
      </c>
      <c r="AE429">
        <f>IF(Table13[[#This Row],[payment]]=2,1,0)</f>
        <v>0</v>
      </c>
      <c r="AF429">
        <f>IF(Table13[[#This Row],[payment]]=3,1,0)</f>
        <v>0</v>
      </c>
      <c r="AG429">
        <v>1</v>
      </c>
      <c r="AH429">
        <f>IF(Table13[[#This Row],[method_payment]]=1,1,0)</f>
        <v>1</v>
      </c>
      <c r="AI429">
        <f>IF(Table13[[#This Row],[method_payment]]=2,1,0)</f>
        <v>0</v>
      </c>
      <c r="AJ429">
        <f>IF(Table13[[#This Row],[method_payment]]=3,1,0)</f>
        <v>0</v>
      </c>
      <c r="AK429">
        <f>IF(Table13[[#This Row],[method_payment]]=5,1,0)</f>
        <v>0</v>
      </c>
      <c r="AL429">
        <f>IF(Table13[[#This Row],[method_payment]]=6,1,0)</f>
        <v>0</v>
      </c>
      <c r="AM429" t="s">
        <v>15</v>
      </c>
      <c r="AN429" t="s">
        <v>15</v>
      </c>
      <c r="AO429">
        <v>4</v>
      </c>
      <c r="AP429" s="2">
        <v>373.81</v>
      </c>
      <c r="AQ429" s="3">
        <f>IF(AND(Table13[[#This Row],[Average_amount_spent_per_visit_last_3_months]]&gt;=1,Table13[[#This Row],[Average_amount_spent_per_visit_last_3_months]]&lt;=999),1,0)</f>
        <v>1</v>
      </c>
      <c r="AR429" s="3">
        <f>IF(AND(Table13[[#This Row],[Average_amount_spent_per_visit_last_3_months]]&gt;=1000,Table13[[#This Row],[Average_amount_spent_per_visit_last_3_months]]&lt;=6700),1,0)</f>
        <v>0</v>
      </c>
      <c r="AS429">
        <v>2</v>
      </c>
      <c r="AT429">
        <v>62</v>
      </c>
      <c r="AU429">
        <f>IF(AND(Table13[[#This Row],[Age]]&gt;=18,Table13[[#This Row],[Age]]&lt;=25),1,0)</f>
        <v>0</v>
      </c>
      <c r="AV429">
        <f>IF(AND(Table13[[#This Row],[Age]]&gt;=26,Table13[[#This Row],[Age]]&lt;=35),1,0)</f>
        <v>0</v>
      </c>
      <c r="AW429">
        <f>IF(AND(Table13[[#This Row],[Age]]&gt;=36,Table13[[#This Row],[Age]]&lt;=45),1,0)</f>
        <v>0</v>
      </c>
      <c r="AX429">
        <f>IF(AND(Table13[[#This Row],[Age]]&gt;=46,Table13[[#This Row],[Age]]&lt;=55),1,0)</f>
        <v>0</v>
      </c>
      <c r="AY429">
        <f>IF(AND(Table13[[#This Row],[Age]]&gt;=56,Table13[[#This Row],[Age]]&lt;=67),1,0)</f>
        <v>1</v>
      </c>
      <c r="AZ429" t="s">
        <v>25</v>
      </c>
      <c r="BA429">
        <f>IF(Table13[[#This Row],[Marital Status]]="Married",1,0)</f>
        <v>1</v>
      </c>
      <c r="BB429">
        <f>IF(Table13[[#This Row],[Marital Status]]="Single",1,0)</f>
        <v>0</v>
      </c>
      <c r="BC429" t="s">
        <v>28</v>
      </c>
      <c r="BD429">
        <f>IF(Table13[[#This Row],[gender]]="Male",1,0)</f>
        <v>0</v>
      </c>
      <c r="BE429">
        <f>IF(Table13[[#This Row],[gender]]="Female",1,0)</f>
        <v>1</v>
      </c>
      <c r="BF429" t="s">
        <v>23</v>
      </c>
      <c r="BG429">
        <f>IF(Table13[[#This Row],[Highest level of Education]]="Did not attend school",1,0)</f>
        <v>0</v>
      </c>
      <c r="BH429">
        <f>IF(Table13[[#This Row],[Highest level of Education]]="K12 completed",1,0)</f>
        <v>0</v>
      </c>
      <c r="BI429">
        <f>IF(Table13[[#This Row],[Highest level of Education]]="High School Completed",1,0)</f>
        <v>0</v>
      </c>
      <c r="BJ429">
        <f>IF(Table13[[#This Row],[Highest level of Education]]="Technical Diploma/Partially completed College",1,0)</f>
        <v>1</v>
      </c>
      <c r="BK429">
        <f>IF(Table13[[#This Row],[Highest level of Education]]="University/College Degree",1,0)</f>
        <v>0</v>
      </c>
      <c r="BL429">
        <f>IF(Table13[[#This Row],[Highest level of Education]]="Post-graduate education",1,0)</f>
        <v>0</v>
      </c>
      <c r="BM429">
        <v>1</v>
      </c>
      <c r="BN429">
        <v>3</v>
      </c>
      <c r="BO429" t="s">
        <v>1</v>
      </c>
      <c r="BP429">
        <f>IF(Table13[[#This Row],[Monthly_Income 1_5500 2_8000 3_11000 4_15000 5_20000 6_27000 7_35000 8_5000 9_51000 98_0]]=1,1,0)</f>
        <v>0</v>
      </c>
      <c r="BQ429">
        <f>IF(Table13[[#This Row],[Monthly_Income 1_5500 2_8000 3_11000 4_15000 5_20000 6_27000 7_35000 8_5000 9_51000 98_0]]=2,1,0)</f>
        <v>0</v>
      </c>
      <c r="BR429">
        <f>IF(Table13[[#This Row],[Monthly_Income 1_5500 2_8000 3_11000 4_15000 5_20000 6_27000 7_35000 8_5000 9_51000 98_0]]=3,1,0)</f>
        <v>0</v>
      </c>
      <c r="BS429">
        <f>IF(Table13[[#This Row],[Monthly_Income 1_5500 2_8000 3_11000 4_15000 5_20000 6_27000 7_35000 8_5000 9_51000 98_0]]=4,1,0)</f>
        <v>0</v>
      </c>
      <c r="BT429">
        <f>IF(Table13[[#This Row],[Monthly_Income 1_5500 2_8000 3_11000 4_15000 5_20000 6_27000 7_35000 8_5000 9_51000 98_0]]=5,1,0)</f>
        <v>0</v>
      </c>
      <c r="BU429">
        <f>IF(Table13[[#This Row],[Monthly_Income 1_5500 2_8000 3_11000 4_15000 5_20000 6_27000 7_35000 8_5000 9_51000 98_0]]=6,1,0)</f>
        <v>0</v>
      </c>
      <c r="BV429">
        <f>IF(Table13[[#This Row],[Monthly_Income 1_5500 2_8000 3_11000 4_15000 5_20000 6_27000 7_35000 8_5000 9_51000 98_0]]=7,1,0)</f>
        <v>0</v>
      </c>
      <c r="BW429">
        <f>IF(Table13[[#This Row],[Monthly_Income 1_5500 2_8000 3_11000 4_15000 5_20000 6_27000 7_35000 8_5000 9_51000 98_0]]=8,1,0)</f>
        <v>0</v>
      </c>
      <c r="BX429">
        <f>IF(Table13[[#This Row],[Monthly_Income 1_5500 2_8000 3_11000 4_15000 5_20000 6_27000 7_35000 8_5000 9_51000 98_0]]=9,1,0)</f>
        <v>0</v>
      </c>
      <c r="BY429">
        <f>IF(Table13[[#This Row],[Monthly_Income 1_5500 2_8000 3_11000 4_15000 5_20000 6_27000 7_35000 8_5000 9_51000 98_0]]=98,1,0)</f>
        <v>0</v>
      </c>
      <c r="BZ429">
        <v>8</v>
      </c>
      <c r="CA429">
        <f>IF(Table13[[#This Row],[Monthly_Household_Income]]=1,1,0)</f>
        <v>0</v>
      </c>
      <c r="CB429">
        <f>IF(Table13[[#This Row],[Monthly_Household_Income]]=2,1,0)</f>
        <v>0</v>
      </c>
      <c r="CC429">
        <f>IF(Table13[[#This Row],[Monthly_Household_Income]]=3,1,0)</f>
        <v>0</v>
      </c>
      <c r="CD429">
        <f>IF(Table13[[#This Row],[Monthly_Household_Income]]=4,1,0)</f>
        <v>0</v>
      </c>
      <c r="CE429">
        <f>IF(Table13[[#This Row],[Monthly_Household_Income]]=5,1,0)</f>
        <v>0</v>
      </c>
      <c r="CF429">
        <f>IF(Table13[[#This Row],[Monthly_Household_Income]]=6,1,0)</f>
        <v>0</v>
      </c>
      <c r="CG429">
        <f>IF(Table13[[#This Row],[Monthly_Household_Income]]=7,1,0)</f>
        <v>0</v>
      </c>
      <c r="CH429">
        <f>IF(Table13[[#This Row],[Monthly_Household_Income]]=8,1,0)</f>
        <v>1</v>
      </c>
      <c r="CI429">
        <f>IF(Table13[[#This Row],[Monthly_Household_Income]]=9,1,0)</f>
        <v>0</v>
      </c>
      <c r="CJ429">
        <f>IF(Table13[[#This Row],[Monthly_Household_Income]]=98,1,0)</f>
        <v>0</v>
      </c>
    </row>
    <row r="430" spans="1:88">
      <c r="A430">
        <v>1572</v>
      </c>
      <c r="B430" s="1">
        <v>42995</v>
      </c>
      <c r="C430" t="s">
        <v>39</v>
      </c>
      <c r="D430">
        <v>9</v>
      </c>
      <c r="E430">
        <v>8</v>
      </c>
      <c r="F430">
        <v>7</v>
      </c>
      <c r="G430">
        <v>9</v>
      </c>
      <c r="H430">
        <v>9</v>
      </c>
      <c r="I430">
        <v>8</v>
      </c>
      <c r="J430" t="s">
        <v>16</v>
      </c>
      <c r="K430">
        <v>9</v>
      </c>
      <c r="L430">
        <v>9</v>
      </c>
      <c r="M430">
        <v>7</v>
      </c>
      <c r="N430">
        <v>9</v>
      </c>
      <c r="O430">
        <v>7</v>
      </c>
      <c r="P430">
        <v>10</v>
      </c>
      <c r="Q430">
        <v>7</v>
      </c>
      <c r="R430">
        <v>8</v>
      </c>
      <c r="S430">
        <v>7</v>
      </c>
      <c r="T430">
        <v>9</v>
      </c>
      <c r="U430">
        <v>9</v>
      </c>
      <c r="V430">
        <v>10</v>
      </c>
      <c r="W430">
        <v>9</v>
      </c>
      <c r="X430">
        <v>8</v>
      </c>
      <c r="Y430">
        <v>9</v>
      </c>
      <c r="Z430">
        <v>7</v>
      </c>
      <c r="AA430">
        <v>9</v>
      </c>
      <c r="AB430">
        <v>8</v>
      </c>
      <c r="AC430">
        <v>2</v>
      </c>
      <c r="AD430">
        <f>IF(Table13[[#This Row],[payment]]=1,1,0)</f>
        <v>0</v>
      </c>
      <c r="AE430">
        <f>IF(Table13[[#This Row],[payment]]=2,1,0)</f>
        <v>1</v>
      </c>
      <c r="AF430">
        <f>IF(Table13[[#This Row],[payment]]=3,1,0)</f>
        <v>0</v>
      </c>
      <c r="AG430">
        <v>1</v>
      </c>
      <c r="AH430">
        <f>IF(Table13[[#This Row],[method_payment]]=1,1,0)</f>
        <v>1</v>
      </c>
      <c r="AI430">
        <f>IF(Table13[[#This Row],[method_payment]]=2,1,0)</f>
        <v>0</v>
      </c>
      <c r="AJ430">
        <f>IF(Table13[[#This Row],[method_payment]]=3,1,0)</f>
        <v>0</v>
      </c>
      <c r="AK430">
        <f>IF(Table13[[#This Row],[method_payment]]=5,1,0)</f>
        <v>0</v>
      </c>
      <c r="AL430">
        <f>IF(Table13[[#This Row],[method_payment]]=6,1,0)</f>
        <v>0</v>
      </c>
      <c r="AM430" t="s">
        <v>15</v>
      </c>
      <c r="AN430" t="s">
        <v>15</v>
      </c>
      <c r="AO430">
        <v>1</v>
      </c>
      <c r="AP430" s="2">
        <v>84.89</v>
      </c>
      <c r="AQ430" s="3">
        <f>IF(AND(Table13[[#This Row],[Average_amount_spent_per_visit_last_3_months]]&gt;=1,Table13[[#This Row],[Average_amount_spent_per_visit_last_3_months]]&lt;=999),1,0)</f>
        <v>1</v>
      </c>
      <c r="AR430" s="3">
        <f>IF(AND(Table13[[#This Row],[Average_amount_spent_per_visit_last_3_months]]&gt;=1000,Table13[[#This Row],[Average_amount_spent_per_visit_last_3_months]]&lt;=6700),1,0)</f>
        <v>0</v>
      </c>
      <c r="AS430">
        <v>2</v>
      </c>
      <c r="AT430">
        <v>34</v>
      </c>
      <c r="AU430">
        <f>IF(AND(Table13[[#This Row],[Age]]&gt;=18,Table13[[#This Row],[Age]]&lt;=25),1,0)</f>
        <v>0</v>
      </c>
      <c r="AV430">
        <f>IF(AND(Table13[[#This Row],[Age]]&gt;=26,Table13[[#This Row],[Age]]&lt;=35),1,0)</f>
        <v>1</v>
      </c>
      <c r="AW430">
        <f>IF(AND(Table13[[#This Row],[Age]]&gt;=36,Table13[[#This Row],[Age]]&lt;=45),1,0)</f>
        <v>0</v>
      </c>
      <c r="AX430">
        <f>IF(AND(Table13[[#This Row],[Age]]&gt;=46,Table13[[#This Row],[Age]]&lt;=55),1,0)</f>
        <v>0</v>
      </c>
      <c r="AY430">
        <f>IF(AND(Table13[[#This Row],[Age]]&gt;=56,Table13[[#This Row],[Age]]&lt;=67),1,0)</f>
        <v>0</v>
      </c>
      <c r="AZ430" t="s">
        <v>25</v>
      </c>
      <c r="BA430">
        <f>IF(Table13[[#This Row],[Marital Status]]="Married",1,0)</f>
        <v>1</v>
      </c>
      <c r="BB430">
        <f>IF(Table13[[#This Row],[Marital Status]]="Single",1,0)</f>
        <v>0</v>
      </c>
      <c r="BC430" t="s">
        <v>27</v>
      </c>
      <c r="BD430">
        <f>IF(Table13[[#This Row],[gender]]="Male",1,0)</f>
        <v>1</v>
      </c>
      <c r="BE430">
        <f>IF(Table13[[#This Row],[gender]]="Female",1,0)</f>
        <v>0</v>
      </c>
      <c r="BF430" t="s">
        <v>19</v>
      </c>
      <c r="BG430">
        <f>IF(Table13[[#This Row],[Highest level of Education]]="Did not attend school",1,0)</f>
        <v>0</v>
      </c>
      <c r="BH430">
        <f>IF(Table13[[#This Row],[Highest level of Education]]="K12 completed",1,0)</f>
        <v>0</v>
      </c>
      <c r="BI430">
        <f>IF(Table13[[#This Row],[Highest level of Education]]="High School Completed",1,0)</f>
        <v>0</v>
      </c>
      <c r="BJ430">
        <f>IF(Table13[[#This Row],[Highest level of Education]]="Technical Diploma/Partially completed College",1,0)</f>
        <v>0</v>
      </c>
      <c r="BK430">
        <f>IF(Table13[[#This Row],[Highest level of Education]]="University/College Degree",1,0)</f>
        <v>1</v>
      </c>
      <c r="BL430">
        <f>IF(Table13[[#This Row],[Highest level of Education]]="Post-graduate education",1,0)</f>
        <v>0</v>
      </c>
      <c r="BM430">
        <v>2</v>
      </c>
      <c r="BN430">
        <v>1</v>
      </c>
      <c r="BO430">
        <v>4</v>
      </c>
      <c r="BP430">
        <f>IF(Table13[[#This Row],[Monthly_Income 1_5500 2_8000 3_11000 4_15000 5_20000 6_27000 7_35000 8_5000 9_51000 98_0]]=1,1,0)</f>
        <v>0</v>
      </c>
      <c r="BQ430">
        <f>IF(Table13[[#This Row],[Monthly_Income 1_5500 2_8000 3_11000 4_15000 5_20000 6_27000 7_35000 8_5000 9_51000 98_0]]=2,1,0)</f>
        <v>0</v>
      </c>
      <c r="BR430">
        <f>IF(Table13[[#This Row],[Monthly_Income 1_5500 2_8000 3_11000 4_15000 5_20000 6_27000 7_35000 8_5000 9_51000 98_0]]=3,1,0)</f>
        <v>0</v>
      </c>
      <c r="BS430">
        <f>IF(Table13[[#This Row],[Monthly_Income 1_5500 2_8000 3_11000 4_15000 5_20000 6_27000 7_35000 8_5000 9_51000 98_0]]=4,1,0)</f>
        <v>1</v>
      </c>
      <c r="BT430">
        <f>IF(Table13[[#This Row],[Monthly_Income 1_5500 2_8000 3_11000 4_15000 5_20000 6_27000 7_35000 8_5000 9_51000 98_0]]=5,1,0)</f>
        <v>0</v>
      </c>
      <c r="BU430">
        <f>IF(Table13[[#This Row],[Monthly_Income 1_5500 2_8000 3_11000 4_15000 5_20000 6_27000 7_35000 8_5000 9_51000 98_0]]=6,1,0)</f>
        <v>0</v>
      </c>
      <c r="BV430">
        <f>IF(Table13[[#This Row],[Monthly_Income 1_5500 2_8000 3_11000 4_15000 5_20000 6_27000 7_35000 8_5000 9_51000 98_0]]=7,1,0)</f>
        <v>0</v>
      </c>
      <c r="BW430">
        <f>IF(Table13[[#This Row],[Monthly_Income 1_5500 2_8000 3_11000 4_15000 5_20000 6_27000 7_35000 8_5000 9_51000 98_0]]=8,1,0)</f>
        <v>0</v>
      </c>
      <c r="BX430">
        <f>IF(Table13[[#This Row],[Monthly_Income 1_5500 2_8000 3_11000 4_15000 5_20000 6_27000 7_35000 8_5000 9_51000 98_0]]=9,1,0)</f>
        <v>0</v>
      </c>
      <c r="BY430">
        <f>IF(Table13[[#This Row],[Monthly_Income 1_5500 2_8000 3_11000 4_15000 5_20000 6_27000 7_35000 8_5000 9_51000 98_0]]=98,1,0)</f>
        <v>0</v>
      </c>
      <c r="BZ430">
        <v>6</v>
      </c>
      <c r="CA430">
        <f>IF(Table13[[#This Row],[Monthly_Household_Income]]=1,1,0)</f>
        <v>0</v>
      </c>
      <c r="CB430">
        <f>IF(Table13[[#This Row],[Monthly_Household_Income]]=2,1,0)</f>
        <v>0</v>
      </c>
      <c r="CC430">
        <f>IF(Table13[[#This Row],[Monthly_Household_Income]]=3,1,0)</f>
        <v>0</v>
      </c>
      <c r="CD430">
        <f>IF(Table13[[#This Row],[Monthly_Household_Income]]=4,1,0)</f>
        <v>0</v>
      </c>
      <c r="CE430">
        <f>IF(Table13[[#This Row],[Monthly_Household_Income]]=5,1,0)</f>
        <v>0</v>
      </c>
      <c r="CF430">
        <f>IF(Table13[[#This Row],[Monthly_Household_Income]]=6,1,0)</f>
        <v>1</v>
      </c>
      <c r="CG430">
        <f>IF(Table13[[#This Row],[Monthly_Household_Income]]=7,1,0)</f>
        <v>0</v>
      </c>
      <c r="CH430">
        <f>IF(Table13[[#This Row],[Monthly_Household_Income]]=8,1,0)</f>
        <v>0</v>
      </c>
      <c r="CI430">
        <f>IF(Table13[[#This Row],[Monthly_Household_Income]]=9,1,0)</f>
        <v>0</v>
      </c>
      <c r="CJ430">
        <f>IF(Table13[[#This Row],[Monthly_Household_Income]]=98,1,0)</f>
        <v>0</v>
      </c>
    </row>
    <row r="431" spans="1:88">
      <c r="A431">
        <v>1579</v>
      </c>
      <c r="B431" s="1">
        <v>42960</v>
      </c>
      <c r="C431" t="s">
        <v>31</v>
      </c>
      <c r="D431">
        <v>9</v>
      </c>
      <c r="E431">
        <v>9</v>
      </c>
      <c r="F431">
        <v>9</v>
      </c>
      <c r="G431">
        <v>9</v>
      </c>
      <c r="H431">
        <v>9</v>
      </c>
      <c r="I431">
        <v>8</v>
      </c>
      <c r="J431" t="s">
        <v>15</v>
      </c>
      <c r="K431">
        <v>8</v>
      </c>
      <c r="L431">
        <v>10</v>
      </c>
      <c r="M431">
        <v>9</v>
      </c>
      <c r="N431">
        <v>9</v>
      </c>
      <c r="O431">
        <v>10</v>
      </c>
      <c r="P431">
        <v>8</v>
      </c>
      <c r="Q431">
        <v>10</v>
      </c>
      <c r="R431">
        <v>9</v>
      </c>
      <c r="S431">
        <v>8</v>
      </c>
      <c r="T431">
        <v>10</v>
      </c>
      <c r="U431">
        <v>8</v>
      </c>
      <c r="V431">
        <v>9</v>
      </c>
      <c r="W431">
        <v>9</v>
      </c>
      <c r="X431">
        <v>8</v>
      </c>
      <c r="Y431">
        <v>8</v>
      </c>
      <c r="Z431">
        <v>10</v>
      </c>
      <c r="AA431">
        <v>8</v>
      </c>
      <c r="AB431">
        <v>9</v>
      </c>
      <c r="AC431">
        <v>1</v>
      </c>
      <c r="AD431">
        <f>IF(Table13[[#This Row],[payment]]=1,1,0)</f>
        <v>1</v>
      </c>
      <c r="AE431">
        <f>IF(Table13[[#This Row],[payment]]=2,1,0)</f>
        <v>0</v>
      </c>
      <c r="AF431">
        <f>IF(Table13[[#This Row],[payment]]=3,1,0)</f>
        <v>0</v>
      </c>
      <c r="AG431">
        <v>5</v>
      </c>
      <c r="AH431">
        <f>IF(Table13[[#This Row],[method_payment]]=1,1,0)</f>
        <v>0</v>
      </c>
      <c r="AI431">
        <f>IF(Table13[[#This Row],[method_payment]]=2,1,0)</f>
        <v>0</v>
      </c>
      <c r="AJ431">
        <f>IF(Table13[[#This Row],[method_payment]]=3,1,0)</f>
        <v>0</v>
      </c>
      <c r="AK431">
        <f>IF(Table13[[#This Row],[method_payment]]=5,1,0)</f>
        <v>1</v>
      </c>
      <c r="AL431">
        <f>IF(Table13[[#This Row],[method_payment]]=6,1,0)</f>
        <v>0</v>
      </c>
      <c r="AM431" t="s">
        <v>16</v>
      </c>
      <c r="AN431" t="s">
        <v>16</v>
      </c>
      <c r="AO431">
        <v>1</v>
      </c>
      <c r="AP431" s="2">
        <v>2967.46</v>
      </c>
      <c r="AQ431" s="3">
        <f>IF(AND(Table13[[#This Row],[Average_amount_spent_per_visit_last_3_months]]&gt;=1,Table13[[#This Row],[Average_amount_spent_per_visit_last_3_months]]&lt;=999),1,0)</f>
        <v>0</v>
      </c>
      <c r="AR431" s="3">
        <f>IF(AND(Table13[[#This Row],[Average_amount_spent_per_visit_last_3_months]]&gt;=1000,Table13[[#This Row],[Average_amount_spent_per_visit_last_3_months]]&lt;=6700),1,0)</f>
        <v>1</v>
      </c>
      <c r="AS431">
        <v>1</v>
      </c>
      <c r="AT431">
        <v>35</v>
      </c>
      <c r="AU431">
        <f>IF(AND(Table13[[#This Row],[Age]]&gt;=18,Table13[[#This Row],[Age]]&lt;=25),1,0)</f>
        <v>0</v>
      </c>
      <c r="AV431">
        <f>IF(AND(Table13[[#This Row],[Age]]&gt;=26,Table13[[#This Row],[Age]]&lt;=35),1,0)</f>
        <v>1</v>
      </c>
      <c r="AW431">
        <f>IF(AND(Table13[[#This Row],[Age]]&gt;=36,Table13[[#This Row],[Age]]&lt;=45),1,0)</f>
        <v>0</v>
      </c>
      <c r="AX431">
        <f>IF(AND(Table13[[#This Row],[Age]]&gt;=46,Table13[[#This Row],[Age]]&lt;=55),1,0)</f>
        <v>0</v>
      </c>
      <c r="AY431">
        <f>IF(AND(Table13[[#This Row],[Age]]&gt;=56,Table13[[#This Row],[Age]]&lt;=67),1,0)</f>
        <v>0</v>
      </c>
      <c r="AZ431" t="s">
        <v>25</v>
      </c>
      <c r="BA431">
        <f>IF(Table13[[#This Row],[Marital Status]]="Married",1,0)</f>
        <v>1</v>
      </c>
      <c r="BB431">
        <f>IF(Table13[[#This Row],[Marital Status]]="Single",1,0)</f>
        <v>0</v>
      </c>
      <c r="BC431" t="s">
        <v>27</v>
      </c>
      <c r="BD431">
        <f>IF(Table13[[#This Row],[gender]]="Male",1,0)</f>
        <v>1</v>
      </c>
      <c r="BE431">
        <f>IF(Table13[[#This Row],[gender]]="Female",1,0)</f>
        <v>0</v>
      </c>
      <c r="BF431" t="s">
        <v>23</v>
      </c>
      <c r="BG431">
        <f>IF(Table13[[#This Row],[Highest level of Education]]="Did not attend school",1,0)</f>
        <v>0</v>
      </c>
      <c r="BH431">
        <f>IF(Table13[[#This Row],[Highest level of Education]]="K12 completed",1,0)</f>
        <v>0</v>
      </c>
      <c r="BI431">
        <f>IF(Table13[[#This Row],[Highest level of Education]]="High School Completed",1,0)</f>
        <v>0</v>
      </c>
      <c r="BJ431">
        <f>IF(Table13[[#This Row],[Highest level of Education]]="Technical Diploma/Partially completed College",1,0)</f>
        <v>1</v>
      </c>
      <c r="BK431">
        <f>IF(Table13[[#This Row],[Highest level of Education]]="University/College Degree",1,0)</f>
        <v>0</v>
      </c>
      <c r="BL431">
        <f>IF(Table13[[#This Row],[Highest level of Education]]="Post-graduate education",1,0)</f>
        <v>0</v>
      </c>
      <c r="BM431">
        <v>1</v>
      </c>
      <c r="BN431">
        <v>1</v>
      </c>
      <c r="BO431">
        <v>2</v>
      </c>
      <c r="BP431">
        <f>IF(Table13[[#This Row],[Monthly_Income 1_5500 2_8000 3_11000 4_15000 5_20000 6_27000 7_35000 8_5000 9_51000 98_0]]=1,1,0)</f>
        <v>0</v>
      </c>
      <c r="BQ431">
        <f>IF(Table13[[#This Row],[Monthly_Income 1_5500 2_8000 3_11000 4_15000 5_20000 6_27000 7_35000 8_5000 9_51000 98_0]]=2,1,0)</f>
        <v>1</v>
      </c>
      <c r="BR431">
        <f>IF(Table13[[#This Row],[Monthly_Income 1_5500 2_8000 3_11000 4_15000 5_20000 6_27000 7_35000 8_5000 9_51000 98_0]]=3,1,0)</f>
        <v>0</v>
      </c>
      <c r="BS431">
        <f>IF(Table13[[#This Row],[Monthly_Income 1_5500 2_8000 3_11000 4_15000 5_20000 6_27000 7_35000 8_5000 9_51000 98_0]]=4,1,0)</f>
        <v>0</v>
      </c>
      <c r="BT431">
        <f>IF(Table13[[#This Row],[Monthly_Income 1_5500 2_8000 3_11000 4_15000 5_20000 6_27000 7_35000 8_5000 9_51000 98_0]]=5,1,0)</f>
        <v>0</v>
      </c>
      <c r="BU431">
        <f>IF(Table13[[#This Row],[Monthly_Income 1_5500 2_8000 3_11000 4_15000 5_20000 6_27000 7_35000 8_5000 9_51000 98_0]]=6,1,0)</f>
        <v>0</v>
      </c>
      <c r="BV431">
        <f>IF(Table13[[#This Row],[Monthly_Income 1_5500 2_8000 3_11000 4_15000 5_20000 6_27000 7_35000 8_5000 9_51000 98_0]]=7,1,0)</f>
        <v>0</v>
      </c>
      <c r="BW431">
        <f>IF(Table13[[#This Row],[Monthly_Income 1_5500 2_8000 3_11000 4_15000 5_20000 6_27000 7_35000 8_5000 9_51000 98_0]]=8,1,0)</f>
        <v>0</v>
      </c>
      <c r="BX431">
        <f>IF(Table13[[#This Row],[Monthly_Income 1_5500 2_8000 3_11000 4_15000 5_20000 6_27000 7_35000 8_5000 9_51000 98_0]]=9,1,0)</f>
        <v>0</v>
      </c>
      <c r="BY431">
        <f>IF(Table13[[#This Row],[Monthly_Income 1_5500 2_8000 3_11000 4_15000 5_20000 6_27000 7_35000 8_5000 9_51000 98_0]]=98,1,0)</f>
        <v>0</v>
      </c>
      <c r="BZ431">
        <v>4</v>
      </c>
      <c r="CA431">
        <f>IF(Table13[[#This Row],[Monthly_Household_Income]]=1,1,0)</f>
        <v>0</v>
      </c>
      <c r="CB431">
        <f>IF(Table13[[#This Row],[Monthly_Household_Income]]=2,1,0)</f>
        <v>0</v>
      </c>
      <c r="CC431">
        <f>IF(Table13[[#This Row],[Monthly_Household_Income]]=3,1,0)</f>
        <v>0</v>
      </c>
      <c r="CD431">
        <f>IF(Table13[[#This Row],[Monthly_Household_Income]]=4,1,0)</f>
        <v>1</v>
      </c>
      <c r="CE431">
        <f>IF(Table13[[#This Row],[Monthly_Household_Income]]=5,1,0)</f>
        <v>0</v>
      </c>
      <c r="CF431">
        <f>IF(Table13[[#This Row],[Monthly_Household_Income]]=6,1,0)</f>
        <v>0</v>
      </c>
      <c r="CG431">
        <f>IF(Table13[[#This Row],[Monthly_Household_Income]]=7,1,0)</f>
        <v>0</v>
      </c>
      <c r="CH431">
        <f>IF(Table13[[#This Row],[Monthly_Household_Income]]=8,1,0)</f>
        <v>0</v>
      </c>
      <c r="CI431">
        <f>IF(Table13[[#This Row],[Monthly_Household_Income]]=9,1,0)</f>
        <v>0</v>
      </c>
      <c r="CJ431">
        <f>IF(Table13[[#This Row],[Monthly_Household_Income]]=98,1,0)</f>
        <v>0</v>
      </c>
    </row>
    <row r="432" spans="1:88">
      <c r="A432">
        <v>1581</v>
      </c>
      <c r="B432" s="1">
        <v>42972</v>
      </c>
      <c r="C432" t="s">
        <v>31</v>
      </c>
      <c r="D432">
        <v>8</v>
      </c>
      <c r="E432">
        <v>9</v>
      </c>
      <c r="F432">
        <v>10</v>
      </c>
      <c r="G432">
        <v>9</v>
      </c>
      <c r="H432">
        <v>9</v>
      </c>
      <c r="I432">
        <v>10</v>
      </c>
      <c r="J432" t="s">
        <v>15</v>
      </c>
      <c r="K432">
        <v>9</v>
      </c>
      <c r="L432">
        <v>8</v>
      </c>
      <c r="M432">
        <v>10</v>
      </c>
      <c r="N432">
        <v>10</v>
      </c>
      <c r="O432">
        <v>9</v>
      </c>
      <c r="P432">
        <v>10</v>
      </c>
      <c r="Q432">
        <v>8</v>
      </c>
      <c r="R432">
        <v>9</v>
      </c>
      <c r="S432">
        <v>8</v>
      </c>
      <c r="T432">
        <v>10</v>
      </c>
      <c r="U432">
        <v>10</v>
      </c>
      <c r="V432">
        <v>9</v>
      </c>
      <c r="W432">
        <v>9</v>
      </c>
      <c r="X432">
        <v>10</v>
      </c>
      <c r="Y432">
        <v>10</v>
      </c>
      <c r="Z432">
        <v>8</v>
      </c>
      <c r="AA432">
        <v>9</v>
      </c>
      <c r="AB432">
        <v>9</v>
      </c>
      <c r="AC432">
        <v>1</v>
      </c>
      <c r="AD432">
        <f>IF(Table13[[#This Row],[payment]]=1,1,0)</f>
        <v>1</v>
      </c>
      <c r="AE432">
        <f>IF(Table13[[#This Row],[payment]]=2,1,0)</f>
        <v>0</v>
      </c>
      <c r="AF432">
        <f>IF(Table13[[#This Row],[payment]]=3,1,0)</f>
        <v>0</v>
      </c>
      <c r="AG432">
        <v>5</v>
      </c>
      <c r="AH432">
        <f>IF(Table13[[#This Row],[method_payment]]=1,1,0)</f>
        <v>0</v>
      </c>
      <c r="AI432">
        <f>IF(Table13[[#This Row],[method_payment]]=2,1,0)</f>
        <v>0</v>
      </c>
      <c r="AJ432">
        <f>IF(Table13[[#This Row],[method_payment]]=3,1,0)</f>
        <v>0</v>
      </c>
      <c r="AK432">
        <f>IF(Table13[[#This Row],[method_payment]]=5,1,0)</f>
        <v>1</v>
      </c>
      <c r="AL432">
        <f>IF(Table13[[#This Row],[method_payment]]=6,1,0)</f>
        <v>0</v>
      </c>
      <c r="AM432" t="s">
        <v>16</v>
      </c>
      <c r="AN432" t="s">
        <v>16</v>
      </c>
      <c r="AO432">
        <v>1</v>
      </c>
      <c r="AP432" s="2">
        <v>325.51</v>
      </c>
      <c r="AQ432" s="3">
        <f>IF(AND(Table13[[#This Row],[Average_amount_spent_per_visit_last_3_months]]&gt;=1,Table13[[#This Row],[Average_amount_spent_per_visit_last_3_months]]&lt;=999),1,0)</f>
        <v>1</v>
      </c>
      <c r="AR432" s="3">
        <f>IF(AND(Table13[[#This Row],[Average_amount_spent_per_visit_last_3_months]]&gt;=1000,Table13[[#This Row],[Average_amount_spent_per_visit_last_3_months]]&lt;=6700),1,0)</f>
        <v>0</v>
      </c>
      <c r="AS432">
        <v>3</v>
      </c>
      <c r="AT432">
        <v>43</v>
      </c>
      <c r="AU432">
        <f>IF(AND(Table13[[#This Row],[Age]]&gt;=18,Table13[[#This Row],[Age]]&lt;=25),1,0)</f>
        <v>0</v>
      </c>
      <c r="AV432">
        <f>IF(AND(Table13[[#This Row],[Age]]&gt;=26,Table13[[#This Row],[Age]]&lt;=35),1,0)</f>
        <v>0</v>
      </c>
      <c r="AW432">
        <f>IF(AND(Table13[[#This Row],[Age]]&gt;=36,Table13[[#This Row],[Age]]&lt;=45),1,0)</f>
        <v>1</v>
      </c>
      <c r="AX432">
        <f>IF(AND(Table13[[#This Row],[Age]]&gt;=46,Table13[[#This Row],[Age]]&lt;=55),1,0)</f>
        <v>0</v>
      </c>
      <c r="AY432">
        <f>IF(AND(Table13[[#This Row],[Age]]&gt;=56,Table13[[#This Row],[Age]]&lt;=67),1,0)</f>
        <v>0</v>
      </c>
      <c r="AZ432" t="s">
        <v>25</v>
      </c>
      <c r="BA432">
        <f>IF(Table13[[#This Row],[Marital Status]]="Married",1,0)</f>
        <v>1</v>
      </c>
      <c r="BB432">
        <f>IF(Table13[[#This Row],[Marital Status]]="Single",1,0)</f>
        <v>0</v>
      </c>
      <c r="BC432" t="s">
        <v>27</v>
      </c>
      <c r="BD432">
        <f>IF(Table13[[#This Row],[gender]]="Male",1,0)</f>
        <v>1</v>
      </c>
      <c r="BE432">
        <f>IF(Table13[[#This Row],[gender]]="Female",1,0)</f>
        <v>0</v>
      </c>
      <c r="BF432" t="s">
        <v>22</v>
      </c>
      <c r="BG432">
        <f>IF(Table13[[#This Row],[Highest level of Education]]="Did not attend school",1,0)</f>
        <v>0</v>
      </c>
      <c r="BH432">
        <f>IF(Table13[[#This Row],[Highest level of Education]]="K12 completed",1,0)</f>
        <v>1</v>
      </c>
      <c r="BI432">
        <f>IF(Table13[[#This Row],[Highest level of Education]]="High School Completed",1,0)</f>
        <v>0</v>
      </c>
      <c r="BJ432">
        <f>IF(Table13[[#This Row],[Highest level of Education]]="Technical Diploma/Partially completed College",1,0)</f>
        <v>0</v>
      </c>
      <c r="BK432">
        <f>IF(Table13[[#This Row],[Highest level of Education]]="University/College Degree",1,0)</f>
        <v>0</v>
      </c>
      <c r="BL432">
        <f>IF(Table13[[#This Row],[Highest level of Education]]="Post-graduate education",1,0)</f>
        <v>0</v>
      </c>
      <c r="BM432">
        <v>3</v>
      </c>
      <c r="BN432">
        <v>1</v>
      </c>
      <c r="BO432">
        <v>2</v>
      </c>
      <c r="BP432">
        <f>IF(Table13[[#This Row],[Monthly_Income 1_5500 2_8000 3_11000 4_15000 5_20000 6_27000 7_35000 8_5000 9_51000 98_0]]=1,1,0)</f>
        <v>0</v>
      </c>
      <c r="BQ432">
        <f>IF(Table13[[#This Row],[Monthly_Income 1_5500 2_8000 3_11000 4_15000 5_20000 6_27000 7_35000 8_5000 9_51000 98_0]]=2,1,0)</f>
        <v>1</v>
      </c>
      <c r="BR432">
        <f>IF(Table13[[#This Row],[Monthly_Income 1_5500 2_8000 3_11000 4_15000 5_20000 6_27000 7_35000 8_5000 9_51000 98_0]]=3,1,0)</f>
        <v>0</v>
      </c>
      <c r="BS432">
        <f>IF(Table13[[#This Row],[Monthly_Income 1_5500 2_8000 3_11000 4_15000 5_20000 6_27000 7_35000 8_5000 9_51000 98_0]]=4,1,0)</f>
        <v>0</v>
      </c>
      <c r="BT432">
        <f>IF(Table13[[#This Row],[Monthly_Income 1_5500 2_8000 3_11000 4_15000 5_20000 6_27000 7_35000 8_5000 9_51000 98_0]]=5,1,0)</f>
        <v>0</v>
      </c>
      <c r="BU432">
        <f>IF(Table13[[#This Row],[Monthly_Income 1_5500 2_8000 3_11000 4_15000 5_20000 6_27000 7_35000 8_5000 9_51000 98_0]]=6,1,0)</f>
        <v>0</v>
      </c>
      <c r="BV432">
        <f>IF(Table13[[#This Row],[Monthly_Income 1_5500 2_8000 3_11000 4_15000 5_20000 6_27000 7_35000 8_5000 9_51000 98_0]]=7,1,0)</f>
        <v>0</v>
      </c>
      <c r="BW432">
        <f>IF(Table13[[#This Row],[Monthly_Income 1_5500 2_8000 3_11000 4_15000 5_20000 6_27000 7_35000 8_5000 9_51000 98_0]]=8,1,0)</f>
        <v>0</v>
      </c>
      <c r="BX432">
        <f>IF(Table13[[#This Row],[Monthly_Income 1_5500 2_8000 3_11000 4_15000 5_20000 6_27000 7_35000 8_5000 9_51000 98_0]]=9,1,0)</f>
        <v>0</v>
      </c>
      <c r="BY432">
        <f>IF(Table13[[#This Row],[Monthly_Income 1_5500 2_8000 3_11000 4_15000 5_20000 6_27000 7_35000 8_5000 9_51000 98_0]]=98,1,0)</f>
        <v>0</v>
      </c>
      <c r="BZ432">
        <v>5</v>
      </c>
      <c r="CA432">
        <f>IF(Table13[[#This Row],[Monthly_Household_Income]]=1,1,0)</f>
        <v>0</v>
      </c>
      <c r="CB432">
        <f>IF(Table13[[#This Row],[Monthly_Household_Income]]=2,1,0)</f>
        <v>0</v>
      </c>
      <c r="CC432">
        <f>IF(Table13[[#This Row],[Monthly_Household_Income]]=3,1,0)</f>
        <v>0</v>
      </c>
      <c r="CD432">
        <f>IF(Table13[[#This Row],[Monthly_Household_Income]]=4,1,0)</f>
        <v>0</v>
      </c>
      <c r="CE432">
        <f>IF(Table13[[#This Row],[Monthly_Household_Income]]=5,1,0)</f>
        <v>1</v>
      </c>
      <c r="CF432">
        <f>IF(Table13[[#This Row],[Monthly_Household_Income]]=6,1,0)</f>
        <v>0</v>
      </c>
      <c r="CG432">
        <f>IF(Table13[[#This Row],[Monthly_Household_Income]]=7,1,0)</f>
        <v>0</v>
      </c>
      <c r="CH432">
        <f>IF(Table13[[#This Row],[Monthly_Household_Income]]=8,1,0)</f>
        <v>0</v>
      </c>
      <c r="CI432">
        <f>IF(Table13[[#This Row],[Monthly_Household_Income]]=9,1,0)</f>
        <v>0</v>
      </c>
      <c r="CJ432">
        <f>IF(Table13[[#This Row],[Monthly_Household_Income]]=98,1,0)</f>
        <v>0</v>
      </c>
    </row>
    <row r="433" spans="1:88">
      <c r="A433">
        <v>1584</v>
      </c>
      <c r="B433" s="1">
        <v>42966</v>
      </c>
      <c r="C433" t="s">
        <v>29</v>
      </c>
      <c r="D433">
        <v>8</v>
      </c>
      <c r="E433">
        <v>7</v>
      </c>
      <c r="F433">
        <v>8</v>
      </c>
      <c r="G433">
        <v>8</v>
      </c>
      <c r="H433">
        <v>8</v>
      </c>
      <c r="I433">
        <v>8</v>
      </c>
      <c r="J433" t="s">
        <v>15</v>
      </c>
      <c r="K433">
        <v>8</v>
      </c>
      <c r="L433">
        <v>7</v>
      </c>
      <c r="M433">
        <v>7</v>
      </c>
      <c r="N433">
        <v>9</v>
      </c>
      <c r="O433">
        <v>7</v>
      </c>
      <c r="P433">
        <v>8</v>
      </c>
      <c r="Q433">
        <v>8</v>
      </c>
      <c r="R433">
        <v>7</v>
      </c>
      <c r="S433">
        <v>8</v>
      </c>
      <c r="T433">
        <v>8</v>
      </c>
      <c r="U433">
        <v>9</v>
      </c>
      <c r="V433">
        <v>7</v>
      </c>
      <c r="W433">
        <v>9</v>
      </c>
      <c r="X433">
        <v>8</v>
      </c>
      <c r="Y433">
        <v>8</v>
      </c>
      <c r="Z433">
        <v>8</v>
      </c>
      <c r="AA433">
        <v>7</v>
      </c>
      <c r="AB433">
        <v>8</v>
      </c>
      <c r="AC433">
        <v>1</v>
      </c>
      <c r="AD433">
        <f>IF(Table13[[#This Row],[payment]]=1,1,0)</f>
        <v>1</v>
      </c>
      <c r="AE433">
        <f>IF(Table13[[#This Row],[payment]]=2,1,0)</f>
        <v>0</v>
      </c>
      <c r="AF433">
        <f>IF(Table13[[#This Row],[payment]]=3,1,0)</f>
        <v>0</v>
      </c>
      <c r="AG433">
        <v>1</v>
      </c>
      <c r="AH433">
        <f>IF(Table13[[#This Row],[method_payment]]=1,1,0)</f>
        <v>1</v>
      </c>
      <c r="AI433">
        <f>IF(Table13[[#This Row],[method_payment]]=2,1,0)</f>
        <v>0</v>
      </c>
      <c r="AJ433">
        <f>IF(Table13[[#This Row],[method_payment]]=3,1,0)</f>
        <v>0</v>
      </c>
      <c r="AK433">
        <f>IF(Table13[[#This Row],[method_payment]]=5,1,0)</f>
        <v>0</v>
      </c>
      <c r="AL433">
        <f>IF(Table13[[#This Row],[method_payment]]=6,1,0)</f>
        <v>0</v>
      </c>
      <c r="AM433" t="s">
        <v>16</v>
      </c>
      <c r="AN433" t="s">
        <v>15</v>
      </c>
      <c r="AO433">
        <v>2</v>
      </c>
      <c r="AP433" s="2">
        <v>283.33999999999997</v>
      </c>
      <c r="AQ433" s="3">
        <f>IF(AND(Table13[[#This Row],[Average_amount_spent_per_visit_last_3_months]]&gt;=1,Table13[[#This Row],[Average_amount_spent_per_visit_last_3_months]]&lt;=999),1,0)</f>
        <v>1</v>
      </c>
      <c r="AR433" s="3">
        <f>IF(AND(Table13[[#This Row],[Average_amount_spent_per_visit_last_3_months]]&gt;=1000,Table13[[#This Row],[Average_amount_spent_per_visit_last_3_months]]&lt;=6700),1,0)</f>
        <v>0</v>
      </c>
      <c r="AS433">
        <v>1</v>
      </c>
      <c r="AT433">
        <v>30</v>
      </c>
      <c r="AU433">
        <f>IF(AND(Table13[[#This Row],[Age]]&gt;=18,Table13[[#This Row],[Age]]&lt;=25),1,0)</f>
        <v>0</v>
      </c>
      <c r="AV433">
        <f>IF(AND(Table13[[#This Row],[Age]]&gt;=26,Table13[[#This Row],[Age]]&lt;=35),1,0)</f>
        <v>1</v>
      </c>
      <c r="AW433">
        <f>IF(AND(Table13[[#This Row],[Age]]&gt;=36,Table13[[#This Row],[Age]]&lt;=45),1,0)</f>
        <v>0</v>
      </c>
      <c r="AX433">
        <f>IF(AND(Table13[[#This Row],[Age]]&gt;=46,Table13[[#This Row],[Age]]&lt;=55),1,0)</f>
        <v>0</v>
      </c>
      <c r="AY433">
        <f>IF(AND(Table13[[#This Row],[Age]]&gt;=56,Table13[[#This Row],[Age]]&lt;=67),1,0)</f>
        <v>0</v>
      </c>
      <c r="AZ433" t="s">
        <v>25</v>
      </c>
      <c r="BA433">
        <f>IF(Table13[[#This Row],[Marital Status]]="Married",1,0)</f>
        <v>1</v>
      </c>
      <c r="BB433">
        <f>IF(Table13[[#This Row],[Marital Status]]="Single",1,0)</f>
        <v>0</v>
      </c>
      <c r="BC433" t="s">
        <v>28</v>
      </c>
      <c r="BD433">
        <f>IF(Table13[[#This Row],[gender]]="Male",1,0)</f>
        <v>0</v>
      </c>
      <c r="BE433">
        <f>IF(Table13[[#This Row],[gender]]="Female",1,0)</f>
        <v>1</v>
      </c>
      <c r="BF433" t="s">
        <v>20</v>
      </c>
      <c r="BG433">
        <f>IF(Table13[[#This Row],[Highest level of Education]]="Did not attend school",1,0)</f>
        <v>0</v>
      </c>
      <c r="BH433">
        <f>IF(Table13[[#This Row],[Highest level of Education]]="K12 completed",1,0)</f>
        <v>0</v>
      </c>
      <c r="BI433">
        <f>IF(Table13[[#This Row],[Highest level of Education]]="High School Completed",1,0)</f>
        <v>1</v>
      </c>
      <c r="BJ433">
        <f>IF(Table13[[#This Row],[Highest level of Education]]="Technical Diploma/Partially completed College",1,0)</f>
        <v>0</v>
      </c>
      <c r="BK433">
        <f>IF(Table13[[#This Row],[Highest level of Education]]="University/College Degree",1,0)</f>
        <v>0</v>
      </c>
      <c r="BL433">
        <f>IF(Table13[[#This Row],[Highest level of Education]]="Post-graduate education",1,0)</f>
        <v>0</v>
      </c>
      <c r="BM433">
        <v>3</v>
      </c>
      <c r="BN433">
        <v>1</v>
      </c>
      <c r="BO433">
        <v>2</v>
      </c>
      <c r="BP433">
        <f>IF(Table13[[#This Row],[Monthly_Income 1_5500 2_8000 3_11000 4_15000 5_20000 6_27000 7_35000 8_5000 9_51000 98_0]]=1,1,0)</f>
        <v>0</v>
      </c>
      <c r="BQ433">
        <f>IF(Table13[[#This Row],[Monthly_Income 1_5500 2_8000 3_11000 4_15000 5_20000 6_27000 7_35000 8_5000 9_51000 98_0]]=2,1,0)</f>
        <v>1</v>
      </c>
      <c r="BR433">
        <f>IF(Table13[[#This Row],[Monthly_Income 1_5500 2_8000 3_11000 4_15000 5_20000 6_27000 7_35000 8_5000 9_51000 98_0]]=3,1,0)</f>
        <v>0</v>
      </c>
      <c r="BS433">
        <f>IF(Table13[[#This Row],[Monthly_Income 1_5500 2_8000 3_11000 4_15000 5_20000 6_27000 7_35000 8_5000 9_51000 98_0]]=4,1,0)</f>
        <v>0</v>
      </c>
      <c r="BT433">
        <f>IF(Table13[[#This Row],[Monthly_Income 1_5500 2_8000 3_11000 4_15000 5_20000 6_27000 7_35000 8_5000 9_51000 98_0]]=5,1,0)</f>
        <v>0</v>
      </c>
      <c r="BU433">
        <f>IF(Table13[[#This Row],[Monthly_Income 1_5500 2_8000 3_11000 4_15000 5_20000 6_27000 7_35000 8_5000 9_51000 98_0]]=6,1,0)</f>
        <v>0</v>
      </c>
      <c r="BV433">
        <f>IF(Table13[[#This Row],[Monthly_Income 1_5500 2_8000 3_11000 4_15000 5_20000 6_27000 7_35000 8_5000 9_51000 98_0]]=7,1,0)</f>
        <v>0</v>
      </c>
      <c r="BW433">
        <f>IF(Table13[[#This Row],[Monthly_Income 1_5500 2_8000 3_11000 4_15000 5_20000 6_27000 7_35000 8_5000 9_51000 98_0]]=8,1,0)</f>
        <v>0</v>
      </c>
      <c r="BX433">
        <f>IF(Table13[[#This Row],[Monthly_Income 1_5500 2_8000 3_11000 4_15000 5_20000 6_27000 7_35000 8_5000 9_51000 98_0]]=9,1,0)</f>
        <v>0</v>
      </c>
      <c r="BY433">
        <f>IF(Table13[[#This Row],[Monthly_Income 1_5500 2_8000 3_11000 4_15000 5_20000 6_27000 7_35000 8_5000 9_51000 98_0]]=98,1,0)</f>
        <v>0</v>
      </c>
      <c r="BZ433">
        <v>5</v>
      </c>
      <c r="CA433">
        <f>IF(Table13[[#This Row],[Monthly_Household_Income]]=1,1,0)</f>
        <v>0</v>
      </c>
      <c r="CB433">
        <f>IF(Table13[[#This Row],[Monthly_Household_Income]]=2,1,0)</f>
        <v>0</v>
      </c>
      <c r="CC433">
        <f>IF(Table13[[#This Row],[Monthly_Household_Income]]=3,1,0)</f>
        <v>0</v>
      </c>
      <c r="CD433">
        <f>IF(Table13[[#This Row],[Monthly_Household_Income]]=4,1,0)</f>
        <v>0</v>
      </c>
      <c r="CE433">
        <f>IF(Table13[[#This Row],[Monthly_Household_Income]]=5,1,0)</f>
        <v>1</v>
      </c>
      <c r="CF433">
        <f>IF(Table13[[#This Row],[Monthly_Household_Income]]=6,1,0)</f>
        <v>0</v>
      </c>
      <c r="CG433">
        <f>IF(Table13[[#This Row],[Monthly_Household_Income]]=7,1,0)</f>
        <v>0</v>
      </c>
      <c r="CH433">
        <f>IF(Table13[[#This Row],[Monthly_Household_Income]]=8,1,0)</f>
        <v>0</v>
      </c>
      <c r="CI433">
        <f>IF(Table13[[#This Row],[Monthly_Household_Income]]=9,1,0)</f>
        <v>0</v>
      </c>
      <c r="CJ433">
        <f>IF(Table13[[#This Row],[Monthly_Household_Income]]=98,1,0)</f>
        <v>0</v>
      </c>
    </row>
    <row r="434" spans="1:88">
      <c r="A434">
        <v>1585</v>
      </c>
      <c r="B434" s="1">
        <v>43003</v>
      </c>
      <c r="C434" t="s">
        <v>33</v>
      </c>
      <c r="D434">
        <v>9</v>
      </c>
      <c r="E434">
        <v>8</v>
      </c>
      <c r="F434">
        <v>8</v>
      </c>
      <c r="G434">
        <v>8</v>
      </c>
      <c r="H434">
        <v>8</v>
      </c>
      <c r="I434">
        <v>7</v>
      </c>
      <c r="J434" t="s">
        <v>15</v>
      </c>
      <c r="K434">
        <v>7</v>
      </c>
      <c r="L434">
        <v>9</v>
      </c>
      <c r="M434">
        <v>8</v>
      </c>
      <c r="N434">
        <v>9</v>
      </c>
      <c r="O434">
        <v>8</v>
      </c>
      <c r="P434">
        <v>7</v>
      </c>
      <c r="Q434">
        <v>7</v>
      </c>
      <c r="R434">
        <v>9</v>
      </c>
      <c r="S434">
        <v>8</v>
      </c>
      <c r="T434">
        <v>9</v>
      </c>
      <c r="U434">
        <v>8</v>
      </c>
      <c r="V434">
        <v>9</v>
      </c>
      <c r="W434">
        <v>7</v>
      </c>
      <c r="X434">
        <v>10</v>
      </c>
      <c r="Y434">
        <v>8</v>
      </c>
      <c r="Z434">
        <v>8</v>
      </c>
      <c r="AA434">
        <v>9</v>
      </c>
      <c r="AB434">
        <v>0</v>
      </c>
      <c r="AC434">
        <v>2</v>
      </c>
      <c r="AD434">
        <f>IF(Table13[[#This Row],[payment]]=1,1,0)</f>
        <v>0</v>
      </c>
      <c r="AE434">
        <f>IF(Table13[[#This Row],[payment]]=2,1,0)</f>
        <v>1</v>
      </c>
      <c r="AF434">
        <f>IF(Table13[[#This Row],[payment]]=3,1,0)</f>
        <v>0</v>
      </c>
      <c r="AG434">
        <v>2</v>
      </c>
      <c r="AH434">
        <f>IF(Table13[[#This Row],[method_payment]]=1,1,0)</f>
        <v>0</v>
      </c>
      <c r="AI434">
        <f>IF(Table13[[#This Row],[method_payment]]=2,1,0)</f>
        <v>1</v>
      </c>
      <c r="AJ434">
        <f>IF(Table13[[#This Row],[method_payment]]=3,1,0)</f>
        <v>0</v>
      </c>
      <c r="AK434">
        <f>IF(Table13[[#This Row],[method_payment]]=5,1,0)</f>
        <v>0</v>
      </c>
      <c r="AL434">
        <f>IF(Table13[[#This Row],[method_payment]]=6,1,0)</f>
        <v>0</v>
      </c>
      <c r="AM434" t="s">
        <v>16</v>
      </c>
      <c r="AN434" t="s">
        <v>15</v>
      </c>
      <c r="AO434">
        <v>4</v>
      </c>
      <c r="AP434" s="2">
        <v>990.37</v>
      </c>
      <c r="AQ434" s="3">
        <f>IF(AND(Table13[[#This Row],[Average_amount_spent_per_visit_last_3_months]]&gt;=1,Table13[[#This Row],[Average_amount_spent_per_visit_last_3_months]]&lt;=999),1,0)</f>
        <v>1</v>
      </c>
      <c r="AR434" s="3">
        <f>IF(AND(Table13[[#This Row],[Average_amount_spent_per_visit_last_3_months]]&gt;=1000,Table13[[#This Row],[Average_amount_spent_per_visit_last_3_months]]&lt;=6700),1,0)</f>
        <v>0</v>
      </c>
      <c r="AS434">
        <v>3</v>
      </c>
      <c r="AT434">
        <v>42</v>
      </c>
      <c r="AU434">
        <f>IF(AND(Table13[[#This Row],[Age]]&gt;=18,Table13[[#This Row],[Age]]&lt;=25),1,0)</f>
        <v>0</v>
      </c>
      <c r="AV434">
        <f>IF(AND(Table13[[#This Row],[Age]]&gt;=26,Table13[[#This Row],[Age]]&lt;=35),1,0)</f>
        <v>0</v>
      </c>
      <c r="AW434">
        <f>IF(AND(Table13[[#This Row],[Age]]&gt;=36,Table13[[#This Row],[Age]]&lt;=45),1,0)</f>
        <v>1</v>
      </c>
      <c r="AX434">
        <f>IF(AND(Table13[[#This Row],[Age]]&gt;=46,Table13[[#This Row],[Age]]&lt;=55),1,0)</f>
        <v>0</v>
      </c>
      <c r="AY434">
        <f>IF(AND(Table13[[#This Row],[Age]]&gt;=56,Table13[[#This Row],[Age]]&lt;=67),1,0)</f>
        <v>0</v>
      </c>
      <c r="AZ434" t="s">
        <v>25</v>
      </c>
      <c r="BA434">
        <f>IF(Table13[[#This Row],[Marital Status]]="Married",1,0)</f>
        <v>1</v>
      </c>
      <c r="BB434">
        <f>IF(Table13[[#This Row],[Marital Status]]="Single",1,0)</f>
        <v>0</v>
      </c>
      <c r="BC434" t="s">
        <v>28</v>
      </c>
      <c r="BD434">
        <f>IF(Table13[[#This Row],[gender]]="Male",1,0)</f>
        <v>0</v>
      </c>
      <c r="BE434">
        <f>IF(Table13[[#This Row],[gender]]="Female",1,0)</f>
        <v>1</v>
      </c>
      <c r="BF434" t="s">
        <v>19</v>
      </c>
      <c r="BG434">
        <f>IF(Table13[[#This Row],[Highest level of Education]]="Did not attend school",1,0)</f>
        <v>0</v>
      </c>
      <c r="BH434">
        <f>IF(Table13[[#This Row],[Highest level of Education]]="K12 completed",1,0)</f>
        <v>0</v>
      </c>
      <c r="BI434">
        <f>IF(Table13[[#This Row],[Highest level of Education]]="High School Completed",1,0)</f>
        <v>0</v>
      </c>
      <c r="BJ434">
        <f>IF(Table13[[#This Row],[Highest level of Education]]="Technical Diploma/Partially completed College",1,0)</f>
        <v>0</v>
      </c>
      <c r="BK434">
        <f>IF(Table13[[#This Row],[Highest level of Education]]="University/College Degree",1,0)</f>
        <v>1</v>
      </c>
      <c r="BL434">
        <f>IF(Table13[[#This Row],[Highest level of Education]]="Post-graduate education",1,0)</f>
        <v>0</v>
      </c>
      <c r="BM434">
        <v>4</v>
      </c>
      <c r="BN434">
        <v>1</v>
      </c>
      <c r="BO434">
        <v>5</v>
      </c>
      <c r="BP434">
        <f>IF(Table13[[#This Row],[Monthly_Income 1_5500 2_8000 3_11000 4_15000 5_20000 6_27000 7_35000 8_5000 9_51000 98_0]]=1,1,0)</f>
        <v>0</v>
      </c>
      <c r="BQ434">
        <f>IF(Table13[[#This Row],[Monthly_Income 1_5500 2_8000 3_11000 4_15000 5_20000 6_27000 7_35000 8_5000 9_51000 98_0]]=2,1,0)</f>
        <v>0</v>
      </c>
      <c r="BR434">
        <f>IF(Table13[[#This Row],[Monthly_Income 1_5500 2_8000 3_11000 4_15000 5_20000 6_27000 7_35000 8_5000 9_51000 98_0]]=3,1,0)</f>
        <v>0</v>
      </c>
      <c r="BS434">
        <f>IF(Table13[[#This Row],[Monthly_Income 1_5500 2_8000 3_11000 4_15000 5_20000 6_27000 7_35000 8_5000 9_51000 98_0]]=4,1,0)</f>
        <v>0</v>
      </c>
      <c r="BT434">
        <f>IF(Table13[[#This Row],[Monthly_Income 1_5500 2_8000 3_11000 4_15000 5_20000 6_27000 7_35000 8_5000 9_51000 98_0]]=5,1,0)</f>
        <v>1</v>
      </c>
      <c r="BU434">
        <f>IF(Table13[[#This Row],[Monthly_Income 1_5500 2_8000 3_11000 4_15000 5_20000 6_27000 7_35000 8_5000 9_51000 98_0]]=6,1,0)</f>
        <v>0</v>
      </c>
      <c r="BV434">
        <f>IF(Table13[[#This Row],[Monthly_Income 1_5500 2_8000 3_11000 4_15000 5_20000 6_27000 7_35000 8_5000 9_51000 98_0]]=7,1,0)</f>
        <v>0</v>
      </c>
      <c r="BW434">
        <f>IF(Table13[[#This Row],[Monthly_Income 1_5500 2_8000 3_11000 4_15000 5_20000 6_27000 7_35000 8_5000 9_51000 98_0]]=8,1,0)</f>
        <v>0</v>
      </c>
      <c r="BX434">
        <f>IF(Table13[[#This Row],[Monthly_Income 1_5500 2_8000 3_11000 4_15000 5_20000 6_27000 7_35000 8_5000 9_51000 98_0]]=9,1,0)</f>
        <v>0</v>
      </c>
      <c r="BY434">
        <f>IF(Table13[[#This Row],[Monthly_Income 1_5500 2_8000 3_11000 4_15000 5_20000 6_27000 7_35000 8_5000 9_51000 98_0]]=98,1,0)</f>
        <v>0</v>
      </c>
      <c r="BZ434">
        <v>8</v>
      </c>
      <c r="CA434">
        <f>IF(Table13[[#This Row],[Monthly_Household_Income]]=1,1,0)</f>
        <v>0</v>
      </c>
      <c r="CB434">
        <f>IF(Table13[[#This Row],[Monthly_Household_Income]]=2,1,0)</f>
        <v>0</v>
      </c>
      <c r="CC434">
        <f>IF(Table13[[#This Row],[Monthly_Household_Income]]=3,1,0)</f>
        <v>0</v>
      </c>
      <c r="CD434">
        <f>IF(Table13[[#This Row],[Monthly_Household_Income]]=4,1,0)</f>
        <v>0</v>
      </c>
      <c r="CE434">
        <f>IF(Table13[[#This Row],[Monthly_Household_Income]]=5,1,0)</f>
        <v>0</v>
      </c>
      <c r="CF434">
        <f>IF(Table13[[#This Row],[Monthly_Household_Income]]=6,1,0)</f>
        <v>0</v>
      </c>
      <c r="CG434">
        <f>IF(Table13[[#This Row],[Monthly_Household_Income]]=7,1,0)</f>
        <v>0</v>
      </c>
      <c r="CH434">
        <f>IF(Table13[[#This Row],[Monthly_Household_Income]]=8,1,0)</f>
        <v>1</v>
      </c>
      <c r="CI434">
        <f>IF(Table13[[#This Row],[Monthly_Household_Income]]=9,1,0)</f>
        <v>0</v>
      </c>
      <c r="CJ434">
        <f>IF(Table13[[#This Row],[Monthly_Household_Income]]=98,1,0)</f>
        <v>0</v>
      </c>
    </row>
    <row r="435" spans="1:88">
      <c r="A435">
        <v>1587</v>
      </c>
      <c r="B435" s="1">
        <v>43022</v>
      </c>
      <c r="C435" t="s">
        <v>39</v>
      </c>
      <c r="D435">
        <v>9</v>
      </c>
      <c r="E435">
        <v>8</v>
      </c>
      <c r="F435">
        <v>8</v>
      </c>
      <c r="G435">
        <v>8</v>
      </c>
      <c r="H435">
        <v>8</v>
      </c>
      <c r="I435">
        <v>8</v>
      </c>
      <c r="J435" t="s">
        <v>15</v>
      </c>
      <c r="K435">
        <v>8</v>
      </c>
      <c r="L435">
        <v>9</v>
      </c>
      <c r="M435">
        <v>7</v>
      </c>
      <c r="N435">
        <v>9</v>
      </c>
      <c r="O435">
        <v>9</v>
      </c>
      <c r="P435">
        <v>6</v>
      </c>
      <c r="Q435">
        <v>8</v>
      </c>
      <c r="R435">
        <v>8</v>
      </c>
      <c r="S435">
        <v>7</v>
      </c>
      <c r="T435">
        <v>8</v>
      </c>
      <c r="U435">
        <v>8</v>
      </c>
      <c r="V435">
        <v>7</v>
      </c>
      <c r="W435">
        <v>9</v>
      </c>
      <c r="X435">
        <v>7</v>
      </c>
      <c r="Y435">
        <v>10</v>
      </c>
      <c r="Z435">
        <v>8</v>
      </c>
      <c r="AA435">
        <v>8</v>
      </c>
      <c r="AB435">
        <v>8</v>
      </c>
      <c r="AC435">
        <v>3</v>
      </c>
      <c r="AD435">
        <f>IF(Table13[[#This Row],[payment]]=1,1,0)</f>
        <v>0</v>
      </c>
      <c r="AE435">
        <f>IF(Table13[[#This Row],[payment]]=2,1,0)</f>
        <v>0</v>
      </c>
      <c r="AF435">
        <f>IF(Table13[[#This Row],[payment]]=3,1,0)</f>
        <v>1</v>
      </c>
      <c r="AG435">
        <v>1</v>
      </c>
      <c r="AH435">
        <f>IF(Table13[[#This Row],[method_payment]]=1,1,0)</f>
        <v>1</v>
      </c>
      <c r="AI435">
        <f>IF(Table13[[#This Row],[method_payment]]=2,1,0)</f>
        <v>0</v>
      </c>
      <c r="AJ435">
        <f>IF(Table13[[#This Row],[method_payment]]=3,1,0)</f>
        <v>0</v>
      </c>
      <c r="AK435">
        <f>IF(Table13[[#This Row],[method_payment]]=5,1,0)</f>
        <v>0</v>
      </c>
      <c r="AL435">
        <f>IF(Table13[[#This Row],[method_payment]]=6,1,0)</f>
        <v>0</v>
      </c>
      <c r="AM435" t="s">
        <v>16</v>
      </c>
      <c r="AN435" t="s">
        <v>16</v>
      </c>
      <c r="AO435">
        <v>1</v>
      </c>
      <c r="AP435" s="2">
        <v>112.18</v>
      </c>
      <c r="AQ435" s="3">
        <f>IF(AND(Table13[[#This Row],[Average_amount_spent_per_visit_last_3_months]]&gt;=1,Table13[[#This Row],[Average_amount_spent_per_visit_last_3_months]]&lt;=999),1,0)</f>
        <v>1</v>
      </c>
      <c r="AR435" s="3">
        <f>IF(AND(Table13[[#This Row],[Average_amount_spent_per_visit_last_3_months]]&gt;=1000,Table13[[#This Row],[Average_amount_spent_per_visit_last_3_months]]&lt;=6700),1,0)</f>
        <v>0</v>
      </c>
      <c r="AS435">
        <v>3</v>
      </c>
      <c r="AT435">
        <v>30</v>
      </c>
      <c r="AU435">
        <f>IF(AND(Table13[[#This Row],[Age]]&gt;=18,Table13[[#This Row],[Age]]&lt;=25),1,0)</f>
        <v>0</v>
      </c>
      <c r="AV435">
        <f>IF(AND(Table13[[#This Row],[Age]]&gt;=26,Table13[[#This Row],[Age]]&lt;=35),1,0)</f>
        <v>1</v>
      </c>
      <c r="AW435">
        <f>IF(AND(Table13[[#This Row],[Age]]&gt;=36,Table13[[#This Row],[Age]]&lt;=45),1,0)</f>
        <v>0</v>
      </c>
      <c r="AX435">
        <f>IF(AND(Table13[[#This Row],[Age]]&gt;=46,Table13[[#This Row],[Age]]&lt;=55),1,0)</f>
        <v>0</v>
      </c>
      <c r="AY435">
        <f>IF(AND(Table13[[#This Row],[Age]]&gt;=56,Table13[[#This Row],[Age]]&lt;=67),1,0)</f>
        <v>0</v>
      </c>
      <c r="AZ435" t="s">
        <v>24</v>
      </c>
      <c r="BA435">
        <f>IF(Table13[[#This Row],[Marital Status]]="Married",1,0)</f>
        <v>0</v>
      </c>
      <c r="BB435">
        <f>IF(Table13[[#This Row],[Marital Status]]="Single",1,0)</f>
        <v>1</v>
      </c>
      <c r="BC435" t="s">
        <v>28</v>
      </c>
      <c r="BD435">
        <f>IF(Table13[[#This Row],[gender]]="Male",1,0)</f>
        <v>0</v>
      </c>
      <c r="BE435">
        <f>IF(Table13[[#This Row],[gender]]="Female",1,0)</f>
        <v>1</v>
      </c>
      <c r="BF435" t="s">
        <v>20</v>
      </c>
      <c r="BG435">
        <f>IF(Table13[[#This Row],[Highest level of Education]]="Did not attend school",1,0)</f>
        <v>0</v>
      </c>
      <c r="BH435">
        <f>IF(Table13[[#This Row],[Highest level of Education]]="K12 completed",1,0)</f>
        <v>0</v>
      </c>
      <c r="BI435">
        <f>IF(Table13[[#This Row],[Highest level of Education]]="High School Completed",1,0)</f>
        <v>1</v>
      </c>
      <c r="BJ435">
        <f>IF(Table13[[#This Row],[Highest level of Education]]="Technical Diploma/Partially completed College",1,0)</f>
        <v>0</v>
      </c>
      <c r="BK435">
        <f>IF(Table13[[#This Row],[Highest level of Education]]="University/College Degree",1,0)</f>
        <v>0</v>
      </c>
      <c r="BL435">
        <f>IF(Table13[[#This Row],[Highest level of Education]]="Post-graduate education",1,0)</f>
        <v>0</v>
      </c>
      <c r="BM435">
        <v>0</v>
      </c>
      <c r="BN435">
        <v>1</v>
      </c>
      <c r="BO435">
        <v>98</v>
      </c>
      <c r="BP435">
        <f>IF(Table13[[#This Row],[Monthly_Income 1_5500 2_8000 3_11000 4_15000 5_20000 6_27000 7_35000 8_5000 9_51000 98_0]]=1,1,0)</f>
        <v>0</v>
      </c>
      <c r="BQ435">
        <f>IF(Table13[[#This Row],[Monthly_Income 1_5500 2_8000 3_11000 4_15000 5_20000 6_27000 7_35000 8_5000 9_51000 98_0]]=2,1,0)</f>
        <v>0</v>
      </c>
      <c r="BR435">
        <f>IF(Table13[[#This Row],[Monthly_Income 1_5500 2_8000 3_11000 4_15000 5_20000 6_27000 7_35000 8_5000 9_51000 98_0]]=3,1,0)</f>
        <v>0</v>
      </c>
      <c r="BS435">
        <f>IF(Table13[[#This Row],[Monthly_Income 1_5500 2_8000 3_11000 4_15000 5_20000 6_27000 7_35000 8_5000 9_51000 98_0]]=4,1,0)</f>
        <v>0</v>
      </c>
      <c r="BT435">
        <f>IF(Table13[[#This Row],[Monthly_Income 1_5500 2_8000 3_11000 4_15000 5_20000 6_27000 7_35000 8_5000 9_51000 98_0]]=5,1,0)</f>
        <v>0</v>
      </c>
      <c r="BU435">
        <f>IF(Table13[[#This Row],[Monthly_Income 1_5500 2_8000 3_11000 4_15000 5_20000 6_27000 7_35000 8_5000 9_51000 98_0]]=6,1,0)</f>
        <v>0</v>
      </c>
      <c r="BV435">
        <f>IF(Table13[[#This Row],[Monthly_Income 1_5500 2_8000 3_11000 4_15000 5_20000 6_27000 7_35000 8_5000 9_51000 98_0]]=7,1,0)</f>
        <v>0</v>
      </c>
      <c r="BW435">
        <f>IF(Table13[[#This Row],[Monthly_Income 1_5500 2_8000 3_11000 4_15000 5_20000 6_27000 7_35000 8_5000 9_51000 98_0]]=8,1,0)</f>
        <v>0</v>
      </c>
      <c r="BX435">
        <f>IF(Table13[[#This Row],[Monthly_Income 1_5500 2_8000 3_11000 4_15000 5_20000 6_27000 7_35000 8_5000 9_51000 98_0]]=9,1,0)</f>
        <v>0</v>
      </c>
      <c r="BY435">
        <f>IF(Table13[[#This Row],[Monthly_Income 1_5500 2_8000 3_11000 4_15000 5_20000 6_27000 7_35000 8_5000 9_51000 98_0]]=98,1,0)</f>
        <v>1</v>
      </c>
      <c r="BZ435">
        <v>98</v>
      </c>
      <c r="CA435">
        <f>IF(Table13[[#This Row],[Monthly_Household_Income]]=1,1,0)</f>
        <v>0</v>
      </c>
      <c r="CB435">
        <f>IF(Table13[[#This Row],[Monthly_Household_Income]]=2,1,0)</f>
        <v>0</v>
      </c>
      <c r="CC435">
        <f>IF(Table13[[#This Row],[Monthly_Household_Income]]=3,1,0)</f>
        <v>0</v>
      </c>
      <c r="CD435">
        <f>IF(Table13[[#This Row],[Monthly_Household_Income]]=4,1,0)</f>
        <v>0</v>
      </c>
      <c r="CE435">
        <f>IF(Table13[[#This Row],[Monthly_Household_Income]]=5,1,0)</f>
        <v>0</v>
      </c>
      <c r="CF435">
        <f>IF(Table13[[#This Row],[Monthly_Household_Income]]=6,1,0)</f>
        <v>0</v>
      </c>
      <c r="CG435">
        <f>IF(Table13[[#This Row],[Monthly_Household_Income]]=7,1,0)</f>
        <v>0</v>
      </c>
      <c r="CH435">
        <f>IF(Table13[[#This Row],[Monthly_Household_Income]]=8,1,0)</f>
        <v>0</v>
      </c>
      <c r="CI435">
        <f>IF(Table13[[#This Row],[Monthly_Household_Income]]=9,1,0)</f>
        <v>0</v>
      </c>
      <c r="CJ435">
        <f>IF(Table13[[#This Row],[Monthly_Household_Income]]=98,1,0)</f>
        <v>1</v>
      </c>
    </row>
    <row r="436" spans="1:88">
      <c r="A436">
        <v>1589</v>
      </c>
      <c r="B436" s="1">
        <v>43099</v>
      </c>
      <c r="C436" t="s">
        <v>2</v>
      </c>
      <c r="D436">
        <v>9</v>
      </c>
      <c r="E436">
        <v>9</v>
      </c>
      <c r="F436">
        <v>9</v>
      </c>
      <c r="G436">
        <v>9</v>
      </c>
      <c r="H436">
        <v>9</v>
      </c>
      <c r="I436">
        <v>9</v>
      </c>
      <c r="J436" t="s">
        <v>15</v>
      </c>
      <c r="K436">
        <v>8</v>
      </c>
      <c r="L436">
        <v>10</v>
      </c>
      <c r="M436">
        <v>9</v>
      </c>
      <c r="N436">
        <v>9</v>
      </c>
      <c r="O436">
        <v>10</v>
      </c>
      <c r="P436">
        <v>8</v>
      </c>
      <c r="Q436">
        <v>9</v>
      </c>
      <c r="R436">
        <v>9</v>
      </c>
      <c r="S436">
        <v>8</v>
      </c>
      <c r="T436">
        <v>8</v>
      </c>
      <c r="U436">
        <v>10</v>
      </c>
      <c r="V436">
        <v>8</v>
      </c>
      <c r="W436">
        <v>9</v>
      </c>
      <c r="X436">
        <v>9</v>
      </c>
      <c r="Y436">
        <v>8</v>
      </c>
      <c r="Z436">
        <v>8</v>
      </c>
      <c r="AA436">
        <v>10</v>
      </c>
      <c r="AB436">
        <v>9</v>
      </c>
      <c r="AC436">
        <v>2</v>
      </c>
      <c r="AD436">
        <f>IF(Table13[[#This Row],[payment]]=1,1,0)</f>
        <v>0</v>
      </c>
      <c r="AE436">
        <f>IF(Table13[[#This Row],[payment]]=2,1,0)</f>
        <v>1</v>
      </c>
      <c r="AF436">
        <f>IF(Table13[[#This Row],[payment]]=3,1,0)</f>
        <v>0</v>
      </c>
      <c r="AG436">
        <v>1</v>
      </c>
      <c r="AH436">
        <f>IF(Table13[[#This Row],[method_payment]]=1,1,0)</f>
        <v>1</v>
      </c>
      <c r="AI436">
        <f>IF(Table13[[#This Row],[method_payment]]=2,1,0)</f>
        <v>0</v>
      </c>
      <c r="AJ436">
        <f>IF(Table13[[#This Row],[method_payment]]=3,1,0)</f>
        <v>0</v>
      </c>
      <c r="AK436">
        <f>IF(Table13[[#This Row],[method_payment]]=5,1,0)</f>
        <v>0</v>
      </c>
      <c r="AL436">
        <f>IF(Table13[[#This Row],[method_payment]]=6,1,0)</f>
        <v>0</v>
      </c>
      <c r="AM436" t="s">
        <v>16</v>
      </c>
      <c r="AN436" t="s">
        <v>16</v>
      </c>
      <c r="AO436">
        <v>2</v>
      </c>
      <c r="AP436" s="2">
        <v>262.22000000000003</v>
      </c>
      <c r="AQ436" s="3">
        <f>IF(AND(Table13[[#This Row],[Average_amount_spent_per_visit_last_3_months]]&gt;=1,Table13[[#This Row],[Average_amount_spent_per_visit_last_3_months]]&lt;=999),1,0)</f>
        <v>1</v>
      </c>
      <c r="AR436" s="3">
        <f>IF(AND(Table13[[#This Row],[Average_amount_spent_per_visit_last_3_months]]&gt;=1000,Table13[[#This Row],[Average_amount_spent_per_visit_last_3_months]]&lt;=6700),1,0)</f>
        <v>0</v>
      </c>
      <c r="AS436">
        <v>2</v>
      </c>
      <c r="AT436">
        <v>43</v>
      </c>
      <c r="AU436">
        <f>IF(AND(Table13[[#This Row],[Age]]&gt;=18,Table13[[#This Row],[Age]]&lt;=25),1,0)</f>
        <v>0</v>
      </c>
      <c r="AV436">
        <f>IF(AND(Table13[[#This Row],[Age]]&gt;=26,Table13[[#This Row],[Age]]&lt;=35),1,0)</f>
        <v>0</v>
      </c>
      <c r="AW436">
        <f>IF(AND(Table13[[#This Row],[Age]]&gt;=36,Table13[[#This Row],[Age]]&lt;=45),1,0)</f>
        <v>1</v>
      </c>
      <c r="AX436">
        <f>IF(AND(Table13[[#This Row],[Age]]&gt;=46,Table13[[#This Row],[Age]]&lt;=55),1,0)</f>
        <v>0</v>
      </c>
      <c r="AY436">
        <f>IF(AND(Table13[[#This Row],[Age]]&gt;=56,Table13[[#This Row],[Age]]&lt;=67),1,0)</f>
        <v>0</v>
      </c>
      <c r="AZ436" t="s">
        <v>25</v>
      </c>
      <c r="BA436">
        <f>IF(Table13[[#This Row],[Marital Status]]="Married",1,0)</f>
        <v>1</v>
      </c>
      <c r="BB436">
        <f>IF(Table13[[#This Row],[Marital Status]]="Single",1,0)</f>
        <v>0</v>
      </c>
      <c r="BC436" t="s">
        <v>28</v>
      </c>
      <c r="BD436">
        <f>IF(Table13[[#This Row],[gender]]="Male",1,0)</f>
        <v>0</v>
      </c>
      <c r="BE436">
        <f>IF(Table13[[#This Row],[gender]]="Female",1,0)</f>
        <v>1</v>
      </c>
      <c r="BF436" t="s">
        <v>19</v>
      </c>
      <c r="BG436">
        <f>IF(Table13[[#This Row],[Highest level of Education]]="Did not attend school",1,0)</f>
        <v>0</v>
      </c>
      <c r="BH436">
        <f>IF(Table13[[#This Row],[Highest level of Education]]="K12 completed",1,0)</f>
        <v>0</v>
      </c>
      <c r="BI436">
        <f>IF(Table13[[#This Row],[Highest level of Education]]="High School Completed",1,0)</f>
        <v>0</v>
      </c>
      <c r="BJ436">
        <f>IF(Table13[[#This Row],[Highest level of Education]]="Technical Diploma/Partially completed College",1,0)</f>
        <v>0</v>
      </c>
      <c r="BK436">
        <f>IF(Table13[[#This Row],[Highest level of Education]]="University/College Degree",1,0)</f>
        <v>1</v>
      </c>
      <c r="BL436">
        <f>IF(Table13[[#This Row],[Highest level of Education]]="Post-graduate education",1,0)</f>
        <v>0</v>
      </c>
      <c r="BM436">
        <v>3</v>
      </c>
      <c r="BN436">
        <v>1</v>
      </c>
      <c r="BO436">
        <v>4</v>
      </c>
      <c r="BP436">
        <f>IF(Table13[[#This Row],[Monthly_Income 1_5500 2_8000 3_11000 4_15000 5_20000 6_27000 7_35000 8_5000 9_51000 98_0]]=1,1,0)</f>
        <v>0</v>
      </c>
      <c r="BQ436">
        <f>IF(Table13[[#This Row],[Monthly_Income 1_5500 2_8000 3_11000 4_15000 5_20000 6_27000 7_35000 8_5000 9_51000 98_0]]=2,1,0)</f>
        <v>0</v>
      </c>
      <c r="BR436">
        <f>IF(Table13[[#This Row],[Monthly_Income 1_5500 2_8000 3_11000 4_15000 5_20000 6_27000 7_35000 8_5000 9_51000 98_0]]=3,1,0)</f>
        <v>0</v>
      </c>
      <c r="BS436">
        <f>IF(Table13[[#This Row],[Monthly_Income 1_5500 2_8000 3_11000 4_15000 5_20000 6_27000 7_35000 8_5000 9_51000 98_0]]=4,1,0)</f>
        <v>1</v>
      </c>
      <c r="BT436">
        <f>IF(Table13[[#This Row],[Monthly_Income 1_5500 2_8000 3_11000 4_15000 5_20000 6_27000 7_35000 8_5000 9_51000 98_0]]=5,1,0)</f>
        <v>0</v>
      </c>
      <c r="BU436">
        <f>IF(Table13[[#This Row],[Monthly_Income 1_5500 2_8000 3_11000 4_15000 5_20000 6_27000 7_35000 8_5000 9_51000 98_0]]=6,1,0)</f>
        <v>0</v>
      </c>
      <c r="BV436">
        <f>IF(Table13[[#This Row],[Monthly_Income 1_5500 2_8000 3_11000 4_15000 5_20000 6_27000 7_35000 8_5000 9_51000 98_0]]=7,1,0)</f>
        <v>0</v>
      </c>
      <c r="BW436">
        <f>IF(Table13[[#This Row],[Monthly_Income 1_5500 2_8000 3_11000 4_15000 5_20000 6_27000 7_35000 8_5000 9_51000 98_0]]=8,1,0)</f>
        <v>0</v>
      </c>
      <c r="BX436">
        <f>IF(Table13[[#This Row],[Monthly_Income 1_5500 2_8000 3_11000 4_15000 5_20000 6_27000 7_35000 8_5000 9_51000 98_0]]=9,1,0)</f>
        <v>0</v>
      </c>
      <c r="BY436">
        <f>IF(Table13[[#This Row],[Monthly_Income 1_5500 2_8000 3_11000 4_15000 5_20000 6_27000 7_35000 8_5000 9_51000 98_0]]=98,1,0)</f>
        <v>0</v>
      </c>
      <c r="BZ436">
        <v>5</v>
      </c>
      <c r="CA436">
        <f>IF(Table13[[#This Row],[Monthly_Household_Income]]=1,1,0)</f>
        <v>0</v>
      </c>
      <c r="CB436">
        <f>IF(Table13[[#This Row],[Monthly_Household_Income]]=2,1,0)</f>
        <v>0</v>
      </c>
      <c r="CC436">
        <f>IF(Table13[[#This Row],[Monthly_Household_Income]]=3,1,0)</f>
        <v>0</v>
      </c>
      <c r="CD436">
        <f>IF(Table13[[#This Row],[Monthly_Household_Income]]=4,1,0)</f>
        <v>0</v>
      </c>
      <c r="CE436">
        <f>IF(Table13[[#This Row],[Monthly_Household_Income]]=5,1,0)</f>
        <v>1</v>
      </c>
      <c r="CF436">
        <f>IF(Table13[[#This Row],[Monthly_Household_Income]]=6,1,0)</f>
        <v>0</v>
      </c>
      <c r="CG436">
        <f>IF(Table13[[#This Row],[Monthly_Household_Income]]=7,1,0)</f>
        <v>0</v>
      </c>
      <c r="CH436">
        <f>IF(Table13[[#This Row],[Monthly_Household_Income]]=8,1,0)</f>
        <v>0</v>
      </c>
      <c r="CI436">
        <f>IF(Table13[[#This Row],[Monthly_Household_Income]]=9,1,0)</f>
        <v>0</v>
      </c>
      <c r="CJ436">
        <f>IF(Table13[[#This Row],[Monthly_Household_Income]]=98,1,0)</f>
        <v>0</v>
      </c>
    </row>
    <row r="437" spans="1:88">
      <c r="A437">
        <v>1591</v>
      </c>
      <c r="B437" s="1">
        <v>42969</v>
      </c>
      <c r="C437" t="s">
        <v>29</v>
      </c>
      <c r="D437">
        <v>3</v>
      </c>
      <c r="E437">
        <v>4</v>
      </c>
      <c r="F437">
        <v>4</v>
      </c>
      <c r="G437">
        <v>5</v>
      </c>
      <c r="H437">
        <v>3</v>
      </c>
      <c r="I437">
        <v>5</v>
      </c>
      <c r="J437" t="s">
        <v>15</v>
      </c>
      <c r="K437">
        <v>6</v>
      </c>
      <c r="L437">
        <v>6</v>
      </c>
      <c r="M437">
        <v>7</v>
      </c>
      <c r="N437">
        <v>6</v>
      </c>
      <c r="O437">
        <v>6</v>
      </c>
      <c r="P437">
        <v>7</v>
      </c>
      <c r="Q437">
        <v>5</v>
      </c>
      <c r="R437">
        <v>6</v>
      </c>
      <c r="S437">
        <v>5</v>
      </c>
      <c r="T437">
        <v>6</v>
      </c>
      <c r="U437">
        <v>7</v>
      </c>
      <c r="V437">
        <v>4</v>
      </c>
      <c r="W437">
        <v>4</v>
      </c>
      <c r="X437">
        <v>5</v>
      </c>
      <c r="Y437">
        <v>3</v>
      </c>
      <c r="Z437">
        <v>6</v>
      </c>
      <c r="AA437">
        <v>5</v>
      </c>
      <c r="AB437">
        <v>6</v>
      </c>
      <c r="AC437">
        <v>2</v>
      </c>
      <c r="AD437">
        <f>IF(Table13[[#This Row],[payment]]=1,1,0)</f>
        <v>0</v>
      </c>
      <c r="AE437">
        <f>IF(Table13[[#This Row],[payment]]=2,1,0)</f>
        <v>1</v>
      </c>
      <c r="AF437">
        <f>IF(Table13[[#This Row],[payment]]=3,1,0)</f>
        <v>0</v>
      </c>
      <c r="AG437">
        <v>6</v>
      </c>
      <c r="AH437">
        <f>IF(Table13[[#This Row],[method_payment]]=1,1,0)</f>
        <v>0</v>
      </c>
      <c r="AI437">
        <f>IF(Table13[[#This Row],[method_payment]]=2,1,0)</f>
        <v>0</v>
      </c>
      <c r="AJ437">
        <f>IF(Table13[[#This Row],[method_payment]]=3,1,0)</f>
        <v>0</v>
      </c>
      <c r="AK437">
        <f>IF(Table13[[#This Row],[method_payment]]=5,1,0)</f>
        <v>0</v>
      </c>
      <c r="AL437">
        <f>IF(Table13[[#This Row],[method_payment]]=6,1,0)</f>
        <v>1</v>
      </c>
      <c r="AM437" t="s">
        <v>15</v>
      </c>
      <c r="AN437" t="s">
        <v>15</v>
      </c>
      <c r="AO437">
        <v>1</v>
      </c>
      <c r="AP437" s="2">
        <v>186.42</v>
      </c>
      <c r="AQ437" s="3">
        <f>IF(AND(Table13[[#This Row],[Average_amount_spent_per_visit_last_3_months]]&gt;=1,Table13[[#This Row],[Average_amount_spent_per_visit_last_3_months]]&lt;=999),1,0)</f>
        <v>1</v>
      </c>
      <c r="AR437" s="3">
        <f>IF(AND(Table13[[#This Row],[Average_amount_spent_per_visit_last_3_months]]&gt;=1000,Table13[[#This Row],[Average_amount_spent_per_visit_last_3_months]]&lt;=6700),1,0)</f>
        <v>0</v>
      </c>
      <c r="AS437">
        <v>1</v>
      </c>
      <c r="AT437">
        <v>21</v>
      </c>
      <c r="AU437">
        <f>IF(AND(Table13[[#This Row],[Age]]&gt;=18,Table13[[#This Row],[Age]]&lt;=25),1,0)</f>
        <v>1</v>
      </c>
      <c r="AV437">
        <f>IF(AND(Table13[[#This Row],[Age]]&gt;=26,Table13[[#This Row],[Age]]&lt;=35),1,0)</f>
        <v>0</v>
      </c>
      <c r="AW437">
        <f>IF(AND(Table13[[#This Row],[Age]]&gt;=36,Table13[[#This Row],[Age]]&lt;=45),1,0)</f>
        <v>0</v>
      </c>
      <c r="AX437">
        <f>IF(AND(Table13[[#This Row],[Age]]&gt;=46,Table13[[#This Row],[Age]]&lt;=55),1,0)</f>
        <v>0</v>
      </c>
      <c r="AY437">
        <f>IF(AND(Table13[[#This Row],[Age]]&gt;=56,Table13[[#This Row],[Age]]&lt;=67),1,0)</f>
        <v>0</v>
      </c>
      <c r="AZ437" t="s">
        <v>24</v>
      </c>
      <c r="BA437">
        <f>IF(Table13[[#This Row],[Marital Status]]="Married",1,0)</f>
        <v>0</v>
      </c>
      <c r="BB437">
        <f>IF(Table13[[#This Row],[Marital Status]]="Single",1,0)</f>
        <v>1</v>
      </c>
      <c r="BC437" t="s">
        <v>27</v>
      </c>
      <c r="BD437">
        <f>IF(Table13[[#This Row],[gender]]="Male",1,0)</f>
        <v>1</v>
      </c>
      <c r="BE437">
        <f>IF(Table13[[#This Row],[gender]]="Female",1,0)</f>
        <v>0</v>
      </c>
      <c r="BF437" t="s">
        <v>23</v>
      </c>
      <c r="BG437">
        <f>IF(Table13[[#This Row],[Highest level of Education]]="Did not attend school",1,0)</f>
        <v>0</v>
      </c>
      <c r="BH437">
        <f>IF(Table13[[#This Row],[Highest level of Education]]="K12 completed",1,0)</f>
        <v>0</v>
      </c>
      <c r="BI437">
        <f>IF(Table13[[#This Row],[Highest level of Education]]="High School Completed",1,0)</f>
        <v>0</v>
      </c>
      <c r="BJ437">
        <f>IF(Table13[[#This Row],[Highest level of Education]]="Technical Diploma/Partially completed College",1,0)</f>
        <v>1</v>
      </c>
      <c r="BK437">
        <f>IF(Table13[[#This Row],[Highest level of Education]]="University/College Degree",1,0)</f>
        <v>0</v>
      </c>
      <c r="BL437">
        <f>IF(Table13[[#This Row],[Highest level of Education]]="Post-graduate education",1,0)</f>
        <v>0</v>
      </c>
      <c r="BM437">
        <v>0</v>
      </c>
      <c r="BN437">
        <v>5</v>
      </c>
      <c r="BO437" t="s">
        <v>1</v>
      </c>
      <c r="BP437">
        <f>IF(Table13[[#This Row],[Monthly_Income 1_5500 2_8000 3_11000 4_15000 5_20000 6_27000 7_35000 8_5000 9_51000 98_0]]=1,1,0)</f>
        <v>0</v>
      </c>
      <c r="BQ437">
        <f>IF(Table13[[#This Row],[Monthly_Income 1_5500 2_8000 3_11000 4_15000 5_20000 6_27000 7_35000 8_5000 9_51000 98_0]]=2,1,0)</f>
        <v>0</v>
      </c>
      <c r="BR437">
        <f>IF(Table13[[#This Row],[Monthly_Income 1_5500 2_8000 3_11000 4_15000 5_20000 6_27000 7_35000 8_5000 9_51000 98_0]]=3,1,0)</f>
        <v>0</v>
      </c>
      <c r="BS437">
        <f>IF(Table13[[#This Row],[Monthly_Income 1_5500 2_8000 3_11000 4_15000 5_20000 6_27000 7_35000 8_5000 9_51000 98_0]]=4,1,0)</f>
        <v>0</v>
      </c>
      <c r="BT437">
        <f>IF(Table13[[#This Row],[Monthly_Income 1_5500 2_8000 3_11000 4_15000 5_20000 6_27000 7_35000 8_5000 9_51000 98_0]]=5,1,0)</f>
        <v>0</v>
      </c>
      <c r="BU437">
        <f>IF(Table13[[#This Row],[Monthly_Income 1_5500 2_8000 3_11000 4_15000 5_20000 6_27000 7_35000 8_5000 9_51000 98_0]]=6,1,0)</f>
        <v>0</v>
      </c>
      <c r="BV437">
        <f>IF(Table13[[#This Row],[Monthly_Income 1_5500 2_8000 3_11000 4_15000 5_20000 6_27000 7_35000 8_5000 9_51000 98_0]]=7,1,0)</f>
        <v>0</v>
      </c>
      <c r="BW437">
        <f>IF(Table13[[#This Row],[Monthly_Income 1_5500 2_8000 3_11000 4_15000 5_20000 6_27000 7_35000 8_5000 9_51000 98_0]]=8,1,0)</f>
        <v>0</v>
      </c>
      <c r="BX437">
        <f>IF(Table13[[#This Row],[Monthly_Income 1_5500 2_8000 3_11000 4_15000 5_20000 6_27000 7_35000 8_5000 9_51000 98_0]]=9,1,0)</f>
        <v>0</v>
      </c>
      <c r="BY437">
        <f>IF(Table13[[#This Row],[Monthly_Income 1_5500 2_8000 3_11000 4_15000 5_20000 6_27000 7_35000 8_5000 9_51000 98_0]]=98,1,0)</f>
        <v>0</v>
      </c>
      <c r="BZ437">
        <v>3</v>
      </c>
      <c r="CA437">
        <f>IF(Table13[[#This Row],[Monthly_Household_Income]]=1,1,0)</f>
        <v>0</v>
      </c>
      <c r="CB437">
        <f>IF(Table13[[#This Row],[Monthly_Household_Income]]=2,1,0)</f>
        <v>0</v>
      </c>
      <c r="CC437">
        <f>IF(Table13[[#This Row],[Monthly_Household_Income]]=3,1,0)</f>
        <v>1</v>
      </c>
      <c r="CD437">
        <f>IF(Table13[[#This Row],[Monthly_Household_Income]]=4,1,0)</f>
        <v>0</v>
      </c>
      <c r="CE437">
        <f>IF(Table13[[#This Row],[Monthly_Household_Income]]=5,1,0)</f>
        <v>0</v>
      </c>
      <c r="CF437">
        <f>IF(Table13[[#This Row],[Monthly_Household_Income]]=6,1,0)</f>
        <v>0</v>
      </c>
      <c r="CG437">
        <f>IF(Table13[[#This Row],[Monthly_Household_Income]]=7,1,0)</f>
        <v>0</v>
      </c>
      <c r="CH437">
        <f>IF(Table13[[#This Row],[Monthly_Household_Income]]=8,1,0)</f>
        <v>0</v>
      </c>
      <c r="CI437">
        <f>IF(Table13[[#This Row],[Monthly_Household_Income]]=9,1,0)</f>
        <v>0</v>
      </c>
      <c r="CJ437">
        <f>IF(Table13[[#This Row],[Monthly_Household_Income]]=98,1,0)</f>
        <v>0</v>
      </c>
    </row>
    <row r="438" spans="1:88">
      <c r="A438">
        <v>1594</v>
      </c>
      <c r="B438" s="1">
        <v>42996</v>
      </c>
      <c r="C438" t="s">
        <v>32</v>
      </c>
      <c r="D438">
        <v>6</v>
      </c>
      <c r="E438">
        <v>7</v>
      </c>
      <c r="F438">
        <v>8</v>
      </c>
      <c r="G438">
        <v>7</v>
      </c>
      <c r="H438">
        <v>7</v>
      </c>
      <c r="I438">
        <v>7</v>
      </c>
      <c r="J438" t="s">
        <v>15</v>
      </c>
      <c r="K438">
        <v>9</v>
      </c>
      <c r="L438">
        <v>8</v>
      </c>
      <c r="M438">
        <v>7</v>
      </c>
      <c r="N438">
        <v>7</v>
      </c>
      <c r="O438">
        <v>7</v>
      </c>
      <c r="P438">
        <v>7</v>
      </c>
      <c r="Q438">
        <v>9</v>
      </c>
      <c r="R438">
        <v>8</v>
      </c>
      <c r="S438">
        <v>7</v>
      </c>
      <c r="T438">
        <v>8</v>
      </c>
      <c r="U438">
        <v>9</v>
      </c>
      <c r="V438">
        <v>8</v>
      </c>
      <c r="W438">
        <v>10</v>
      </c>
      <c r="X438">
        <v>9</v>
      </c>
      <c r="Y438">
        <v>8</v>
      </c>
      <c r="Z438">
        <v>9</v>
      </c>
      <c r="AA438">
        <v>8</v>
      </c>
      <c r="AB438">
        <v>0</v>
      </c>
      <c r="AC438">
        <v>2</v>
      </c>
      <c r="AD438">
        <f>IF(Table13[[#This Row],[payment]]=1,1,0)</f>
        <v>0</v>
      </c>
      <c r="AE438">
        <f>IF(Table13[[#This Row],[payment]]=2,1,0)</f>
        <v>1</v>
      </c>
      <c r="AF438">
        <f>IF(Table13[[#This Row],[payment]]=3,1,0)</f>
        <v>0</v>
      </c>
      <c r="AG438">
        <v>1</v>
      </c>
      <c r="AH438">
        <f>IF(Table13[[#This Row],[method_payment]]=1,1,0)</f>
        <v>1</v>
      </c>
      <c r="AI438">
        <f>IF(Table13[[#This Row],[method_payment]]=2,1,0)</f>
        <v>0</v>
      </c>
      <c r="AJ438">
        <f>IF(Table13[[#This Row],[method_payment]]=3,1,0)</f>
        <v>0</v>
      </c>
      <c r="AK438">
        <f>IF(Table13[[#This Row],[method_payment]]=5,1,0)</f>
        <v>0</v>
      </c>
      <c r="AL438">
        <f>IF(Table13[[#This Row],[method_payment]]=6,1,0)</f>
        <v>0</v>
      </c>
      <c r="AM438" t="s">
        <v>16</v>
      </c>
      <c r="AN438" t="s">
        <v>15</v>
      </c>
      <c r="AO438">
        <v>1</v>
      </c>
      <c r="AP438" s="2">
        <v>543.74</v>
      </c>
      <c r="AQ438" s="3">
        <f>IF(AND(Table13[[#This Row],[Average_amount_spent_per_visit_last_3_months]]&gt;=1,Table13[[#This Row],[Average_amount_spent_per_visit_last_3_months]]&lt;=999),1,0)</f>
        <v>1</v>
      </c>
      <c r="AR438" s="3">
        <f>IF(AND(Table13[[#This Row],[Average_amount_spent_per_visit_last_3_months]]&gt;=1000,Table13[[#This Row],[Average_amount_spent_per_visit_last_3_months]]&lt;=6700),1,0)</f>
        <v>0</v>
      </c>
      <c r="AS438">
        <v>1</v>
      </c>
      <c r="AT438">
        <v>30</v>
      </c>
      <c r="AU438">
        <f>IF(AND(Table13[[#This Row],[Age]]&gt;=18,Table13[[#This Row],[Age]]&lt;=25),1,0)</f>
        <v>0</v>
      </c>
      <c r="AV438">
        <f>IF(AND(Table13[[#This Row],[Age]]&gt;=26,Table13[[#This Row],[Age]]&lt;=35),1,0)</f>
        <v>1</v>
      </c>
      <c r="AW438">
        <f>IF(AND(Table13[[#This Row],[Age]]&gt;=36,Table13[[#This Row],[Age]]&lt;=45),1,0)</f>
        <v>0</v>
      </c>
      <c r="AX438">
        <f>IF(AND(Table13[[#This Row],[Age]]&gt;=46,Table13[[#This Row],[Age]]&lt;=55),1,0)</f>
        <v>0</v>
      </c>
      <c r="AY438">
        <f>IF(AND(Table13[[#This Row],[Age]]&gt;=56,Table13[[#This Row],[Age]]&lt;=67),1,0)</f>
        <v>0</v>
      </c>
      <c r="AZ438" t="s">
        <v>24</v>
      </c>
      <c r="BA438">
        <f>IF(Table13[[#This Row],[Marital Status]]="Married",1,0)</f>
        <v>0</v>
      </c>
      <c r="BB438">
        <f>IF(Table13[[#This Row],[Marital Status]]="Single",1,0)</f>
        <v>1</v>
      </c>
      <c r="BC438" t="s">
        <v>27</v>
      </c>
      <c r="BD438">
        <f>IF(Table13[[#This Row],[gender]]="Male",1,0)</f>
        <v>1</v>
      </c>
      <c r="BE438">
        <f>IF(Table13[[#This Row],[gender]]="Female",1,0)</f>
        <v>0</v>
      </c>
      <c r="BF438" t="s">
        <v>19</v>
      </c>
      <c r="BG438">
        <f>IF(Table13[[#This Row],[Highest level of Education]]="Did not attend school",1,0)</f>
        <v>0</v>
      </c>
      <c r="BH438">
        <f>IF(Table13[[#This Row],[Highest level of Education]]="K12 completed",1,0)</f>
        <v>0</v>
      </c>
      <c r="BI438">
        <f>IF(Table13[[#This Row],[Highest level of Education]]="High School Completed",1,0)</f>
        <v>0</v>
      </c>
      <c r="BJ438">
        <f>IF(Table13[[#This Row],[Highest level of Education]]="Technical Diploma/Partially completed College",1,0)</f>
        <v>0</v>
      </c>
      <c r="BK438">
        <f>IF(Table13[[#This Row],[Highest level of Education]]="University/College Degree",1,0)</f>
        <v>1</v>
      </c>
      <c r="BL438">
        <f>IF(Table13[[#This Row],[Highest level of Education]]="Post-graduate education",1,0)</f>
        <v>0</v>
      </c>
      <c r="BM438">
        <v>0</v>
      </c>
      <c r="BN438">
        <v>1</v>
      </c>
      <c r="BO438">
        <v>5</v>
      </c>
      <c r="BP438">
        <f>IF(Table13[[#This Row],[Monthly_Income 1_5500 2_8000 3_11000 4_15000 5_20000 6_27000 7_35000 8_5000 9_51000 98_0]]=1,1,0)</f>
        <v>0</v>
      </c>
      <c r="BQ438">
        <f>IF(Table13[[#This Row],[Monthly_Income 1_5500 2_8000 3_11000 4_15000 5_20000 6_27000 7_35000 8_5000 9_51000 98_0]]=2,1,0)</f>
        <v>0</v>
      </c>
      <c r="BR438">
        <f>IF(Table13[[#This Row],[Monthly_Income 1_5500 2_8000 3_11000 4_15000 5_20000 6_27000 7_35000 8_5000 9_51000 98_0]]=3,1,0)</f>
        <v>0</v>
      </c>
      <c r="BS438">
        <f>IF(Table13[[#This Row],[Monthly_Income 1_5500 2_8000 3_11000 4_15000 5_20000 6_27000 7_35000 8_5000 9_51000 98_0]]=4,1,0)</f>
        <v>0</v>
      </c>
      <c r="BT438">
        <f>IF(Table13[[#This Row],[Monthly_Income 1_5500 2_8000 3_11000 4_15000 5_20000 6_27000 7_35000 8_5000 9_51000 98_0]]=5,1,0)</f>
        <v>1</v>
      </c>
      <c r="BU438">
        <f>IF(Table13[[#This Row],[Monthly_Income 1_5500 2_8000 3_11000 4_15000 5_20000 6_27000 7_35000 8_5000 9_51000 98_0]]=6,1,0)</f>
        <v>0</v>
      </c>
      <c r="BV438">
        <f>IF(Table13[[#This Row],[Monthly_Income 1_5500 2_8000 3_11000 4_15000 5_20000 6_27000 7_35000 8_5000 9_51000 98_0]]=7,1,0)</f>
        <v>0</v>
      </c>
      <c r="BW438">
        <f>IF(Table13[[#This Row],[Monthly_Income 1_5500 2_8000 3_11000 4_15000 5_20000 6_27000 7_35000 8_5000 9_51000 98_0]]=8,1,0)</f>
        <v>0</v>
      </c>
      <c r="BX438">
        <f>IF(Table13[[#This Row],[Monthly_Income 1_5500 2_8000 3_11000 4_15000 5_20000 6_27000 7_35000 8_5000 9_51000 98_0]]=9,1,0)</f>
        <v>0</v>
      </c>
      <c r="BY438">
        <f>IF(Table13[[#This Row],[Monthly_Income 1_5500 2_8000 3_11000 4_15000 5_20000 6_27000 7_35000 8_5000 9_51000 98_0]]=98,1,0)</f>
        <v>0</v>
      </c>
      <c r="BZ438">
        <v>6</v>
      </c>
      <c r="CA438">
        <f>IF(Table13[[#This Row],[Monthly_Household_Income]]=1,1,0)</f>
        <v>0</v>
      </c>
      <c r="CB438">
        <f>IF(Table13[[#This Row],[Monthly_Household_Income]]=2,1,0)</f>
        <v>0</v>
      </c>
      <c r="CC438">
        <f>IF(Table13[[#This Row],[Monthly_Household_Income]]=3,1,0)</f>
        <v>0</v>
      </c>
      <c r="CD438">
        <f>IF(Table13[[#This Row],[Monthly_Household_Income]]=4,1,0)</f>
        <v>0</v>
      </c>
      <c r="CE438">
        <f>IF(Table13[[#This Row],[Monthly_Household_Income]]=5,1,0)</f>
        <v>0</v>
      </c>
      <c r="CF438">
        <f>IF(Table13[[#This Row],[Monthly_Household_Income]]=6,1,0)</f>
        <v>1</v>
      </c>
      <c r="CG438">
        <f>IF(Table13[[#This Row],[Monthly_Household_Income]]=7,1,0)</f>
        <v>0</v>
      </c>
      <c r="CH438">
        <f>IF(Table13[[#This Row],[Monthly_Household_Income]]=8,1,0)</f>
        <v>0</v>
      </c>
      <c r="CI438">
        <f>IF(Table13[[#This Row],[Monthly_Household_Income]]=9,1,0)</f>
        <v>0</v>
      </c>
      <c r="CJ438">
        <f>IF(Table13[[#This Row],[Monthly_Household_Income]]=98,1,0)</f>
        <v>0</v>
      </c>
    </row>
    <row r="439" spans="1:88">
      <c r="A439">
        <v>1595</v>
      </c>
      <c r="B439" s="1">
        <v>43020</v>
      </c>
      <c r="C439" t="s">
        <v>39</v>
      </c>
      <c r="D439">
        <v>7</v>
      </c>
      <c r="E439">
        <v>8</v>
      </c>
      <c r="F439">
        <v>8</v>
      </c>
      <c r="G439">
        <v>8</v>
      </c>
      <c r="H439">
        <v>9</v>
      </c>
      <c r="I439">
        <v>9</v>
      </c>
      <c r="J439" t="s">
        <v>16</v>
      </c>
      <c r="K439">
        <v>8</v>
      </c>
      <c r="L439">
        <v>6</v>
      </c>
      <c r="M439">
        <v>7</v>
      </c>
      <c r="N439">
        <v>8</v>
      </c>
      <c r="O439">
        <v>7</v>
      </c>
      <c r="P439">
        <v>6</v>
      </c>
      <c r="Q439">
        <v>7</v>
      </c>
      <c r="R439">
        <v>8</v>
      </c>
      <c r="S439">
        <v>7</v>
      </c>
      <c r="T439">
        <v>8</v>
      </c>
      <c r="U439">
        <v>9</v>
      </c>
      <c r="V439">
        <v>8</v>
      </c>
      <c r="W439">
        <v>8</v>
      </c>
      <c r="X439">
        <v>7</v>
      </c>
      <c r="Y439">
        <v>8</v>
      </c>
      <c r="Z439">
        <v>8</v>
      </c>
      <c r="AA439">
        <v>8</v>
      </c>
      <c r="AB439">
        <v>8</v>
      </c>
      <c r="AC439">
        <v>2</v>
      </c>
      <c r="AD439">
        <f>IF(Table13[[#This Row],[payment]]=1,1,0)</f>
        <v>0</v>
      </c>
      <c r="AE439">
        <f>IF(Table13[[#This Row],[payment]]=2,1,0)</f>
        <v>1</v>
      </c>
      <c r="AF439">
        <f>IF(Table13[[#This Row],[payment]]=3,1,0)</f>
        <v>0</v>
      </c>
      <c r="AG439">
        <v>1</v>
      </c>
      <c r="AH439">
        <f>IF(Table13[[#This Row],[method_payment]]=1,1,0)</f>
        <v>1</v>
      </c>
      <c r="AI439">
        <f>IF(Table13[[#This Row],[method_payment]]=2,1,0)</f>
        <v>0</v>
      </c>
      <c r="AJ439">
        <f>IF(Table13[[#This Row],[method_payment]]=3,1,0)</f>
        <v>0</v>
      </c>
      <c r="AK439">
        <f>IF(Table13[[#This Row],[method_payment]]=5,1,0)</f>
        <v>0</v>
      </c>
      <c r="AL439">
        <f>IF(Table13[[#This Row],[method_payment]]=6,1,0)</f>
        <v>0</v>
      </c>
      <c r="AM439" t="s">
        <v>16</v>
      </c>
      <c r="AN439" t="s">
        <v>15</v>
      </c>
      <c r="AO439">
        <v>1</v>
      </c>
      <c r="AP439" s="2">
        <v>300.05</v>
      </c>
      <c r="AQ439" s="3">
        <f>IF(AND(Table13[[#This Row],[Average_amount_spent_per_visit_last_3_months]]&gt;=1,Table13[[#This Row],[Average_amount_spent_per_visit_last_3_months]]&lt;=999),1,0)</f>
        <v>1</v>
      </c>
      <c r="AR439" s="3">
        <f>IF(AND(Table13[[#This Row],[Average_amount_spent_per_visit_last_3_months]]&gt;=1000,Table13[[#This Row],[Average_amount_spent_per_visit_last_3_months]]&lt;=6700),1,0)</f>
        <v>0</v>
      </c>
      <c r="AS439">
        <v>3</v>
      </c>
      <c r="AT439">
        <v>36</v>
      </c>
      <c r="AU439">
        <f>IF(AND(Table13[[#This Row],[Age]]&gt;=18,Table13[[#This Row],[Age]]&lt;=25),1,0)</f>
        <v>0</v>
      </c>
      <c r="AV439">
        <f>IF(AND(Table13[[#This Row],[Age]]&gt;=26,Table13[[#This Row],[Age]]&lt;=35),1,0)</f>
        <v>0</v>
      </c>
      <c r="AW439">
        <f>IF(AND(Table13[[#This Row],[Age]]&gt;=36,Table13[[#This Row],[Age]]&lt;=45),1,0)</f>
        <v>1</v>
      </c>
      <c r="AX439">
        <f>IF(AND(Table13[[#This Row],[Age]]&gt;=46,Table13[[#This Row],[Age]]&lt;=55),1,0)</f>
        <v>0</v>
      </c>
      <c r="AY439">
        <f>IF(AND(Table13[[#This Row],[Age]]&gt;=56,Table13[[#This Row],[Age]]&lt;=67),1,0)</f>
        <v>0</v>
      </c>
      <c r="AZ439" t="s">
        <v>25</v>
      </c>
      <c r="BA439">
        <f>IF(Table13[[#This Row],[Marital Status]]="Married",1,0)</f>
        <v>1</v>
      </c>
      <c r="BB439">
        <f>IF(Table13[[#This Row],[Marital Status]]="Single",1,0)</f>
        <v>0</v>
      </c>
      <c r="BC439" t="s">
        <v>27</v>
      </c>
      <c r="BD439">
        <f>IF(Table13[[#This Row],[gender]]="Male",1,0)</f>
        <v>1</v>
      </c>
      <c r="BE439">
        <f>IF(Table13[[#This Row],[gender]]="Female",1,0)</f>
        <v>0</v>
      </c>
      <c r="BF439" t="s">
        <v>23</v>
      </c>
      <c r="BG439">
        <f>IF(Table13[[#This Row],[Highest level of Education]]="Did not attend school",1,0)</f>
        <v>0</v>
      </c>
      <c r="BH439">
        <f>IF(Table13[[#This Row],[Highest level of Education]]="K12 completed",1,0)</f>
        <v>0</v>
      </c>
      <c r="BI439">
        <f>IF(Table13[[#This Row],[Highest level of Education]]="High School Completed",1,0)</f>
        <v>0</v>
      </c>
      <c r="BJ439">
        <f>IF(Table13[[#This Row],[Highest level of Education]]="Technical Diploma/Partially completed College",1,0)</f>
        <v>1</v>
      </c>
      <c r="BK439">
        <f>IF(Table13[[#This Row],[Highest level of Education]]="University/College Degree",1,0)</f>
        <v>0</v>
      </c>
      <c r="BL439">
        <f>IF(Table13[[#This Row],[Highest level of Education]]="Post-graduate education",1,0)</f>
        <v>0</v>
      </c>
      <c r="BM439">
        <v>1</v>
      </c>
      <c r="BN439">
        <v>1</v>
      </c>
      <c r="BO439">
        <v>4</v>
      </c>
      <c r="BP439">
        <f>IF(Table13[[#This Row],[Monthly_Income 1_5500 2_8000 3_11000 4_15000 5_20000 6_27000 7_35000 8_5000 9_51000 98_0]]=1,1,0)</f>
        <v>0</v>
      </c>
      <c r="BQ439">
        <f>IF(Table13[[#This Row],[Monthly_Income 1_5500 2_8000 3_11000 4_15000 5_20000 6_27000 7_35000 8_5000 9_51000 98_0]]=2,1,0)</f>
        <v>0</v>
      </c>
      <c r="BR439">
        <f>IF(Table13[[#This Row],[Monthly_Income 1_5500 2_8000 3_11000 4_15000 5_20000 6_27000 7_35000 8_5000 9_51000 98_0]]=3,1,0)</f>
        <v>0</v>
      </c>
      <c r="BS439">
        <f>IF(Table13[[#This Row],[Monthly_Income 1_5500 2_8000 3_11000 4_15000 5_20000 6_27000 7_35000 8_5000 9_51000 98_0]]=4,1,0)</f>
        <v>1</v>
      </c>
      <c r="BT439">
        <f>IF(Table13[[#This Row],[Monthly_Income 1_5500 2_8000 3_11000 4_15000 5_20000 6_27000 7_35000 8_5000 9_51000 98_0]]=5,1,0)</f>
        <v>0</v>
      </c>
      <c r="BU439">
        <f>IF(Table13[[#This Row],[Monthly_Income 1_5500 2_8000 3_11000 4_15000 5_20000 6_27000 7_35000 8_5000 9_51000 98_0]]=6,1,0)</f>
        <v>0</v>
      </c>
      <c r="BV439">
        <f>IF(Table13[[#This Row],[Monthly_Income 1_5500 2_8000 3_11000 4_15000 5_20000 6_27000 7_35000 8_5000 9_51000 98_0]]=7,1,0)</f>
        <v>0</v>
      </c>
      <c r="BW439">
        <f>IF(Table13[[#This Row],[Monthly_Income 1_5500 2_8000 3_11000 4_15000 5_20000 6_27000 7_35000 8_5000 9_51000 98_0]]=8,1,0)</f>
        <v>0</v>
      </c>
      <c r="BX439">
        <f>IF(Table13[[#This Row],[Monthly_Income 1_5500 2_8000 3_11000 4_15000 5_20000 6_27000 7_35000 8_5000 9_51000 98_0]]=9,1,0)</f>
        <v>0</v>
      </c>
      <c r="BY439">
        <f>IF(Table13[[#This Row],[Monthly_Income 1_5500 2_8000 3_11000 4_15000 5_20000 6_27000 7_35000 8_5000 9_51000 98_0]]=98,1,0)</f>
        <v>0</v>
      </c>
      <c r="BZ439">
        <v>6</v>
      </c>
      <c r="CA439">
        <f>IF(Table13[[#This Row],[Monthly_Household_Income]]=1,1,0)</f>
        <v>0</v>
      </c>
      <c r="CB439">
        <f>IF(Table13[[#This Row],[Monthly_Household_Income]]=2,1,0)</f>
        <v>0</v>
      </c>
      <c r="CC439">
        <f>IF(Table13[[#This Row],[Monthly_Household_Income]]=3,1,0)</f>
        <v>0</v>
      </c>
      <c r="CD439">
        <f>IF(Table13[[#This Row],[Monthly_Household_Income]]=4,1,0)</f>
        <v>0</v>
      </c>
      <c r="CE439">
        <f>IF(Table13[[#This Row],[Monthly_Household_Income]]=5,1,0)</f>
        <v>0</v>
      </c>
      <c r="CF439">
        <f>IF(Table13[[#This Row],[Monthly_Household_Income]]=6,1,0)</f>
        <v>1</v>
      </c>
      <c r="CG439">
        <f>IF(Table13[[#This Row],[Monthly_Household_Income]]=7,1,0)</f>
        <v>0</v>
      </c>
      <c r="CH439">
        <f>IF(Table13[[#This Row],[Monthly_Household_Income]]=8,1,0)</f>
        <v>0</v>
      </c>
      <c r="CI439">
        <f>IF(Table13[[#This Row],[Monthly_Household_Income]]=9,1,0)</f>
        <v>0</v>
      </c>
      <c r="CJ439">
        <f>IF(Table13[[#This Row],[Monthly_Household_Income]]=98,1,0)</f>
        <v>0</v>
      </c>
    </row>
    <row r="440" spans="1:88">
      <c r="A440">
        <v>1598</v>
      </c>
      <c r="B440" s="1">
        <v>42973</v>
      </c>
      <c r="C440" t="s">
        <v>29</v>
      </c>
      <c r="D440">
        <v>7</v>
      </c>
      <c r="E440">
        <v>7</v>
      </c>
      <c r="F440">
        <v>8</v>
      </c>
      <c r="G440">
        <v>7</v>
      </c>
      <c r="H440">
        <v>9</v>
      </c>
      <c r="I440">
        <v>8</v>
      </c>
      <c r="J440" t="s">
        <v>16</v>
      </c>
      <c r="K440">
        <v>7</v>
      </c>
      <c r="L440">
        <v>6</v>
      </c>
      <c r="M440">
        <v>7</v>
      </c>
      <c r="N440">
        <v>8</v>
      </c>
      <c r="O440">
        <v>6</v>
      </c>
      <c r="P440">
        <v>7</v>
      </c>
      <c r="Q440">
        <v>6</v>
      </c>
      <c r="R440">
        <v>7</v>
      </c>
      <c r="S440">
        <v>9</v>
      </c>
      <c r="T440">
        <v>8</v>
      </c>
      <c r="U440">
        <v>9</v>
      </c>
      <c r="V440">
        <v>7</v>
      </c>
      <c r="W440">
        <v>9</v>
      </c>
      <c r="X440">
        <v>7</v>
      </c>
      <c r="Y440">
        <v>7</v>
      </c>
      <c r="Z440">
        <v>8</v>
      </c>
      <c r="AA440">
        <v>9</v>
      </c>
      <c r="AB440">
        <v>7</v>
      </c>
      <c r="AC440">
        <v>1</v>
      </c>
      <c r="AD440">
        <f>IF(Table13[[#This Row],[payment]]=1,1,0)</f>
        <v>1</v>
      </c>
      <c r="AE440">
        <f>IF(Table13[[#This Row],[payment]]=2,1,0)</f>
        <v>0</v>
      </c>
      <c r="AF440">
        <f>IF(Table13[[#This Row],[payment]]=3,1,0)</f>
        <v>0</v>
      </c>
      <c r="AG440">
        <v>6</v>
      </c>
      <c r="AH440">
        <f>IF(Table13[[#This Row],[method_payment]]=1,1,0)</f>
        <v>0</v>
      </c>
      <c r="AI440">
        <f>IF(Table13[[#This Row],[method_payment]]=2,1,0)</f>
        <v>0</v>
      </c>
      <c r="AJ440">
        <f>IF(Table13[[#This Row],[method_payment]]=3,1,0)</f>
        <v>0</v>
      </c>
      <c r="AK440">
        <f>IF(Table13[[#This Row],[method_payment]]=5,1,0)</f>
        <v>0</v>
      </c>
      <c r="AL440">
        <f>IF(Table13[[#This Row],[method_payment]]=6,1,0)</f>
        <v>1</v>
      </c>
      <c r="AM440" t="s">
        <v>16</v>
      </c>
      <c r="AN440" t="s">
        <v>15</v>
      </c>
      <c r="AO440">
        <v>1</v>
      </c>
      <c r="AP440" s="2">
        <v>133.51</v>
      </c>
      <c r="AQ440" s="3">
        <f>IF(AND(Table13[[#This Row],[Average_amount_spent_per_visit_last_3_months]]&gt;=1,Table13[[#This Row],[Average_amount_spent_per_visit_last_3_months]]&lt;=999),1,0)</f>
        <v>1</v>
      </c>
      <c r="AR440" s="3">
        <f>IF(AND(Table13[[#This Row],[Average_amount_spent_per_visit_last_3_months]]&gt;=1000,Table13[[#This Row],[Average_amount_spent_per_visit_last_3_months]]&lt;=6700),1,0)</f>
        <v>0</v>
      </c>
      <c r="AS440">
        <v>2</v>
      </c>
      <c r="AT440">
        <v>18</v>
      </c>
      <c r="AU440">
        <f>IF(AND(Table13[[#This Row],[Age]]&gt;=18,Table13[[#This Row],[Age]]&lt;=25),1,0)</f>
        <v>1</v>
      </c>
      <c r="AV440">
        <f>IF(AND(Table13[[#This Row],[Age]]&gt;=26,Table13[[#This Row],[Age]]&lt;=35),1,0)</f>
        <v>0</v>
      </c>
      <c r="AW440">
        <f>IF(AND(Table13[[#This Row],[Age]]&gt;=36,Table13[[#This Row],[Age]]&lt;=45),1,0)</f>
        <v>0</v>
      </c>
      <c r="AX440">
        <f>IF(AND(Table13[[#This Row],[Age]]&gt;=46,Table13[[#This Row],[Age]]&lt;=55),1,0)</f>
        <v>0</v>
      </c>
      <c r="AY440">
        <f>IF(AND(Table13[[#This Row],[Age]]&gt;=56,Table13[[#This Row],[Age]]&lt;=67),1,0)</f>
        <v>0</v>
      </c>
      <c r="AZ440" t="s">
        <v>24</v>
      </c>
      <c r="BA440">
        <f>IF(Table13[[#This Row],[Marital Status]]="Married",1,0)</f>
        <v>0</v>
      </c>
      <c r="BB440">
        <f>IF(Table13[[#This Row],[Marital Status]]="Single",1,0)</f>
        <v>1</v>
      </c>
      <c r="BC440" t="s">
        <v>28</v>
      </c>
      <c r="BD440">
        <f>IF(Table13[[#This Row],[gender]]="Male",1,0)</f>
        <v>0</v>
      </c>
      <c r="BE440">
        <f>IF(Table13[[#This Row],[gender]]="Female",1,0)</f>
        <v>1</v>
      </c>
      <c r="BF440" t="s">
        <v>22</v>
      </c>
      <c r="BG440">
        <f>IF(Table13[[#This Row],[Highest level of Education]]="Did not attend school",1,0)</f>
        <v>0</v>
      </c>
      <c r="BH440">
        <f>IF(Table13[[#This Row],[Highest level of Education]]="K12 completed",1,0)</f>
        <v>1</v>
      </c>
      <c r="BI440">
        <f>IF(Table13[[#This Row],[Highest level of Education]]="High School Completed",1,0)</f>
        <v>0</v>
      </c>
      <c r="BJ440">
        <f>IF(Table13[[#This Row],[Highest level of Education]]="Technical Diploma/Partially completed College",1,0)</f>
        <v>0</v>
      </c>
      <c r="BK440">
        <f>IF(Table13[[#This Row],[Highest level of Education]]="University/College Degree",1,0)</f>
        <v>0</v>
      </c>
      <c r="BL440">
        <f>IF(Table13[[#This Row],[Highest level of Education]]="Post-graduate education",1,0)</f>
        <v>0</v>
      </c>
      <c r="BM440">
        <v>0</v>
      </c>
      <c r="BN440">
        <v>5</v>
      </c>
      <c r="BO440" t="s">
        <v>1</v>
      </c>
      <c r="BP440">
        <f>IF(Table13[[#This Row],[Monthly_Income 1_5500 2_8000 3_11000 4_15000 5_20000 6_27000 7_35000 8_5000 9_51000 98_0]]=1,1,0)</f>
        <v>0</v>
      </c>
      <c r="BQ440">
        <f>IF(Table13[[#This Row],[Monthly_Income 1_5500 2_8000 3_11000 4_15000 5_20000 6_27000 7_35000 8_5000 9_51000 98_0]]=2,1,0)</f>
        <v>0</v>
      </c>
      <c r="BR440">
        <f>IF(Table13[[#This Row],[Monthly_Income 1_5500 2_8000 3_11000 4_15000 5_20000 6_27000 7_35000 8_5000 9_51000 98_0]]=3,1,0)</f>
        <v>0</v>
      </c>
      <c r="BS440">
        <f>IF(Table13[[#This Row],[Monthly_Income 1_5500 2_8000 3_11000 4_15000 5_20000 6_27000 7_35000 8_5000 9_51000 98_0]]=4,1,0)</f>
        <v>0</v>
      </c>
      <c r="BT440">
        <f>IF(Table13[[#This Row],[Monthly_Income 1_5500 2_8000 3_11000 4_15000 5_20000 6_27000 7_35000 8_5000 9_51000 98_0]]=5,1,0)</f>
        <v>0</v>
      </c>
      <c r="BU440">
        <f>IF(Table13[[#This Row],[Monthly_Income 1_5500 2_8000 3_11000 4_15000 5_20000 6_27000 7_35000 8_5000 9_51000 98_0]]=6,1,0)</f>
        <v>0</v>
      </c>
      <c r="BV440">
        <f>IF(Table13[[#This Row],[Monthly_Income 1_5500 2_8000 3_11000 4_15000 5_20000 6_27000 7_35000 8_5000 9_51000 98_0]]=7,1,0)</f>
        <v>0</v>
      </c>
      <c r="BW440">
        <f>IF(Table13[[#This Row],[Monthly_Income 1_5500 2_8000 3_11000 4_15000 5_20000 6_27000 7_35000 8_5000 9_51000 98_0]]=8,1,0)</f>
        <v>0</v>
      </c>
      <c r="BX440">
        <f>IF(Table13[[#This Row],[Monthly_Income 1_5500 2_8000 3_11000 4_15000 5_20000 6_27000 7_35000 8_5000 9_51000 98_0]]=9,1,0)</f>
        <v>0</v>
      </c>
      <c r="BY440">
        <f>IF(Table13[[#This Row],[Monthly_Income 1_5500 2_8000 3_11000 4_15000 5_20000 6_27000 7_35000 8_5000 9_51000 98_0]]=98,1,0)</f>
        <v>0</v>
      </c>
      <c r="BZ440">
        <v>3</v>
      </c>
      <c r="CA440">
        <f>IF(Table13[[#This Row],[Monthly_Household_Income]]=1,1,0)</f>
        <v>0</v>
      </c>
      <c r="CB440">
        <f>IF(Table13[[#This Row],[Monthly_Household_Income]]=2,1,0)</f>
        <v>0</v>
      </c>
      <c r="CC440">
        <f>IF(Table13[[#This Row],[Monthly_Household_Income]]=3,1,0)</f>
        <v>1</v>
      </c>
      <c r="CD440">
        <f>IF(Table13[[#This Row],[Monthly_Household_Income]]=4,1,0)</f>
        <v>0</v>
      </c>
      <c r="CE440">
        <f>IF(Table13[[#This Row],[Monthly_Household_Income]]=5,1,0)</f>
        <v>0</v>
      </c>
      <c r="CF440">
        <f>IF(Table13[[#This Row],[Monthly_Household_Income]]=6,1,0)</f>
        <v>0</v>
      </c>
      <c r="CG440">
        <f>IF(Table13[[#This Row],[Monthly_Household_Income]]=7,1,0)</f>
        <v>0</v>
      </c>
      <c r="CH440">
        <f>IF(Table13[[#This Row],[Monthly_Household_Income]]=8,1,0)</f>
        <v>0</v>
      </c>
      <c r="CI440">
        <f>IF(Table13[[#This Row],[Monthly_Household_Income]]=9,1,0)</f>
        <v>0</v>
      </c>
      <c r="CJ440">
        <f>IF(Table13[[#This Row],[Monthly_Household_Income]]=98,1,0)</f>
        <v>0</v>
      </c>
    </row>
    <row r="441" spans="1:88">
      <c r="A441">
        <v>1599</v>
      </c>
      <c r="B441" s="1">
        <v>43223</v>
      </c>
      <c r="C441" t="s">
        <v>35</v>
      </c>
      <c r="D441">
        <v>8</v>
      </c>
      <c r="E441">
        <v>8</v>
      </c>
      <c r="F441">
        <v>10</v>
      </c>
      <c r="G441">
        <v>8</v>
      </c>
      <c r="H441">
        <v>7</v>
      </c>
      <c r="I441">
        <v>9</v>
      </c>
      <c r="J441" t="s">
        <v>15</v>
      </c>
      <c r="K441">
        <v>9</v>
      </c>
      <c r="L441">
        <v>7</v>
      </c>
      <c r="M441">
        <v>8</v>
      </c>
      <c r="N441">
        <v>7</v>
      </c>
      <c r="O441">
        <v>8</v>
      </c>
      <c r="P441">
        <v>9</v>
      </c>
      <c r="Q441">
        <v>9</v>
      </c>
      <c r="R441">
        <v>7</v>
      </c>
      <c r="S441">
        <v>8</v>
      </c>
      <c r="T441">
        <v>9</v>
      </c>
      <c r="U441">
        <v>7</v>
      </c>
      <c r="V441">
        <v>8</v>
      </c>
      <c r="W441">
        <v>9</v>
      </c>
      <c r="X441">
        <v>0</v>
      </c>
      <c r="Y441">
        <v>9</v>
      </c>
      <c r="Z441">
        <v>9</v>
      </c>
      <c r="AA441">
        <v>9</v>
      </c>
      <c r="AB441">
        <v>0</v>
      </c>
      <c r="AC441">
        <v>2</v>
      </c>
      <c r="AD441">
        <f>IF(Table13[[#This Row],[payment]]=1,1,0)</f>
        <v>0</v>
      </c>
      <c r="AE441">
        <f>IF(Table13[[#This Row],[payment]]=2,1,0)</f>
        <v>1</v>
      </c>
      <c r="AF441">
        <f>IF(Table13[[#This Row],[payment]]=3,1,0)</f>
        <v>0</v>
      </c>
      <c r="AG441">
        <v>1</v>
      </c>
      <c r="AH441">
        <f>IF(Table13[[#This Row],[method_payment]]=1,1,0)</f>
        <v>1</v>
      </c>
      <c r="AI441">
        <f>IF(Table13[[#This Row],[method_payment]]=2,1,0)</f>
        <v>0</v>
      </c>
      <c r="AJ441">
        <f>IF(Table13[[#This Row],[method_payment]]=3,1,0)</f>
        <v>0</v>
      </c>
      <c r="AK441">
        <f>IF(Table13[[#This Row],[method_payment]]=5,1,0)</f>
        <v>0</v>
      </c>
      <c r="AL441">
        <f>IF(Table13[[#This Row],[method_payment]]=6,1,0)</f>
        <v>0</v>
      </c>
      <c r="AM441" t="s">
        <v>16</v>
      </c>
      <c r="AN441" t="s">
        <v>16</v>
      </c>
      <c r="AO441">
        <v>1</v>
      </c>
      <c r="AP441" s="2">
        <v>230.6</v>
      </c>
      <c r="AQ441" s="3">
        <f>IF(AND(Table13[[#This Row],[Average_amount_spent_per_visit_last_3_months]]&gt;=1,Table13[[#This Row],[Average_amount_spent_per_visit_last_3_months]]&lt;=999),1,0)</f>
        <v>1</v>
      </c>
      <c r="AR441" s="3">
        <f>IF(AND(Table13[[#This Row],[Average_amount_spent_per_visit_last_3_months]]&gt;=1000,Table13[[#This Row],[Average_amount_spent_per_visit_last_3_months]]&lt;=6700),1,0)</f>
        <v>0</v>
      </c>
      <c r="AS441">
        <v>1</v>
      </c>
      <c r="AT441">
        <v>29</v>
      </c>
      <c r="AU441">
        <f>IF(AND(Table13[[#This Row],[Age]]&gt;=18,Table13[[#This Row],[Age]]&lt;=25),1,0)</f>
        <v>0</v>
      </c>
      <c r="AV441">
        <f>IF(AND(Table13[[#This Row],[Age]]&gt;=26,Table13[[#This Row],[Age]]&lt;=35),1,0)</f>
        <v>1</v>
      </c>
      <c r="AW441">
        <f>IF(AND(Table13[[#This Row],[Age]]&gt;=36,Table13[[#This Row],[Age]]&lt;=45),1,0)</f>
        <v>0</v>
      </c>
      <c r="AX441">
        <f>IF(AND(Table13[[#This Row],[Age]]&gt;=46,Table13[[#This Row],[Age]]&lt;=55),1,0)</f>
        <v>0</v>
      </c>
      <c r="AY441">
        <f>IF(AND(Table13[[#This Row],[Age]]&gt;=56,Table13[[#This Row],[Age]]&lt;=67),1,0)</f>
        <v>0</v>
      </c>
      <c r="AZ441" t="s">
        <v>25</v>
      </c>
      <c r="BA441">
        <f>IF(Table13[[#This Row],[Marital Status]]="Married",1,0)</f>
        <v>1</v>
      </c>
      <c r="BB441">
        <f>IF(Table13[[#This Row],[Marital Status]]="Single",1,0)</f>
        <v>0</v>
      </c>
      <c r="BC441" t="s">
        <v>27</v>
      </c>
      <c r="BD441">
        <f>IF(Table13[[#This Row],[gender]]="Male",1,0)</f>
        <v>1</v>
      </c>
      <c r="BE441">
        <f>IF(Table13[[#This Row],[gender]]="Female",1,0)</f>
        <v>0</v>
      </c>
      <c r="BF441" t="s">
        <v>19</v>
      </c>
      <c r="BG441">
        <f>IF(Table13[[#This Row],[Highest level of Education]]="Did not attend school",1,0)</f>
        <v>0</v>
      </c>
      <c r="BH441">
        <f>IF(Table13[[#This Row],[Highest level of Education]]="K12 completed",1,0)</f>
        <v>0</v>
      </c>
      <c r="BI441">
        <f>IF(Table13[[#This Row],[Highest level of Education]]="High School Completed",1,0)</f>
        <v>0</v>
      </c>
      <c r="BJ441">
        <f>IF(Table13[[#This Row],[Highest level of Education]]="Technical Diploma/Partially completed College",1,0)</f>
        <v>0</v>
      </c>
      <c r="BK441">
        <f>IF(Table13[[#This Row],[Highest level of Education]]="University/College Degree",1,0)</f>
        <v>1</v>
      </c>
      <c r="BL441">
        <f>IF(Table13[[#This Row],[Highest level of Education]]="Post-graduate education",1,0)</f>
        <v>0</v>
      </c>
      <c r="BM441">
        <v>2</v>
      </c>
      <c r="BN441">
        <v>1</v>
      </c>
      <c r="BO441">
        <v>3</v>
      </c>
      <c r="BP441">
        <f>IF(Table13[[#This Row],[Monthly_Income 1_5500 2_8000 3_11000 4_15000 5_20000 6_27000 7_35000 8_5000 9_51000 98_0]]=1,1,0)</f>
        <v>0</v>
      </c>
      <c r="BQ441">
        <f>IF(Table13[[#This Row],[Monthly_Income 1_5500 2_8000 3_11000 4_15000 5_20000 6_27000 7_35000 8_5000 9_51000 98_0]]=2,1,0)</f>
        <v>0</v>
      </c>
      <c r="BR441">
        <f>IF(Table13[[#This Row],[Monthly_Income 1_5500 2_8000 3_11000 4_15000 5_20000 6_27000 7_35000 8_5000 9_51000 98_0]]=3,1,0)</f>
        <v>1</v>
      </c>
      <c r="BS441">
        <f>IF(Table13[[#This Row],[Monthly_Income 1_5500 2_8000 3_11000 4_15000 5_20000 6_27000 7_35000 8_5000 9_51000 98_0]]=4,1,0)</f>
        <v>0</v>
      </c>
      <c r="BT441">
        <f>IF(Table13[[#This Row],[Monthly_Income 1_5500 2_8000 3_11000 4_15000 5_20000 6_27000 7_35000 8_5000 9_51000 98_0]]=5,1,0)</f>
        <v>0</v>
      </c>
      <c r="BU441">
        <f>IF(Table13[[#This Row],[Monthly_Income 1_5500 2_8000 3_11000 4_15000 5_20000 6_27000 7_35000 8_5000 9_51000 98_0]]=6,1,0)</f>
        <v>0</v>
      </c>
      <c r="BV441">
        <f>IF(Table13[[#This Row],[Monthly_Income 1_5500 2_8000 3_11000 4_15000 5_20000 6_27000 7_35000 8_5000 9_51000 98_0]]=7,1,0)</f>
        <v>0</v>
      </c>
      <c r="BW441">
        <f>IF(Table13[[#This Row],[Monthly_Income 1_5500 2_8000 3_11000 4_15000 5_20000 6_27000 7_35000 8_5000 9_51000 98_0]]=8,1,0)</f>
        <v>0</v>
      </c>
      <c r="BX441">
        <f>IF(Table13[[#This Row],[Monthly_Income 1_5500 2_8000 3_11000 4_15000 5_20000 6_27000 7_35000 8_5000 9_51000 98_0]]=9,1,0)</f>
        <v>0</v>
      </c>
      <c r="BY441">
        <f>IF(Table13[[#This Row],[Monthly_Income 1_5500 2_8000 3_11000 4_15000 5_20000 6_27000 7_35000 8_5000 9_51000 98_0]]=98,1,0)</f>
        <v>0</v>
      </c>
      <c r="BZ441">
        <v>7</v>
      </c>
      <c r="CA441">
        <f>IF(Table13[[#This Row],[Monthly_Household_Income]]=1,1,0)</f>
        <v>0</v>
      </c>
      <c r="CB441">
        <f>IF(Table13[[#This Row],[Monthly_Household_Income]]=2,1,0)</f>
        <v>0</v>
      </c>
      <c r="CC441">
        <f>IF(Table13[[#This Row],[Monthly_Household_Income]]=3,1,0)</f>
        <v>0</v>
      </c>
      <c r="CD441">
        <f>IF(Table13[[#This Row],[Monthly_Household_Income]]=4,1,0)</f>
        <v>0</v>
      </c>
      <c r="CE441">
        <f>IF(Table13[[#This Row],[Monthly_Household_Income]]=5,1,0)</f>
        <v>0</v>
      </c>
      <c r="CF441">
        <f>IF(Table13[[#This Row],[Monthly_Household_Income]]=6,1,0)</f>
        <v>0</v>
      </c>
      <c r="CG441">
        <f>IF(Table13[[#This Row],[Monthly_Household_Income]]=7,1,0)</f>
        <v>1</v>
      </c>
      <c r="CH441">
        <f>IF(Table13[[#This Row],[Monthly_Household_Income]]=8,1,0)</f>
        <v>0</v>
      </c>
      <c r="CI441">
        <f>IF(Table13[[#This Row],[Monthly_Household_Income]]=9,1,0)</f>
        <v>0</v>
      </c>
      <c r="CJ441">
        <f>IF(Table13[[#This Row],[Monthly_Household_Income]]=98,1,0)</f>
        <v>0</v>
      </c>
    </row>
    <row r="442" spans="1:88">
      <c r="A442">
        <v>1604</v>
      </c>
      <c r="B442" s="1">
        <v>42966</v>
      </c>
      <c r="C442" t="s">
        <v>2</v>
      </c>
      <c r="D442">
        <v>9</v>
      </c>
      <c r="E442">
        <v>7</v>
      </c>
      <c r="F442">
        <v>7</v>
      </c>
      <c r="G442">
        <v>7</v>
      </c>
      <c r="H442">
        <v>8</v>
      </c>
      <c r="I442">
        <v>6</v>
      </c>
      <c r="J442" t="s">
        <v>15</v>
      </c>
      <c r="K442">
        <v>7</v>
      </c>
      <c r="L442">
        <v>6</v>
      </c>
      <c r="M442">
        <v>8</v>
      </c>
      <c r="N442">
        <v>9</v>
      </c>
      <c r="O442">
        <v>8</v>
      </c>
      <c r="P442">
        <v>7</v>
      </c>
      <c r="Q442">
        <v>7</v>
      </c>
      <c r="R442">
        <v>9</v>
      </c>
      <c r="S442">
        <v>9</v>
      </c>
      <c r="T442">
        <v>9</v>
      </c>
      <c r="U442">
        <v>7</v>
      </c>
      <c r="V442">
        <v>7</v>
      </c>
      <c r="W442">
        <v>7</v>
      </c>
      <c r="X442">
        <v>9</v>
      </c>
      <c r="Y442">
        <v>8</v>
      </c>
      <c r="Z442">
        <v>9</v>
      </c>
      <c r="AA442">
        <v>6</v>
      </c>
      <c r="AB442">
        <v>6</v>
      </c>
      <c r="AC442">
        <v>2</v>
      </c>
      <c r="AD442">
        <f>IF(Table13[[#This Row],[payment]]=1,1,0)</f>
        <v>0</v>
      </c>
      <c r="AE442">
        <f>IF(Table13[[#This Row],[payment]]=2,1,0)</f>
        <v>1</v>
      </c>
      <c r="AF442">
        <f>IF(Table13[[#This Row],[payment]]=3,1,0)</f>
        <v>0</v>
      </c>
      <c r="AG442">
        <v>1</v>
      </c>
      <c r="AH442">
        <f>IF(Table13[[#This Row],[method_payment]]=1,1,0)</f>
        <v>1</v>
      </c>
      <c r="AI442">
        <f>IF(Table13[[#This Row],[method_payment]]=2,1,0)</f>
        <v>0</v>
      </c>
      <c r="AJ442">
        <f>IF(Table13[[#This Row],[method_payment]]=3,1,0)</f>
        <v>0</v>
      </c>
      <c r="AK442">
        <f>IF(Table13[[#This Row],[method_payment]]=5,1,0)</f>
        <v>0</v>
      </c>
      <c r="AL442">
        <f>IF(Table13[[#This Row],[method_payment]]=6,1,0)</f>
        <v>0</v>
      </c>
      <c r="AM442" t="s">
        <v>16</v>
      </c>
      <c r="AN442" t="s">
        <v>16</v>
      </c>
      <c r="AO442">
        <v>1</v>
      </c>
      <c r="AP442" s="2">
        <v>227.29</v>
      </c>
      <c r="AQ442" s="3">
        <f>IF(AND(Table13[[#This Row],[Average_amount_spent_per_visit_last_3_months]]&gt;=1,Table13[[#This Row],[Average_amount_spent_per_visit_last_3_months]]&lt;=999),1,0)</f>
        <v>1</v>
      </c>
      <c r="AR442" s="3">
        <f>IF(AND(Table13[[#This Row],[Average_amount_spent_per_visit_last_3_months]]&gt;=1000,Table13[[#This Row],[Average_amount_spent_per_visit_last_3_months]]&lt;=6700),1,0)</f>
        <v>0</v>
      </c>
      <c r="AS442">
        <v>1</v>
      </c>
      <c r="AT442">
        <v>40</v>
      </c>
      <c r="AU442">
        <f>IF(AND(Table13[[#This Row],[Age]]&gt;=18,Table13[[#This Row],[Age]]&lt;=25),1,0)</f>
        <v>0</v>
      </c>
      <c r="AV442">
        <f>IF(AND(Table13[[#This Row],[Age]]&gt;=26,Table13[[#This Row],[Age]]&lt;=35),1,0)</f>
        <v>0</v>
      </c>
      <c r="AW442">
        <f>IF(AND(Table13[[#This Row],[Age]]&gt;=36,Table13[[#This Row],[Age]]&lt;=45),1,0)</f>
        <v>1</v>
      </c>
      <c r="AX442">
        <f>IF(AND(Table13[[#This Row],[Age]]&gt;=46,Table13[[#This Row],[Age]]&lt;=55),1,0)</f>
        <v>0</v>
      </c>
      <c r="AY442">
        <f>IF(AND(Table13[[#This Row],[Age]]&gt;=56,Table13[[#This Row],[Age]]&lt;=67),1,0)</f>
        <v>0</v>
      </c>
      <c r="AZ442" t="s">
        <v>25</v>
      </c>
      <c r="BA442">
        <f>IF(Table13[[#This Row],[Marital Status]]="Married",1,0)</f>
        <v>1</v>
      </c>
      <c r="BB442">
        <f>IF(Table13[[#This Row],[Marital Status]]="Single",1,0)</f>
        <v>0</v>
      </c>
      <c r="BC442" t="s">
        <v>28</v>
      </c>
      <c r="BD442">
        <f>IF(Table13[[#This Row],[gender]]="Male",1,0)</f>
        <v>0</v>
      </c>
      <c r="BE442">
        <f>IF(Table13[[#This Row],[gender]]="Female",1,0)</f>
        <v>1</v>
      </c>
      <c r="BF442" t="s">
        <v>23</v>
      </c>
      <c r="BG442">
        <f>IF(Table13[[#This Row],[Highest level of Education]]="Did not attend school",1,0)</f>
        <v>0</v>
      </c>
      <c r="BH442">
        <f>IF(Table13[[#This Row],[Highest level of Education]]="K12 completed",1,0)</f>
        <v>0</v>
      </c>
      <c r="BI442">
        <f>IF(Table13[[#This Row],[Highest level of Education]]="High School Completed",1,0)</f>
        <v>0</v>
      </c>
      <c r="BJ442">
        <f>IF(Table13[[#This Row],[Highest level of Education]]="Technical Diploma/Partially completed College",1,0)</f>
        <v>1</v>
      </c>
      <c r="BK442">
        <f>IF(Table13[[#This Row],[Highest level of Education]]="University/College Degree",1,0)</f>
        <v>0</v>
      </c>
      <c r="BL442">
        <f>IF(Table13[[#This Row],[Highest level of Education]]="Post-graduate education",1,0)</f>
        <v>0</v>
      </c>
      <c r="BM442">
        <v>2</v>
      </c>
      <c r="BN442">
        <v>1</v>
      </c>
      <c r="BO442">
        <v>3</v>
      </c>
      <c r="BP442">
        <f>IF(Table13[[#This Row],[Monthly_Income 1_5500 2_8000 3_11000 4_15000 5_20000 6_27000 7_35000 8_5000 9_51000 98_0]]=1,1,0)</f>
        <v>0</v>
      </c>
      <c r="BQ442">
        <f>IF(Table13[[#This Row],[Monthly_Income 1_5500 2_8000 3_11000 4_15000 5_20000 6_27000 7_35000 8_5000 9_51000 98_0]]=2,1,0)</f>
        <v>0</v>
      </c>
      <c r="BR442">
        <f>IF(Table13[[#This Row],[Monthly_Income 1_5500 2_8000 3_11000 4_15000 5_20000 6_27000 7_35000 8_5000 9_51000 98_0]]=3,1,0)</f>
        <v>1</v>
      </c>
      <c r="BS442">
        <f>IF(Table13[[#This Row],[Monthly_Income 1_5500 2_8000 3_11000 4_15000 5_20000 6_27000 7_35000 8_5000 9_51000 98_0]]=4,1,0)</f>
        <v>0</v>
      </c>
      <c r="BT442">
        <f>IF(Table13[[#This Row],[Monthly_Income 1_5500 2_8000 3_11000 4_15000 5_20000 6_27000 7_35000 8_5000 9_51000 98_0]]=5,1,0)</f>
        <v>0</v>
      </c>
      <c r="BU442">
        <f>IF(Table13[[#This Row],[Monthly_Income 1_5500 2_8000 3_11000 4_15000 5_20000 6_27000 7_35000 8_5000 9_51000 98_0]]=6,1,0)</f>
        <v>0</v>
      </c>
      <c r="BV442">
        <f>IF(Table13[[#This Row],[Monthly_Income 1_5500 2_8000 3_11000 4_15000 5_20000 6_27000 7_35000 8_5000 9_51000 98_0]]=7,1,0)</f>
        <v>0</v>
      </c>
      <c r="BW442">
        <f>IF(Table13[[#This Row],[Monthly_Income 1_5500 2_8000 3_11000 4_15000 5_20000 6_27000 7_35000 8_5000 9_51000 98_0]]=8,1,0)</f>
        <v>0</v>
      </c>
      <c r="BX442">
        <f>IF(Table13[[#This Row],[Monthly_Income 1_5500 2_8000 3_11000 4_15000 5_20000 6_27000 7_35000 8_5000 9_51000 98_0]]=9,1,0)</f>
        <v>0</v>
      </c>
      <c r="BY442">
        <f>IF(Table13[[#This Row],[Monthly_Income 1_5500 2_8000 3_11000 4_15000 5_20000 6_27000 7_35000 8_5000 9_51000 98_0]]=98,1,0)</f>
        <v>0</v>
      </c>
      <c r="BZ442">
        <v>5</v>
      </c>
      <c r="CA442">
        <f>IF(Table13[[#This Row],[Monthly_Household_Income]]=1,1,0)</f>
        <v>0</v>
      </c>
      <c r="CB442">
        <f>IF(Table13[[#This Row],[Monthly_Household_Income]]=2,1,0)</f>
        <v>0</v>
      </c>
      <c r="CC442">
        <f>IF(Table13[[#This Row],[Monthly_Household_Income]]=3,1,0)</f>
        <v>0</v>
      </c>
      <c r="CD442">
        <f>IF(Table13[[#This Row],[Monthly_Household_Income]]=4,1,0)</f>
        <v>0</v>
      </c>
      <c r="CE442">
        <f>IF(Table13[[#This Row],[Monthly_Household_Income]]=5,1,0)</f>
        <v>1</v>
      </c>
      <c r="CF442">
        <f>IF(Table13[[#This Row],[Monthly_Household_Income]]=6,1,0)</f>
        <v>0</v>
      </c>
      <c r="CG442">
        <f>IF(Table13[[#This Row],[Monthly_Household_Income]]=7,1,0)</f>
        <v>0</v>
      </c>
      <c r="CH442">
        <f>IF(Table13[[#This Row],[Monthly_Household_Income]]=8,1,0)</f>
        <v>0</v>
      </c>
      <c r="CI442">
        <f>IF(Table13[[#This Row],[Monthly_Household_Income]]=9,1,0)</f>
        <v>0</v>
      </c>
      <c r="CJ442">
        <f>IF(Table13[[#This Row],[Monthly_Household_Income]]=98,1,0)</f>
        <v>0</v>
      </c>
    </row>
    <row r="443" spans="1:88">
      <c r="A443">
        <v>1608</v>
      </c>
      <c r="B443" s="1">
        <v>43251</v>
      </c>
      <c r="C443" t="s">
        <v>5</v>
      </c>
      <c r="D443">
        <v>8</v>
      </c>
      <c r="E443">
        <v>7</v>
      </c>
      <c r="F443">
        <v>9</v>
      </c>
      <c r="G443">
        <v>8</v>
      </c>
      <c r="H443">
        <v>8</v>
      </c>
      <c r="I443">
        <v>6</v>
      </c>
      <c r="J443" t="s">
        <v>15</v>
      </c>
      <c r="K443">
        <v>9</v>
      </c>
      <c r="L443">
        <v>7</v>
      </c>
      <c r="M443">
        <v>8</v>
      </c>
      <c r="N443">
        <v>6</v>
      </c>
      <c r="O443">
        <v>7</v>
      </c>
      <c r="P443">
        <v>7</v>
      </c>
      <c r="Q443">
        <v>8</v>
      </c>
      <c r="R443">
        <v>6</v>
      </c>
      <c r="S443">
        <v>9</v>
      </c>
      <c r="T443">
        <v>7</v>
      </c>
      <c r="U443">
        <v>7</v>
      </c>
      <c r="V443">
        <v>8</v>
      </c>
      <c r="W443">
        <v>6</v>
      </c>
      <c r="X443">
        <v>6</v>
      </c>
      <c r="Y443">
        <v>8</v>
      </c>
      <c r="Z443">
        <v>7</v>
      </c>
      <c r="AA443">
        <v>8</v>
      </c>
      <c r="AB443">
        <v>8</v>
      </c>
      <c r="AC443">
        <v>1</v>
      </c>
      <c r="AD443">
        <f>IF(Table13[[#This Row],[payment]]=1,1,0)</f>
        <v>1</v>
      </c>
      <c r="AE443">
        <f>IF(Table13[[#This Row],[payment]]=2,1,0)</f>
        <v>0</v>
      </c>
      <c r="AF443">
        <f>IF(Table13[[#This Row],[payment]]=3,1,0)</f>
        <v>0</v>
      </c>
      <c r="AG443">
        <v>6</v>
      </c>
      <c r="AH443">
        <f>IF(Table13[[#This Row],[method_payment]]=1,1,0)</f>
        <v>0</v>
      </c>
      <c r="AI443">
        <f>IF(Table13[[#This Row],[method_payment]]=2,1,0)</f>
        <v>0</v>
      </c>
      <c r="AJ443">
        <f>IF(Table13[[#This Row],[method_payment]]=3,1,0)</f>
        <v>0</v>
      </c>
      <c r="AK443">
        <f>IF(Table13[[#This Row],[method_payment]]=5,1,0)</f>
        <v>0</v>
      </c>
      <c r="AL443">
        <f>IF(Table13[[#This Row],[method_payment]]=6,1,0)</f>
        <v>1</v>
      </c>
      <c r="AM443" t="s">
        <v>15</v>
      </c>
      <c r="AN443" t="s">
        <v>16</v>
      </c>
      <c r="AO443">
        <v>3</v>
      </c>
      <c r="AP443" s="2">
        <v>308.39</v>
      </c>
      <c r="AQ443" s="3">
        <f>IF(AND(Table13[[#This Row],[Average_amount_spent_per_visit_last_3_months]]&gt;=1,Table13[[#This Row],[Average_amount_spent_per_visit_last_3_months]]&lt;=999),1,0)</f>
        <v>1</v>
      </c>
      <c r="AR443" s="3">
        <f>IF(AND(Table13[[#This Row],[Average_amount_spent_per_visit_last_3_months]]&gt;=1000,Table13[[#This Row],[Average_amount_spent_per_visit_last_3_months]]&lt;=6700),1,0)</f>
        <v>0</v>
      </c>
      <c r="AS443">
        <v>3</v>
      </c>
      <c r="AT443">
        <v>37</v>
      </c>
      <c r="AU443">
        <f>IF(AND(Table13[[#This Row],[Age]]&gt;=18,Table13[[#This Row],[Age]]&lt;=25),1,0)</f>
        <v>0</v>
      </c>
      <c r="AV443">
        <f>IF(AND(Table13[[#This Row],[Age]]&gt;=26,Table13[[#This Row],[Age]]&lt;=35),1,0)</f>
        <v>0</v>
      </c>
      <c r="AW443">
        <f>IF(AND(Table13[[#This Row],[Age]]&gt;=36,Table13[[#This Row],[Age]]&lt;=45),1,0)</f>
        <v>1</v>
      </c>
      <c r="AX443">
        <f>IF(AND(Table13[[#This Row],[Age]]&gt;=46,Table13[[#This Row],[Age]]&lt;=55),1,0)</f>
        <v>0</v>
      </c>
      <c r="AY443">
        <f>IF(AND(Table13[[#This Row],[Age]]&gt;=56,Table13[[#This Row],[Age]]&lt;=67),1,0)</f>
        <v>0</v>
      </c>
      <c r="AZ443" t="s">
        <v>25</v>
      </c>
      <c r="BA443">
        <f>IF(Table13[[#This Row],[Marital Status]]="Married",1,0)</f>
        <v>1</v>
      </c>
      <c r="BB443">
        <f>IF(Table13[[#This Row],[Marital Status]]="Single",1,0)</f>
        <v>0</v>
      </c>
      <c r="BC443" t="s">
        <v>27</v>
      </c>
      <c r="BD443">
        <f>IF(Table13[[#This Row],[gender]]="Male",1,0)</f>
        <v>1</v>
      </c>
      <c r="BE443">
        <f>IF(Table13[[#This Row],[gender]]="Female",1,0)</f>
        <v>0</v>
      </c>
      <c r="BF443" t="s">
        <v>19</v>
      </c>
      <c r="BG443">
        <f>IF(Table13[[#This Row],[Highest level of Education]]="Did not attend school",1,0)</f>
        <v>0</v>
      </c>
      <c r="BH443">
        <f>IF(Table13[[#This Row],[Highest level of Education]]="K12 completed",1,0)</f>
        <v>0</v>
      </c>
      <c r="BI443">
        <f>IF(Table13[[#This Row],[Highest level of Education]]="High School Completed",1,0)</f>
        <v>0</v>
      </c>
      <c r="BJ443">
        <f>IF(Table13[[#This Row],[Highest level of Education]]="Technical Diploma/Partially completed College",1,0)</f>
        <v>0</v>
      </c>
      <c r="BK443">
        <f>IF(Table13[[#This Row],[Highest level of Education]]="University/College Degree",1,0)</f>
        <v>1</v>
      </c>
      <c r="BL443">
        <f>IF(Table13[[#This Row],[Highest level of Education]]="Post-graduate education",1,0)</f>
        <v>0</v>
      </c>
      <c r="BM443">
        <v>1</v>
      </c>
      <c r="BN443">
        <v>1</v>
      </c>
      <c r="BO443">
        <v>5</v>
      </c>
      <c r="BP443">
        <f>IF(Table13[[#This Row],[Monthly_Income 1_5500 2_8000 3_11000 4_15000 5_20000 6_27000 7_35000 8_5000 9_51000 98_0]]=1,1,0)</f>
        <v>0</v>
      </c>
      <c r="BQ443">
        <f>IF(Table13[[#This Row],[Monthly_Income 1_5500 2_8000 3_11000 4_15000 5_20000 6_27000 7_35000 8_5000 9_51000 98_0]]=2,1,0)</f>
        <v>0</v>
      </c>
      <c r="BR443">
        <f>IF(Table13[[#This Row],[Monthly_Income 1_5500 2_8000 3_11000 4_15000 5_20000 6_27000 7_35000 8_5000 9_51000 98_0]]=3,1,0)</f>
        <v>0</v>
      </c>
      <c r="BS443">
        <f>IF(Table13[[#This Row],[Monthly_Income 1_5500 2_8000 3_11000 4_15000 5_20000 6_27000 7_35000 8_5000 9_51000 98_0]]=4,1,0)</f>
        <v>0</v>
      </c>
      <c r="BT443">
        <f>IF(Table13[[#This Row],[Monthly_Income 1_5500 2_8000 3_11000 4_15000 5_20000 6_27000 7_35000 8_5000 9_51000 98_0]]=5,1,0)</f>
        <v>1</v>
      </c>
      <c r="BU443">
        <f>IF(Table13[[#This Row],[Monthly_Income 1_5500 2_8000 3_11000 4_15000 5_20000 6_27000 7_35000 8_5000 9_51000 98_0]]=6,1,0)</f>
        <v>0</v>
      </c>
      <c r="BV443">
        <f>IF(Table13[[#This Row],[Monthly_Income 1_5500 2_8000 3_11000 4_15000 5_20000 6_27000 7_35000 8_5000 9_51000 98_0]]=7,1,0)</f>
        <v>0</v>
      </c>
      <c r="BW443">
        <f>IF(Table13[[#This Row],[Monthly_Income 1_5500 2_8000 3_11000 4_15000 5_20000 6_27000 7_35000 8_5000 9_51000 98_0]]=8,1,0)</f>
        <v>0</v>
      </c>
      <c r="BX443">
        <f>IF(Table13[[#This Row],[Monthly_Income 1_5500 2_8000 3_11000 4_15000 5_20000 6_27000 7_35000 8_5000 9_51000 98_0]]=9,1,0)</f>
        <v>0</v>
      </c>
      <c r="BY443">
        <f>IF(Table13[[#This Row],[Monthly_Income 1_5500 2_8000 3_11000 4_15000 5_20000 6_27000 7_35000 8_5000 9_51000 98_0]]=98,1,0)</f>
        <v>0</v>
      </c>
      <c r="BZ443">
        <v>6</v>
      </c>
      <c r="CA443">
        <f>IF(Table13[[#This Row],[Monthly_Household_Income]]=1,1,0)</f>
        <v>0</v>
      </c>
      <c r="CB443">
        <f>IF(Table13[[#This Row],[Monthly_Household_Income]]=2,1,0)</f>
        <v>0</v>
      </c>
      <c r="CC443">
        <f>IF(Table13[[#This Row],[Monthly_Household_Income]]=3,1,0)</f>
        <v>0</v>
      </c>
      <c r="CD443">
        <f>IF(Table13[[#This Row],[Monthly_Household_Income]]=4,1,0)</f>
        <v>0</v>
      </c>
      <c r="CE443">
        <f>IF(Table13[[#This Row],[Monthly_Household_Income]]=5,1,0)</f>
        <v>0</v>
      </c>
      <c r="CF443">
        <f>IF(Table13[[#This Row],[Monthly_Household_Income]]=6,1,0)</f>
        <v>1</v>
      </c>
      <c r="CG443">
        <f>IF(Table13[[#This Row],[Monthly_Household_Income]]=7,1,0)</f>
        <v>0</v>
      </c>
      <c r="CH443">
        <f>IF(Table13[[#This Row],[Monthly_Household_Income]]=8,1,0)</f>
        <v>0</v>
      </c>
      <c r="CI443">
        <f>IF(Table13[[#This Row],[Monthly_Household_Income]]=9,1,0)</f>
        <v>0</v>
      </c>
      <c r="CJ443">
        <f>IF(Table13[[#This Row],[Monthly_Household_Income]]=98,1,0)</f>
        <v>0</v>
      </c>
    </row>
    <row r="444" spans="1:88">
      <c r="A444">
        <v>1613</v>
      </c>
      <c r="B444" s="1">
        <v>42996</v>
      </c>
      <c r="C444" t="s">
        <v>2</v>
      </c>
      <c r="D444">
        <v>7</v>
      </c>
      <c r="E444">
        <v>6</v>
      </c>
      <c r="F444">
        <v>6</v>
      </c>
      <c r="G444">
        <v>6</v>
      </c>
      <c r="H444">
        <v>6</v>
      </c>
      <c r="I444">
        <v>6</v>
      </c>
      <c r="J444" t="s">
        <v>15</v>
      </c>
      <c r="K444">
        <v>7</v>
      </c>
      <c r="L444">
        <v>8</v>
      </c>
      <c r="M444">
        <v>8</v>
      </c>
      <c r="N444">
        <v>8</v>
      </c>
      <c r="O444">
        <v>8</v>
      </c>
      <c r="P444">
        <v>6</v>
      </c>
      <c r="Q444">
        <v>6</v>
      </c>
      <c r="R444">
        <v>6</v>
      </c>
      <c r="S444">
        <v>6</v>
      </c>
      <c r="T444">
        <v>7</v>
      </c>
      <c r="U444">
        <v>8</v>
      </c>
      <c r="V444">
        <v>6</v>
      </c>
      <c r="W444">
        <v>8</v>
      </c>
      <c r="X444">
        <v>8</v>
      </c>
      <c r="Y444">
        <v>7</v>
      </c>
      <c r="Z444">
        <v>8</v>
      </c>
      <c r="AA444">
        <v>7</v>
      </c>
      <c r="AB444">
        <v>0</v>
      </c>
      <c r="AC444">
        <v>2</v>
      </c>
      <c r="AD444">
        <f>IF(Table13[[#This Row],[payment]]=1,1,0)</f>
        <v>0</v>
      </c>
      <c r="AE444">
        <f>IF(Table13[[#This Row],[payment]]=2,1,0)</f>
        <v>1</v>
      </c>
      <c r="AF444">
        <f>IF(Table13[[#This Row],[payment]]=3,1,0)</f>
        <v>0</v>
      </c>
      <c r="AG444">
        <v>1</v>
      </c>
      <c r="AH444">
        <f>IF(Table13[[#This Row],[method_payment]]=1,1,0)</f>
        <v>1</v>
      </c>
      <c r="AI444">
        <f>IF(Table13[[#This Row],[method_payment]]=2,1,0)</f>
        <v>0</v>
      </c>
      <c r="AJ444">
        <f>IF(Table13[[#This Row],[method_payment]]=3,1,0)</f>
        <v>0</v>
      </c>
      <c r="AK444">
        <f>IF(Table13[[#This Row],[method_payment]]=5,1,0)</f>
        <v>0</v>
      </c>
      <c r="AL444">
        <f>IF(Table13[[#This Row],[method_payment]]=6,1,0)</f>
        <v>0</v>
      </c>
      <c r="AM444" t="s">
        <v>15</v>
      </c>
      <c r="AN444" t="s">
        <v>15</v>
      </c>
      <c r="AO444">
        <v>1</v>
      </c>
      <c r="AP444" s="2">
        <v>216.89</v>
      </c>
      <c r="AQ444" s="3">
        <f>IF(AND(Table13[[#This Row],[Average_amount_spent_per_visit_last_3_months]]&gt;=1,Table13[[#This Row],[Average_amount_spent_per_visit_last_3_months]]&lt;=999),1,0)</f>
        <v>1</v>
      </c>
      <c r="AR444" s="3">
        <f>IF(AND(Table13[[#This Row],[Average_amount_spent_per_visit_last_3_months]]&gt;=1000,Table13[[#This Row],[Average_amount_spent_per_visit_last_3_months]]&lt;=6700),1,0)</f>
        <v>0</v>
      </c>
      <c r="AS444">
        <v>1</v>
      </c>
      <c r="AT444">
        <v>39</v>
      </c>
      <c r="AU444">
        <f>IF(AND(Table13[[#This Row],[Age]]&gt;=18,Table13[[#This Row],[Age]]&lt;=25),1,0)</f>
        <v>0</v>
      </c>
      <c r="AV444">
        <f>IF(AND(Table13[[#This Row],[Age]]&gt;=26,Table13[[#This Row],[Age]]&lt;=35),1,0)</f>
        <v>0</v>
      </c>
      <c r="AW444">
        <f>IF(AND(Table13[[#This Row],[Age]]&gt;=36,Table13[[#This Row],[Age]]&lt;=45),1,0)</f>
        <v>1</v>
      </c>
      <c r="AX444">
        <f>IF(AND(Table13[[#This Row],[Age]]&gt;=46,Table13[[#This Row],[Age]]&lt;=55),1,0)</f>
        <v>0</v>
      </c>
      <c r="AY444">
        <f>IF(AND(Table13[[#This Row],[Age]]&gt;=56,Table13[[#This Row],[Age]]&lt;=67),1,0)</f>
        <v>0</v>
      </c>
      <c r="AZ444" t="s">
        <v>25</v>
      </c>
      <c r="BA444">
        <f>IF(Table13[[#This Row],[Marital Status]]="Married",1,0)</f>
        <v>1</v>
      </c>
      <c r="BB444">
        <f>IF(Table13[[#This Row],[Marital Status]]="Single",1,0)</f>
        <v>0</v>
      </c>
      <c r="BC444" t="s">
        <v>28</v>
      </c>
      <c r="BD444">
        <f>IF(Table13[[#This Row],[gender]]="Male",1,0)</f>
        <v>0</v>
      </c>
      <c r="BE444">
        <f>IF(Table13[[#This Row],[gender]]="Female",1,0)</f>
        <v>1</v>
      </c>
      <c r="BF444" t="s">
        <v>23</v>
      </c>
      <c r="BG444">
        <f>IF(Table13[[#This Row],[Highest level of Education]]="Did not attend school",1,0)</f>
        <v>0</v>
      </c>
      <c r="BH444">
        <f>IF(Table13[[#This Row],[Highest level of Education]]="K12 completed",1,0)</f>
        <v>0</v>
      </c>
      <c r="BI444">
        <f>IF(Table13[[#This Row],[Highest level of Education]]="High School Completed",1,0)</f>
        <v>0</v>
      </c>
      <c r="BJ444">
        <f>IF(Table13[[#This Row],[Highest level of Education]]="Technical Diploma/Partially completed College",1,0)</f>
        <v>1</v>
      </c>
      <c r="BK444">
        <f>IF(Table13[[#This Row],[Highest level of Education]]="University/College Degree",1,0)</f>
        <v>0</v>
      </c>
      <c r="BL444">
        <f>IF(Table13[[#This Row],[Highest level of Education]]="Post-graduate education",1,0)</f>
        <v>0</v>
      </c>
      <c r="BM444">
        <v>2</v>
      </c>
      <c r="BN444">
        <v>3</v>
      </c>
      <c r="BO444" t="s">
        <v>1</v>
      </c>
      <c r="BP444">
        <f>IF(Table13[[#This Row],[Monthly_Income 1_5500 2_8000 3_11000 4_15000 5_20000 6_27000 7_35000 8_5000 9_51000 98_0]]=1,1,0)</f>
        <v>0</v>
      </c>
      <c r="BQ444">
        <f>IF(Table13[[#This Row],[Monthly_Income 1_5500 2_8000 3_11000 4_15000 5_20000 6_27000 7_35000 8_5000 9_51000 98_0]]=2,1,0)</f>
        <v>0</v>
      </c>
      <c r="BR444">
        <f>IF(Table13[[#This Row],[Monthly_Income 1_5500 2_8000 3_11000 4_15000 5_20000 6_27000 7_35000 8_5000 9_51000 98_0]]=3,1,0)</f>
        <v>0</v>
      </c>
      <c r="BS444">
        <f>IF(Table13[[#This Row],[Monthly_Income 1_5500 2_8000 3_11000 4_15000 5_20000 6_27000 7_35000 8_5000 9_51000 98_0]]=4,1,0)</f>
        <v>0</v>
      </c>
      <c r="BT444">
        <f>IF(Table13[[#This Row],[Monthly_Income 1_5500 2_8000 3_11000 4_15000 5_20000 6_27000 7_35000 8_5000 9_51000 98_0]]=5,1,0)</f>
        <v>0</v>
      </c>
      <c r="BU444">
        <f>IF(Table13[[#This Row],[Monthly_Income 1_5500 2_8000 3_11000 4_15000 5_20000 6_27000 7_35000 8_5000 9_51000 98_0]]=6,1,0)</f>
        <v>0</v>
      </c>
      <c r="BV444">
        <f>IF(Table13[[#This Row],[Monthly_Income 1_5500 2_8000 3_11000 4_15000 5_20000 6_27000 7_35000 8_5000 9_51000 98_0]]=7,1,0)</f>
        <v>0</v>
      </c>
      <c r="BW444">
        <f>IF(Table13[[#This Row],[Monthly_Income 1_5500 2_8000 3_11000 4_15000 5_20000 6_27000 7_35000 8_5000 9_51000 98_0]]=8,1,0)</f>
        <v>0</v>
      </c>
      <c r="BX444">
        <f>IF(Table13[[#This Row],[Monthly_Income 1_5500 2_8000 3_11000 4_15000 5_20000 6_27000 7_35000 8_5000 9_51000 98_0]]=9,1,0)</f>
        <v>0</v>
      </c>
      <c r="BY444">
        <f>IF(Table13[[#This Row],[Monthly_Income 1_5500 2_8000 3_11000 4_15000 5_20000 6_27000 7_35000 8_5000 9_51000 98_0]]=98,1,0)</f>
        <v>0</v>
      </c>
      <c r="BZ444">
        <v>8</v>
      </c>
      <c r="CA444">
        <f>IF(Table13[[#This Row],[Monthly_Household_Income]]=1,1,0)</f>
        <v>0</v>
      </c>
      <c r="CB444">
        <f>IF(Table13[[#This Row],[Monthly_Household_Income]]=2,1,0)</f>
        <v>0</v>
      </c>
      <c r="CC444">
        <f>IF(Table13[[#This Row],[Monthly_Household_Income]]=3,1,0)</f>
        <v>0</v>
      </c>
      <c r="CD444">
        <f>IF(Table13[[#This Row],[Monthly_Household_Income]]=4,1,0)</f>
        <v>0</v>
      </c>
      <c r="CE444">
        <f>IF(Table13[[#This Row],[Monthly_Household_Income]]=5,1,0)</f>
        <v>0</v>
      </c>
      <c r="CF444">
        <f>IF(Table13[[#This Row],[Monthly_Household_Income]]=6,1,0)</f>
        <v>0</v>
      </c>
      <c r="CG444">
        <f>IF(Table13[[#This Row],[Monthly_Household_Income]]=7,1,0)</f>
        <v>0</v>
      </c>
      <c r="CH444">
        <f>IF(Table13[[#This Row],[Monthly_Household_Income]]=8,1,0)</f>
        <v>1</v>
      </c>
      <c r="CI444">
        <f>IF(Table13[[#This Row],[Monthly_Household_Income]]=9,1,0)</f>
        <v>0</v>
      </c>
      <c r="CJ444">
        <f>IF(Table13[[#This Row],[Monthly_Household_Income]]=98,1,0)</f>
        <v>0</v>
      </c>
    </row>
    <row r="445" spans="1:88">
      <c r="A445">
        <v>1614</v>
      </c>
      <c r="B445" s="1">
        <v>42990</v>
      </c>
      <c r="C445" t="s">
        <v>8</v>
      </c>
      <c r="D445">
        <v>8</v>
      </c>
      <c r="E445">
        <v>10</v>
      </c>
      <c r="F445">
        <v>10</v>
      </c>
      <c r="G445">
        <v>10</v>
      </c>
      <c r="H445">
        <v>7</v>
      </c>
      <c r="I445">
        <v>8</v>
      </c>
      <c r="J445" t="s">
        <v>16</v>
      </c>
      <c r="K445">
        <v>10</v>
      </c>
      <c r="L445">
        <v>10</v>
      </c>
      <c r="M445">
        <v>9</v>
      </c>
      <c r="N445">
        <v>9</v>
      </c>
      <c r="O445">
        <v>8</v>
      </c>
      <c r="P445">
        <v>8</v>
      </c>
      <c r="Q445">
        <v>10</v>
      </c>
      <c r="R445">
        <v>9</v>
      </c>
      <c r="S445">
        <v>10</v>
      </c>
      <c r="T445">
        <v>10</v>
      </c>
      <c r="U445">
        <v>9</v>
      </c>
      <c r="V445">
        <v>8</v>
      </c>
      <c r="W445">
        <v>7</v>
      </c>
      <c r="X445">
        <v>8</v>
      </c>
      <c r="Y445">
        <v>10</v>
      </c>
      <c r="Z445">
        <v>10</v>
      </c>
      <c r="AA445">
        <v>9</v>
      </c>
      <c r="AB445">
        <v>7</v>
      </c>
      <c r="AC445">
        <v>2</v>
      </c>
      <c r="AD445">
        <f>IF(Table13[[#This Row],[payment]]=1,1,0)</f>
        <v>0</v>
      </c>
      <c r="AE445">
        <f>IF(Table13[[#This Row],[payment]]=2,1,0)</f>
        <v>1</v>
      </c>
      <c r="AF445">
        <f>IF(Table13[[#This Row],[payment]]=3,1,0)</f>
        <v>0</v>
      </c>
      <c r="AG445">
        <v>1</v>
      </c>
      <c r="AH445">
        <f>IF(Table13[[#This Row],[method_payment]]=1,1,0)</f>
        <v>1</v>
      </c>
      <c r="AI445">
        <f>IF(Table13[[#This Row],[method_payment]]=2,1,0)</f>
        <v>0</v>
      </c>
      <c r="AJ445">
        <f>IF(Table13[[#This Row],[method_payment]]=3,1,0)</f>
        <v>0</v>
      </c>
      <c r="AK445">
        <f>IF(Table13[[#This Row],[method_payment]]=5,1,0)</f>
        <v>0</v>
      </c>
      <c r="AL445">
        <f>IF(Table13[[#This Row],[method_payment]]=6,1,0)</f>
        <v>0</v>
      </c>
      <c r="AM445" t="s">
        <v>16</v>
      </c>
      <c r="AN445" t="s">
        <v>15</v>
      </c>
      <c r="AO445">
        <v>1</v>
      </c>
      <c r="AP445" s="2">
        <v>904.74</v>
      </c>
      <c r="AQ445" s="3">
        <f>IF(AND(Table13[[#This Row],[Average_amount_spent_per_visit_last_3_months]]&gt;=1,Table13[[#This Row],[Average_amount_spent_per_visit_last_3_months]]&lt;=999),1,0)</f>
        <v>1</v>
      </c>
      <c r="AR445" s="3">
        <f>IF(AND(Table13[[#This Row],[Average_amount_spent_per_visit_last_3_months]]&gt;=1000,Table13[[#This Row],[Average_amount_spent_per_visit_last_3_months]]&lt;=6700),1,0)</f>
        <v>0</v>
      </c>
      <c r="AS445">
        <v>3</v>
      </c>
      <c r="AT445">
        <v>36</v>
      </c>
      <c r="AU445">
        <f>IF(AND(Table13[[#This Row],[Age]]&gt;=18,Table13[[#This Row],[Age]]&lt;=25),1,0)</f>
        <v>0</v>
      </c>
      <c r="AV445">
        <f>IF(AND(Table13[[#This Row],[Age]]&gt;=26,Table13[[#This Row],[Age]]&lt;=35),1,0)</f>
        <v>0</v>
      </c>
      <c r="AW445">
        <f>IF(AND(Table13[[#This Row],[Age]]&gt;=36,Table13[[#This Row],[Age]]&lt;=45),1,0)</f>
        <v>1</v>
      </c>
      <c r="AX445">
        <f>IF(AND(Table13[[#This Row],[Age]]&gt;=46,Table13[[#This Row],[Age]]&lt;=55),1,0)</f>
        <v>0</v>
      </c>
      <c r="AY445">
        <f>IF(AND(Table13[[#This Row],[Age]]&gt;=56,Table13[[#This Row],[Age]]&lt;=67),1,0)</f>
        <v>0</v>
      </c>
      <c r="AZ445" t="s">
        <v>25</v>
      </c>
      <c r="BA445">
        <f>IF(Table13[[#This Row],[Marital Status]]="Married",1,0)</f>
        <v>1</v>
      </c>
      <c r="BB445">
        <f>IF(Table13[[#This Row],[Marital Status]]="Single",1,0)</f>
        <v>0</v>
      </c>
      <c r="BC445" t="s">
        <v>28</v>
      </c>
      <c r="BD445">
        <f>IF(Table13[[#This Row],[gender]]="Male",1,0)</f>
        <v>0</v>
      </c>
      <c r="BE445">
        <f>IF(Table13[[#This Row],[gender]]="Female",1,0)</f>
        <v>1</v>
      </c>
      <c r="BF445" t="s">
        <v>19</v>
      </c>
      <c r="BG445">
        <f>IF(Table13[[#This Row],[Highest level of Education]]="Did not attend school",1,0)</f>
        <v>0</v>
      </c>
      <c r="BH445">
        <f>IF(Table13[[#This Row],[Highest level of Education]]="K12 completed",1,0)</f>
        <v>0</v>
      </c>
      <c r="BI445">
        <f>IF(Table13[[#This Row],[Highest level of Education]]="High School Completed",1,0)</f>
        <v>0</v>
      </c>
      <c r="BJ445">
        <f>IF(Table13[[#This Row],[Highest level of Education]]="Technical Diploma/Partially completed College",1,0)</f>
        <v>0</v>
      </c>
      <c r="BK445">
        <f>IF(Table13[[#This Row],[Highest level of Education]]="University/College Degree",1,0)</f>
        <v>1</v>
      </c>
      <c r="BL445">
        <f>IF(Table13[[#This Row],[Highest level of Education]]="Post-graduate education",1,0)</f>
        <v>0</v>
      </c>
      <c r="BM445">
        <v>2</v>
      </c>
      <c r="BN445">
        <v>1</v>
      </c>
      <c r="BO445">
        <v>5</v>
      </c>
      <c r="BP445">
        <f>IF(Table13[[#This Row],[Monthly_Income 1_5500 2_8000 3_11000 4_15000 5_20000 6_27000 7_35000 8_5000 9_51000 98_0]]=1,1,0)</f>
        <v>0</v>
      </c>
      <c r="BQ445">
        <f>IF(Table13[[#This Row],[Monthly_Income 1_5500 2_8000 3_11000 4_15000 5_20000 6_27000 7_35000 8_5000 9_51000 98_0]]=2,1,0)</f>
        <v>0</v>
      </c>
      <c r="BR445">
        <f>IF(Table13[[#This Row],[Monthly_Income 1_5500 2_8000 3_11000 4_15000 5_20000 6_27000 7_35000 8_5000 9_51000 98_0]]=3,1,0)</f>
        <v>0</v>
      </c>
      <c r="BS445">
        <f>IF(Table13[[#This Row],[Monthly_Income 1_5500 2_8000 3_11000 4_15000 5_20000 6_27000 7_35000 8_5000 9_51000 98_0]]=4,1,0)</f>
        <v>0</v>
      </c>
      <c r="BT445">
        <f>IF(Table13[[#This Row],[Monthly_Income 1_5500 2_8000 3_11000 4_15000 5_20000 6_27000 7_35000 8_5000 9_51000 98_0]]=5,1,0)</f>
        <v>1</v>
      </c>
      <c r="BU445">
        <f>IF(Table13[[#This Row],[Monthly_Income 1_5500 2_8000 3_11000 4_15000 5_20000 6_27000 7_35000 8_5000 9_51000 98_0]]=6,1,0)</f>
        <v>0</v>
      </c>
      <c r="BV445">
        <f>IF(Table13[[#This Row],[Monthly_Income 1_5500 2_8000 3_11000 4_15000 5_20000 6_27000 7_35000 8_5000 9_51000 98_0]]=7,1,0)</f>
        <v>0</v>
      </c>
      <c r="BW445">
        <f>IF(Table13[[#This Row],[Monthly_Income 1_5500 2_8000 3_11000 4_15000 5_20000 6_27000 7_35000 8_5000 9_51000 98_0]]=8,1,0)</f>
        <v>0</v>
      </c>
      <c r="BX445">
        <f>IF(Table13[[#This Row],[Monthly_Income 1_5500 2_8000 3_11000 4_15000 5_20000 6_27000 7_35000 8_5000 9_51000 98_0]]=9,1,0)</f>
        <v>0</v>
      </c>
      <c r="BY445">
        <f>IF(Table13[[#This Row],[Monthly_Income 1_5500 2_8000 3_11000 4_15000 5_20000 6_27000 7_35000 8_5000 9_51000 98_0]]=98,1,0)</f>
        <v>0</v>
      </c>
      <c r="BZ445">
        <v>6</v>
      </c>
      <c r="CA445">
        <f>IF(Table13[[#This Row],[Monthly_Household_Income]]=1,1,0)</f>
        <v>0</v>
      </c>
      <c r="CB445">
        <f>IF(Table13[[#This Row],[Monthly_Household_Income]]=2,1,0)</f>
        <v>0</v>
      </c>
      <c r="CC445">
        <f>IF(Table13[[#This Row],[Monthly_Household_Income]]=3,1,0)</f>
        <v>0</v>
      </c>
      <c r="CD445">
        <f>IF(Table13[[#This Row],[Monthly_Household_Income]]=4,1,0)</f>
        <v>0</v>
      </c>
      <c r="CE445">
        <f>IF(Table13[[#This Row],[Monthly_Household_Income]]=5,1,0)</f>
        <v>0</v>
      </c>
      <c r="CF445">
        <f>IF(Table13[[#This Row],[Monthly_Household_Income]]=6,1,0)</f>
        <v>1</v>
      </c>
      <c r="CG445">
        <f>IF(Table13[[#This Row],[Monthly_Household_Income]]=7,1,0)</f>
        <v>0</v>
      </c>
      <c r="CH445">
        <f>IF(Table13[[#This Row],[Monthly_Household_Income]]=8,1,0)</f>
        <v>0</v>
      </c>
      <c r="CI445">
        <f>IF(Table13[[#This Row],[Monthly_Household_Income]]=9,1,0)</f>
        <v>0</v>
      </c>
      <c r="CJ445">
        <f>IF(Table13[[#This Row],[Monthly_Household_Income]]=98,1,0)</f>
        <v>0</v>
      </c>
    </row>
    <row r="446" spans="1:88">
      <c r="A446">
        <v>1618</v>
      </c>
      <c r="B446" s="1">
        <v>43000</v>
      </c>
      <c r="C446" t="s">
        <v>33</v>
      </c>
      <c r="D446">
        <v>7</v>
      </c>
      <c r="E446">
        <v>6</v>
      </c>
      <c r="F446">
        <v>8</v>
      </c>
      <c r="G446">
        <v>8</v>
      </c>
      <c r="H446">
        <v>7</v>
      </c>
      <c r="I446">
        <v>8</v>
      </c>
      <c r="J446" t="s">
        <v>16</v>
      </c>
      <c r="K446">
        <v>8</v>
      </c>
      <c r="L446">
        <v>6</v>
      </c>
      <c r="M446">
        <v>7</v>
      </c>
      <c r="N446">
        <v>8</v>
      </c>
      <c r="O446">
        <v>9</v>
      </c>
      <c r="P446">
        <v>10</v>
      </c>
      <c r="Q446">
        <v>7</v>
      </c>
      <c r="R446">
        <v>10</v>
      </c>
      <c r="S446">
        <v>7</v>
      </c>
      <c r="T446">
        <v>8</v>
      </c>
      <c r="U446">
        <v>9</v>
      </c>
      <c r="V446">
        <v>8</v>
      </c>
      <c r="W446">
        <v>7</v>
      </c>
      <c r="X446">
        <v>0</v>
      </c>
      <c r="Y446">
        <v>9</v>
      </c>
      <c r="Z446">
        <v>7</v>
      </c>
      <c r="AA446">
        <v>8</v>
      </c>
      <c r="AB446">
        <v>8</v>
      </c>
      <c r="AC446">
        <v>2</v>
      </c>
      <c r="AD446">
        <f>IF(Table13[[#This Row],[payment]]=1,1,0)</f>
        <v>0</v>
      </c>
      <c r="AE446">
        <f>IF(Table13[[#This Row],[payment]]=2,1,0)</f>
        <v>1</v>
      </c>
      <c r="AF446">
        <f>IF(Table13[[#This Row],[payment]]=3,1,0)</f>
        <v>0</v>
      </c>
      <c r="AG446">
        <v>1</v>
      </c>
      <c r="AH446">
        <f>IF(Table13[[#This Row],[method_payment]]=1,1,0)</f>
        <v>1</v>
      </c>
      <c r="AI446">
        <f>IF(Table13[[#This Row],[method_payment]]=2,1,0)</f>
        <v>0</v>
      </c>
      <c r="AJ446">
        <f>IF(Table13[[#This Row],[method_payment]]=3,1,0)</f>
        <v>0</v>
      </c>
      <c r="AK446">
        <f>IF(Table13[[#This Row],[method_payment]]=5,1,0)</f>
        <v>0</v>
      </c>
      <c r="AL446">
        <f>IF(Table13[[#This Row],[method_payment]]=6,1,0)</f>
        <v>0</v>
      </c>
      <c r="AM446" t="s">
        <v>16</v>
      </c>
      <c r="AN446" t="s">
        <v>15</v>
      </c>
      <c r="AO446">
        <v>2</v>
      </c>
      <c r="AP446" s="2">
        <v>258.12</v>
      </c>
      <c r="AQ446" s="3">
        <f>IF(AND(Table13[[#This Row],[Average_amount_spent_per_visit_last_3_months]]&gt;=1,Table13[[#This Row],[Average_amount_spent_per_visit_last_3_months]]&lt;=999),1,0)</f>
        <v>1</v>
      </c>
      <c r="AR446" s="3">
        <f>IF(AND(Table13[[#This Row],[Average_amount_spent_per_visit_last_3_months]]&gt;=1000,Table13[[#This Row],[Average_amount_spent_per_visit_last_3_months]]&lt;=6700),1,0)</f>
        <v>0</v>
      </c>
      <c r="AS446">
        <v>1</v>
      </c>
      <c r="AT446">
        <v>33</v>
      </c>
      <c r="AU446">
        <f>IF(AND(Table13[[#This Row],[Age]]&gt;=18,Table13[[#This Row],[Age]]&lt;=25),1,0)</f>
        <v>0</v>
      </c>
      <c r="AV446">
        <f>IF(AND(Table13[[#This Row],[Age]]&gt;=26,Table13[[#This Row],[Age]]&lt;=35),1,0)</f>
        <v>1</v>
      </c>
      <c r="AW446">
        <f>IF(AND(Table13[[#This Row],[Age]]&gt;=36,Table13[[#This Row],[Age]]&lt;=45),1,0)</f>
        <v>0</v>
      </c>
      <c r="AX446">
        <f>IF(AND(Table13[[#This Row],[Age]]&gt;=46,Table13[[#This Row],[Age]]&lt;=55),1,0)</f>
        <v>0</v>
      </c>
      <c r="AY446">
        <f>IF(AND(Table13[[#This Row],[Age]]&gt;=56,Table13[[#This Row],[Age]]&lt;=67),1,0)</f>
        <v>0</v>
      </c>
      <c r="AZ446" t="s">
        <v>25</v>
      </c>
      <c r="BA446">
        <f>IF(Table13[[#This Row],[Marital Status]]="Married",1,0)</f>
        <v>1</v>
      </c>
      <c r="BB446">
        <f>IF(Table13[[#This Row],[Marital Status]]="Single",1,0)</f>
        <v>0</v>
      </c>
      <c r="BC446" t="s">
        <v>27</v>
      </c>
      <c r="BD446">
        <f>IF(Table13[[#This Row],[gender]]="Male",1,0)</f>
        <v>1</v>
      </c>
      <c r="BE446">
        <f>IF(Table13[[#This Row],[gender]]="Female",1,0)</f>
        <v>0</v>
      </c>
      <c r="BF446" t="s">
        <v>18</v>
      </c>
      <c r="BG446">
        <f>IF(Table13[[#This Row],[Highest level of Education]]="Did not attend school",1,0)</f>
        <v>0</v>
      </c>
      <c r="BH446">
        <f>IF(Table13[[#This Row],[Highest level of Education]]="K12 completed",1,0)</f>
        <v>0</v>
      </c>
      <c r="BI446">
        <f>IF(Table13[[#This Row],[Highest level of Education]]="High School Completed",1,0)</f>
        <v>0</v>
      </c>
      <c r="BJ446">
        <f>IF(Table13[[#This Row],[Highest level of Education]]="Technical Diploma/Partially completed College",1,0)</f>
        <v>0</v>
      </c>
      <c r="BK446">
        <f>IF(Table13[[#This Row],[Highest level of Education]]="University/College Degree",1,0)</f>
        <v>0</v>
      </c>
      <c r="BL446">
        <f>IF(Table13[[#This Row],[Highest level of Education]]="Post-graduate education",1,0)</f>
        <v>1</v>
      </c>
      <c r="BM446">
        <v>1</v>
      </c>
      <c r="BN446">
        <v>1</v>
      </c>
      <c r="BO446">
        <v>4</v>
      </c>
      <c r="BP446">
        <f>IF(Table13[[#This Row],[Monthly_Income 1_5500 2_8000 3_11000 4_15000 5_20000 6_27000 7_35000 8_5000 9_51000 98_0]]=1,1,0)</f>
        <v>0</v>
      </c>
      <c r="BQ446">
        <f>IF(Table13[[#This Row],[Monthly_Income 1_5500 2_8000 3_11000 4_15000 5_20000 6_27000 7_35000 8_5000 9_51000 98_0]]=2,1,0)</f>
        <v>0</v>
      </c>
      <c r="BR446">
        <f>IF(Table13[[#This Row],[Monthly_Income 1_5500 2_8000 3_11000 4_15000 5_20000 6_27000 7_35000 8_5000 9_51000 98_0]]=3,1,0)</f>
        <v>0</v>
      </c>
      <c r="BS446">
        <f>IF(Table13[[#This Row],[Monthly_Income 1_5500 2_8000 3_11000 4_15000 5_20000 6_27000 7_35000 8_5000 9_51000 98_0]]=4,1,0)</f>
        <v>1</v>
      </c>
      <c r="BT446">
        <f>IF(Table13[[#This Row],[Monthly_Income 1_5500 2_8000 3_11000 4_15000 5_20000 6_27000 7_35000 8_5000 9_51000 98_0]]=5,1,0)</f>
        <v>0</v>
      </c>
      <c r="BU446">
        <f>IF(Table13[[#This Row],[Monthly_Income 1_5500 2_8000 3_11000 4_15000 5_20000 6_27000 7_35000 8_5000 9_51000 98_0]]=6,1,0)</f>
        <v>0</v>
      </c>
      <c r="BV446">
        <f>IF(Table13[[#This Row],[Monthly_Income 1_5500 2_8000 3_11000 4_15000 5_20000 6_27000 7_35000 8_5000 9_51000 98_0]]=7,1,0)</f>
        <v>0</v>
      </c>
      <c r="BW446">
        <f>IF(Table13[[#This Row],[Monthly_Income 1_5500 2_8000 3_11000 4_15000 5_20000 6_27000 7_35000 8_5000 9_51000 98_0]]=8,1,0)</f>
        <v>0</v>
      </c>
      <c r="BX446">
        <f>IF(Table13[[#This Row],[Monthly_Income 1_5500 2_8000 3_11000 4_15000 5_20000 6_27000 7_35000 8_5000 9_51000 98_0]]=9,1,0)</f>
        <v>0</v>
      </c>
      <c r="BY446">
        <f>IF(Table13[[#This Row],[Monthly_Income 1_5500 2_8000 3_11000 4_15000 5_20000 6_27000 7_35000 8_5000 9_51000 98_0]]=98,1,0)</f>
        <v>0</v>
      </c>
      <c r="BZ446">
        <v>7</v>
      </c>
      <c r="CA446">
        <f>IF(Table13[[#This Row],[Monthly_Household_Income]]=1,1,0)</f>
        <v>0</v>
      </c>
      <c r="CB446">
        <f>IF(Table13[[#This Row],[Monthly_Household_Income]]=2,1,0)</f>
        <v>0</v>
      </c>
      <c r="CC446">
        <f>IF(Table13[[#This Row],[Monthly_Household_Income]]=3,1,0)</f>
        <v>0</v>
      </c>
      <c r="CD446">
        <f>IF(Table13[[#This Row],[Monthly_Household_Income]]=4,1,0)</f>
        <v>0</v>
      </c>
      <c r="CE446">
        <f>IF(Table13[[#This Row],[Monthly_Household_Income]]=5,1,0)</f>
        <v>0</v>
      </c>
      <c r="CF446">
        <f>IF(Table13[[#This Row],[Monthly_Household_Income]]=6,1,0)</f>
        <v>0</v>
      </c>
      <c r="CG446">
        <f>IF(Table13[[#This Row],[Monthly_Household_Income]]=7,1,0)</f>
        <v>1</v>
      </c>
      <c r="CH446">
        <f>IF(Table13[[#This Row],[Monthly_Household_Income]]=8,1,0)</f>
        <v>0</v>
      </c>
      <c r="CI446">
        <f>IF(Table13[[#This Row],[Monthly_Household_Income]]=9,1,0)</f>
        <v>0</v>
      </c>
      <c r="CJ446">
        <f>IF(Table13[[#This Row],[Monthly_Household_Income]]=98,1,0)</f>
        <v>0</v>
      </c>
    </row>
    <row r="447" spans="1:88">
      <c r="A447">
        <v>1621</v>
      </c>
      <c r="B447" s="1">
        <v>43100</v>
      </c>
      <c r="C447" t="s">
        <v>35</v>
      </c>
      <c r="D447">
        <v>8</v>
      </c>
      <c r="E447">
        <v>6</v>
      </c>
      <c r="F447">
        <v>8</v>
      </c>
      <c r="G447">
        <v>8</v>
      </c>
      <c r="H447">
        <v>8</v>
      </c>
      <c r="I447">
        <v>7</v>
      </c>
      <c r="J447" t="s">
        <v>15</v>
      </c>
      <c r="K447">
        <v>8</v>
      </c>
      <c r="L447">
        <v>8</v>
      </c>
      <c r="M447">
        <v>8</v>
      </c>
      <c r="N447">
        <v>9</v>
      </c>
      <c r="O447">
        <v>8</v>
      </c>
      <c r="P447">
        <v>6</v>
      </c>
      <c r="Q447">
        <v>6</v>
      </c>
      <c r="R447">
        <v>6</v>
      </c>
      <c r="S447">
        <v>6</v>
      </c>
      <c r="T447">
        <v>6</v>
      </c>
      <c r="U447">
        <v>8</v>
      </c>
      <c r="V447">
        <v>9</v>
      </c>
      <c r="W447">
        <v>7</v>
      </c>
      <c r="X447">
        <v>7</v>
      </c>
      <c r="Y447">
        <v>7</v>
      </c>
      <c r="Z447">
        <v>9</v>
      </c>
      <c r="AA447">
        <v>6</v>
      </c>
      <c r="AB447">
        <v>7</v>
      </c>
      <c r="AC447">
        <v>1</v>
      </c>
      <c r="AD447">
        <f>IF(Table13[[#This Row],[payment]]=1,1,0)</f>
        <v>1</v>
      </c>
      <c r="AE447">
        <f>IF(Table13[[#This Row],[payment]]=2,1,0)</f>
        <v>0</v>
      </c>
      <c r="AF447">
        <f>IF(Table13[[#This Row],[payment]]=3,1,0)</f>
        <v>0</v>
      </c>
      <c r="AG447">
        <v>1</v>
      </c>
      <c r="AH447">
        <f>IF(Table13[[#This Row],[method_payment]]=1,1,0)</f>
        <v>1</v>
      </c>
      <c r="AI447">
        <f>IF(Table13[[#This Row],[method_payment]]=2,1,0)</f>
        <v>0</v>
      </c>
      <c r="AJ447">
        <f>IF(Table13[[#This Row],[method_payment]]=3,1,0)</f>
        <v>0</v>
      </c>
      <c r="AK447">
        <f>IF(Table13[[#This Row],[method_payment]]=5,1,0)</f>
        <v>0</v>
      </c>
      <c r="AL447">
        <f>IF(Table13[[#This Row],[method_payment]]=6,1,0)</f>
        <v>0</v>
      </c>
      <c r="AM447" t="s">
        <v>15</v>
      </c>
      <c r="AN447" t="s">
        <v>16</v>
      </c>
      <c r="AO447">
        <v>2</v>
      </c>
      <c r="AP447" s="2">
        <v>444.7</v>
      </c>
      <c r="AQ447" s="3">
        <f>IF(AND(Table13[[#This Row],[Average_amount_spent_per_visit_last_3_months]]&gt;=1,Table13[[#This Row],[Average_amount_spent_per_visit_last_3_months]]&lt;=999),1,0)</f>
        <v>1</v>
      </c>
      <c r="AR447" s="3">
        <f>IF(AND(Table13[[#This Row],[Average_amount_spent_per_visit_last_3_months]]&gt;=1000,Table13[[#This Row],[Average_amount_spent_per_visit_last_3_months]]&lt;=6700),1,0)</f>
        <v>0</v>
      </c>
      <c r="AS447">
        <v>2</v>
      </c>
      <c r="AT447">
        <v>35</v>
      </c>
      <c r="AU447">
        <f>IF(AND(Table13[[#This Row],[Age]]&gt;=18,Table13[[#This Row],[Age]]&lt;=25),1,0)</f>
        <v>0</v>
      </c>
      <c r="AV447">
        <f>IF(AND(Table13[[#This Row],[Age]]&gt;=26,Table13[[#This Row],[Age]]&lt;=35),1,0)</f>
        <v>1</v>
      </c>
      <c r="AW447">
        <f>IF(AND(Table13[[#This Row],[Age]]&gt;=36,Table13[[#This Row],[Age]]&lt;=45),1,0)</f>
        <v>0</v>
      </c>
      <c r="AX447">
        <f>IF(AND(Table13[[#This Row],[Age]]&gt;=46,Table13[[#This Row],[Age]]&lt;=55),1,0)</f>
        <v>0</v>
      </c>
      <c r="AY447">
        <f>IF(AND(Table13[[#This Row],[Age]]&gt;=56,Table13[[#This Row],[Age]]&lt;=67),1,0)</f>
        <v>0</v>
      </c>
      <c r="AZ447" t="s">
        <v>25</v>
      </c>
      <c r="BA447">
        <f>IF(Table13[[#This Row],[Marital Status]]="Married",1,0)</f>
        <v>1</v>
      </c>
      <c r="BB447">
        <f>IF(Table13[[#This Row],[Marital Status]]="Single",1,0)</f>
        <v>0</v>
      </c>
      <c r="BC447" t="s">
        <v>28</v>
      </c>
      <c r="BD447">
        <f>IF(Table13[[#This Row],[gender]]="Male",1,0)</f>
        <v>0</v>
      </c>
      <c r="BE447">
        <f>IF(Table13[[#This Row],[gender]]="Female",1,0)</f>
        <v>1</v>
      </c>
      <c r="BF447" t="s">
        <v>18</v>
      </c>
      <c r="BG447">
        <f>IF(Table13[[#This Row],[Highest level of Education]]="Did not attend school",1,0)</f>
        <v>0</v>
      </c>
      <c r="BH447">
        <f>IF(Table13[[#This Row],[Highest level of Education]]="K12 completed",1,0)</f>
        <v>0</v>
      </c>
      <c r="BI447">
        <f>IF(Table13[[#This Row],[Highest level of Education]]="High School Completed",1,0)</f>
        <v>0</v>
      </c>
      <c r="BJ447">
        <f>IF(Table13[[#This Row],[Highest level of Education]]="Technical Diploma/Partially completed College",1,0)</f>
        <v>0</v>
      </c>
      <c r="BK447">
        <f>IF(Table13[[#This Row],[Highest level of Education]]="University/College Degree",1,0)</f>
        <v>0</v>
      </c>
      <c r="BL447">
        <f>IF(Table13[[#This Row],[Highest level of Education]]="Post-graduate education",1,0)</f>
        <v>1</v>
      </c>
      <c r="BM447">
        <v>4</v>
      </c>
      <c r="BN447">
        <v>3</v>
      </c>
      <c r="BO447" t="s">
        <v>1</v>
      </c>
      <c r="BP447">
        <f>IF(Table13[[#This Row],[Monthly_Income 1_5500 2_8000 3_11000 4_15000 5_20000 6_27000 7_35000 8_5000 9_51000 98_0]]=1,1,0)</f>
        <v>0</v>
      </c>
      <c r="BQ447">
        <f>IF(Table13[[#This Row],[Monthly_Income 1_5500 2_8000 3_11000 4_15000 5_20000 6_27000 7_35000 8_5000 9_51000 98_0]]=2,1,0)</f>
        <v>0</v>
      </c>
      <c r="BR447">
        <f>IF(Table13[[#This Row],[Monthly_Income 1_5500 2_8000 3_11000 4_15000 5_20000 6_27000 7_35000 8_5000 9_51000 98_0]]=3,1,0)</f>
        <v>0</v>
      </c>
      <c r="BS447">
        <f>IF(Table13[[#This Row],[Monthly_Income 1_5500 2_8000 3_11000 4_15000 5_20000 6_27000 7_35000 8_5000 9_51000 98_0]]=4,1,0)</f>
        <v>0</v>
      </c>
      <c r="BT447">
        <f>IF(Table13[[#This Row],[Monthly_Income 1_5500 2_8000 3_11000 4_15000 5_20000 6_27000 7_35000 8_5000 9_51000 98_0]]=5,1,0)</f>
        <v>0</v>
      </c>
      <c r="BU447">
        <f>IF(Table13[[#This Row],[Monthly_Income 1_5500 2_8000 3_11000 4_15000 5_20000 6_27000 7_35000 8_5000 9_51000 98_0]]=6,1,0)</f>
        <v>0</v>
      </c>
      <c r="BV447">
        <f>IF(Table13[[#This Row],[Monthly_Income 1_5500 2_8000 3_11000 4_15000 5_20000 6_27000 7_35000 8_5000 9_51000 98_0]]=7,1,0)</f>
        <v>0</v>
      </c>
      <c r="BW447">
        <f>IF(Table13[[#This Row],[Monthly_Income 1_5500 2_8000 3_11000 4_15000 5_20000 6_27000 7_35000 8_5000 9_51000 98_0]]=8,1,0)</f>
        <v>0</v>
      </c>
      <c r="BX447">
        <f>IF(Table13[[#This Row],[Monthly_Income 1_5500 2_8000 3_11000 4_15000 5_20000 6_27000 7_35000 8_5000 9_51000 98_0]]=9,1,0)</f>
        <v>0</v>
      </c>
      <c r="BY447">
        <f>IF(Table13[[#This Row],[Monthly_Income 1_5500 2_8000 3_11000 4_15000 5_20000 6_27000 7_35000 8_5000 9_51000 98_0]]=98,1,0)</f>
        <v>0</v>
      </c>
      <c r="BZ447">
        <v>3</v>
      </c>
      <c r="CA447">
        <f>IF(Table13[[#This Row],[Monthly_Household_Income]]=1,1,0)</f>
        <v>0</v>
      </c>
      <c r="CB447">
        <f>IF(Table13[[#This Row],[Monthly_Household_Income]]=2,1,0)</f>
        <v>0</v>
      </c>
      <c r="CC447">
        <f>IF(Table13[[#This Row],[Monthly_Household_Income]]=3,1,0)</f>
        <v>1</v>
      </c>
      <c r="CD447">
        <f>IF(Table13[[#This Row],[Monthly_Household_Income]]=4,1,0)</f>
        <v>0</v>
      </c>
      <c r="CE447">
        <f>IF(Table13[[#This Row],[Monthly_Household_Income]]=5,1,0)</f>
        <v>0</v>
      </c>
      <c r="CF447">
        <f>IF(Table13[[#This Row],[Monthly_Household_Income]]=6,1,0)</f>
        <v>0</v>
      </c>
      <c r="CG447">
        <f>IF(Table13[[#This Row],[Monthly_Household_Income]]=7,1,0)</f>
        <v>0</v>
      </c>
      <c r="CH447">
        <f>IF(Table13[[#This Row],[Monthly_Household_Income]]=8,1,0)</f>
        <v>0</v>
      </c>
      <c r="CI447">
        <f>IF(Table13[[#This Row],[Monthly_Household_Income]]=9,1,0)</f>
        <v>0</v>
      </c>
      <c r="CJ447">
        <f>IF(Table13[[#This Row],[Monthly_Household_Income]]=98,1,0)</f>
        <v>0</v>
      </c>
    </row>
    <row r="448" spans="1:88">
      <c r="A448">
        <v>1625</v>
      </c>
      <c r="B448" s="1">
        <v>42946</v>
      </c>
      <c r="C448" t="s">
        <v>32</v>
      </c>
      <c r="D448">
        <v>7</v>
      </c>
      <c r="E448">
        <v>8</v>
      </c>
      <c r="F448">
        <v>7</v>
      </c>
      <c r="G448">
        <v>6</v>
      </c>
      <c r="H448">
        <v>6</v>
      </c>
      <c r="I448">
        <v>6</v>
      </c>
      <c r="J448" t="s">
        <v>15</v>
      </c>
      <c r="K448">
        <v>6</v>
      </c>
      <c r="L448">
        <v>8</v>
      </c>
      <c r="M448">
        <v>6</v>
      </c>
      <c r="N448">
        <v>7</v>
      </c>
      <c r="O448">
        <v>7</v>
      </c>
      <c r="P448">
        <v>6</v>
      </c>
      <c r="Q448">
        <v>8</v>
      </c>
      <c r="R448">
        <v>8</v>
      </c>
      <c r="S448">
        <v>7</v>
      </c>
      <c r="T448">
        <v>7</v>
      </c>
      <c r="U448">
        <v>8</v>
      </c>
      <c r="V448">
        <v>7</v>
      </c>
      <c r="W448">
        <v>6</v>
      </c>
      <c r="X448">
        <v>6</v>
      </c>
      <c r="Y448">
        <v>7</v>
      </c>
      <c r="Z448">
        <v>6</v>
      </c>
      <c r="AA448">
        <v>6</v>
      </c>
      <c r="AB448">
        <v>6</v>
      </c>
      <c r="AC448">
        <v>3</v>
      </c>
      <c r="AD448">
        <f>IF(Table13[[#This Row],[payment]]=1,1,0)</f>
        <v>0</v>
      </c>
      <c r="AE448">
        <f>IF(Table13[[#This Row],[payment]]=2,1,0)</f>
        <v>0</v>
      </c>
      <c r="AF448">
        <f>IF(Table13[[#This Row],[payment]]=3,1,0)</f>
        <v>1</v>
      </c>
      <c r="AG448">
        <v>1</v>
      </c>
      <c r="AH448">
        <f>IF(Table13[[#This Row],[method_payment]]=1,1,0)</f>
        <v>1</v>
      </c>
      <c r="AI448">
        <f>IF(Table13[[#This Row],[method_payment]]=2,1,0)</f>
        <v>0</v>
      </c>
      <c r="AJ448">
        <f>IF(Table13[[#This Row],[method_payment]]=3,1,0)</f>
        <v>0</v>
      </c>
      <c r="AK448">
        <f>IF(Table13[[#This Row],[method_payment]]=5,1,0)</f>
        <v>0</v>
      </c>
      <c r="AL448">
        <f>IF(Table13[[#This Row],[method_payment]]=6,1,0)</f>
        <v>0</v>
      </c>
      <c r="AM448" t="s">
        <v>16</v>
      </c>
      <c r="AN448" t="s">
        <v>16</v>
      </c>
      <c r="AO448">
        <v>1</v>
      </c>
      <c r="AP448" s="2">
        <v>188.3</v>
      </c>
      <c r="AQ448" s="3">
        <f>IF(AND(Table13[[#This Row],[Average_amount_spent_per_visit_last_3_months]]&gt;=1,Table13[[#This Row],[Average_amount_spent_per_visit_last_3_months]]&lt;=999),1,0)</f>
        <v>1</v>
      </c>
      <c r="AR448" s="3">
        <f>IF(AND(Table13[[#This Row],[Average_amount_spent_per_visit_last_3_months]]&gt;=1000,Table13[[#This Row],[Average_amount_spent_per_visit_last_3_months]]&lt;=6700),1,0)</f>
        <v>0</v>
      </c>
      <c r="AS448">
        <v>1</v>
      </c>
      <c r="AT448">
        <v>39</v>
      </c>
      <c r="AU448">
        <f>IF(AND(Table13[[#This Row],[Age]]&gt;=18,Table13[[#This Row],[Age]]&lt;=25),1,0)</f>
        <v>0</v>
      </c>
      <c r="AV448">
        <f>IF(AND(Table13[[#This Row],[Age]]&gt;=26,Table13[[#This Row],[Age]]&lt;=35),1,0)</f>
        <v>0</v>
      </c>
      <c r="AW448">
        <f>IF(AND(Table13[[#This Row],[Age]]&gt;=36,Table13[[#This Row],[Age]]&lt;=45),1,0)</f>
        <v>1</v>
      </c>
      <c r="AX448">
        <f>IF(AND(Table13[[#This Row],[Age]]&gt;=46,Table13[[#This Row],[Age]]&lt;=55),1,0)</f>
        <v>0</v>
      </c>
      <c r="AY448">
        <f>IF(AND(Table13[[#This Row],[Age]]&gt;=56,Table13[[#This Row],[Age]]&lt;=67),1,0)</f>
        <v>0</v>
      </c>
      <c r="AZ448" t="s">
        <v>24</v>
      </c>
      <c r="BA448">
        <f>IF(Table13[[#This Row],[Marital Status]]="Married",1,0)</f>
        <v>0</v>
      </c>
      <c r="BB448">
        <f>IF(Table13[[#This Row],[Marital Status]]="Single",1,0)</f>
        <v>1</v>
      </c>
      <c r="BC448" t="s">
        <v>28</v>
      </c>
      <c r="BD448">
        <f>IF(Table13[[#This Row],[gender]]="Male",1,0)</f>
        <v>0</v>
      </c>
      <c r="BE448">
        <f>IF(Table13[[#This Row],[gender]]="Female",1,0)</f>
        <v>1</v>
      </c>
      <c r="BF448" t="s">
        <v>23</v>
      </c>
      <c r="BG448">
        <f>IF(Table13[[#This Row],[Highest level of Education]]="Did not attend school",1,0)</f>
        <v>0</v>
      </c>
      <c r="BH448">
        <f>IF(Table13[[#This Row],[Highest level of Education]]="K12 completed",1,0)</f>
        <v>0</v>
      </c>
      <c r="BI448">
        <f>IF(Table13[[#This Row],[Highest level of Education]]="High School Completed",1,0)</f>
        <v>0</v>
      </c>
      <c r="BJ448">
        <f>IF(Table13[[#This Row],[Highest level of Education]]="Technical Diploma/Partially completed College",1,0)</f>
        <v>1</v>
      </c>
      <c r="BK448">
        <f>IF(Table13[[#This Row],[Highest level of Education]]="University/College Degree",1,0)</f>
        <v>0</v>
      </c>
      <c r="BL448">
        <f>IF(Table13[[#This Row],[Highest level of Education]]="Post-graduate education",1,0)</f>
        <v>0</v>
      </c>
      <c r="BM448">
        <v>0</v>
      </c>
      <c r="BN448">
        <v>1</v>
      </c>
      <c r="BO448">
        <v>3</v>
      </c>
      <c r="BP448">
        <f>IF(Table13[[#This Row],[Monthly_Income 1_5500 2_8000 3_11000 4_15000 5_20000 6_27000 7_35000 8_5000 9_51000 98_0]]=1,1,0)</f>
        <v>0</v>
      </c>
      <c r="BQ448">
        <f>IF(Table13[[#This Row],[Monthly_Income 1_5500 2_8000 3_11000 4_15000 5_20000 6_27000 7_35000 8_5000 9_51000 98_0]]=2,1,0)</f>
        <v>0</v>
      </c>
      <c r="BR448">
        <f>IF(Table13[[#This Row],[Monthly_Income 1_5500 2_8000 3_11000 4_15000 5_20000 6_27000 7_35000 8_5000 9_51000 98_0]]=3,1,0)</f>
        <v>1</v>
      </c>
      <c r="BS448">
        <f>IF(Table13[[#This Row],[Monthly_Income 1_5500 2_8000 3_11000 4_15000 5_20000 6_27000 7_35000 8_5000 9_51000 98_0]]=4,1,0)</f>
        <v>0</v>
      </c>
      <c r="BT448">
        <f>IF(Table13[[#This Row],[Monthly_Income 1_5500 2_8000 3_11000 4_15000 5_20000 6_27000 7_35000 8_5000 9_51000 98_0]]=5,1,0)</f>
        <v>0</v>
      </c>
      <c r="BU448">
        <f>IF(Table13[[#This Row],[Monthly_Income 1_5500 2_8000 3_11000 4_15000 5_20000 6_27000 7_35000 8_5000 9_51000 98_0]]=6,1,0)</f>
        <v>0</v>
      </c>
      <c r="BV448">
        <f>IF(Table13[[#This Row],[Monthly_Income 1_5500 2_8000 3_11000 4_15000 5_20000 6_27000 7_35000 8_5000 9_51000 98_0]]=7,1,0)</f>
        <v>0</v>
      </c>
      <c r="BW448">
        <f>IF(Table13[[#This Row],[Monthly_Income 1_5500 2_8000 3_11000 4_15000 5_20000 6_27000 7_35000 8_5000 9_51000 98_0]]=8,1,0)</f>
        <v>0</v>
      </c>
      <c r="BX448">
        <f>IF(Table13[[#This Row],[Monthly_Income 1_5500 2_8000 3_11000 4_15000 5_20000 6_27000 7_35000 8_5000 9_51000 98_0]]=9,1,0)</f>
        <v>0</v>
      </c>
      <c r="BY448">
        <f>IF(Table13[[#This Row],[Monthly_Income 1_5500 2_8000 3_11000 4_15000 5_20000 6_27000 7_35000 8_5000 9_51000 98_0]]=98,1,0)</f>
        <v>0</v>
      </c>
      <c r="BZ448">
        <v>5</v>
      </c>
      <c r="CA448">
        <f>IF(Table13[[#This Row],[Monthly_Household_Income]]=1,1,0)</f>
        <v>0</v>
      </c>
      <c r="CB448">
        <f>IF(Table13[[#This Row],[Monthly_Household_Income]]=2,1,0)</f>
        <v>0</v>
      </c>
      <c r="CC448">
        <f>IF(Table13[[#This Row],[Monthly_Household_Income]]=3,1,0)</f>
        <v>0</v>
      </c>
      <c r="CD448">
        <f>IF(Table13[[#This Row],[Monthly_Household_Income]]=4,1,0)</f>
        <v>0</v>
      </c>
      <c r="CE448">
        <f>IF(Table13[[#This Row],[Monthly_Household_Income]]=5,1,0)</f>
        <v>1</v>
      </c>
      <c r="CF448">
        <f>IF(Table13[[#This Row],[Monthly_Household_Income]]=6,1,0)</f>
        <v>0</v>
      </c>
      <c r="CG448">
        <f>IF(Table13[[#This Row],[Monthly_Household_Income]]=7,1,0)</f>
        <v>0</v>
      </c>
      <c r="CH448">
        <f>IF(Table13[[#This Row],[Monthly_Household_Income]]=8,1,0)</f>
        <v>0</v>
      </c>
      <c r="CI448">
        <f>IF(Table13[[#This Row],[Monthly_Household_Income]]=9,1,0)</f>
        <v>0</v>
      </c>
      <c r="CJ448">
        <f>IF(Table13[[#This Row],[Monthly_Household_Income]]=98,1,0)</f>
        <v>0</v>
      </c>
    </row>
    <row r="449" spans="1:88">
      <c r="A449">
        <v>1631</v>
      </c>
      <c r="B449" s="1">
        <v>43222</v>
      </c>
      <c r="C449" t="s">
        <v>32</v>
      </c>
      <c r="D449">
        <v>9</v>
      </c>
      <c r="E449">
        <v>10</v>
      </c>
      <c r="F449">
        <v>10</v>
      </c>
      <c r="G449">
        <v>9</v>
      </c>
      <c r="H449">
        <v>9</v>
      </c>
      <c r="I449">
        <v>10</v>
      </c>
      <c r="J449" t="s">
        <v>15</v>
      </c>
      <c r="K449">
        <v>9</v>
      </c>
      <c r="L449">
        <v>10</v>
      </c>
      <c r="M449">
        <v>9</v>
      </c>
      <c r="N449">
        <v>10</v>
      </c>
      <c r="O449">
        <v>10</v>
      </c>
      <c r="P449">
        <v>9</v>
      </c>
      <c r="Q449">
        <v>10</v>
      </c>
      <c r="R449">
        <v>9</v>
      </c>
      <c r="S449">
        <v>10</v>
      </c>
      <c r="T449">
        <v>10</v>
      </c>
      <c r="U449">
        <v>9</v>
      </c>
      <c r="V449">
        <v>9</v>
      </c>
      <c r="W449">
        <v>10</v>
      </c>
      <c r="X449">
        <v>10</v>
      </c>
      <c r="Y449">
        <v>9</v>
      </c>
      <c r="Z449">
        <v>10</v>
      </c>
      <c r="AA449">
        <v>9</v>
      </c>
      <c r="AB449">
        <v>10</v>
      </c>
      <c r="AC449">
        <v>2</v>
      </c>
      <c r="AD449">
        <f>IF(Table13[[#This Row],[payment]]=1,1,0)</f>
        <v>0</v>
      </c>
      <c r="AE449">
        <f>IF(Table13[[#This Row],[payment]]=2,1,0)</f>
        <v>1</v>
      </c>
      <c r="AF449">
        <f>IF(Table13[[#This Row],[payment]]=3,1,0)</f>
        <v>0</v>
      </c>
      <c r="AG449">
        <v>1</v>
      </c>
      <c r="AH449">
        <f>IF(Table13[[#This Row],[method_payment]]=1,1,0)</f>
        <v>1</v>
      </c>
      <c r="AI449">
        <f>IF(Table13[[#This Row],[method_payment]]=2,1,0)</f>
        <v>0</v>
      </c>
      <c r="AJ449">
        <f>IF(Table13[[#This Row],[method_payment]]=3,1,0)</f>
        <v>0</v>
      </c>
      <c r="AK449">
        <f>IF(Table13[[#This Row],[method_payment]]=5,1,0)</f>
        <v>0</v>
      </c>
      <c r="AL449">
        <f>IF(Table13[[#This Row],[method_payment]]=6,1,0)</f>
        <v>0</v>
      </c>
      <c r="AM449" t="s">
        <v>16</v>
      </c>
      <c r="AN449" t="s">
        <v>16</v>
      </c>
      <c r="AO449">
        <v>1</v>
      </c>
      <c r="AP449" s="2">
        <v>619.63</v>
      </c>
      <c r="AQ449" s="3">
        <f>IF(AND(Table13[[#This Row],[Average_amount_spent_per_visit_last_3_months]]&gt;=1,Table13[[#This Row],[Average_amount_spent_per_visit_last_3_months]]&lt;=999),1,0)</f>
        <v>1</v>
      </c>
      <c r="AR449" s="3">
        <f>IF(AND(Table13[[#This Row],[Average_amount_spent_per_visit_last_3_months]]&gt;=1000,Table13[[#This Row],[Average_amount_spent_per_visit_last_3_months]]&lt;=6700),1,0)</f>
        <v>0</v>
      </c>
      <c r="AS449">
        <v>3</v>
      </c>
      <c r="AT449">
        <v>30</v>
      </c>
      <c r="AU449">
        <f>IF(AND(Table13[[#This Row],[Age]]&gt;=18,Table13[[#This Row],[Age]]&lt;=25),1,0)</f>
        <v>0</v>
      </c>
      <c r="AV449">
        <f>IF(AND(Table13[[#This Row],[Age]]&gt;=26,Table13[[#This Row],[Age]]&lt;=35),1,0)</f>
        <v>1</v>
      </c>
      <c r="AW449">
        <f>IF(AND(Table13[[#This Row],[Age]]&gt;=36,Table13[[#This Row],[Age]]&lt;=45),1,0)</f>
        <v>0</v>
      </c>
      <c r="AX449">
        <f>IF(AND(Table13[[#This Row],[Age]]&gt;=46,Table13[[#This Row],[Age]]&lt;=55),1,0)</f>
        <v>0</v>
      </c>
      <c r="AY449">
        <f>IF(AND(Table13[[#This Row],[Age]]&gt;=56,Table13[[#This Row],[Age]]&lt;=67),1,0)</f>
        <v>0</v>
      </c>
      <c r="AZ449" t="s">
        <v>25</v>
      </c>
      <c r="BA449">
        <f>IF(Table13[[#This Row],[Marital Status]]="Married",1,0)</f>
        <v>1</v>
      </c>
      <c r="BB449">
        <f>IF(Table13[[#This Row],[Marital Status]]="Single",1,0)</f>
        <v>0</v>
      </c>
      <c r="BC449" t="s">
        <v>27</v>
      </c>
      <c r="BD449">
        <f>IF(Table13[[#This Row],[gender]]="Male",1,0)</f>
        <v>1</v>
      </c>
      <c r="BE449">
        <f>IF(Table13[[#This Row],[gender]]="Female",1,0)</f>
        <v>0</v>
      </c>
      <c r="BF449" t="s">
        <v>19</v>
      </c>
      <c r="BG449">
        <f>IF(Table13[[#This Row],[Highest level of Education]]="Did not attend school",1,0)</f>
        <v>0</v>
      </c>
      <c r="BH449">
        <f>IF(Table13[[#This Row],[Highest level of Education]]="K12 completed",1,0)</f>
        <v>0</v>
      </c>
      <c r="BI449">
        <f>IF(Table13[[#This Row],[Highest level of Education]]="High School Completed",1,0)</f>
        <v>0</v>
      </c>
      <c r="BJ449">
        <f>IF(Table13[[#This Row],[Highest level of Education]]="Technical Diploma/Partially completed College",1,0)</f>
        <v>0</v>
      </c>
      <c r="BK449">
        <f>IF(Table13[[#This Row],[Highest level of Education]]="University/College Degree",1,0)</f>
        <v>1</v>
      </c>
      <c r="BL449">
        <f>IF(Table13[[#This Row],[Highest level of Education]]="Post-graduate education",1,0)</f>
        <v>0</v>
      </c>
      <c r="BM449">
        <v>1</v>
      </c>
      <c r="BN449">
        <v>1</v>
      </c>
      <c r="BO449">
        <v>3</v>
      </c>
      <c r="BP449">
        <f>IF(Table13[[#This Row],[Monthly_Income 1_5500 2_8000 3_11000 4_15000 5_20000 6_27000 7_35000 8_5000 9_51000 98_0]]=1,1,0)</f>
        <v>0</v>
      </c>
      <c r="BQ449">
        <f>IF(Table13[[#This Row],[Monthly_Income 1_5500 2_8000 3_11000 4_15000 5_20000 6_27000 7_35000 8_5000 9_51000 98_0]]=2,1,0)</f>
        <v>0</v>
      </c>
      <c r="BR449">
        <f>IF(Table13[[#This Row],[Monthly_Income 1_5500 2_8000 3_11000 4_15000 5_20000 6_27000 7_35000 8_5000 9_51000 98_0]]=3,1,0)</f>
        <v>1</v>
      </c>
      <c r="BS449">
        <f>IF(Table13[[#This Row],[Monthly_Income 1_5500 2_8000 3_11000 4_15000 5_20000 6_27000 7_35000 8_5000 9_51000 98_0]]=4,1,0)</f>
        <v>0</v>
      </c>
      <c r="BT449">
        <f>IF(Table13[[#This Row],[Monthly_Income 1_5500 2_8000 3_11000 4_15000 5_20000 6_27000 7_35000 8_5000 9_51000 98_0]]=5,1,0)</f>
        <v>0</v>
      </c>
      <c r="BU449">
        <f>IF(Table13[[#This Row],[Monthly_Income 1_5500 2_8000 3_11000 4_15000 5_20000 6_27000 7_35000 8_5000 9_51000 98_0]]=6,1,0)</f>
        <v>0</v>
      </c>
      <c r="BV449">
        <f>IF(Table13[[#This Row],[Monthly_Income 1_5500 2_8000 3_11000 4_15000 5_20000 6_27000 7_35000 8_5000 9_51000 98_0]]=7,1,0)</f>
        <v>0</v>
      </c>
      <c r="BW449">
        <f>IF(Table13[[#This Row],[Monthly_Income 1_5500 2_8000 3_11000 4_15000 5_20000 6_27000 7_35000 8_5000 9_51000 98_0]]=8,1,0)</f>
        <v>0</v>
      </c>
      <c r="BX449">
        <f>IF(Table13[[#This Row],[Monthly_Income 1_5500 2_8000 3_11000 4_15000 5_20000 6_27000 7_35000 8_5000 9_51000 98_0]]=9,1,0)</f>
        <v>0</v>
      </c>
      <c r="BY449">
        <f>IF(Table13[[#This Row],[Monthly_Income 1_5500 2_8000 3_11000 4_15000 5_20000 6_27000 7_35000 8_5000 9_51000 98_0]]=98,1,0)</f>
        <v>0</v>
      </c>
      <c r="BZ449">
        <v>7</v>
      </c>
      <c r="CA449">
        <f>IF(Table13[[#This Row],[Monthly_Household_Income]]=1,1,0)</f>
        <v>0</v>
      </c>
      <c r="CB449">
        <f>IF(Table13[[#This Row],[Monthly_Household_Income]]=2,1,0)</f>
        <v>0</v>
      </c>
      <c r="CC449">
        <f>IF(Table13[[#This Row],[Monthly_Household_Income]]=3,1,0)</f>
        <v>0</v>
      </c>
      <c r="CD449">
        <f>IF(Table13[[#This Row],[Monthly_Household_Income]]=4,1,0)</f>
        <v>0</v>
      </c>
      <c r="CE449">
        <f>IF(Table13[[#This Row],[Monthly_Household_Income]]=5,1,0)</f>
        <v>0</v>
      </c>
      <c r="CF449">
        <f>IF(Table13[[#This Row],[Monthly_Household_Income]]=6,1,0)</f>
        <v>0</v>
      </c>
      <c r="CG449">
        <f>IF(Table13[[#This Row],[Monthly_Household_Income]]=7,1,0)</f>
        <v>1</v>
      </c>
      <c r="CH449">
        <f>IF(Table13[[#This Row],[Monthly_Household_Income]]=8,1,0)</f>
        <v>0</v>
      </c>
      <c r="CI449">
        <f>IF(Table13[[#This Row],[Monthly_Household_Income]]=9,1,0)</f>
        <v>0</v>
      </c>
      <c r="CJ449">
        <f>IF(Table13[[#This Row],[Monthly_Household_Income]]=98,1,0)</f>
        <v>0</v>
      </c>
    </row>
    <row r="450" spans="1:88">
      <c r="A450">
        <v>1639</v>
      </c>
      <c r="B450" s="1">
        <v>43020</v>
      </c>
      <c r="C450" t="s">
        <v>6</v>
      </c>
      <c r="D450">
        <v>7</v>
      </c>
      <c r="E450">
        <v>9</v>
      </c>
      <c r="F450">
        <v>6</v>
      </c>
      <c r="G450">
        <v>8</v>
      </c>
      <c r="H450">
        <v>8</v>
      </c>
      <c r="I450">
        <v>8</v>
      </c>
      <c r="J450" t="s">
        <v>16</v>
      </c>
      <c r="K450">
        <v>9</v>
      </c>
      <c r="L450">
        <v>8</v>
      </c>
      <c r="M450">
        <v>8</v>
      </c>
      <c r="N450">
        <v>8</v>
      </c>
      <c r="O450">
        <v>7</v>
      </c>
      <c r="P450">
        <v>9</v>
      </c>
      <c r="Q450">
        <v>9</v>
      </c>
      <c r="R450">
        <v>8</v>
      </c>
      <c r="S450">
        <v>7</v>
      </c>
      <c r="T450">
        <v>8</v>
      </c>
      <c r="U450">
        <v>9</v>
      </c>
      <c r="V450">
        <v>6</v>
      </c>
      <c r="W450">
        <v>9</v>
      </c>
      <c r="X450">
        <v>10</v>
      </c>
      <c r="Y450">
        <v>7</v>
      </c>
      <c r="Z450">
        <v>9</v>
      </c>
      <c r="AA450">
        <v>8</v>
      </c>
      <c r="AB450">
        <v>8</v>
      </c>
      <c r="AC450">
        <v>1</v>
      </c>
      <c r="AD450">
        <f>IF(Table13[[#This Row],[payment]]=1,1,0)</f>
        <v>1</v>
      </c>
      <c r="AE450">
        <f>IF(Table13[[#This Row],[payment]]=2,1,0)</f>
        <v>0</v>
      </c>
      <c r="AF450">
        <f>IF(Table13[[#This Row],[payment]]=3,1,0)</f>
        <v>0</v>
      </c>
      <c r="AG450">
        <v>6</v>
      </c>
      <c r="AH450">
        <f>IF(Table13[[#This Row],[method_payment]]=1,1,0)</f>
        <v>0</v>
      </c>
      <c r="AI450">
        <f>IF(Table13[[#This Row],[method_payment]]=2,1,0)</f>
        <v>0</v>
      </c>
      <c r="AJ450">
        <f>IF(Table13[[#This Row],[method_payment]]=3,1,0)</f>
        <v>0</v>
      </c>
      <c r="AK450">
        <f>IF(Table13[[#This Row],[method_payment]]=5,1,0)</f>
        <v>0</v>
      </c>
      <c r="AL450">
        <f>IF(Table13[[#This Row],[method_payment]]=6,1,0)</f>
        <v>1</v>
      </c>
      <c r="AM450" t="s">
        <v>16</v>
      </c>
      <c r="AN450" t="s">
        <v>16</v>
      </c>
      <c r="AO450">
        <v>3</v>
      </c>
      <c r="AP450" s="2">
        <v>287.86</v>
      </c>
      <c r="AQ450" s="3">
        <f>IF(AND(Table13[[#This Row],[Average_amount_spent_per_visit_last_3_months]]&gt;=1,Table13[[#This Row],[Average_amount_spent_per_visit_last_3_months]]&lt;=999),1,0)</f>
        <v>1</v>
      </c>
      <c r="AR450" s="3">
        <f>IF(AND(Table13[[#This Row],[Average_amount_spent_per_visit_last_3_months]]&gt;=1000,Table13[[#This Row],[Average_amount_spent_per_visit_last_3_months]]&lt;=6700),1,0)</f>
        <v>0</v>
      </c>
      <c r="AS450">
        <v>2</v>
      </c>
      <c r="AT450">
        <v>50</v>
      </c>
      <c r="AU450">
        <f>IF(AND(Table13[[#This Row],[Age]]&gt;=18,Table13[[#This Row],[Age]]&lt;=25),1,0)</f>
        <v>0</v>
      </c>
      <c r="AV450">
        <f>IF(AND(Table13[[#This Row],[Age]]&gt;=26,Table13[[#This Row],[Age]]&lt;=35),1,0)</f>
        <v>0</v>
      </c>
      <c r="AW450">
        <f>IF(AND(Table13[[#This Row],[Age]]&gt;=36,Table13[[#This Row],[Age]]&lt;=45),1,0)</f>
        <v>0</v>
      </c>
      <c r="AX450">
        <f>IF(AND(Table13[[#This Row],[Age]]&gt;=46,Table13[[#This Row],[Age]]&lt;=55),1,0)</f>
        <v>1</v>
      </c>
      <c r="AY450">
        <f>IF(AND(Table13[[#This Row],[Age]]&gt;=56,Table13[[#This Row],[Age]]&lt;=67),1,0)</f>
        <v>0</v>
      </c>
      <c r="AZ450" t="s">
        <v>25</v>
      </c>
      <c r="BA450">
        <f>IF(Table13[[#This Row],[Marital Status]]="Married",1,0)</f>
        <v>1</v>
      </c>
      <c r="BB450">
        <f>IF(Table13[[#This Row],[Marital Status]]="Single",1,0)</f>
        <v>0</v>
      </c>
      <c r="BC450" t="s">
        <v>28</v>
      </c>
      <c r="BD450">
        <f>IF(Table13[[#This Row],[gender]]="Male",1,0)</f>
        <v>0</v>
      </c>
      <c r="BE450">
        <f>IF(Table13[[#This Row],[gender]]="Female",1,0)</f>
        <v>1</v>
      </c>
      <c r="BF450" t="s">
        <v>20</v>
      </c>
      <c r="BG450">
        <f>IF(Table13[[#This Row],[Highest level of Education]]="Did not attend school",1,0)</f>
        <v>0</v>
      </c>
      <c r="BH450">
        <f>IF(Table13[[#This Row],[Highest level of Education]]="K12 completed",1,0)</f>
        <v>0</v>
      </c>
      <c r="BI450">
        <f>IF(Table13[[#This Row],[Highest level of Education]]="High School Completed",1,0)</f>
        <v>1</v>
      </c>
      <c r="BJ450">
        <f>IF(Table13[[#This Row],[Highest level of Education]]="Technical Diploma/Partially completed College",1,0)</f>
        <v>0</v>
      </c>
      <c r="BK450">
        <f>IF(Table13[[#This Row],[Highest level of Education]]="University/College Degree",1,0)</f>
        <v>0</v>
      </c>
      <c r="BL450">
        <f>IF(Table13[[#This Row],[Highest level of Education]]="Post-graduate education",1,0)</f>
        <v>0</v>
      </c>
      <c r="BM450">
        <v>5</v>
      </c>
      <c r="BN450">
        <v>3</v>
      </c>
      <c r="BO450" t="s">
        <v>1</v>
      </c>
      <c r="BP450">
        <f>IF(Table13[[#This Row],[Monthly_Income 1_5500 2_8000 3_11000 4_15000 5_20000 6_27000 7_35000 8_5000 9_51000 98_0]]=1,1,0)</f>
        <v>0</v>
      </c>
      <c r="BQ450">
        <f>IF(Table13[[#This Row],[Monthly_Income 1_5500 2_8000 3_11000 4_15000 5_20000 6_27000 7_35000 8_5000 9_51000 98_0]]=2,1,0)</f>
        <v>0</v>
      </c>
      <c r="BR450">
        <f>IF(Table13[[#This Row],[Monthly_Income 1_5500 2_8000 3_11000 4_15000 5_20000 6_27000 7_35000 8_5000 9_51000 98_0]]=3,1,0)</f>
        <v>0</v>
      </c>
      <c r="BS450">
        <f>IF(Table13[[#This Row],[Monthly_Income 1_5500 2_8000 3_11000 4_15000 5_20000 6_27000 7_35000 8_5000 9_51000 98_0]]=4,1,0)</f>
        <v>0</v>
      </c>
      <c r="BT450">
        <f>IF(Table13[[#This Row],[Monthly_Income 1_5500 2_8000 3_11000 4_15000 5_20000 6_27000 7_35000 8_5000 9_51000 98_0]]=5,1,0)</f>
        <v>0</v>
      </c>
      <c r="BU450">
        <f>IF(Table13[[#This Row],[Monthly_Income 1_5500 2_8000 3_11000 4_15000 5_20000 6_27000 7_35000 8_5000 9_51000 98_0]]=6,1,0)</f>
        <v>0</v>
      </c>
      <c r="BV450">
        <f>IF(Table13[[#This Row],[Monthly_Income 1_5500 2_8000 3_11000 4_15000 5_20000 6_27000 7_35000 8_5000 9_51000 98_0]]=7,1,0)</f>
        <v>0</v>
      </c>
      <c r="BW450">
        <f>IF(Table13[[#This Row],[Monthly_Income 1_5500 2_8000 3_11000 4_15000 5_20000 6_27000 7_35000 8_5000 9_51000 98_0]]=8,1,0)</f>
        <v>0</v>
      </c>
      <c r="BX450">
        <f>IF(Table13[[#This Row],[Monthly_Income 1_5500 2_8000 3_11000 4_15000 5_20000 6_27000 7_35000 8_5000 9_51000 98_0]]=9,1,0)</f>
        <v>0</v>
      </c>
      <c r="BY450">
        <f>IF(Table13[[#This Row],[Monthly_Income 1_5500 2_8000 3_11000 4_15000 5_20000 6_27000 7_35000 8_5000 9_51000 98_0]]=98,1,0)</f>
        <v>0</v>
      </c>
      <c r="BZ450">
        <v>5</v>
      </c>
      <c r="CA450">
        <f>IF(Table13[[#This Row],[Monthly_Household_Income]]=1,1,0)</f>
        <v>0</v>
      </c>
      <c r="CB450">
        <f>IF(Table13[[#This Row],[Monthly_Household_Income]]=2,1,0)</f>
        <v>0</v>
      </c>
      <c r="CC450">
        <f>IF(Table13[[#This Row],[Monthly_Household_Income]]=3,1,0)</f>
        <v>0</v>
      </c>
      <c r="CD450">
        <f>IF(Table13[[#This Row],[Monthly_Household_Income]]=4,1,0)</f>
        <v>0</v>
      </c>
      <c r="CE450">
        <f>IF(Table13[[#This Row],[Monthly_Household_Income]]=5,1,0)</f>
        <v>1</v>
      </c>
      <c r="CF450">
        <f>IF(Table13[[#This Row],[Monthly_Household_Income]]=6,1,0)</f>
        <v>0</v>
      </c>
      <c r="CG450">
        <f>IF(Table13[[#This Row],[Monthly_Household_Income]]=7,1,0)</f>
        <v>0</v>
      </c>
      <c r="CH450">
        <f>IF(Table13[[#This Row],[Monthly_Household_Income]]=8,1,0)</f>
        <v>0</v>
      </c>
      <c r="CI450">
        <f>IF(Table13[[#This Row],[Monthly_Household_Income]]=9,1,0)</f>
        <v>0</v>
      </c>
      <c r="CJ450">
        <f>IF(Table13[[#This Row],[Monthly_Household_Income]]=98,1,0)</f>
        <v>0</v>
      </c>
    </row>
    <row r="451" spans="1:88">
      <c r="A451">
        <v>1641</v>
      </c>
      <c r="B451" s="1">
        <v>43130</v>
      </c>
      <c r="C451" t="s">
        <v>39</v>
      </c>
      <c r="D451">
        <v>8</v>
      </c>
      <c r="E451">
        <v>8</v>
      </c>
      <c r="F451">
        <v>6</v>
      </c>
      <c r="G451">
        <v>7</v>
      </c>
      <c r="H451">
        <v>7</v>
      </c>
      <c r="I451">
        <v>6</v>
      </c>
      <c r="J451" t="s">
        <v>15</v>
      </c>
      <c r="K451">
        <v>7</v>
      </c>
      <c r="L451">
        <v>6</v>
      </c>
      <c r="M451">
        <v>8</v>
      </c>
      <c r="N451">
        <v>8</v>
      </c>
      <c r="O451">
        <v>7</v>
      </c>
      <c r="P451">
        <v>8</v>
      </c>
      <c r="Q451">
        <v>6</v>
      </c>
      <c r="R451">
        <v>7</v>
      </c>
      <c r="S451">
        <v>6</v>
      </c>
      <c r="T451">
        <v>6</v>
      </c>
      <c r="U451">
        <v>8</v>
      </c>
      <c r="V451">
        <v>8</v>
      </c>
      <c r="W451">
        <v>7</v>
      </c>
      <c r="X451">
        <v>7</v>
      </c>
      <c r="Y451">
        <v>6</v>
      </c>
      <c r="Z451">
        <v>8</v>
      </c>
      <c r="AA451">
        <v>7</v>
      </c>
      <c r="AB451">
        <v>8</v>
      </c>
      <c r="AC451">
        <v>1</v>
      </c>
      <c r="AD451">
        <f>IF(Table13[[#This Row],[payment]]=1,1,0)</f>
        <v>1</v>
      </c>
      <c r="AE451">
        <f>IF(Table13[[#This Row],[payment]]=2,1,0)</f>
        <v>0</v>
      </c>
      <c r="AF451">
        <f>IF(Table13[[#This Row],[payment]]=3,1,0)</f>
        <v>0</v>
      </c>
      <c r="AG451">
        <v>2</v>
      </c>
      <c r="AH451">
        <f>IF(Table13[[#This Row],[method_payment]]=1,1,0)</f>
        <v>0</v>
      </c>
      <c r="AI451">
        <f>IF(Table13[[#This Row],[method_payment]]=2,1,0)</f>
        <v>1</v>
      </c>
      <c r="AJ451">
        <f>IF(Table13[[#This Row],[method_payment]]=3,1,0)</f>
        <v>0</v>
      </c>
      <c r="AK451">
        <f>IF(Table13[[#This Row],[method_payment]]=5,1,0)</f>
        <v>0</v>
      </c>
      <c r="AL451">
        <f>IF(Table13[[#This Row],[method_payment]]=6,1,0)</f>
        <v>0</v>
      </c>
      <c r="AM451" t="s">
        <v>16</v>
      </c>
      <c r="AN451" t="s">
        <v>15</v>
      </c>
      <c r="AO451">
        <v>1</v>
      </c>
      <c r="AP451" s="2">
        <v>292.32</v>
      </c>
      <c r="AQ451" s="3">
        <f>IF(AND(Table13[[#This Row],[Average_amount_spent_per_visit_last_3_months]]&gt;=1,Table13[[#This Row],[Average_amount_spent_per_visit_last_3_months]]&lt;=999),1,0)</f>
        <v>1</v>
      </c>
      <c r="AR451" s="3">
        <f>IF(AND(Table13[[#This Row],[Average_amount_spent_per_visit_last_3_months]]&gt;=1000,Table13[[#This Row],[Average_amount_spent_per_visit_last_3_months]]&lt;=6700),1,0)</f>
        <v>0</v>
      </c>
      <c r="AS451">
        <v>3</v>
      </c>
      <c r="AT451">
        <v>50</v>
      </c>
      <c r="AU451">
        <f>IF(AND(Table13[[#This Row],[Age]]&gt;=18,Table13[[#This Row],[Age]]&lt;=25),1,0)</f>
        <v>0</v>
      </c>
      <c r="AV451">
        <f>IF(AND(Table13[[#This Row],[Age]]&gt;=26,Table13[[#This Row],[Age]]&lt;=35),1,0)</f>
        <v>0</v>
      </c>
      <c r="AW451">
        <f>IF(AND(Table13[[#This Row],[Age]]&gt;=36,Table13[[#This Row],[Age]]&lt;=45),1,0)</f>
        <v>0</v>
      </c>
      <c r="AX451">
        <f>IF(AND(Table13[[#This Row],[Age]]&gt;=46,Table13[[#This Row],[Age]]&lt;=55),1,0)</f>
        <v>1</v>
      </c>
      <c r="AY451">
        <f>IF(AND(Table13[[#This Row],[Age]]&gt;=56,Table13[[#This Row],[Age]]&lt;=67),1,0)</f>
        <v>0</v>
      </c>
      <c r="AZ451" t="s">
        <v>25</v>
      </c>
      <c r="BA451">
        <f>IF(Table13[[#This Row],[Marital Status]]="Married",1,0)</f>
        <v>1</v>
      </c>
      <c r="BB451">
        <f>IF(Table13[[#This Row],[Marital Status]]="Single",1,0)</f>
        <v>0</v>
      </c>
      <c r="BC451" t="s">
        <v>28</v>
      </c>
      <c r="BD451">
        <f>IF(Table13[[#This Row],[gender]]="Male",1,0)</f>
        <v>0</v>
      </c>
      <c r="BE451">
        <f>IF(Table13[[#This Row],[gender]]="Female",1,0)</f>
        <v>1</v>
      </c>
      <c r="BF451" t="s">
        <v>19</v>
      </c>
      <c r="BG451">
        <f>IF(Table13[[#This Row],[Highest level of Education]]="Did not attend school",1,0)</f>
        <v>0</v>
      </c>
      <c r="BH451">
        <f>IF(Table13[[#This Row],[Highest level of Education]]="K12 completed",1,0)</f>
        <v>0</v>
      </c>
      <c r="BI451">
        <f>IF(Table13[[#This Row],[Highest level of Education]]="High School Completed",1,0)</f>
        <v>0</v>
      </c>
      <c r="BJ451">
        <f>IF(Table13[[#This Row],[Highest level of Education]]="Technical Diploma/Partially completed College",1,0)</f>
        <v>0</v>
      </c>
      <c r="BK451">
        <f>IF(Table13[[#This Row],[Highest level of Education]]="University/College Degree",1,0)</f>
        <v>1</v>
      </c>
      <c r="BL451">
        <f>IF(Table13[[#This Row],[Highest level of Education]]="Post-graduate education",1,0)</f>
        <v>0</v>
      </c>
      <c r="BM451">
        <v>3</v>
      </c>
      <c r="BN451">
        <v>1</v>
      </c>
      <c r="BO451">
        <v>4</v>
      </c>
      <c r="BP451">
        <f>IF(Table13[[#This Row],[Monthly_Income 1_5500 2_8000 3_11000 4_15000 5_20000 6_27000 7_35000 8_5000 9_51000 98_0]]=1,1,0)</f>
        <v>0</v>
      </c>
      <c r="BQ451">
        <f>IF(Table13[[#This Row],[Monthly_Income 1_5500 2_8000 3_11000 4_15000 5_20000 6_27000 7_35000 8_5000 9_51000 98_0]]=2,1,0)</f>
        <v>0</v>
      </c>
      <c r="BR451">
        <f>IF(Table13[[#This Row],[Monthly_Income 1_5500 2_8000 3_11000 4_15000 5_20000 6_27000 7_35000 8_5000 9_51000 98_0]]=3,1,0)</f>
        <v>0</v>
      </c>
      <c r="BS451">
        <f>IF(Table13[[#This Row],[Monthly_Income 1_5500 2_8000 3_11000 4_15000 5_20000 6_27000 7_35000 8_5000 9_51000 98_0]]=4,1,0)</f>
        <v>1</v>
      </c>
      <c r="BT451">
        <f>IF(Table13[[#This Row],[Monthly_Income 1_5500 2_8000 3_11000 4_15000 5_20000 6_27000 7_35000 8_5000 9_51000 98_0]]=5,1,0)</f>
        <v>0</v>
      </c>
      <c r="BU451">
        <f>IF(Table13[[#This Row],[Monthly_Income 1_5500 2_8000 3_11000 4_15000 5_20000 6_27000 7_35000 8_5000 9_51000 98_0]]=6,1,0)</f>
        <v>0</v>
      </c>
      <c r="BV451">
        <f>IF(Table13[[#This Row],[Monthly_Income 1_5500 2_8000 3_11000 4_15000 5_20000 6_27000 7_35000 8_5000 9_51000 98_0]]=7,1,0)</f>
        <v>0</v>
      </c>
      <c r="BW451">
        <f>IF(Table13[[#This Row],[Monthly_Income 1_5500 2_8000 3_11000 4_15000 5_20000 6_27000 7_35000 8_5000 9_51000 98_0]]=8,1,0)</f>
        <v>0</v>
      </c>
      <c r="BX451">
        <f>IF(Table13[[#This Row],[Monthly_Income 1_5500 2_8000 3_11000 4_15000 5_20000 6_27000 7_35000 8_5000 9_51000 98_0]]=9,1,0)</f>
        <v>0</v>
      </c>
      <c r="BY451">
        <f>IF(Table13[[#This Row],[Monthly_Income 1_5500 2_8000 3_11000 4_15000 5_20000 6_27000 7_35000 8_5000 9_51000 98_0]]=98,1,0)</f>
        <v>0</v>
      </c>
      <c r="BZ451">
        <v>5</v>
      </c>
      <c r="CA451">
        <f>IF(Table13[[#This Row],[Monthly_Household_Income]]=1,1,0)</f>
        <v>0</v>
      </c>
      <c r="CB451">
        <f>IF(Table13[[#This Row],[Monthly_Household_Income]]=2,1,0)</f>
        <v>0</v>
      </c>
      <c r="CC451">
        <f>IF(Table13[[#This Row],[Monthly_Household_Income]]=3,1,0)</f>
        <v>0</v>
      </c>
      <c r="CD451">
        <f>IF(Table13[[#This Row],[Monthly_Household_Income]]=4,1,0)</f>
        <v>0</v>
      </c>
      <c r="CE451">
        <f>IF(Table13[[#This Row],[Monthly_Household_Income]]=5,1,0)</f>
        <v>1</v>
      </c>
      <c r="CF451">
        <f>IF(Table13[[#This Row],[Monthly_Household_Income]]=6,1,0)</f>
        <v>0</v>
      </c>
      <c r="CG451">
        <f>IF(Table13[[#This Row],[Monthly_Household_Income]]=7,1,0)</f>
        <v>0</v>
      </c>
      <c r="CH451">
        <f>IF(Table13[[#This Row],[Monthly_Household_Income]]=8,1,0)</f>
        <v>0</v>
      </c>
      <c r="CI451">
        <f>IF(Table13[[#This Row],[Monthly_Household_Income]]=9,1,0)</f>
        <v>0</v>
      </c>
      <c r="CJ451">
        <f>IF(Table13[[#This Row],[Monthly_Household_Income]]=98,1,0)</f>
        <v>0</v>
      </c>
    </row>
    <row r="452" spans="1:88">
      <c r="A452">
        <v>1644</v>
      </c>
      <c r="B452" s="1">
        <v>42919</v>
      </c>
      <c r="C452" t="s">
        <v>32</v>
      </c>
      <c r="D452">
        <v>7</v>
      </c>
      <c r="E452">
        <v>7</v>
      </c>
      <c r="F452">
        <v>8</v>
      </c>
      <c r="G452">
        <v>7</v>
      </c>
      <c r="H452">
        <v>9</v>
      </c>
      <c r="I452">
        <v>8</v>
      </c>
      <c r="J452" t="s">
        <v>15</v>
      </c>
      <c r="K452">
        <v>6</v>
      </c>
      <c r="L452">
        <v>8</v>
      </c>
      <c r="M452">
        <v>8</v>
      </c>
      <c r="N452">
        <v>9</v>
      </c>
      <c r="O452">
        <v>7</v>
      </c>
      <c r="P452">
        <v>10</v>
      </c>
      <c r="Q452">
        <v>8</v>
      </c>
      <c r="R452">
        <v>8</v>
      </c>
      <c r="S452">
        <v>8</v>
      </c>
      <c r="T452">
        <v>7</v>
      </c>
      <c r="U452">
        <v>6</v>
      </c>
      <c r="V452">
        <v>8</v>
      </c>
      <c r="W452">
        <v>7</v>
      </c>
      <c r="X452">
        <v>6</v>
      </c>
      <c r="Y452">
        <v>9</v>
      </c>
      <c r="Z452">
        <v>9</v>
      </c>
      <c r="AA452">
        <v>7</v>
      </c>
      <c r="AB452">
        <v>8</v>
      </c>
      <c r="AC452">
        <v>1</v>
      </c>
      <c r="AD452">
        <f>IF(Table13[[#This Row],[payment]]=1,1,0)</f>
        <v>1</v>
      </c>
      <c r="AE452">
        <f>IF(Table13[[#This Row],[payment]]=2,1,0)</f>
        <v>0</v>
      </c>
      <c r="AF452">
        <f>IF(Table13[[#This Row],[payment]]=3,1,0)</f>
        <v>0</v>
      </c>
      <c r="AG452">
        <v>1</v>
      </c>
      <c r="AH452">
        <f>IF(Table13[[#This Row],[method_payment]]=1,1,0)</f>
        <v>1</v>
      </c>
      <c r="AI452">
        <f>IF(Table13[[#This Row],[method_payment]]=2,1,0)</f>
        <v>0</v>
      </c>
      <c r="AJ452">
        <f>IF(Table13[[#This Row],[method_payment]]=3,1,0)</f>
        <v>0</v>
      </c>
      <c r="AK452">
        <f>IF(Table13[[#This Row],[method_payment]]=5,1,0)</f>
        <v>0</v>
      </c>
      <c r="AL452">
        <f>IF(Table13[[#This Row],[method_payment]]=6,1,0)</f>
        <v>0</v>
      </c>
      <c r="AM452" t="s">
        <v>15</v>
      </c>
      <c r="AN452" t="s">
        <v>15</v>
      </c>
      <c r="AO452">
        <v>3</v>
      </c>
      <c r="AP452" s="2">
        <v>399.97</v>
      </c>
      <c r="AQ452" s="3">
        <f>IF(AND(Table13[[#This Row],[Average_amount_spent_per_visit_last_3_months]]&gt;=1,Table13[[#This Row],[Average_amount_spent_per_visit_last_3_months]]&lt;=999),1,0)</f>
        <v>1</v>
      </c>
      <c r="AR452" s="3">
        <f>IF(AND(Table13[[#This Row],[Average_amount_spent_per_visit_last_3_months]]&gt;=1000,Table13[[#This Row],[Average_amount_spent_per_visit_last_3_months]]&lt;=6700),1,0)</f>
        <v>0</v>
      </c>
      <c r="AS452">
        <v>1</v>
      </c>
      <c r="AT452">
        <v>30</v>
      </c>
      <c r="AU452">
        <f>IF(AND(Table13[[#This Row],[Age]]&gt;=18,Table13[[#This Row],[Age]]&lt;=25),1,0)</f>
        <v>0</v>
      </c>
      <c r="AV452">
        <f>IF(AND(Table13[[#This Row],[Age]]&gt;=26,Table13[[#This Row],[Age]]&lt;=35),1,0)</f>
        <v>1</v>
      </c>
      <c r="AW452">
        <f>IF(AND(Table13[[#This Row],[Age]]&gt;=36,Table13[[#This Row],[Age]]&lt;=45),1,0)</f>
        <v>0</v>
      </c>
      <c r="AX452">
        <f>IF(AND(Table13[[#This Row],[Age]]&gt;=46,Table13[[#This Row],[Age]]&lt;=55),1,0)</f>
        <v>0</v>
      </c>
      <c r="AY452">
        <f>IF(AND(Table13[[#This Row],[Age]]&gt;=56,Table13[[#This Row],[Age]]&lt;=67),1,0)</f>
        <v>0</v>
      </c>
      <c r="AZ452" t="s">
        <v>24</v>
      </c>
      <c r="BA452">
        <f>IF(Table13[[#This Row],[Marital Status]]="Married",1,0)</f>
        <v>0</v>
      </c>
      <c r="BB452">
        <f>IF(Table13[[#This Row],[Marital Status]]="Single",1,0)</f>
        <v>1</v>
      </c>
      <c r="BC452" t="s">
        <v>28</v>
      </c>
      <c r="BD452">
        <f>IF(Table13[[#This Row],[gender]]="Male",1,0)</f>
        <v>0</v>
      </c>
      <c r="BE452">
        <f>IF(Table13[[#This Row],[gender]]="Female",1,0)</f>
        <v>1</v>
      </c>
      <c r="BF452" t="s">
        <v>19</v>
      </c>
      <c r="BG452">
        <f>IF(Table13[[#This Row],[Highest level of Education]]="Did not attend school",1,0)</f>
        <v>0</v>
      </c>
      <c r="BH452">
        <f>IF(Table13[[#This Row],[Highest level of Education]]="K12 completed",1,0)</f>
        <v>0</v>
      </c>
      <c r="BI452">
        <f>IF(Table13[[#This Row],[Highest level of Education]]="High School Completed",1,0)</f>
        <v>0</v>
      </c>
      <c r="BJ452">
        <f>IF(Table13[[#This Row],[Highest level of Education]]="Technical Diploma/Partially completed College",1,0)</f>
        <v>0</v>
      </c>
      <c r="BK452">
        <f>IF(Table13[[#This Row],[Highest level of Education]]="University/College Degree",1,0)</f>
        <v>1</v>
      </c>
      <c r="BL452">
        <f>IF(Table13[[#This Row],[Highest level of Education]]="Post-graduate education",1,0)</f>
        <v>0</v>
      </c>
      <c r="BM452">
        <v>0</v>
      </c>
      <c r="BN452">
        <v>1</v>
      </c>
      <c r="BO452">
        <v>3</v>
      </c>
      <c r="BP452">
        <f>IF(Table13[[#This Row],[Monthly_Income 1_5500 2_8000 3_11000 4_15000 5_20000 6_27000 7_35000 8_5000 9_51000 98_0]]=1,1,0)</f>
        <v>0</v>
      </c>
      <c r="BQ452">
        <f>IF(Table13[[#This Row],[Monthly_Income 1_5500 2_8000 3_11000 4_15000 5_20000 6_27000 7_35000 8_5000 9_51000 98_0]]=2,1,0)</f>
        <v>0</v>
      </c>
      <c r="BR452">
        <f>IF(Table13[[#This Row],[Monthly_Income 1_5500 2_8000 3_11000 4_15000 5_20000 6_27000 7_35000 8_5000 9_51000 98_0]]=3,1,0)</f>
        <v>1</v>
      </c>
      <c r="BS452">
        <f>IF(Table13[[#This Row],[Monthly_Income 1_5500 2_8000 3_11000 4_15000 5_20000 6_27000 7_35000 8_5000 9_51000 98_0]]=4,1,0)</f>
        <v>0</v>
      </c>
      <c r="BT452">
        <f>IF(Table13[[#This Row],[Monthly_Income 1_5500 2_8000 3_11000 4_15000 5_20000 6_27000 7_35000 8_5000 9_51000 98_0]]=5,1,0)</f>
        <v>0</v>
      </c>
      <c r="BU452">
        <f>IF(Table13[[#This Row],[Monthly_Income 1_5500 2_8000 3_11000 4_15000 5_20000 6_27000 7_35000 8_5000 9_51000 98_0]]=6,1,0)</f>
        <v>0</v>
      </c>
      <c r="BV452">
        <f>IF(Table13[[#This Row],[Monthly_Income 1_5500 2_8000 3_11000 4_15000 5_20000 6_27000 7_35000 8_5000 9_51000 98_0]]=7,1,0)</f>
        <v>0</v>
      </c>
      <c r="BW452">
        <f>IF(Table13[[#This Row],[Monthly_Income 1_5500 2_8000 3_11000 4_15000 5_20000 6_27000 7_35000 8_5000 9_51000 98_0]]=8,1,0)</f>
        <v>0</v>
      </c>
      <c r="BX452">
        <f>IF(Table13[[#This Row],[Monthly_Income 1_5500 2_8000 3_11000 4_15000 5_20000 6_27000 7_35000 8_5000 9_51000 98_0]]=9,1,0)</f>
        <v>0</v>
      </c>
      <c r="BY452">
        <f>IF(Table13[[#This Row],[Monthly_Income 1_5500 2_8000 3_11000 4_15000 5_20000 6_27000 7_35000 8_5000 9_51000 98_0]]=98,1,0)</f>
        <v>0</v>
      </c>
      <c r="BZ452">
        <v>9</v>
      </c>
      <c r="CA452">
        <f>IF(Table13[[#This Row],[Monthly_Household_Income]]=1,1,0)</f>
        <v>0</v>
      </c>
      <c r="CB452">
        <f>IF(Table13[[#This Row],[Monthly_Household_Income]]=2,1,0)</f>
        <v>0</v>
      </c>
      <c r="CC452">
        <f>IF(Table13[[#This Row],[Monthly_Household_Income]]=3,1,0)</f>
        <v>0</v>
      </c>
      <c r="CD452">
        <f>IF(Table13[[#This Row],[Monthly_Household_Income]]=4,1,0)</f>
        <v>0</v>
      </c>
      <c r="CE452">
        <f>IF(Table13[[#This Row],[Monthly_Household_Income]]=5,1,0)</f>
        <v>0</v>
      </c>
      <c r="CF452">
        <f>IF(Table13[[#This Row],[Monthly_Household_Income]]=6,1,0)</f>
        <v>0</v>
      </c>
      <c r="CG452">
        <f>IF(Table13[[#This Row],[Monthly_Household_Income]]=7,1,0)</f>
        <v>0</v>
      </c>
      <c r="CH452">
        <f>IF(Table13[[#This Row],[Monthly_Household_Income]]=8,1,0)</f>
        <v>0</v>
      </c>
      <c r="CI452">
        <f>IF(Table13[[#This Row],[Monthly_Household_Income]]=9,1,0)</f>
        <v>1</v>
      </c>
      <c r="CJ452">
        <f>IF(Table13[[#This Row],[Monthly_Household_Income]]=98,1,0)</f>
        <v>0</v>
      </c>
    </row>
    <row r="453" spans="1:88">
      <c r="A453">
        <v>1646</v>
      </c>
      <c r="B453" s="1">
        <v>43025</v>
      </c>
      <c r="C453" t="s">
        <v>39</v>
      </c>
      <c r="D453">
        <v>7</v>
      </c>
      <c r="E453">
        <v>8</v>
      </c>
      <c r="F453">
        <v>8</v>
      </c>
      <c r="G453">
        <v>9</v>
      </c>
      <c r="H453">
        <v>9</v>
      </c>
      <c r="I453">
        <v>7</v>
      </c>
      <c r="J453" t="s">
        <v>16</v>
      </c>
      <c r="K453">
        <v>9</v>
      </c>
      <c r="L453">
        <v>9</v>
      </c>
      <c r="M453">
        <v>8</v>
      </c>
      <c r="N453">
        <v>10</v>
      </c>
      <c r="O453">
        <v>8</v>
      </c>
      <c r="P453">
        <v>10</v>
      </c>
      <c r="Q453">
        <v>9</v>
      </c>
      <c r="R453">
        <v>9</v>
      </c>
      <c r="S453">
        <v>9</v>
      </c>
      <c r="T453">
        <v>9</v>
      </c>
      <c r="U453">
        <v>9</v>
      </c>
      <c r="V453">
        <v>8</v>
      </c>
      <c r="W453">
        <v>0</v>
      </c>
      <c r="X453">
        <v>8</v>
      </c>
      <c r="Y453">
        <v>8</v>
      </c>
      <c r="Z453">
        <v>8</v>
      </c>
      <c r="AA453">
        <v>9</v>
      </c>
      <c r="AB453">
        <v>10</v>
      </c>
      <c r="AC453">
        <v>1</v>
      </c>
      <c r="AD453">
        <f>IF(Table13[[#This Row],[payment]]=1,1,0)</f>
        <v>1</v>
      </c>
      <c r="AE453">
        <f>IF(Table13[[#This Row],[payment]]=2,1,0)</f>
        <v>0</v>
      </c>
      <c r="AF453">
        <f>IF(Table13[[#This Row],[payment]]=3,1,0)</f>
        <v>0</v>
      </c>
      <c r="AG453">
        <v>1</v>
      </c>
      <c r="AH453">
        <f>IF(Table13[[#This Row],[method_payment]]=1,1,0)</f>
        <v>1</v>
      </c>
      <c r="AI453">
        <f>IF(Table13[[#This Row],[method_payment]]=2,1,0)</f>
        <v>0</v>
      </c>
      <c r="AJ453">
        <f>IF(Table13[[#This Row],[method_payment]]=3,1,0)</f>
        <v>0</v>
      </c>
      <c r="AK453">
        <f>IF(Table13[[#This Row],[method_payment]]=5,1,0)</f>
        <v>0</v>
      </c>
      <c r="AL453">
        <f>IF(Table13[[#This Row],[method_payment]]=6,1,0)</f>
        <v>0</v>
      </c>
      <c r="AM453" t="s">
        <v>16</v>
      </c>
      <c r="AN453" t="s">
        <v>16</v>
      </c>
      <c r="AO453">
        <v>1</v>
      </c>
      <c r="AP453" s="2">
        <v>282.99</v>
      </c>
      <c r="AQ453" s="3">
        <f>IF(AND(Table13[[#This Row],[Average_amount_spent_per_visit_last_3_months]]&gt;=1,Table13[[#This Row],[Average_amount_spent_per_visit_last_3_months]]&lt;=999),1,0)</f>
        <v>1</v>
      </c>
      <c r="AR453" s="3">
        <f>IF(AND(Table13[[#This Row],[Average_amount_spent_per_visit_last_3_months]]&gt;=1000,Table13[[#This Row],[Average_amount_spent_per_visit_last_3_months]]&lt;=6700),1,0)</f>
        <v>0</v>
      </c>
      <c r="AS453">
        <v>3</v>
      </c>
      <c r="AT453">
        <v>29</v>
      </c>
      <c r="AU453">
        <f>IF(AND(Table13[[#This Row],[Age]]&gt;=18,Table13[[#This Row],[Age]]&lt;=25),1,0)</f>
        <v>0</v>
      </c>
      <c r="AV453">
        <f>IF(AND(Table13[[#This Row],[Age]]&gt;=26,Table13[[#This Row],[Age]]&lt;=35),1,0)</f>
        <v>1</v>
      </c>
      <c r="AW453">
        <f>IF(AND(Table13[[#This Row],[Age]]&gt;=36,Table13[[#This Row],[Age]]&lt;=45),1,0)</f>
        <v>0</v>
      </c>
      <c r="AX453">
        <f>IF(AND(Table13[[#This Row],[Age]]&gt;=46,Table13[[#This Row],[Age]]&lt;=55),1,0)</f>
        <v>0</v>
      </c>
      <c r="AY453">
        <f>IF(AND(Table13[[#This Row],[Age]]&gt;=56,Table13[[#This Row],[Age]]&lt;=67),1,0)</f>
        <v>0</v>
      </c>
      <c r="AZ453" t="s">
        <v>24</v>
      </c>
      <c r="BA453">
        <f>IF(Table13[[#This Row],[Marital Status]]="Married",1,0)</f>
        <v>0</v>
      </c>
      <c r="BB453">
        <f>IF(Table13[[#This Row],[Marital Status]]="Single",1,0)</f>
        <v>1</v>
      </c>
      <c r="BC453" t="s">
        <v>27</v>
      </c>
      <c r="BD453">
        <f>IF(Table13[[#This Row],[gender]]="Male",1,0)</f>
        <v>1</v>
      </c>
      <c r="BE453">
        <f>IF(Table13[[#This Row],[gender]]="Female",1,0)</f>
        <v>0</v>
      </c>
      <c r="BF453" t="s">
        <v>23</v>
      </c>
      <c r="BG453">
        <f>IF(Table13[[#This Row],[Highest level of Education]]="Did not attend school",1,0)</f>
        <v>0</v>
      </c>
      <c r="BH453">
        <f>IF(Table13[[#This Row],[Highest level of Education]]="K12 completed",1,0)</f>
        <v>0</v>
      </c>
      <c r="BI453">
        <f>IF(Table13[[#This Row],[Highest level of Education]]="High School Completed",1,0)</f>
        <v>0</v>
      </c>
      <c r="BJ453">
        <f>IF(Table13[[#This Row],[Highest level of Education]]="Technical Diploma/Partially completed College",1,0)</f>
        <v>1</v>
      </c>
      <c r="BK453">
        <f>IF(Table13[[#This Row],[Highest level of Education]]="University/College Degree",1,0)</f>
        <v>0</v>
      </c>
      <c r="BL453">
        <f>IF(Table13[[#This Row],[Highest level of Education]]="Post-graduate education",1,0)</f>
        <v>0</v>
      </c>
      <c r="BM453">
        <v>0</v>
      </c>
      <c r="BN453">
        <v>1</v>
      </c>
      <c r="BO453">
        <v>3</v>
      </c>
      <c r="BP453">
        <f>IF(Table13[[#This Row],[Monthly_Income 1_5500 2_8000 3_11000 4_15000 5_20000 6_27000 7_35000 8_5000 9_51000 98_0]]=1,1,0)</f>
        <v>0</v>
      </c>
      <c r="BQ453">
        <f>IF(Table13[[#This Row],[Monthly_Income 1_5500 2_8000 3_11000 4_15000 5_20000 6_27000 7_35000 8_5000 9_51000 98_0]]=2,1,0)</f>
        <v>0</v>
      </c>
      <c r="BR453">
        <f>IF(Table13[[#This Row],[Monthly_Income 1_5500 2_8000 3_11000 4_15000 5_20000 6_27000 7_35000 8_5000 9_51000 98_0]]=3,1,0)</f>
        <v>1</v>
      </c>
      <c r="BS453">
        <f>IF(Table13[[#This Row],[Monthly_Income 1_5500 2_8000 3_11000 4_15000 5_20000 6_27000 7_35000 8_5000 9_51000 98_0]]=4,1,0)</f>
        <v>0</v>
      </c>
      <c r="BT453">
        <f>IF(Table13[[#This Row],[Monthly_Income 1_5500 2_8000 3_11000 4_15000 5_20000 6_27000 7_35000 8_5000 9_51000 98_0]]=5,1,0)</f>
        <v>0</v>
      </c>
      <c r="BU453">
        <f>IF(Table13[[#This Row],[Monthly_Income 1_5500 2_8000 3_11000 4_15000 5_20000 6_27000 7_35000 8_5000 9_51000 98_0]]=6,1,0)</f>
        <v>0</v>
      </c>
      <c r="BV453">
        <f>IF(Table13[[#This Row],[Monthly_Income 1_5500 2_8000 3_11000 4_15000 5_20000 6_27000 7_35000 8_5000 9_51000 98_0]]=7,1,0)</f>
        <v>0</v>
      </c>
      <c r="BW453">
        <f>IF(Table13[[#This Row],[Monthly_Income 1_5500 2_8000 3_11000 4_15000 5_20000 6_27000 7_35000 8_5000 9_51000 98_0]]=8,1,0)</f>
        <v>0</v>
      </c>
      <c r="BX453">
        <f>IF(Table13[[#This Row],[Monthly_Income 1_5500 2_8000 3_11000 4_15000 5_20000 6_27000 7_35000 8_5000 9_51000 98_0]]=9,1,0)</f>
        <v>0</v>
      </c>
      <c r="BY453">
        <f>IF(Table13[[#This Row],[Monthly_Income 1_5500 2_8000 3_11000 4_15000 5_20000 6_27000 7_35000 8_5000 9_51000 98_0]]=98,1,0)</f>
        <v>0</v>
      </c>
      <c r="BZ453">
        <v>7</v>
      </c>
      <c r="CA453">
        <f>IF(Table13[[#This Row],[Monthly_Household_Income]]=1,1,0)</f>
        <v>0</v>
      </c>
      <c r="CB453">
        <f>IF(Table13[[#This Row],[Monthly_Household_Income]]=2,1,0)</f>
        <v>0</v>
      </c>
      <c r="CC453">
        <f>IF(Table13[[#This Row],[Monthly_Household_Income]]=3,1,0)</f>
        <v>0</v>
      </c>
      <c r="CD453">
        <f>IF(Table13[[#This Row],[Monthly_Household_Income]]=4,1,0)</f>
        <v>0</v>
      </c>
      <c r="CE453">
        <f>IF(Table13[[#This Row],[Monthly_Household_Income]]=5,1,0)</f>
        <v>0</v>
      </c>
      <c r="CF453">
        <f>IF(Table13[[#This Row],[Monthly_Household_Income]]=6,1,0)</f>
        <v>0</v>
      </c>
      <c r="CG453">
        <f>IF(Table13[[#This Row],[Monthly_Household_Income]]=7,1,0)</f>
        <v>1</v>
      </c>
      <c r="CH453">
        <f>IF(Table13[[#This Row],[Monthly_Household_Income]]=8,1,0)</f>
        <v>0</v>
      </c>
      <c r="CI453">
        <f>IF(Table13[[#This Row],[Monthly_Household_Income]]=9,1,0)</f>
        <v>0</v>
      </c>
      <c r="CJ453">
        <f>IF(Table13[[#This Row],[Monthly_Household_Income]]=98,1,0)</f>
        <v>0</v>
      </c>
    </row>
    <row r="454" spans="1:88">
      <c r="A454">
        <v>1648</v>
      </c>
      <c r="B454" s="1">
        <v>42972</v>
      </c>
      <c r="C454" t="s">
        <v>39</v>
      </c>
      <c r="D454">
        <v>8</v>
      </c>
      <c r="E454">
        <v>7</v>
      </c>
      <c r="F454">
        <v>8</v>
      </c>
      <c r="G454">
        <v>7</v>
      </c>
      <c r="H454">
        <v>6</v>
      </c>
      <c r="I454">
        <v>7</v>
      </c>
      <c r="J454" t="s">
        <v>15</v>
      </c>
      <c r="K454">
        <v>7</v>
      </c>
      <c r="L454">
        <v>6</v>
      </c>
      <c r="M454">
        <v>7</v>
      </c>
      <c r="N454">
        <v>7</v>
      </c>
      <c r="O454">
        <v>6</v>
      </c>
      <c r="P454">
        <v>7</v>
      </c>
      <c r="Q454">
        <v>6</v>
      </c>
      <c r="R454">
        <v>6</v>
      </c>
      <c r="S454">
        <v>7</v>
      </c>
      <c r="T454">
        <v>6</v>
      </c>
      <c r="U454">
        <v>7</v>
      </c>
      <c r="V454">
        <v>6</v>
      </c>
      <c r="W454">
        <v>7</v>
      </c>
      <c r="X454">
        <v>7</v>
      </c>
      <c r="Y454">
        <v>6</v>
      </c>
      <c r="Z454">
        <v>7</v>
      </c>
      <c r="AA454">
        <v>7</v>
      </c>
      <c r="AB454">
        <v>6</v>
      </c>
      <c r="AC454">
        <v>1</v>
      </c>
      <c r="AD454">
        <f>IF(Table13[[#This Row],[payment]]=1,1,0)</f>
        <v>1</v>
      </c>
      <c r="AE454">
        <f>IF(Table13[[#This Row],[payment]]=2,1,0)</f>
        <v>0</v>
      </c>
      <c r="AF454">
        <f>IF(Table13[[#This Row],[payment]]=3,1,0)</f>
        <v>0</v>
      </c>
      <c r="AG454">
        <v>1</v>
      </c>
      <c r="AH454">
        <f>IF(Table13[[#This Row],[method_payment]]=1,1,0)</f>
        <v>1</v>
      </c>
      <c r="AI454">
        <f>IF(Table13[[#This Row],[method_payment]]=2,1,0)</f>
        <v>0</v>
      </c>
      <c r="AJ454">
        <f>IF(Table13[[#This Row],[method_payment]]=3,1,0)</f>
        <v>0</v>
      </c>
      <c r="AK454">
        <f>IF(Table13[[#This Row],[method_payment]]=5,1,0)</f>
        <v>0</v>
      </c>
      <c r="AL454">
        <f>IF(Table13[[#This Row],[method_payment]]=6,1,0)</f>
        <v>0</v>
      </c>
      <c r="AM454" t="s">
        <v>15</v>
      </c>
      <c r="AN454" t="s">
        <v>15</v>
      </c>
      <c r="AO454">
        <v>1</v>
      </c>
      <c r="AP454" s="2">
        <v>272.20999999999998</v>
      </c>
      <c r="AQ454" s="3">
        <f>IF(AND(Table13[[#This Row],[Average_amount_spent_per_visit_last_3_months]]&gt;=1,Table13[[#This Row],[Average_amount_spent_per_visit_last_3_months]]&lt;=999),1,0)</f>
        <v>1</v>
      </c>
      <c r="AR454" s="3">
        <f>IF(AND(Table13[[#This Row],[Average_amount_spent_per_visit_last_3_months]]&gt;=1000,Table13[[#This Row],[Average_amount_spent_per_visit_last_3_months]]&lt;=6700),1,0)</f>
        <v>0</v>
      </c>
      <c r="AS454">
        <v>3</v>
      </c>
      <c r="AT454">
        <v>39</v>
      </c>
      <c r="AU454">
        <f>IF(AND(Table13[[#This Row],[Age]]&gt;=18,Table13[[#This Row],[Age]]&lt;=25),1,0)</f>
        <v>0</v>
      </c>
      <c r="AV454">
        <f>IF(AND(Table13[[#This Row],[Age]]&gt;=26,Table13[[#This Row],[Age]]&lt;=35),1,0)</f>
        <v>0</v>
      </c>
      <c r="AW454">
        <f>IF(AND(Table13[[#This Row],[Age]]&gt;=36,Table13[[#This Row],[Age]]&lt;=45),1,0)</f>
        <v>1</v>
      </c>
      <c r="AX454">
        <f>IF(AND(Table13[[#This Row],[Age]]&gt;=46,Table13[[#This Row],[Age]]&lt;=55),1,0)</f>
        <v>0</v>
      </c>
      <c r="AY454">
        <f>IF(AND(Table13[[#This Row],[Age]]&gt;=56,Table13[[#This Row],[Age]]&lt;=67),1,0)</f>
        <v>0</v>
      </c>
      <c r="AZ454" t="s">
        <v>24</v>
      </c>
      <c r="BA454">
        <f>IF(Table13[[#This Row],[Marital Status]]="Married",1,0)</f>
        <v>0</v>
      </c>
      <c r="BB454">
        <f>IF(Table13[[#This Row],[Marital Status]]="Single",1,0)</f>
        <v>1</v>
      </c>
      <c r="BC454" t="s">
        <v>27</v>
      </c>
      <c r="BD454">
        <f>IF(Table13[[#This Row],[gender]]="Male",1,0)</f>
        <v>1</v>
      </c>
      <c r="BE454">
        <f>IF(Table13[[#This Row],[gender]]="Female",1,0)</f>
        <v>0</v>
      </c>
      <c r="BF454" t="s">
        <v>20</v>
      </c>
      <c r="BG454">
        <f>IF(Table13[[#This Row],[Highest level of Education]]="Did not attend school",1,0)</f>
        <v>0</v>
      </c>
      <c r="BH454">
        <f>IF(Table13[[#This Row],[Highest level of Education]]="K12 completed",1,0)</f>
        <v>0</v>
      </c>
      <c r="BI454">
        <f>IF(Table13[[#This Row],[Highest level of Education]]="High School Completed",1,0)</f>
        <v>1</v>
      </c>
      <c r="BJ454">
        <f>IF(Table13[[#This Row],[Highest level of Education]]="Technical Diploma/Partially completed College",1,0)</f>
        <v>0</v>
      </c>
      <c r="BK454">
        <f>IF(Table13[[#This Row],[Highest level of Education]]="University/College Degree",1,0)</f>
        <v>0</v>
      </c>
      <c r="BL454">
        <f>IF(Table13[[#This Row],[Highest level of Education]]="Post-graduate education",1,0)</f>
        <v>0</v>
      </c>
      <c r="BM454">
        <v>0</v>
      </c>
      <c r="BN454">
        <v>1</v>
      </c>
      <c r="BO454">
        <v>2</v>
      </c>
      <c r="BP454">
        <f>IF(Table13[[#This Row],[Monthly_Income 1_5500 2_8000 3_11000 4_15000 5_20000 6_27000 7_35000 8_5000 9_51000 98_0]]=1,1,0)</f>
        <v>0</v>
      </c>
      <c r="BQ454">
        <f>IF(Table13[[#This Row],[Monthly_Income 1_5500 2_8000 3_11000 4_15000 5_20000 6_27000 7_35000 8_5000 9_51000 98_0]]=2,1,0)</f>
        <v>1</v>
      </c>
      <c r="BR454">
        <f>IF(Table13[[#This Row],[Monthly_Income 1_5500 2_8000 3_11000 4_15000 5_20000 6_27000 7_35000 8_5000 9_51000 98_0]]=3,1,0)</f>
        <v>0</v>
      </c>
      <c r="BS454">
        <f>IF(Table13[[#This Row],[Monthly_Income 1_5500 2_8000 3_11000 4_15000 5_20000 6_27000 7_35000 8_5000 9_51000 98_0]]=4,1,0)</f>
        <v>0</v>
      </c>
      <c r="BT454">
        <f>IF(Table13[[#This Row],[Monthly_Income 1_5500 2_8000 3_11000 4_15000 5_20000 6_27000 7_35000 8_5000 9_51000 98_0]]=5,1,0)</f>
        <v>0</v>
      </c>
      <c r="BU454">
        <f>IF(Table13[[#This Row],[Monthly_Income 1_5500 2_8000 3_11000 4_15000 5_20000 6_27000 7_35000 8_5000 9_51000 98_0]]=6,1,0)</f>
        <v>0</v>
      </c>
      <c r="BV454">
        <f>IF(Table13[[#This Row],[Monthly_Income 1_5500 2_8000 3_11000 4_15000 5_20000 6_27000 7_35000 8_5000 9_51000 98_0]]=7,1,0)</f>
        <v>0</v>
      </c>
      <c r="BW454">
        <f>IF(Table13[[#This Row],[Monthly_Income 1_5500 2_8000 3_11000 4_15000 5_20000 6_27000 7_35000 8_5000 9_51000 98_0]]=8,1,0)</f>
        <v>0</v>
      </c>
      <c r="BX454">
        <f>IF(Table13[[#This Row],[Monthly_Income 1_5500 2_8000 3_11000 4_15000 5_20000 6_27000 7_35000 8_5000 9_51000 98_0]]=9,1,0)</f>
        <v>0</v>
      </c>
      <c r="BY454">
        <f>IF(Table13[[#This Row],[Monthly_Income 1_5500 2_8000 3_11000 4_15000 5_20000 6_27000 7_35000 8_5000 9_51000 98_0]]=98,1,0)</f>
        <v>0</v>
      </c>
      <c r="BZ454">
        <v>5</v>
      </c>
      <c r="CA454">
        <f>IF(Table13[[#This Row],[Monthly_Household_Income]]=1,1,0)</f>
        <v>0</v>
      </c>
      <c r="CB454">
        <f>IF(Table13[[#This Row],[Monthly_Household_Income]]=2,1,0)</f>
        <v>0</v>
      </c>
      <c r="CC454">
        <f>IF(Table13[[#This Row],[Monthly_Household_Income]]=3,1,0)</f>
        <v>0</v>
      </c>
      <c r="CD454">
        <f>IF(Table13[[#This Row],[Monthly_Household_Income]]=4,1,0)</f>
        <v>0</v>
      </c>
      <c r="CE454">
        <f>IF(Table13[[#This Row],[Monthly_Household_Income]]=5,1,0)</f>
        <v>1</v>
      </c>
      <c r="CF454">
        <f>IF(Table13[[#This Row],[Monthly_Household_Income]]=6,1,0)</f>
        <v>0</v>
      </c>
      <c r="CG454">
        <f>IF(Table13[[#This Row],[Monthly_Household_Income]]=7,1,0)</f>
        <v>0</v>
      </c>
      <c r="CH454">
        <f>IF(Table13[[#This Row],[Monthly_Household_Income]]=8,1,0)</f>
        <v>0</v>
      </c>
      <c r="CI454">
        <f>IF(Table13[[#This Row],[Monthly_Household_Income]]=9,1,0)</f>
        <v>0</v>
      </c>
      <c r="CJ454">
        <f>IF(Table13[[#This Row],[Monthly_Household_Income]]=98,1,0)</f>
        <v>0</v>
      </c>
    </row>
    <row r="455" spans="1:88">
      <c r="A455">
        <v>1649</v>
      </c>
      <c r="B455" s="1">
        <v>43005</v>
      </c>
      <c r="C455" t="s">
        <v>39</v>
      </c>
      <c r="D455">
        <v>7</v>
      </c>
      <c r="E455">
        <v>7</v>
      </c>
      <c r="F455">
        <v>7</v>
      </c>
      <c r="G455">
        <v>8</v>
      </c>
      <c r="H455">
        <v>9</v>
      </c>
      <c r="I455">
        <v>8</v>
      </c>
      <c r="J455" t="s">
        <v>15</v>
      </c>
      <c r="K455">
        <v>8</v>
      </c>
      <c r="L455">
        <v>9</v>
      </c>
      <c r="M455">
        <v>8</v>
      </c>
      <c r="N455">
        <v>9</v>
      </c>
      <c r="O455">
        <v>7</v>
      </c>
      <c r="P455">
        <v>9</v>
      </c>
      <c r="Q455">
        <v>9</v>
      </c>
      <c r="R455">
        <v>10</v>
      </c>
      <c r="S455">
        <v>8</v>
      </c>
      <c r="T455">
        <v>8</v>
      </c>
      <c r="U455">
        <v>7</v>
      </c>
      <c r="V455">
        <v>8</v>
      </c>
      <c r="W455">
        <v>10</v>
      </c>
      <c r="X455">
        <v>9</v>
      </c>
      <c r="Y455">
        <v>7</v>
      </c>
      <c r="Z455">
        <v>7</v>
      </c>
      <c r="AA455">
        <v>10</v>
      </c>
      <c r="AB455">
        <v>9</v>
      </c>
      <c r="AC455">
        <v>2</v>
      </c>
      <c r="AD455">
        <f>IF(Table13[[#This Row],[payment]]=1,1,0)</f>
        <v>0</v>
      </c>
      <c r="AE455">
        <f>IF(Table13[[#This Row],[payment]]=2,1,0)</f>
        <v>1</v>
      </c>
      <c r="AF455">
        <f>IF(Table13[[#This Row],[payment]]=3,1,0)</f>
        <v>0</v>
      </c>
      <c r="AG455">
        <v>2</v>
      </c>
      <c r="AH455">
        <f>IF(Table13[[#This Row],[method_payment]]=1,1,0)</f>
        <v>0</v>
      </c>
      <c r="AI455">
        <f>IF(Table13[[#This Row],[method_payment]]=2,1,0)</f>
        <v>1</v>
      </c>
      <c r="AJ455">
        <f>IF(Table13[[#This Row],[method_payment]]=3,1,0)</f>
        <v>0</v>
      </c>
      <c r="AK455">
        <f>IF(Table13[[#This Row],[method_payment]]=5,1,0)</f>
        <v>0</v>
      </c>
      <c r="AL455">
        <f>IF(Table13[[#This Row],[method_payment]]=6,1,0)</f>
        <v>0</v>
      </c>
      <c r="AM455" t="s">
        <v>16</v>
      </c>
      <c r="AN455" t="s">
        <v>16</v>
      </c>
      <c r="AO455">
        <v>1</v>
      </c>
      <c r="AP455" s="2">
        <v>1780.18</v>
      </c>
      <c r="AQ455" s="3">
        <f>IF(AND(Table13[[#This Row],[Average_amount_spent_per_visit_last_3_months]]&gt;=1,Table13[[#This Row],[Average_amount_spent_per_visit_last_3_months]]&lt;=999),1,0)</f>
        <v>0</v>
      </c>
      <c r="AR455" s="3">
        <f>IF(AND(Table13[[#This Row],[Average_amount_spent_per_visit_last_3_months]]&gt;=1000,Table13[[#This Row],[Average_amount_spent_per_visit_last_3_months]]&lt;=6700),1,0)</f>
        <v>1</v>
      </c>
      <c r="AS455">
        <v>2</v>
      </c>
      <c r="AT455">
        <v>49</v>
      </c>
      <c r="AU455">
        <f>IF(AND(Table13[[#This Row],[Age]]&gt;=18,Table13[[#This Row],[Age]]&lt;=25),1,0)</f>
        <v>0</v>
      </c>
      <c r="AV455">
        <f>IF(AND(Table13[[#This Row],[Age]]&gt;=26,Table13[[#This Row],[Age]]&lt;=35),1,0)</f>
        <v>0</v>
      </c>
      <c r="AW455">
        <f>IF(AND(Table13[[#This Row],[Age]]&gt;=36,Table13[[#This Row],[Age]]&lt;=45),1,0)</f>
        <v>0</v>
      </c>
      <c r="AX455">
        <f>IF(AND(Table13[[#This Row],[Age]]&gt;=46,Table13[[#This Row],[Age]]&lt;=55),1,0)</f>
        <v>1</v>
      </c>
      <c r="AY455">
        <f>IF(AND(Table13[[#This Row],[Age]]&gt;=56,Table13[[#This Row],[Age]]&lt;=67),1,0)</f>
        <v>0</v>
      </c>
      <c r="AZ455" t="s">
        <v>25</v>
      </c>
      <c r="BA455">
        <f>IF(Table13[[#This Row],[Marital Status]]="Married",1,0)</f>
        <v>1</v>
      </c>
      <c r="BB455">
        <f>IF(Table13[[#This Row],[Marital Status]]="Single",1,0)</f>
        <v>0</v>
      </c>
      <c r="BC455" t="s">
        <v>27</v>
      </c>
      <c r="BD455">
        <f>IF(Table13[[#This Row],[gender]]="Male",1,0)</f>
        <v>1</v>
      </c>
      <c r="BE455">
        <f>IF(Table13[[#This Row],[gender]]="Female",1,0)</f>
        <v>0</v>
      </c>
      <c r="BF455" t="s">
        <v>23</v>
      </c>
      <c r="BG455">
        <f>IF(Table13[[#This Row],[Highest level of Education]]="Did not attend school",1,0)</f>
        <v>0</v>
      </c>
      <c r="BH455">
        <f>IF(Table13[[#This Row],[Highest level of Education]]="K12 completed",1,0)</f>
        <v>0</v>
      </c>
      <c r="BI455">
        <f>IF(Table13[[#This Row],[Highest level of Education]]="High School Completed",1,0)</f>
        <v>0</v>
      </c>
      <c r="BJ455">
        <f>IF(Table13[[#This Row],[Highest level of Education]]="Technical Diploma/Partially completed College",1,0)</f>
        <v>1</v>
      </c>
      <c r="BK455">
        <f>IF(Table13[[#This Row],[Highest level of Education]]="University/College Degree",1,0)</f>
        <v>0</v>
      </c>
      <c r="BL455">
        <f>IF(Table13[[#This Row],[Highest level of Education]]="Post-graduate education",1,0)</f>
        <v>0</v>
      </c>
      <c r="BM455">
        <v>4</v>
      </c>
      <c r="BN455">
        <v>1</v>
      </c>
      <c r="BO455">
        <v>6</v>
      </c>
      <c r="BP455">
        <f>IF(Table13[[#This Row],[Monthly_Income 1_5500 2_8000 3_11000 4_15000 5_20000 6_27000 7_35000 8_5000 9_51000 98_0]]=1,1,0)</f>
        <v>0</v>
      </c>
      <c r="BQ455">
        <f>IF(Table13[[#This Row],[Monthly_Income 1_5500 2_8000 3_11000 4_15000 5_20000 6_27000 7_35000 8_5000 9_51000 98_0]]=2,1,0)</f>
        <v>0</v>
      </c>
      <c r="BR455">
        <f>IF(Table13[[#This Row],[Monthly_Income 1_5500 2_8000 3_11000 4_15000 5_20000 6_27000 7_35000 8_5000 9_51000 98_0]]=3,1,0)</f>
        <v>0</v>
      </c>
      <c r="BS455">
        <f>IF(Table13[[#This Row],[Monthly_Income 1_5500 2_8000 3_11000 4_15000 5_20000 6_27000 7_35000 8_5000 9_51000 98_0]]=4,1,0)</f>
        <v>0</v>
      </c>
      <c r="BT455">
        <f>IF(Table13[[#This Row],[Monthly_Income 1_5500 2_8000 3_11000 4_15000 5_20000 6_27000 7_35000 8_5000 9_51000 98_0]]=5,1,0)</f>
        <v>0</v>
      </c>
      <c r="BU455">
        <f>IF(Table13[[#This Row],[Monthly_Income 1_5500 2_8000 3_11000 4_15000 5_20000 6_27000 7_35000 8_5000 9_51000 98_0]]=6,1,0)</f>
        <v>1</v>
      </c>
      <c r="BV455">
        <f>IF(Table13[[#This Row],[Monthly_Income 1_5500 2_8000 3_11000 4_15000 5_20000 6_27000 7_35000 8_5000 9_51000 98_0]]=7,1,0)</f>
        <v>0</v>
      </c>
      <c r="BW455">
        <f>IF(Table13[[#This Row],[Monthly_Income 1_5500 2_8000 3_11000 4_15000 5_20000 6_27000 7_35000 8_5000 9_51000 98_0]]=8,1,0)</f>
        <v>0</v>
      </c>
      <c r="BX455">
        <f>IF(Table13[[#This Row],[Monthly_Income 1_5500 2_8000 3_11000 4_15000 5_20000 6_27000 7_35000 8_5000 9_51000 98_0]]=9,1,0)</f>
        <v>0</v>
      </c>
      <c r="BY455">
        <f>IF(Table13[[#This Row],[Monthly_Income 1_5500 2_8000 3_11000 4_15000 5_20000 6_27000 7_35000 8_5000 9_51000 98_0]]=98,1,0)</f>
        <v>0</v>
      </c>
      <c r="BZ455">
        <v>8</v>
      </c>
      <c r="CA455">
        <f>IF(Table13[[#This Row],[Monthly_Household_Income]]=1,1,0)</f>
        <v>0</v>
      </c>
      <c r="CB455">
        <f>IF(Table13[[#This Row],[Monthly_Household_Income]]=2,1,0)</f>
        <v>0</v>
      </c>
      <c r="CC455">
        <f>IF(Table13[[#This Row],[Monthly_Household_Income]]=3,1,0)</f>
        <v>0</v>
      </c>
      <c r="CD455">
        <f>IF(Table13[[#This Row],[Monthly_Household_Income]]=4,1,0)</f>
        <v>0</v>
      </c>
      <c r="CE455">
        <f>IF(Table13[[#This Row],[Monthly_Household_Income]]=5,1,0)</f>
        <v>0</v>
      </c>
      <c r="CF455">
        <f>IF(Table13[[#This Row],[Monthly_Household_Income]]=6,1,0)</f>
        <v>0</v>
      </c>
      <c r="CG455">
        <f>IF(Table13[[#This Row],[Monthly_Household_Income]]=7,1,0)</f>
        <v>0</v>
      </c>
      <c r="CH455">
        <f>IF(Table13[[#This Row],[Monthly_Household_Income]]=8,1,0)</f>
        <v>1</v>
      </c>
      <c r="CI455">
        <f>IF(Table13[[#This Row],[Monthly_Household_Income]]=9,1,0)</f>
        <v>0</v>
      </c>
      <c r="CJ455">
        <f>IF(Table13[[#This Row],[Monthly_Household_Income]]=98,1,0)</f>
        <v>0</v>
      </c>
    </row>
    <row r="456" spans="1:88">
      <c r="A456">
        <v>1652</v>
      </c>
      <c r="B456" s="1">
        <v>42918</v>
      </c>
      <c r="C456" t="s">
        <v>39</v>
      </c>
      <c r="D456">
        <v>8</v>
      </c>
      <c r="E456">
        <v>8</v>
      </c>
      <c r="F456">
        <v>9</v>
      </c>
      <c r="G456">
        <v>8</v>
      </c>
      <c r="H456">
        <v>8</v>
      </c>
      <c r="I456">
        <v>9</v>
      </c>
      <c r="J456" t="s">
        <v>15</v>
      </c>
      <c r="K456">
        <v>8</v>
      </c>
      <c r="L456">
        <v>7</v>
      </c>
      <c r="M456">
        <v>9</v>
      </c>
      <c r="N456">
        <v>9</v>
      </c>
      <c r="O456">
        <v>8</v>
      </c>
      <c r="P456">
        <v>9</v>
      </c>
      <c r="Q456">
        <v>7</v>
      </c>
      <c r="R456">
        <v>8</v>
      </c>
      <c r="S456">
        <v>7</v>
      </c>
      <c r="T456">
        <v>9</v>
      </c>
      <c r="U456">
        <v>9</v>
      </c>
      <c r="V456">
        <v>8</v>
      </c>
      <c r="W456">
        <v>8</v>
      </c>
      <c r="X456">
        <v>7</v>
      </c>
      <c r="Y456">
        <v>8</v>
      </c>
      <c r="Z456">
        <v>8</v>
      </c>
      <c r="AA456">
        <v>7</v>
      </c>
      <c r="AB456">
        <v>7</v>
      </c>
      <c r="AC456">
        <v>2</v>
      </c>
      <c r="AD456">
        <f>IF(Table13[[#This Row],[payment]]=1,1,0)</f>
        <v>0</v>
      </c>
      <c r="AE456">
        <f>IF(Table13[[#This Row],[payment]]=2,1,0)</f>
        <v>1</v>
      </c>
      <c r="AF456">
        <f>IF(Table13[[#This Row],[payment]]=3,1,0)</f>
        <v>0</v>
      </c>
      <c r="AG456">
        <v>1</v>
      </c>
      <c r="AH456">
        <f>IF(Table13[[#This Row],[method_payment]]=1,1,0)</f>
        <v>1</v>
      </c>
      <c r="AI456">
        <f>IF(Table13[[#This Row],[method_payment]]=2,1,0)</f>
        <v>0</v>
      </c>
      <c r="AJ456">
        <f>IF(Table13[[#This Row],[method_payment]]=3,1,0)</f>
        <v>0</v>
      </c>
      <c r="AK456">
        <f>IF(Table13[[#This Row],[method_payment]]=5,1,0)</f>
        <v>0</v>
      </c>
      <c r="AL456">
        <f>IF(Table13[[#This Row],[method_payment]]=6,1,0)</f>
        <v>0</v>
      </c>
      <c r="AM456" t="s">
        <v>16</v>
      </c>
      <c r="AN456" t="s">
        <v>16</v>
      </c>
      <c r="AO456">
        <v>1</v>
      </c>
      <c r="AP456" s="2">
        <v>1763.61</v>
      </c>
      <c r="AQ456" s="3">
        <f>IF(AND(Table13[[#This Row],[Average_amount_spent_per_visit_last_3_months]]&gt;=1,Table13[[#This Row],[Average_amount_spent_per_visit_last_3_months]]&lt;=999),1,0)</f>
        <v>0</v>
      </c>
      <c r="AR456" s="3">
        <f>IF(AND(Table13[[#This Row],[Average_amount_spent_per_visit_last_3_months]]&gt;=1000,Table13[[#This Row],[Average_amount_spent_per_visit_last_3_months]]&lt;=6700),1,0)</f>
        <v>1</v>
      </c>
      <c r="AS456">
        <v>2</v>
      </c>
      <c r="AT456">
        <v>39</v>
      </c>
      <c r="AU456">
        <f>IF(AND(Table13[[#This Row],[Age]]&gt;=18,Table13[[#This Row],[Age]]&lt;=25),1,0)</f>
        <v>0</v>
      </c>
      <c r="AV456">
        <f>IF(AND(Table13[[#This Row],[Age]]&gt;=26,Table13[[#This Row],[Age]]&lt;=35),1,0)</f>
        <v>0</v>
      </c>
      <c r="AW456">
        <f>IF(AND(Table13[[#This Row],[Age]]&gt;=36,Table13[[#This Row],[Age]]&lt;=45),1,0)</f>
        <v>1</v>
      </c>
      <c r="AX456">
        <f>IF(AND(Table13[[#This Row],[Age]]&gt;=46,Table13[[#This Row],[Age]]&lt;=55),1,0)</f>
        <v>0</v>
      </c>
      <c r="AY456">
        <f>IF(AND(Table13[[#This Row],[Age]]&gt;=56,Table13[[#This Row],[Age]]&lt;=67),1,0)</f>
        <v>0</v>
      </c>
      <c r="AZ456" t="s">
        <v>24</v>
      </c>
      <c r="BA456">
        <f>IF(Table13[[#This Row],[Marital Status]]="Married",1,0)</f>
        <v>0</v>
      </c>
      <c r="BB456">
        <f>IF(Table13[[#This Row],[Marital Status]]="Single",1,0)</f>
        <v>1</v>
      </c>
      <c r="BC456" t="s">
        <v>28</v>
      </c>
      <c r="BD456">
        <f>IF(Table13[[#This Row],[gender]]="Male",1,0)</f>
        <v>0</v>
      </c>
      <c r="BE456">
        <f>IF(Table13[[#This Row],[gender]]="Female",1,0)</f>
        <v>1</v>
      </c>
      <c r="BF456" t="s">
        <v>19</v>
      </c>
      <c r="BG456">
        <f>IF(Table13[[#This Row],[Highest level of Education]]="Did not attend school",1,0)</f>
        <v>0</v>
      </c>
      <c r="BH456">
        <f>IF(Table13[[#This Row],[Highest level of Education]]="K12 completed",1,0)</f>
        <v>0</v>
      </c>
      <c r="BI456">
        <f>IF(Table13[[#This Row],[Highest level of Education]]="High School Completed",1,0)</f>
        <v>0</v>
      </c>
      <c r="BJ456">
        <f>IF(Table13[[#This Row],[Highest level of Education]]="Technical Diploma/Partially completed College",1,0)</f>
        <v>0</v>
      </c>
      <c r="BK456">
        <f>IF(Table13[[#This Row],[Highest level of Education]]="University/College Degree",1,0)</f>
        <v>1</v>
      </c>
      <c r="BL456">
        <f>IF(Table13[[#This Row],[Highest level of Education]]="Post-graduate education",1,0)</f>
        <v>0</v>
      </c>
      <c r="BM456">
        <v>0</v>
      </c>
      <c r="BN456">
        <v>1</v>
      </c>
      <c r="BO456">
        <v>4</v>
      </c>
      <c r="BP456">
        <f>IF(Table13[[#This Row],[Monthly_Income 1_5500 2_8000 3_11000 4_15000 5_20000 6_27000 7_35000 8_5000 9_51000 98_0]]=1,1,0)</f>
        <v>0</v>
      </c>
      <c r="BQ456">
        <f>IF(Table13[[#This Row],[Monthly_Income 1_5500 2_8000 3_11000 4_15000 5_20000 6_27000 7_35000 8_5000 9_51000 98_0]]=2,1,0)</f>
        <v>0</v>
      </c>
      <c r="BR456">
        <f>IF(Table13[[#This Row],[Monthly_Income 1_5500 2_8000 3_11000 4_15000 5_20000 6_27000 7_35000 8_5000 9_51000 98_0]]=3,1,0)</f>
        <v>0</v>
      </c>
      <c r="BS456">
        <f>IF(Table13[[#This Row],[Monthly_Income 1_5500 2_8000 3_11000 4_15000 5_20000 6_27000 7_35000 8_5000 9_51000 98_0]]=4,1,0)</f>
        <v>1</v>
      </c>
      <c r="BT456">
        <f>IF(Table13[[#This Row],[Monthly_Income 1_5500 2_8000 3_11000 4_15000 5_20000 6_27000 7_35000 8_5000 9_51000 98_0]]=5,1,0)</f>
        <v>0</v>
      </c>
      <c r="BU456">
        <f>IF(Table13[[#This Row],[Monthly_Income 1_5500 2_8000 3_11000 4_15000 5_20000 6_27000 7_35000 8_5000 9_51000 98_0]]=6,1,0)</f>
        <v>0</v>
      </c>
      <c r="BV456">
        <f>IF(Table13[[#This Row],[Monthly_Income 1_5500 2_8000 3_11000 4_15000 5_20000 6_27000 7_35000 8_5000 9_51000 98_0]]=7,1,0)</f>
        <v>0</v>
      </c>
      <c r="BW456">
        <f>IF(Table13[[#This Row],[Monthly_Income 1_5500 2_8000 3_11000 4_15000 5_20000 6_27000 7_35000 8_5000 9_51000 98_0]]=8,1,0)</f>
        <v>0</v>
      </c>
      <c r="BX456">
        <f>IF(Table13[[#This Row],[Monthly_Income 1_5500 2_8000 3_11000 4_15000 5_20000 6_27000 7_35000 8_5000 9_51000 98_0]]=9,1,0)</f>
        <v>0</v>
      </c>
      <c r="BY456">
        <f>IF(Table13[[#This Row],[Monthly_Income 1_5500 2_8000 3_11000 4_15000 5_20000 6_27000 7_35000 8_5000 9_51000 98_0]]=98,1,0)</f>
        <v>0</v>
      </c>
      <c r="BZ456">
        <v>7</v>
      </c>
      <c r="CA456">
        <f>IF(Table13[[#This Row],[Monthly_Household_Income]]=1,1,0)</f>
        <v>0</v>
      </c>
      <c r="CB456">
        <f>IF(Table13[[#This Row],[Monthly_Household_Income]]=2,1,0)</f>
        <v>0</v>
      </c>
      <c r="CC456">
        <f>IF(Table13[[#This Row],[Monthly_Household_Income]]=3,1,0)</f>
        <v>0</v>
      </c>
      <c r="CD456">
        <f>IF(Table13[[#This Row],[Monthly_Household_Income]]=4,1,0)</f>
        <v>0</v>
      </c>
      <c r="CE456">
        <f>IF(Table13[[#This Row],[Monthly_Household_Income]]=5,1,0)</f>
        <v>0</v>
      </c>
      <c r="CF456">
        <f>IF(Table13[[#This Row],[Monthly_Household_Income]]=6,1,0)</f>
        <v>0</v>
      </c>
      <c r="CG456">
        <f>IF(Table13[[#This Row],[Monthly_Household_Income]]=7,1,0)</f>
        <v>1</v>
      </c>
      <c r="CH456">
        <f>IF(Table13[[#This Row],[Monthly_Household_Income]]=8,1,0)</f>
        <v>0</v>
      </c>
      <c r="CI456">
        <f>IF(Table13[[#This Row],[Monthly_Household_Income]]=9,1,0)</f>
        <v>0</v>
      </c>
      <c r="CJ456">
        <f>IF(Table13[[#This Row],[Monthly_Household_Income]]=98,1,0)</f>
        <v>0</v>
      </c>
    </row>
    <row r="457" spans="1:88">
      <c r="A457">
        <v>1654</v>
      </c>
      <c r="B457" s="1">
        <v>43004</v>
      </c>
      <c r="C457" t="s">
        <v>29</v>
      </c>
      <c r="D457">
        <v>10</v>
      </c>
      <c r="E457">
        <v>7</v>
      </c>
      <c r="F457">
        <v>10</v>
      </c>
      <c r="G457">
        <v>9</v>
      </c>
      <c r="H457">
        <v>8</v>
      </c>
      <c r="I457">
        <v>7</v>
      </c>
      <c r="J457" t="s">
        <v>16</v>
      </c>
      <c r="K457">
        <v>8</v>
      </c>
      <c r="L457">
        <v>7</v>
      </c>
      <c r="M457">
        <v>9</v>
      </c>
      <c r="N457">
        <v>10</v>
      </c>
      <c r="O457">
        <v>9</v>
      </c>
      <c r="P457">
        <v>10</v>
      </c>
      <c r="Q457">
        <v>8</v>
      </c>
      <c r="R457">
        <v>8</v>
      </c>
      <c r="S457">
        <v>9</v>
      </c>
      <c r="T457">
        <v>8</v>
      </c>
      <c r="U457">
        <v>8</v>
      </c>
      <c r="V457">
        <v>9</v>
      </c>
      <c r="W457">
        <v>9</v>
      </c>
      <c r="X457">
        <v>8</v>
      </c>
      <c r="Y457">
        <v>8</v>
      </c>
      <c r="Z457">
        <v>9</v>
      </c>
      <c r="AA457">
        <v>8</v>
      </c>
      <c r="AB457">
        <v>8</v>
      </c>
      <c r="AC457">
        <v>2</v>
      </c>
      <c r="AD457">
        <f>IF(Table13[[#This Row],[payment]]=1,1,0)</f>
        <v>0</v>
      </c>
      <c r="AE457">
        <f>IF(Table13[[#This Row],[payment]]=2,1,0)</f>
        <v>1</v>
      </c>
      <c r="AF457">
        <f>IF(Table13[[#This Row],[payment]]=3,1,0)</f>
        <v>0</v>
      </c>
      <c r="AG457">
        <v>1</v>
      </c>
      <c r="AH457">
        <f>IF(Table13[[#This Row],[method_payment]]=1,1,0)</f>
        <v>1</v>
      </c>
      <c r="AI457">
        <f>IF(Table13[[#This Row],[method_payment]]=2,1,0)</f>
        <v>0</v>
      </c>
      <c r="AJ457">
        <f>IF(Table13[[#This Row],[method_payment]]=3,1,0)</f>
        <v>0</v>
      </c>
      <c r="AK457">
        <f>IF(Table13[[#This Row],[method_payment]]=5,1,0)</f>
        <v>0</v>
      </c>
      <c r="AL457">
        <f>IF(Table13[[#This Row],[method_payment]]=6,1,0)</f>
        <v>0</v>
      </c>
      <c r="AM457" t="s">
        <v>16</v>
      </c>
      <c r="AN457" t="s">
        <v>16</v>
      </c>
      <c r="AO457">
        <v>1</v>
      </c>
      <c r="AP457" s="2">
        <v>1748.94</v>
      </c>
      <c r="AQ457" s="3">
        <f>IF(AND(Table13[[#This Row],[Average_amount_spent_per_visit_last_3_months]]&gt;=1,Table13[[#This Row],[Average_amount_spent_per_visit_last_3_months]]&lt;=999),1,0)</f>
        <v>0</v>
      </c>
      <c r="AR457" s="3">
        <f>IF(AND(Table13[[#This Row],[Average_amount_spent_per_visit_last_3_months]]&gt;=1000,Table13[[#This Row],[Average_amount_spent_per_visit_last_3_months]]&lt;=6700),1,0)</f>
        <v>1</v>
      </c>
      <c r="AS457">
        <v>2</v>
      </c>
      <c r="AT457">
        <v>36</v>
      </c>
      <c r="AU457">
        <f>IF(AND(Table13[[#This Row],[Age]]&gt;=18,Table13[[#This Row],[Age]]&lt;=25),1,0)</f>
        <v>0</v>
      </c>
      <c r="AV457">
        <f>IF(AND(Table13[[#This Row],[Age]]&gt;=26,Table13[[#This Row],[Age]]&lt;=35),1,0)</f>
        <v>0</v>
      </c>
      <c r="AW457">
        <f>IF(AND(Table13[[#This Row],[Age]]&gt;=36,Table13[[#This Row],[Age]]&lt;=45),1,0)</f>
        <v>1</v>
      </c>
      <c r="AX457">
        <f>IF(AND(Table13[[#This Row],[Age]]&gt;=46,Table13[[#This Row],[Age]]&lt;=55),1,0)</f>
        <v>0</v>
      </c>
      <c r="AY457">
        <f>IF(AND(Table13[[#This Row],[Age]]&gt;=56,Table13[[#This Row],[Age]]&lt;=67),1,0)</f>
        <v>0</v>
      </c>
      <c r="AZ457" t="s">
        <v>25</v>
      </c>
      <c r="BA457">
        <f>IF(Table13[[#This Row],[Marital Status]]="Married",1,0)</f>
        <v>1</v>
      </c>
      <c r="BB457">
        <f>IF(Table13[[#This Row],[Marital Status]]="Single",1,0)</f>
        <v>0</v>
      </c>
      <c r="BC457" t="s">
        <v>27</v>
      </c>
      <c r="BD457">
        <f>IF(Table13[[#This Row],[gender]]="Male",1,0)</f>
        <v>1</v>
      </c>
      <c r="BE457">
        <f>IF(Table13[[#This Row],[gender]]="Female",1,0)</f>
        <v>0</v>
      </c>
      <c r="BF457" t="s">
        <v>23</v>
      </c>
      <c r="BG457">
        <f>IF(Table13[[#This Row],[Highest level of Education]]="Did not attend school",1,0)</f>
        <v>0</v>
      </c>
      <c r="BH457">
        <f>IF(Table13[[#This Row],[Highest level of Education]]="K12 completed",1,0)</f>
        <v>0</v>
      </c>
      <c r="BI457">
        <f>IF(Table13[[#This Row],[Highest level of Education]]="High School Completed",1,0)</f>
        <v>0</v>
      </c>
      <c r="BJ457">
        <f>IF(Table13[[#This Row],[Highest level of Education]]="Technical Diploma/Partially completed College",1,0)</f>
        <v>1</v>
      </c>
      <c r="BK457">
        <f>IF(Table13[[#This Row],[Highest level of Education]]="University/College Degree",1,0)</f>
        <v>0</v>
      </c>
      <c r="BL457">
        <f>IF(Table13[[#This Row],[Highest level of Education]]="Post-graduate education",1,0)</f>
        <v>0</v>
      </c>
      <c r="BM457">
        <v>1</v>
      </c>
      <c r="BN457">
        <v>1</v>
      </c>
      <c r="BO457">
        <v>4</v>
      </c>
      <c r="BP457">
        <f>IF(Table13[[#This Row],[Monthly_Income 1_5500 2_8000 3_11000 4_15000 5_20000 6_27000 7_35000 8_5000 9_51000 98_0]]=1,1,0)</f>
        <v>0</v>
      </c>
      <c r="BQ457">
        <f>IF(Table13[[#This Row],[Monthly_Income 1_5500 2_8000 3_11000 4_15000 5_20000 6_27000 7_35000 8_5000 9_51000 98_0]]=2,1,0)</f>
        <v>0</v>
      </c>
      <c r="BR457">
        <f>IF(Table13[[#This Row],[Monthly_Income 1_5500 2_8000 3_11000 4_15000 5_20000 6_27000 7_35000 8_5000 9_51000 98_0]]=3,1,0)</f>
        <v>0</v>
      </c>
      <c r="BS457">
        <f>IF(Table13[[#This Row],[Monthly_Income 1_5500 2_8000 3_11000 4_15000 5_20000 6_27000 7_35000 8_5000 9_51000 98_0]]=4,1,0)</f>
        <v>1</v>
      </c>
      <c r="BT457">
        <f>IF(Table13[[#This Row],[Monthly_Income 1_5500 2_8000 3_11000 4_15000 5_20000 6_27000 7_35000 8_5000 9_51000 98_0]]=5,1,0)</f>
        <v>0</v>
      </c>
      <c r="BU457">
        <f>IF(Table13[[#This Row],[Monthly_Income 1_5500 2_8000 3_11000 4_15000 5_20000 6_27000 7_35000 8_5000 9_51000 98_0]]=6,1,0)</f>
        <v>0</v>
      </c>
      <c r="BV457">
        <f>IF(Table13[[#This Row],[Monthly_Income 1_5500 2_8000 3_11000 4_15000 5_20000 6_27000 7_35000 8_5000 9_51000 98_0]]=7,1,0)</f>
        <v>0</v>
      </c>
      <c r="BW457">
        <f>IF(Table13[[#This Row],[Monthly_Income 1_5500 2_8000 3_11000 4_15000 5_20000 6_27000 7_35000 8_5000 9_51000 98_0]]=8,1,0)</f>
        <v>0</v>
      </c>
      <c r="BX457">
        <f>IF(Table13[[#This Row],[Monthly_Income 1_5500 2_8000 3_11000 4_15000 5_20000 6_27000 7_35000 8_5000 9_51000 98_0]]=9,1,0)</f>
        <v>0</v>
      </c>
      <c r="BY457">
        <f>IF(Table13[[#This Row],[Monthly_Income 1_5500 2_8000 3_11000 4_15000 5_20000 6_27000 7_35000 8_5000 9_51000 98_0]]=98,1,0)</f>
        <v>0</v>
      </c>
      <c r="BZ457">
        <v>6</v>
      </c>
      <c r="CA457">
        <f>IF(Table13[[#This Row],[Monthly_Household_Income]]=1,1,0)</f>
        <v>0</v>
      </c>
      <c r="CB457">
        <f>IF(Table13[[#This Row],[Monthly_Household_Income]]=2,1,0)</f>
        <v>0</v>
      </c>
      <c r="CC457">
        <f>IF(Table13[[#This Row],[Monthly_Household_Income]]=3,1,0)</f>
        <v>0</v>
      </c>
      <c r="CD457">
        <f>IF(Table13[[#This Row],[Monthly_Household_Income]]=4,1,0)</f>
        <v>0</v>
      </c>
      <c r="CE457">
        <f>IF(Table13[[#This Row],[Monthly_Household_Income]]=5,1,0)</f>
        <v>0</v>
      </c>
      <c r="CF457">
        <f>IF(Table13[[#This Row],[Monthly_Household_Income]]=6,1,0)</f>
        <v>1</v>
      </c>
      <c r="CG457">
        <f>IF(Table13[[#This Row],[Monthly_Household_Income]]=7,1,0)</f>
        <v>0</v>
      </c>
      <c r="CH457">
        <f>IF(Table13[[#This Row],[Monthly_Household_Income]]=8,1,0)</f>
        <v>0</v>
      </c>
      <c r="CI457">
        <f>IF(Table13[[#This Row],[Monthly_Household_Income]]=9,1,0)</f>
        <v>0</v>
      </c>
      <c r="CJ457">
        <f>IF(Table13[[#This Row],[Monthly_Household_Income]]=98,1,0)</f>
        <v>0</v>
      </c>
    </row>
    <row r="458" spans="1:88">
      <c r="A458">
        <v>1660</v>
      </c>
      <c r="B458" s="1">
        <v>43068</v>
      </c>
      <c r="C458" t="s">
        <v>34</v>
      </c>
      <c r="D458">
        <v>8</v>
      </c>
      <c r="E458">
        <v>7</v>
      </c>
      <c r="F458">
        <v>6</v>
      </c>
      <c r="G458">
        <v>8</v>
      </c>
      <c r="H458">
        <v>8</v>
      </c>
      <c r="I458">
        <v>7</v>
      </c>
      <c r="J458" t="s">
        <v>15</v>
      </c>
      <c r="K458">
        <v>7</v>
      </c>
      <c r="L458">
        <v>7</v>
      </c>
      <c r="M458">
        <v>6</v>
      </c>
      <c r="N458">
        <v>6</v>
      </c>
      <c r="O458">
        <v>8</v>
      </c>
      <c r="P458">
        <v>7</v>
      </c>
      <c r="Q458">
        <v>7</v>
      </c>
      <c r="R458">
        <v>6</v>
      </c>
      <c r="S458">
        <v>6</v>
      </c>
      <c r="T458">
        <v>8</v>
      </c>
      <c r="U458">
        <v>9</v>
      </c>
      <c r="V458">
        <v>6</v>
      </c>
      <c r="W458">
        <v>6</v>
      </c>
      <c r="X458">
        <v>8</v>
      </c>
      <c r="Y458">
        <v>8</v>
      </c>
      <c r="Z458">
        <v>7</v>
      </c>
      <c r="AA458">
        <v>7</v>
      </c>
      <c r="AB458">
        <v>6</v>
      </c>
      <c r="AC458">
        <v>1</v>
      </c>
      <c r="AD458">
        <f>IF(Table13[[#This Row],[payment]]=1,1,0)</f>
        <v>1</v>
      </c>
      <c r="AE458">
        <f>IF(Table13[[#This Row],[payment]]=2,1,0)</f>
        <v>0</v>
      </c>
      <c r="AF458">
        <f>IF(Table13[[#This Row],[payment]]=3,1,0)</f>
        <v>0</v>
      </c>
      <c r="AG458">
        <v>6</v>
      </c>
      <c r="AH458">
        <f>IF(Table13[[#This Row],[method_payment]]=1,1,0)</f>
        <v>0</v>
      </c>
      <c r="AI458">
        <f>IF(Table13[[#This Row],[method_payment]]=2,1,0)</f>
        <v>0</v>
      </c>
      <c r="AJ458">
        <f>IF(Table13[[#This Row],[method_payment]]=3,1,0)</f>
        <v>0</v>
      </c>
      <c r="AK458">
        <f>IF(Table13[[#This Row],[method_payment]]=5,1,0)</f>
        <v>0</v>
      </c>
      <c r="AL458">
        <f>IF(Table13[[#This Row],[method_payment]]=6,1,0)</f>
        <v>1</v>
      </c>
      <c r="AM458" t="s">
        <v>16</v>
      </c>
      <c r="AN458" t="s">
        <v>15</v>
      </c>
      <c r="AO458">
        <v>2</v>
      </c>
      <c r="AP458" s="2">
        <v>489.33</v>
      </c>
      <c r="AQ458" s="3">
        <f>IF(AND(Table13[[#This Row],[Average_amount_spent_per_visit_last_3_months]]&gt;=1,Table13[[#This Row],[Average_amount_spent_per_visit_last_3_months]]&lt;=999),1,0)</f>
        <v>1</v>
      </c>
      <c r="AR458" s="3">
        <f>IF(AND(Table13[[#This Row],[Average_amount_spent_per_visit_last_3_months]]&gt;=1000,Table13[[#This Row],[Average_amount_spent_per_visit_last_3_months]]&lt;=6700),1,0)</f>
        <v>0</v>
      </c>
      <c r="AS458">
        <v>1</v>
      </c>
      <c r="AT458">
        <v>42</v>
      </c>
      <c r="AU458">
        <f>IF(AND(Table13[[#This Row],[Age]]&gt;=18,Table13[[#This Row],[Age]]&lt;=25),1,0)</f>
        <v>0</v>
      </c>
      <c r="AV458">
        <f>IF(AND(Table13[[#This Row],[Age]]&gt;=26,Table13[[#This Row],[Age]]&lt;=35),1,0)</f>
        <v>0</v>
      </c>
      <c r="AW458">
        <f>IF(AND(Table13[[#This Row],[Age]]&gt;=36,Table13[[#This Row],[Age]]&lt;=45),1,0)</f>
        <v>1</v>
      </c>
      <c r="AX458">
        <f>IF(AND(Table13[[#This Row],[Age]]&gt;=46,Table13[[#This Row],[Age]]&lt;=55),1,0)</f>
        <v>0</v>
      </c>
      <c r="AY458">
        <f>IF(AND(Table13[[#This Row],[Age]]&gt;=56,Table13[[#This Row],[Age]]&lt;=67),1,0)</f>
        <v>0</v>
      </c>
      <c r="AZ458" t="s">
        <v>25</v>
      </c>
      <c r="BA458">
        <f>IF(Table13[[#This Row],[Marital Status]]="Married",1,0)</f>
        <v>1</v>
      </c>
      <c r="BB458">
        <f>IF(Table13[[#This Row],[Marital Status]]="Single",1,0)</f>
        <v>0</v>
      </c>
      <c r="BC458" t="s">
        <v>28</v>
      </c>
      <c r="BD458">
        <f>IF(Table13[[#This Row],[gender]]="Male",1,0)</f>
        <v>0</v>
      </c>
      <c r="BE458">
        <f>IF(Table13[[#This Row],[gender]]="Female",1,0)</f>
        <v>1</v>
      </c>
      <c r="BF458" t="s">
        <v>23</v>
      </c>
      <c r="BG458">
        <f>IF(Table13[[#This Row],[Highest level of Education]]="Did not attend school",1,0)</f>
        <v>0</v>
      </c>
      <c r="BH458">
        <f>IF(Table13[[#This Row],[Highest level of Education]]="K12 completed",1,0)</f>
        <v>0</v>
      </c>
      <c r="BI458">
        <f>IF(Table13[[#This Row],[Highest level of Education]]="High School Completed",1,0)</f>
        <v>0</v>
      </c>
      <c r="BJ458">
        <f>IF(Table13[[#This Row],[Highest level of Education]]="Technical Diploma/Partially completed College",1,0)</f>
        <v>1</v>
      </c>
      <c r="BK458">
        <f>IF(Table13[[#This Row],[Highest level of Education]]="University/College Degree",1,0)</f>
        <v>0</v>
      </c>
      <c r="BL458">
        <f>IF(Table13[[#This Row],[Highest level of Education]]="Post-graduate education",1,0)</f>
        <v>0</v>
      </c>
      <c r="BM458">
        <v>3</v>
      </c>
      <c r="BN458">
        <v>3</v>
      </c>
      <c r="BO458" t="s">
        <v>1</v>
      </c>
      <c r="BP458">
        <f>IF(Table13[[#This Row],[Monthly_Income 1_5500 2_8000 3_11000 4_15000 5_20000 6_27000 7_35000 8_5000 9_51000 98_0]]=1,1,0)</f>
        <v>0</v>
      </c>
      <c r="BQ458">
        <f>IF(Table13[[#This Row],[Monthly_Income 1_5500 2_8000 3_11000 4_15000 5_20000 6_27000 7_35000 8_5000 9_51000 98_0]]=2,1,0)</f>
        <v>0</v>
      </c>
      <c r="BR458">
        <f>IF(Table13[[#This Row],[Monthly_Income 1_5500 2_8000 3_11000 4_15000 5_20000 6_27000 7_35000 8_5000 9_51000 98_0]]=3,1,0)</f>
        <v>0</v>
      </c>
      <c r="BS458">
        <f>IF(Table13[[#This Row],[Monthly_Income 1_5500 2_8000 3_11000 4_15000 5_20000 6_27000 7_35000 8_5000 9_51000 98_0]]=4,1,0)</f>
        <v>0</v>
      </c>
      <c r="BT458">
        <f>IF(Table13[[#This Row],[Monthly_Income 1_5500 2_8000 3_11000 4_15000 5_20000 6_27000 7_35000 8_5000 9_51000 98_0]]=5,1,0)</f>
        <v>0</v>
      </c>
      <c r="BU458">
        <f>IF(Table13[[#This Row],[Monthly_Income 1_5500 2_8000 3_11000 4_15000 5_20000 6_27000 7_35000 8_5000 9_51000 98_0]]=6,1,0)</f>
        <v>0</v>
      </c>
      <c r="BV458">
        <f>IF(Table13[[#This Row],[Monthly_Income 1_5500 2_8000 3_11000 4_15000 5_20000 6_27000 7_35000 8_5000 9_51000 98_0]]=7,1,0)</f>
        <v>0</v>
      </c>
      <c r="BW458">
        <f>IF(Table13[[#This Row],[Monthly_Income 1_5500 2_8000 3_11000 4_15000 5_20000 6_27000 7_35000 8_5000 9_51000 98_0]]=8,1,0)</f>
        <v>0</v>
      </c>
      <c r="BX458">
        <f>IF(Table13[[#This Row],[Monthly_Income 1_5500 2_8000 3_11000 4_15000 5_20000 6_27000 7_35000 8_5000 9_51000 98_0]]=9,1,0)</f>
        <v>0</v>
      </c>
      <c r="BY458">
        <f>IF(Table13[[#This Row],[Monthly_Income 1_5500 2_8000 3_11000 4_15000 5_20000 6_27000 7_35000 8_5000 9_51000 98_0]]=98,1,0)</f>
        <v>0</v>
      </c>
      <c r="BZ458">
        <v>5</v>
      </c>
      <c r="CA458">
        <f>IF(Table13[[#This Row],[Monthly_Household_Income]]=1,1,0)</f>
        <v>0</v>
      </c>
      <c r="CB458">
        <f>IF(Table13[[#This Row],[Monthly_Household_Income]]=2,1,0)</f>
        <v>0</v>
      </c>
      <c r="CC458">
        <f>IF(Table13[[#This Row],[Monthly_Household_Income]]=3,1,0)</f>
        <v>0</v>
      </c>
      <c r="CD458">
        <f>IF(Table13[[#This Row],[Monthly_Household_Income]]=4,1,0)</f>
        <v>0</v>
      </c>
      <c r="CE458">
        <f>IF(Table13[[#This Row],[Monthly_Household_Income]]=5,1,0)</f>
        <v>1</v>
      </c>
      <c r="CF458">
        <f>IF(Table13[[#This Row],[Monthly_Household_Income]]=6,1,0)</f>
        <v>0</v>
      </c>
      <c r="CG458">
        <f>IF(Table13[[#This Row],[Monthly_Household_Income]]=7,1,0)</f>
        <v>0</v>
      </c>
      <c r="CH458">
        <f>IF(Table13[[#This Row],[Monthly_Household_Income]]=8,1,0)</f>
        <v>0</v>
      </c>
      <c r="CI458">
        <f>IF(Table13[[#This Row],[Monthly_Household_Income]]=9,1,0)</f>
        <v>0</v>
      </c>
      <c r="CJ458">
        <f>IF(Table13[[#This Row],[Monthly_Household_Income]]=98,1,0)</f>
        <v>0</v>
      </c>
    </row>
    <row r="459" spans="1:88">
      <c r="A459">
        <v>1665</v>
      </c>
      <c r="B459" s="1">
        <v>43009</v>
      </c>
      <c r="C459" t="s">
        <v>31</v>
      </c>
      <c r="D459">
        <v>7</v>
      </c>
      <c r="E459">
        <v>9</v>
      </c>
      <c r="F459">
        <v>7</v>
      </c>
      <c r="G459">
        <v>9</v>
      </c>
      <c r="H459">
        <v>7</v>
      </c>
      <c r="I459">
        <v>9</v>
      </c>
      <c r="J459" t="s">
        <v>16</v>
      </c>
      <c r="K459">
        <v>8</v>
      </c>
      <c r="L459">
        <v>9</v>
      </c>
      <c r="M459">
        <v>7</v>
      </c>
      <c r="N459">
        <v>9</v>
      </c>
      <c r="O459">
        <v>9</v>
      </c>
      <c r="P459">
        <v>10</v>
      </c>
      <c r="Q459">
        <v>8</v>
      </c>
      <c r="R459">
        <v>9</v>
      </c>
      <c r="S459">
        <v>7</v>
      </c>
      <c r="T459">
        <v>9</v>
      </c>
      <c r="U459">
        <v>10</v>
      </c>
      <c r="V459">
        <v>8</v>
      </c>
      <c r="W459">
        <v>9</v>
      </c>
      <c r="X459">
        <v>8</v>
      </c>
      <c r="Y459">
        <v>7</v>
      </c>
      <c r="Z459">
        <v>8</v>
      </c>
      <c r="AA459">
        <v>9</v>
      </c>
      <c r="AB459">
        <v>9</v>
      </c>
      <c r="AC459">
        <v>1</v>
      </c>
      <c r="AD459">
        <f>IF(Table13[[#This Row],[payment]]=1,1,0)</f>
        <v>1</v>
      </c>
      <c r="AE459">
        <f>IF(Table13[[#This Row],[payment]]=2,1,0)</f>
        <v>0</v>
      </c>
      <c r="AF459">
        <f>IF(Table13[[#This Row],[payment]]=3,1,0)</f>
        <v>0</v>
      </c>
      <c r="AG459">
        <v>6</v>
      </c>
      <c r="AH459">
        <f>IF(Table13[[#This Row],[method_payment]]=1,1,0)</f>
        <v>0</v>
      </c>
      <c r="AI459">
        <f>IF(Table13[[#This Row],[method_payment]]=2,1,0)</f>
        <v>0</v>
      </c>
      <c r="AJ459">
        <f>IF(Table13[[#This Row],[method_payment]]=3,1,0)</f>
        <v>0</v>
      </c>
      <c r="AK459">
        <f>IF(Table13[[#This Row],[method_payment]]=5,1,0)</f>
        <v>0</v>
      </c>
      <c r="AL459">
        <f>IF(Table13[[#This Row],[method_payment]]=6,1,0)</f>
        <v>1</v>
      </c>
      <c r="AM459" t="s">
        <v>16</v>
      </c>
      <c r="AN459" t="s">
        <v>16</v>
      </c>
      <c r="AO459">
        <v>3</v>
      </c>
      <c r="AP459" s="2">
        <v>133.03</v>
      </c>
      <c r="AQ459" s="3">
        <f>IF(AND(Table13[[#This Row],[Average_amount_spent_per_visit_last_3_months]]&gt;=1,Table13[[#This Row],[Average_amount_spent_per_visit_last_3_months]]&lt;=999),1,0)</f>
        <v>1</v>
      </c>
      <c r="AR459" s="3">
        <f>IF(AND(Table13[[#This Row],[Average_amount_spent_per_visit_last_3_months]]&gt;=1000,Table13[[#This Row],[Average_amount_spent_per_visit_last_3_months]]&lt;=6700),1,0)</f>
        <v>0</v>
      </c>
      <c r="AS459">
        <v>1</v>
      </c>
      <c r="AT459">
        <v>35</v>
      </c>
      <c r="AU459">
        <f>IF(AND(Table13[[#This Row],[Age]]&gt;=18,Table13[[#This Row],[Age]]&lt;=25),1,0)</f>
        <v>0</v>
      </c>
      <c r="AV459">
        <f>IF(AND(Table13[[#This Row],[Age]]&gt;=26,Table13[[#This Row],[Age]]&lt;=35),1,0)</f>
        <v>1</v>
      </c>
      <c r="AW459">
        <f>IF(AND(Table13[[#This Row],[Age]]&gt;=36,Table13[[#This Row],[Age]]&lt;=45),1,0)</f>
        <v>0</v>
      </c>
      <c r="AX459">
        <f>IF(AND(Table13[[#This Row],[Age]]&gt;=46,Table13[[#This Row],[Age]]&lt;=55),1,0)</f>
        <v>0</v>
      </c>
      <c r="AY459">
        <f>IF(AND(Table13[[#This Row],[Age]]&gt;=56,Table13[[#This Row],[Age]]&lt;=67),1,0)</f>
        <v>0</v>
      </c>
      <c r="AZ459" t="s">
        <v>25</v>
      </c>
      <c r="BA459">
        <f>IF(Table13[[#This Row],[Marital Status]]="Married",1,0)</f>
        <v>1</v>
      </c>
      <c r="BB459">
        <f>IF(Table13[[#This Row],[Marital Status]]="Single",1,0)</f>
        <v>0</v>
      </c>
      <c r="BC459" t="s">
        <v>28</v>
      </c>
      <c r="BD459">
        <f>IF(Table13[[#This Row],[gender]]="Male",1,0)</f>
        <v>0</v>
      </c>
      <c r="BE459">
        <f>IF(Table13[[#This Row],[gender]]="Female",1,0)</f>
        <v>1</v>
      </c>
      <c r="BF459" t="s">
        <v>19</v>
      </c>
      <c r="BG459">
        <f>IF(Table13[[#This Row],[Highest level of Education]]="Did not attend school",1,0)</f>
        <v>0</v>
      </c>
      <c r="BH459">
        <f>IF(Table13[[#This Row],[Highest level of Education]]="K12 completed",1,0)</f>
        <v>0</v>
      </c>
      <c r="BI459">
        <f>IF(Table13[[#This Row],[Highest level of Education]]="High School Completed",1,0)</f>
        <v>0</v>
      </c>
      <c r="BJ459">
        <f>IF(Table13[[#This Row],[Highest level of Education]]="Technical Diploma/Partially completed College",1,0)</f>
        <v>0</v>
      </c>
      <c r="BK459">
        <f>IF(Table13[[#This Row],[Highest level of Education]]="University/College Degree",1,0)</f>
        <v>1</v>
      </c>
      <c r="BL459">
        <f>IF(Table13[[#This Row],[Highest level of Education]]="Post-graduate education",1,0)</f>
        <v>0</v>
      </c>
      <c r="BM459">
        <v>2</v>
      </c>
      <c r="BN459">
        <v>1</v>
      </c>
      <c r="BO459">
        <v>5</v>
      </c>
      <c r="BP459">
        <f>IF(Table13[[#This Row],[Monthly_Income 1_5500 2_8000 3_11000 4_15000 5_20000 6_27000 7_35000 8_5000 9_51000 98_0]]=1,1,0)</f>
        <v>0</v>
      </c>
      <c r="BQ459">
        <f>IF(Table13[[#This Row],[Monthly_Income 1_5500 2_8000 3_11000 4_15000 5_20000 6_27000 7_35000 8_5000 9_51000 98_0]]=2,1,0)</f>
        <v>0</v>
      </c>
      <c r="BR459">
        <f>IF(Table13[[#This Row],[Monthly_Income 1_5500 2_8000 3_11000 4_15000 5_20000 6_27000 7_35000 8_5000 9_51000 98_0]]=3,1,0)</f>
        <v>0</v>
      </c>
      <c r="BS459">
        <f>IF(Table13[[#This Row],[Monthly_Income 1_5500 2_8000 3_11000 4_15000 5_20000 6_27000 7_35000 8_5000 9_51000 98_0]]=4,1,0)</f>
        <v>0</v>
      </c>
      <c r="BT459">
        <f>IF(Table13[[#This Row],[Monthly_Income 1_5500 2_8000 3_11000 4_15000 5_20000 6_27000 7_35000 8_5000 9_51000 98_0]]=5,1,0)</f>
        <v>1</v>
      </c>
      <c r="BU459">
        <f>IF(Table13[[#This Row],[Monthly_Income 1_5500 2_8000 3_11000 4_15000 5_20000 6_27000 7_35000 8_5000 9_51000 98_0]]=6,1,0)</f>
        <v>0</v>
      </c>
      <c r="BV459">
        <f>IF(Table13[[#This Row],[Monthly_Income 1_5500 2_8000 3_11000 4_15000 5_20000 6_27000 7_35000 8_5000 9_51000 98_0]]=7,1,0)</f>
        <v>0</v>
      </c>
      <c r="BW459">
        <f>IF(Table13[[#This Row],[Monthly_Income 1_5500 2_8000 3_11000 4_15000 5_20000 6_27000 7_35000 8_5000 9_51000 98_0]]=8,1,0)</f>
        <v>0</v>
      </c>
      <c r="BX459">
        <f>IF(Table13[[#This Row],[Monthly_Income 1_5500 2_8000 3_11000 4_15000 5_20000 6_27000 7_35000 8_5000 9_51000 98_0]]=9,1,0)</f>
        <v>0</v>
      </c>
      <c r="BY459">
        <f>IF(Table13[[#This Row],[Monthly_Income 1_5500 2_8000 3_11000 4_15000 5_20000 6_27000 7_35000 8_5000 9_51000 98_0]]=98,1,0)</f>
        <v>0</v>
      </c>
      <c r="BZ459">
        <v>6</v>
      </c>
      <c r="CA459">
        <f>IF(Table13[[#This Row],[Monthly_Household_Income]]=1,1,0)</f>
        <v>0</v>
      </c>
      <c r="CB459">
        <f>IF(Table13[[#This Row],[Monthly_Household_Income]]=2,1,0)</f>
        <v>0</v>
      </c>
      <c r="CC459">
        <f>IF(Table13[[#This Row],[Monthly_Household_Income]]=3,1,0)</f>
        <v>0</v>
      </c>
      <c r="CD459">
        <f>IF(Table13[[#This Row],[Monthly_Household_Income]]=4,1,0)</f>
        <v>0</v>
      </c>
      <c r="CE459">
        <f>IF(Table13[[#This Row],[Monthly_Household_Income]]=5,1,0)</f>
        <v>0</v>
      </c>
      <c r="CF459">
        <f>IF(Table13[[#This Row],[Monthly_Household_Income]]=6,1,0)</f>
        <v>1</v>
      </c>
      <c r="CG459">
        <f>IF(Table13[[#This Row],[Monthly_Household_Income]]=7,1,0)</f>
        <v>0</v>
      </c>
      <c r="CH459">
        <f>IF(Table13[[#This Row],[Monthly_Household_Income]]=8,1,0)</f>
        <v>0</v>
      </c>
      <c r="CI459">
        <f>IF(Table13[[#This Row],[Monthly_Household_Income]]=9,1,0)</f>
        <v>0</v>
      </c>
      <c r="CJ459">
        <f>IF(Table13[[#This Row],[Monthly_Household_Income]]=98,1,0)</f>
        <v>0</v>
      </c>
    </row>
    <row r="460" spans="1:88">
      <c r="A460">
        <v>1667</v>
      </c>
      <c r="B460" s="1">
        <v>42949</v>
      </c>
      <c r="C460" t="s">
        <v>2</v>
      </c>
      <c r="D460">
        <v>5</v>
      </c>
      <c r="E460">
        <v>4</v>
      </c>
      <c r="F460">
        <v>2</v>
      </c>
      <c r="G460">
        <v>4</v>
      </c>
      <c r="H460">
        <v>4</v>
      </c>
      <c r="I460">
        <v>3</v>
      </c>
      <c r="J460" t="s">
        <v>15</v>
      </c>
      <c r="K460">
        <v>7</v>
      </c>
      <c r="L460">
        <v>6</v>
      </c>
      <c r="M460">
        <v>7</v>
      </c>
      <c r="N460">
        <v>7</v>
      </c>
      <c r="O460">
        <v>7</v>
      </c>
      <c r="P460">
        <v>5</v>
      </c>
      <c r="Q460">
        <v>4</v>
      </c>
      <c r="R460">
        <v>4</v>
      </c>
      <c r="S460">
        <v>6</v>
      </c>
      <c r="T460">
        <v>6</v>
      </c>
      <c r="U460">
        <v>7</v>
      </c>
      <c r="V460">
        <v>7</v>
      </c>
      <c r="W460">
        <v>6</v>
      </c>
      <c r="X460">
        <v>7</v>
      </c>
      <c r="Y460">
        <v>7</v>
      </c>
      <c r="Z460">
        <v>3</v>
      </c>
      <c r="AA460">
        <v>5</v>
      </c>
      <c r="AB460">
        <v>3</v>
      </c>
      <c r="AC460">
        <v>2</v>
      </c>
      <c r="AD460">
        <f>IF(Table13[[#This Row],[payment]]=1,1,0)</f>
        <v>0</v>
      </c>
      <c r="AE460">
        <f>IF(Table13[[#This Row],[payment]]=2,1,0)</f>
        <v>1</v>
      </c>
      <c r="AF460">
        <f>IF(Table13[[#This Row],[payment]]=3,1,0)</f>
        <v>0</v>
      </c>
      <c r="AG460">
        <v>3</v>
      </c>
      <c r="AH460">
        <f>IF(Table13[[#This Row],[method_payment]]=1,1,0)</f>
        <v>0</v>
      </c>
      <c r="AI460">
        <f>IF(Table13[[#This Row],[method_payment]]=2,1,0)</f>
        <v>0</v>
      </c>
      <c r="AJ460">
        <f>IF(Table13[[#This Row],[method_payment]]=3,1,0)</f>
        <v>1</v>
      </c>
      <c r="AK460">
        <f>IF(Table13[[#This Row],[method_payment]]=5,1,0)</f>
        <v>0</v>
      </c>
      <c r="AL460">
        <f>IF(Table13[[#This Row],[method_payment]]=6,1,0)</f>
        <v>0</v>
      </c>
      <c r="AM460" t="s">
        <v>16</v>
      </c>
      <c r="AN460" t="s">
        <v>15</v>
      </c>
      <c r="AO460">
        <v>1</v>
      </c>
      <c r="AP460" s="2">
        <v>294.33999999999997</v>
      </c>
      <c r="AQ460" s="3">
        <f>IF(AND(Table13[[#This Row],[Average_amount_spent_per_visit_last_3_months]]&gt;=1,Table13[[#This Row],[Average_amount_spent_per_visit_last_3_months]]&lt;=999),1,0)</f>
        <v>1</v>
      </c>
      <c r="AR460" s="3">
        <f>IF(AND(Table13[[#This Row],[Average_amount_spent_per_visit_last_3_months]]&gt;=1000,Table13[[#This Row],[Average_amount_spent_per_visit_last_3_months]]&lt;=6700),1,0)</f>
        <v>0</v>
      </c>
      <c r="AS460">
        <v>3</v>
      </c>
      <c r="AT460">
        <v>35</v>
      </c>
      <c r="AU460">
        <f>IF(AND(Table13[[#This Row],[Age]]&gt;=18,Table13[[#This Row],[Age]]&lt;=25),1,0)</f>
        <v>0</v>
      </c>
      <c r="AV460">
        <f>IF(AND(Table13[[#This Row],[Age]]&gt;=26,Table13[[#This Row],[Age]]&lt;=35),1,0)</f>
        <v>1</v>
      </c>
      <c r="AW460">
        <f>IF(AND(Table13[[#This Row],[Age]]&gt;=36,Table13[[#This Row],[Age]]&lt;=45),1,0)</f>
        <v>0</v>
      </c>
      <c r="AX460">
        <f>IF(AND(Table13[[#This Row],[Age]]&gt;=46,Table13[[#This Row],[Age]]&lt;=55),1,0)</f>
        <v>0</v>
      </c>
      <c r="AY460">
        <f>IF(AND(Table13[[#This Row],[Age]]&gt;=56,Table13[[#This Row],[Age]]&lt;=67),1,0)</f>
        <v>0</v>
      </c>
      <c r="AZ460" t="s">
        <v>25</v>
      </c>
      <c r="BA460">
        <f>IF(Table13[[#This Row],[Marital Status]]="Married",1,0)</f>
        <v>1</v>
      </c>
      <c r="BB460">
        <f>IF(Table13[[#This Row],[Marital Status]]="Single",1,0)</f>
        <v>0</v>
      </c>
      <c r="BC460" t="s">
        <v>27</v>
      </c>
      <c r="BD460">
        <f>IF(Table13[[#This Row],[gender]]="Male",1,0)</f>
        <v>1</v>
      </c>
      <c r="BE460">
        <f>IF(Table13[[#This Row],[gender]]="Female",1,0)</f>
        <v>0</v>
      </c>
      <c r="BF460" t="s">
        <v>20</v>
      </c>
      <c r="BG460">
        <f>IF(Table13[[#This Row],[Highest level of Education]]="Did not attend school",1,0)</f>
        <v>0</v>
      </c>
      <c r="BH460">
        <f>IF(Table13[[#This Row],[Highest level of Education]]="K12 completed",1,0)</f>
        <v>0</v>
      </c>
      <c r="BI460">
        <f>IF(Table13[[#This Row],[Highest level of Education]]="High School Completed",1,0)</f>
        <v>1</v>
      </c>
      <c r="BJ460">
        <f>IF(Table13[[#This Row],[Highest level of Education]]="Technical Diploma/Partially completed College",1,0)</f>
        <v>0</v>
      </c>
      <c r="BK460">
        <f>IF(Table13[[#This Row],[Highest level of Education]]="University/College Degree",1,0)</f>
        <v>0</v>
      </c>
      <c r="BL460">
        <f>IF(Table13[[#This Row],[Highest level of Education]]="Post-graduate education",1,0)</f>
        <v>0</v>
      </c>
      <c r="BM460">
        <v>3</v>
      </c>
      <c r="BN460">
        <v>1</v>
      </c>
      <c r="BO460">
        <v>2</v>
      </c>
      <c r="BP460">
        <f>IF(Table13[[#This Row],[Monthly_Income 1_5500 2_8000 3_11000 4_15000 5_20000 6_27000 7_35000 8_5000 9_51000 98_0]]=1,1,0)</f>
        <v>0</v>
      </c>
      <c r="BQ460">
        <f>IF(Table13[[#This Row],[Monthly_Income 1_5500 2_8000 3_11000 4_15000 5_20000 6_27000 7_35000 8_5000 9_51000 98_0]]=2,1,0)</f>
        <v>1</v>
      </c>
      <c r="BR460">
        <f>IF(Table13[[#This Row],[Monthly_Income 1_5500 2_8000 3_11000 4_15000 5_20000 6_27000 7_35000 8_5000 9_51000 98_0]]=3,1,0)</f>
        <v>0</v>
      </c>
      <c r="BS460">
        <f>IF(Table13[[#This Row],[Monthly_Income 1_5500 2_8000 3_11000 4_15000 5_20000 6_27000 7_35000 8_5000 9_51000 98_0]]=4,1,0)</f>
        <v>0</v>
      </c>
      <c r="BT460">
        <f>IF(Table13[[#This Row],[Monthly_Income 1_5500 2_8000 3_11000 4_15000 5_20000 6_27000 7_35000 8_5000 9_51000 98_0]]=5,1,0)</f>
        <v>0</v>
      </c>
      <c r="BU460">
        <f>IF(Table13[[#This Row],[Monthly_Income 1_5500 2_8000 3_11000 4_15000 5_20000 6_27000 7_35000 8_5000 9_51000 98_0]]=6,1,0)</f>
        <v>0</v>
      </c>
      <c r="BV460">
        <f>IF(Table13[[#This Row],[Monthly_Income 1_5500 2_8000 3_11000 4_15000 5_20000 6_27000 7_35000 8_5000 9_51000 98_0]]=7,1,0)</f>
        <v>0</v>
      </c>
      <c r="BW460">
        <f>IF(Table13[[#This Row],[Monthly_Income 1_5500 2_8000 3_11000 4_15000 5_20000 6_27000 7_35000 8_5000 9_51000 98_0]]=8,1,0)</f>
        <v>0</v>
      </c>
      <c r="BX460">
        <f>IF(Table13[[#This Row],[Monthly_Income 1_5500 2_8000 3_11000 4_15000 5_20000 6_27000 7_35000 8_5000 9_51000 98_0]]=9,1,0)</f>
        <v>0</v>
      </c>
      <c r="BY460">
        <f>IF(Table13[[#This Row],[Monthly_Income 1_5500 2_8000 3_11000 4_15000 5_20000 6_27000 7_35000 8_5000 9_51000 98_0]]=98,1,0)</f>
        <v>0</v>
      </c>
      <c r="BZ460">
        <v>2</v>
      </c>
      <c r="CA460">
        <f>IF(Table13[[#This Row],[Monthly_Household_Income]]=1,1,0)</f>
        <v>0</v>
      </c>
      <c r="CB460">
        <f>IF(Table13[[#This Row],[Monthly_Household_Income]]=2,1,0)</f>
        <v>1</v>
      </c>
      <c r="CC460">
        <f>IF(Table13[[#This Row],[Monthly_Household_Income]]=3,1,0)</f>
        <v>0</v>
      </c>
      <c r="CD460">
        <f>IF(Table13[[#This Row],[Monthly_Household_Income]]=4,1,0)</f>
        <v>0</v>
      </c>
      <c r="CE460">
        <f>IF(Table13[[#This Row],[Monthly_Household_Income]]=5,1,0)</f>
        <v>0</v>
      </c>
      <c r="CF460">
        <f>IF(Table13[[#This Row],[Monthly_Household_Income]]=6,1,0)</f>
        <v>0</v>
      </c>
      <c r="CG460">
        <f>IF(Table13[[#This Row],[Monthly_Household_Income]]=7,1,0)</f>
        <v>0</v>
      </c>
      <c r="CH460">
        <f>IF(Table13[[#This Row],[Monthly_Household_Income]]=8,1,0)</f>
        <v>0</v>
      </c>
      <c r="CI460">
        <f>IF(Table13[[#This Row],[Monthly_Household_Income]]=9,1,0)</f>
        <v>0</v>
      </c>
      <c r="CJ460">
        <f>IF(Table13[[#This Row],[Monthly_Household_Income]]=98,1,0)</f>
        <v>0</v>
      </c>
    </row>
    <row r="461" spans="1:88">
      <c r="A461">
        <v>1673</v>
      </c>
      <c r="B461" s="1">
        <v>43069</v>
      </c>
      <c r="C461" t="s">
        <v>39</v>
      </c>
      <c r="D461">
        <v>8</v>
      </c>
      <c r="E461">
        <v>8</v>
      </c>
      <c r="F461">
        <v>9</v>
      </c>
      <c r="G461">
        <v>8</v>
      </c>
      <c r="H461">
        <v>7</v>
      </c>
      <c r="I461">
        <v>8</v>
      </c>
      <c r="J461" t="s">
        <v>15</v>
      </c>
      <c r="K461">
        <v>9</v>
      </c>
      <c r="L461">
        <v>10</v>
      </c>
      <c r="M461">
        <v>7</v>
      </c>
      <c r="N461">
        <v>7</v>
      </c>
      <c r="O461">
        <v>9</v>
      </c>
      <c r="P461">
        <v>10</v>
      </c>
      <c r="Q461">
        <v>8</v>
      </c>
      <c r="R461">
        <v>10</v>
      </c>
      <c r="S461">
        <v>8</v>
      </c>
      <c r="T461">
        <v>9</v>
      </c>
      <c r="U461">
        <v>7</v>
      </c>
      <c r="V461">
        <v>8</v>
      </c>
      <c r="W461">
        <v>6</v>
      </c>
      <c r="X461">
        <v>8</v>
      </c>
      <c r="Y461">
        <v>8</v>
      </c>
      <c r="Z461">
        <v>8</v>
      </c>
      <c r="AA461">
        <v>6</v>
      </c>
      <c r="AB461">
        <v>0</v>
      </c>
      <c r="AC461">
        <v>2</v>
      </c>
      <c r="AD461">
        <f>IF(Table13[[#This Row],[payment]]=1,1,0)</f>
        <v>0</v>
      </c>
      <c r="AE461">
        <f>IF(Table13[[#This Row],[payment]]=2,1,0)</f>
        <v>1</v>
      </c>
      <c r="AF461">
        <f>IF(Table13[[#This Row],[payment]]=3,1,0)</f>
        <v>0</v>
      </c>
      <c r="AG461">
        <v>1</v>
      </c>
      <c r="AH461">
        <f>IF(Table13[[#This Row],[method_payment]]=1,1,0)</f>
        <v>1</v>
      </c>
      <c r="AI461">
        <f>IF(Table13[[#This Row],[method_payment]]=2,1,0)</f>
        <v>0</v>
      </c>
      <c r="AJ461">
        <f>IF(Table13[[#This Row],[method_payment]]=3,1,0)</f>
        <v>0</v>
      </c>
      <c r="AK461">
        <f>IF(Table13[[#This Row],[method_payment]]=5,1,0)</f>
        <v>0</v>
      </c>
      <c r="AL461">
        <f>IF(Table13[[#This Row],[method_payment]]=6,1,0)</f>
        <v>0</v>
      </c>
      <c r="AM461" t="s">
        <v>16</v>
      </c>
      <c r="AN461" t="s">
        <v>15</v>
      </c>
      <c r="AO461">
        <v>4</v>
      </c>
      <c r="AP461" s="2">
        <v>250.01</v>
      </c>
      <c r="AQ461" s="3">
        <f>IF(AND(Table13[[#This Row],[Average_amount_spent_per_visit_last_3_months]]&gt;=1,Table13[[#This Row],[Average_amount_spent_per_visit_last_3_months]]&lt;=999),1,0)</f>
        <v>1</v>
      </c>
      <c r="AR461" s="3">
        <f>IF(AND(Table13[[#This Row],[Average_amount_spent_per_visit_last_3_months]]&gt;=1000,Table13[[#This Row],[Average_amount_spent_per_visit_last_3_months]]&lt;=6700),1,0)</f>
        <v>0</v>
      </c>
      <c r="AS461">
        <v>2</v>
      </c>
      <c r="AT461">
        <v>35</v>
      </c>
      <c r="AU461">
        <f>IF(AND(Table13[[#This Row],[Age]]&gt;=18,Table13[[#This Row],[Age]]&lt;=25),1,0)</f>
        <v>0</v>
      </c>
      <c r="AV461">
        <f>IF(AND(Table13[[#This Row],[Age]]&gt;=26,Table13[[#This Row],[Age]]&lt;=35),1,0)</f>
        <v>1</v>
      </c>
      <c r="AW461">
        <f>IF(AND(Table13[[#This Row],[Age]]&gt;=36,Table13[[#This Row],[Age]]&lt;=45),1,0)</f>
        <v>0</v>
      </c>
      <c r="AX461">
        <f>IF(AND(Table13[[#This Row],[Age]]&gt;=46,Table13[[#This Row],[Age]]&lt;=55),1,0)</f>
        <v>0</v>
      </c>
      <c r="AY461">
        <f>IF(AND(Table13[[#This Row],[Age]]&gt;=56,Table13[[#This Row],[Age]]&lt;=67),1,0)</f>
        <v>0</v>
      </c>
      <c r="AZ461" t="s">
        <v>25</v>
      </c>
      <c r="BA461">
        <f>IF(Table13[[#This Row],[Marital Status]]="Married",1,0)</f>
        <v>1</v>
      </c>
      <c r="BB461">
        <f>IF(Table13[[#This Row],[Marital Status]]="Single",1,0)</f>
        <v>0</v>
      </c>
      <c r="BC461" t="s">
        <v>28</v>
      </c>
      <c r="BD461">
        <f>IF(Table13[[#This Row],[gender]]="Male",1,0)</f>
        <v>0</v>
      </c>
      <c r="BE461">
        <f>IF(Table13[[#This Row],[gender]]="Female",1,0)</f>
        <v>1</v>
      </c>
      <c r="BF461" t="s">
        <v>18</v>
      </c>
      <c r="BG461">
        <f>IF(Table13[[#This Row],[Highest level of Education]]="Did not attend school",1,0)</f>
        <v>0</v>
      </c>
      <c r="BH461">
        <f>IF(Table13[[#This Row],[Highest level of Education]]="K12 completed",1,0)</f>
        <v>0</v>
      </c>
      <c r="BI461">
        <f>IF(Table13[[#This Row],[Highest level of Education]]="High School Completed",1,0)</f>
        <v>0</v>
      </c>
      <c r="BJ461">
        <f>IF(Table13[[#This Row],[Highest level of Education]]="Technical Diploma/Partially completed College",1,0)</f>
        <v>0</v>
      </c>
      <c r="BK461">
        <f>IF(Table13[[#This Row],[Highest level of Education]]="University/College Degree",1,0)</f>
        <v>0</v>
      </c>
      <c r="BL461">
        <f>IF(Table13[[#This Row],[Highest level of Education]]="Post-graduate education",1,0)</f>
        <v>1</v>
      </c>
      <c r="BM461">
        <v>2</v>
      </c>
      <c r="BN461">
        <v>1</v>
      </c>
      <c r="BO461">
        <v>4</v>
      </c>
      <c r="BP461">
        <f>IF(Table13[[#This Row],[Monthly_Income 1_5500 2_8000 3_11000 4_15000 5_20000 6_27000 7_35000 8_5000 9_51000 98_0]]=1,1,0)</f>
        <v>0</v>
      </c>
      <c r="BQ461">
        <f>IF(Table13[[#This Row],[Monthly_Income 1_5500 2_8000 3_11000 4_15000 5_20000 6_27000 7_35000 8_5000 9_51000 98_0]]=2,1,0)</f>
        <v>0</v>
      </c>
      <c r="BR461">
        <f>IF(Table13[[#This Row],[Monthly_Income 1_5500 2_8000 3_11000 4_15000 5_20000 6_27000 7_35000 8_5000 9_51000 98_0]]=3,1,0)</f>
        <v>0</v>
      </c>
      <c r="BS461">
        <f>IF(Table13[[#This Row],[Monthly_Income 1_5500 2_8000 3_11000 4_15000 5_20000 6_27000 7_35000 8_5000 9_51000 98_0]]=4,1,0)</f>
        <v>1</v>
      </c>
      <c r="BT461">
        <f>IF(Table13[[#This Row],[Monthly_Income 1_5500 2_8000 3_11000 4_15000 5_20000 6_27000 7_35000 8_5000 9_51000 98_0]]=5,1,0)</f>
        <v>0</v>
      </c>
      <c r="BU461">
        <f>IF(Table13[[#This Row],[Monthly_Income 1_5500 2_8000 3_11000 4_15000 5_20000 6_27000 7_35000 8_5000 9_51000 98_0]]=6,1,0)</f>
        <v>0</v>
      </c>
      <c r="BV461">
        <f>IF(Table13[[#This Row],[Monthly_Income 1_5500 2_8000 3_11000 4_15000 5_20000 6_27000 7_35000 8_5000 9_51000 98_0]]=7,1,0)</f>
        <v>0</v>
      </c>
      <c r="BW461">
        <f>IF(Table13[[#This Row],[Monthly_Income 1_5500 2_8000 3_11000 4_15000 5_20000 6_27000 7_35000 8_5000 9_51000 98_0]]=8,1,0)</f>
        <v>0</v>
      </c>
      <c r="BX461">
        <f>IF(Table13[[#This Row],[Monthly_Income 1_5500 2_8000 3_11000 4_15000 5_20000 6_27000 7_35000 8_5000 9_51000 98_0]]=9,1,0)</f>
        <v>0</v>
      </c>
      <c r="BY461">
        <f>IF(Table13[[#This Row],[Monthly_Income 1_5500 2_8000 3_11000 4_15000 5_20000 6_27000 7_35000 8_5000 9_51000 98_0]]=98,1,0)</f>
        <v>0</v>
      </c>
      <c r="BZ461">
        <v>7</v>
      </c>
      <c r="CA461">
        <f>IF(Table13[[#This Row],[Monthly_Household_Income]]=1,1,0)</f>
        <v>0</v>
      </c>
      <c r="CB461">
        <f>IF(Table13[[#This Row],[Monthly_Household_Income]]=2,1,0)</f>
        <v>0</v>
      </c>
      <c r="CC461">
        <f>IF(Table13[[#This Row],[Monthly_Household_Income]]=3,1,0)</f>
        <v>0</v>
      </c>
      <c r="CD461">
        <f>IF(Table13[[#This Row],[Monthly_Household_Income]]=4,1,0)</f>
        <v>0</v>
      </c>
      <c r="CE461">
        <f>IF(Table13[[#This Row],[Monthly_Household_Income]]=5,1,0)</f>
        <v>0</v>
      </c>
      <c r="CF461">
        <f>IF(Table13[[#This Row],[Monthly_Household_Income]]=6,1,0)</f>
        <v>0</v>
      </c>
      <c r="CG461">
        <f>IF(Table13[[#This Row],[Monthly_Household_Income]]=7,1,0)</f>
        <v>1</v>
      </c>
      <c r="CH461">
        <f>IF(Table13[[#This Row],[Monthly_Household_Income]]=8,1,0)</f>
        <v>0</v>
      </c>
      <c r="CI461">
        <f>IF(Table13[[#This Row],[Monthly_Household_Income]]=9,1,0)</f>
        <v>0</v>
      </c>
      <c r="CJ461">
        <f>IF(Table13[[#This Row],[Monthly_Household_Income]]=98,1,0)</f>
        <v>0</v>
      </c>
    </row>
    <row r="462" spans="1:88">
      <c r="A462">
        <v>1679</v>
      </c>
      <c r="B462" s="1">
        <v>43251</v>
      </c>
      <c r="C462" t="s">
        <v>31</v>
      </c>
      <c r="D462">
        <v>6</v>
      </c>
      <c r="E462">
        <v>6</v>
      </c>
      <c r="F462">
        <v>6</v>
      </c>
      <c r="G462">
        <v>6</v>
      </c>
      <c r="H462">
        <v>6</v>
      </c>
      <c r="I462">
        <v>6</v>
      </c>
      <c r="J462" t="s">
        <v>15</v>
      </c>
      <c r="K462">
        <v>6</v>
      </c>
      <c r="L462">
        <v>7</v>
      </c>
      <c r="M462">
        <v>6</v>
      </c>
      <c r="N462">
        <v>7</v>
      </c>
      <c r="O462">
        <v>6</v>
      </c>
      <c r="P462">
        <v>6</v>
      </c>
      <c r="Q462">
        <v>7</v>
      </c>
      <c r="R462">
        <v>7</v>
      </c>
      <c r="S462">
        <v>7</v>
      </c>
      <c r="T462">
        <v>6</v>
      </c>
      <c r="U462">
        <v>6</v>
      </c>
      <c r="V462">
        <v>7</v>
      </c>
      <c r="W462">
        <v>6</v>
      </c>
      <c r="X462">
        <v>7</v>
      </c>
      <c r="Y462">
        <v>7</v>
      </c>
      <c r="Z462">
        <v>6</v>
      </c>
      <c r="AA462">
        <v>6</v>
      </c>
      <c r="AB462">
        <v>7</v>
      </c>
      <c r="AC462">
        <v>1</v>
      </c>
      <c r="AD462">
        <f>IF(Table13[[#This Row],[payment]]=1,1,0)</f>
        <v>1</v>
      </c>
      <c r="AE462">
        <f>IF(Table13[[#This Row],[payment]]=2,1,0)</f>
        <v>0</v>
      </c>
      <c r="AF462">
        <f>IF(Table13[[#This Row],[payment]]=3,1,0)</f>
        <v>0</v>
      </c>
      <c r="AG462">
        <v>5</v>
      </c>
      <c r="AH462">
        <f>IF(Table13[[#This Row],[method_payment]]=1,1,0)</f>
        <v>0</v>
      </c>
      <c r="AI462">
        <f>IF(Table13[[#This Row],[method_payment]]=2,1,0)</f>
        <v>0</v>
      </c>
      <c r="AJ462">
        <f>IF(Table13[[#This Row],[method_payment]]=3,1,0)</f>
        <v>0</v>
      </c>
      <c r="AK462">
        <f>IF(Table13[[#This Row],[method_payment]]=5,1,0)</f>
        <v>1</v>
      </c>
      <c r="AL462">
        <f>IF(Table13[[#This Row],[method_payment]]=6,1,0)</f>
        <v>0</v>
      </c>
      <c r="AM462" t="s">
        <v>15</v>
      </c>
      <c r="AN462" t="s">
        <v>16</v>
      </c>
      <c r="AO462">
        <v>3</v>
      </c>
      <c r="AP462" s="2">
        <v>97.85</v>
      </c>
      <c r="AQ462" s="3">
        <f>IF(AND(Table13[[#This Row],[Average_amount_spent_per_visit_last_3_months]]&gt;=1,Table13[[#This Row],[Average_amount_spent_per_visit_last_3_months]]&lt;=999),1,0)</f>
        <v>1</v>
      </c>
      <c r="AR462" s="3">
        <f>IF(AND(Table13[[#This Row],[Average_amount_spent_per_visit_last_3_months]]&gt;=1000,Table13[[#This Row],[Average_amount_spent_per_visit_last_3_months]]&lt;=6700),1,0)</f>
        <v>0</v>
      </c>
      <c r="AS462">
        <v>3</v>
      </c>
      <c r="AT462">
        <v>31</v>
      </c>
      <c r="AU462">
        <f>IF(AND(Table13[[#This Row],[Age]]&gt;=18,Table13[[#This Row],[Age]]&lt;=25),1,0)</f>
        <v>0</v>
      </c>
      <c r="AV462">
        <f>IF(AND(Table13[[#This Row],[Age]]&gt;=26,Table13[[#This Row],[Age]]&lt;=35),1,0)</f>
        <v>1</v>
      </c>
      <c r="AW462">
        <f>IF(AND(Table13[[#This Row],[Age]]&gt;=36,Table13[[#This Row],[Age]]&lt;=45),1,0)</f>
        <v>0</v>
      </c>
      <c r="AX462">
        <f>IF(AND(Table13[[#This Row],[Age]]&gt;=46,Table13[[#This Row],[Age]]&lt;=55),1,0)</f>
        <v>0</v>
      </c>
      <c r="AY462">
        <f>IF(AND(Table13[[#This Row],[Age]]&gt;=56,Table13[[#This Row],[Age]]&lt;=67),1,0)</f>
        <v>0</v>
      </c>
      <c r="AZ462" t="s">
        <v>25</v>
      </c>
      <c r="BA462">
        <f>IF(Table13[[#This Row],[Marital Status]]="Married",1,0)</f>
        <v>1</v>
      </c>
      <c r="BB462">
        <f>IF(Table13[[#This Row],[Marital Status]]="Single",1,0)</f>
        <v>0</v>
      </c>
      <c r="BC462" t="s">
        <v>28</v>
      </c>
      <c r="BD462">
        <f>IF(Table13[[#This Row],[gender]]="Male",1,0)</f>
        <v>0</v>
      </c>
      <c r="BE462">
        <f>IF(Table13[[#This Row],[gender]]="Female",1,0)</f>
        <v>1</v>
      </c>
      <c r="BF462" t="s">
        <v>20</v>
      </c>
      <c r="BG462">
        <f>IF(Table13[[#This Row],[Highest level of Education]]="Did not attend school",1,0)</f>
        <v>0</v>
      </c>
      <c r="BH462">
        <f>IF(Table13[[#This Row],[Highest level of Education]]="K12 completed",1,0)</f>
        <v>0</v>
      </c>
      <c r="BI462">
        <f>IF(Table13[[#This Row],[Highest level of Education]]="High School Completed",1,0)</f>
        <v>1</v>
      </c>
      <c r="BJ462">
        <f>IF(Table13[[#This Row],[Highest level of Education]]="Technical Diploma/Partially completed College",1,0)</f>
        <v>0</v>
      </c>
      <c r="BK462">
        <f>IF(Table13[[#This Row],[Highest level of Education]]="University/College Degree",1,0)</f>
        <v>0</v>
      </c>
      <c r="BL462">
        <f>IF(Table13[[#This Row],[Highest level of Education]]="Post-graduate education",1,0)</f>
        <v>0</v>
      </c>
      <c r="BM462">
        <v>4</v>
      </c>
      <c r="BN462">
        <v>1</v>
      </c>
      <c r="BO462">
        <v>3</v>
      </c>
      <c r="BP462">
        <f>IF(Table13[[#This Row],[Monthly_Income 1_5500 2_8000 3_11000 4_15000 5_20000 6_27000 7_35000 8_5000 9_51000 98_0]]=1,1,0)</f>
        <v>0</v>
      </c>
      <c r="BQ462">
        <f>IF(Table13[[#This Row],[Monthly_Income 1_5500 2_8000 3_11000 4_15000 5_20000 6_27000 7_35000 8_5000 9_51000 98_0]]=2,1,0)</f>
        <v>0</v>
      </c>
      <c r="BR462">
        <f>IF(Table13[[#This Row],[Monthly_Income 1_5500 2_8000 3_11000 4_15000 5_20000 6_27000 7_35000 8_5000 9_51000 98_0]]=3,1,0)</f>
        <v>1</v>
      </c>
      <c r="BS462">
        <f>IF(Table13[[#This Row],[Monthly_Income 1_5500 2_8000 3_11000 4_15000 5_20000 6_27000 7_35000 8_5000 9_51000 98_0]]=4,1,0)</f>
        <v>0</v>
      </c>
      <c r="BT462">
        <f>IF(Table13[[#This Row],[Monthly_Income 1_5500 2_8000 3_11000 4_15000 5_20000 6_27000 7_35000 8_5000 9_51000 98_0]]=5,1,0)</f>
        <v>0</v>
      </c>
      <c r="BU462">
        <f>IF(Table13[[#This Row],[Monthly_Income 1_5500 2_8000 3_11000 4_15000 5_20000 6_27000 7_35000 8_5000 9_51000 98_0]]=6,1,0)</f>
        <v>0</v>
      </c>
      <c r="BV462">
        <f>IF(Table13[[#This Row],[Monthly_Income 1_5500 2_8000 3_11000 4_15000 5_20000 6_27000 7_35000 8_5000 9_51000 98_0]]=7,1,0)</f>
        <v>0</v>
      </c>
      <c r="BW462">
        <f>IF(Table13[[#This Row],[Monthly_Income 1_5500 2_8000 3_11000 4_15000 5_20000 6_27000 7_35000 8_5000 9_51000 98_0]]=8,1,0)</f>
        <v>0</v>
      </c>
      <c r="BX462">
        <f>IF(Table13[[#This Row],[Monthly_Income 1_5500 2_8000 3_11000 4_15000 5_20000 6_27000 7_35000 8_5000 9_51000 98_0]]=9,1,0)</f>
        <v>0</v>
      </c>
      <c r="BY462">
        <f>IF(Table13[[#This Row],[Monthly_Income 1_5500 2_8000 3_11000 4_15000 5_20000 6_27000 7_35000 8_5000 9_51000 98_0]]=98,1,0)</f>
        <v>0</v>
      </c>
      <c r="BZ462">
        <v>4</v>
      </c>
      <c r="CA462">
        <f>IF(Table13[[#This Row],[Monthly_Household_Income]]=1,1,0)</f>
        <v>0</v>
      </c>
      <c r="CB462">
        <f>IF(Table13[[#This Row],[Monthly_Household_Income]]=2,1,0)</f>
        <v>0</v>
      </c>
      <c r="CC462">
        <f>IF(Table13[[#This Row],[Monthly_Household_Income]]=3,1,0)</f>
        <v>0</v>
      </c>
      <c r="CD462">
        <f>IF(Table13[[#This Row],[Monthly_Household_Income]]=4,1,0)</f>
        <v>1</v>
      </c>
      <c r="CE462">
        <f>IF(Table13[[#This Row],[Monthly_Household_Income]]=5,1,0)</f>
        <v>0</v>
      </c>
      <c r="CF462">
        <f>IF(Table13[[#This Row],[Monthly_Household_Income]]=6,1,0)</f>
        <v>0</v>
      </c>
      <c r="CG462">
        <f>IF(Table13[[#This Row],[Monthly_Household_Income]]=7,1,0)</f>
        <v>0</v>
      </c>
      <c r="CH462">
        <f>IF(Table13[[#This Row],[Monthly_Household_Income]]=8,1,0)</f>
        <v>0</v>
      </c>
      <c r="CI462">
        <f>IF(Table13[[#This Row],[Monthly_Household_Income]]=9,1,0)</f>
        <v>0</v>
      </c>
      <c r="CJ462">
        <f>IF(Table13[[#This Row],[Monthly_Household_Income]]=98,1,0)</f>
        <v>0</v>
      </c>
    </row>
    <row r="463" spans="1:88">
      <c r="A463">
        <v>1684</v>
      </c>
      <c r="B463" s="1">
        <v>43038</v>
      </c>
      <c r="C463" t="s">
        <v>32</v>
      </c>
      <c r="D463">
        <v>10</v>
      </c>
      <c r="E463">
        <v>9</v>
      </c>
      <c r="F463">
        <v>9</v>
      </c>
      <c r="G463">
        <v>10</v>
      </c>
      <c r="H463">
        <v>10</v>
      </c>
      <c r="I463">
        <v>10</v>
      </c>
      <c r="J463" t="s">
        <v>16</v>
      </c>
      <c r="K463">
        <v>9</v>
      </c>
      <c r="L463">
        <v>10</v>
      </c>
      <c r="M463">
        <v>10</v>
      </c>
      <c r="N463">
        <v>8</v>
      </c>
      <c r="O463">
        <v>10</v>
      </c>
      <c r="P463">
        <v>9</v>
      </c>
      <c r="Q463">
        <v>9</v>
      </c>
      <c r="R463">
        <v>10</v>
      </c>
      <c r="S463">
        <v>10</v>
      </c>
      <c r="T463">
        <v>9</v>
      </c>
      <c r="U463">
        <v>9</v>
      </c>
      <c r="V463">
        <v>10</v>
      </c>
      <c r="W463">
        <v>10</v>
      </c>
      <c r="X463">
        <v>8</v>
      </c>
      <c r="Y463">
        <v>10</v>
      </c>
      <c r="Z463">
        <v>9</v>
      </c>
      <c r="AA463">
        <v>9</v>
      </c>
      <c r="AB463">
        <v>10</v>
      </c>
      <c r="AC463">
        <v>1</v>
      </c>
      <c r="AD463">
        <f>IF(Table13[[#This Row],[payment]]=1,1,0)</f>
        <v>1</v>
      </c>
      <c r="AE463">
        <f>IF(Table13[[#This Row],[payment]]=2,1,0)</f>
        <v>0</v>
      </c>
      <c r="AF463">
        <f>IF(Table13[[#This Row],[payment]]=3,1,0)</f>
        <v>0</v>
      </c>
      <c r="AG463">
        <v>2</v>
      </c>
      <c r="AH463">
        <f>IF(Table13[[#This Row],[method_payment]]=1,1,0)</f>
        <v>0</v>
      </c>
      <c r="AI463">
        <f>IF(Table13[[#This Row],[method_payment]]=2,1,0)</f>
        <v>1</v>
      </c>
      <c r="AJ463">
        <f>IF(Table13[[#This Row],[method_payment]]=3,1,0)</f>
        <v>0</v>
      </c>
      <c r="AK463">
        <f>IF(Table13[[#This Row],[method_payment]]=5,1,0)</f>
        <v>0</v>
      </c>
      <c r="AL463">
        <f>IF(Table13[[#This Row],[method_payment]]=6,1,0)</f>
        <v>0</v>
      </c>
      <c r="AM463" t="s">
        <v>16</v>
      </c>
      <c r="AN463" t="s">
        <v>16</v>
      </c>
      <c r="AO463">
        <v>2</v>
      </c>
      <c r="AP463" s="2">
        <v>544.85</v>
      </c>
      <c r="AQ463" s="3">
        <f>IF(AND(Table13[[#This Row],[Average_amount_spent_per_visit_last_3_months]]&gt;=1,Table13[[#This Row],[Average_amount_spent_per_visit_last_3_months]]&lt;=999),1,0)</f>
        <v>1</v>
      </c>
      <c r="AR463" s="3">
        <f>IF(AND(Table13[[#This Row],[Average_amount_spent_per_visit_last_3_months]]&gt;=1000,Table13[[#This Row],[Average_amount_spent_per_visit_last_3_months]]&lt;=6700),1,0)</f>
        <v>0</v>
      </c>
      <c r="AS463">
        <v>1</v>
      </c>
      <c r="AT463">
        <v>38</v>
      </c>
      <c r="AU463">
        <f>IF(AND(Table13[[#This Row],[Age]]&gt;=18,Table13[[#This Row],[Age]]&lt;=25),1,0)</f>
        <v>0</v>
      </c>
      <c r="AV463">
        <f>IF(AND(Table13[[#This Row],[Age]]&gt;=26,Table13[[#This Row],[Age]]&lt;=35),1,0)</f>
        <v>0</v>
      </c>
      <c r="AW463">
        <f>IF(AND(Table13[[#This Row],[Age]]&gt;=36,Table13[[#This Row],[Age]]&lt;=45),1,0)</f>
        <v>1</v>
      </c>
      <c r="AX463">
        <f>IF(AND(Table13[[#This Row],[Age]]&gt;=46,Table13[[#This Row],[Age]]&lt;=55),1,0)</f>
        <v>0</v>
      </c>
      <c r="AY463">
        <f>IF(AND(Table13[[#This Row],[Age]]&gt;=56,Table13[[#This Row],[Age]]&lt;=67),1,0)</f>
        <v>0</v>
      </c>
      <c r="AZ463" t="s">
        <v>25</v>
      </c>
      <c r="BA463">
        <f>IF(Table13[[#This Row],[Marital Status]]="Married",1,0)</f>
        <v>1</v>
      </c>
      <c r="BB463">
        <f>IF(Table13[[#This Row],[Marital Status]]="Single",1,0)</f>
        <v>0</v>
      </c>
      <c r="BC463" t="s">
        <v>28</v>
      </c>
      <c r="BD463">
        <f>IF(Table13[[#This Row],[gender]]="Male",1,0)</f>
        <v>0</v>
      </c>
      <c r="BE463">
        <f>IF(Table13[[#This Row],[gender]]="Female",1,0)</f>
        <v>1</v>
      </c>
      <c r="BF463" t="s">
        <v>23</v>
      </c>
      <c r="BG463">
        <f>IF(Table13[[#This Row],[Highest level of Education]]="Did not attend school",1,0)</f>
        <v>0</v>
      </c>
      <c r="BH463">
        <f>IF(Table13[[#This Row],[Highest level of Education]]="K12 completed",1,0)</f>
        <v>0</v>
      </c>
      <c r="BI463">
        <f>IF(Table13[[#This Row],[Highest level of Education]]="High School Completed",1,0)</f>
        <v>0</v>
      </c>
      <c r="BJ463">
        <f>IF(Table13[[#This Row],[Highest level of Education]]="Technical Diploma/Partially completed College",1,0)</f>
        <v>1</v>
      </c>
      <c r="BK463">
        <f>IF(Table13[[#This Row],[Highest level of Education]]="University/College Degree",1,0)</f>
        <v>0</v>
      </c>
      <c r="BL463">
        <f>IF(Table13[[#This Row],[Highest level of Education]]="Post-graduate education",1,0)</f>
        <v>0</v>
      </c>
      <c r="BM463">
        <v>2</v>
      </c>
      <c r="BN463">
        <v>1</v>
      </c>
      <c r="BO463">
        <v>3</v>
      </c>
      <c r="BP463">
        <f>IF(Table13[[#This Row],[Monthly_Income 1_5500 2_8000 3_11000 4_15000 5_20000 6_27000 7_35000 8_5000 9_51000 98_0]]=1,1,0)</f>
        <v>0</v>
      </c>
      <c r="BQ463">
        <f>IF(Table13[[#This Row],[Monthly_Income 1_5500 2_8000 3_11000 4_15000 5_20000 6_27000 7_35000 8_5000 9_51000 98_0]]=2,1,0)</f>
        <v>0</v>
      </c>
      <c r="BR463">
        <f>IF(Table13[[#This Row],[Monthly_Income 1_5500 2_8000 3_11000 4_15000 5_20000 6_27000 7_35000 8_5000 9_51000 98_0]]=3,1,0)</f>
        <v>1</v>
      </c>
      <c r="BS463">
        <f>IF(Table13[[#This Row],[Monthly_Income 1_5500 2_8000 3_11000 4_15000 5_20000 6_27000 7_35000 8_5000 9_51000 98_0]]=4,1,0)</f>
        <v>0</v>
      </c>
      <c r="BT463">
        <f>IF(Table13[[#This Row],[Monthly_Income 1_5500 2_8000 3_11000 4_15000 5_20000 6_27000 7_35000 8_5000 9_51000 98_0]]=5,1,0)</f>
        <v>0</v>
      </c>
      <c r="BU463">
        <f>IF(Table13[[#This Row],[Monthly_Income 1_5500 2_8000 3_11000 4_15000 5_20000 6_27000 7_35000 8_5000 9_51000 98_0]]=6,1,0)</f>
        <v>0</v>
      </c>
      <c r="BV463">
        <f>IF(Table13[[#This Row],[Monthly_Income 1_5500 2_8000 3_11000 4_15000 5_20000 6_27000 7_35000 8_5000 9_51000 98_0]]=7,1,0)</f>
        <v>0</v>
      </c>
      <c r="BW463">
        <f>IF(Table13[[#This Row],[Monthly_Income 1_5500 2_8000 3_11000 4_15000 5_20000 6_27000 7_35000 8_5000 9_51000 98_0]]=8,1,0)</f>
        <v>0</v>
      </c>
      <c r="BX463">
        <f>IF(Table13[[#This Row],[Monthly_Income 1_5500 2_8000 3_11000 4_15000 5_20000 6_27000 7_35000 8_5000 9_51000 98_0]]=9,1,0)</f>
        <v>0</v>
      </c>
      <c r="BY463">
        <f>IF(Table13[[#This Row],[Monthly_Income 1_5500 2_8000 3_11000 4_15000 5_20000 6_27000 7_35000 8_5000 9_51000 98_0]]=98,1,0)</f>
        <v>0</v>
      </c>
      <c r="BZ463">
        <v>6</v>
      </c>
      <c r="CA463">
        <f>IF(Table13[[#This Row],[Monthly_Household_Income]]=1,1,0)</f>
        <v>0</v>
      </c>
      <c r="CB463">
        <f>IF(Table13[[#This Row],[Monthly_Household_Income]]=2,1,0)</f>
        <v>0</v>
      </c>
      <c r="CC463">
        <f>IF(Table13[[#This Row],[Monthly_Household_Income]]=3,1,0)</f>
        <v>0</v>
      </c>
      <c r="CD463">
        <f>IF(Table13[[#This Row],[Monthly_Household_Income]]=4,1,0)</f>
        <v>0</v>
      </c>
      <c r="CE463">
        <f>IF(Table13[[#This Row],[Monthly_Household_Income]]=5,1,0)</f>
        <v>0</v>
      </c>
      <c r="CF463">
        <f>IF(Table13[[#This Row],[Monthly_Household_Income]]=6,1,0)</f>
        <v>1</v>
      </c>
      <c r="CG463">
        <f>IF(Table13[[#This Row],[Monthly_Household_Income]]=7,1,0)</f>
        <v>0</v>
      </c>
      <c r="CH463">
        <f>IF(Table13[[#This Row],[Monthly_Household_Income]]=8,1,0)</f>
        <v>0</v>
      </c>
      <c r="CI463">
        <f>IF(Table13[[#This Row],[Monthly_Household_Income]]=9,1,0)</f>
        <v>0</v>
      </c>
      <c r="CJ463">
        <f>IF(Table13[[#This Row],[Monthly_Household_Income]]=98,1,0)</f>
        <v>0</v>
      </c>
    </row>
    <row r="464" spans="1:88">
      <c r="A464">
        <v>1687</v>
      </c>
      <c r="B464" s="1">
        <v>43160</v>
      </c>
      <c r="C464" t="s">
        <v>32</v>
      </c>
      <c r="D464">
        <v>8</v>
      </c>
      <c r="E464">
        <v>8</v>
      </c>
      <c r="F464">
        <v>7</v>
      </c>
      <c r="G464">
        <v>8</v>
      </c>
      <c r="H464">
        <v>8</v>
      </c>
      <c r="I464">
        <v>7</v>
      </c>
      <c r="J464" t="s">
        <v>16</v>
      </c>
      <c r="K464">
        <v>9</v>
      </c>
      <c r="L464">
        <v>7</v>
      </c>
      <c r="M464">
        <v>8</v>
      </c>
      <c r="N464">
        <v>8</v>
      </c>
      <c r="O464">
        <v>7</v>
      </c>
      <c r="P464">
        <v>9</v>
      </c>
      <c r="Q464">
        <v>8</v>
      </c>
      <c r="R464">
        <v>8</v>
      </c>
      <c r="S464">
        <v>7</v>
      </c>
      <c r="T464">
        <v>9</v>
      </c>
      <c r="U464">
        <v>8</v>
      </c>
      <c r="V464">
        <v>8</v>
      </c>
      <c r="W464">
        <v>7</v>
      </c>
      <c r="X464">
        <v>7</v>
      </c>
      <c r="Y464">
        <v>9</v>
      </c>
      <c r="Z464">
        <v>7</v>
      </c>
      <c r="AA464">
        <v>8</v>
      </c>
      <c r="AB464">
        <v>7</v>
      </c>
      <c r="AC464">
        <v>2</v>
      </c>
      <c r="AD464">
        <f>IF(Table13[[#This Row],[payment]]=1,1,0)</f>
        <v>0</v>
      </c>
      <c r="AE464">
        <f>IF(Table13[[#This Row],[payment]]=2,1,0)</f>
        <v>1</v>
      </c>
      <c r="AF464">
        <f>IF(Table13[[#This Row],[payment]]=3,1,0)</f>
        <v>0</v>
      </c>
      <c r="AG464">
        <v>2</v>
      </c>
      <c r="AH464">
        <f>IF(Table13[[#This Row],[method_payment]]=1,1,0)</f>
        <v>0</v>
      </c>
      <c r="AI464">
        <f>IF(Table13[[#This Row],[method_payment]]=2,1,0)</f>
        <v>1</v>
      </c>
      <c r="AJ464">
        <f>IF(Table13[[#This Row],[method_payment]]=3,1,0)</f>
        <v>0</v>
      </c>
      <c r="AK464">
        <f>IF(Table13[[#This Row],[method_payment]]=5,1,0)</f>
        <v>0</v>
      </c>
      <c r="AL464">
        <f>IF(Table13[[#This Row],[method_payment]]=6,1,0)</f>
        <v>0</v>
      </c>
      <c r="AM464" t="s">
        <v>16</v>
      </c>
      <c r="AN464" t="s">
        <v>16</v>
      </c>
      <c r="AO464">
        <v>2</v>
      </c>
      <c r="AP464" s="2">
        <v>522.88</v>
      </c>
      <c r="AQ464" s="3">
        <f>IF(AND(Table13[[#This Row],[Average_amount_spent_per_visit_last_3_months]]&gt;=1,Table13[[#This Row],[Average_amount_spent_per_visit_last_3_months]]&lt;=999),1,0)</f>
        <v>1</v>
      </c>
      <c r="AR464" s="3">
        <f>IF(AND(Table13[[#This Row],[Average_amount_spent_per_visit_last_3_months]]&gt;=1000,Table13[[#This Row],[Average_amount_spent_per_visit_last_3_months]]&lt;=6700),1,0)</f>
        <v>0</v>
      </c>
      <c r="AS464">
        <v>2</v>
      </c>
      <c r="AT464">
        <v>27</v>
      </c>
      <c r="AU464">
        <f>IF(AND(Table13[[#This Row],[Age]]&gt;=18,Table13[[#This Row],[Age]]&lt;=25),1,0)</f>
        <v>0</v>
      </c>
      <c r="AV464">
        <f>IF(AND(Table13[[#This Row],[Age]]&gt;=26,Table13[[#This Row],[Age]]&lt;=35),1,0)</f>
        <v>1</v>
      </c>
      <c r="AW464">
        <f>IF(AND(Table13[[#This Row],[Age]]&gt;=36,Table13[[#This Row],[Age]]&lt;=45),1,0)</f>
        <v>0</v>
      </c>
      <c r="AX464">
        <f>IF(AND(Table13[[#This Row],[Age]]&gt;=46,Table13[[#This Row],[Age]]&lt;=55),1,0)</f>
        <v>0</v>
      </c>
      <c r="AY464">
        <f>IF(AND(Table13[[#This Row],[Age]]&gt;=56,Table13[[#This Row],[Age]]&lt;=67),1,0)</f>
        <v>0</v>
      </c>
      <c r="AZ464" t="s">
        <v>24</v>
      </c>
      <c r="BA464">
        <f>IF(Table13[[#This Row],[Marital Status]]="Married",1,0)</f>
        <v>0</v>
      </c>
      <c r="BB464">
        <f>IF(Table13[[#This Row],[Marital Status]]="Single",1,0)</f>
        <v>1</v>
      </c>
      <c r="BC464" t="s">
        <v>27</v>
      </c>
      <c r="BD464">
        <f>IF(Table13[[#This Row],[gender]]="Male",1,0)</f>
        <v>1</v>
      </c>
      <c r="BE464">
        <f>IF(Table13[[#This Row],[gender]]="Female",1,0)</f>
        <v>0</v>
      </c>
      <c r="BF464" t="s">
        <v>23</v>
      </c>
      <c r="BG464">
        <f>IF(Table13[[#This Row],[Highest level of Education]]="Did not attend school",1,0)</f>
        <v>0</v>
      </c>
      <c r="BH464">
        <f>IF(Table13[[#This Row],[Highest level of Education]]="K12 completed",1,0)</f>
        <v>0</v>
      </c>
      <c r="BI464">
        <f>IF(Table13[[#This Row],[Highest level of Education]]="High School Completed",1,0)</f>
        <v>0</v>
      </c>
      <c r="BJ464">
        <f>IF(Table13[[#This Row],[Highest level of Education]]="Technical Diploma/Partially completed College",1,0)</f>
        <v>1</v>
      </c>
      <c r="BK464">
        <f>IF(Table13[[#This Row],[Highest level of Education]]="University/College Degree",1,0)</f>
        <v>0</v>
      </c>
      <c r="BL464">
        <f>IF(Table13[[#This Row],[Highest level of Education]]="Post-graduate education",1,0)</f>
        <v>0</v>
      </c>
      <c r="BM464">
        <v>0</v>
      </c>
      <c r="BN464">
        <v>1</v>
      </c>
      <c r="BO464">
        <v>3</v>
      </c>
      <c r="BP464">
        <f>IF(Table13[[#This Row],[Monthly_Income 1_5500 2_8000 3_11000 4_15000 5_20000 6_27000 7_35000 8_5000 9_51000 98_0]]=1,1,0)</f>
        <v>0</v>
      </c>
      <c r="BQ464">
        <f>IF(Table13[[#This Row],[Monthly_Income 1_5500 2_8000 3_11000 4_15000 5_20000 6_27000 7_35000 8_5000 9_51000 98_0]]=2,1,0)</f>
        <v>0</v>
      </c>
      <c r="BR464">
        <f>IF(Table13[[#This Row],[Monthly_Income 1_5500 2_8000 3_11000 4_15000 5_20000 6_27000 7_35000 8_5000 9_51000 98_0]]=3,1,0)</f>
        <v>1</v>
      </c>
      <c r="BS464">
        <f>IF(Table13[[#This Row],[Monthly_Income 1_5500 2_8000 3_11000 4_15000 5_20000 6_27000 7_35000 8_5000 9_51000 98_0]]=4,1,0)</f>
        <v>0</v>
      </c>
      <c r="BT464">
        <f>IF(Table13[[#This Row],[Monthly_Income 1_5500 2_8000 3_11000 4_15000 5_20000 6_27000 7_35000 8_5000 9_51000 98_0]]=5,1,0)</f>
        <v>0</v>
      </c>
      <c r="BU464">
        <f>IF(Table13[[#This Row],[Monthly_Income 1_5500 2_8000 3_11000 4_15000 5_20000 6_27000 7_35000 8_5000 9_51000 98_0]]=6,1,0)</f>
        <v>0</v>
      </c>
      <c r="BV464">
        <f>IF(Table13[[#This Row],[Monthly_Income 1_5500 2_8000 3_11000 4_15000 5_20000 6_27000 7_35000 8_5000 9_51000 98_0]]=7,1,0)</f>
        <v>0</v>
      </c>
      <c r="BW464">
        <f>IF(Table13[[#This Row],[Monthly_Income 1_5500 2_8000 3_11000 4_15000 5_20000 6_27000 7_35000 8_5000 9_51000 98_0]]=8,1,0)</f>
        <v>0</v>
      </c>
      <c r="BX464">
        <f>IF(Table13[[#This Row],[Monthly_Income 1_5500 2_8000 3_11000 4_15000 5_20000 6_27000 7_35000 8_5000 9_51000 98_0]]=9,1,0)</f>
        <v>0</v>
      </c>
      <c r="BY464">
        <f>IF(Table13[[#This Row],[Monthly_Income 1_5500 2_8000 3_11000 4_15000 5_20000 6_27000 7_35000 8_5000 9_51000 98_0]]=98,1,0)</f>
        <v>0</v>
      </c>
      <c r="BZ464">
        <v>7</v>
      </c>
      <c r="CA464">
        <f>IF(Table13[[#This Row],[Monthly_Household_Income]]=1,1,0)</f>
        <v>0</v>
      </c>
      <c r="CB464">
        <f>IF(Table13[[#This Row],[Monthly_Household_Income]]=2,1,0)</f>
        <v>0</v>
      </c>
      <c r="CC464">
        <f>IF(Table13[[#This Row],[Monthly_Household_Income]]=3,1,0)</f>
        <v>0</v>
      </c>
      <c r="CD464">
        <f>IF(Table13[[#This Row],[Monthly_Household_Income]]=4,1,0)</f>
        <v>0</v>
      </c>
      <c r="CE464">
        <f>IF(Table13[[#This Row],[Monthly_Household_Income]]=5,1,0)</f>
        <v>0</v>
      </c>
      <c r="CF464">
        <f>IF(Table13[[#This Row],[Monthly_Household_Income]]=6,1,0)</f>
        <v>0</v>
      </c>
      <c r="CG464">
        <f>IF(Table13[[#This Row],[Monthly_Household_Income]]=7,1,0)</f>
        <v>1</v>
      </c>
      <c r="CH464">
        <f>IF(Table13[[#This Row],[Monthly_Household_Income]]=8,1,0)</f>
        <v>0</v>
      </c>
      <c r="CI464">
        <f>IF(Table13[[#This Row],[Monthly_Household_Income]]=9,1,0)</f>
        <v>0</v>
      </c>
      <c r="CJ464">
        <f>IF(Table13[[#This Row],[Monthly_Household_Income]]=98,1,0)</f>
        <v>0</v>
      </c>
    </row>
    <row r="465" spans="1:88">
      <c r="A465">
        <v>1694</v>
      </c>
      <c r="B465" s="1">
        <v>42950</v>
      </c>
      <c r="C465" t="s">
        <v>34</v>
      </c>
      <c r="D465">
        <v>9</v>
      </c>
      <c r="E465">
        <v>7</v>
      </c>
      <c r="F465">
        <v>9</v>
      </c>
      <c r="G465">
        <v>7</v>
      </c>
      <c r="H465">
        <v>7</v>
      </c>
      <c r="I465">
        <v>7</v>
      </c>
      <c r="J465" t="s">
        <v>15</v>
      </c>
      <c r="K465">
        <v>8</v>
      </c>
      <c r="L465">
        <v>6</v>
      </c>
      <c r="M465">
        <v>6</v>
      </c>
      <c r="N465">
        <v>7</v>
      </c>
      <c r="O465">
        <v>7</v>
      </c>
      <c r="P465">
        <v>9</v>
      </c>
      <c r="Q465">
        <v>9</v>
      </c>
      <c r="R465">
        <v>6</v>
      </c>
      <c r="S465">
        <v>7</v>
      </c>
      <c r="T465">
        <v>8</v>
      </c>
      <c r="U465">
        <v>6</v>
      </c>
      <c r="V465">
        <v>8</v>
      </c>
      <c r="W465">
        <v>10</v>
      </c>
      <c r="X465">
        <v>6</v>
      </c>
      <c r="Y465">
        <v>7</v>
      </c>
      <c r="Z465">
        <v>6</v>
      </c>
      <c r="AA465">
        <v>8</v>
      </c>
      <c r="AB465">
        <v>7</v>
      </c>
      <c r="AC465">
        <v>2</v>
      </c>
      <c r="AD465">
        <f>IF(Table13[[#This Row],[payment]]=1,1,0)</f>
        <v>0</v>
      </c>
      <c r="AE465">
        <f>IF(Table13[[#This Row],[payment]]=2,1,0)</f>
        <v>1</v>
      </c>
      <c r="AF465">
        <f>IF(Table13[[#This Row],[payment]]=3,1,0)</f>
        <v>0</v>
      </c>
      <c r="AG465">
        <v>5</v>
      </c>
      <c r="AH465">
        <f>IF(Table13[[#This Row],[method_payment]]=1,1,0)</f>
        <v>0</v>
      </c>
      <c r="AI465">
        <f>IF(Table13[[#This Row],[method_payment]]=2,1,0)</f>
        <v>0</v>
      </c>
      <c r="AJ465">
        <f>IF(Table13[[#This Row],[method_payment]]=3,1,0)</f>
        <v>0</v>
      </c>
      <c r="AK465">
        <f>IF(Table13[[#This Row],[method_payment]]=5,1,0)</f>
        <v>1</v>
      </c>
      <c r="AL465">
        <f>IF(Table13[[#This Row],[method_payment]]=6,1,0)</f>
        <v>0</v>
      </c>
      <c r="AM465" t="s">
        <v>16</v>
      </c>
      <c r="AN465" t="s">
        <v>15</v>
      </c>
      <c r="AO465">
        <v>1</v>
      </c>
      <c r="AP465" s="2">
        <v>246.87</v>
      </c>
      <c r="AQ465" s="3">
        <f>IF(AND(Table13[[#This Row],[Average_amount_spent_per_visit_last_3_months]]&gt;=1,Table13[[#This Row],[Average_amount_spent_per_visit_last_3_months]]&lt;=999),1,0)</f>
        <v>1</v>
      </c>
      <c r="AR465" s="3">
        <f>IF(AND(Table13[[#This Row],[Average_amount_spent_per_visit_last_3_months]]&gt;=1000,Table13[[#This Row],[Average_amount_spent_per_visit_last_3_months]]&lt;=6700),1,0)</f>
        <v>0</v>
      </c>
      <c r="AS465">
        <v>3</v>
      </c>
      <c r="AT465">
        <v>19</v>
      </c>
      <c r="AU465">
        <f>IF(AND(Table13[[#This Row],[Age]]&gt;=18,Table13[[#This Row],[Age]]&lt;=25),1,0)</f>
        <v>1</v>
      </c>
      <c r="AV465">
        <f>IF(AND(Table13[[#This Row],[Age]]&gt;=26,Table13[[#This Row],[Age]]&lt;=35),1,0)</f>
        <v>0</v>
      </c>
      <c r="AW465">
        <f>IF(AND(Table13[[#This Row],[Age]]&gt;=36,Table13[[#This Row],[Age]]&lt;=45),1,0)</f>
        <v>0</v>
      </c>
      <c r="AX465">
        <f>IF(AND(Table13[[#This Row],[Age]]&gt;=46,Table13[[#This Row],[Age]]&lt;=55),1,0)</f>
        <v>0</v>
      </c>
      <c r="AY465">
        <f>IF(AND(Table13[[#This Row],[Age]]&gt;=56,Table13[[#This Row],[Age]]&lt;=67),1,0)</f>
        <v>0</v>
      </c>
      <c r="AZ465" t="s">
        <v>24</v>
      </c>
      <c r="BA465">
        <f>IF(Table13[[#This Row],[Marital Status]]="Married",1,0)</f>
        <v>0</v>
      </c>
      <c r="BB465">
        <f>IF(Table13[[#This Row],[Marital Status]]="Single",1,0)</f>
        <v>1</v>
      </c>
      <c r="BC465" t="s">
        <v>27</v>
      </c>
      <c r="BD465">
        <f>IF(Table13[[#This Row],[gender]]="Male",1,0)</f>
        <v>1</v>
      </c>
      <c r="BE465">
        <f>IF(Table13[[#This Row],[gender]]="Female",1,0)</f>
        <v>0</v>
      </c>
      <c r="BF465" t="s">
        <v>22</v>
      </c>
      <c r="BG465">
        <f>IF(Table13[[#This Row],[Highest level of Education]]="Did not attend school",1,0)</f>
        <v>0</v>
      </c>
      <c r="BH465">
        <f>IF(Table13[[#This Row],[Highest level of Education]]="K12 completed",1,0)</f>
        <v>1</v>
      </c>
      <c r="BI465">
        <f>IF(Table13[[#This Row],[Highest level of Education]]="High School Completed",1,0)</f>
        <v>0</v>
      </c>
      <c r="BJ465">
        <f>IF(Table13[[#This Row],[Highest level of Education]]="Technical Diploma/Partially completed College",1,0)</f>
        <v>0</v>
      </c>
      <c r="BK465">
        <f>IF(Table13[[#This Row],[Highest level of Education]]="University/College Degree",1,0)</f>
        <v>0</v>
      </c>
      <c r="BL465">
        <f>IF(Table13[[#This Row],[Highest level of Education]]="Post-graduate education",1,0)</f>
        <v>0</v>
      </c>
      <c r="BM465">
        <v>0</v>
      </c>
      <c r="BN465">
        <v>5</v>
      </c>
      <c r="BO465" t="s">
        <v>1</v>
      </c>
      <c r="BP465">
        <f>IF(Table13[[#This Row],[Monthly_Income 1_5500 2_8000 3_11000 4_15000 5_20000 6_27000 7_35000 8_5000 9_51000 98_0]]=1,1,0)</f>
        <v>0</v>
      </c>
      <c r="BQ465">
        <f>IF(Table13[[#This Row],[Monthly_Income 1_5500 2_8000 3_11000 4_15000 5_20000 6_27000 7_35000 8_5000 9_51000 98_0]]=2,1,0)</f>
        <v>0</v>
      </c>
      <c r="BR465">
        <f>IF(Table13[[#This Row],[Monthly_Income 1_5500 2_8000 3_11000 4_15000 5_20000 6_27000 7_35000 8_5000 9_51000 98_0]]=3,1,0)</f>
        <v>0</v>
      </c>
      <c r="BS465">
        <f>IF(Table13[[#This Row],[Monthly_Income 1_5500 2_8000 3_11000 4_15000 5_20000 6_27000 7_35000 8_5000 9_51000 98_0]]=4,1,0)</f>
        <v>0</v>
      </c>
      <c r="BT465">
        <f>IF(Table13[[#This Row],[Monthly_Income 1_5500 2_8000 3_11000 4_15000 5_20000 6_27000 7_35000 8_5000 9_51000 98_0]]=5,1,0)</f>
        <v>0</v>
      </c>
      <c r="BU465">
        <f>IF(Table13[[#This Row],[Monthly_Income 1_5500 2_8000 3_11000 4_15000 5_20000 6_27000 7_35000 8_5000 9_51000 98_0]]=6,1,0)</f>
        <v>0</v>
      </c>
      <c r="BV465">
        <f>IF(Table13[[#This Row],[Monthly_Income 1_5500 2_8000 3_11000 4_15000 5_20000 6_27000 7_35000 8_5000 9_51000 98_0]]=7,1,0)</f>
        <v>0</v>
      </c>
      <c r="BW465">
        <f>IF(Table13[[#This Row],[Monthly_Income 1_5500 2_8000 3_11000 4_15000 5_20000 6_27000 7_35000 8_5000 9_51000 98_0]]=8,1,0)</f>
        <v>0</v>
      </c>
      <c r="BX465">
        <f>IF(Table13[[#This Row],[Monthly_Income 1_5500 2_8000 3_11000 4_15000 5_20000 6_27000 7_35000 8_5000 9_51000 98_0]]=9,1,0)</f>
        <v>0</v>
      </c>
      <c r="BY465">
        <f>IF(Table13[[#This Row],[Monthly_Income 1_5500 2_8000 3_11000 4_15000 5_20000 6_27000 7_35000 8_5000 9_51000 98_0]]=98,1,0)</f>
        <v>0</v>
      </c>
      <c r="BZ465">
        <v>4</v>
      </c>
      <c r="CA465">
        <f>IF(Table13[[#This Row],[Monthly_Household_Income]]=1,1,0)</f>
        <v>0</v>
      </c>
      <c r="CB465">
        <f>IF(Table13[[#This Row],[Monthly_Household_Income]]=2,1,0)</f>
        <v>0</v>
      </c>
      <c r="CC465">
        <f>IF(Table13[[#This Row],[Monthly_Household_Income]]=3,1,0)</f>
        <v>0</v>
      </c>
      <c r="CD465">
        <f>IF(Table13[[#This Row],[Monthly_Household_Income]]=4,1,0)</f>
        <v>1</v>
      </c>
      <c r="CE465">
        <f>IF(Table13[[#This Row],[Monthly_Household_Income]]=5,1,0)</f>
        <v>0</v>
      </c>
      <c r="CF465">
        <f>IF(Table13[[#This Row],[Monthly_Household_Income]]=6,1,0)</f>
        <v>0</v>
      </c>
      <c r="CG465">
        <f>IF(Table13[[#This Row],[Monthly_Household_Income]]=7,1,0)</f>
        <v>0</v>
      </c>
      <c r="CH465">
        <f>IF(Table13[[#This Row],[Monthly_Household_Income]]=8,1,0)</f>
        <v>0</v>
      </c>
      <c r="CI465">
        <f>IF(Table13[[#This Row],[Monthly_Household_Income]]=9,1,0)</f>
        <v>0</v>
      </c>
      <c r="CJ465">
        <f>IF(Table13[[#This Row],[Monthly_Household_Income]]=98,1,0)</f>
        <v>0</v>
      </c>
    </row>
    <row r="466" spans="1:88">
      <c r="A466">
        <v>1705</v>
      </c>
      <c r="B466" s="1">
        <v>43191</v>
      </c>
      <c r="C466" t="s">
        <v>35</v>
      </c>
      <c r="D466">
        <v>9</v>
      </c>
      <c r="E466">
        <v>7</v>
      </c>
      <c r="F466">
        <v>7</v>
      </c>
      <c r="G466">
        <v>7</v>
      </c>
      <c r="H466">
        <v>7</v>
      </c>
      <c r="I466">
        <v>9</v>
      </c>
      <c r="J466" t="s">
        <v>15</v>
      </c>
      <c r="K466">
        <v>8</v>
      </c>
      <c r="L466">
        <v>7</v>
      </c>
      <c r="M466">
        <v>9</v>
      </c>
      <c r="N466">
        <v>9</v>
      </c>
      <c r="O466">
        <v>8</v>
      </c>
      <c r="P466">
        <v>9</v>
      </c>
      <c r="Q466">
        <v>7</v>
      </c>
      <c r="R466">
        <v>8</v>
      </c>
      <c r="S466">
        <v>7</v>
      </c>
      <c r="T466">
        <v>9</v>
      </c>
      <c r="U466">
        <v>7</v>
      </c>
      <c r="V466">
        <v>8</v>
      </c>
      <c r="W466">
        <v>8</v>
      </c>
      <c r="X466">
        <v>7</v>
      </c>
      <c r="Y466">
        <v>7</v>
      </c>
      <c r="Z466">
        <v>8</v>
      </c>
      <c r="AA466">
        <v>8</v>
      </c>
      <c r="AB466">
        <v>7</v>
      </c>
      <c r="AC466">
        <v>1</v>
      </c>
      <c r="AD466">
        <f>IF(Table13[[#This Row],[payment]]=1,1,0)</f>
        <v>1</v>
      </c>
      <c r="AE466">
        <f>IF(Table13[[#This Row],[payment]]=2,1,0)</f>
        <v>0</v>
      </c>
      <c r="AF466">
        <f>IF(Table13[[#This Row],[payment]]=3,1,0)</f>
        <v>0</v>
      </c>
      <c r="AG466">
        <v>1</v>
      </c>
      <c r="AH466">
        <f>IF(Table13[[#This Row],[method_payment]]=1,1,0)</f>
        <v>1</v>
      </c>
      <c r="AI466">
        <f>IF(Table13[[#This Row],[method_payment]]=2,1,0)</f>
        <v>0</v>
      </c>
      <c r="AJ466">
        <f>IF(Table13[[#This Row],[method_payment]]=3,1,0)</f>
        <v>0</v>
      </c>
      <c r="AK466">
        <f>IF(Table13[[#This Row],[method_payment]]=5,1,0)</f>
        <v>0</v>
      </c>
      <c r="AL466">
        <f>IF(Table13[[#This Row],[method_payment]]=6,1,0)</f>
        <v>0</v>
      </c>
      <c r="AM466" t="s">
        <v>15</v>
      </c>
      <c r="AN466" t="s">
        <v>15</v>
      </c>
      <c r="AO466">
        <v>1</v>
      </c>
      <c r="AP466" s="2">
        <v>882.14</v>
      </c>
      <c r="AQ466" s="3">
        <f>IF(AND(Table13[[#This Row],[Average_amount_spent_per_visit_last_3_months]]&gt;=1,Table13[[#This Row],[Average_amount_spent_per_visit_last_3_months]]&lt;=999),1,0)</f>
        <v>1</v>
      </c>
      <c r="AR466" s="3">
        <f>IF(AND(Table13[[#This Row],[Average_amount_spent_per_visit_last_3_months]]&gt;=1000,Table13[[#This Row],[Average_amount_spent_per_visit_last_3_months]]&lt;=6700),1,0)</f>
        <v>0</v>
      </c>
      <c r="AS466">
        <v>3</v>
      </c>
      <c r="AT466">
        <v>38</v>
      </c>
      <c r="AU466">
        <f>IF(AND(Table13[[#This Row],[Age]]&gt;=18,Table13[[#This Row],[Age]]&lt;=25),1,0)</f>
        <v>0</v>
      </c>
      <c r="AV466">
        <f>IF(AND(Table13[[#This Row],[Age]]&gt;=26,Table13[[#This Row],[Age]]&lt;=35),1,0)</f>
        <v>0</v>
      </c>
      <c r="AW466">
        <f>IF(AND(Table13[[#This Row],[Age]]&gt;=36,Table13[[#This Row],[Age]]&lt;=45),1,0)</f>
        <v>1</v>
      </c>
      <c r="AX466">
        <f>IF(AND(Table13[[#This Row],[Age]]&gt;=46,Table13[[#This Row],[Age]]&lt;=55),1,0)</f>
        <v>0</v>
      </c>
      <c r="AY466">
        <f>IF(AND(Table13[[#This Row],[Age]]&gt;=56,Table13[[#This Row],[Age]]&lt;=67),1,0)</f>
        <v>0</v>
      </c>
      <c r="AZ466" t="s">
        <v>25</v>
      </c>
      <c r="BA466">
        <f>IF(Table13[[#This Row],[Marital Status]]="Married",1,0)</f>
        <v>1</v>
      </c>
      <c r="BB466">
        <f>IF(Table13[[#This Row],[Marital Status]]="Single",1,0)</f>
        <v>0</v>
      </c>
      <c r="BC466" t="s">
        <v>27</v>
      </c>
      <c r="BD466">
        <f>IF(Table13[[#This Row],[gender]]="Male",1,0)</f>
        <v>1</v>
      </c>
      <c r="BE466">
        <f>IF(Table13[[#This Row],[gender]]="Female",1,0)</f>
        <v>0</v>
      </c>
      <c r="BF466" t="s">
        <v>23</v>
      </c>
      <c r="BG466">
        <f>IF(Table13[[#This Row],[Highest level of Education]]="Did not attend school",1,0)</f>
        <v>0</v>
      </c>
      <c r="BH466">
        <f>IF(Table13[[#This Row],[Highest level of Education]]="K12 completed",1,0)</f>
        <v>0</v>
      </c>
      <c r="BI466">
        <f>IF(Table13[[#This Row],[Highest level of Education]]="High School Completed",1,0)</f>
        <v>0</v>
      </c>
      <c r="BJ466">
        <f>IF(Table13[[#This Row],[Highest level of Education]]="Technical Diploma/Partially completed College",1,0)</f>
        <v>1</v>
      </c>
      <c r="BK466">
        <f>IF(Table13[[#This Row],[Highest level of Education]]="University/College Degree",1,0)</f>
        <v>0</v>
      </c>
      <c r="BL466">
        <f>IF(Table13[[#This Row],[Highest level of Education]]="Post-graduate education",1,0)</f>
        <v>0</v>
      </c>
      <c r="BM466">
        <v>2</v>
      </c>
      <c r="BN466">
        <v>1</v>
      </c>
      <c r="BO466">
        <v>4</v>
      </c>
      <c r="BP466">
        <f>IF(Table13[[#This Row],[Monthly_Income 1_5500 2_8000 3_11000 4_15000 5_20000 6_27000 7_35000 8_5000 9_51000 98_0]]=1,1,0)</f>
        <v>0</v>
      </c>
      <c r="BQ466">
        <f>IF(Table13[[#This Row],[Monthly_Income 1_5500 2_8000 3_11000 4_15000 5_20000 6_27000 7_35000 8_5000 9_51000 98_0]]=2,1,0)</f>
        <v>0</v>
      </c>
      <c r="BR466">
        <f>IF(Table13[[#This Row],[Monthly_Income 1_5500 2_8000 3_11000 4_15000 5_20000 6_27000 7_35000 8_5000 9_51000 98_0]]=3,1,0)</f>
        <v>0</v>
      </c>
      <c r="BS466">
        <f>IF(Table13[[#This Row],[Monthly_Income 1_5500 2_8000 3_11000 4_15000 5_20000 6_27000 7_35000 8_5000 9_51000 98_0]]=4,1,0)</f>
        <v>1</v>
      </c>
      <c r="BT466">
        <f>IF(Table13[[#This Row],[Monthly_Income 1_5500 2_8000 3_11000 4_15000 5_20000 6_27000 7_35000 8_5000 9_51000 98_0]]=5,1,0)</f>
        <v>0</v>
      </c>
      <c r="BU466">
        <f>IF(Table13[[#This Row],[Monthly_Income 1_5500 2_8000 3_11000 4_15000 5_20000 6_27000 7_35000 8_5000 9_51000 98_0]]=6,1,0)</f>
        <v>0</v>
      </c>
      <c r="BV466">
        <f>IF(Table13[[#This Row],[Monthly_Income 1_5500 2_8000 3_11000 4_15000 5_20000 6_27000 7_35000 8_5000 9_51000 98_0]]=7,1,0)</f>
        <v>0</v>
      </c>
      <c r="BW466">
        <f>IF(Table13[[#This Row],[Monthly_Income 1_5500 2_8000 3_11000 4_15000 5_20000 6_27000 7_35000 8_5000 9_51000 98_0]]=8,1,0)</f>
        <v>0</v>
      </c>
      <c r="BX466">
        <f>IF(Table13[[#This Row],[Monthly_Income 1_5500 2_8000 3_11000 4_15000 5_20000 6_27000 7_35000 8_5000 9_51000 98_0]]=9,1,0)</f>
        <v>0</v>
      </c>
      <c r="BY466">
        <f>IF(Table13[[#This Row],[Monthly_Income 1_5500 2_8000 3_11000 4_15000 5_20000 6_27000 7_35000 8_5000 9_51000 98_0]]=98,1,0)</f>
        <v>0</v>
      </c>
      <c r="BZ466">
        <v>6</v>
      </c>
      <c r="CA466">
        <f>IF(Table13[[#This Row],[Monthly_Household_Income]]=1,1,0)</f>
        <v>0</v>
      </c>
      <c r="CB466">
        <f>IF(Table13[[#This Row],[Monthly_Household_Income]]=2,1,0)</f>
        <v>0</v>
      </c>
      <c r="CC466">
        <f>IF(Table13[[#This Row],[Monthly_Household_Income]]=3,1,0)</f>
        <v>0</v>
      </c>
      <c r="CD466">
        <f>IF(Table13[[#This Row],[Monthly_Household_Income]]=4,1,0)</f>
        <v>0</v>
      </c>
      <c r="CE466">
        <f>IF(Table13[[#This Row],[Monthly_Household_Income]]=5,1,0)</f>
        <v>0</v>
      </c>
      <c r="CF466">
        <f>IF(Table13[[#This Row],[Monthly_Household_Income]]=6,1,0)</f>
        <v>1</v>
      </c>
      <c r="CG466">
        <f>IF(Table13[[#This Row],[Monthly_Household_Income]]=7,1,0)</f>
        <v>0</v>
      </c>
      <c r="CH466">
        <f>IF(Table13[[#This Row],[Monthly_Household_Income]]=8,1,0)</f>
        <v>0</v>
      </c>
      <c r="CI466">
        <f>IF(Table13[[#This Row],[Monthly_Household_Income]]=9,1,0)</f>
        <v>0</v>
      </c>
      <c r="CJ466">
        <f>IF(Table13[[#This Row],[Monthly_Household_Income]]=98,1,0)</f>
        <v>0</v>
      </c>
    </row>
    <row r="467" spans="1:88">
      <c r="A467">
        <v>1708</v>
      </c>
      <c r="B467" s="1">
        <v>42946</v>
      </c>
      <c r="C467" t="s">
        <v>32</v>
      </c>
      <c r="D467">
        <v>7</v>
      </c>
      <c r="E467">
        <v>8</v>
      </c>
      <c r="F467">
        <v>9</v>
      </c>
      <c r="G467">
        <v>8</v>
      </c>
      <c r="H467">
        <v>6</v>
      </c>
      <c r="I467">
        <v>5</v>
      </c>
      <c r="J467" t="s">
        <v>15</v>
      </c>
      <c r="K467">
        <v>9</v>
      </c>
      <c r="L467">
        <v>8</v>
      </c>
      <c r="M467">
        <v>8</v>
      </c>
      <c r="N467">
        <v>9</v>
      </c>
      <c r="O467">
        <v>8</v>
      </c>
      <c r="P467">
        <v>8</v>
      </c>
      <c r="Q467">
        <v>8</v>
      </c>
      <c r="R467">
        <v>8</v>
      </c>
      <c r="S467">
        <v>7</v>
      </c>
      <c r="T467">
        <v>7</v>
      </c>
      <c r="U467">
        <v>8</v>
      </c>
      <c r="V467">
        <v>7</v>
      </c>
      <c r="W467">
        <v>7</v>
      </c>
      <c r="X467">
        <v>8</v>
      </c>
      <c r="Y467">
        <v>7</v>
      </c>
      <c r="Z467">
        <v>7</v>
      </c>
      <c r="AA467">
        <v>7</v>
      </c>
      <c r="AB467">
        <v>8</v>
      </c>
      <c r="AC467">
        <v>2</v>
      </c>
      <c r="AD467">
        <f>IF(Table13[[#This Row],[payment]]=1,1,0)</f>
        <v>0</v>
      </c>
      <c r="AE467">
        <f>IF(Table13[[#This Row],[payment]]=2,1,0)</f>
        <v>1</v>
      </c>
      <c r="AF467">
        <f>IF(Table13[[#This Row],[payment]]=3,1,0)</f>
        <v>0</v>
      </c>
      <c r="AG467">
        <v>1</v>
      </c>
      <c r="AH467">
        <f>IF(Table13[[#This Row],[method_payment]]=1,1,0)</f>
        <v>1</v>
      </c>
      <c r="AI467">
        <f>IF(Table13[[#This Row],[method_payment]]=2,1,0)</f>
        <v>0</v>
      </c>
      <c r="AJ467">
        <f>IF(Table13[[#This Row],[method_payment]]=3,1,0)</f>
        <v>0</v>
      </c>
      <c r="AK467">
        <f>IF(Table13[[#This Row],[method_payment]]=5,1,0)</f>
        <v>0</v>
      </c>
      <c r="AL467">
        <f>IF(Table13[[#This Row],[method_payment]]=6,1,0)</f>
        <v>0</v>
      </c>
      <c r="AM467" t="s">
        <v>16</v>
      </c>
      <c r="AN467" t="s">
        <v>16</v>
      </c>
      <c r="AO467">
        <v>2</v>
      </c>
      <c r="AP467" s="2">
        <v>232.08</v>
      </c>
      <c r="AQ467" s="3">
        <f>IF(AND(Table13[[#This Row],[Average_amount_spent_per_visit_last_3_months]]&gt;=1,Table13[[#This Row],[Average_amount_spent_per_visit_last_3_months]]&lt;=999),1,0)</f>
        <v>1</v>
      </c>
      <c r="AR467" s="3">
        <f>IF(AND(Table13[[#This Row],[Average_amount_spent_per_visit_last_3_months]]&gt;=1000,Table13[[#This Row],[Average_amount_spent_per_visit_last_3_months]]&lt;=6700),1,0)</f>
        <v>0</v>
      </c>
      <c r="AS467">
        <v>1</v>
      </c>
      <c r="AT467">
        <v>42</v>
      </c>
      <c r="AU467">
        <f>IF(AND(Table13[[#This Row],[Age]]&gt;=18,Table13[[#This Row],[Age]]&lt;=25),1,0)</f>
        <v>0</v>
      </c>
      <c r="AV467">
        <f>IF(AND(Table13[[#This Row],[Age]]&gt;=26,Table13[[#This Row],[Age]]&lt;=35),1,0)</f>
        <v>0</v>
      </c>
      <c r="AW467">
        <f>IF(AND(Table13[[#This Row],[Age]]&gt;=36,Table13[[#This Row],[Age]]&lt;=45),1,0)</f>
        <v>1</v>
      </c>
      <c r="AX467">
        <f>IF(AND(Table13[[#This Row],[Age]]&gt;=46,Table13[[#This Row],[Age]]&lt;=55),1,0)</f>
        <v>0</v>
      </c>
      <c r="AY467">
        <f>IF(AND(Table13[[#This Row],[Age]]&gt;=56,Table13[[#This Row],[Age]]&lt;=67),1,0)</f>
        <v>0</v>
      </c>
      <c r="AZ467" t="s">
        <v>25</v>
      </c>
      <c r="BA467">
        <f>IF(Table13[[#This Row],[Marital Status]]="Married",1,0)</f>
        <v>1</v>
      </c>
      <c r="BB467">
        <f>IF(Table13[[#This Row],[Marital Status]]="Single",1,0)</f>
        <v>0</v>
      </c>
      <c r="BC467" t="s">
        <v>27</v>
      </c>
      <c r="BD467">
        <f>IF(Table13[[#This Row],[gender]]="Male",1,0)</f>
        <v>1</v>
      </c>
      <c r="BE467">
        <f>IF(Table13[[#This Row],[gender]]="Female",1,0)</f>
        <v>0</v>
      </c>
      <c r="BF467" t="s">
        <v>19</v>
      </c>
      <c r="BG467">
        <f>IF(Table13[[#This Row],[Highest level of Education]]="Did not attend school",1,0)</f>
        <v>0</v>
      </c>
      <c r="BH467">
        <f>IF(Table13[[#This Row],[Highest level of Education]]="K12 completed",1,0)</f>
        <v>0</v>
      </c>
      <c r="BI467">
        <f>IF(Table13[[#This Row],[Highest level of Education]]="High School Completed",1,0)</f>
        <v>0</v>
      </c>
      <c r="BJ467">
        <f>IF(Table13[[#This Row],[Highest level of Education]]="Technical Diploma/Partially completed College",1,0)</f>
        <v>0</v>
      </c>
      <c r="BK467">
        <f>IF(Table13[[#This Row],[Highest level of Education]]="University/College Degree",1,0)</f>
        <v>1</v>
      </c>
      <c r="BL467">
        <f>IF(Table13[[#This Row],[Highest level of Education]]="Post-graduate education",1,0)</f>
        <v>0</v>
      </c>
      <c r="BM467">
        <v>1</v>
      </c>
      <c r="BN467">
        <v>1</v>
      </c>
      <c r="BO467">
        <v>6</v>
      </c>
      <c r="BP467">
        <f>IF(Table13[[#This Row],[Monthly_Income 1_5500 2_8000 3_11000 4_15000 5_20000 6_27000 7_35000 8_5000 9_51000 98_0]]=1,1,0)</f>
        <v>0</v>
      </c>
      <c r="BQ467">
        <f>IF(Table13[[#This Row],[Monthly_Income 1_5500 2_8000 3_11000 4_15000 5_20000 6_27000 7_35000 8_5000 9_51000 98_0]]=2,1,0)</f>
        <v>0</v>
      </c>
      <c r="BR467">
        <f>IF(Table13[[#This Row],[Monthly_Income 1_5500 2_8000 3_11000 4_15000 5_20000 6_27000 7_35000 8_5000 9_51000 98_0]]=3,1,0)</f>
        <v>0</v>
      </c>
      <c r="BS467">
        <f>IF(Table13[[#This Row],[Monthly_Income 1_5500 2_8000 3_11000 4_15000 5_20000 6_27000 7_35000 8_5000 9_51000 98_0]]=4,1,0)</f>
        <v>0</v>
      </c>
      <c r="BT467">
        <f>IF(Table13[[#This Row],[Monthly_Income 1_5500 2_8000 3_11000 4_15000 5_20000 6_27000 7_35000 8_5000 9_51000 98_0]]=5,1,0)</f>
        <v>0</v>
      </c>
      <c r="BU467">
        <f>IF(Table13[[#This Row],[Monthly_Income 1_5500 2_8000 3_11000 4_15000 5_20000 6_27000 7_35000 8_5000 9_51000 98_0]]=6,1,0)</f>
        <v>1</v>
      </c>
      <c r="BV467">
        <f>IF(Table13[[#This Row],[Monthly_Income 1_5500 2_8000 3_11000 4_15000 5_20000 6_27000 7_35000 8_5000 9_51000 98_0]]=7,1,0)</f>
        <v>0</v>
      </c>
      <c r="BW467">
        <f>IF(Table13[[#This Row],[Monthly_Income 1_5500 2_8000 3_11000 4_15000 5_20000 6_27000 7_35000 8_5000 9_51000 98_0]]=8,1,0)</f>
        <v>0</v>
      </c>
      <c r="BX467">
        <f>IF(Table13[[#This Row],[Monthly_Income 1_5500 2_8000 3_11000 4_15000 5_20000 6_27000 7_35000 8_5000 9_51000 98_0]]=9,1,0)</f>
        <v>0</v>
      </c>
      <c r="BY467">
        <f>IF(Table13[[#This Row],[Monthly_Income 1_5500 2_8000 3_11000 4_15000 5_20000 6_27000 7_35000 8_5000 9_51000 98_0]]=98,1,0)</f>
        <v>0</v>
      </c>
      <c r="BZ467">
        <v>6</v>
      </c>
      <c r="CA467">
        <f>IF(Table13[[#This Row],[Monthly_Household_Income]]=1,1,0)</f>
        <v>0</v>
      </c>
      <c r="CB467">
        <f>IF(Table13[[#This Row],[Monthly_Household_Income]]=2,1,0)</f>
        <v>0</v>
      </c>
      <c r="CC467">
        <f>IF(Table13[[#This Row],[Monthly_Household_Income]]=3,1,0)</f>
        <v>0</v>
      </c>
      <c r="CD467">
        <f>IF(Table13[[#This Row],[Monthly_Household_Income]]=4,1,0)</f>
        <v>0</v>
      </c>
      <c r="CE467">
        <f>IF(Table13[[#This Row],[Monthly_Household_Income]]=5,1,0)</f>
        <v>0</v>
      </c>
      <c r="CF467">
        <f>IF(Table13[[#This Row],[Monthly_Household_Income]]=6,1,0)</f>
        <v>1</v>
      </c>
      <c r="CG467">
        <f>IF(Table13[[#This Row],[Monthly_Household_Income]]=7,1,0)</f>
        <v>0</v>
      </c>
      <c r="CH467">
        <f>IF(Table13[[#This Row],[Monthly_Household_Income]]=8,1,0)</f>
        <v>0</v>
      </c>
      <c r="CI467">
        <f>IF(Table13[[#This Row],[Monthly_Household_Income]]=9,1,0)</f>
        <v>0</v>
      </c>
      <c r="CJ467">
        <f>IF(Table13[[#This Row],[Monthly_Household_Income]]=98,1,0)</f>
        <v>0</v>
      </c>
    </row>
    <row r="468" spans="1:88">
      <c r="A468">
        <v>1714</v>
      </c>
      <c r="B468" s="1">
        <v>43009</v>
      </c>
      <c r="C468" t="s">
        <v>32</v>
      </c>
      <c r="D468">
        <v>5</v>
      </c>
      <c r="E468">
        <v>4</v>
      </c>
      <c r="F468">
        <v>3</v>
      </c>
      <c r="G468">
        <v>4</v>
      </c>
      <c r="H468">
        <v>4</v>
      </c>
      <c r="I468">
        <v>4</v>
      </c>
      <c r="J468" t="s">
        <v>15</v>
      </c>
      <c r="K468">
        <v>7</v>
      </c>
      <c r="L468">
        <v>6</v>
      </c>
      <c r="M468">
        <v>7</v>
      </c>
      <c r="N468">
        <v>7</v>
      </c>
      <c r="O468">
        <v>7</v>
      </c>
      <c r="P468">
        <v>6</v>
      </c>
      <c r="Q468">
        <v>8</v>
      </c>
      <c r="R468">
        <v>6</v>
      </c>
      <c r="S468">
        <v>7</v>
      </c>
      <c r="T468">
        <v>6</v>
      </c>
      <c r="U468">
        <v>7</v>
      </c>
      <c r="V468">
        <v>7</v>
      </c>
      <c r="W468">
        <v>7</v>
      </c>
      <c r="X468">
        <v>6</v>
      </c>
      <c r="Y468">
        <v>8</v>
      </c>
      <c r="Z468">
        <v>2</v>
      </c>
      <c r="AA468">
        <v>4</v>
      </c>
      <c r="AB468">
        <v>3</v>
      </c>
      <c r="AC468">
        <v>1</v>
      </c>
      <c r="AD468">
        <f>IF(Table13[[#This Row],[payment]]=1,1,0)</f>
        <v>1</v>
      </c>
      <c r="AE468">
        <f>IF(Table13[[#This Row],[payment]]=2,1,0)</f>
        <v>0</v>
      </c>
      <c r="AF468">
        <f>IF(Table13[[#This Row],[payment]]=3,1,0)</f>
        <v>0</v>
      </c>
      <c r="AG468">
        <v>2</v>
      </c>
      <c r="AH468">
        <f>IF(Table13[[#This Row],[method_payment]]=1,1,0)</f>
        <v>0</v>
      </c>
      <c r="AI468">
        <f>IF(Table13[[#This Row],[method_payment]]=2,1,0)</f>
        <v>1</v>
      </c>
      <c r="AJ468">
        <f>IF(Table13[[#This Row],[method_payment]]=3,1,0)</f>
        <v>0</v>
      </c>
      <c r="AK468">
        <f>IF(Table13[[#This Row],[method_payment]]=5,1,0)</f>
        <v>0</v>
      </c>
      <c r="AL468">
        <f>IF(Table13[[#This Row],[method_payment]]=6,1,0)</f>
        <v>0</v>
      </c>
      <c r="AM468" t="s">
        <v>15</v>
      </c>
      <c r="AN468" t="s">
        <v>15</v>
      </c>
      <c r="AO468">
        <v>1</v>
      </c>
      <c r="AP468" s="2">
        <v>593.39</v>
      </c>
      <c r="AQ468" s="3">
        <f>IF(AND(Table13[[#This Row],[Average_amount_spent_per_visit_last_3_months]]&gt;=1,Table13[[#This Row],[Average_amount_spent_per_visit_last_3_months]]&lt;=999),1,0)</f>
        <v>1</v>
      </c>
      <c r="AR468" s="3">
        <f>IF(AND(Table13[[#This Row],[Average_amount_spent_per_visit_last_3_months]]&gt;=1000,Table13[[#This Row],[Average_amount_spent_per_visit_last_3_months]]&lt;=6700),1,0)</f>
        <v>0</v>
      </c>
      <c r="AS468">
        <v>3</v>
      </c>
      <c r="AT468">
        <v>29</v>
      </c>
      <c r="AU468">
        <f>IF(AND(Table13[[#This Row],[Age]]&gt;=18,Table13[[#This Row],[Age]]&lt;=25),1,0)</f>
        <v>0</v>
      </c>
      <c r="AV468">
        <f>IF(AND(Table13[[#This Row],[Age]]&gt;=26,Table13[[#This Row],[Age]]&lt;=35),1,0)</f>
        <v>1</v>
      </c>
      <c r="AW468">
        <f>IF(AND(Table13[[#This Row],[Age]]&gt;=36,Table13[[#This Row],[Age]]&lt;=45),1,0)</f>
        <v>0</v>
      </c>
      <c r="AX468">
        <f>IF(AND(Table13[[#This Row],[Age]]&gt;=46,Table13[[#This Row],[Age]]&lt;=55),1,0)</f>
        <v>0</v>
      </c>
      <c r="AY468">
        <f>IF(AND(Table13[[#This Row],[Age]]&gt;=56,Table13[[#This Row],[Age]]&lt;=67),1,0)</f>
        <v>0</v>
      </c>
      <c r="AZ468" t="s">
        <v>24</v>
      </c>
      <c r="BA468">
        <f>IF(Table13[[#This Row],[Marital Status]]="Married",1,0)</f>
        <v>0</v>
      </c>
      <c r="BB468">
        <f>IF(Table13[[#This Row],[Marital Status]]="Single",1,0)</f>
        <v>1</v>
      </c>
      <c r="BC468" t="s">
        <v>27</v>
      </c>
      <c r="BD468">
        <f>IF(Table13[[#This Row],[gender]]="Male",1,0)</f>
        <v>1</v>
      </c>
      <c r="BE468">
        <f>IF(Table13[[#This Row],[gender]]="Female",1,0)</f>
        <v>0</v>
      </c>
      <c r="BF468" t="s">
        <v>23</v>
      </c>
      <c r="BG468">
        <f>IF(Table13[[#This Row],[Highest level of Education]]="Did not attend school",1,0)</f>
        <v>0</v>
      </c>
      <c r="BH468">
        <f>IF(Table13[[#This Row],[Highest level of Education]]="K12 completed",1,0)</f>
        <v>0</v>
      </c>
      <c r="BI468">
        <f>IF(Table13[[#This Row],[Highest level of Education]]="High School Completed",1,0)</f>
        <v>0</v>
      </c>
      <c r="BJ468">
        <f>IF(Table13[[#This Row],[Highest level of Education]]="Technical Diploma/Partially completed College",1,0)</f>
        <v>1</v>
      </c>
      <c r="BK468">
        <f>IF(Table13[[#This Row],[Highest level of Education]]="University/College Degree",1,0)</f>
        <v>0</v>
      </c>
      <c r="BL468">
        <f>IF(Table13[[#This Row],[Highest level of Education]]="Post-graduate education",1,0)</f>
        <v>0</v>
      </c>
      <c r="BM468">
        <v>0</v>
      </c>
      <c r="BN468">
        <v>1</v>
      </c>
      <c r="BO468">
        <v>3</v>
      </c>
      <c r="BP468">
        <f>IF(Table13[[#This Row],[Monthly_Income 1_5500 2_8000 3_11000 4_15000 5_20000 6_27000 7_35000 8_5000 9_51000 98_0]]=1,1,0)</f>
        <v>0</v>
      </c>
      <c r="BQ468">
        <f>IF(Table13[[#This Row],[Monthly_Income 1_5500 2_8000 3_11000 4_15000 5_20000 6_27000 7_35000 8_5000 9_51000 98_0]]=2,1,0)</f>
        <v>0</v>
      </c>
      <c r="BR468">
        <f>IF(Table13[[#This Row],[Monthly_Income 1_5500 2_8000 3_11000 4_15000 5_20000 6_27000 7_35000 8_5000 9_51000 98_0]]=3,1,0)</f>
        <v>1</v>
      </c>
      <c r="BS468">
        <f>IF(Table13[[#This Row],[Monthly_Income 1_5500 2_8000 3_11000 4_15000 5_20000 6_27000 7_35000 8_5000 9_51000 98_0]]=4,1,0)</f>
        <v>0</v>
      </c>
      <c r="BT468">
        <f>IF(Table13[[#This Row],[Monthly_Income 1_5500 2_8000 3_11000 4_15000 5_20000 6_27000 7_35000 8_5000 9_51000 98_0]]=5,1,0)</f>
        <v>0</v>
      </c>
      <c r="BU468">
        <f>IF(Table13[[#This Row],[Monthly_Income 1_5500 2_8000 3_11000 4_15000 5_20000 6_27000 7_35000 8_5000 9_51000 98_0]]=6,1,0)</f>
        <v>0</v>
      </c>
      <c r="BV468">
        <f>IF(Table13[[#This Row],[Monthly_Income 1_5500 2_8000 3_11000 4_15000 5_20000 6_27000 7_35000 8_5000 9_51000 98_0]]=7,1,0)</f>
        <v>0</v>
      </c>
      <c r="BW468">
        <f>IF(Table13[[#This Row],[Monthly_Income 1_5500 2_8000 3_11000 4_15000 5_20000 6_27000 7_35000 8_5000 9_51000 98_0]]=8,1,0)</f>
        <v>0</v>
      </c>
      <c r="BX468">
        <f>IF(Table13[[#This Row],[Monthly_Income 1_5500 2_8000 3_11000 4_15000 5_20000 6_27000 7_35000 8_5000 9_51000 98_0]]=9,1,0)</f>
        <v>0</v>
      </c>
      <c r="BY468">
        <f>IF(Table13[[#This Row],[Monthly_Income 1_5500 2_8000 3_11000 4_15000 5_20000 6_27000 7_35000 8_5000 9_51000 98_0]]=98,1,0)</f>
        <v>0</v>
      </c>
      <c r="BZ468">
        <v>5</v>
      </c>
      <c r="CA468">
        <f>IF(Table13[[#This Row],[Monthly_Household_Income]]=1,1,0)</f>
        <v>0</v>
      </c>
      <c r="CB468">
        <f>IF(Table13[[#This Row],[Monthly_Household_Income]]=2,1,0)</f>
        <v>0</v>
      </c>
      <c r="CC468">
        <f>IF(Table13[[#This Row],[Monthly_Household_Income]]=3,1,0)</f>
        <v>0</v>
      </c>
      <c r="CD468">
        <f>IF(Table13[[#This Row],[Monthly_Household_Income]]=4,1,0)</f>
        <v>0</v>
      </c>
      <c r="CE468">
        <f>IF(Table13[[#This Row],[Monthly_Household_Income]]=5,1,0)</f>
        <v>1</v>
      </c>
      <c r="CF468">
        <f>IF(Table13[[#This Row],[Monthly_Household_Income]]=6,1,0)</f>
        <v>0</v>
      </c>
      <c r="CG468">
        <f>IF(Table13[[#This Row],[Monthly_Household_Income]]=7,1,0)</f>
        <v>0</v>
      </c>
      <c r="CH468">
        <f>IF(Table13[[#This Row],[Monthly_Household_Income]]=8,1,0)</f>
        <v>0</v>
      </c>
      <c r="CI468">
        <f>IF(Table13[[#This Row],[Monthly_Household_Income]]=9,1,0)</f>
        <v>0</v>
      </c>
      <c r="CJ468">
        <f>IF(Table13[[#This Row],[Monthly_Household_Income]]=98,1,0)</f>
        <v>0</v>
      </c>
    </row>
    <row r="469" spans="1:88">
      <c r="A469">
        <v>1716</v>
      </c>
      <c r="B469" s="1">
        <v>42974</v>
      </c>
      <c r="C469" t="s">
        <v>6</v>
      </c>
      <c r="D469">
        <v>9</v>
      </c>
      <c r="E469">
        <v>9</v>
      </c>
      <c r="F469">
        <v>8</v>
      </c>
      <c r="G469">
        <v>9</v>
      </c>
      <c r="H469">
        <v>9</v>
      </c>
      <c r="I469">
        <v>8</v>
      </c>
      <c r="J469" t="s">
        <v>15</v>
      </c>
      <c r="K469">
        <v>9</v>
      </c>
      <c r="L469">
        <v>8</v>
      </c>
      <c r="M469">
        <v>10</v>
      </c>
      <c r="N469">
        <v>8</v>
      </c>
      <c r="O469">
        <v>9</v>
      </c>
      <c r="P469">
        <v>9</v>
      </c>
      <c r="Q469">
        <v>8</v>
      </c>
      <c r="R469">
        <v>10</v>
      </c>
      <c r="S469">
        <v>9</v>
      </c>
      <c r="T469">
        <v>8</v>
      </c>
      <c r="U469">
        <v>10</v>
      </c>
      <c r="V469">
        <v>10</v>
      </c>
      <c r="W469">
        <v>9</v>
      </c>
      <c r="X469">
        <v>9</v>
      </c>
      <c r="Y469">
        <v>8</v>
      </c>
      <c r="Z469">
        <v>10</v>
      </c>
      <c r="AA469">
        <v>8</v>
      </c>
      <c r="AB469">
        <v>9</v>
      </c>
      <c r="AC469">
        <v>2</v>
      </c>
      <c r="AD469">
        <f>IF(Table13[[#This Row],[payment]]=1,1,0)</f>
        <v>0</v>
      </c>
      <c r="AE469">
        <f>IF(Table13[[#This Row],[payment]]=2,1,0)</f>
        <v>1</v>
      </c>
      <c r="AF469">
        <f>IF(Table13[[#This Row],[payment]]=3,1,0)</f>
        <v>0</v>
      </c>
      <c r="AG469">
        <v>1</v>
      </c>
      <c r="AH469">
        <f>IF(Table13[[#This Row],[method_payment]]=1,1,0)</f>
        <v>1</v>
      </c>
      <c r="AI469">
        <f>IF(Table13[[#This Row],[method_payment]]=2,1,0)</f>
        <v>0</v>
      </c>
      <c r="AJ469">
        <f>IF(Table13[[#This Row],[method_payment]]=3,1,0)</f>
        <v>0</v>
      </c>
      <c r="AK469">
        <f>IF(Table13[[#This Row],[method_payment]]=5,1,0)</f>
        <v>0</v>
      </c>
      <c r="AL469">
        <f>IF(Table13[[#This Row],[method_payment]]=6,1,0)</f>
        <v>0</v>
      </c>
      <c r="AM469" t="s">
        <v>15</v>
      </c>
      <c r="AN469" t="s">
        <v>16</v>
      </c>
      <c r="AO469">
        <v>1</v>
      </c>
      <c r="AP469" s="2">
        <v>1470.32</v>
      </c>
      <c r="AQ469" s="3">
        <f>IF(AND(Table13[[#This Row],[Average_amount_spent_per_visit_last_3_months]]&gt;=1,Table13[[#This Row],[Average_amount_spent_per_visit_last_3_months]]&lt;=999),1,0)</f>
        <v>0</v>
      </c>
      <c r="AR469" s="3">
        <f>IF(AND(Table13[[#This Row],[Average_amount_spent_per_visit_last_3_months]]&gt;=1000,Table13[[#This Row],[Average_amount_spent_per_visit_last_3_months]]&lt;=6700),1,0)</f>
        <v>1</v>
      </c>
      <c r="AS469">
        <v>3</v>
      </c>
      <c r="AT469">
        <v>32</v>
      </c>
      <c r="AU469">
        <f>IF(AND(Table13[[#This Row],[Age]]&gt;=18,Table13[[#This Row],[Age]]&lt;=25),1,0)</f>
        <v>0</v>
      </c>
      <c r="AV469">
        <f>IF(AND(Table13[[#This Row],[Age]]&gt;=26,Table13[[#This Row],[Age]]&lt;=35),1,0)</f>
        <v>1</v>
      </c>
      <c r="AW469">
        <f>IF(AND(Table13[[#This Row],[Age]]&gt;=36,Table13[[#This Row],[Age]]&lt;=45),1,0)</f>
        <v>0</v>
      </c>
      <c r="AX469">
        <f>IF(AND(Table13[[#This Row],[Age]]&gt;=46,Table13[[#This Row],[Age]]&lt;=55),1,0)</f>
        <v>0</v>
      </c>
      <c r="AY469">
        <f>IF(AND(Table13[[#This Row],[Age]]&gt;=56,Table13[[#This Row],[Age]]&lt;=67),1,0)</f>
        <v>0</v>
      </c>
      <c r="AZ469" t="s">
        <v>25</v>
      </c>
      <c r="BA469">
        <f>IF(Table13[[#This Row],[Marital Status]]="Married",1,0)</f>
        <v>1</v>
      </c>
      <c r="BB469">
        <f>IF(Table13[[#This Row],[Marital Status]]="Single",1,0)</f>
        <v>0</v>
      </c>
      <c r="BC469" t="s">
        <v>28</v>
      </c>
      <c r="BD469">
        <f>IF(Table13[[#This Row],[gender]]="Male",1,0)</f>
        <v>0</v>
      </c>
      <c r="BE469">
        <f>IF(Table13[[#This Row],[gender]]="Female",1,0)</f>
        <v>1</v>
      </c>
      <c r="BF469" t="s">
        <v>23</v>
      </c>
      <c r="BG469">
        <f>IF(Table13[[#This Row],[Highest level of Education]]="Did not attend school",1,0)</f>
        <v>0</v>
      </c>
      <c r="BH469">
        <f>IF(Table13[[#This Row],[Highest level of Education]]="K12 completed",1,0)</f>
        <v>0</v>
      </c>
      <c r="BI469">
        <f>IF(Table13[[#This Row],[Highest level of Education]]="High School Completed",1,0)</f>
        <v>0</v>
      </c>
      <c r="BJ469">
        <f>IF(Table13[[#This Row],[Highest level of Education]]="Technical Diploma/Partially completed College",1,0)</f>
        <v>1</v>
      </c>
      <c r="BK469">
        <f>IF(Table13[[#This Row],[Highest level of Education]]="University/College Degree",1,0)</f>
        <v>0</v>
      </c>
      <c r="BL469">
        <f>IF(Table13[[#This Row],[Highest level of Education]]="Post-graduate education",1,0)</f>
        <v>0</v>
      </c>
      <c r="BM469">
        <v>3</v>
      </c>
      <c r="BN469">
        <v>1</v>
      </c>
      <c r="BO469">
        <v>3</v>
      </c>
      <c r="BP469">
        <f>IF(Table13[[#This Row],[Monthly_Income 1_5500 2_8000 3_11000 4_15000 5_20000 6_27000 7_35000 8_5000 9_51000 98_0]]=1,1,0)</f>
        <v>0</v>
      </c>
      <c r="BQ469">
        <f>IF(Table13[[#This Row],[Monthly_Income 1_5500 2_8000 3_11000 4_15000 5_20000 6_27000 7_35000 8_5000 9_51000 98_0]]=2,1,0)</f>
        <v>0</v>
      </c>
      <c r="BR469">
        <f>IF(Table13[[#This Row],[Monthly_Income 1_5500 2_8000 3_11000 4_15000 5_20000 6_27000 7_35000 8_5000 9_51000 98_0]]=3,1,0)</f>
        <v>1</v>
      </c>
      <c r="BS469">
        <f>IF(Table13[[#This Row],[Monthly_Income 1_5500 2_8000 3_11000 4_15000 5_20000 6_27000 7_35000 8_5000 9_51000 98_0]]=4,1,0)</f>
        <v>0</v>
      </c>
      <c r="BT469">
        <f>IF(Table13[[#This Row],[Monthly_Income 1_5500 2_8000 3_11000 4_15000 5_20000 6_27000 7_35000 8_5000 9_51000 98_0]]=5,1,0)</f>
        <v>0</v>
      </c>
      <c r="BU469">
        <f>IF(Table13[[#This Row],[Monthly_Income 1_5500 2_8000 3_11000 4_15000 5_20000 6_27000 7_35000 8_5000 9_51000 98_0]]=6,1,0)</f>
        <v>0</v>
      </c>
      <c r="BV469">
        <f>IF(Table13[[#This Row],[Monthly_Income 1_5500 2_8000 3_11000 4_15000 5_20000 6_27000 7_35000 8_5000 9_51000 98_0]]=7,1,0)</f>
        <v>0</v>
      </c>
      <c r="BW469">
        <f>IF(Table13[[#This Row],[Monthly_Income 1_5500 2_8000 3_11000 4_15000 5_20000 6_27000 7_35000 8_5000 9_51000 98_0]]=8,1,0)</f>
        <v>0</v>
      </c>
      <c r="BX469">
        <f>IF(Table13[[#This Row],[Monthly_Income 1_5500 2_8000 3_11000 4_15000 5_20000 6_27000 7_35000 8_5000 9_51000 98_0]]=9,1,0)</f>
        <v>0</v>
      </c>
      <c r="BY469">
        <f>IF(Table13[[#This Row],[Monthly_Income 1_5500 2_8000 3_11000 4_15000 5_20000 6_27000 7_35000 8_5000 9_51000 98_0]]=98,1,0)</f>
        <v>0</v>
      </c>
      <c r="BZ469">
        <v>5</v>
      </c>
      <c r="CA469">
        <f>IF(Table13[[#This Row],[Monthly_Household_Income]]=1,1,0)</f>
        <v>0</v>
      </c>
      <c r="CB469">
        <f>IF(Table13[[#This Row],[Monthly_Household_Income]]=2,1,0)</f>
        <v>0</v>
      </c>
      <c r="CC469">
        <f>IF(Table13[[#This Row],[Monthly_Household_Income]]=3,1,0)</f>
        <v>0</v>
      </c>
      <c r="CD469">
        <f>IF(Table13[[#This Row],[Monthly_Household_Income]]=4,1,0)</f>
        <v>0</v>
      </c>
      <c r="CE469">
        <f>IF(Table13[[#This Row],[Monthly_Household_Income]]=5,1,0)</f>
        <v>1</v>
      </c>
      <c r="CF469">
        <f>IF(Table13[[#This Row],[Monthly_Household_Income]]=6,1,0)</f>
        <v>0</v>
      </c>
      <c r="CG469">
        <f>IF(Table13[[#This Row],[Monthly_Household_Income]]=7,1,0)</f>
        <v>0</v>
      </c>
      <c r="CH469">
        <f>IF(Table13[[#This Row],[Monthly_Household_Income]]=8,1,0)</f>
        <v>0</v>
      </c>
      <c r="CI469">
        <f>IF(Table13[[#This Row],[Monthly_Household_Income]]=9,1,0)</f>
        <v>0</v>
      </c>
      <c r="CJ469">
        <f>IF(Table13[[#This Row],[Monthly_Household_Income]]=98,1,0)</f>
        <v>0</v>
      </c>
    </row>
    <row r="470" spans="1:88">
      <c r="A470">
        <v>1717</v>
      </c>
      <c r="B470" s="1">
        <v>43161</v>
      </c>
      <c r="C470" t="s">
        <v>31</v>
      </c>
      <c r="D470">
        <v>8</v>
      </c>
      <c r="E470">
        <v>8</v>
      </c>
      <c r="F470">
        <v>9</v>
      </c>
      <c r="G470">
        <v>8</v>
      </c>
      <c r="H470">
        <v>7</v>
      </c>
      <c r="I470">
        <v>8</v>
      </c>
      <c r="J470" t="s">
        <v>15</v>
      </c>
      <c r="K470">
        <v>9</v>
      </c>
      <c r="L470">
        <v>9</v>
      </c>
      <c r="M470">
        <v>8</v>
      </c>
      <c r="N470">
        <v>9</v>
      </c>
      <c r="O470">
        <v>7</v>
      </c>
      <c r="P470">
        <v>8</v>
      </c>
      <c r="Q470">
        <v>8</v>
      </c>
      <c r="R470">
        <v>7</v>
      </c>
      <c r="S470">
        <v>9</v>
      </c>
      <c r="T470">
        <v>8</v>
      </c>
      <c r="U470">
        <v>9</v>
      </c>
      <c r="V470">
        <v>7</v>
      </c>
      <c r="W470">
        <v>8</v>
      </c>
      <c r="X470">
        <v>8</v>
      </c>
      <c r="Y470">
        <v>7</v>
      </c>
      <c r="Z470">
        <v>9</v>
      </c>
      <c r="AA470">
        <v>8</v>
      </c>
      <c r="AB470">
        <v>8</v>
      </c>
      <c r="AC470">
        <v>1</v>
      </c>
      <c r="AD470">
        <f>IF(Table13[[#This Row],[payment]]=1,1,0)</f>
        <v>1</v>
      </c>
      <c r="AE470">
        <f>IF(Table13[[#This Row],[payment]]=2,1,0)</f>
        <v>0</v>
      </c>
      <c r="AF470">
        <f>IF(Table13[[#This Row],[payment]]=3,1,0)</f>
        <v>0</v>
      </c>
      <c r="AG470">
        <v>5</v>
      </c>
      <c r="AH470">
        <f>IF(Table13[[#This Row],[method_payment]]=1,1,0)</f>
        <v>0</v>
      </c>
      <c r="AI470">
        <f>IF(Table13[[#This Row],[method_payment]]=2,1,0)</f>
        <v>0</v>
      </c>
      <c r="AJ470">
        <f>IF(Table13[[#This Row],[method_payment]]=3,1,0)</f>
        <v>0</v>
      </c>
      <c r="AK470">
        <f>IF(Table13[[#This Row],[method_payment]]=5,1,0)</f>
        <v>1</v>
      </c>
      <c r="AL470">
        <f>IF(Table13[[#This Row],[method_payment]]=6,1,0)</f>
        <v>0</v>
      </c>
      <c r="AM470" t="s">
        <v>16</v>
      </c>
      <c r="AN470" t="s">
        <v>16</v>
      </c>
      <c r="AO470">
        <v>1</v>
      </c>
      <c r="AP470" s="2">
        <v>371.02</v>
      </c>
      <c r="AQ470" s="3">
        <f>IF(AND(Table13[[#This Row],[Average_amount_spent_per_visit_last_3_months]]&gt;=1,Table13[[#This Row],[Average_amount_spent_per_visit_last_3_months]]&lt;=999),1,0)</f>
        <v>1</v>
      </c>
      <c r="AR470" s="3">
        <f>IF(AND(Table13[[#This Row],[Average_amount_spent_per_visit_last_3_months]]&gt;=1000,Table13[[#This Row],[Average_amount_spent_per_visit_last_3_months]]&lt;=6700),1,0)</f>
        <v>0</v>
      </c>
      <c r="AS470">
        <v>3</v>
      </c>
      <c r="AT470">
        <v>39</v>
      </c>
      <c r="AU470">
        <f>IF(AND(Table13[[#This Row],[Age]]&gt;=18,Table13[[#This Row],[Age]]&lt;=25),1,0)</f>
        <v>0</v>
      </c>
      <c r="AV470">
        <f>IF(AND(Table13[[#This Row],[Age]]&gt;=26,Table13[[#This Row],[Age]]&lt;=35),1,0)</f>
        <v>0</v>
      </c>
      <c r="AW470">
        <f>IF(AND(Table13[[#This Row],[Age]]&gt;=36,Table13[[#This Row],[Age]]&lt;=45),1,0)</f>
        <v>1</v>
      </c>
      <c r="AX470">
        <f>IF(AND(Table13[[#This Row],[Age]]&gt;=46,Table13[[#This Row],[Age]]&lt;=55),1,0)</f>
        <v>0</v>
      </c>
      <c r="AY470">
        <f>IF(AND(Table13[[#This Row],[Age]]&gt;=56,Table13[[#This Row],[Age]]&lt;=67),1,0)</f>
        <v>0</v>
      </c>
      <c r="AZ470" t="s">
        <v>25</v>
      </c>
      <c r="BA470">
        <f>IF(Table13[[#This Row],[Marital Status]]="Married",1,0)</f>
        <v>1</v>
      </c>
      <c r="BB470">
        <f>IF(Table13[[#This Row],[Marital Status]]="Single",1,0)</f>
        <v>0</v>
      </c>
      <c r="BC470" t="s">
        <v>27</v>
      </c>
      <c r="BD470">
        <f>IF(Table13[[#This Row],[gender]]="Male",1,0)</f>
        <v>1</v>
      </c>
      <c r="BE470">
        <f>IF(Table13[[#This Row],[gender]]="Female",1,0)</f>
        <v>0</v>
      </c>
      <c r="BF470" t="s">
        <v>23</v>
      </c>
      <c r="BG470">
        <f>IF(Table13[[#This Row],[Highest level of Education]]="Did not attend school",1,0)</f>
        <v>0</v>
      </c>
      <c r="BH470">
        <f>IF(Table13[[#This Row],[Highest level of Education]]="K12 completed",1,0)</f>
        <v>0</v>
      </c>
      <c r="BI470">
        <f>IF(Table13[[#This Row],[Highest level of Education]]="High School Completed",1,0)</f>
        <v>0</v>
      </c>
      <c r="BJ470">
        <f>IF(Table13[[#This Row],[Highest level of Education]]="Technical Diploma/Partially completed College",1,0)</f>
        <v>1</v>
      </c>
      <c r="BK470">
        <f>IF(Table13[[#This Row],[Highest level of Education]]="University/College Degree",1,0)</f>
        <v>0</v>
      </c>
      <c r="BL470">
        <f>IF(Table13[[#This Row],[Highest level of Education]]="Post-graduate education",1,0)</f>
        <v>0</v>
      </c>
      <c r="BM470">
        <v>3</v>
      </c>
      <c r="BN470">
        <v>1</v>
      </c>
      <c r="BO470">
        <v>3</v>
      </c>
      <c r="BP470">
        <f>IF(Table13[[#This Row],[Monthly_Income 1_5500 2_8000 3_11000 4_15000 5_20000 6_27000 7_35000 8_5000 9_51000 98_0]]=1,1,0)</f>
        <v>0</v>
      </c>
      <c r="BQ470">
        <f>IF(Table13[[#This Row],[Monthly_Income 1_5500 2_8000 3_11000 4_15000 5_20000 6_27000 7_35000 8_5000 9_51000 98_0]]=2,1,0)</f>
        <v>0</v>
      </c>
      <c r="BR470">
        <f>IF(Table13[[#This Row],[Monthly_Income 1_5500 2_8000 3_11000 4_15000 5_20000 6_27000 7_35000 8_5000 9_51000 98_0]]=3,1,0)</f>
        <v>1</v>
      </c>
      <c r="BS470">
        <f>IF(Table13[[#This Row],[Monthly_Income 1_5500 2_8000 3_11000 4_15000 5_20000 6_27000 7_35000 8_5000 9_51000 98_0]]=4,1,0)</f>
        <v>0</v>
      </c>
      <c r="BT470">
        <f>IF(Table13[[#This Row],[Monthly_Income 1_5500 2_8000 3_11000 4_15000 5_20000 6_27000 7_35000 8_5000 9_51000 98_0]]=5,1,0)</f>
        <v>0</v>
      </c>
      <c r="BU470">
        <f>IF(Table13[[#This Row],[Monthly_Income 1_5500 2_8000 3_11000 4_15000 5_20000 6_27000 7_35000 8_5000 9_51000 98_0]]=6,1,0)</f>
        <v>0</v>
      </c>
      <c r="BV470">
        <f>IF(Table13[[#This Row],[Monthly_Income 1_5500 2_8000 3_11000 4_15000 5_20000 6_27000 7_35000 8_5000 9_51000 98_0]]=7,1,0)</f>
        <v>0</v>
      </c>
      <c r="BW470">
        <f>IF(Table13[[#This Row],[Monthly_Income 1_5500 2_8000 3_11000 4_15000 5_20000 6_27000 7_35000 8_5000 9_51000 98_0]]=8,1,0)</f>
        <v>0</v>
      </c>
      <c r="BX470">
        <f>IF(Table13[[#This Row],[Monthly_Income 1_5500 2_8000 3_11000 4_15000 5_20000 6_27000 7_35000 8_5000 9_51000 98_0]]=9,1,0)</f>
        <v>0</v>
      </c>
      <c r="BY470">
        <f>IF(Table13[[#This Row],[Monthly_Income 1_5500 2_8000 3_11000 4_15000 5_20000 6_27000 7_35000 8_5000 9_51000 98_0]]=98,1,0)</f>
        <v>0</v>
      </c>
      <c r="BZ470">
        <v>5</v>
      </c>
      <c r="CA470">
        <f>IF(Table13[[#This Row],[Monthly_Household_Income]]=1,1,0)</f>
        <v>0</v>
      </c>
      <c r="CB470">
        <f>IF(Table13[[#This Row],[Monthly_Household_Income]]=2,1,0)</f>
        <v>0</v>
      </c>
      <c r="CC470">
        <f>IF(Table13[[#This Row],[Monthly_Household_Income]]=3,1,0)</f>
        <v>0</v>
      </c>
      <c r="CD470">
        <f>IF(Table13[[#This Row],[Monthly_Household_Income]]=4,1,0)</f>
        <v>0</v>
      </c>
      <c r="CE470">
        <f>IF(Table13[[#This Row],[Monthly_Household_Income]]=5,1,0)</f>
        <v>1</v>
      </c>
      <c r="CF470">
        <f>IF(Table13[[#This Row],[Monthly_Household_Income]]=6,1,0)</f>
        <v>0</v>
      </c>
      <c r="CG470">
        <f>IF(Table13[[#This Row],[Monthly_Household_Income]]=7,1,0)</f>
        <v>0</v>
      </c>
      <c r="CH470">
        <f>IF(Table13[[#This Row],[Monthly_Household_Income]]=8,1,0)</f>
        <v>0</v>
      </c>
      <c r="CI470">
        <f>IF(Table13[[#This Row],[Monthly_Household_Income]]=9,1,0)</f>
        <v>0</v>
      </c>
      <c r="CJ470">
        <f>IF(Table13[[#This Row],[Monthly_Household_Income]]=98,1,0)</f>
        <v>0</v>
      </c>
    </row>
    <row r="471" spans="1:88">
      <c r="A471">
        <v>1720</v>
      </c>
      <c r="B471" s="1">
        <v>42987</v>
      </c>
      <c r="C471" t="s">
        <v>33</v>
      </c>
      <c r="D471">
        <v>9</v>
      </c>
      <c r="E471">
        <v>9</v>
      </c>
      <c r="F471">
        <v>8</v>
      </c>
      <c r="G471">
        <v>8</v>
      </c>
      <c r="H471">
        <v>6</v>
      </c>
      <c r="I471">
        <v>8</v>
      </c>
      <c r="J471" t="s">
        <v>15</v>
      </c>
      <c r="K471">
        <v>8</v>
      </c>
      <c r="L471">
        <v>6</v>
      </c>
      <c r="M471">
        <v>7</v>
      </c>
      <c r="N471">
        <v>6</v>
      </c>
      <c r="O471">
        <v>10</v>
      </c>
      <c r="P471">
        <v>8</v>
      </c>
      <c r="Q471">
        <v>9</v>
      </c>
      <c r="R471">
        <v>8</v>
      </c>
      <c r="S471">
        <v>7</v>
      </c>
      <c r="T471">
        <v>8</v>
      </c>
      <c r="U471">
        <v>9</v>
      </c>
      <c r="V471">
        <v>7</v>
      </c>
      <c r="W471">
        <v>6</v>
      </c>
      <c r="X471">
        <v>0</v>
      </c>
      <c r="Y471">
        <v>8</v>
      </c>
      <c r="Z471">
        <v>9</v>
      </c>
      <c r="AA471">
        <v>9</v>
      </c>
      <c r="AB471">
        <v>7</v>
      </c>
      <c r="AC471">
        <v>1</v>
      </c>
      <c r="AD471">
        <f>IF(Table13[[#This Row],[payment]]=1,1,0)</f>
        <v>1</v>
      </c>
      <c r="AE471">
        <f>IF(Table13[[#This Row],[payment]]=2,1,0)</f>
        <v>0</v>
      </c>
      <c r="AF471">
        <f>IF(Table13[[#This Row],[payment]]=3,1,0)</f>
        <v>0</v>
      </c>
      <c r="AG471">
        <v>1</v>
      </c>
      <c r="AH471">
        <f>IF(Table13[[#This Row],[method_payment]]=1,1,0)</f>
        <v>1</v>
      </c>
      <c r="AI471">
        <f>IF(Table13[[#This Row],[method_payment]]=2,1,0)</f>
        <v>0</v>
      </c>
      <c r="AJ471">
        <f>IF(Table13[[#This Row],[method_payment]]=3,1,0)</f>
        <v>0</v>
      </c>
      <c r="AK471">
        <f>IF(Table13[[#This Row],[method_payment]]=5,1,0)</f>
        <v>0</v>
      </c>
      <c r="AL471">
        <f>IF(Table13[[#This Row],[method_payment]]=6,1,0)</f>
        <v>0</v>
      </c>
      <c r="AM471" t="s">
        <v>15</v>
      </c>
      <c r="AN471" t="s">
        <v>16</v>
      </c>
      <c r="AO471">
        <v>1</v>
      </c>
      <c r="AP471" s="2">
        <v>292.06</v>
      </c>
      <c r="AQ471" s="3">
        <f>IF(AND(Table13[[#This Row],[Average_amount_spent_per_visit_last_3_months]]&gt;=1,Table13[[#This Row],[Average_amount_spent_per_visit_last_3_months]]&lt;=999),1,0)</f>
        <v>1</v>
      </c>
      <c r="AR471" s="3">
        <f>IF(AND(Table13[[#This Row],[Average_amount_spent_per_visit_last_3_months]]&gt;=1000,Table13[[#This Row],[Average_amount_spent_per_visit_last_3_months]]&lt;=6700),1,0)</f>
        <v>0</v>
      </c>
      <c r="AS471">
        <v>3</v>
      </c>
      <c r="AT471">
        <v>30</v>
      </c>
      <c r="AU471">
        <f>IF(AND(Table13[[#This Row],[Age]]&gt;=18,Table13[[#This Row],[Age]]&lt;=25),1,0)</f>
        <v>0</v>
      </c>
      <c r="AV471">
        <f>IF(AND(Table13[[#This Row],[Age]]&gt;=26,Table13[[#This Row],[Age]]&lt;=35),1,0)</f>
        <v>1</v>
      </c>
      <c r="AW471">
        <f>IF(AND(Table13[[#This Row],[Age]]&gt;=36,Table13[[#This Row],[Age]]&lt;=45),1,0)</f>
        <v>0</v>
      </c>
      <c r="AX471">
        <f>IF(AND(Table13[[#This Row],[Age]]&gt;=46,Table13[[#This Row],[Age]]&lt;=55),1,0)</f>
        <v>0</v>
      </c>
      <c r="AY471">
        <f>IF(AND(Table13[[#This Row],[Age]]&gt;=56,Table13[[#This Row],[Age]]&lt;=67),1,0)</f>
        <v>0</v>
      </c>
      <c r="AZ471" t="s">
        <v>25</v>
      </c>
      <c r="BA471">
        <f>IF(Table13[[#This Row],[Marital Status]]="Married",1,0)</f>
        <v>1</v>
      </c>
      <c r="BB471">
        <f>IF(Table13[[#This Row],[Marital Status]]="Single",1,0)</f>
        <v>0</v>
      </c>
      <c r="BC471" t="s">
        <v>28</v>
      </c>
      <c r="BD471">
        <f>IF(Table13[[#This Row],[gender]]="Male",1,0)</f>
        <v>0</v>
      </c>
      <c r="BE471">
        <f>IF(Table13[[#This Row],[gender]]="Female",1,0)</f>
        <v>1</v>
      </c>
      <c r="BF471" t="s">
        <v>19</v>
      </c>
      <c r="BG471">
        <f>IF(Table13[[#This Row],[Highest level of Education]]="Did not attend school",1,0)</f>
        <v>0</v>
      </c>
      <c r="BH471">
        <f>IF(Table13[[#This Row],[Highest level of Education]]="K12 completed",1,0)</f>
        <v>0</v>
      </c>
      <c r="BI471">
        <f>IF(Table13[[#This Row],[Highest level of Education]]="High School Completed",1,0)</f>
        <v>0</v>
      </c>
      <c r="BJ471">
        <f>IF(Table13[[#This Row],[Highest level of Education]]="Technical Diploma/Partially completed College",1,0)</f>
        <v>0</v>
      </c>
      <c r="BK471">
        <f>IF(Table13[[#This Row],[Highest level of Education]]="University/College Degree",1,0)</f>
        <v>1</v>
      </c>
      <c r="BL471">
        <f>IF(Table13[[#This Row],[Highest level of Education]]="Post-graduate education",1,0)</f>
        <v>0</v>
      </c>
      <c r="BM471">
        <v>1</v>
      </c>
      <c r="BN471">
        <v>1</v>
      </c>
      <c r="BO471">
        <v>5</v>
      </c>
      <c r="BP471">
        <f>IF(Table13[[#This Row],[Monthly_Income 1_5500 2_8000 3_11000 4_15000 5_20000 6_27000 7_35000 8_5000 9_51000 98_0]]=1,1,0)</f>
        <v>0</v>
      </c>
      <c r="BQ471">
        <f>IF(Table13[[#This Row],[Monthly_Income 1_5500 2_8000 3_11000 4_15000 5_20000 6_27000 7_35000 8_5000 9_51000 98_0]]=2,1,0)</f>
        <v>0</v>
      </c>
      <c r="BR471">
        <f>IF(Table13[[#This Row],[Monthly_Income 1_5500 2_8000 3_11000 4_15000 5_20000 6_27000 7_35000 8_5000 9_51000 98_0]]=3,1,0)</f>
        <v>0</v>
      </c>
      <c r="BS471">
        <f>IF(Table13[[#This Row],[Monthly_Income 1_5500 2_8000 3_11000 4_15000 5_20000 6_27000 7_35000 8_5000 9_51000 98_0]]=4,1,0)</f>
        <v>0</v>
      </c>
      <c r="BT471">
        <f>IF(Table13[[#This Row],[Monthly_Income 1_5500 2_8000 3_11000 4_15000 5_20000 6_27000 7_35000 8_5000 9_51000 98_0]]=5,1,0)</f>
        <v>1</v>
      </c>
      <c r="BU471">
        <f>IF(Table13[[#This Row],[Monthly_Income 1_5500 2_8000 3_11000 4_15000 5_20000 6_27000 7_35000 8_5000 9_51000 98_0]]=6,1,0)</f>
        <v>0</v>
      </c>
      <c r="BV471">
        <f>IF(Table13[[#This Row],[Monthly_Income 1_5500 2_8000 3_11000 4_15000 5_20000 6_27000 7_35000 8_5000 9_51000 98_0]]=7,1,0)</f>
        <v>0</v>
      </c>
      <c r="BW471">
        <f>IF(Table13[[#This Row],[Monthly_Income 1_5500 2_8000 3_11000 4_15000 5_20000 6_27000 7_35000 8_5000 9_51000 98_0]]=8,1,0)</f>
        <v>0</v>
      </c>
      <c r="BX471">
        <f>IF(Table13[[#This Row],[Monthly_Income 1_5500 2_8000 3_11000 4_15000 5_20000 6_27000 7_35000 8_5000 9_51000 98_0]]=9,1,0)</f>
        <v>0</v>
      </c>
      <c r="BY471">
        <f>IF(Table13[[#This Row],[Monthly_Income 1_5500 2_8000 3_11000 4_15000 5_20000 6_27000 7_35000 8_5000 9_51000 98_0]]=98,1,0)</f>
        <v>0</v>
      </c>
      <c r="BZ471">
        <v>6</v>
      </c>
      <c r="CA471">
        <f>IF(Table13[[#This Row],[Monthly_Household_Income]]=1,1,0)</f>
        <v>0</v>
      </c>
      <c r="CB471">
        <f>IF(Table13[[#This Row],[Monthly_Household_Income]]=2,1,0)</f>
        <v>0</v>
      </c>
      <c r="CC471">
        <f>IF(Table13[[#This Row],[Monthly_Household_Income]]=3,1,0)</f>
        <v>0</v>
      </c>
      <c r="CD471">
        <f>IF(Table13[[#This Row],[Monthly_Household_Income]]=4,1,0)</f>
        <v>0</v>
      </c>
      <c r="CE471">
        <f>IF(Table13[[#This Row],[Monthly_Household_Income]]=5,1,0)</f>
        <v>0</v>
      </c>
      <c r="CF471">
        <f>IF(Table13[[#This Row],[Monthly_Household_Income]]=6,1,0)</f>
        <v>1</v>
      </c>
      <c r="CG471">
        <f>IF(Table13[[#This Row],[Monthly_Household_Income]]=7,1,0)</f>
        <v>0</v>
      </c>
      <c r="CH471">
        <f>IF(Table13[[#This Row],[Monthly_Household_Income]]=8,1,0)</f>
        <v>0</v>
      </c>
      <c r="CI471">
        <f>IF(Table13[[#This Row],[Monthly_Household_Income]]=9,1,0)</f>
        <v>0</v>
      </c>
      <c r="CJ471">
        <f>IF(Table13[[#This Row],[Monthly_Household_Income]]=98,1,0)</f>
        <v>0</v>
      </c>
    </row>
    <row r="472" spans="1:88">
      <c r="A472">
        <v>1723</v>
      </c>
      <c r="B472" s="1">
        <v>42988</v>
      </c>
      <c r="C472" t="s">
        <v>36</v>
      </c>
      <c r="D472">
        <v>8</v>
      </c>
      <c r="E472">
        <v>6</v>
      </c>
      <c r="F472">
        <v>6</v>
      </c>
      <c r="G472">
        <v>8</v>
      </c>
      <c r="H472">
        <v>7</v>
      </c>
      <c r="I472">
        <v>9</v>
      </c>
      <c r="J472" t="s">
        <v>15</v>
      </c>
      <c r="K472">
        <v>8</v>
      </c>
      <c r="L472">
        <v>6</v>
      </c>
      <c r="M472">
        <v>8</v>
      </c>
      <c r="N472">
        <v>7</v>
      </c>
      <c r="O472">
        <v>8</v>
      </c>
      <c r="P472">
        <v>10</v>
      </c>
      <c r="Q472">
        <v>7</v>
      </c>
      <c r="R472">
        <v>7</v>
      </c>
      <c r="S472">
        <v>9</v>
      </c>
      <c r="T472">
        <v>6</v>
      </c>
      <c r="U472">
        <v>6</v>
      </c>
      <c r="V472">
        <v>8</v>
      </c>
      <c r="W472">
        <v>9</v>
      </c>
      <c r="X472">
        <v>7</v>
      </c>
      <c r="Y472">
        <v>8</v>
      </c>
      <c r="Z472">
        <v>6</v>
      </c>
      <c r="AA472">
        <v>7</v>
      </c>
      <c r="AB472">
        <v>8</v>
      </c>
      <c r="AC472">
        <v>1</v>
      </c>
      <c r="AD472">
        <f>IF(Table13[[#This Row],[payment]]=1,1,0)</f>
        <v>1</v>
      </c>
      <c r="AE472">
        <f>IF(Table13[[#This Row],[payment]]=2,1,0)</f>
        <v>0</v>
      </c>
      <c r="AF472">
        <f>IF(Table13[[#This Row],[payment]]=3,1,0)</f>
        <v>0</v>
      </c>
      <c r="AG472">
        <v>1</v>
      </c>
      <c r="AH472">
        <f>IF(Table13[[#This Row],[method_payment]]=1,1,0)</f>
        <v>1</v>
      </c>
      <c r="AI472">
        <f>IF(Table13[[#This Row],[method_payment]]=2,1,0)</f>
        <v>0</v>
      </c>
      <c r="AJ472">
        <f>IF(Table13[[#This Row],[method_payment]]=3,1,0)</f>
        <v>0</v>
      </c>
      <c r="AK472">
        <f>IF(Table13[[#This Row],[method_payment]]=5,1,0)</f>
        <v>0</v>
      </c>
      <c r="AL472">
        <f>IF(Table13[[#This Row],[method_payment]]=6,1,0)</f>
        <v>0</v>
      </c>
      <c r="AM472" t="s">
        <v>16</v>
      </c>
      <c r="AN472" t="s">
        <v>15</v>
      </c>
      <c r="AO472">
        <v>5</v>
      </c>
      <c r="AP472" s="2">
        <v>923.67</v>
      </c>
      <c r="AQ472" s="3">
        <f>IF(AND(Table13[[#This Row],[Average_amount_spent_per_visit_last_3_months]]&gt;=1,Table13[[#This Row],[Average_amount_spent_per_visit_last_3_months]]&lt;=999),1,0)</f>
        <v>1</v>
      </c>
      <c r="AR472" s="3">
        <f>IF(AND(Table13[[#This Row],[Average_amount_spent_per_visit_last_3_months]]&gt;=1000,Table13[[#This Row],[Average_amount_spent_per_visit_last_3_months]]&lt;=6700),1,0)</f>
        <v>0</v>
      </c>
      <c r="AS472">
        <v>3</v>
      </c>
      <c r="AT472">
        <v>42</v>
      </c>
      <c r="AU472">
        <f>IF(AND(Table13[[#This Row],[Age]]&gt;=18,Table13[[#This Row],[Age]]&lt;=25),1,0)</f>
        <v>0</v>
      </c>
      <c r="AV472">
        <f>IF(AND(Table13[[#This Row],[Age]]&gt;=26,Table13[[#This Row],[Age]]&lt;=35),1,0)</f>
        <v>0</v>
      </c>
      <c r="AW472">
        <f>IF(AND(Table13[[#This Row],[Age]]&gt;=36,Table13[[#This Row],[Age]]&lt;=45),1,0)</f>
        <v>1</v>
      </c>
      <c r="AX472">
        <f>IF(AND(Table13[[#This Row],[Age]]&gt;=46,Table13[[#This Row],[Age]]&lt;=55),1,0)</f>
        <v>0</v>
      </c>
      <c r="AY472">
        <f>IF(AND(Table13[[#This Row],[Age]]&gt;=56,Table13[[#This Row],[Age]]&lt;=67),1,0)</f>
        <v>0</v>
      </c>
      <c r="AZ472" t="s">
        <v>25</v>
      </c>
      <c r="BA472">
        <f>IF(Table13[[#This Row],[Marital Status]]="Married",1,0)</f>
        <v>1</v>
      </c>
      <c r="BB472">
        <f>IF(Table13[[#This Row],[Marital Status]]="Single",1,0)</f>
        <v>0</v>
      </c>
      <c r="BC472" t="s">
        <v>28</v>
      </c>
      <c r="BD472">
        <f>IF(Table13[[#This Row],[gender]]="Male",1,0)</f>
        <v>0</v>
      </c>
      <c r="BE472">
        <f>IF(Table13[[#This Row],[gender]]="Female",1,0)</f>
        <v>1</v>
      </c>
      <c r="BF472" t="s">
        <v>19</v>
      </c>
      <c r="BG472">
        <f>IF(Table13[[#This Row],[Highest level of Education]]="Did not attend school",1,0)</f>
        <v>0</v>
      </c>
      <c r="BH472">
        <f>IF(Table13[[#This Row],[Highest level of Education]]="K12 completed",1,0)</f>
        <v>0</v>
      </c>
      <c r="BI472">
        <f>IF(Table13[[#This Row],[Highest level of Education]]="High School Completed",1,0)</f>
        <v>0</v>
      </c>
      <c r="BJ472">
        <f>IF(Table13[[#This Row],[Highest level of Education]]="Technical Diploma/Partially completed College",1,0)</f>
        <v>0</v>
      </c>
      <c r="BK472">
        <f>IF(Table13[[#This Row],[Highest level of Education]]="University/College Degree",1,0)</f>
        <v>1</v>
      </c>
      <c r="BL472">
        <f>IF(Table13[[#This Row],[Highest level of Education]]="Post-graduate education",1,0)</f>
        <v>0</v>
      </c>
      <c r="BM472">
        <v>2</v>
      </c>
      <c r="BN472">
        <v>1</v>
      </c>
      <c r="BO472">
        <v>4</v>
      </c>
      <c r="BP472">
        <f>IF(Table13[[#This Row],[Monthly_Income 1_5500 2_8000 3_11000 4_15000 5_20000 6_27000 7_35000 8_5000 9_51000 98_0]]=1,1,0)</f>
        <v>0</v>
      </c>
      <c r="BQ472">
        <f>IF(Table13[[#This Row],[Monthly_Income 1_5500 2_8000 3_11000 4_15000 5_20000 6_27000 7_35000 8_5000 9_51000 98_0]]=2,1,0)</f>
        <v>0</v>
      </c>
      <c r="BR472">
        <f>IF(Table13[[#This Row],[Monthly_Income 1_5500 2_8000 3_11000 4_15000 5_20000 6_27000 7_35000 8_5000 9_51000 98_0]]=3,1,0)</f>
        <v>0</v>
      </c>
      <c r="BS472">
        <f>IF(Table13[[#This Row],[Monthly_Income 1_5500 2_8000 3_11000 4_15000 5_20000 6_27000 7_35000 8_5000 9_51000 98_0]]=4,1,0)</f>
        <v>1</v>
      </c>
      <c r="BT472">
        <f>IF(Table13[[#This Row],[Monthly_Income 1_5500 2_8000 3_11000 4_15000 5_20000 6_27000 7_35000 8_5000 9_51000 98_0]]=5,1,0)</f>
        <v>0</v>
      </c>
      <c r="BU472">
        <f>IF(Table13[[#This Row],[Monthly_Income 1_5500 2_8000 3_11000 4_15000 5_20000 6_27000 7_35000 8_5000 9_51000 98_0]]=6,1,0)</f>
        <v>0</v>
      </c>
      <c r="BV472">
        <f>IF(Table13[[#This Row],[Monthly_Income 1_5500 2_8000 3_11000 4_15000 5_20000 6_27000 7_35000 8_5000 9_51000 98_0]]=7,1,0)</f>
        <v>0</v>
      </c>
      <c r="BW472">
        <f>IF(Table13[[#This Row],[Monthly_Income 1_5500 2_8000 3_11000 4_15000 5_20000 6_27000 7_35000 8_5000 9_51000 98_0]]=8,1,0)</f>
        <v>0</v>
      </c>
      <c r="BX472">
        <f>IF(Table13[[#This Row],[Monthly_Income 1_5500 2_8000 3_11000 4_15000 5_20000 6_27000 7_35000 8_5000 9_51000 98_0]]=9,1,0)</f>
        <v>0</v>
      </c>
      <c r="BY472">
        <f>IF(Table13[[#This Row],[Monthly_Income 1_5500 2_8000 3_11000 4_15000 5_20000 6_27000 7_35000 8_5000 9_51000 98_0]]=98,1,0)</f>
        <v>0</v>
      </c>
      <c r="BZ472">
        <v>6</v>
      </c>
      <c r="CA472">
        <f>IF(Table13[[#This Row],[Monthly_Household_Income]]=1,1,0)</f>
        <v>0</v>
      </c>
      <c r="CB472">
        <f>IF(Table13[[#This Row],[Monthly_Household_Income]]=2,1,0)</f>
        <v>0</v>
      </c>
      <c r="CC472">
        <f>IF(Table13[[#This Row],[Monthly_Household_Income]]=3,1,0)</f>
        <v>0</v>
      </c>
      <c r="CD472">
        <f>IF(Table13[[#This Row],[Monthly_Household_Income]]=4,1,0)</f>
        <v>0</v>
      </c>
      <c r="CE472">
        <f>IF(Table13[[#This Row],[Monthly_Household_Income]]=5,1,0)</f>
        <v>0</v>
      </c>
      <c r="CF472">
        <f>IF(Table13[[#This Row],[Monthly_Household_Income]]=6,1,0)</f>
        <v>1</v>
      </c>
      <c r="CG472">
        <f>IF(Table13[[#This Row],[Monthly_Household_Income]]=7,1,0)</f>
        <v>0</v>
      </c>
      <c r="CH472">
        <f>IF(Table13[[#This Row],[Monthly_Household_Income]]=8,1,0)</f>
        <v>0</v>
      </c>
      <c r="CI472">
        <f>IF(Table13[[#This Row],[Monthly_Household_Income]]=9,1,0)</f>
        <v>0</v>
      </c>
      <c r="CJ472">
        <f>IF(Table13[[#This Row],[Monthly_Household_Income]]=98,1,0)</f>
        <v>0</v>
      </c>
    </row>
    <row r="473" spans="1:88">
      <c r="A473">
        <v>1729</v>
      </c>
      <c r="B473" s="1">
        <v>43161</v>
      </c>
      <c r="C473" t="s">
        <v>39</v>
      </c>
      <c r="D473">
        <v>9</v>
      </c>
      <c r="E473">
        <v>10</v>
      </c>
      <c r="F473">
        <v>9</v>
      </c>
      <c r="G473">
        <v>9</v>
      </c>
      <c r="H473">
        <v>10</v>
      </c>
      <c r="I473">
        <v>9</v>
      </c>
      <c r="J473" t="s">
        <v>15</v>
      </c>
      <c r="K473">
        <v>8</v>
      </c>
      <c r="L473">
        <v>8</v>
      </c>
      <c r="M473">
        <v>10</v>
      </c>
      <c r="N473">
        <v>9</v>
      </c>
      <c r="O473">
        <v>10</v>
      </c>
      <c r="P473">
        <v>8</v>
      </c>
      <c r="Q473">
        <v>9</v>
      </c>
      <c r="R473">
        <v>9</v>
      </c>
      <c r="S473">
        <v>8</v>
      </c>
      <c r="T473">
        <v>10</v>
      </c>
      <c r="U473">
        <v>9</v>
      </c>
      <c r="V473">
        <v>9</v>
      </c>
      <c r="W473">
        <v>10</v>
      </c>
      <c r="X473">
        <v>10</v>
      </c>
      <c r="Y473">
        <v>8</v>
      </c>
      <c r="Z473">
        <v>9</v>
      </c>
      <c r="AA473">
        <v>9</v>
      </c>
      <c r="AB473">
        <v>8</v>
      </c>
      <c r="AC473">
        <v>1</v>
      </c>
      <c r="AD473">
        <f>IF(Table13[[#This Row],[payment]]=1,1,0)</f>
        <v>1</v>
      </c>
      <c r="AE473">
        <f>IF(Table13[[#This Row],[payment]]=2,1,0)</f>
        <v>0</v>
      </c>
      <c r="AF473">
        <f>IF(Table13[[#This Row],[payment]]=3,1,0)</f>
        <v>0</v>
      </c>
      <c r="AG473">
        <v>5</v>
      </c>
      <c r="AH473">
        <f>IF(Table13[[#This Row],[method_payment]]=1,1,0)</f>
        <v>0</v>
      </c>
      <c r="AI473">
        <f>IF(Table13[[#This Row],[method_payment]]=2,1,0)</f>
        <v>0</v>
      </c>
      <c r="AJ473">
        <f>IF(Table13[[#This Row],[method_payment]]=3,1,0)</f>
        <v>0</v>
      </c>
      <c r="AK473">
        <f>IF(Table13[[#This Row],[method_payment]]=5,1,0)</f>
        <v>1</v>
      </c>
      <c r="AL473">
        <f>IF(Table13[[#This Row],[method_payment]]=6,1,0)</f>
        <v>0</v>
      </c>
      <c r="AM473" t="s">
        <v>16</v>
      </c>
      <c r="AN473" t="s">
        <v>15</v>
      </c>
      <c r="AO473">
        <v>1</v>
      </c>
      <c r="AP473" s="2">
        <v>307.60000000000002</v>
      </c>
      <c r="AQ473" s="3">
        <f>IF(AND(Table13[[#This Row],[Average_amount_spent_per_visit_last_3_months]]&gt;=1,Table13[[#This Row],[Average_amount_spent_per_visit_last_3_months]]&lt;=999),1,0)</f>
        <v>1</v>
      </c>
      <c r="AR473" s="3">
        <f>IF(AND(Table13[[#This Row],[Average_amount_spent_per_visit_last_3_months]]&gt;=1000,Table13[[#This Row],[Average_amount_spent_per_visit_last_3_months]]&lt;=6700),1,0)</f>
        <v>0</v>
      </c>
      <c r="AS473">
        <v>3</v>
      </c>
      <c r="AT473">
        <v>28</v>
      </c>
      <c r="AU473">
        <f>IF(AND(Table13[[#This Row],[Age]]&gt;=18,Table13[[#This Row],[Age]]&lt;=25),1,0)</f>
        <v>0</v>
      </c>
      <c r="AV473">
        <f>IF(AND(Table13[[#This Row],[Age]]&gt;=26,Table13[[#This Row],[Age]]&lt;=35),1,0)</f>
        <v>1</v>
      </c>
      <c r="AW473">
        <f>IF(AND(Table13[[#This Row],[Age]]&gt;=36,Table13[[#This Row],[Age]]&lt;=45),1,0)</f>
        <v>0</v>
      </c>
      <c r="AX473">
        <f>IF(AND(Table13[[#This Row],[Age]]&gt;=46,Table13[[#This Row],[Age]]&lt;=55),1,0)</f>
        <v>0</v>
      </c>
      <c r="AY473">
        <f>IF(AND(Table13[[#This Row],[Age]]&gt;=56,Table13[[#This Row],[Age]]&lt;=67),1,0)</f>
        <v>0</v>
      </c>
      <c r="AZ473" t="s">
        <v>24</v>
      </c>
      <c r="BA473">
        <f>IF(Table13[[#This Row],[Marital Status]]="Married",1,0)</f>
        <v>0</v>
      </c>
      <c r="BB473">
        <f>IF(Table13[[#This Row],[Marital Status]]="Single",1,0)</f>
        <v>1</v>
      </c>
      <c r="BC473" t="s">
        <v>27</v>
      </c>
      <c r="BD473">
        <f>IF(Table13[[#This Row],[gender]]="Male",1,0)</f>
        <v>1</v>
      </c>
      <c r="BE473">
        <f>IF(Table13[[#This Row],[gender]]="Female",1,0)</f>
        <v>0</v>
      </c>
      <c r="BF473" t="s">
        <v>19</v>
      </c>
      <c r="BG473">
        <f>IF(Table13[[#This Row],[Highest level of Education]]="Did not attend school",1,0)</f>
        <v>0</v>
      </c>
      <c r="BH473">
        <f>IF(Table13[[#This Row],[Highest level of Education]]="K12 completed",1,0)</f>
        <v>0</v>
      </c>
      <c r="BI473">
        <f>IF(Table13[[#This Row],[Highest level of Education]]="High School Completed",1,0)</f>
        <v>0</v>
      </c>
      <c r="BJ473">
        <f>IF(Table13[[#This Row],[Highest level of Education]]="Technical Diploma/Partially completed College",1,0)</f>
        <v>0</v>
      </c>
      <c r="BK473">
        <f>IF(Table13[[#This Row],[Highest level of Education]]="University/College Degree",1,0)</f>
        <v>1</v>
      </c>
      <c r="BL473">
        <f>IF(Table13[[#This Row],[Highest level of Education]]="Post-graduate education",1,0)</f>
        <v>0</v>
      </c>
      <c r="BM473">
        <v>0</v>
      </c>
      <c r="BN473">
        <v>1</v>
      </c>
      <c r="BO473">
        <v>4</v>
      </c>
      <c r="BP473">
        <f>IF(Table13[[#This Row],[Monthly_Income 1_5500 2_8000 3_11000 4_15000 5_20000 6_27000 7_35000 8_5000 9_51000 98_0]]=1,1,0)</f>
        <v>0</v>
      </c>
      <c r="BQ473">
        <f>IF(Table13[[#This Row],[Monthly_Income 1_5500 2_8000 3_11000 4_15000 5_20000 6_27000 7_35000 8_5000 9_51000 98_0]]=2,1,0)</f>
        <v>0</v>
      </c>
      <c r="BR473">
        <f>IF(Table13[[#This Row],[Monthly_Income 1_5500 2_8000 3_11000 4_15000 5_20000 6_27000 7_35000 8_5000 9_51000 98_0]]=3,1,0)</f>
        <v>0</v>
      </c>
      <c r="BS473">
        <f>IF(Table13[[#This Row],[Monthly_Income 1_5500 2_8000 3_11000 4_15000 5_20000 6_27000 7_35000 8_5000 9_51000 98_0]]=4,1,0)</f>
        <v>1</v>
      </c>
      <c r="BT473">
        <f>IF(Table13[[#This Row],[Monthly_Income 1_5500 2_8000 3_11000 4_15000 5_20000 6_27000 7_35000 8_5000 9_51000 98_0]]=5,1,0)</f>
        <v>0</v>
      </c>
      <c r="BU473">
        <f>IF(Table13[[#This Row],[Monthly_Income 1_5500 2_8000 3_11000 4_15000 5_20000 6_27000 7_35000 8_5000 9_51000 98_0]]=6,1,0)</f>
        <v>0</v>
      </c>
      <c r="BV473">
        <f>IF(Table13[[#This Row],[Monthly_Income 1_5500 2_8000 3_11000 4_15000 5_20000 6_27000 7_35000 8_5000 9_51000 98_0]]=7,1,0)</f>
        <v>0</v>
      </c>
      <c r="BW473">
        <f>IF(Table13[[#This Row],[Monthly_Income 1_5500 2_8000 3_11000 4_15000 5_20000 6_27000 7_35000 8_5000 9_51000 98_0]]=8,1,0)</f>
        <v>0</v>
      </c>
      <c r="BX473">
        <f>IF(Table13[[#This Row],[Monthly_Income 1_5500 2_8000 3_11000 4_15000 5_20000 6_27000 7_35000 8_5000 9_51000 98_0]]=9,1,0)</f>
        <v>0</v>
      </c>
      <c r="BY473">
        <f>IF(Table13[[#This Row],[Monthly_Income 1_5500 2_8000 3_11000 4_15000 5_20000 6_27000 7_35000 8_5000 9_51000 98_0]]=98,1,0)</f>
        <v>0</v>
      </c>
      <c r="BZ473">
        <v>4</v>
      </c>
      <c r="CA473">
        <f>IF(Table13[[#This Row],[Monthly_Household_Income]]=1,1,0)</f>
        <v>0</v>
      </c>
      <c r="CB473">
        <f>IF(Table13[[#This Row],[Monthly_Household_Income]]=2,1,0)</f>
        <v>0</v>
      </c>
      <c r="CC473">
        <f>IF(Table13[[#This Row],[Monthly_Household_Income]]=3,1,0)</f>
        <v>0</v>
      </c>
      <c r="CD473">
        <f>IF(Table13[[#This Row],[Monthly_Household_Income]]=4,1,0)</f>
        <v>1</v>
      </c>
      <c r="CE473">
        <f>IF(Table13[[#This Row],[Monthly_Household_Income]]=5,1,0)</f>
        <v>0</v>
      </c>
      <c r="CF473">
        <f>IF(Table13[[#This Row],[Monthly_Household_Income]]=6,1,0)</f>
        <v>0</v>
      </c>
      <c r="CG473">
        <f>IF(Table13[[#This Row],[Monthly_Household_Income]]=7,1,0)</f>
        <v>0</v>
      </c>
      <c r="CH473">
        <f>IF(Table13[[#This Row],[Monthly_Household_Income]]=8,1,0)</f>
        <v>0</v>
      </c>
      <c r="CI473">
        <f>IF(Table13[[#This Row],[Monthly_Household_Income]]=9,1,0)</f>
        <v>0</v>
      </c>
      <c r="CJ473">
        <f>IF(Table13[[#This Row],[Monthly_Household_Income]]=98,1,0)</f>
        <v>0</v>
      </c>
    </row>
    <row r="474" spans="1:88">
      <c r="A474">
        <v>1734</v>
      </c>
      <c r="B474" s="1">
        <v>43038</v>
      </c>
      <c r="C474" t="s">
        <v>33</v>
      </c>
      <c r="D474">
        <v>6</v>
      </c>
      <c r="E474">
        <v>7</v>
      </c>
      <c r="F474">
        <v>7</v>
      </c>
      <c r="G474">
        <v>7</v>
      </c>
      <c r="H474">
        <v>6</v>
      </c>
      <c r="I474">
        <v>6</v>
      </c>
      <c r="J474" t="s">
        <v>15</v>
      </c>
      <c r="K474">
        <v>7</v>
      </c>
      <c r="L474">
        <v>6</v>
      </c>
      <c r="M474">
        <v>6</v>
      </c>
      <c r="N474">
        <v>7</v>
      </c>
      <c r="O474">
        <v>6</v>
      </c>
      <c r="P474">
        <v>7</v>
      </c>
      <c r="Q474">
        <v>6</v>
      </c>
      <c r="R474">
        <v>7</v>
      </c>
      <c r="S474">
        <v>6</v>
      </c>
      <c r="T474">
        <v>7</v>
      </c>
      <c r="U474">
        <v>6</v>
      </c>
      <c r="V474">
        <v>6</v>
      </c>
      <c r="W474">
        <v>7</v>
      </c>
      <c r="X474">
        <v>0</v>
      </c>
      <c r="Y474">
        <v>6</v>
      </c>
      <c r="Z474">
        <v>7</v>
      </c>
      <c r="AA474">
        <v>7</v>
      </c>
      <c r="AB474">
        <v>6</v>
      </c>
      <c r="AC474">
        <v>2</v>
      </c>
      <c r="AD474">
        <f>IF(Table13[[#This Row],[payment]]=1,1,0)</f>
        <v>0</v>
      </c>
      <c r="AE474">
        <f>IF(Table13[[#This Row],[payment]]=2,1,0)</f>
        <v>1</v>
      </c>
      <c r="AF474">
        <f>IF(Table13[[#This Row],[payment]]=3,1,0)</f>
        <v>0</v>
      </c>
      <c r="AG474">
        <v>1</v>
      </c>
      <c r="AH474">
        <f>IF(Table13[[#This Row],[method_payment]]=1,1,0)</f>
        <v>1</v>
      </c>
      <c r="AI474">
        <f>IF(Table13[[#This Row],[method_payment]]=2,1,0)</f>
        <v>0</v>
      </c>
      <c r="AJ474">
        <f>IF(Table13[[#This Row],[method_payment]]=3,1,0)</f>
        <v>0</v>
      </c>
      <c r="AK474">
        <f>IF(Table13[[#This Row],[method_payment]]=5,1,0)</f>
        <v>0</v>
      </c>
      <c r="AL474">
        <f>IF(Table13[[#This Row],[method_payment]]=6,1,0)</f>
        <v>0</v>
      </c>
      <c r="AM474" t="s">
        <v>15</v>
      </c>
      <c r="AN474" t="s">
        <v>16</v>
      </c>
      <c r="AO474">
        <v>4</v>
      </c>
      <c r="AP474" s="2">
        <v>408.19</v>
      </c>
      <c r="AQ474" s="3">
        <f>IF(AND(Table13[[#This Row],[Average_amount_spent_per_visit_last_3_months]]&gt;=1,Table13[[#This Row],[Average_amount_spent_per_visit_last_3_months]]&lt;=999),1,0)</f>
        <v>1</v>
      </c>
      <c r="AR474" s="3">
        <f>IF(AND(Table13[[#This Row],[Average_amount_spent_per_visit_last_3_months]]&gt;=1000,Table13[[#This Row],[Average_amount_spent_per_visit_last_3_months]]&lt;=6700),1,0)</f>
        <v>0</v>
      </c>
      <c r="AS474">
        <v>2</v>
      </c>
      <c r="AT474">
        <v>33</v>
      </c>
      <c r="AU474">
        <f>IF(AND(Table13[[#This Row],[Age]]&gt;=18,Table13[[#This Row],[Age]]&lt;=25),1,0)</f>
        <v>0</v>
      </c>
      <c r="AV474">
        <f>IF(AND(Table13[[#This Row],[Age]]&gt;=26,Table13[[#This Row],[Age]]&lt;=35),1,0)</f>
        <v>1</v>
      </c>
      <c r="AW474">
        <f>IF(AND(Table13[[#This Row],[Age]]&gt;=36,Table13[[#This Row],[Age]]&lt;=45),1,0)</f>
        <v>0</v>
      </c>
      <c r="AX474">
        <f>IF(AND(Table13[[#This Row],[Age]]&gt;=46,Table13[[#This Row],[Age]]&lt;=55),1,0)</f>
        <v>0</v>
      </c>
      <c r="AY474">
        <f>IF(AND(Table13[[#This Row],[Age]]&gt;=56,Table13[[#This Row],[Age]]&lt;=67),1,0)</f>
        <v>0</v>
      </c>
      <c r="AZ474" t="s">
        <v>25</v>
      </c>
      <c r="BA474">
        <f>IF(Table13[[#This Row],[Marital Status]]="Married",1,0)</f>
        <v>1</v>
      </c>
      <c r="BB474">
        <f>IF(Table13[[#This Row],[Marital Status]]="Single",1,0)</f>
        <v>0</v>
      </c>
      <c r="BC474" t="s">
        <v>27</v>
      </c>
      <c r="BD474">
        <f>IF(Table13[[#This Row],[gender]]="Male",1,0)</f>
        <v>1</v>
      </c>
      <c r="BE474">
        <f>IF(Table13[[#This Row],[gender]]="Female",1,0)</f>
        <v>0</v>
      </c>
      <c r="BF474" t="s">
        <v>23</v>
      </c>
      <c r="BG474">
        <f>IF(Table13[[#This Row],[Highest level of Education]]="Did not attend school",1,0)</f>
        <v>0</v>
      </c>
      <c r="BH474">
        <f>IF(Table13[[#This Row],[Highest level of Education]]="K12 completed",1,0)</f>
        <v>0</v>
      </c>
      <c r="BI474">
        <f>IF(Table13[[#This Row],[Highest level of Education]]="High School Completed",1,0)</f>
        <v>0</v>
      </c>
      <c r="BJ474">
        <f>IF(Table13[[#This Row],[Highest level of Education]]="Technical Diploma/Partially completed College",1,0)</f>
        <v>1</v>
      </c>
      <c r="BK474">
        <f>IF(Table13[[#This Row],[Highest level of Education]]="University/College Degree",1,0)</f>
        <v>0</v>
      </c>
      <c r="BL474">
        <f>IF(Table13[[#This Row],[Highest level of Education]]="Post-graduate education",1,0)</f>
        <v>0</v>
      </c>
      <c r="BM474">
        <v>3</v>
      </c>
      <c r="BN474">
        <v>1</v>
      </c>
      <c r="BO474">
        <v>3</v>
      </c>
      <c r="BP474">
        <f>IF(Table13[[#This Row],[Monthly_Income 1_5500 2_8000 3_11000 4_15000 5_20000 6_27000 7_35000 8_5000 9_51000 98_0]]=1,1,0)</f>
        <v>0</v>
      </c>
      <c r="BQ474">
        <f>IF(Table13[[#This Row],[Monthly_Income 1_5500 2_8000 3_11000 4_15000 5_20000 6_27000 7_35000 8_5000 9_51000 98_0]]=2,1,0)</f>
        <v>0</v>
      </c>
      <c r="BR474">
        <f>IF(Table13[[#This Row],[Monthly_Income 1_5500 2_8000 3_11000 4_15000 5_20000 6_27000 7_35000 8_5000 9_51000 98_0]]=3,1,0)</f>
        <v>1</v>
      </c>
      <c r="BS474">
        <f>IF(Table13[[#This Row],[Monthly_Income 1_5500 2_8000 3_11000 4_15000 5_20000 6_27000 7_35000 8_5000 9_51000 98_0]]=4,1,0)</f>
        <v>0</v>
      </c>
      <c r="BT474">
        <f>IF(Table13[[#This Row],[Monthly_Income 1_5500 2_8000 3_11000 4_15000 5_20000 6_27000 7_35000 8_5000 9_51000 98_0]]=5,1,0)</f>
        <v>0</v>
      </c>
      <c r="BU474">
        <f>IF(Table13[[#This Row],[Monthly_Income 1_5500 2_8000 3_11000 4_15000 5_20000 6_27000 7_35000 8_5000 9_51000 98_0]]=6,1,0)</f>
        <v>0</v>
      </c>
      <c r="BV474">
        <f>IF(Table13[[#This Row],[Monthly_Income 1_5500 2_8000 3_11000 4_15000 5_20000 6_27000 7_35000 8_5000 9_51000 98_0]]=7,1,0)</f>
        <v>0</v>
      </c>
      <c r="BW474">
        <f>IF(Table13[[#This Row],[Monthly_Income 1_5500 2_8000 3_11000 4_15000 5_20000 6_27000 7_35000 8_5000 9_51000 98_0]]=8,1,0)</f>
        <v>0</v>
      </c>
      <c r="BX474">
        <f>IF(Table13[[#This Row],[Monthly_Income 1_5500 2_8000 3_11000 4_15000 5_20000 6_27000 7_35000 8_5000 9_51000 98_0]]=9,1,0)</f>
        <v>0</v>
      </c>
      <c r="BY474">
        <f>IF(Table13[[#This Row],[Monthly_Income 1_5500 2_8000 3_11000 4_15000 5_20000 6_27000 7_35000 8_5000 9_51000 98_0]]=98,1,0)</f>
        <v>0</v>
      </c>
      <c r="BZ474">
        <v>5</v>
      </c>
      <c r="CA474">
        <f>IF(Table13[[#This Row],[Monthly_Household_Income]]=1,1,0)</f>
        <v>0</v>
      </c>
      <c r="CB474">
        <f>IF(Table13[[#This Row],[Monthly_Household_Income]]=2,1,0)</f>
        <v>0</v>
      </c>
      <c r="CC474">
        <f>IF(Table13[[#This Row],[Monthly_Household_Income]]=3,1,0)</f>
        <v>0</v>
      </c>
      <c r="CD474">
        <f>IF(Table13[[#This Row],[Monthly_Household_Income]]=4,1,0)</f>
        <v>0</v>
      </c>
      <c r="CE474">
        <f>IF(Table13[[#This Row],[Monthly_Household_Income]]=5,1,0)</f>
        <v>1</v>
      </c>
      <c r="CF474">
        <f>IF(Table13[[#This Row],[Monthly_Household_Income]]=6,1,0)</f>
        <v>0</v>
      </c>
      <c r="CG474">
        <f>IF(Table13[[#This Row],[Monthly_Household_Income]]=7,1,0)</f>
        <v>0</v>
      </c>
      <c r="CH474">
        <f>IF(Table13[[#This Row],[Monthly_Household_Income]]=8,1,0)</f>
        <v>0</v>
      </c>
      <c r="CI474">
        <f>IF(Table13[[#This Row],[Monthly_Household_Income]]=9,1,0)</f>
        <v>0</v>
      </c>
      <c r="CJ474">
        <f>IF(Table13[[#This Row],[Monthly_Household_Income]]=98,1,0)</f>
        <v>0</v>
      </c>
    </row>
    <row r="475" spans="1:88">
      <c r="A475">
        <v>1736</v>
      </c>
      <c r="B475" s="1">
        <v>42966</v>
      </c>
      <c r="C475" t="s">
        <v>2</v>
      </c>
      <c r="D475">
        <v>8</v>
      </c>
      <c r="E475">
        <v>8</v>
      </c>
      <c r="F475">
        <v>9</v>
      </c>
      <c r="G475">
        <v>8</v>
      </c>
      <c r="H475">
        <v>9</v>
      </c>
      <c r="I475">
        <v>8</v>
      </c>
      <c r="J475" t="s">
        <v>16</v>
      </c>
      <c r="K475">
        <v>7</v>
      </c>
      <c r="L475">
        <v>8</v>
      </c>
      <c r="M475">
        <v>6</v>
      </c>
      <c r="N475">
        <v>8</v>
      </c>
      <c r="O475">
        <v>8</v>
      </c>
      <c r="P475">
        <v>6</v>
      </c>
      <c r="Q475">
        <v>8</v>
      </c>
      <c r="R475">
        <v>7</v>
      </c>
      <c r="S475">
        <v>8</v>
      </c>
      <c r="T475">
        <v>7</v>
      </c>
      <c r="U475">
        <v>7</v>
      </c>
      <c r="V475">
        <v>8</v>
      </c>
      <c r="W475">
        <v>9</v>
      </c>
      <c r="X475">
        <v>8</v>
      </c>
      <c r="Y475">
        <v>8</v>
      </c>
      <c r="Z475">
        <v>7</v>
      </c>
      <c r="AA475">
        <v>7</v>
      </c>
      <c r="AB475">
        <v>9</v>
      </c>
      <c r="AC475">
        <v>2</v>
      </c>
      <c r="AD475">
        <f>IF(Table13[[#This Row],[payment]]=1,1,0)</f>
        <v>0</v>
      </c>
      <c r="AE475">
        <f>IF(Table13[[#This Row],[payment]]=2,1,0)</f>
        <v>1</v>
      </c>
      <c r="AF475">
        <f>IF(Table13[[#This Row],[payment]]=3,1,0)</f>
        <v>0</v>
      </c>
      <c r="AG475">
        <v>3</v>
      </c>
      <c r="AH475">
        <f>IF(Table13[[#This Row],[method_payment]]=1,1,0)</f>
        <v>0</v>
      </c>
      <c r="AI475">
        <f>IF(Table13[[#This Row],[method_payment]]=2,1,0)</f>
        <v>0</v>
      </c>
      <c r="AJ475">
        <f>IF(Table13[[#This Row],[method_payment]]=3,1,0)</f>
        <v>1</v>
      </c>
      <c r="AK475">
        <f>IF(Table13[[#This Row],[method_payment]]=5,1,0)</f>
        <v>0</v>
      </c>
      <c r="AL475">
        <f>IF(Table13[[#This Row],[method_payment]]=6,1,0)</f>
        <v>0</v>
      </c>
      <c r="AM475" t="s">
        <v>16</v>
      </c>
      <c r="AN475" t="s">
        <v>15</v>
      </c>
      <c r="AO475">
        <v>4</v>
      </c>
      <c r="AP475" s="2">
        <v>455.24</v>
      </c>
      <c r="AQ475" s="3">
        <f>IF(AND(Table13[[#This Row],[Average_amount_spent_per_visit_last_3_months]]&gt;=1,Table13[[#This Row],[Average_amount_spent_per_visit_last_3_months]]&lt;=999),1,0)</f>
        <v>1</v>
      </c>
      <c r="AR475" s="3">
        <f>IF(AND(Table13[[#This Row],[Average_amount_spent_per_visit_last_3_months]]&gt;=1000,Table13[[#This Row],[Average_amount_spent_per_visit_last_3_months]]&lt;=6700),1,0)</f>
        <v>0</v>
      </c>
      <c r="AS475">
        <v>3</v>
      </c>
      <c r="AT475">
        <v>30</v>
      </c>
      <c r="AU475">
        <f>IF(AND(Table13[[#This Row],[Age]]&gt;=18,Table13[[#This Row],[Age]]&lt;=25),1,0)</f>
        <v>0</v>
      </c>
      <c r="AV475">
        <f>IF(AND(Table13[[#This Row],[Age]]&gt;=26,Table13[[#This Row],[Age]]&lt;=35),1,0)</f>
        <v>1</v>
      </c>
      <c r="AW475">
        <f>IF(AND(Table13[[#This Row],[Age]]&gt;=36,Table13[[#This Row],[Age]]&lt;=45),1,0)</f>
        <v>0</v>
      </c>
      <c r="AX475">
        <f>IF(AND(Table13[[#This Row],[Age]]&gt;=46,Table13[[#This Row],[Age]]&lt;=55),1,0)</f>
        <v>0</v>
      </c>
      <c r="AY475">
        <f>IF(AND(Table13[[#This Row],[Age]]&gt;=56,Table13[[#This Row],[Age]]&lt;=67),1,0)</f>
        <v>0</v>
      </c>
      <c r="AZ475" t="s">
        <v>25</v>
      </c>
      <c r="BA475">
        <f>IF(Table13[[#This Row],[Marital Status]]="Married",1,0)</f>
        <v>1</v>
      </c>
      <c r="BB475">
        <f>IF(Table13[[#This Row],[Marital Status]]="Single",1,0)</f>
        <v>0</v>
      </c>
      <c r="BC475" t="s">
        <v>27</v>
      </c>
      <c r="BD475">
        <f>IF(Table13[[#This Row],[gender]]="Male",1,0)</f>
        <v>1</v>
      </c>
      <c r="BE475">
        <f>IF(Table13[[#This Row],[gender]]="Female",1,0)</f>
        <v>0</v>
      </c>
      <c r="BF475" t="s">
        <v>23</v>
      </c>
      <c r="BG475">
        <f>IF(Table13[[#This Row],[Highest level of Education]]="Did not attend school",1,0)</f>
        <v>0</v>
      </c>
      <c r="BH475">
        <f>IF(Table13[[#This Row],[Highest level of Education]]="K12 completed",1,0)</f>
        <v>0</v>
      </c>
      <c r="BI475">
        <f>IF(Table13[[#This Row],[Highest level of Education]]="High School Completed",1,0)</f>
        <v>0</v>
      </c>
      <c r="BJ475">
        <f>IF(Table13[[#This Row],[Highest level of Education]]="Technical Diploma/Partially completed College",1,0)</f>
        <v>1</v>
      </c>
      <c r="BK475">
        <f>IF(Table13[[#This Row],[Highest level of Education]]="University/College Degree",1,0)</f>
        <v>0</v>
      </c>
      <c r="BL475">
        <f>IF(Table13[[#This Row],[Highest level of Education]]="Post-graduate education",1,0)</f>
        <v>0</v>
      </c>
      <c r="BM475">
        <v>2</v>
      </c>
      <c r="BN475">
        <v>1</v>
      </c>
      <c r="BO475">
        <v>98</v>
      </c>
      <c r="BP475">
        <f>IF(Table13[[#This Row],[Monthly_Income 1_5500 2_8000 3_11000 4_15000 5_20000 6_27000 7_35000 8_5000 9_51000 98_0]]=1,1,0)</f>
        <v>0</v>
      </c>
      <c r="BQ475">
        <f>IF(Table13[[#This Row],[Monthly_Income 1_5500 2_8000 3_11000 4_15000 5_20000 6_27000 7_35000 8_5000 9_51000 98_0]]=2,1,0)</f>
        <v>0</v>
      </c>
      <c r="BR475">
        <f>IF(Table13[[#This Row],[Monthly_Income 1_5500 2_8000 3_11000 4_15000 5_20000 6_27000 7_35000 8_5000 9_51000 98_0]]=3,1,0)</f>
        <v>0</v>
      </c>
      <c r="BS475">
        <f>IF(Table13[[#This Row],[Monthly_Income 1_5500 2_8000 3_11000 4_15000 5_20000 6_27000 7_35000 8_5000 9_51000 98_0]]=4,1,0)</f>
        <v>0</v>
      </c>
      <c r="BT475">
        <f>IF(Table13[[#This Row],[Monthly_Income 1_5500 2_8000 3_11000 4_15000 5_20000 6_27000 7_35000 8_5000 9_51000 98_0]]=5,1,0)</f>
        <v>0</v>
      </c>
      <c r="BU475">
        <f>IF(Table13[[#This Row],[Monthly_Income 1_5500 2_8000 3_11000 4_15000 5_20000 6_27000 7_35000 8_5000 9_51000 98_0]]=6,1,0)</f>
        <v>0</v>
      </c>
      <c r="BV475">
        <f>IF(Table13[[#This Row],[Monthly_Income 1_5500 2_8000 3_11000 4_15000 5_20000 6_27000 7_35000 8_5000 9_51000 98_0]]=7,1,0)</f>
        <v>0</v>
      </c>
      <c r="BW475">
        <f>IF(Table13[[#This Row],[Monthly_Income 1_5500 2_8000 3_11000 4_15000 5_20000 6_27000 7_35000 8_5000 9_51000 98_0]]=8,1,0)</f>
        <v>0</v>
      </c>
      <c r="BX475">
        <f>IF(Table13[[#This Row],[Monthly_Income 1_5500 2_8000 3_11000 4_15000 5_20000 6_27000 7_35000 8_5000 9_51000 98_0]]=9,1,0)</f>
        <v>0</v>
      </c>
      <c r="BY475">
        <f>IF(Table13[[#This Row],[Monthly_Income 1_5500 2_8000 3_11000 4_15000 5_20000 6_27000 7_35000 8_5000 9_51000 98_0]]=98,1,0)</f>
        <v>1</v>
      </c>
      <c r="BZ475">
        <v>98</v>
      </c>
      <c r="CA475">
        <f>IF(Table13[[#This Row],[Monthly_Household_Income]]=1,1,0)</f>
        <v>0</v>
      </c>
      <c r="CB475">
        <f>IF(Table13[[#This Row],[Monthly_Household_Income]]=2,1,0)</f>
        <v>0</v>
      </c>
      <c r="CC475">
        <f>IF(Table13[[#This Row],[Monthly_Household_Income]]=3,1,0)</f>
        <v>0</v>
      </c>
      <c r="CD475">
        <f>IF(Table13[[#This Row],[Monthly_Household_Income]]=4,1,0)</f>
        <v>0</v>
      </c>
      <c r="CE475">
        <f>IF(Table13[[#This Row],[Monthly_Household_Income]]=5,1,0)</f>
        <v>0</v>
      </c>
      <c r="CF475">
        <f>IF(Table13[[#This Row],[Monthly_Household_Income]]=6,1,0)</f>
        <v>0</v>
      </c>
      <c r="CG475">
        <f>IF(Table13[[#This Row],[Monthly_Household_Income]]=7,1,0)</f>
        <v>0</v>
      </c>
      <c r="CH475">
        <f>IF(Table13[[#This Row],[Monthly_Household_Income]]=8,1,0)</f>
        <v>0</v>
      </c>
      <c r="CI475">
        <f>IF(Table13[[#This Row],[Monthly_Household_Income]]=9,1,0)</f>
        <v>0</v>
      </c>
      <c r="CJ475">
        <f>IF(Table13[[#This Row],[Monthly_Household_Income]]=98,1,0)</f>
        <v>1</v>
      </c>
    </row>
    <row r="476" spans="1:88">
      <c r="A476">
        <v>1740</v>
      </c>
      <c r="B476" s="1">
        <v>42977</v>
      </c>
      <c r="C476" t="s">
        <v>39</v>
      </c>
      <c r="D476">
        <v>8</v>
      </c>
      <c r="E476">
        <v>9</v>
      </c>
      <c r="F476">
        <v>9</v>
      </c>
      <c r="G476">
        <v>8</v>
      </c>
      <c r="H476">
        <v>7</v>
      </c>
      <c r="I476">
        <v>7</v>
      </c>
      <c r="J476" t="s">
        <v>15</v>
      </c>
      <c r="K476">
        <v>8</v>
      </c>
      <c r="L476">
        <v>6</v>
      </c>
      <c r="M476">
        <v>7</v>
      </c>
      <c r="N476">
        <v>6</v>
      </c>
      <c r="O476">
        <v>10</v>
      </c>
      <c r="P476">
        <v>8</v>
      </c>
      <c r="Q476">
        <v>8</v>
      </c>
      <c r="R476">
        <v>10</v>
      </c>
      <c r="S476">
        <v>7</v>
      </c>
      <c r="T476">
        <v>9</v>
      </c>
      <c r="U476">
        <v>8</v>
      </c>
      <c r="V476">
        <v>8</v>
      </c>
      <c r="W476">
        <v>8</v>
      </c>
      <c r="X476">
        <v>0</v>
      </c>
      <c r="Y476">
        <v>7</v>
      </c>
      <c r="Z476">
        <v>9</v>
      </c>
      <c r="AA476">
        <v>8</v>
      </c>
      <c r="AB476">
        <v>0</v>
      </c>
      <c r="AC476">
        <v>3</v>
      </c>
      <c r="AD476">
        <f>IF(Table13[[#This Row],[payment]]=1,1,0)</f>
        <v>0</v>
      </c>
      <c r="AE476">
        <f>IF(Table13[[#This Row],[payment]]=2,1,0)</f>
        <v>0</v>
      </c>
      <c r="AF476">
        <f>IF(Table13[[#This Row],[payment]]=3,1,0)</f>
        <v>1</v>
      </c>
      <c r="AG476">
        <v>1</v>
      </c>
      <c r="AH476">
        <f>IF(Table13[[#This Row],[method_payment]]=1,1,0)</f>
        <v>1</v>
      </c>
      <c r="AI476">
        <f>IF(Table13[[#This Row],[method_payment]]=2,1,0)</f>
        <v>0</v>
      </c>
      <c r="AJ476">
        <f>IF(Table13[[#This Row],[method_payment]]=3,1,0)</f>
        <v>0</v>
      </c>
      <c r="AK476">
        <f>IF(Table13[[#This Row],[method_payment]]=5,1,0)</f>
        <v>0</v>
      </c>
      <c r="AL476">
        <f>IF(Table13[[#This Row],[method_payment]]=6,1,0)</f>
        <v>0</v>
      </c>
      <c r="AM476" t="s">
        <v>16</v>
      </c>
      <c r="AN476" t="s">
        <v>15</v>
      </c>
      <c r="AO476">
        <v>1</v>
      </c>
      <c r="AP476" s="2">
        <v>1560.4</v>
      </c>
      <c r="AQ476" s="3">
        <f>IF(AND(Table13[[#This Row],[Average_amount_spent_per_visit_last_3_months]]&gt;=1,Table13[[#This Row],[Average_amount_spent_per_visit_last_3_months]]&lt;=999),1,0)</f>
        <v>0</v>
      </c>
      <c r="AR476" s="3">
        <f>IF(AND(Table13[[#This Row],[Average_amount_spent_per_visit_last_3_months]]&gt;=1000,Table13[[#This Row],[Average_amount_spent_per_visit_last_3_months]]&lt;=6700),1,0)</f>
        <v>1</v>
      </c>
      <c r="AS476">
        <v>2</v>
      </c>
      <c r="AT476">
        <v>33</v>
      </c>
      <c r="AU476">
        <f>IF(AND(Table13[[#This Row],[Age]]&gt;=18,Table13[[#This Row],[Age]]&lt;=25),1,0)</f>
        <v>0</v>
      </c>
      <c r="AV476">
        <f>IF(AND(Table13[[#This Row],[Age]]&gt;=26,Table13[[#This Row],[Age]]&lt;=35),1,0)</f>
        <v>1</v>
      </c>
      <c r="AW476">
        <f>IF(AND(Table13[[#This Row],[Age]]&gt;=36,Table13[[#This Row],[Age]]&lt;=45),1,0)</f>
        <v>0</v>
      </c>
      <c r="AX476">
        <f>IF(AND(Table13[[#This Row],[Age]]&gt;=46,Table13[[#This Row],[Age]]&lt;=55),1,0)</f>
        <v>0</v>
      </c>
      <c r="AY476">
        <f>IF(AND(Table13[[#This Row],[Age]]&gt;=56,Table13[[#This Row],[Age]]&lt;=67),1,0)</f>
        <v>0</v>
      </c>
      <c r="AZ476" t="s">
        <v>25</v>
      </c>
      <c r="BA476">
        <f>IF(Table13[[#This Row],[Marital Status]]="Married",1,0)</f>
        <v>1</v>
      </c>
      <c r="BB476">
        <f>IF(Table13[[#This Row],[Marital Status]]="Single",1,0)</f>
        <v>0</v>
      </c>
      <c r="BC476" t="s">
        <v>28</v>
      </c>
      <c r="BD476">
        <f>IF(Table13[[#This Row],[gender]]="Male",1,0)</f>
        <v>0</v>
      </c>
      <c r="BE476">
        <f>IF(Table13[[#This Row],[gender]]="Female",1,0)</f>
        <v>1</v>
      </c>
      <c r="BF476" t="s">
        <v>18</v>
      </c>
      <c r="BG476">
        <f>IF(Table13[[#This Row],[Highest level of Education]]="Did not attend school",1,0)</f>
        <v>0</v>
      </c>
      <c r="BH476">
        <f>IF(Table13[[#This Row],[Highest level of Education]]="K12 completed",1,0)</f>
        <v>0</v>
      </c>
      <c r="BI476">
        <f>IF(Table13[[#This Row],[Highest level of Education]]="High School Completed",1,0)</f>
        <v>0</v>
      </c>
      <c r="BJ476">
        <f>IF(Table13[[#This Row],[Highest level of Education]]="Technical Diploma/Partially completed College",1,0)</f>
        <v>0</v>
      </c>
      <c r="BK476">
        <f>IF(Table13[[#This Row],[Highest level of Education]]="University/College Degree",1,0)</f>
        <v>0</v>
      </c>
      <c r="BL476">
        <f>IF(Table13[[#This Row],[Highest level of Education]]="Post-graduate education",1,0)</f>
        <v>1</v>
      </c>
      <c r="BM476">
        <v>3</v>
      </c>
      <c r="BN476">
        <v>1</v>
      </c>
      <c r="BO476">
        <v>4</v>
      </c>
      <c r="BP476">
        <f>IF(Table13[[#This Row],[Monthly_Income 1_5500 2_8000 3_11000 4_15000 5_20000 6_27000 7_35000 8_5000 9_51000 98_0]]=1,1,0)</f>
        <v>0</v>
      </c>
      <c r="BQ476">
        <f>IF(Table13[[#This Row],[Monthly_Income 1_5500 2_8000 3_11000 4_15000 5_20000 6_27000 7_35000 8_5000 9_51000 98_0]]=2,1,0)</f>
        <v>0</v>
      </c>
      <c r="BR476">
        <f>IF(Table13[[#This Row],[Monthly_Income 1_5500 2_8000 3_11000 4_15000 5_20000 6_27000 7_35000 8_5000 9_51000 98_0]]=3,1,0)</f>
        <v>0</v>
      </c>
      <c r="BS476">
        <f>IF(Table13[[#This Row],[Monthly_Income 1_5500 2_8000 3_11000 4_15000 5_20000 6_27000 7_35000 8_5000 9_51000 98_0]]=4,1,0)</f>
        <v>1</v>
      </c>
      <c r="BT476">
        <f>IF(Table13[[#This Row],[Monthly_Income 1_5500 2_8000 3_11000 4_15000 5_20000 6_27000 7_35000 8_5000 9_51000 98_0]]=5,1,0)</f>
        <v>0</v>
      </c>
      <c r="BU476">
        <f>IF(Table13[[#This Row],[Monthly_Income 1_5500 2_8000 3_11000 4_15000 5_20000 6_27000 7_35000 8_5000 9_51000 98_0]]=6,1,0)</f>
        <v>0</v>
      </c>
      <c r="BV476">
        <f>IF(Table13[[#This Row],[Monthly_Income 1_5500 2_8000 3_11000 4_15000 5_20000 6_27000 7_35000 8_5000 9_51000 98_0]]=7,1,0)</f>
        <v>0</v>
      </c>
      <c r="BW476">
        <f>IF(Table13[[#This Row],[Monthly_Income 1_5500 2_8000 3_11000 4_15000 5_20000 6_27000 7_35000 8_5000 9_51000 98_0]]=8,1,0)</f>
        <v>0</v>
      </c>
      <c r="BX476">
        <f>IF(Table13[[#This Row],[Monthly_Income 1_5500 2_8000 3_11000 4_15000 5_20000 6_27000 7_35000 8_5000 9_51000 98_0]]=9,1,0)</f>
        <v>0</v>
      </c>
      <c r="BY476">
        <f>IF(Table13[[#This Row],[Monthly_Income 1_5500 2_8000 3_11000 4_15000 5_20000 6_27000 7_35000 8_5000 9_51000 98_0]]=98,1,0)</f>
        <v>0</v>
      </c>
      <c r="BZ476">
        <v>8</v>
      </c>
      <c r="CA476">
        <f>IF(Table13[[#This Row],[Monthly_Household_Income]]=1,1,0)</f>
        <v>0</v>
      </c>
      <c r="CB476">
        <f>IF(Table13[[#This Row],[Monthly_Household_Income]]=2,1,0)</f>
        <v>0</v>
      </c>
      <c r="CC476">
        <f>IF(Table13[[#This Row],[Monthly_Household_Income]]=3,1,0)</f>
        <v>0</v>
      </c>
      <c r="CD476">
        <f>IF(Table13[[#This Row],[Monthly_Household_Income]]=4,1,0)</f>
        <v>0</v>
      </c>
      <c r="CE476">
        <f>IF(Table13[[#This Row],[Monthly_Household_Income]]=5,1,0)</f>
        <v>0</v>
      </c>
      <c r="CF476">
        <f>IF(Table13[[#This Row],[Monthly_Household_Income]]=6,1,0)</f>
        <v>0</v>
      </c>
      <c r="CG476">
        <f>IF(Table13[[#This Row],[Monthly_Household_Income]]=7,1,0)</f>
        <v>0</v>
      </c>
      <c r="CH476">
        <f>IF(Table13[[#This Row],[Monthly_Household_Income]]=8,1,0)</f>
        <v>1</v>
      </c>
      <c r="CI476">
        <f>IF(Table13[[#This Row],[Monthly_Household_Income]]=9,1,0)</f>
        <v>0</v>
      </c>
      <c r="CJ476">
        <f>IF(Table13[[#This Row],[Monthly_Household_Income]]=98,1,0)</f>
        <v>0</v>
      </c>
    </row>
    <row r="477" spans="1:88">
      <c r="A477">
        <v>1742</v>
      </c>
      <c r="B477" s="1">
        <v>43037</v>
      </c>
      <c r="C477" t="s">
        <v>2</v>
      </c>
      <c r="D477">
        <v>7</v>
      </c>
      <c r="E477">
        <v>8</v>
      </c>
      <c r="F477">
        <v>8</v>
      </c>
      <c r="G477">
        <v>7</v>
      </c>
      <c r="H477">
        <v>6</v>
      </c>
      <c r="I477">
        <v>8</v>
      </c>
      <c r="J477" t="s">
        <v>15</v>
      </c>
      <c r="K477">
        <v>7</v>
      </c>
      <c r="L477">
        <v>8</v>
      </c>
      <c r="M477">
        <v>6</v>
      </c>
      <c r="N477">
        <v>6</v>
      </c>
      <c r="O477">
        <v>7</v>
      </c>
      <c r="P477">
        <v>6</v>
      </c>
      <c r="Q477">
        <v>7</v>
      </c>
      <c r="R477">
        <v>6</v>
      </c>
      <c r="S477">
        <v>8</v>
      </c>
      <c r="T477">
        <v>7</v>
      </c>
      <c r="U477">
        <v>9</v>
      </c>
      <c r="V477">
        <v>6</v>
      </c>
      <c r="W477">
        <v>7</v>
      </c>
      <c r="X477">
        <v>6</v>
      </c>
      <c r="Y477">
        <v>6</v>
      </c>
      <c r="Z477">
        <v>6</v>
      </c>
      <c r="AA477">
        <v>8</v>
      </c>
      <c r="AB477">
        <v>6</v>
      </c>
      <c r="AC477">
        <v>1</v>
      </c>
      <c r="AD477">
        <f>IF(Table13[[#This Row],[payment]]=1,1,0)</f>
        <v>1</v>
      </c>
      <c r="AE477">
        <f>IF(Table13[[#This Row],[payment]]=2,1,0)</f>
        <v>0</v>
      </c>
      <c r="AF477">
        <f>IF(Table13[[#This Row],[payment]]=3,1,0)</f>
        <v>0</v>
      </c>
      <c r="AG477">
        <v>1</v>
      </c>
      <c r="AH477">
        <f>IF(Table13[[#This Row],[method_payment]]=1,1,0)</f>
        <v>1</v>
      </c>
      <c r="AI477">
        <f>IF(Table13[[#This Row],[method_payment]]=2,1,0)</f>
        <v>0</v>
      </c>
      <c r="AJ477">
        <f>IF(Table13[[#This Row],[method_payment]]=3,1,0)</f>
        <v>0</v>
      </c>
      <c r="AK477">
        <f>IF(Table13[[#This Row],[method_payment]]=5,1,0)</f>
        <v>0</v>
      </c>
      <c r="AL477">
        <f>IF(Table13[[#This Row],[method_payment]]=6,1,0)</f>
        <v>0</v>
      </c>
      <c r="AM477" t="s">
        <v>16</v>
      </c>
      <c r="AN477" t="s">
        <v>15</v>
      </c>
      <c r="AO477">
        <v>1</v>
      </c>
      <c r="AP477" s="2">
        <v>368.68</v>
      </c>
      <c r="AQ477" s="3">
        <f>IF(AND(Table13[[#This Row],[Average_amount_spent_per_visit_last_3_months]]&gt;=1,Table13[[#This Row],[Average_amount_spent_per_visit_last_3_months]]&lt;=999),1,0)</f>
        <v>1</v>
      </c>
      <c r="AR477" s="3">
        <f>IF(AND(Table13[[#This Row],[Average_amount_spent_per_visit_last_3_months]]&gt;=1000,Table13[[#This Row],[Average_amount_spent_per_visit_last_3_months]]&lt;=6700),1,0)</f>
        <v>0</v>
      </c>
      <c r="AS477">
        <v>1</v>
      </c>
      <c r="AT477">
        <v>40</v>
      </c>
      <c r="AU477">
        <f>IF(AND(Table13[[#This Row],[Age]]&gt;=18,Table13[[#This Row],[Age]]&lt;=25),1,0)</f>
        <v>0</v>
      </c>
      <c r="AV477">
        <f>IF(AND(Table13[[#This Row],[Age]]&gt;=26,Table13[[#This Row],[Age]]&lt;=35),1,0)</f>
        <v>0</v>
      </c>
      <c r="AW477">
        <f>IF(AND(Table13[[#This Row],[Age]]&gt;=36,Table13[[#This Row],[Age]]&lt;=45),1,0)</f>
        <v>1</v>
      </c>
      <c r="AX477">
        <f>IF(AND(Table13[[#This Row],[Age]]&gt;=46,Table13[[#This Row],[Age]]&lt;=55),1,0)</f>
        <v>0</v>
      </c>
      <c r="AY477">
        <f>IF(AND(Table13[[#This Row],[Age]]&gt;=56,Table13[[#This Row],[Age]]&lt;=67),1,0)</f>
        <v>0</v>
      </c>
      <c r="AZ477" t="s">
        <v>25</v>
      </c>
      <c r="BA477">
        <f>IF(Table13[[#This Row],[Marital Status]]="Married",1,0)</f>
        <v>1</v>
      </c>
      <c r="BB477">
        <f>IF(Table13[[#This Row],[Marital Status]]="Single",1,0)</f>
        <v>0</v>
      </c>
      <c r="BC477" t="s">
        <v>28</v>
      </c>
      <c r="BD477">
        <f>IF(Table13[[#This Row],[gender]]="Male",1,0)</f>
        <v>0</v>
      </c>
      <c r="BE477">
        <f>IF(Table13[[#This Row],[gender]]="Female",1,0)</f>
        <v>1</v>
      </c>
      <c r="BF477" t="s">
        <v>20</v>
      </c>
      <c r="BG477">
        <f>IF(Table13[[#This Row],[Highest level of Education]]="Did not attend school",1,0)</f>
        <v>0</v>
      </c>
      <c r="BH477">
        <f>IF(Table13[[#This Row],[Highest level of Education]]="K12 completed",1,0)</f>
        <v>0</v>
      </c>
      <c r="BI477">
        <f>IF(Table13[[#This Row],[Highest level of Education]]="High School Completed",1,0)</f>
        <v>1</v>
      </c>
      <c r="BJ477">
        <f>IF(Table13[[#This Row],[Highest level of Education]]="Technical Diploma/Partially completed College",1,0)</f>
        <v>0</v>
      </c>
      <c r="BK477">
        <f>IF(Table13[[#This Row],[Highest level of Education]]="University/College Degree",1,0)</f>
        <v>0</v>
      </c>
      <c r="BL477">
        <f>IF(Table13[[#This Row],[Highest level of Education]]="Post-graduate education",1,0)</f>
        <v>0</v>
      </c>
      <c r="BM477">
        <v>1</v>
      </c>
      <c r="BN477">
        <v>1</v>
      </c>
      <c r="BO477">
        <v>3</v>
      </c>
      <c r="BP477">
        <f>IF(Table13[[#This Row],[Monthly_Income 1_5500 2_8000 3_11000 4_15000 5_20000 6_27000 7_35000 8_5000 9_51000 98_0]]=1,1,0)</f>
        <v>0</v>
      </c>
      <c r="BQ477">
        <f>IF(Table13[[#This Row],[Monthly_Income 1_5500 2_8000 3_11000 4_15000 5_20000 6_27000 7_35000 8_5000 9_51000 98_0]]=2,1,0)</f>
        <v>0</v>
      </c>
      <c r="BR477">
        <f>IF(Table13[[#This Row],[Monthly_Income 1_5500 2_8000 3_11000 4_15000 5_20000 6_27000 7_35000 8_5000 9_51000 98_0]]=3,1,0)</f>
        <v>1</v>
      </c>
      <c r="BS477">
        <f>IF(Table13[[#This Row],[Monthly_Income 1_5500 2_8000 3_11000 4_15000 5_20000 6_27000 7_35000 8_5000 9_51000 98_0]]=4,1,0)</f>
        <v>0</v>
      </c>
      <c r="BT477">
        <f>IF(Table13[[#This Row],[Monthly_Income 1_5500 2_8000 3_11000 4_15000 5_20000 6_27000 7_35000 8_5000 9_51000 98_0]]=5,1,0)</f>
        <v>0</v>
      </c>
      <c r="BU477">
        <f>IF(Table13[[#This Row],[Monthly_Income 1_5500 2_8000 3_11000 4_15000 5_20000 6_27000 7_35000 8_5000 9_51000 98_0]]=6,1,0)</f>
        <v>0</v>
      </c>
      <c r="BV477">
        <f>IF(Table13[[#This Row],[Monthly_Income 1_5500 2_8000 3_11000 4_15000 5_20000 6_27000 7_35000 8_5000 9_51000 98_0]]=7,1,0)</f>
        <v>0</v>
      </c>
      <c r="BW477">
        <f>IF(Table13[[#This Row],[Monthly_Income 1_5500 2_8000 3_11000 4_15000 5_20000 6_27000 7_35000 8_5000 9_51000 98_0]]=8,1,0)</f>
        <v>0</v>
      </c>
      <c r="BX477">
        <f>IF(Table13[[#This Row],[Monthly_Income 1_5500 2_8000 3_11000 4_15000 5_20000 6_27000 7_35000 8_5000 9_51000 98_0]]=9,1,0)</f>
        <v>0</v>
      </c>
      <c r="BY477">
        <f>IF(Table13[[#This Row],[Monthly_Income 1_5500 2_8000 3_11000 4_15000 5_20000 6_27000 7_35000 8_5000 9_51000 98_0]]=98,1,0)</f>
        <v>0</v>
      </c>
      <c r="BZ477">
        <v>5</v>
      </c>
      <c r="CA477">
        <f>IF(Table13[[#This Row],[Monthly_Household_Income]]=1,1,0)</f>
        <v>0</v>
      </c>
      <c r="CB477">
        <f>IF(Table13[[#This Row],[Monthly_Household_Income]]=2,1,0)</f>
        <v>0</v>
      </c>
      <c r="CC477">
        <f>IF(Table13[[#This Row],[Monthly_Household_Income]]=3,1,0)</f>
        <v>0</v>
      </c>
      <c r="CD477">
        <f>IF(Table13[[#This Row],[Monthly_Household_Income]]=4,1,0)</f>
        <v>0</v>
      </c>
      <c r="CE477">
        <f>IF(Table13[[#This Row],[Monthly_Household_Income]]=5,1,0)</f>
        <v>1</v>
      </c>
      <c r="CF477">
        <f>IF(Table13[[#This Row],[Monthly_Household_Income]]=6,1,0)</f>
        <v>0</v>
      </c>
      <c r="CG477">
        <f>IF(Table13[[#This Row],[Monthly_Household_Income]]=7,1,0)</f>
        <v>0</v>
      </c>
      <c r="CH477">
        <f>IF(Table13[[#This Row],[Monthly_Household_Income]]=8,1,0)</f>
        <v>0</v>
      </c>
      <c r="CI477">
        <f>IF(Table13[[#This Row],[Monthly_Household_Income]]=9,1,0)</f>
        <v>0</v>
      </c>
      <c r="CJ477">
        <f>IF(Table13[[#This Row],[Monthly_Household_Income]]=98,1,0)</f>
        <v>0</v>
      </c>
    </row>
    <row r="478" spans="1:88">
      <c r="A478">
        <v>1744</v>
      </c>
      <c r="B478" s="1">
        <v>43000</v>
      </c>
      <c r="C478" t="s">
        <v>2</v>
      </c>
      <c r="D478">
        <v>8</v>
      </c>
      <c r="E478">
        <v>7</v>
      </c>
      <c r="F478">
        <v>8</v>
      </c>
      <c r="G478">
        <v>8</v>
      </c>
      <c r="H478">
        <v>7</v>
      </c>
      <c r="I478">
        <v>7</v>
      </c>
      <c r="J478" t="s">
        <v>16</v>
      </c>
      <c r="K478">
        <v>8</v>
      </c>
      <c r="L478">
        <v>7</v>
      </c>
      <c r="M478">
        <v>8</v>
      </c>
      <c r="N478">
        <v>9</v>
      </c>
      <c r="O478">
        <v>9</v>
      </c>
      <c r="P478">
        <v>7</v>
      </c>
      <c r="Q478">
        <v>8</v>
      </c>
      <c r="R478">
        <v>7</v>
      </c>
      <c r="S478">
        <v>7</v>
      </c>
      <c r="T478">
        <v>9</v>
      </c>
      <c r="U478">
        <v>8</v>
      </c>
      <c r="V478">
        <v>7</v>
      </c>
      <c r="W478">
        <v>7</v>
      </c>
      <c r="X478">
        <v>7</v>
      </c>
      <c r="Y478">
        <v>7</v>
      </c>
      <c r="Z478">
        <v>7</v>
      </c>
      <c r="AA478">
        <v>9</v>
      </c>
      <c r="AB478">
        <v>8</v>
      </c>
      <c r="AC478">
        <v>2</v>
      </c>
      <c r="AD478">
        <f>IF(Table13[[#This Row],[payment]]=1,1,0)</f>
        <v>0</v>
      </c>
      <c r="AE478">
        <f>IF(Table13[[#This Row],[payment]]=2,1,0)</f>
        <v>1</v>
      </c>
      <c r="AF478">
        <f>IF(Table13[[#This Row],[payment]]=3,1,0)</f>
        <v>0</v>
      </c>
      <c r="AG478">
        <v>6</v>
      </c>
      <c r="AH478">
        <f>IF(Table13[[#This Row],[method_payment]]=1,1,0)</f>
        <v>0</v>
      </c>
      <c r="AI478">
        <f>IF(Table13[[#This Row],[method_payment]]=2,1,0)</f>
        <v>0</v>
      </c>
      <c r="AJ478">
        <f>IF(Table13[[#This Row],[method_payment]]=3,1,0)</f>
        <v>0</v>
      </c>
      <c r="AK478">
        <f>IF(Table13[[#This Row],[method_payment]]=5,1,0)</f>
        <v>0</v>
      </c>
      <c r="AL478">
        <f>IF(Table13[[#This Row],[method_payment]]=6,1,0)</f>
        <v>1</v>
      </c>
      <c r="AM478" t="s">
        <v>16</v>
      </c>
      <c r="AN478" t="s">
        <v>16</v>
      </c>
      <c r="AO478">
        <v>3</v>
      </c>
      <c r="AP478" s="2">
        <v>299.79000000000002</v>
      </c>
      <c r="AQ478" s="3">
        <f>IF(AND(Table13[[#This Row],[Average_amount_spent_per_visit_last_3_months]]&gt;=1,Table13[[#This Row],[Average_amount_spent_per_visit_last_3_months]]&lt;=999),1,0)</f>
        <v>1</v>
      </c>
      <c r="AR478" s="3">
        <f>IF(AND(Table13[[#This Row],[Average_amount_spent_per_visit_last_3_months]]&gt;=1000,Table13[[#This Row],[Average_amount_spent_per_visit_last_3_months]]&lt;=6700),1,0)</f>
        <v>0</v>
      </c>
      <c r="AS478">
        <v>3</v>
      </c>
      <c r="AT478">
        <v>36</v>
      </c>
      <c r="AU478">
        <f>IF(AND(Table13[[#This Row],[Age]]&gt;=18,Table13[[#This Row],[Age]]&lt;=25),1,0)</f>
        <v>0</v>
      </c>
      <c r="AV478">
        <f>IF(AND(Table13[[#This Row],[Age]]&gt;=26,Table13[[#This Row],[Age]]&lt;=35),1,0)</f>
        <v>0</v>
      </c>
      <c r="AW478">
        <f>IF(AND(Table13[[#This Row],[Age]]&gt;=36,Table13[[#This Row],[Age]]&lt;=45),1,0)</f>
        <v>1</v>
      </c>
      <c r="AX478">
        <f>IF(AND(Table13[[#This Row],[Age]]&gt;=46,Table13[[#This Row],[Age]]&lt;=55),1,0)</f>
        <v>0</v>
      </c>
      <c r="AY478">
        <f>IF(AND(Table13[[#This Row],[Age]]&gt;=56,Table13[[#This Row],[Age]]&lt;=67),1,0)</f>
        <v>0</v>
      </c>
      <c r="AZ478" t="s">
        <v>25</v>
      </c>
      <c r="BA478">
        <f>IF(Table13[[#This Row],[Marital Status]]="Married",1,0)</f>
        <v>1</v>
      </c>
      <c r="BB478">
        <f>IF(Table13[[#This Row],[Marital Status]]="Single",1,0)</f>
        <v>0</v>
      </c>
      <c r="BC478" t="s">
        <v>28</v>
      </c>
      <c r="BD478">
        <f>IF(Table13[[#This Row],[gender]]="Male",1,0)</f>
        <v>0</v>
      </c>
      <c r="BE478">
        <f>IF(Table13[[#This Row],[gender]]="Female",1,0)</f>
        <v>1</v>
      </c>
      <c r="BF478" t="s">
        <v>22</v>
      </c>
      <c r="BG478">
        <f>IF(Table13[[#This Row],[Highest level of Education]]="Did not attend school",1,0)</f>
        <v>0</v>
      </c>
      <c r="BH478">
        <f>IF(Table13[[#This Row],[Highest level of Education]]="K12 completed",1,0)</f>
        <v>1</v>
      </c>
      <c r="BI478">
        <f>IF(Table13[[#This Row],[Highest level of Education]]="High School Completed",1,0)</f>
        <v>0</v>
      </c>
      <c r="BJ478">
        <f>IF(Table13[[#This Row],[Highest level of Education]]="Technical Diploma/Partially completed College",1,0)</f>
        <v>0</v>
      </c>
      <c r="BK478">
        <f>IF(Table13[[#This Row],[Highest level of Education]]="University/College Degree",1,0)</f>
        <v>0</v>
      </c>
      <c r="BL478">
        <f>IF(Table13[[#This Row],[Highest level of Education]]="Post-graduate education",1,0)</f>
        <v>0</v>
      </c>
      <c r="BM478">
        <v>5</v>
      </c>
      <c r="BN478">
        <v>1</v>
      </c>
      <c r="BO478">
        <v>2</v>
      </c>
      <c r="BP478">
        <f>IF(Table13[[#This Row],[Monthly_Income 1_5500 2_8000 3_11000 4_15000 5_20000 6_27000 7_35000 8_5000 9_51000 98_0]]=1,1,0)</f>
        <v>0</v>
      </c>
      <c r="BQ478">
        <f>IF(Table13[[#This Row],[Monthly_Income 1_5500 2_8000 3_11000 4_15000 5_20000 6_27000 7_35000 8_5000 9_51000 98_0]]=2,1,0)</f>
        <v>1</v>
      </c>
      <c r="BR478">
        <f>IF(Table13[[#This Row],[Monthly_Income 1_5500 2_8000 3_11000 4_15000 5_20000 6_27000 7_35000 8_5000 9_51000 98_0]]=3,1,0)</f>
        <v>0</v>
      </c>
      <c r="BS478">
        <f>IF(Table13[[#This Row],[Monthly_Income 1_5500 2_8000 3_11000 4_15000 5_20000 6_27000 7_35000 8_5000 9_51000 98_0]]=4,1,0)</f>
        <v>0</v>
      </c>
      <c r="BT478">
        <f>IF(Table13[[#This Row],[Monthly_Income 1_5500 2_8000 3_11000 4_15000 5_20000 6_27000 7_35000 8_5000 9_51000 98_0]]=5,1,0)</f>
        <v>0</v>
      </c>
      <c r="BU478">
        <f>IF(Table13[[#This Row],[Monthly_Income 1_5500 2_8000 3_11000 4_15000 5_20000 6_27000 7_35000 8_5000 9_51000 98_0]]=6,1,0)</f>
        <v>0</v>
      </c>
      <c r="BV478">
        <f>IF(Table13[[#This Row],[Monthly_Income 1_5500 2_8000 3_11000 4_15000 5_20000 6_27000 7_35000 8_5000 9_51000 98_0]]=7,1,0)</f>
        <v>0</v>
      </c>
      <c r="BW478">
        <f>IF(Table13[[#This Row],[Monthly_Income 1_5500 2_8000 3_11000 4_15000 5_20000 6_27000 7_35000 8_5000 9_51000 98_0]]=8,1,0)</f>
        <v>0</v>
      </c>
      <c r="BX478">
        <f>IF(Table13[[#This Row],[Monthly_Income 1_5500 2_8000 3_11000 4_15000 5_20000 6_27000 7_35000 8_5000 9_51000 98_0]]=9,1,0)</f>
        <v>0</v>
      </c>
      <c r="BY478">
        <f>IF(Table13[[#This Row],[Monthly_Income 1_5500 2_8000 3_11000 4_15000 5_20000 6_27000 7_35000 8_5000 9_51000 98_0]]=98,1,0)</f>
        <v>0</v>
      </c>
      <c r="BZ478">
        <v>4</v>
      </c>
      <c r="CA478">
        <f>IF(Table13[[#This Row],[Monthly_Household_Income]]=1,1,0)</f>
        <v>0</v>
      </c>
      <c r="CB478">
        <f>IF(Table13[[#This Row],[Monthly_Household_Income]]=2,1,0)</f>
        <v>0</v>
      </c>
      <c r="CC478">
        <f>IF(Table13[[#This Row],[Monthly_Household_Income]]=3,1,0)</f>
        <v>0</v>
      </c>
      <c r="CD478">
        <f>IF(Table13[[#This Row],[Monthly_Household_Income]]=4,1,0)</f>
        <v>1</v>
      </c>
      <c r="CE478">
        <f>IF(Table13[[#This Row],[Monthly_Household_Income]]=5,1,0)</f>
        <v>0</v>
      </c>
      <c r="CF478">
        <f>IF(Table13[[#This Row],[Monthly_Household_Income]]=6,1,0)</f>
        <v>0</v>
      </c>
      <c r="CG478">
        <f>IF(Table13[[#This Row],[Monthly_Household_Income]]=7,1,0)</f>
        <v>0</v>
      </c>
      <c r="CH478">
        <f>IF(Table13[[#This Row],[Monthly_Household_Income]]=8,1,0)</f>
        <v>0</v>
      </c>
      <c r="CI478">
        <f>IF(Table13[[#This Row],[Monthly_Household_Income]]=9,1,0)</f>
        <v>0</v>
      </c>
      <c r="CJ478">
        <f>IF(Table13[[#This Row],[Monthly_Household_Income]]=98,1,0)</f>
        <v>0</v>
      </c>
    </row>
    <row r="479" spans="1:88">
      <c r="A479">
        <v>1747</v>
      </c>
      <c r="B479" s="1">
        <v>42998</v>
      </c>
      <c r="C479" t="s">
        <v>35</v>
      </c>
      <c r="D479">
        <v>7</v>
      </c>
      <c r="E479">
        <v>8</v>
      </c>
      <c r="F479">
        <v>6</v>
      </c>
      <c r="G479">
        <v>8</v>
      </c>
      <c r="H479">
        <v>8</v>
      </c>
      <c r="I479">
        <v>7</v>
      </c>
      <c r="J479" t="s">
        <v>15</v>
      </c>
      <c r="K479">
        <v>10</v>
      </c>
      <c r="L479">
        <v>8</v>
      </c>
      <c r="M479">
        <v>8</v>
      </c>
      <c r="N479">
        <v>9</v>
      </c>
      <c r="O479">
        <v>7</v>
      </c>
      <c r="P479">
        <v>8</v>
      </c>
      <c r="Q479">
        <v>8</v>
      </c>
      <c r="R479">
        <v>7</v>
      </c>
      <c r="S479">
        <v>7</v>
      </c>
      <c r="T479">
        <v>8</v>
      </c>
      <c r="U479">
        <v>9</v>
      </c>
      <c r="V479">
        <v>8</v>
      </c>
      <c r="W479">
        <v>7</v>
      </c>
      <c r="X479">
        <v>7</v>
      </c>
      <c r="Y479">
        <v>6</v>
      </c>
      <c r="Z479">
        <v>7</v>
      </c>
      <c r="AA479">
        <v>6</v>
      </c>
      <c r="AB479">
        <v>7</v>
      </c>
      <c r="AC479">
        <v>2</v>
      </c>
      <c r="AD479">
        <f>IF(Table13[[#This Row],[payment]]=1,1,0)</f>
        <v>0</v>
      </c>
      <c r="AE479">
        <f>IF(Table13[[#This Row],[payment]]=2,1,0)</f>
        <v>1</v>
      </c>
      <c r="AF479">
        <f>IF(Table13[[#This Row],[payment]]=3,1,0)</f>
        <v>0</v>
      </c>
      <c r="AG479">
        <v>1</v>
      </c>
      <c r="AH479">
        <f>IF(Table13[[#This Row],[method_payment]]=1,1,0)</f>
        <v>1</v>
      </c>
      <c r="AI479">
        <f>IF(Table13[[#This Row],[method_payment]]=2,1,0)</f>
        <v>0</v>
      </c>
      <c r="AJ479">
        <f>IF(Table13[[#This Row],[method_payment]]=3,1,0)</f>
        <v>0</v>
      </c>
      <c r="AK479">
        <f>IF(Table13[[#This Row],[method_payment]]=5,1,0)</f>
        <v>0</v>
      </c>
      <c r="AL479">
        <f>IF(Table13[[#This Row],[method_payment]]=6,1,0)</f>
        <v>0</v>
      </c>
      <c r="AM479" t="s">
        <v>16</v>
      </c>
      <c r="AN479" t="s">
        <v>16</v>
      </c>
      <c r="AO479">
        <v>1</v>
      </c>
      <c r="AP479" s="2">
        <v>136.25</v>
      </c>
      <c r="AQ479" s="3">
        <f>IF(AND(Table13[[#This Row],[Average_amount_spent_per_visit_last_3_months]]&gt;=1,Table13[[#This Row],[Average_amount_spent_per_visit_last_3_months]]&lt;=999),1,0)</f>
        <v>1</v>
      </c>
      <c r="AR479" s="3">
        <f>IF(AND(Table13[[#This Row],[Average_amount_spent_per_visit_last_3_months]]&gt;=1000,Table13[[#This Row],[Average_amount_spent_per_visit_last_3_months]]&lt;=6700),1,0)</f>
        <v>0</v>
      </c>
      <c r="AS479">
        <v>3</v>
      </c>
      <c r="AT479">
        <v>54</v>
      </c>
      <c r="AU479">
        <f>IF(AND(Table13[[#This Row],[Age]]&gt;=18,Table13[[#This Row],[Age]]&lt;=25),1,0)</f>
        <v>0</v>
      </c>
      <c r="AV479">
        <f>IF(AND(Table13[[#This Row],[Age]]&gt;=26,Table13[[#This Row],[Age]]&lt;=35),1,0)</f>
        <v>0</v>
      </c>
      <c r="AW479">
        <f>IF(AND(Table13[[#This Row],[Age]]&gt;=36,Table13[[#This Row],[Age]]&lt;=45),1,0)</f>
        <v>0</v>
      </c>
      <c r="AX479">
        <f>IF(AND(Table13[[#This Row],[Age]]&gt;=46,Table13[[#This Row],[Age]]&lt;=55),1,0)</f>
        <v>1</v>
      </c>
      <c r="AY479">
        <f>IF(AND(Table13[[#This Row],[Age]]&gt;=56,Table13[[#This Row],[Age]]&lt;=67),1,0)</f>
        <v>0</v>
      </c>
      <c r="AZ479" t="s">
        <v>25</v>
      </c>
      <c r="BA479">
        <f>IF(Table13[[#This Row],[Marital Status]]="Married",1,0)</f>
        <v>1</v>
      </c>
      <c r="BB479">
        <f>IF(Table13[[#This Row],[Marital Status]]="Single",1,0)</f>
        <v>0</v>
      </c>
      <c r="BC479" t="s">
        <v>28</v>
      </c>
      <c r="BD479">
        <f>IF(Table13[[#This Row],[gender]]="Male",1,0)</f>
        <v>0</v>
      </c>
      <c r="BE479">
        <f>IF(Table13[[#This Row],[gender]]="Female",1,0)</f>
        <v>1</v>
      </c>
      <c r="BF479" t="s">
        <v>23</v>
      </c>
      <c r="BG479">
        <f>IF(Table13[[#This Row],[Highest level of Education]]="Did not attend school",1,0)</f>
        <v>0</v>
      </c>
      <c r="BH479">
        <f>IF(Table13[[#This Row],[Highest level of Education]]="K12 completed",1,0)</f>
        <v>0</v>
      </c>
      <c r="BI479">
        <f>IF(Table13[[#This Row],[Highest level of Education]]="High School Completed",1,0)</f>
        <v>0</v>
      </c>
      <c r="BJ479">
        <f>IF(Table13[[#This Row],[Highest level of Education]]="Technical Diploma/Partially completed College",1,0)</f>
        <v>1</v>
      </c>
      <c r="BK479">
        <f>IF(Table13[[#This Row],[Highest level of Education]]="University/College Degree",1,0)</f>
        <v>0</v>
      </c>
      <c r="BL479">
        <f>IF(Table13[[#This Row],[Highest level of Education]]="Post-graduate education",1,0)</f>
        <v>0</v>
      </c>
      <c r="BM479">
        <v>3</v>
      </c>
      <c r="BN479">
        <v>2</v>
      </c>
      <c r="BO479">
        <v>2</v>
      </c>
      <c r="BP479">
        <f>IF(Table13[[#This Row],[Monthly_Income 1_5500 2_8000 3_11000 4_15000 5_20000 6_27000 7_35000 8_5000 9_51000 98_0]]=1,1,0)</f>
        <v>0</v>
      </c>
      <c r="BQ479">
        <f>IF(Table13[[#This Row],[Monthly_Income 1_5500 2_8000 3_11000 4_15000 5_20000 6_27000 7_35000 8_5000 9_51000 98_0]]=2,1,0)</f>
        <v>1</v>
      </c>
      <c r="BR479">
        <f>IF(Table13[[#This Row],[Monthly_Income 1_5500 2_8000 3_11000 4_15000 5_20000 6_27000 7_35000 8_5000 9_51000 98_0]]=3,1,0)</f>
        <v>0</v>
      </c>
      <c r="BS479">
        <f>IF(Table13[[#This Row],[Monthly_Income 1_5500 2_8000 3_11000 4_15000 5_20000 6_27000 7_35000 8_5000 9_51000 98_0]]=4,1,0)</f>
        <v>0</v>
      </c>
      <c r="BT479">
        <f>IF(Table13[[#This Row],[Monthly_Income 1_5500 2_8000 3_11000 4_15000 5_20000 6_27000 7_35000 8_5000 9_51000 98_0]]=5,1,0)</f>
        <v>0</v>
      </c>
      <c r="BU479">
        <f>IF(Table13[[#This Row],[Monthly_Income 1_5500 2_8000 3_11000 4_15000 5_20000 6_27000 7_35000 8_5000 9_51000 98_0]]=6,1,0)</f>
        <v>0</v>
      </c>
      <c r="BV479">
        <f>IF(Table13[[#This Row],[Monthly_Income 1_5500 2_8000 3_11000 4_15000 5_20000 6_27000 7_35000 8_5000 9_51000 98_0]]=7,1,0)</f>
        <v>0</v>
      </c>
      <c r="BW479">
        <f>IF(Table13[[#This Row],[Monthly_Income 1_5500 2_8000 3_11000 4_15000 5_20000 6_27000 7_35000 8_5000 9_51000 98_0]]=8,1,0)</f>
        <v>0</v>
      </c>
      <c r="BX479">
        <f>IF(Table13[[#This Row],[Monthly_Income 1_5500 2_8000 3_11000 4_15000 5_20000 6_27000 7_35000 8_5000 9_51000 98_0]]=9,1,0)</f>
        <v>0</v>
      </c>
      <c r="BY479">
        <f>IF(Table13[[#This Row],[Monthly_Income 1_5500 2_8000 3_11000 4_15000 5_20000 6_27000 7_35000 8_5000 9_51000 98_0]]=98,1,0)</f>
        <v>0</v>
      </c>
      <c r="BZ479">
        <v>5</v>
      </c>
      <c r="CA479">
        <f>IF(Table13[[#This Row],[Monthly_Household_Income]]=1,1,0)</f>
        <v>0</v>
      </c>
      <c r="CB479">
        <f>IF(Table13[[#This Row],[Monthly_Household_Income]]=2,1,0)</f>
        <v>0</v>
      </c>
      <c r="CC479">
        <f>IF(Table13[[#This Row],[Monthly_Household_Income]]=3,1,0)</f>
        <v>0</v>
      </c>
      <c r="CD479">
        <f>IF(Table13[[#This Row],[Monthly_Household_Income]]=4,1,0)</f>
        <v>0</v>
      </c>
      <c r="CE479">
        <f>IF(Table13[[#This Row],[Monthly_Household_Income]]=5,1,0)</f>
        <v>1</v>
      </c>
      <c r="CF479">
        <f>IF(Table13[[#This Row],[Monthly_Household_Income]]=6,1,0)</f>
        <v>0</v>
      </c>
      <c r="CG479">
        <f>IF(Table13[[#This Row],[Monthly_Household_Income]]=7,1,0)</f>
        <v>0</v>
      </c>
      <c r="CH479">
        <f>IF(Table13[[#This Row],[Monthly_Household_Income]]=8,1,0)</f>
        <v>0</v>
      </c>
      <c r="CI479">
        <f>IF(Table13[[#This Row],[Monthly_Household_Income]]=9,1,0)</f>
        <v>0</v>
      </c>
      <c r="CJ479">
        <f>IF(Table13[[#This Row],[Monthly_Household_Income]]=98,1,0)</f>
        <v>0</v>
      </c>
    </row>
    <row r="480" spans="1:88">
      <c r="A480">
        <v>1755</v>
      </c>
      <c r="B480" s="1">
        <v>42999</v>
      </c>
      <c r="C480" t="s">
        <v>32</v>
      </c>
      <c r="D480">
        <v>6</v>
      </c>
      <c r="E480">
        <v>8</v>
      </c>
      <c r="F480">
        <v>8</v>
      </c>
      <c r="G480">
        <v>7</v>
      </c>
      <c r="H480">
        <v>7</v>
      </c>
      <c r="I480">
        <v>7</v>
      </c>
      <c r="J480" t="s">
        <v>15</v>
      </c>
      <c r="K480">
        <v>10</v>
      </c>
      <c r="L480">
        <v>9</v>
      </c>
      <c r="M480">
        <v>9</v>
      </c>
      <c r="N480">
        <v>9</v>
      </c>
      <c r="O480">
        <v>7</v>
      </c>
      <c r="P480">
        <v>7</v>
      </c>
      <c r="Q480">
        <v>8</v>
      </c>
      <c r="R480">
        <v>6</v>
      </c>
      <c r="S480">
        <v>7</v>
      </c>
      <c r="T480">
        <v>7</v>
      </c>
      <c r="U480">
        <v>9</v>
      </c>
      <c r="V480">
        <v>8</v>
      </c>
      <c r="W480">
        <v>6</v>
      </c>
      <c r="X480">
        <v>8</v>
      </c>
      <c r="Y480">
        <v>7</v>
      </c>
      <c r="Z480">
        <v>8</v>
      </c>
      <c r="AA480">
        <v>7</v>
      </c>
      <c r="AB480">
        <v>6</v>
      </c>
      <c r="AC480">
        <v>2</v>
      </c>
      <c r="AD480">
        <f>IF(Table13[[#This Row],[payment]]=1,1,0)</f>
        <v>0</v>
      </c>
      <c r="AE480">
        <f>IF(Table13[[#This Row],[payment]]=2,1,0)</f>
        <v>1</v>
      </c>
      <c r="AF480">
        <f>IF(Table13[[#This Row],[payment]]=3,1,0)</f>
        <v>0</v>
      </c>
      <c r="AG480">
        <v>1</v>
      </c>
      <c r="AH480">
        <f>IF(Table13[[#This Row],[method_payment]]=1,1,0)</f>
        <v>1</v>
      </c>
      <c r="AI480">
        <f>IF(Table13[[#This Row],[method_payment]]=2,1,0)</f>
        <v>0</v>
      </c>
      <c r="AJ480">
        <f>IF(Table13[[#This Row],[method_payment]]=3,1,0)</f>
        <v>0</v>
      </c>
      <c r="AK480">
        <f>IF(Table13[[#This Row],[method_payment]]=5,1,0)</f>
        <v>0</v>
      </c>
      <c r="AL480">
        <f>IF(Table13[[#This Row],[method_payment]]=6,1,0)</f>
        <v>0</v>
      </c>
      <c r="AM480" t="s">
        <v>16</v>
      </c>
      <c r="AN480" t="s">
        <v>15</v>
      </c>
      <c r="AO480">
        <v>1</v>
      </c>
      <c r="AP480" s="2">
        <v>129.62</v>
      </c>
      <c r="AQ480" s="3">
        <f>IF(AND(Table13[[#This Row],[Average_amount_spent_per_visit_last_3_months]]&gt;=1,Table13[[#This Row],[Average_amount_spent_per_visit_last_3_months]]&lt;=999),1,0)</f>
        <v>1</v>
      </c>
      <c r="AR480" s="3">
        <f>IF(AND(Table13[[#This Row],[Average_amount_spent_per_visit_last_3_months]]&gt;=1000,Table13[[#This Row],[Average_amount_spent_per_visit_last_3_months]]&lt;=6700),1,0)</f>
        <v>0</v>
      </c>
      <c r="AS480">
        <v>2</v>
      </c>
      <c r="AT480">
        <v>36</v>
      </c>
      <c r="AU480">
        <f>IF(AND(Table13[[#This Row],[Age]]&gt;=18,Table13[[#This Row],[Age]]&lt;=25),1,0)</f>
        <v>0</v>
      </c>
      <c r="AV480">
        <f>IF(AND(Table13[[#This Row],[Age]]&gt;=26,Table13[[#This Row],[Age]]&lt;=35),1,0)</f>
        <v>0</v>
      </c>
      <c r="AW480">
        <f>IF(AND(Table13[[#This Row],[Age]]&gt;=36,Table13[[#This Row],[Age]]&lt;=45),1,0)</f>
        <v>1</v>
      </c>
      <c r="AX480">
        <f>IF(AND(Table13[[#This Row],[Age]]&gt;=46,Table13[[#This Row],[Age]]&lt;=55),1,0)</f>
        <v>0</v>
      </c>
      <c r="AY480">
        <f>IF(AND(Table13[[#This Row],[Age]]&gt;=56,Table13[[#This Row],[Age]]&lt;=67),1,0)</f>
        <v>0</v>
      </c>
      <c r="AZ480" t="s">
        <v>25</v>
      </c>
      <c r="BA480">
        <f>IF(Table13[[#This Row],[Marital Status]]="Married",1,0)</f>
        <v>1</v>
      </c>
      <c r="BB480">
        <f>IF(Table13[[#This Row],[Marital Status]]="Single",1,0)</f>
        <v>0</v>
      </c>
      <c r="BC480" t="s">
        <v>27</v>
      </c>
      <c r="BD480">
        <f>IF(Table13[[#This Row],[gender]]="Male",1,0)</f>
        <v>1</v>
      </c>
      <c r="BE480">
        <f>IF(Table13[[#This Row],[gender]]="Female",1,0)</f>
        <v>0</v>
      </c>
      <c r="BF480" t="s">
        <v>19</v>
      </c>
      <c r="BG480">
        <f>IF(Table13[[#This Row],[Highest level of Education]]="Did not attend school",1,0)</f>
        <v>0</v>
      </c>
      <c r="BH480">
        <f>IF(Table13[[#This Row],[Highest level of Education]]="K12 completed",1,0)</f>
        <v>0</v>
      </c>
      <c r="BI480">
        <f>IF(Table13[[#This Row],[Highest level of Education]]="High School Completed",1,0)</f>
        <v>0</v>
      </c>
      <c r="BJ480">
        <f>IF(Table13[[#This Row],[Highest level of Education]]="Technical Diploma/Partially completed College",1,0)</f>
        <v>0</v>
      </c>
      <c r="BK480">
        <f>IF(Table13[[#This Row],[Highest level of Education]]="University/College Degree",1,0)</f>
        <v>1</v>
      </c>
      <c r="BL480">
        <f>IF(Table13[[#This Row],[Highest level of Education]]="Post-graduate education",1,0)</f>
        <v>0</v>
      </c>
      <c r="BM480">
        <v>2</v>
      </c>
      <c r="BN480">
        <v>1</v>
      </c>
      <c r="BO480">
        <v>4</v>
      </c>
      <c r="BP480">
        <f>IF(Table13[[#This Row],[Monthly_Income 1_5500 2_8000 3_11000 4_15000 5_20000 6_27000 7_35000 8_5000 9_51000 98_0]]=1,1,0)</f>
        <v>0</v>
      </c>
      <c r="BQ480">
        <f>IF(Table13[[#This Row],[Monthly_Income 1_5500 2_8000 3_11000 4_15000 5_20000 6_27000 7_35000 8_5000 9_51000 98_0]]=2,1,0)</f>
        <v>0</v>
      </c>
      <c r="BR480">
        <f>IF(Table13[[#This Row],[Monthly_Income 1_5500 2_8000 3_11000 4_15000 5_20000 6_27000 7_35000 8_5000 9_51000 98_0]]=3,1,0)</f>
        <v>0</v>
      </c>
      <c r="BS480">
        <f>IF(Table13[[#This Row],[Monthly_Income 1_5500 2_8000 3_11000 4_15000 5_20000 6_27000 7_35000 8_5000 9_51000 98_0]]=4,1,0)</f>
        <v>1</v>
      </c>
      <c r="BT480">
        <f>IF(Table13[[#This Row],[Monthly_Income 1_5500 2_8000 3_11000 4_15000 5_20000 6_27000 7_35000 8_5000 9_51000 98_0]]=5,1,0)</f>
        <v>0</v>
      </c>
      <c r="BU480">
        <f>IF(Table13[[#This Row],[Monthly_Income 1_5500 2_8000 3_11000 4_15000 5_20000 6_27000 7_35000 8_5000 9_51000 98_0]]=6,1,0)</f>
        <v>0</v>
      </c>
      <c r="BV480">
        <f>IF(Table13[[#This Row],[Monthly_Income 1_5500 2_8000 3_11000 4_15000 5_20000 6_27000 7_35000 8_5000 9_51000 98_0]]=7,1,0)</f>
        <v>0</v>
      </c>
      <c r="BW480">
        <f>IF(Table13[[#This Row],[Monthly_Income 1_5500 2_8000 3_11000 4_15000 5_20000 6_27000 7_35000 8_5000 9_51000 98_0]]=8,1,0)</f>
        <v>0</v>
      </c>
      <c r="BX480">
        <f>IF(Table13[[#This Row],[Monthly_Income 1_5500 2_8000 3_11000 4_15000 5_20000 6_27000 7_35000 8_5000 9_51000 98_0]]=9,1,0)</f>
        <v>0</v>
      </c>
      <c r="BY480">
        <f>IF(Table13[[#This Row],[Monthly_Income 1_5500 2_8000 3_11000 4_15000 5_20000 6_27000 7_35000 8_5000 9_51000 98_0]]=98,1,0)</f>
        <v>0</v>
      </c>
      <c r="BZ480">
        <v>5</v>
      </c>
      <c r="CA480">
        <f>IF(Table13[[#This Row],[Monthly_Household_Income]]=1,1,0)</f>
        <v>0</v>
      </c>
      <c r="CB480">
        <f>IF(Table13[[#This Row],[Monthly_Household_Income]]=2,1,0)</f>
        <v>0</v>
      </c>
      <c r="CC480">
        <f>IF(Table13[[#This Row],[Monthly_Household_Income]]=3,1,0)</f>
        <v>0</v>
      </c>
      <c r="CD480">
        <f>IF(Table13[[#This Row],[Monthly_Household_Income]]=4,1,0)</f>
        <v>0</v>
      </c>
      <c r="CE480">
        <f>IF(Table13[[#This Row],[Monthly_Household_Income]]=5,1,0)</f>
        <v>1</v>
      </c>
      <c r="CF480">
        <f>IF(Table13[[#This Row],[Monthly_Household_Income]]=6,1,0)</f>
        <v>0</v>
      </c>
      <c r="CG480">
        <f>IF(Table13[[#This Row],[Monthly_Household_Income]]=7,1,0)</f>
        <v>0</v>
      </c>
      <c r="CH480">
        <f>IF(Table13[[#This Row],[Monthly_Household_Income]]=8,1,0)</f>
        <v>0</v>
      </c>
      <c r="CI480">
        <f>IF(Table13[[#This Row],[Monthly_Household_Income]]=9,1,0)</f>
        <v>0</v>
      </c>
      <c r="CJ480">
        <f>IF(Table13[[#This Row],[Monthly_Household_Income]]=98,1,0)</f>
        <v>0</v>
      </c>
    </row>
    <row r="481" spans="1:88">
      <c r="A481">
        <v>1760</v>
      </c>
      <c r="B481" s="1">
        <v>42959</v>
      </c>
      <c r="C481" t="s">
        <v>39</v>
      </c>
      <c r="D481">
        <v>8</v>
      </c>
      <c r="E481">
        <v>9</v>
      </c>
      <c r="F481">
        <v>8</v>
      </c>
      <c r="G481">
        <v>8</v>
      </c>
      <c r="H481">
        <v>8</v>
      </c>
      <c r="I481">
        <v>8</v>
      </c>
      <c r="J481" t="s">
        <v>15</v>
      </c>
      <c r="K481">
        <v>9</v>
      </c>
      <c r="L481">
        <v>7</v>
      </c>
      <c r="M481">
        <v>8</v>
      </c>
      <c r="N481">
        <v>8</v>
      </c>
      <c r="O481">
        <v>7</v>
      </c>
      <c r="P481">
        <v>9</v>
      </c>
      <c r="Q481">
        <v>8</v>
      </c>
      <c r="R481">
        <v>8</v>
      </c>
      <c r="S481">
        <v>7</v>
      </c>
      <c r="T481">
        <v>9</v>
      </c>
      <c r="U481">
        <v>8</v>
      </c>
      <c r="V481">
        <v>8</v>
      </c>
      <c r="W481">
        <v>7</v>
      </c>
      <c r="X481">
        <v>7</v>
      </c>
      <c r="Y481">
        <v>9</v>
      </c>
      <c r="Z481">
        <v>7</v>
      </c>
      <c r="AA481">
        <v>8</v>
      </c>
      <c r="AB481">
        <v>8</v>
      </c>
      <c r="AC481">
        <v>1</v>
      </c>
      <c r="AD481">
        <f>IF(Table13[[#This Row],[payment]]=1,1,0)</f>
        <v>1</v>
      </c>
      <c r="AE481">
        <f>IF(Table13[[#This Row],[payment]]=2,1,0)</f>
        <v>0</v>
      </c>
      <c r="AF481">
        <f>IF(Table13[[#This Row],[payment]]=3,1,0)</f>
        <v>0</v>
      </c>
      <c r="AG481">
        <v>1</v>
      </c>
      <c r="AH481">
        <f>IF(Table13[[#This Row],[method_payment]]=1,1,0)</f>
        <v>1</v>
      </c>
      <c r="AI481">
        <f>IF(Table13[[#This Row],[method_payment]]=2,1,0)</f>
        <v>0</v>
      </c>
      <c r="AJ481">
        <f>IF(Table13[[#This Row],[method_payment]]=3,1,0)</f>
        <v>0</v>
      </c>
      <c r="AK481">
        <f>IF(Table13[[#This Row],[method_payment]]=5,1,0)</f>
        <v>0</v>
      </c>
      <c r="AL481">
        <f>IF(Table13[[#This Row],[method_payment]]=6,1,0)</f>
        <v>0</v>
      </c>
      <c r="AM481" t="s">
        <v>16</v>
      </c>
      <c r="AN481" t="s">
        <v>16</v>
      </c>
      <c r="AO481">
        <v>5</v>
      </c>
      <c r="AP481" s="2">
        <v>220.73</v>
      </c>
      <c r="AQ481" s="3">
        <f>IF(AND(Table13[[#This Row],[Average_amount_spent_per_visit_last_3_months]]&gt;=1,Table13[[#This Row],[Average_amount_spent_per_visit_last_3_months]]&lt;=999),1,0)</f>
        <v>1</v>
      </c>
      <c r="AR481" s="3">
        <f>IF(AND(Table13[[#This Row],[Average_amount_spent_per_visit_last_3_months]]&gt;=1000,Table13[[#This Row],[Average_amount_spent_per_visit_last_3_months]]&lt;=6700),1,0)</f>
        <v>0</v>
      </c>
      <c r="AS481">
        <v>3</v>
      </c>
      <c r="AT481">
        <v>40</v>
      </c>
      <c r="AU481">
        <f>IF(AND(Table13[[#This Row],[Age]]&gt;=18,Table13[[#This Row],[Age]]&lt;=25),1,0)</f>
        <v>0</v>
      </c>
      <c r="AV481">
        <f>IF(AND(Table13[[#This Row],[Age]]&gt;=26,Table13[[#This Row],[Age]]&lt;=35),1,0)</f>
        <v>0</v>
      </c>
      <c r="AW481">
        <f>IF(AND(Table13[[#This Row],[Age]]&gt;=36,Table13[[#This Row],[Age]]&lt;=45),1,0)</f>
        <v>1</v>
      </c>
      <c r="AX481">
        <f>IF(AND(Table13[[#This Row],[Age]]&gt;=46,Table13[[#This Row],[Age]]&lt;=55),1,0)</f>
        <v>0</v>
      </c>
      <c r="AY481">
        <f>IF(AND(Table13[[#This Row],[Age]]&gt;=56,Table13[[#This Row],[Age]]&lt;=67),1,0)</f>
        <v>0</v>
      </c>
      <c r="AZ481" t="s">
        <v>25</v>
      </c>
      <c r="BA481">
        <f>IF(Table13[[#This Row],[Marital Status]]="Married",1,0)</f>
        <v>1</v>
      </c>
      <c r="BB481">
        <f>IF(Table13[[#This Row],[Marital Status]]="Single",1,0)</f>
        <v>0</v>
      </c>
      <c r="BC481" t="s">
        <v>28</v>
      </c>
      <c r="BD481">
        <f>IF(Table13[[#This Row],[gender]]="Male",1,0)</f>
        <v>0</v>
      </c>
      <c r="BE481">
        <f>IF(Table13[[#This Row],[gender]]="Female",1,0)</f>
        <v>1</v>
      </c>
      <c r="BF481" t="s">
        <v>20</v>
      </c>
      <c r="BG481">
        <f>IF(Table13[[#This Row],[Highest level of Education]]="Did not attend school",1,0)</f>
        <v>0</v>
      </c>
      <c r="BH481">
        <f>IF(Table13[[#This Row],[Highest level of Education]]="K12 completed",1,0)</f>
        <v>0</v>
      </c>
      <c r="BI481">
        <f>IF(Table13[[#This Row],[Highest level of Education]]="High School Completed",1,0)</f>
        <v>1</v>
      </c>
      <c r="BJ481">
        <f>IF(Table13[[#This Row],[Highest level of Education]]="Technical Diploma/Partially completed College",1,0)</f>
        <v>0</v>
      </c>
      <c r="BK481">
        <f>IF(Table13[[#This Row],[Highest level of Education]]="University/College Degree",1,0)</f>
        <v>0</v>
      </c>
      <c r="BL481">
        <f>IF(Table13[[#This Row],[Highest level of Education]]="Post-graduate education",1,0)</f>
        <v>0</v>
      </c>
      <c r="BM481">
        <v>4</v>
      </c>
      <c r="BN481">
        <v>1</v>
      </c>
      <c r="BO481">
        <v>2</v>
      </c>
      <c r="BP481">
        <f>IF(Table13[[#This Row],[Monthly_Income 1_5500 2_8000 3_11000 4_15000 5_20000 6_27000 7_35000 8_5000 9_51000 98_0]]=1,1,0)</f>
        <v>0</v>
      </c>
      <c r="BQ481">
        <f>IF(Table13[[#This Row],[Monthly_Income 1_5500 2_8000 3_11000 4_15000 5_20000 6_27000 7_35000 8_5000 9_51000 98_0]]=2,1,0)</f>
        <v>1</v>
      </c>
      <c r="BR481">
        <f>IF(Table13[[#This Row],[Monthly_Income 1_5500 2_8000 3_11000 4_15000 5_20000 6_27000 7_35000 8_5000 9_51000 98_0]]=3,1,0)</f>
        <v>0</v>
      </c>
      <c r="BS481">
        <f>IF(Table13[[#This Row],[Monthly_Income 1_5500 2_8000 3_11000 4_15000 5_20000 6_27000 7_35000 8_5000 9_51000 98_0]]=4,1,0)</f>
        <v>0</v>
      </c>
      <c r="BT481">
        <f>IF(Table13[[#This Row],[Monthly_Income 1_5500 2_8000 3_11000 4_15000 5_20000 6_27000 7_35000 8_5000 9_51000 98_0]]=5,1,0)</f>
        <v>0</v>
      </c>
      <c r="BU481">
        <f>IF(Table13[[#This Row],[Monthly_Income 1_5500 2_8000 3_11000 4_15000 5_20000 6_27000 7_35000 8_5000 9_51000 98_0]]=6,1,0)</f>
        <v>0</v>
      </c>
      <c r="BV481">
        <f>IF(Table13[[#This Row],[Monthly_Income 1_5500 2_8000 3_11000 4_15000 5_20000 6_27000 7_35000 8_5000 9_51000 98_0]]=7,1,0)</f>
        <v>0</v>
      </c>
      <c r="BW481">
        <f>IF(Table13[[#This Row],[Monthly_Income 1_5500 2_8000 3_11000 4_15000 5_20000 6_27000 7_35000 8_5000 9_51000 98_0]]=8,1,0)</f>
        <v>0</v>
      </c>
      <c r="BX481">
        <f>IF(Table13[[#This Row],[Monthly_Income 1_5500 2_8000 3_11000 4_15000 5_20000 6_27000 7_35000 8_5000 9_51000 98_0]]=9,1,0)</f>
        <v>0</v>
      </c>
      <c r="BY481">
        <f>IF(Table13[[#This Row],[Monthly_Income 1_5500 2_8000 3_11000 4_15000 5_20000 6_27000 7_35000 8_5000 9_51000 98_0]]=98,1,0)</f>
        <v>0</v>
      </c>
      <c r="BZ481">
        <v>4</v>
      </c>
      <c r="CA481">
        <f>IF(Table13[[#This Row],[Monthly_Household_Income]]=1,1,0)</f>
        <v>0</v>
      </c>
      <c r="CB481">
        <f>IF(Table13[[#This Row],[Monthly_Household_Income]]=2,1,0)</f>
        <v>0</v>
      </c>
      <c r="CC481">
        <f>IF(Table13[[#This Row],[Monthly_Household_Income]]=3,1,0)</f>
        <v>0</v>
      </c>
      <c r="CD481">
        <f>IF(Table13[[#This Row],[Monthly_Household_Income]]=4,1,0)</f>
        <v>1</v>
      </c>
      <c r="CE481">
        <f>IF(Table13[[#This Row],[Monthly_Household_Income]]=5,1,0)</f>
        <v>0</v>
      </c>
      <c r="CF481">
        <f>IF(Table13[[#This Row],[Monthly_Household_Income]]=6,1,0)</f>
        <v>0</v>
      </c>
      <c r="CG481">
        <f>IF(Table13[[#This Row],[Monthly_Household_Income]]=7,1,0)</f>
        <v>0</v>
      </c>
      <c r="CH481">
        <f>IF(Table13[[#This Row],[Monthly_Household_Income]]=8,1,0)</f>
        <v>0</v>
      </c>
      <c r="CI481">
        <f>IF(Table13[[#This Row],[Monthly_Household_Income]]=9,1,0)</f>
        <v>0</v>
      </c>
      <c r="CJ481">
        <f>IF(Table13[[#This Row],[Monthly_Household_Income]]=98,1,0)</f>
        <v>0</v>
      </c>
    </row>
    <row r="482" spans="1:88">
      <c r="A482">
        <v>1761</v>
      </c>
      <c r="B482" s="1">
        <v>42974</v>
      </c>
      <c r="C482" t="s">
        <v>32</v>
      </c>
      <c r="D482">
        <v>8</v>
      </c>
      <c r="E482">
        <v>6</v>
      </c>
      <c r="F482">
        <v>7</v>
      </c>
      <c r="G482">
        <v>6</v>
      </c>
      <c r="H482">
        <v>7</v>
      </c>
      <c r="I482">
        <v>8</v>
      </c>
      <c r="J482" t="s">
        <v>15</v>
      </c>
      <c r="K482">
        <v>7</v>
      </c>
      <c r="L482">
        <v>6</v>
      </c>
      <c r="M482">
        <v>8</v>
      </c>
      <c r="N482">
        <v>8</v>
      </c>
      <c r="O482">
        <v>7</v>
      </c>
      <c r="P482">
        <v>8</v>
      </c>
      <c r="Q482">
        <v>6</v>
      </c>
      <c r="R482">
        <v>7</v>
      </c>
      <c r="S482">
        <v>6</v>
      </c>
      <c r="T482">
        <v>6</v>
      </c>
      <c r="U482">
        <v>8</v>
      </c>
      <c r="V482">
        <v>8</v>
      </c>
      <c r="W482">
        <v>7</v>
      </c>
      <c r="X482">
        <v>7</v>
      </c>
      <c r="Y482">
        <v>6</v>
      </c>
      <c r="Z482">
        <v>8</v>
      </c>
      <c r="AA482">
        <v>7</v>
      </c>
      <c r="AB482">
        <v>7</v>
      </c>
      <c r="AC482">
        <v>2</v>
      </c>
      <c r="AD482">
        <f>IF(Table13[[#This Row],[payment]]=1,1,0)</f>
        <v>0</v>
      </c>
      <c r="AE482">
        <f>IF(Table13[[#This Row],[payment]]=2,1,0)</f>
        <v>1</v>
      </c>
      <c r="AF482">
        <f>IF(Table13[[#This Row],[payment]]=3,1,0)</f>
        <v>0</v>
      </c>
      <c r="AG482">
        <v>1</v>
      </c>
      <c r="AH482">
        <f>IF(Table13[[#This Row],[method_payment]]=1,1,0)</f>
        <v>1</v>
      </c>
      <c r="AI482">
        <f>IF(Table13[[#This Row],[method_payment]]=2,1,0)</f>
        <v>0</v>
      </c>
      <c r="AJ482">
        <f>IF(Table13[[#This Row],[method_payment]]=3,1,0)</f>
        <v>0</v>
      </c>
      <c r="AK482">
        <f>IF(Table13[[#This Row],[method_payment]]=5,1,0)</f>
        <v>0</v>
      </c>
      <c r="AL482">
        <f>IF(Table13[[#This Row],[method_payment]]=6,1,0)</f>
        <v>0</v>
      </c>
      <c r="AM482" t="s">
        <v>16</v>
      </c>
      <c r="AN482" t="s">
        <v>16</v>
      </c>
      <c r="AO482">
        <v>1</v>
      </c>
      <c r="AP482" s="2">
        <v>1100.3599999999999</v>
      </c>
      <c r="AQ482" s="3">
        <f>IF(AND(Table13[[#This Row],[Average_amount_spent_per_visit_last_3_months]]&gt;=1,Table13[[#This Row],[Average_amount_spent_per_visit_last_3_months]]&lt;=999),1,0)</f>
        <v>0</v>
      </c>
      <c r="AR482" s="3">
        <f>IF(AND(Table13[[#This Row],[Average_amount_spent_per_visit_last_3_months]]&gt;=1000,Table13[[#This Row],[Average_amount_spent_per_visit_last_3_months]]&lt;=6700),1,0)</f>
        <v>1</v>
      </c>
      <c r="AS482">
        <v>3</v>
      </c>
      <c r="AT482">
        <v>29</v>
      </c>
      <c r="AU482">
        <f>IF(AND(Table13[[#This Row],[Age]]&gt;=18,Table13[[#This Row],[Age]]&lt;=25),1,0)</f>
        <v>0</v>
      </c>
      <c r="AV482">
        <f>IF(AND(Table13[[#This Row],[Age]]&gt;=26,Table13[[#This Row],[Age]]&lt;=35),1,0)</f>
        <v>1</v>
      </c>
      <c r="AW482">
        <f>IF(AND(Table13[[#This Row],[Age]]&gt;=36,Table13[[#This Row],[Age]]&lt;=45),1,0)</f>
        <v>0</v>
      </c>
      <c r="AX482">
        <f>IF(AND(Table13[[#This Row],[Age]]&gt;=46,Table13[[#This Row],[Age]]&lt;=55),1,0)</f>
        <v>0</v>
      </c>
      <c r="AY482">
        <f>IF(AND(Table13[[#This Row],[Age]]&gt;=56,Table13[[#This Row],[Age]]&lt;=67),1,0)</f>
        <v>0</v>
      </c>
      <c r="AZ482" t="s">
        <v>25</v>
      </c>
      <c r="BA482">
        <f>IF(Table13[[#This Row],[Marital Status]]="Married",1,0)</f>
        <v>1</v>
      </c>
      <c r="BB482">
        <f>IF(Table13[[#This Row],[Marital Status]]="Single",1,0)</f>
        <v>0</v>
      </c>
      <c r="BC482" t="s">
        <v>27</v>
      </c>
      <c r="BD482">
        <f>IF(Table13[[#This Row],[gender]]="Male",1,0)</f>
        <v>1</v>
      </c>
      <c r="BE482">
        <f>IF(Table13[[#This Row],[gender]]="Female",1,0)</f>
        <v>0</v>
      </c>
      <c r="BF482" t="s">
        <v>20</v>
      </c>
      <c r="BG482">
        <f>IF(Table13[[#This Row],[Highest level of Education]]="Did not attend school",1,0)</f>
        <v>0</v>
      </c>
      <c r="BH482">
        <f>IF(Table13[[#This Row],[Highest level of Education]]="K12 completed",1,0)</f>
        <v>0</v>
      </c>
      <c r="BI482">
        <f>IF(Table13[[#This Row],[Highest level of Education]]="High School Completed",1,0)</f>
        <v>1</v>
      </c>
      <c r="BJ482">
        <f>IF(Table13[[#This Row],[Highest level of Education]]="Technical Diploma/Partially completed College",1,0)</f>
        <v>0</v>
      </c>
      <c r="BK482">
        <f>IF(Table13[[#This Row],[Highest level of Education]]="University/College Degree",1,0)</f>
        <v>0</v>
      </c>
      <c r="BL482">
        <f>IF(Table13[[#This Row],[Highest level of Education]]="Post-graduate education",1,0)</f>
        <v>0</v>
      </c>
      <c r="BM482">
        <v>2</v>
      </c>
      <c r="BN482">
        <v>1</v>
      </c>
      <c r="BO482">
        <v>2</v>
      </c>
      <c r="BP482">
        <f>IF(Table13[[#This Row],[Monthly_Income 1_5500 2_8000 3_11000 4_15000 5_20000 6_27000 7_35000 8_5000 9_51000 98_0]]=1,1,0)</f>
        <v>0</v>
      </c>
      <c r="BQ482">
        <f>IF(Table13[[#This Row],[Monthly_Income 1_5500 2_8000 3_11000 4_15000 5_20000 6_27000 7_35000 8_5000 9_51000 98_0]]=2,1,0)</f>
        <v>1</v>
      </c>
      <c r="BR482">
        <f>IF(Table13[[#This Row],[Monthly_Income 1_5500 2_8000 3_11000 4_15000 5_20000 6_27000 7_35000 8_5000 9_51000 98_0]]=3,1,0)</f>
        <v>0</v>
      </c>
      <c r="BS482">
        <f>IF(Table13[[#This Row],[Monthly_Income 1_5500 2_8000 3_11000 4_15000 5_20000 6_27000 7_35000 8_5000 9_51000 98_0]]=4,1,0)</f>
        <v>0</v>
      </c>
      <c r="BT482">
        <f>IF(Table13[[#This Row],[Monthly_Income 1_5500 2_8000 3_11000 4_15000 5_20000 6_27000 7_35000 8_5000 9_51000 98_0]]=5,1,0)</f>
        <v>0</v>
      </c>
      <c r="BU482">
        <f>IF(Table13[[#This Row],[Monthly_Income 1_5500 2_8000 3_11000 4_15000 5_20000 6_27000 7_35000 8_5000 9_51000 98_0]]=6,1,0)</f>
        <v>0</v>
      </c>
      <c r="BV482">
        <f>IF(Table13[[#This Row],[Monthly_Income 1_5500 2_8000 3_11000 4_15000 5_20000 6_27000 7_35000 8_5000 9_51000 98_0]]=7,1,0)</f>
        <v>0</v>
      </c>
      <c r="BW482">
        <f>IF(Table13[[#This Row],[Monthly_Income 1_5500 2_8000 3_11000 4_15000 5_20000 6_27000 7_35000 8_5000 9_51000 98_0]]=8,1,0)</f>
        <v>0</v>
      </c>
      <c r="BX482">
        <f>IF(Table13[[#This Row],[Monthly_Income 1_5500 2_8000 3_11000 4_15000 5_20000 6_27000 7_35000 8_5000 9_51000 98_0]]=9,1,0)</f>
        <v>0</v>
      </c>
      <c r="BY482">
        <f>IF(Table13[[#This Row],[Monthly_Income 1_5500 2_8000 3_11000 4_15000 5_20000 6_27000 7_35000 8_5000 9_51000 98_0]]=98,1,0)</f>
        <v>0</v>
      </c>
      <c r="BZ482">
        <v>5</v>
      </c>
      <c r="CA482">
        <f>IF(Table13[[#This Row],[Monthly_Household_Income]]=1,1,0)</f>
        <v>0</v>
      </c>
      <c r="CB482">
        <f>IF(Table13[[#This Row],[Monthly_Household_Income]]=2,1,0)</f>
        <v>0</v>
      </c>
      <c r="CC482">
        <f>IF(Table13[[#This Row],[Monthly_Household_Income]]=3,1,0)</f>
        <v>0</v>
      </c>
      <c r="CD482">
        <f>IF(Table13[[#This Row],[Monthly_Household_Income]]=4,1,0)</f>
        <v>0</v>
      </c>
      <c r="CE482">
        <f>IF(Table13[[#This Row],[Monthly_Household_Income]]=5,1,0)</f>
        <v>1</v>
      </c>
      <c r="CF482">
        <f>IF(Table13[[#This Row],[Monthly_Household_Income]]=6,1,0)</f>
        <v>0</v>
      </c>
      <c r="CG482">
        <f>IF(Table13[[#This Row],[Monthly_Household_Income]]=7,1,0)</f>
        <v>0</v>
      </c>
      <c r="CH482">
        <f>IF(Table13[[#This Row],[Monthly_Household_Income]]=8,1,0)</f>
        <v>0</v>
      </c>
      <c r="CI482">
        <f>IF(Table13[[#This Row],[Monthly_Household_Income]]=9,1,0)</f>
        <v>0</v>
      </c>
      <c r="CJ482">
        <f>IF(Table13[[#This Row],[Monthly_Household_Income]]=98,1,0)</f>
        <v>0</v>
      </c>
    </row>
    <row r="483" spans="1:88">
      <c r="A483">
        <v>1764</v>
      </c>
      <c r="B483" s="1">
        <v>42994</v>
      </c>
      <c r="C483" t="s">
        <v>31</v>
      </c>
      <c r="D483">
        <v>9</v>
      </c>
      <c r="E483">
        <v>7</v>
      </c>
      <c r="F483">
        <v>7</v>
      </c>
      <c r="G483">
        <v>7</v>
      </c>
      <c r="H483">
        <v>8</v>
      </c>
      <c r="I483">
        <v>7</v>
      </c>
      <c r="J483" t="s">
        <v>15</v>
      </c>
      <c r="K483">
        <v>6</v>
      </c>
      <c r="L483">
        <v>6</v>
      </c>
      <c r="M483">
        <v>8</v>
      </c>
      <c r="N483">
        <v>6</v>
      </c>
      <c r="O483">
        <v>8</v>
      </c>
      <c r="P483">
        <v>7</v>
      </c>
      <c r="Q483">
        <v>7</v>
      </c>
      <c r="R483">
        <v>9</v>
      </c>
      <c r="S483">
        <v>7</v>
      </c>
      <c r="T483">
        <v>6</v>
      </c>
      <c r="U483">
        <v>8</v>
      </c>
      <c r="V483">
        <v>7</v>
      </c>
      <c r="W483">
        <v>7</v>
      </c>
      <c r="X483">
        <v>7</v>
      </c>
      <c r="Y483">
        <v>8</v>
      </c>
      <c r="Z483">
        <v>9</v>
      </c>
      <c r="AA483">
        <v>8</v>
      </c>
      <c r="AB483">
        <v>0</v>
      </c>
      <c r="AC483">
        <v>2</v>
      </c>
      <c r="AD483">
        <f>IF(Table13[[#This Row],[payment]]=1,1,0)</f>
        <v>0</v>
      </c>
      <c r="AE483">
        <f>IF(Table13[[#This Row],[payment]]=2,1,0)</f>
        <v>1</v>
      </c>
      <c r="AF483">
        <f>IF(Table13[[#This Row],[payment]]=3,1,0)</f>
        <v>0</v>
      </c>
      <c r="AG483">
        <v>6</v>
      </c>
      <c r="AH483">
        <f>IF(Table13[[#This Row],[method_payment]]=1,1,0)</f>
        <v>0</v>
      </c>
      <c r="AI483">
        <f>IF(Table13[[#This Row],[method_payment]]=2,1,0)</f>
        <v>0</v>
      </c>
      <c r="AJ483">
        <f>IF(Table13[[#This Row],[method_payment]]=3,1,0)</f>
        <v>0</v>
      </c>
      <c r="AK483">
        <f>IF(Table13[[#This Row],[method_payment]]=5,1,0)</f>
        <v>0</v>
      </c>
      <c r="AL483">
        <f>IF(Table13[[#This Row],[method_payment]]=6,1,0)</f>
        <v>1</v>
      </c>
      <c r="AM483" t="s">
        <v>16</v>
      </c>
      <c r="AN483" t="s">
        <v>16</v>
      </c>
      <c r="AO483">
        <v>4</v>
      </c>
      <c r="AP483" s="2">
        <v>392.76</v>
      </c>
      <c r="AQ483" s="3">
        <f>IF(AND(Table13[[#This Row],[Average_amount_spent_per_visit_last_3_months]]&gt;=1,Table13[[#This Row],[Average_amount_spent_per_visit_last_3_months]]&lt;=999),1,0)</f>
        <v>1</v>
      </c>
      <c r="AR483" s="3">
        <f>IF(AND(Table13[[#This Row],[Average_amount_spent_per_visit_last_3_months]]&gt;=1000,Table13[[#This Row],[Average_amount_spent_per_visit_last_3_months]]&lt;=6700),1,0)</f>
        <v>0</v>
      </c>
      <c r="AS483">
        <v>3</v>
      </c>
      <c r="AT483">
        <v>31</v>
      </c>
      <c r="AU483">
        <f>IF(AND(Table13[[#This Row],[Age]]&gt;=18,Table13[[#This Row],[Age]]&lt;=25),1,0)</f>
        <v>0</v>
      </c>
      <c r="AV483">
        <f>IF(AND(Table13[[#This Row],[Age]]&gt;=26,Table13[[#This Row],[Age]]&lt;=35),1,0)</f>
        <v>1</v>
      </c>
      <c r="AW483">
        <f>IF(AND(Table13[[#This Row],[Age]]&gt;=36,Table13[[#This Row],[Age]]&lt;=45),1,0)</f>
        <v>0</v>
      </c>
      <c r="AX483">
        <f>IF(AND(Table13[[#This Row],[Age]]&gt;=46,Table13[[#This Row],[Age]]&lt;=55),1,0)</f>
        <v>0</v>
      </c>
      <c r="AY483">
        <f>IF(AND(Table13[[#This Row],[Age]]&gt;=56,Table13[[#This Row],[Age]]&lt;=67),1,0)</f>
        <v>0</v>
      </c>
      <c r="AZ483" t="s">
        <v>25</v>
      </c>
      <c r="BA483">
        <f>IF(Table13[[#This Row],[Marital Status]]="Married",1,0)</f>
        <v>1</v>
      </c>
      <c r="BB483">
        <f>IF(Table13[[#This Row],[Marital Status]]="Single",1,0)</f>
        <v>0</v>
      </c>
      <c r="BC483" t="s">
        <v>27</v>
      </c>
      <c r="BD483">
        <f>IF(Table13[[#This Row],[gender]]="Male",1,0)</f>
        <v>1</v>
      </c>
      <c r="BE483">
        <f>IF(Table13[[#This Row],[gender]]="Female",1,0)</f>
        <v>0</v>
      </c>
      <c r="BF483" t="s">
        <v>19</v>
      </c>
      <c r="BG483">
        <f>IF(Table13[[#This Row],[Highest level of Education]]="Did not attend school",1,0)</f>
        <v>0</v>
      </c>
      <c r="BH483">
        <f>IF(Table13[[#This Row],[Highest level of Education]]="K12 completed",1,0)</f>
        <v>0</v>
      </c>
      <c r="BI483">
        <f>IF(Table13[[#This Row],[Highest level of Education]]="High School Completed",1,0)</f>
        <v>0</v>
      </c>
      <c r="BJ483">
        <f>IF(Table13[[#This Row],[Highest level of Education]]="Technical Diploma/Partially completed College",1,0)</f>
        <v>0</v>
      </c>
      <c r="BK483">
        <f>IF(Table13[[#This Row],[Highest level of Education]]="University/College Degree",1,0)</f>
        <v>1</v>
      </c>
      <c r="BL483">
        <f>IF(Table13[[#This Row],[Highest level of Education]]="Post-graduate education",1,0)</f>
        <v>0</v>
      </c>
      <c r="BM483">
        <v>1</v>
      </c>
      <c r="BN483">
        <v>1</v>
      </c>
      <c r="BO483">
        <v>4</v>
      </c>
      <c r="BP483">
        <f>IF(Table13[[#This Row],[Monthly_Income 1_5500 2_8000 3_11000 4_15000 5_20000 6_27000 7_35000 8_5000 9_51000 98_0]]=1,1,0)</f>
        <v>0</v>
      </c>
      <c r="BQ483">
        <f>IF(Table13[[#This Row],[Monthly_Income 1_5500 2_8000 3_11000 4_15000 5_20000 6_27000 7_35000 8_5000 9_51000 98_0]]=2,1,0)</f>
        <v>0</v>
      </c>
      <c r="BR483">
        <f>IF(Table13[[#This Row],[Monthly_Income 1_5500 2_8000 3_11000 4_15000 5_20000 6_27000 7_35000 8_5000 9_51000 98_0]]=3,1,0)</f>
        <v>0</v>
      </c>
      <c r="BS483">
        <f>IF(Table13[[#This Row],[Monthly_Income 1_5500 2_8000 3_11000 4_15000 5_20000 6_27000 7_35000 8_5000 9_51000 98_0]]=4,1,0)</f>
        <v>1</v>
      </c>
      <c r="BT483">
        <f>IF(Table13[[#This Row],[Monthly_Income 1_5500 2_8000 3_11000 4_15000 5_20000 6_27000 7_35000 8_5000 9_51000 98_0]]=5,1,0)</f>
        <v>0</v>
      </c>
      <c r="BU483">
        <f>IF(Table13[[#This Row],[Monthly_Income 1_5500 2_8000 3_11000 4_15000 5_20000 6_27000 7_35000 8_5000 9_51000 98_0]]=6,1,0)</f>
        <v>0</v>
      </c>
      <c r="BV483">
        <f>IF(Table13[[#This Row],[Monthly_Income 1_5500 2_8000 3_11000 4_15000 5_20000 6_27000 7_35000 8_5000 9_51000 98_0]]=7,1,0)</f>
        <v>0</v>
      </c>
      <c r="BW483">
        <f>IF(Table13[[#This Row],[Monthly_Income 1_5500 2_8000 3_11000 4_15000 5_20000 6_27000 7_35000 8_5000 9_51000 98_0]]=8,1,0)</f>
        <v>0</v>
      </c>
      <c r="BX483">
        <f>IF(Table13[[#This Row],[Monthly_Income 1_5500 2_8000 3_11000 4_15000 5_20000 6_27000 7_35000 8_5000 9_51000 98_0]]=9,1,0)</f>
        <v>0</v>
      </c>
      <c r="BY483">
        <f>IF(Table13[[#This Row],[Monthly_Income 1_5500 2_8000 3_11000 4_15000 5_20000 6_27000 7_35000 8_5000 9_51000 98_0]]=98,1,0)</f>
        <v>0</v>
      </c>
      <c r="BZ483">
        <v>7</v>
      </c>
      <c r="CA483">
        <f>IF(Table13[[#This Row],[Monthly_Household_Income]]=1,1,0)</f>
        <v>0</v>
      </c>
      <c r="CB483">
        <f>IF(Table13[[#This Row],[Monthly_Household_Income]]=2,1,0)</f>
        <v>0</v>
      </c>
      <c r="CC483">
        <f>IF(Table13[[#This Row],[Monthly_Household_Income]]=3,1,0)</f>
        <v>0</v>
      </c>
      <c r="CD483">
        <f>IF(Table13[[#This Row],[Monthly_Household_Income]]=4,1,0)</f>
        <v>0</v>
      </c>
      <c r="CE483">
        <f>IF(Table13[[#This Row],[Monthly_Household_Income]]=5,1,0)</f>
        <v>0</v>
      </c>
      <c r="CF483">
        <f>IF(Table13[[#This Row],[Monthly_Household_Income]]=6,1,0)</f>
        <v>0</v>
      </c>
      <c r="CG483">
        <f>IF(Table13[[#This Row],[Monthly_Household_Income]]=7,1,0)</f>
        <v>1</v>
      </c>
      <c r="CH483">
        <f>IF(Table13[[#This Row],[Monthly_Household_Income]]=8,1,0)</f>
        <v>0</v>
      </c>
      <c r="CI483">
        <f>IF(Table13[[#This Row],[Monthly_Household_Income]]=9,1,0)</f>
        <v>0</v>
      </c>
      <c r="CJ483">
        <f>IF(Table13[[#This Row],[Monthly_Household_Income]]=98,1,0)</f>
        <v>0</v>
      </c>
    </row>
    <row r="484" spans="1:88">
      <c r="A484">
        <v>1766</v>
      </c>
      <c r="B484" s="1">
        <v>43069</v>
      </c>
      <c r="C484" t="s">
        <v>30</v>
      </c>
      <c r="D484">
        <v>7</v>
      </c>
      <c r="E484">
        <v>7</v>
      </c>
      <c r="F484">
        <v>7</v>
      </c>
      <c r="G484">
        <v>8</v>
      </c>
      <c r="H484">
        <v>8</v>
      </c>
      <c r="I484">
        <v>7</v>
      </c>
      <c r="J484" t="s">
        <v>15</v>
      </c>
      <c r="K484">
        <v>7</v>
      </c>
      <c r="L484">
        <v>7</v>
      </c>
      <c r="M484">
        <v>9</v>
      </c>
      <c r="N484">
        <v>8</v>
      </c>
      <c r="O484">
        <v>9</v>
      </c>
      <c r="P484">
        <v>7</v>
      </c>
      <c r="Q484">
        <v>8</v>
      </c>
      <c r="R484">
        <v>8</v>
      </c>
      <c r="S484">
        <v>9</v>
      </c>
      <c r="T484">
        <v>8</v>
      </c>
      <c r="U484">
        <v>8</v>
      </c>
      <c r="V484">
        <v>9</v>
      </c>
      <c r="W484">
        <v>7</v>
      </c>
      <c r="X484">
        <v>7</v>
      </c>
      <c r="Y484">
        <v>9</v>
      </c>
      <c r="Z484">
        <v>7</v>
      </c>
      <c r="AA484">
        <v>8</v>
      </c>
      <c r="AB484">
        <v>8</v>
      </c>
      <c r="AC484">
        <v>1</v>
      </c>
      <c r="AD484">
        <f>IF(Table13[[#This Row],[payment]]=1,1,0)</f>
        <v>1</v>
      </c>
      <c r="AE484">
        <f>IF(Table13[[#This Row],[payment]]=2,1,0)</f>
        <v>0</v>
      </c>
      <c r="AF484">
        <f>IF(Table13[[#This Row],[payment]]=3,1,0)</f>
        <v>0</v>
      </c>
      <c r="AG484">
        <v>1</v>
      </c>
      <c r="AH484">
        <f>IF(Table13[[#This Row],[method_payment]]=1,1,0)</f>
        <v>1</v>
      </c>
      <c r="AI484">
        <f>IF(Table13[[#This Row],[method_payment]]=2,1,0)</f>
        <v>0</v>
      </c>
      <c r="AJ484">
        <f>IF(Table13[[#This Row],[method_payment]]=3,1,0)</f>
        <v>0</v>
      </c>
      <c r="AK484">
        <f>IF(Table13[[#This Row],[method_payment]]=5,1,0)</f>
        <v>0</v>
      </c>
      <c r="AL484">
        <f>IF(Table13[[#This Row],[method_payment]]=6,1,0)</f>
        <v>0</v>
      </c>
      <c r="AM484" t="s">
        <v>16</v>
      </c>
      <c r="AN484" t="s">
        <v>15</v>
      </c>
      <c r="AO484">
        <v>2</v>
      </c>
      <c r="AP484" s="2">
        <v>220</v>
      </c>
      <c r="AQ484" s="3">
        <f>IF(AND(Table13[[#This Row],[Average_amount_spent_per_visit_last_3_months]]&gt;=1,Table13[[#This Row],[Average_amount_spent_per_visit_last_3_months]]&lt;=999),1,0)</f>
        <v>1</v>
      </c>
      <c r="AR484" s="3">
        <f>IF(AND(Table13[[#This Row],[Average_amount_spent_per_visit_last_3_months]]&gt;=1000,Table13[[#This Row],[Average_amount_spent_per_visit_last_3_months]]&lt;=6700),1,0)</f>
        <v>0</v>
      </c>
      <c r="AS484">
        <v>3</v>
      </c>
      <c r="AT484">
        <v>40</v>
      </c>
      <c r="AU484">
        <f>IF(AND(Table13[[#This Row],[Age]]&gt;=18,Table13[[#This Row],[Age]]&lt;=25),1,0)</f>
        <v>0</v>
      </c>
      <c r="AV484">
        <f>IF(AND(Table13[[#This Row],[Age]]&gt;=26,Table13[[#This Row],[Age]]&lt;=35),1,0)</f>
        <v>0</v>
      </c>
      <c r="AW484">
        <f>IF(AND(Table13[[#This Row],[Age]]&gt;=36,Table13[[#This Row],[Age]]&lt;=45),1,0)</f>
        <v>1</v>
      </c>
      <c r="AX484">
        <f>IF(AND(Table13[[#This Row],[Age]]&gt;=46,Table13[[#This Row],[Age]]&lt;=55),1,0)</f>
        <v>0</v>
      </c>
      <c r="AY484">
        <f>IF(AND(Table13[[#This Row],[Age]]&gt;=56,Table13[[#This Row],[Age]]&lt;=67),1,0)</f>
        <v>0</v>
      </c>
      <c r="AZ484" t="s">
        <v>24</v>
      </c>
      <c r="BA484">
        <f>IF(Table13[[#This Row],[Marital Status]]="Married",1,0)</f>
        <v>0</v>
      </c>
      <c r="BB484">
        <f>IF(Table13[[#This Row],[Marital Status]]="Single",1,0)</f>
        <v>1</v>
      </c>
      <c r="BC484" t="s">
        <v>27</v>
      </c>
      <c r="BD484">
        <f>IF(Table13[[#This Row],[gender]]="Male",1,0)</f>
        <v>1</v>
      </c>
      <c r="BE484">
        <f>IF(Table13[[#This Row],[gender]]="Female",1,0)</f>
        <v>0</v>
      </c>
      <c r="BF484" t="s">
        <v>23</v>
      </c>
      <c r="BG484">
        <f>IF(Table13[[#This Row],[Highest level of Education]]="Did not attend school",1,0)</f>
        <v>0</v>
      </c>
      <c r="BH484">
        <f>IF(Table13[[#This Row],[Highest level of Education]]="K12 completed",1,0)</f>
        <v>0</v>
      </c>
      <c r="BI484">
        <f>IF(Table13[[#This Row],[Highest level of Education]]="High School Completed",1,0)</f>
        <v>0</v>
      </c>
      <c r="BJ484">
        <f>IF(Table13[[#This Row],[Highest level of Education]]="Technical Diploma/Partially completed College",1,0)</f>
        <v>1</v>
      </c>
      <c r="BK484">
        <f>IF(Table13[[#This Row],[Highest level of Education]]="University/College Degree",1,0)</f>
        <v>0</v>
      </c>
      <c r="BL484">
        <f>IF(Table13[[#This Row],[Highest level of Education]]="Post-graduate education",1,0)</f>
        <v>0</v>
      </c>
      <c r="BM484">
        <v>0</v>
      </c>
      <c r="BN484">
        <v>1</v>
      </c>
      <c r="BO484">
        <v>4</v>
      </c>
      <c r="BP484">
        <f>IF(Table13[[#This Row],[Monthly_Income 1_5500 2_8000 3_11000 4_15000 5_20000 6_27000 7_35000 8_5000 9_51000 98_0]]=1,1,0)</f>
        <v>0</v>
      </c>
      <c r="BQ484">
        <f>IF(Table13[[#This Row],[Monthly_Income 1_5500 2_8000 3_11000 4_15000 5_20000 6_27000 7_35000 8_5000 9_51000 98_0]]=2,1,0)</f>
        <v>0</v>
      </c>
      <c r="BR484">
        <f>IF(Table13[[#This Row],[Monthly_Income 1_5500 2_8000 3_11000 4_15000 5_20000 6_27000 7_35000 8_5000 9_51000 98_0]]=3,1,0)</f>
        <v>0</v>
      </c>
      <c r="BS484">
        <f>IF(Table13[[#This Row],[Monthly_Income 1_5500 2_8000 3_11000 4_15000 5_20000 6_27000 7_35000 8_5000 9_51000 98_0]]=4,1,0)</f>
        <v>1</v>
      </c>
      <c r="BT484">
        <f>IF(Table13[[#This Row],[Monthly_Income 1_5500 2_8000 3_11000 4_15000 5_20000 6_27000 7_35000 8_5000 9_51000 98_0]]=5,1,0)</f>
        <v>0</v>
      </c>
      <c r="BU484">
        <f>IF(Table13[[#This Row],[Monthly_Income 1_5500 2_8000 3_11000 4_15000 5_20000 6_27000 7_35000 8_5000 9_51000 98_0]]=6,1,0)</f>
        <v>0</v>
      </c>
      <c r="BV484">
        <f>IF(Table13[[#This Row],[Monthly_Income 1_5500 2_8000 3_11000 4_15000 5_20000 6_27000 7_35000 8_5000 9_51000 98_0]]=7,1,0)</f>
        <v>0</v>
      </c>
      <c r="BW484">
        <f>IF(Table13[[#This Row],[Monthly_Income 1_5500 2_8000 3_11000 4_15000 5_20000 6_27000 7_35000 8_5000 9_51000 98_0]]=8,1,0)</f>
        <v>0</v>
      </c>
      <c r="BX484">
        <f>IF(Table13[[#This Row],[Monthly_Income 1_5500 2_8000 3_11000 4_15000 5_20000 6_27000 7_35000 8_5000 9_51000 98_0]]=9,1,0)</f>
        <v>0</v>
      </c>
      <c r="BY484">
        <f>IF(Table13[[#This Row],[Monthly_Income 1_5500 2_8000 3_11000 4_15000 5_20000 6_27000 7_35000 8_5000 9_51000 98_0]]=98,1,0)</f>
        <v>0</v>
      </c>
      <c r="BZ484">
        <v>4</v>
      </c>
      <c r="CA484">
        <f>IF(Table13[[#This Row],[Monthly_Household_Income]]=1,1,0)</f>
        <v>0</v>
      </c>
      <c r="CB484">
        <f>IF(Table13[[#This Row],[Monthly_Household_Income]]=2,1,0)</f>
        <v>0</v>
      </c>
      <c r="CC484">
        <f>IF(Table13[[#This Row],[Monthly_Household_Income]]=3,1,0)</f>
        <v>0</v>
      </c>
      <c r="CD484">
        <f>IF(Table13[[#This Row],[Monthly_Household_Income]]=4,1,0)</f>
        <v>1</v>
      </c>
      <c r="CE484">
        <f>IF(Table13[[#This Row],[Monthly_Household_Income]]=5,1,0)</f>
        <v>0</v>
      </c>
      <c r="CF484">
        <f>IF(Table13[[#This Row],[Monthly_Household_Income]]=6,1,0)</f>
        <v>0</v>
      </c>
      <c r="CG484">
        <f>IF(Table13[[#This Row],[Monthly_Household_Income]]=7,1,0)</f>
        <v>0</v>
      </c>
      <c r="CH484">
        <f>IF(Table13[[#This Row],[Monthly_Household_Income]]=8,1,0)</f>
        <v>0</v>
      </c>
      <c r="CI484">
        <f>IF(Table13[[#This Row],[Monthly_Household_Income]]=9,1,0)</f>
        <v>0</v>
      </c>
      <c r="CJ484">
        <f>IF(Table13[[#This Row],[Monthly_Household_Income]]=98,1,0)</f>
        <v>0</v>
      </c>
    </row>
    <row r="485" spans="1:88">
      <c r="A485">
        <v>1775</v>
      </c>
      <c r="B485" s="1">
        <v>42994</v>
      </c>
      <c r="C485" t="s">
        <v>32</v>
      </c>
      <c r="D485">
        <v>8</v>
      </c>
      <c r="E485">
        <v>8</v>
      </c>
      <c r="F485">
        <v>7</v>
      </c>
      <c r="G485">
        <v>9</v>
      </c>
      <c r="H485">
        <v>9</v>
      </c>
      <c r="I485">
        <v>8</v>
      </c>
      <c r="J485" t="s">
        <v>16</v>
      </c>
      <c r="K485">
        <v>8</v>
      </c>
      <c r="L485">
        <v>10</v>
      </c>
      <c r="M485">
        <v>8</v>
      </c>
      <c r="N485">
        <v>7</v>
      </c>
      <c r="O485">
        <v>7</v>
      </c>
      <c r="P485">
        <v>10</v>
      </c>
      <c r="Q485">
        <v>8</v>
      </c>
      <c r="R485">
        <v>9</v>
      </c>
      <c r="S485">
        <v>7</v>
      </c>
      <c r="T485">
        <v>10</v>
      </c>
      <c r="U485">
        <v>10</v>
      </c>
      <c r="V485">
        <v>7</v>
      </c>
      <c r="W485">
        <v>9</v>
      </c>
      <c r="X485">
        <v>9</v>
      </c>
      <c r="Y485">
        <v>8</v>
      </c>
      <c r="Z485">
        <v>8</v>
      </c>
      <c r="AA485">
        <v>10</v>
      </c>
      <c r="AB485">
        <v>9</v>
      </c>
      <c r="AC485">
        <v>1</v>
      </c>
      <c r="AD485">
        <f>IF(Table13[[#This Row],[payment]]=1,1,0)</f>
        <v>1</v>
      </c>
      <c r="AE485">
        <f>IF(Table13[[#This Row],[payment]]=2,1,0)</f>
        <v>0</v>
      </c>
      <c r="AF485">
        <f>IF(Table13[[#This Row],[payment]]=3,1,0)</f>
        <v>0</v>
      </c>
      <c r="AG485">
        <v>2</v>
      </c>
      <c r="AH485">
        <f>IF(Table13[[#This Row],[method_payment]]=1,1,0)</f>
        <v>0</v>
      </c>
      <c r="AI485">
        <f>IF(Table13[[#This Row],[method_payment]]=2,1,0)</f>
        <v>1</v>
      </c>
      <c r="AJ485">
        <f>IF(Table13[[#This Row],[method_payment]]=3,1,0)</f>
        <v>0</v>
      </c>
      <c r="AK485">
        <f>IF(Table13[[#This Row],[method_payment]]=5,1,0)</f>
        <v>0</v>
      </c>
      <c r="AL485">
        <f>IF(Table13[[#This Row],[method_payment]]=6,1,0)</f>
        <v>0</v>
      </c>
      <c r="AM485" t="s">
        <v>16</v>
      </c>
      <c r="AN485" t="s">
        <v>16</v>
      </c>
      <c r="AO485">
        <v>3</v>
      </c>
      <c r="AP485" s="2">
        <v>79.91</v>
      </c>
      <c r="AQ485" s="3">
        <f>IF(AND(Table13[[#This Row],[Average_amount_spent_per_visit_last_3_months]]&gt;=1,Table13[[#This Row],[Average_amount_spent_per_visit_last_3_months]]&lt;=999),1,0)</f>
        <v>1</v>
      </c>
      <c r="AR485" s="3">
        <f>IF(AND(Table13[[#This Row],[Average_amount_spent_per_visit_last_3_months]]&gt;=1000,Table13[[#This Row],[Average_amount_spent_per_visit_last_3_months]]&lt;=6700),1,0)</f>
        <v>0</v>
      </c>
      <c r="AS485">
        <v>1</v>
      </c>
      <c r="AT485">
        <v>26</v>
      </c>
      <c r="AU485">
        <f>IF(AND(Table13[[#This Row],[Age]]&gt;=18,Table13[[#This Row],[Age]]&lt;=25),1,0)</f>
        <v>0</v>
      </c>
      <c r="AV485">
        <f>IF(AND(Table13[[#This Row],[Age]]&gt;=26,Table13[[#This Row],[Age]]&lt;=35),1,0)</f>
        <v>1</v>
      </c>
      <c r="AW485">
        <f>IF(AND(Table13[[#This Row],[Age]]&gt;=36,Table13[[#This Row],[Age]]&lt;=45),1,0)</f>
        <v>0</v>
      </c>
      <c r="AX485">
        <f>IF(AND(Table13[[#This Row],[Age]]&gt;=46,Table13[[#This Row],[Age]]&lt;=55),1,0)</f>
        <v>0</v>
      </c>
      <c r="AY485">
        <f>IF(AND(Table13[[#This Row],[Age]]&gt;=56,Table13[[#This Row],[Age]]&lt;=67),1,0)</f>
        <v>0</v>
      </c>
      <c r="AZ485" t="s">
        <v>24</v>
      </c>
      <c r="BA485">
        <f>IF(Table13[[#This Row],[Marital Status]]="Married",1,0)</f>
        <v>0</v>
      </c>
      <c r="BB485">
        <f>IF(Table13[[#This Row],[Marital Status]]="Single",1,0)</f>
        <v>1</v>
      </c>
      <c r="BC485" t="s">
        <v>28</v>
      </c>
      <c r="BD485">
        <f>IF(Table13[[#This Row],[gender]]="Male",1,0)</f>
        <v>0</v>
      </c>
      <c r="BE485">
        <f>IF(Table13[[#This Row],[gender]]="Female",1,0)</f>
        <v>1</v>
      </c>
      <c r="BF485" t="s">
        <v>19</v>
      </c>
      <c r="BG485">
        <f>IF(Table13[[#This Row],[Highest level of Education]]="Did not attend school",1,0)</f>
        <v>0</v>
      </c>
      <c r="BH485">
        <f>IF(Table13[[#This Row],[Highest level of Education]]="K12 completed",1,0)</f>
        <v>0</v>
      </c>
      <c r="BI485">
        <f>IF(Table13[[#This Row],[Highest level of Education]]="High School Completed",1,0)</f>
        <v>0</v>
      </c>
      <c r="BJ485">
        <f>IF(Table13[[#This Row],[Highest level of Education]]="Technical Diploma/Partially completed College",1,0)</f>
        <v>0</v>
      </c>
      <c r="BK485">
        <f>IF(Table13[[#This Row],[Highest level of Education]]="University/College Degree",1,0)</f>
        <v>1</v>
      </c>
      <c r="BL485">
        <f>IF(Table13[[#This Row],[Highest level of Education]]="Post-graduate education",1,0)</f>
        <v>0</v>
      </c>
      <c r="BM485">
        <v>0</v>
      </c>
      <c r="BN485">
        <v>1</v>
      </c>
      <c r="BO485">
        <v>2</v>
      </c>
      <c r="BP485">
        <f>IF(Table13[[#This Row],[Monthly_Income 1_5500 2_8000 3_11000 4_15000 5_20000 6_27000 7_35000 8_5000 9_51000 98_0]]=1,1,0)</f>
        <v>0</v>
      </c>
      <c r="BQ485">
        <f>IF(Table13[[#This Row],[Monthly_Income 1_5500 2_8000 3_11000 4_15000 5_20000 6_27000 7_35000 8_5000 9_51000 98_0]]=2,1,0)</f>
        <v>1</v>
      </c>
      <c r="BR485">
        <f>IF(Table13[[#This Row],[Monthly_Income 1_5500 2_8000 3_11000 4_15000 5_20000 6_27000 7_35000 8_5000 9_51000 98_0]]=3,1,0)</f>
        <v>0</v>
      </c>
      <c r="BS485">
        <f>IF(Table13[[#This Row],[Monthly_Income 1_5500 2_8000 3_11000 4_15000 5_20000 6_27000 7_35000 8_5000 9_51000 98_0]]=4,1,0)</f>
        <v>0</v>
      </c>
      <c r="BT485">
        <f>IF(Table13[[#This Row],[Monthly_Income 1_5500 2_8000 3_11000 4_15000 5_20000 6_27000 7_35000 8_5000 9_51000 98_0]]=5,1,0)</f>
        <v>0</v>
      </c>
      <c r="BU485">
        <f>IF(Table13[[#This Row],[Monthly_Income 1_5500 2_8000 3_11000 4_15000 5_20000 6_27000 7_35000 8_5000 9_51000 98_0]]=6,1,0)</f>
        <v>0</v>
      </c>
      <c r="BV485">
        <f>IF(Table13[[#This Row],[Monthly_Income 1_5500 2_8000 3_11000 4_15000 5_20000 6_27000 7_35000 8_5000 9_51000 98_0]]=7,1,0)</f>
        <v>0</v>
      </c>
      <c r="BW485">
        <f>IF(Table13[[#This Row],[Monthly_Income 1_5500 2_8000 3_11000 4_15000 5_20000 6_27000 7_35000 8_5000 9_51000 98_0]]=8,1,0)</f>
        <v>0</v>
      </c>
      <c r="BX485">
        <f>IF(Table13[[#This Row],[Monthly_Income 1_5500 2_8000 3_11000 4_15000 5_20000 6_27000 7_35000 8_5000 9_51000 98_0]]=9,1,0)</f>
        <v>0</v>
      </c>
      <c r="BY485">
        <f>IF(Table13[[#This Row],[Monthly_Income 1_5500 2_8000 3_11000 4_15000 5_20000 6_27000 7_35000 8_5000 9_51000 98_0]]=98,1,0)</f>
        <v>0</v>
      </c>
      <c r="BZ485">
        <v>5</v>
      </c>
      <c r="CA485">
        <f>IF(Table13[[#This Row],[Monthly_Household_Income]]=1,1,0)</f>
        <v>0</v>
      </c>
      <c r="CB485">
        <f>IF(Table13[[#This Row],[Monthly_Household_Income]]=2,1,0)</f>
        <v>0</v>
      </c>
      <c r="CC485">
        <f>IF(Table13[[#This Row],[Monthly_Household_Income]]=3,1,0)</f>
        <v>0</v>
      </c>
      <c r="CD485">
        <f>IF(Table13[[#This Row],[Monthly_Household_Income]]=4,1,0)</f>
        <v>0</v>
      </c>
      <c r="CE485">
        <f>IF(Table13[[#This Row],[Monthly_Household_Income]]=5,1,0)</f>
        <v>1</v>
      </c>
      <c r="CF485">
        <f>IF(Table13[[#This Row],[Monthly_Household_Income]]=6,1,0)</f>
        <v>0</v>
      </c>
      <c r="CG485">
        <f>IF(Table13[[#This Row],[Monthly_Household_Income]]=7,1,0)</f>
        <v>0</v>
      </c>
      <c r="CH485">
        <f>IF(Table13[[#This Row],[Monthly_Household_Income]]=8,1,0)</f>
        <v>0</v>
      </c>
      <c r="CI485">
        <f>IF(Table13[[#This Row],[Monthly_Household_Income]]=9,1,0)</f>
        <v>0</v>
      </c>
      <c r="CJ485">
        <f>IF(Table13[[#This Row],[Monthly_Household_Income]]=98,1,0)</f>
        <v>0</v>
      </c>
    </row>
    <row r="486" spans="1:88">
      <c r="A486">
        <v>1781</v>
      </c>
      <c r="B486" s="1">
        <v>43038</v>
      </c>
      <c r="C486" t="s">
        <v>32</v>
      </c>
      <c r="D486">
        <v>10</v>
      </c>
      <c r="E486">
        <v>10</v>
      </c>
      <c r="F486">
        <v>10</v>
      </c>
      <c r="G486">
        <v>9</v>
      </c>
      <c r="H486">
        <v>8</v>
      </c>
      <c r="I486">
        <v>9</v>
      </c>
      <c r="J486" t="s">
        <v>15</v>
      </c>
      <c r="K486">
        <v>9</v>
      </c>
      <c r="L486">
        <v>8</v>
      </c>
      <c r="M486">
        <v>10</v>
      </c>
      <c r="N486">
        <v>10</v>
      </c>
      <c r="O486">
        <v>9</v>
      </c>
      <c r="P486">
        <v>10</v>
      </c>
      <c r="Q486">
        <v>8</v>
      </c>
      <c r="R486">
        <v>9</v>
      </c>
      <c r="S486">
        <v>8</v>
      </c>
      <c r="T486">
        <v>8</v>
      </c>
      <c r="U486">
        <v>10</v>
      </c>
      <c r="V486">
        <v>8</v>
      </c>
      <c r="W486">
        <v>9</v>
      </c>
      <c r="X486">
        <v>9</v>
      </c>
      <c r="Y486">
        <v>10</v>
      </c>
      <c r="Z486">
        <v>10</v>
      </c>
      <c r="AA486">
        <v>9</v>
      </c>
      <c r="AB486">
        <v>9</v>
      </c>
      <c r="AC486">
        <v>1</v>
      </c>
      <c r="AD486">
        <f>IF(Table13[[#This Row],[payment]]=1,1,0)</f>
        <v>1</v>
      </c>
      <c r="AE486">
        <f>IF(Table13[[#This Row],[payment]]=2,1,0)</f>
        <v>0</v>
      </c>
      <c r="AF486">
        <f>IF(Table13[[#This Row],[payment]]=3,1,0)</f>
        <v>0</v>
      </c>
      <c r="AG486">
        <v>1</v>
      </c>
      <c r="AH486">
        <f>IF(Table13[[#This Row],[method_payment]]=1,1,0)</f>
        <v>1</v>
      </c>
      <c r="AI486">
        <f>IF(Table13[[#This Row],[method_payment]]=2,1,0)</f>
        <v>0</v>
      </c>
      <c r="AJ486">
        <f>IF(Table13[[#This Row],[method_payment]]=3,1,0)</f>
        <v>0</v>
      </c>
      <c r="AK486">
        <f>IF(Table13[[#This Row],[method_payment]]=5,1,0)</f>
        <v>0</v>
      </c>
      <c r="AL486">
        <f>IF(Table13[[#This Row],[method_payment]]=6,1,0)</f>
        <v>0</v>
      </c>
      <c r="AM486" t="s">
        <v>16</v>
      </c>
      <c r="AN486" t="s">
        <v>16</v>
      </c>
      <c r="AO486">
        <v>1</v>
      </c>
      <c r="AP486" s="2">
        <v>1224.68</v>
      </c>
      <c r="AQ486" s="3">
        <f>IF(AND(Table13[[#This Row],[Average_amount_spent_per_visit_last_3_months]]&gt;=1,Table13[[#This Row],[Average_amount_spent_per_visit_last_3_months]]&lt;=999),1,0)</f>
        <v>0</v>
      </c>
      <c r="AR486" s="3">
        <f>IF(AND(Table13[[#This Row],[Average_amount_spent_per_visit_last_3_months]]&gt;=1000,Table13[[#This Row],[Average_amount_spent_per_visit_last_3_months]]&lt;=6700),1,0)</f>
        <v>1</v>
      </c>
      <c r="AS486">
        <v>1</v>
      </c>
      <c r="AT486">
        <v>28</v>
      </c>
      <c r="AU486">
        <f>IF(AND(Table13[[#This Row],[Age]]&gt;=18,Table13[[#This Row],[Age]]&lt;=25),1,0)</f>
        <v>0</v>
      </c>
      <c r="AV486">
        <f>IF(AND(Table13[[#This Row],[Age]]&gt;=26,Table13[[#This Row],[Age]]&lt;=35),1,0)</f>
        <v>1</v>
      </c>
      <c r="AW486">
        <f>IF(AND(Table13[[#This Row],[Age]]&gt;=36,Table13[[#This Row],[Age]]&lt;=45),1,0)</f>
        <v>0</v>
      </c>
      <c r="AX486">
        <f>IF(AND(Table13[[#This Row],[Age]]&gt;=46,Table13[[#This Row],[Age]]&lt;=55),1,0)</f>
        <v>0</v>
      </c>
      <c r="AY486">
        <f>IF(AND(Table13[[#This Row],[Age]]&gt;=56,Table13[[#This Row],[Age]]&lt;=67),1,0)</f>
        <v>0</v>
      </c>
      <c r="AZ486" t="s">
        <v>25</v>
      </c>
      <c r="BA486">
        <f>IF(Table13[[#This Row],[Marital Status]]="Married",1,0)</f>
        <v>1</v>
      </c>
      <c r="BB486">
        <f>IF(Table13[[#This Row],[Marital Status]]="Single",1,0)</f>
        <v>0</v>
      </c>
      <c r="BC486" t="s">
        <v>28</v>
      </c>
      <c r="BD486">
        <f>IF(Table13[[#This Row],[gender]]="Male",1,0)</f>
        <v>0</v>
      </c>
      <c r="BE486">
        <f>IF(Table13[[#This Row],[gender]]="Female",1,0)</f>
        <v>1</v>
      </c>
      <c r="BF486" t="s">
        <v>23</v>
      </c>
      <c r="BG486">
        <f>IF(Table13[[#This Row],[Highest level of Education]]="Did not attend school",1,0)</f>
        <v>0</v>
      </c>
      <c r="BH486">
        <f>IF(Table13[[#This Row],[Highest level of Education]]="K12 completed",1,0)</f>
        <v>0</v>
      </c>
      <c r="BI486">
        <f>IF(Table13[[#This Row],[Highest level of Education]]="High School Completed",1,0)</f>
        <v>0</v>
      </c>
      <c r="BJ486">
        <f>IF(Table13[[#This Row],[Highest level of Education]]="Technical Diploma/Partially completed College",1,0)</f>
        <v>1</v>
      </c>
      <c r="BK486">
        <f>IF(Table13[[#This Row],[Highest level of Education]]="University/College Degree",1,0)</f>
        <v>0</v>
      </c>
      <c r="BL486">
        <f>IF(Table13[[#This Row],[Highest level of Education]]="Post-graduate education",1,0)</f>
        <v>0</v>
      </c>
      <c r="BM486">
        <v>1</v>
      </c>
      <c r="BN486">
        <v>1</v>
      </c>
      <c r="BO486">
        <v>2</v>
      </c>
      <c r="BP486">
        <f>IF(Table13[[#This Row],[Monthly_Income 1_5500 2_8000 3_11000 4_15000 5_20000 6_27000 7_35000 8_5000 9_51000 98_0]]=1,1,0)</f>
        <v>0</v>
      </c>
      <c r="BQ486">
        <f>IF(Table13[[#This Row],[Monthly_Income 1_5500 2_8000 3_11000 4_15000 5_20000 6_27000 7_35000 8_5000 9_51000 98_0]]=2,1,0)</f>
        <v>1</v>
      </c>
      <c r="BR486">
        <f>IF(Table13[[#This Row],[Monthly_Income 1_5500 2_8000 3_11000 4_15000 5_20000 6_27000 7_35000 8_5000 9_51000 98_0]]=3,1,0)</f>
        <v>0</v>
      </c>
      <c r="BS486">
        <f>IF(Table13[[#This Row],[Monthly_Income 1_5500 2_8000 3_11000 4_15000 5_20000 6_27000 7_35000 8_5000 9_51000 98_0]]=4,1,0)</f>
        <v>0</v>
      </c>
      <c r="BT486">
        <f>IF(Table13[[#This Row],[Monthly_Income 1_5500 2_8000 3_11000 4_15000 5_20000 6_27000 7_35000 8_5000 9_51000 98_0]]=5,1,0)</f>
        <v>0</v>
      </c>
      <c r="BU486">
        <f>IF(Table13[[#This Row],[Monthly_Income 1_5500 2_8000 3_11000 4_15000 5_20000 6_27000 7_35000 8_5000 9_51000 98_0]]=6,1,0)</f>
        <v>0</v>
      </c>
      <c r="BV486">
        <f>IF(Table13[[#This Row],[Monthly_Income 1_5500 2_8000 3_11000 4_15000 5_20000 6_27000 7_35000 8_5000 9_51000 98_0]]=7,1,0)</f>
        <v>0</v>
      </c>
      <c r="BW486">
        <f>IF(Table13[[#This Row],[Monthly_Income 1_5500 2_8000 3_11000 4_15000 5_20000 6_27000 7_35000 8_5000 9_51000 98_0]]=8,1,0)</f>
        <v>0</v>
      </c>
      <c r="BX486">
        <f>IF(Table13[[#This Row],[Monthly_Income 1_5500 2_8000 3_11000 4_15000 5_20000 6_27000 7_35000 8_5000 9_51000 98_0]]=9,1,0)</f>
        <v>0</v>
      </c>
      <c r="BY486">
        <f>IF(Table13[[#This Row],[Monthly_Income 1_5500 2_8000 3_11000 4_15000 5_20000 6_27000 7_35000 8_5000 9_51000 98_0]]=98,1,0)</f>
        <v>0</v>
      </c>
      <c r="BZ486">
        <v>5</v>
      </c>
      <c r="CA486">
        <f>IF(Table13[[#This Row],[Monthly_Household_Income]]=1,1,0)</f>
        <v>0</v>
      </c>
      <c r="CB486">
        <f>IF(Table13[[#This Row],[Monthly_Household_Income]]=2,1,0)</f>
        <v>0</v>
      </c>
      <c r="CC486">
        <f>IF(Table13[[#This Row],[Monthly_Household_Income]]=3,1,0)</f>
        <v>0</v>
      </c>
      <c r="CD486">
        <f>IF(Table13[[#This Row],[Monthly_Household_Income]]=4,1,0)</f>
        <v>0</v>
      </c>
      <c r="CE486">
        <f>IF(Table13[[#This Row],[Monthly_Household_Income]]=5,1,0)</f>
        <v>1</v>
      </c>
      <c r="CF486">
        <f>IF(Table13[[#This Row],[Monthly_Household_Income]]=6,1,0)</f>
        <v>0</v>
      </c>
      <c r="CG486">
        <f>IF(Table13[[#This Row],[Monthly_Household_Income]]=7,1,0)</f>
        <v>0</v>
      </c>
      <c r="CH486">
        <f>IF(Table13[[#This Row],[Monthly_Household_Income]]=8,1,0)</f>
        <v>0</v>
      </c>
      <c r="CI486">
        <f>IF(Table13[[#This Row],[Monthly_Household_Income]]=9,1,0)</f>
        <v>0</v>
      </c>
      <c r="CJ486">
        <f>IF(Table13[[#This Row],[Monthly_Household_Income]]=98,1,0)</f>
        <v>0</v>
      </c>
    </row>
    <row r="487" spans="1:88">
      <c r="A487">
        <v>1784</v>
      </c>
      <c r="B487" s="1">
        <v>43019</v>
      </c>
      <c r="C487" t="s">
        <v>29</v>
      </c>
      <c r="D487">
        <v>8</v>
      </c>
      <c r="E487">
        <v>6</v>
      </c>
      <c r="F487">
        <v>6</v>
      </c>
      <c r="G487">
        <v>6</v>
      </c>
      <c r="H487">
        <v>6</v>
      </c>
      <c r="I487">
        <v>7</v>
      </c>
      <c r="J487" t="s">
        <v>15</v>
      </c>
      <c r="K487">
        <v>7</v>
      </c>
      <c r="L487">
        <v>8</v>
      </c>
      <c r="M487">
        <v>7</v>
      </c>
      <c r="N487">
        <v>8</v>
      </c>
      <c r="O487">
        <v>7</v>
      </c>
      <c r="P487">
        <v>7</v>
      </c>
      <c r="Q487">
        <v>6</v>
      </c>
      <c r="R487">
        <v>7</v>
      </c>
      <c r="S487">
        <v>7</v>
      </c>
      <c r="T487">
        <v>8</v>
      </c>
      <c r="U487">
        <v>8</v>
      </c>
      <c r="V487">
        <v>7</v>
      </c>
      <c r="W487">
        <v>6</v>
      </c>
      <c r="X487">
        <v>6</v>
      </c>
      <c r="Y487">
        <v>8</v>
      </c>
      <c r="Z487">
        <v>7</v>
      </c>
      <c r="AA487">
        <v>6</v>
      </c>
      <c r="AB487">
        <v>6</v>
      </c>
      <c r="AC487">
        <v>3</v>
      </c>
      <c r="AD487">
        <f>IF(Table13[[#This Row],[payment]]=1,1,0)</f>
        <v>0</v>
      </c>
      <c r="AE487">
        <f>IF(Table13[[#This Row],[payment]]=2,1,0)</f>
        <v>0</v>
      </c>
      <c r="AF487">
        <f>IF(Table13[[#This Row],[payment]]=3,1,0)</f>
        <v>1</v>
      </c>
      <c r="AG487">
        <v>6</v>
      </c>
      <c r="AH487">
        <f>IF(Table13[[#This Row],[method_payment]]=1,1,0)</f>
        <v>0</v>
      </c>
      <c r="AI487">
        <f>IF(Table13[[#This Row],[method_payment]]=2,1,0)</f>
        <v>0</v>
      </c>
      <c r="AJ487">
        <f>IF(Table13[[#This Row],[method_payment]]=3,1,0)</f>
        <v>0</v>
      </c>
      <c r="AK487">
        <f>IF(Table13[[#This Row],[method_payment]]=5,1,0)</f>
        <v>0</v>
      </c>
      <c r="AL487">
        <f>IF(Table13[[#This Row],[method_payment]]=6,1,0)</f>
        <v>1</v>
      </c>
      <c r="AM487" t="s">
        <v>16</v>
      </c>
      <c r="AN487" t="s">
        <v>15</v>
      </c>
      <c r="AO487">
        <v>2</v>
      </c>
      <c r="AP487" s="2">
        <v>169.61</v>
      </c>
      <c r="AQ487" s="3">
        <f>IF(AND(Table13[[#This Row],[Average_amount_spent_per_visit_last_3_months]]&gt;=1,Table13[[#This Row],[Average_amount_spent_per_visit_last_3_months]]&lt;=999),1,0)</f>
        <v>1</v>
      </c>
      <c r="AR487" s="3">
        <f>IF(AND(Table13[[#This Row],[Average_amount_spent_per_visit_last_3_months]]&gt;=1000,Table13[[#This Row],[Average_amount_spent_per_visit_last_3_months]]&lt;=6700),1,0)</f>
        <v>0</v>
      </c>
      <c r="AS487">
        <v>1</v>
      </c>
      <c r="AT487">
        <v>33</v>
      </c>
      <c r="AU487">
        <f>IF(AND(Table13[[#This Row],[Age]]&gt;=18,Table13[[#This Row],[Age]]&lt;=25),1,0)</f>
        <v>0</v>
      </c>
      <c r="AV487">
        <f>IF(AND(Table13[[#This Row],[Age]]&gt;=26,Table13[[#This Row],[Age]]&lt;=35),1,0)</f>
        <v>1</v>
      </c>
      <c r="AW487">
        <f>IF(AND(Table13[[#This Row],[Age]]&gt;=36,Table13[[#This Row],[Age]]&lt;=45),1,0)</f>
        <v>0</v>
      </c>
      <c r="AX487">
        <f>IF(AND(Table13[[#This Row],[Age]]&gt;=46,Table13[[#This Row],[Age]]&lt;=55),1,0)</f>
        <v>0</v>
      </c>
      <c r="AY487">
        <f>IF(AND(Table13[[#This Row],[Age]]&gt;=56,Table13[[#This Row],[Age]]&lt;=67),1,0)</f>
        <v>0</v>
      </c>
      <c r="AZ487" t="s">
        <v>25</v>
      </c>
      <c r="BA487">
        <f>IF(Table13[[#This Row],[Marital Status]]="Married",1,0)</f>
        <v>1</v>
      </c>
      <c r="BB487">
        <f>IF(Table13[[#This Row],[Marital Status]]="Single",1,0)</f>
        <v>0</v>
      </c>
      <c r="BC487" t="s">
        <v>27</v>
      </c>
      <c r="BD487">
        <f>IF(Table13[[#This Row],[gender]]="Male",1,0)</f>
        <v>1</v>
      </c>
      <c r="BE487">
        <f>IF(Table13[[#This Row],[gender]]="Female",1,0)</f>
        <v>0</v>
      </c>
      <c r="BF487" t="s">
        <v>19</v>
      </c>
      <c r="BG487">
        <f>IF(Table13[[#This Row],[Highest level of Education]]="Did not attend school",1,0)</f>
        <v>0</v>
      </c>
      <c r="BH487">
        <f>IF(Table13[[#This Row],[Highest level of Education]]="K12 completed",1,0)</f>
        <v>0</v>
      </c>
      <c r="BI487">
        <f>IF(Table13[[#This Row],[Highest level of Education]]="High School Completed",1,0)</f>
        <v>0</v>
      </c>
      <c r="BJ487">
        <f>IF(Table13[[#This Row],[Highest level of Education]]="Technical Diploma/Partially completed College",1,0)</f>
        <v>0</v>
      </c>
      <c r="BK487">
        <f>IF(Table13[[#This Row],[Highest level of Education]]="University/College Degree",1,0)</f>
        <v>1</v>
      </c>
      <c r="BL487">
        <f>IF(Table13[[#This Row],[Highest level of Education]]="Post-graduate education",1,0)</f>
        <v>0</v>
      </c>
      <c r="BM487">
        <v>2</v>
      </c>
      <c r="BN487">
        <v>1</v>
      </c>
      <c r="BO487">
        <v>5</v>
      </c>
      <c r="BP487">
        <f>IF(Table13[[#This Row],[Monthly_Income 1_5500 2_8000 3_11000 4_15000 5_20000 6_27000 7_35000 8_5000 9_51000 98_0]]=1,1,0)</f>
        <v>0</v>
      </c>
      <c r="BQ487">
        <f>IF(Table13[[#This Row],[Monthly_Income 1_5500 2_8000 3_11000 4_15000 5_20000 6_27000 7_35000 8_5000 9_51000 98_0]]=2,1,0)</f>
        <v>0</v>
      </c>
      <c r="BR487">
        <f>IF(Table13[[#This Row],[Monthly_Income 1_5500 2_8000 3_11000 4_15000 5_20000 6_27000 7_35000 8_5000 9_51000 98_0]]=3,1,0)</f>
        <v>0</v>
      </c>
      <c r="BS487">
        <f>IF(Table13[[#This Row],[Monthly_Income 1_5500 2_8000 3_11000 4_15000 5_20000 6_27000 7_35000 8_5000 9_51000 98_0]]=4,1,0)</f>
        <v>0</v>
      </c>
      <c r="BT487">
        <f>IF(Table13[[#This Row],[Monthly_Income 1_5500 2_8000 3_11000 4_15000 5_20000 6_27000 7_35000 8_5000 9_51000 98_0]]=5,1,0)</f>
        <v>1</v>
      </c>
      <c r="BU487">
        <f>IF(Table13[[#This Row],[Monthly_Income 1_5500 2_8000 3_11000 4_15000 5_20000 6_27000 7_35000 8_5000 9_51000 98_0]]=6,1,0)</f>
        <v>0</v>
      </c>
      <c r="BV487">
        <f>IF(Table13[[#This Row],[Monthly_Income 1_5500 2_8000 3_11000 4_15000 5_20000 6_27000 7_35000 8_5000 9_51000 98_0]]=7,1,0)</f>
        <v>0</v>
      </c>
      <c r="BW487">
        <f>IF(Table13[[#This Row],[Monthly_Income 1_5500 2_8000 3_11000 4_15000 5_20000 6_27000 7_35000 8_5000 9_51000 98_0]]=8,1,0)</f>
        <v>0</v>
      </c>
      <c r="BX487">
        <f>IF(Table13[[#This Row],[Monthly_Income 1_5500 2_8000 3_11000 4_15000 5_20000 6_27000 7_35000 8_5000 9_51000 98_0]]=9,1,0)</f>
        <v>0</v>
      </c>
      <c r="BY487">
        <f>IF(Table13[[#This Row],[Monthly_Income 1_5500 2_8000 3_11000 4_15000 5_20000 6_27000 7_35000 8_5000 9_51000 98_0]]=98,1,0)</f>
        <v>0</v>
      </c>
      <c r="BZ487">
        <v>5</v>
      </c>
      <c r="CA487">
        <f>IF(Table13[[#This Row],[Monthly_Household_Income]]=1,1,0)</f>
        <v>0</v>
      </c>
      <c r="CB487">
        <f>IF(Table13[[#This Row],[Monthly_Household_Income]]=2,1,0)</f>
        <v>0</v>
      </c>
      <c r="CC487">
        <f>IF(Table13[[#This Row],[Monthly_Household_Income]]=3,1,0)</f>
        <v>0</v>
      </c>
      <c r="CD487">
        <f>IF(Table13[[#This Row],[Monthly_Household_Income]]=4,1,0)</f>
        <v>0</v>
      </c>
      <c r="CE487">
        <f>IF(Table13[[#This Row],[Monthly_Household_Income]]=5,1,0)</f>
        <v>1</v>
      </c>
      <c r="CF487">
        <f>IF(Table13[[#This Row],[Monthly_Household_Income]]=6,1,0)</f>
        <v>0</v>
      </c>
      <c r="CG487">
        <f>IF(Table13[[#This Row],[Monthly_Household_Income]]=7,1,0)</f>
        <v>0</v>
      </c>
      <c r="CH487">
        <f>IF(Table13[[#This Row],[Monthly_Household_Income]]=8,1,0)</f>
        <v>0</v>
      </c>
      <c r="CI487">
        <f>IF(Table13[[#This Row],[Monthly_Household_Income]]=9,1,0)</f>
        <v>0</v>
      </c>
      <c r="CJ487">
        <f>IF(Table13[[#This Row],[Monthly_Household_Income]]=98,1,0)</f>
        <v>0</v>
      </c>
    </row>
    <row r="488" spans="1:88">
      <c r="A488">
        <v>1787</v>
      </c>
      <c r="B488" s="1">
        <v>43069</v>
      </c>
      <c r="C488" t="s">
        <v>34</v>
      </c>
      <c r="D488">
        <v>8</v>
      </c>
      <c r="E488">
        <v>7</v>
      </c>
      <c r="F488">
        <v>10</v>
      </c>
      <c r="G488">
        <v>8</v>
      </c>
      <c r="H488">
        <v>8</v>
      </c>
      <c r="I488">
        <v>8</v>
      </c>
      <c r="J488" t="s">
        <v>16</v>
      </c>
      <c r="K488">
        <v>6</v>
      </c>
      <c r="L488">
        <v>7</v>
      </c>
      <c r="M488">
        <v>7</v>
      </c>
      <c r="N488">
        <v>8</v>
      </c>
      <c r="O488">
        <v>8</v>
      </c>
      <c r="P488">
        <v>7</v>
      </c>
      <c r="Q488">
        <v>8</v>
      </c>
      <c r="R488">
        <v>6</v>
      </c>
      <c r="S488">
        <v>7</v>
      </c>
      <c r="T488">
        <v>6</v>
      </c>
      <c r="U488">
        <v>9</v>
      </c>
      <c r="V488">
        <v>9</v>
      </c>
      <c r="W488">
        <v>8</v>
      </c>
      <c r="X488">
        <v>9</v>
      </c>
      <c r="Y488">
        <v>9</v>
      </c>
      <c r="Z488">
        <v>8</v>
      </c>
      <c r="AA488">
        <v>8</v>
      </c>
      <c r="AB488">
        <v>0</v>
      </c>
      <c r="AC488">
        <v>2</v>
      </c>
      <c r="AD488">
        <f>IF(Table13[[#This Row],[payment]]=1,1,0)</f>
        <v>0</v>
      </c>
      <c r="AE488">
        <f>IF(Table13[[#This Row],[payment]]=2,1,0)</f>
        <v>1</v>
      </c>
      <c r="AF488">
        <f>IF(Table13[[#This Row],[payment]]=3,1,0)</f>
        <v>0</v>
      </c>
      <c r="AG488">
        <v>6</v>
      </c>
      <c r="AH488">
        <f>IF(Table13[[#This Row],[method_payment]]=1,1,0)</f>
        <v>0</v>
      </c>
      <c r="AI488">
        <f>IF(Table13[[#This Row],[method_payment]]=2,1,0)</f>
        <v>0</v>
      </c>
      <c r="AJ488">
        <f>IF(Table13[[#This Row],[method_payment]]=3,1,0)</f>
        <v>0</v>
      </c>
      <c r="AK488">
        <f>IF(Table13[[#This Row],[method_payment]]=5,1,0)</f>
        <v>0</v>
      </c>
      <c r="AL488">
        <f>IF(Table13[[#This Row],[method_payment]]=6,1,0)</f>
        <v>1</v>
      </c>
      <c r="AM488" t="s">
        <v>16</v>
      </c>
      <c r="AN488" t="s">
        <v>16</v>
      </c>
      <c r="AO488">
        <v>1</v>
      </c>
      <c r="AP488" s="2">
        <v>837.19</v>
      </c>
      <c r="AQ488" s="3">
        <f>IF(AND(Table13[[#This Row],[Average_amount_spent_per_visit_last_3_months]]&gt;=1,Table13[[#This Row],[Average_amount_spent_per_visit_last_3_months]]&lt;=999),1,0)</f>
        <v>1</v>
      </c>
      <c r="AR488" s="3">
        <f>IF(AND(Table13[[#This Row],[Average_amount_spent_per_visit_last_3_months]]&gt;=1000,Table13[[#This Row],[Average_amount_spent_per_visit_last_3_months]]&lt;=6700),1,0)</f>
        <v>0</v>
      </c>
      <c r="AS488">
        <v>3</v>
      </c>
      <c r="AT488">
        <v>27</v>
      </c>
      <c r="AU488">
        <f>IF(AND(Table13[[#This Row],[Age]]&gt;=18,Table13[[#This Row],[Age]]&lt;=25),1,0)</f>
        <v>0</v>
      </c>
      <c r="AV488">
        <f>IF(AND(Table13[[#This Row],[Age]]&gt;=26,Table13[[#This Row],[Age]]&lt;=35),1,0)</f>
        <v>1</v>
      </c>
      <c r="AW488">
        <f>IF(AND(Table13[[#This Row],[Age]]&gt;=36,Table13[[#This Row],[Age]]&lt;=45),1,0)</f>
        <v>0</v>
      </c>
      <c r="AX488">
        <f>IF(AND(Table13[[#This Row],[Age]]&gt;=46,Table13[[#This Row],[Age]]&lt;=55),1,0)</f>
        <v>0</v>
      </c>
      <c r="AY488">
        <f>IF(AND(Table13[[#This Row],[Age]]&gt;=56,Table13[[#This Row],[Age]]&lt;=67),1,0)</f>
        <v>0</v>
      </c>
      <c r="AZ488" t="s">
        <v>25</v>
      </c>
      <c r="BA488">
        <f>IF(Table13[[#This Row],[Marital Status]]="Married",1,0)</f>
        <v>1</v>
      </c>
      <c r="BB488">
        <f>IF(Table13[[#This Row],[Marital Status]]="Single",1,0)</f>
        <v>0</v>
      </c>
      <c r="BC488" t="s">
        <v>28</v>
      </c>
      <c r="BD488">
        <f>IF(Table13[[#This Row],[gender]]="Male",1,0)</f>
        <v>0</v>
      </c>
      <c r="BE488">
        <f>IF(Table13[[#This Row],[gender]]="Female",1,0)</f>
        <v>1</v>
      </c>
      <c r="BF488" t="s">
        <v>23</v>
      </c>
      <c r="BG488">
        <f>IF(Table13[[#This Row],[Highest level of Education]]="Did not attend school",1,0)</f>
        <v>0</v>
      </c>
      <c r="BH488">
        <f>IF(Table13[[#This Row],[Highest level of Education]]="K12 completed",1,0)</f>
        <v>0</v>
      </c>
      <c r="BI488">
        <f>IF(Table13[[#This Row],[Highest level of Education]]="High School Completed",1,0)</f>
        <v>0</v>
      </c>
      <c r="BJ488">
        <f>IF(Table13[[#This Row],[Highest level of Education]]="Technical Diploma/Partially completed College",1,0)</f>
        <v>1</v>
      </c>
      <c r="BK488">
        <f>IF(Table13[[#This Row],[Highest level of Education]]="University/College Degree",1,0)</f>
        <v>0</v>
      </c>
      <c r="BL488">
        <f>IF(Table13[[#This Row],[Highest level of Education]]="Post-graduate education",1,0)</f>
        <v>0</v>
      </c>
      <c r="BM488">
        <v>3</v>
      </c>
      <c r="BN488">
        <v>6</v>
      </c>
      <c r="BO488" t="s">
        <v>1</v>
      </c>
      <c r="BP488">
        <f>IF(Table13[[#This Row],[Monthly_Income 1_5500 2_8000 3_11000 4_15000 5_20000 6_27000 7_35000 8_5000 9_51000 98_0]]=1,1,0)</f>
        <v>0</v>
      </c>
      <c r="BQ488">
        <f>IF(Table13[[#This Row],[Monthly_Income 1_5500 2_8000 3_11000 4_15000 5_20000 6_27000 7_35000 8_5000 9_51000 98_0]]=2,1,0)</f>
        <v>0</v>
      </c>
      <c r="BR488">
        <f>IF(Table13[[#This Row],[Monthly_Income 1_5500 2_8000 3_11000 4_15000 5_20000 6_27000 7_35000 8_5000 9_51000 98_0]]=3,1,0)</f>
        <v>0</v>
      </c>
      <c r="BS488">
        <f>IF(Table13[[#This Row],[Monthly_Income 1_5500 2_8000 3_11000 4_15000 5_20000 6_27000 7_35000 8_5000 9_51000 98_0]]=4,1,0)</f>
        <v>0</v>
      </c>
      <c r="BT488">
        <f>IF(Table13[[#This Row],[Monthly_Income 1_5500 2_8000 3_11000 4_15000 5_20000 6_27000 7_35000 8_5000 9_51000 98_0]]=5,1,0)</f>
        <v>0</v>
      </c>
      <c r="BU488">
        <f>IF(Table13[[#This Row],[Monthly_Income 1_5500 2_8000 3_11000 4_15000 5_20000 6_27000 7_35000 8_5000 9_51000 98_0]]=6,1,0)</f>
        <v>0</v>
      </c>
      <c r="BV488">
        <f>IF(Table13[[#This Row],[Monthly_Income 1_5500 2_8000 3_11000 4_15000 5_20000 6_27000 7_35000 8_5000 9_51000 98_0]]=7,1,0)</f>
        <v>0</v>
      </c>
      <c r="BW488">
        <f>IF(Table13[[#This Row],[Monthly_Income 1_5500 2_8000 3_11000 4_15000 5_20000 6_27000 7_35000 8_5000 9_51000 98_0]]=8,1,0)</f>
        <v>0</v>
      </c>
      <c r="BX488">
        <f>IF(Table13[[#This Row],[Monthly_Income 1_5500 2_8000 3_11000 4_15000 5_20000 6_27000 7_35000 8_5000 9_51000 98_0]]=9,1,0)</f>
        <v>0</v>
      </c>
      <c r="BY488">
        <f>IF(Table13[[#This Row],[Monthly_Income 1_5500 2_8000 3_11000 4_15000 5_20000 6_27000 7_35000 8_5000 9_51000 98_0]]=98,1,0)</f>
        <v>0</v>
      </c>
      <c r="BZ488">
        <v>4</v>
      </c>
      <c r="CA488">
        <f>IF(Table13[[#This Row],[Monthly_Household_Income]]=1,1,0)</f>
        <v>0</v>
      </c>
      <c r="CB488">
        <f>IF(Table13[[#This Row],[Monthly_Household_Income]]=2,1,0)</f>
        <v>0</v>
      </c>
      <c r="CC488">
        <f>IF(Table13[[#This Row],[Monthly_Household_Income]]=3,1,0)</f>
        <v>0</v>
      </c>
      <c r="CD488">
        <f>IF(Table13[[#This Row],[Monthly_Household_Income]]=4,1,0)</f>
        <v>1</v>
      </c>
      <c r="CE488">
        <f>IF(Table13[[#This Row],[Monthly_Household_Income]]=5,1,0)</f>
        <v>0</v>
      </c>
      <c r="CF488">
        <f>IF(Table13[[#This Row],[Monthly_Household_Income]]=6,1,0)</f>
        <v>0</v>
      </c>
      <c r="CG488">
        <f>IF(Table13[[#This Row],[Monthly_Household_Income]]=7,1,0)</f>
        <v>0</v>
      </c>
      <c r="CH488">
        <f>IF(Table13[[#This Row],[Monthly_Household_Income]]=8,1,0)</f>
        <v>0</v>
      </c>
      <c r="CI488">
        <f>IF(Table13[[#This Row],[Monthly_Household_Income]]=9,1,0)</f>
        <v>0</v>
      </c>
      <c r="CJ488">
        <f>IF(Table13[[#This Row],[Monthly_Household_Income]]=98,1,0)</f>
        <v>0</v>
      </c>
    </row>
    <row r="489" spans="1:88">
      <c r="A489">
        <v>1794</v>
      </c>
      <c r="B489" s="1">
        <v>43068</v>
      </c>
      <c r="C489" t="s">
        <v>31</v>
      </c>
      <c r="D489">
        <v>7</v>
      </c>
      <c r="E489">
        <v>6</v>
      </c>
      <c r="F489">
        <v>7</v>
      </c>
      <c r="G489">
        <v>6</v>
      </c>
      <c r="H489">
        <v>7</v>
      </c>
      <c r="I489">
        <v>7</v>
      </c>
      <c r="J489" t="s">
        <v>15</v>
      </c>
      <c r="K489">
        <v>7</v>
      </c>
      <c r="L489">
        <v>8</v>
      </c>
      <c r="M489">
        <v>8</v>
      </c>
      <c r="N489">
        <v>8</v>
      </c>
      <c r="O489">
        <v>6</v>
      </c>
      <c r="P489">
        <v>6</v>
      </c>
      <c r="Q489">
        <v>6</v>
      </c>
      <c r="R489">
        <v>6</v>
      </c>
      <c r="S489">
        <v>8</v>
      </c>
      <c r="T489">
        <v>8</v>
      </c>
      <c r="U489">
        <v>7</v>
      </c>
      <c r="V489">
        <v>7</v>
      </c>
      <c r="W489">
        <v>0</v>
      </c>
      <c r="X489">
        <v>0</v>
      </c>
      <c r="Y489">
        <v>6</v>
      </c>
      <c r="Z489">
        <v>8</v>
      </c>
      <c r="AA489">
        <v>7</v>
      </c>
      <c r="AB489">
        <v>0</v>
      </c>
      <c r="AC489">
        <v>1</v>
      </c>
      <c r="AD489">
        <f>IF(Table13[[#This Row],[payment]]=1,1,0)</f>
        <v>1</v>
      </c>
      <c r="AE489">
        <f>IF(Table13[[#This Row],[payment]]=2,1,0)</f>
        <v>0</v>
      </c>
      <c r="AF489">
        <f>IF(Table13[[#This Row],[payment]]=3,1,0)</f>
        <v>0</v>
      </c>
      <c r="AG489">
        <v>5</v>
      </c>
      <c r="AH489">
        <f>IF(Table13[[#This Row],[method_payment]]=1,1,0)</f>
        <v>0</v>
      </c>
      <c r="AI489">
        <f>IF(Table13[[#This Row],[method_payment]]=2,1,0)</f>
        <v>0</v>
      </c>
      <c r="AJ489">
        <f>IF(Table13[[#This Row],[method_payment]]=3,1,0)</f>
        <v>0</v>
      </c>
      <c r="AK489">
        <f>IF(Table13[[#This Row],[method_payment]]=5,1,0)</f>
        <v>1</v>
      </c>
      <c r="AL489">
        <f>IF(Table13[[#This Row],[method_payment]]=6,1,0)</f>
        <v>0</v>
      </c>
      <c r="AM489" t="s">
        <v>16</v>
      </c>
      <c r="AN489" t="s">
        <v>16</v>
      </c>
      <c r="AO489">
        <v>2</v>
      </c>
      <c r="AP489" s="2">
        <v>245.35</v>
      </c>
      <c r="AQ489" s="3">
        <f>IF(AND(Table13[[#This Row],[Average_amount_spent_per_visit_last_3_months]]&gt;=1,Table13[[#This Row],[Average_amount_spent_per_visit_last_3_months]]&lt;=999),1,0)</f>
        <v>1</v>
      </c>
      <c r="AR489" s="3">
        <f>IF(AND(Table13[[#This Row],[Average_amount_spent_per_visit_last_3_months]]&gt;=1000,Table13[[#This Row],[Average_amount_spent_per_visit_last_3_months]]&lt;=6700),1,0)</f>
        <v>0</v>
      </c>
      <c r="AS489">
        <v>1</v>
      </c>
      <c r="AT489">
        <v>29</v>
      </c>
      <c r="AU489">
        <f>IF(AND(Table13[[#This Row],[Age]]&gt;=18,Table13[[#This Row],[Age]]&lt;=25),1,0)</f>
        <v>0</v>
      </c>
      <c r="AV489">
        <f>IF(AND(Table13[[#This Row],[Age]]&gt;=26,Table13[[#This Row],[Age]]&lt;=35),1,0)</f>
        <v>1</v>
      </c>
      <c r="AW489">
        <f>IF(AND(Table13[[#This Row],[Age]]&gt;=36,Table13[[#This Row],[Age]]&lt;=45),1,0)</f>
        <v>0</v>
      </c>
      <c r="AX489">
        <f>IF(AND(Table13[[#This Row],[Age]]&gt;=46,Table13[[#This Row],[Age]]&lt;=55),1,0)</f>
        <v>0</v>
      </c>
      <c r="AY489">
        <f>IF(AND(Table13[[#This Row],[Age]]&gt;=56,Table13[[#This Row],[Age]]&lt;=67),1,0)</f>
        <v>0</v>
      </c>
      <c r="AZ489" t="s">
        <v>25</v>
      </c>
      <c r="BA489">
        <f>IF(Table13[[#This Row],[Marital Status]]="Married",1,0)</f>
        <v>1</v>
      </c>
      <c r="BB489">
        <f>IF(Table13[[#This Row],[Marital Status]]="Single",1,0)</f>
        <v>0</v>
      </c>
      <c r="BC489" t="s">
        <v>27</v>
      </c>
      <c r="BD489">
        <f>IF(Table13[[#This Row],[gender]]="Male",1,0)</f>
        <v>1</v>
      </c>
      <c r="BE489">
        <f>IF(Table13[[#This Row],[gender]]="Female",1,0)</f>
        <v>0</v>
      </c>
      <c r="BF489" t="s">
        <v>19</v>
      </c>
      <c r="BG489">
        <f>IF(Table13[[#This Row],[Highest level of Education]]="Did not attend school",1,0)</f>
        <v>0</v>
      </c>
      <c r="BH489">
        <f>IF(Table13[[#This Row],[Highest level of Education]]="K12 completed",1,0)</f>
        <v>0</v>
      </c>
      <c r="BI489">
        <f>IF(Table13[[#This Row],[Highest level of Education]]="High School Completed",1,0)</f>
        <v>0</v>
      </c>
      <c r="BJ489">
        <f>IF(Table13[[#This Row],[Highest level of Education]]="Technical Diploma/Partially completed College",1,0)</f>
        <v>0</v>
      </c>
      <c r="BK489">
        <f>IF(Table13[[#This Row],[Highest level of Education]]="University/College Degree",1,0)</f>
        <v>1</v>
      </c>
      <c r="BL489">
        <f>IF(Table13[[#This Row],[Highest level of Education]]="Post-graduate education",1,0)</f>
        <v>0</v>
      </c>
      <c r="BM489">
        <v>2</v>
      </c>
      <c r="BN489">
        <v>1</v>
      </c>
      <c r="BO489">
        <v>3</v>
      </c>
      <c r="BP489">
        <f>IF(Table13[[#This Row],[Monthly_Income 1_5500 2_8000 3_11000 4_15000 5_20000 6_27000 7_35000 8_5000 9_51000 98_0]]=1,1,0)</f>
        <v>0</v>
      </c>
      <c r="BQ489">
        <f>IF(Table13[[#This Row],[Monthly_Income 1_5500 2_8000 3_11000 4_15000 5_20000 6_27000 7_35000 8_5000 9_51000 98_0]]=2,1,0)</f>
        <v>0</v>
      </c>
      <c r="BR489">
        <f>IF(Table13[[#This Row],[Monthly_Income 1_5500 2_8000 3_11000 4_15000 5_20000 6_27000 7_35000 8_5000 9_51000 98_0]]=3,1,0)</f>
        <v>1</v>
      </c>
      <c r="BS489">
        <f>IF(Table13[[#This Row],[Monthly_Income 1_5500 2_8000 3_11000 4_15000 5_20000 6_27000 7_35000 8_5000 9_51000 98_0]]=4,1,0)</f>
        <v>0</v>
      </c>
      <c r="BT489">
        <f>IF(Table13[[#This Row],[Monthly_Income 1_5500 2_8000 3_11000 4_15000 5_20000 6_27000 7_35000 8_5000 9_51000 98_0]]=5,1,0)</f>
        <v>0</v>
      </c>
      <c r="BU489">
        <f>IF(Table13[[#This Row],[Monthly_Income 1_5500 2_8000 3_11000 4_15000 5_20000 6_27000 7_35000 8_5000 9_51000 98_0]]=6,1,0)</f>
        <v>0</v>
      </c>
      <c r="BV489">
        <f>IF(Table13[[#This Row],[Monthly_Income 1_5500 2_8000 3_11000 4_15000 5_20000 6_27000 7_35000 8_5000 9_51000 98_0]]=7,1,0)</f>
        <v>0</v>
      </c>
      <c r="BW489">
        <f>IF(Table13[[#This Row],[Monthly_Income 1_5500 2_8000 3_11000 4_15000 5_20000 6_27000 7_35000 8_5000 9_51000 98_0]]=8,1,0)</f>
        <v>0</v>
      </c>
      <c r="BX489">
        <f>IF(Table13[[#This Row],[Monthly_Income 1_5500 2_8000 3_11000 4_15000 5_20000 6_27000 7_35000 8_5000 9_51000 98_0]]=9,1,0)</f>
        <v>0</v>
      </c>
      <c r="BY489">
        <f>IF(Table13[[#This Row],[Monthly_Income 1_5500 2_8000 3_11000 4_15000 5_20000 6_27000 7_35000 8_5000 9_51000 98_0]]=98,1,0)</f>
        <v>0</v>
      </c>
      <c r="BZ489">
        <v>5</v>
      </c>
      <c r="CA489">
        <f>IF(Table13[[#This Row],[Monthly_Household_Income]]=1,1,0)</f>
        <v>0</v>
      </c>
      <c r="CB489">
        <f>IF(Table13[[#This Row],[Monthly_Household_Income]]=2,1,0)</f>
        <v>0</v>
      </c>
      <c r="CC489">
        <f>IF(Table13[[#This Row],[Monthly_Household_Income]]=3,1,0)</f>
        <v>0</v>
      </c>
      <c r="CD489">
        <f>IF(Table13[[#This Row],[Monthly_Household_Income]]=4,1,0)</f>
        <v>0</v>
      </c>
      <c r="CE489">
        <f>IF(Table13[[#This Row],[Monthly_Household_Income]]=5,1,0)</f>
        <v>1</v>
      </c>
      <c r="CF489">
        <f>IF(Table13[[#This Row],[Monthly_Household_Income]]=6,1,0)</f>
        <v>0</v>
      </c>
      <c r="CG489">
        <f>IF(Table13[[#This Row],[Monthly_Household_Income]]=7,1,0)</f>
        <v>0</v>
      </c>
      <c r="CH489">
        <f>IF(Table13[[#This Row],[Monthly_Household_Income]]=8,1,0)</f>
        <v>0</v>
      </c>
      <c r="CI489">
        <f>IF(Table13[[#This Row],[Monthly_Household_Income]]=9,1,0)</f>
        <v>0</v>
      </c>
      <c r="CJ489">
        <f>IF(Table13[[#This Row],[Monthly_Household_Income]]=98,1,0)</f>
        <v>0</v>
      </c>
    </row>
    <row r="490" spans="1:88">
      <c r="A490">
        <v>1797</v>
      </c>
      <c r="B490" s="1">
        <v>43251</v>
      </c>
      <c r="C490" t="s">
        <v>35</v>
      </c>
      <c r="D490">
        <v>9</v>
      </c>
      <c r="E490">
        <v>8</v>
      </c>
      <c r="F490">
        <v>8</v>
      </c>
      <c r="G490">
        <v>8</v>
      </c>
      <c r="H490">
        <v>8</v>
      </c>
      <c r="I490">
        <v>9</v>
      </c>
      <c r="J490" t="s">
        <v>16</v>
      </c>
      <c r="K490">
        <v>9</v>
      </c>
      <c r="L490">
        <v>7</v>
      </c>
      <c r="M490">
        <v>8</v>
      </c>
      <c r="N490">
        <v>8</v>
      </c>
      <c r="O490">
        <v>9</v>
      </c>
      <c r="P490">
        <v>7</v>
      </c>
      <c r="Q490">
        <v>7</v>
      </c>
      <c r="R490">
        <v>9</v>
      </c>
      <c r="S490">
        <v>8</v>
      </c>
      <c r="T490">
        <v>9</v>
      </c>
      <c r="U490">
        <v>7</v>
      </c>
      <c r="V490">
        <v>8</v>
      </c>
      <c r="W490">
        <v>8</v>
      </c>
      <c r="X490">
        <v>7</v>
      </c>
      <c r="Y490">
        <v>7</v>
      </c>
      <c r="Z490">
        <v>9</v>
      </c>
      <c r="AA490">
        <v>7</v>
      </c>
      <c r="AB490">
        <v>8</v>
      </c>
      <c r="AC490">
        <v>1</v>
      </c>
      <c r="AD490">
        <f>IF(Table13[[#This Row],[payment]]=1,1,0)</f>
        <v>1</v>
      </c>
      <c r="AE490">
        <f>IF(Table13[[#This Row],[payment]]=2,1,0)</f>
        <v>0</v>
      </c>
      <c r="AF490">
        <f>IF(Table13[[#This Row],[payment]]=3,1,0)</f>
        <v>0</v>
      </c>
      <c r="AG490">
        <v>6</v>
      </c>
      <c r="AH490">
        <f>IF(Table13[[#This Row],[method_payment]]=1,1,0)</f>
        <v>0</v>
      </c>
      <c r="AI490">
        <f>IF(Table13[[#This Row],[method_payment]]=2,1,0)</f>
        <v>0</v>
      </c>
      <c r="AJ490">
        <f>IF(Table13[[#This Row],[method_payment]]=3,1,0)</f>
        <v>0</v>
      </c>
      <c r="AK490">
        <f>IF(Table13[[#This Row],[method_payment]]=5,1,0)</f>
        <v>0</v>
      </c>
      <c r="AL490">
        <f>IF(Table13[[#This Row],[method_payment]]=6,1,0)</f>
        <v>1</v>
      </c>
      <c r="AM490" t="s">
        <v>16</v>
      </c>
      <c r="AN490" t="s">
        <v>16</v>
      </c>
      <c r="AO490">
        <v>3</v>
      </c>
      <c r="AP490" s="2">
        <v>138.76</v>
      </c>
      <c r="AQ490" s="3">
        <f>IF(AND(Table13[[#This Row],[Average_amount_spent_per_visit_last_3_months]]&gt;=1,Table13[[#This Row],[Average_amount_spent_per_visit_last_3_months]]&lt;=999),1,0)</f>
        <v>1</v>
      </c>
      <c r="AR490" s="3">
        <f>IF(AND(Table13[[#This Row],[Average_amount_spent_per_visit_last_3_months]]&gt;=1000,Table13[[#This Row],[Average_amount_spent_per_visit_last_3_months]]&lt;=6700),1,0)</f>
        <v>0</v>
      </c>
      <c r="AS490">
        <v>2</v>
      </c>
      <c r="AT490">
        <v>29</v>
      </c>
      <c r="AU490">
        <f>IF(AND(Table13[[#This Row],[Age]]&gt;=18,Table13[[#This Row],[Age]]&lt;=25),1,0)</f>
        <v>0</v>
      </c>
      <c r="AV490">
        <f>IF(AND(Table13[[#This Row],[Age]]&gt;=26,Table13[[#This Row],[Age]]&lt;=35),1,0)</f>
        <v>1</v>
      </c>
      <c r="AW490">
        <f>IF(AND(Table13[[#This Row],[Age]]&gt;=36,Table13[[#This Row],[Age]]&lt;=45),1,0)</f>
        <v>0</v>
      </c>
      <c r="AX490">
        <f>IF(AND(Table13[[#This Row],[Age]]&gt;=46,Table13[[#This Row],[Age]]&lt;=55),1,0)</f>
        <v>0</v>
      </c>
      <c r="AY490">
        <f>IF(AND(Table13[[#This Row],[Age]]&gt;=56,Table13[[#This Row],[Age]]&lt;=67),1,0)</f>
        <v>0</v>
      </c>
      <c r="AZ490" t="s">
        <v>25</v>
      </c>
      <c r="BA490">
        <f>IF(Table13[[#This Row],[Marital Status]]="Married",1,0)</f>
        <v>1</v>
      </c>
      <c r="BB490">
        <f>IF(Table13[[#This Row],[Marital Status]]="Single",1,0)</f>
        <v>0</v>
      </c>
      <c r="BC490" t="s">
        <v>27</v>
      </c>
      <c r="BD490">
        <f>IF(Table13[[#This Row],[gender]]="Male",1,0)</f>
        <v>1</v>
      </c>
      <c r="BE490">
        <f>IF(Table13[[#This Row],[gender]]="Female",1,0)</f>
        <v>0</v>
      </c>
      <c r="BF490" t="s">
        <v>23</v>
      </c>
      <c r="BG490">
        <f>IF(Table13[[#This Row],[Highest level of Education]]="Did not attend school",1,0)</f>
        <v>0</v>
      </c>
      <c r="BH490">
        <f>IF(Table13[[#This Row],[Highest level of Education]]="K12 completed",1,0)</f>
        <v>0</v>
      </c>
      <c r="BI490">
        <f>IF(Table13[[#This Row],[Highest level of Education]]="High School Completed",1,0)</f>
        <v>0</v>
      </c>
      <c r="BJ490">
        <f>IF(Table13[[#This Row],[Highest level of Education]]="Technical Diploma/Partially completed College",1,0)</f>
        <v>1</v>
      </c>
      <c r="BK490">
        <f>IF(Table13[[#This Row],[Highest level of Education]]="University/College Degree",1,0)</f>
        <v>0</v>
      </c>
      <c r="BL490">
        <f>IF(Table13[[#This Row],[Highest level of Education]]="Post-graduate education",1,0)</f>
        <v>0</v>
      </c>
      <c r="BM490">
        <v>3</v>
      </c>
      <c r="BN490">
        <v>1</v>
      </c>
      <c r="BO490">
        <v>3</v>
      </c>
      <c r="BP490">
        <f>IF(Table13[[#This Row],[Monthly_Income 1_5500 2_8000 3_11000 4_15000 5_20000 6_27000 7_35000 8_5000 9_51000 98_0]]=1,1,0)</f>
        <v>0</v>
      </c>
      <c r="BQ490">
        <f>IF(Table13[[#This Row],[Monthly_Income 1_5500 2_8000 3_11000 4_15000 5_20000 6_27000 7_35000 8_5000 9_51000 98_0]]=2,1,0)</f>
        <v>0</v>
      </c>
      <c r="BR490">
        <f>IF(Table13[[#This Row],[Monthly_Income 1_5500 2_8000 3_11000 4_15000 5_20000 6_27000 7_35000 8_5000 9_51000 98_0]]=3,1,0)</f>
        <v>1</v>
      </c>
      <c r="BS490">
        <f>IF(Table13[[#This Row],[Monthly_Income 1_5500 2_8000 3_11000 4_15000 5_20000 6_27000 7_35000 8_5000 9_51000 98_0]]=4,1,0)</f>
        <v>0</v>
      </c>
      <c r="BT490">
        <f>IF(Table13[[#This Row],[Monthly_Income 1_5500 2_8000 3_11000 4_15000 5_20000 6_27000 7_35000 8_5000 9_51000 98_0]]=5,1,0)</f>
        <v>0</v>
      </c>
      <c r="BU490">
        <f>IF(Table13[[#This Row],[Monthly_Income 1_5500 2_8000 3_11000 4_15000 5_20000 6_27000 7_35000 8_5000 9_51000 98_0]]=6,1,0)</f>
        <v>0</v>
      </c>
      <c r="BV490">
        <f>IF(Table13[[#This Row],[Monthly_Income 1_5500 2_8000 3_11000 4_15000 5_20000 6_27000 7_35000 8_5000 9_51000 98_0]]=7,1,0)</f>
        <v>0</v>
      </c>
      <c r="BW490">
        <f>IF(Table13[[#This Row],[Monthly_Income 1_5500 2_8000 3_11000 4_15000 5_20000 6_27000 7_35000 8_5000 9_51000 98_0]]=8,1,0)</f>
        <v>0</v>
      </c>
      <c r="BX490">
        <f>IF(Table13[[#This Row],[Monthly_Income 1_5500 2_8000 3_11000 4_15000 5_20000 6_27000 7_35000 8_5000 9_51000 98_0]]=9,1,0)</f>
        <v>0</v>
      </c>
      <c r="BY490">
        <f>IF(Table13[[#This Row],[Monthly_Income 1_5500 2_8000 3_11000 4_15000 5_20000 6_27000 7_35000 8_5000 9_51000 98_0]]=98,1,0)</f>
        <v>0</v>
      </c>
      <c r="BZ490">
        <v>5</v>
      </c>
      <c r="CA490">
        <f>IF(Table13[[#This Row],[Monthly_Household_Income]]=1,1,0)</f>
        <v>0</v>
      </c>
      <c r="CB490">
        <f>IF(Table13[[#This Row],[Monthly_Household_Income]]=2,1,0)</f>
        <v>0</v>
      </c>
      <c r="CC490">
        <f>IF(Table13[[#This Row],[Monthly_Household_Income]]=3,1,0)</f>
        <v>0</v>
      </c>
      <c r="CD490">
        <f>IF(Table13[[#This Row],[Monthly_Household_Income]]=4,1,0)</f>
        <v>0</v>
      </c>
      <c r="CE490">
        <f>IF(Table13[[#This Row],[Monthly_Household_Income]]=5,1,0)</f>
        <v>1</v>
      </c>
      <c r="CF490">
        <f>IF(Table13[[#This Row],[Monthly_Household_Income]]=6,1,0)</f>
        <v>0</v>
      </c>
      <c r="CG490">
        <f>IF(Table13[[#This Row],[Monthly_Household_Income]]=7,1,0)</f>
        <v>0</v>
      </c>
      <c r="CH490">
        <f>IF(Table13[[#This Row],[Monthly_Household_Income]]=8,1,0)</f>
        <v>0</v>
      </c>
      <c r="CI490">
        <f>IF(Table13[[#This Row],[Monthly_Household_Income]]=9,1,0)</f>
        <v>0</v>
      </c>
      <c r="CJ490">
        <f>IF(Table13[[#This Row],[Monthly_Household_Income]]=98,1,0)</f>
        <v>0</v>
      </c>
    </row>
    <row r="491" spans="1:88">
      <c r="A491">
        <v>1799</v>
      </c>
      <c r="B491" s="1">
        <v>43003</v>
      </c>
      <c r="C491" t="s">
        <v>32</v>
      </c>
      <c r="D491">
        <v>8</v>
      </c>
      <c r="E491">
        <v>7</v>
      </c>
      <c r="F491">
        <v>7</v>
      </c>
      <c r="G491">
        <v>7</v>
      </c>
      <c r="H491">
        <v>7</v>
      </c>
      <c r="I491">
        <v>7</v>
      </c>
      <c r="J491" t="s">
        <v>15</v>
      </c>
      <c r="K491">
        <v>10</v>
      </c>
      <c r="L491">
        <v>8</v>
      </c>
      <c r="M491">
        <v>8</v>
      </c>
      <c r="N491">
        <v>9</v>
      </c>
      <c r="O491">
        <v>8</v>
      </c>
      <c r="P491">
        <v>7</v>
      </c>
      <c r="Q491">
        <v>7</v>
      </c>
      <c r="R491">
        <v>6</v>
      </c>
      <c r="S491">
        <v>8</v>
      </c>
      <c r="T491">
        <v>8</v>
      </c>
      <c r="U491">
        <v>7</v>
      </c>
      <c r="V491">
        <v>9</v>
      </c>
      <c r="W491">
        <v>6</v>
      </c>
      <c r="X491">
        <v>7</v>
      </c>
      <c r="Y491">
        <v>9</v>
      </c>
      <c r="Z491">
        <v>7</v>
      </c>
      <c r="AA491">
        <v>8</v>
      </c>
      <c r="AB491">
        <v>0</v>
      </c>
      <c r="AC491">
        <v>2</v>
      </c>
      <c r="AD491">
        <f>IF(Table13[[#This Row],[payment]]=1,1,0)</f>
        <v>0</v>
      </c>
      <c r="AE491">
        <f>IF(Table13[[#This Row],[payment]]=2,1,0)</f>
        <v>1</v>
      </c>
      <c r="AF491">
        <f>IF(Table13[[#This Row],[payment]]=3,1,0)</f>
        <v>0</v>
      </c>
      <c r="AG491">
        <v>2</v>
      </c>
      <c r="AH491">
        <f>IF(Table13[[#This Row],[method_payment]]=1,1,0)</f>
        <v>0</v>
      </c>
      <c r="AI491">
        <f>IF(Table13[[#This Row],[method_payment]]=2,1,0)</f>
        <v>1</v>
      </c>
      <c r="AJ491">
        <f>IF(Table13[[#This Row],[method_payment]]=3,1,0)</f>
        <v>0</v>
      </c>
      <c r="AK491">
        <f>IF(Table13[[#This Row],[method_payment]]=5,1,0)</f>
        <v>0</v>
      </c>
      <c r="AL491">
        <f>IF(Table13[[#This Row],[method_payment]]=6,1,0)</f>
        <v>0</v>
      </c>
      <c r="AM491" t="s">
        <v>16</v>
      </c>
      <c r="AN491" t="s">
        <v>16</v>
      </c>
      <c r="AO491">
        <v>1</v>
      </c>
      <c r="AP491" s="2">
        <v>2714.93</v>
      </c>
      <c r="AQ491" s="3">
        <f>IF(AND(Table13[[#This Row],[Average_amount_spent_per_visit_last_3_months]]&gt;=1,Table13[[#This Row],[Average_amount_spent_per_visit_last_3_months]]&lt;=999),1,0)</f>
        <v>0</v>
      </c>
      <c r="AR491" s="3">
        <f>IF(AND(Table13[[#This Row],[Average_amount_spent_per_visit_last_3_months]]&gt;=1000,Table13[[#This Row],[Average_amount_spent_per_visit_last_3_months]]&lt;=6700),1,0)</f>
        <v>1</v>
      </c>
      <c r="AS491">
        <v>3</v>
      </c>
      <c r="AT491">
        <v>28</v>
      </c>
      <c r="AU491">
        <f>IF(AND(Table13[[#This Row],[Age]]&gt;=18,Table13[[#This Row],[Age]]&lt;=25),1,0)</f>
        <v>0</v>
      </c>
      <c r="AV491">
        <f>IF(AND(Table13[[#This Row],[Age]]&gt;=26,Table13[[#This Row],[Age]]&lt;=35),1,0)</f>
        <v>1</v>
      </c>
      <c r="AW491">
        <f>IF(AND(Table13[[#This Row],[Age]]&gt;=36,Table13[[#This Row],[Age]]&lt;=45),1,0)</f>
        <v>0</v>
      </c>
      <c r="AX491">
        <f>IF(AND(Table13[[#This Row],[Age]]&gt;=46,Table13[[#This Row],[Age]]&lt;=55),1,0)</f>
        <v>0</v>
      </c>
      <c r="AY491">
        <f>IF(AND(Table13[[#This Row],[Age]]&gt;=56,Table13[[#This Row],[Age]]&lt;=67),1,0)</f>
        <v>0</v>
      </c>
      <c r="AZ491" t="s">
        <v>24</v>
      </c>
      <c r="BA491">
        <f>IF(Table13[[#This Row],[Marital Status]]="Married",1,0)</f>
        <v>0</v>
      </c>
      <c r="BB491">
        <f>IF(Table13[[#This Row],[Marital Status]]="Single",1,0)</f>
        <v>1</v>
      </c>
      <c r="BC491" t="s">
        <v>28</v>
      </c>
      <c r="BD491">
        <f>IF(Table13[[#This Row],[gender]]="Male",1,0)</f>
        <v>0</v>
      </c>
      <c r="BE491">
        <f>IF(Table13[[#This Row],[gender]]="Female",1,0)</f>
        <v>1</v>
      </c>
      <c r="BF491" t="s">
        <v>23</v>
      </c>
      <c r="BG491">
        <f>IF(Table13[[#This Row],[Highest level of Education]]="Did not attend school",1,0)</f>
        <v>0</v>
      </c>
      <c r="BH491">
        <f>IF(Table13[[#This Row],[Highest level of Education]]="K12 completed",1,0)</f>
        <v>0</v>
      </c>
      <c r="BI491">
        <f>IF(Table13[[#This Row],[Highest level of Education]]="High School Completed",1,0)</f>
        <v>0</v>
      </c>
      <c r="BJ491">
        <f>IF(Table13[[#This Row],[Highest level of Education]]="Technical Diploma/Partially completed College",1,0)</f>
        <v>1</v>
      </c>
      <c r="BK491">
        <f>IF(Table13[[#This Row],[Highest level of Education]]="University/College Degree",1,0)</f>
        <v>0</v>
      </c>
      <c r="BL491">
        <f>IF(Table13[[#This Row],[Highest level of Education]]="Post-graduate education",1,0)</f>
        <v>0</v>
      </c>
      <c r="BM491">
        <v>0</v>
      </c>
      <c r="BN491">
        <v>1</v>
      </c>
      <c r="BO491">
        <v>2</v>
      </c>
      <c r="BP491">
        <f>IF(Table13[[#This Row],[Monthly_Income 1_5500 2_8000 3_11000 4_15000 5_20000 6_27000 7_35000 8_5000 9_51000 98_0]]=1,1,0)</f>
        <v>0</v>
      </c>
      <c r="BQ491">
        <f>IF(Table13[[#This Row],[Monthly_Income 1_5500 2_8000 3_11000 4_15000 5_20000 6_27000 7_35000 8_5000 9_51000 98_0]]=2,1,0)</f>
        <v>1</v>
      </c>
      <c r="BR491">
        <f>IF(Table13[[#This Row],[Monthly_Income 1_5500 2_8000 3_11000 4_15000 5_20000 6_27000 7_35000 8_5000 9_51000 98_0]]=3,1,0)</f>
        <v>0</v>
      </c>
      <c r="BS491">
        <f>IF(Table13[[#This Row],[Monthly_Income 1_5500 2_8000 3_11000 4_15000 5_20000 6_27000 7_35000 8_5000 9_51000 98_0]]=4,1,0)</f>
        <v>0</v>
      </c>
      <c r="BT491">
        <f>IF(Table13[[#This Row],[Monthly_Income 1_5500 2_8000 3_11000 4_15000 5_20000 6_27000 7_35000 8_5000 9_51000 98_0]]=5,1,0)</f>
        <v>0</v>
      </c>
      <c r="BU491">
        <f>IF(Table13[[#This Row],[Monthly_Income 1_5500 2_8000 3_11000 4_15000 5_20000 6_27000 7_35000 8_5000 9_51000 98_0]]=6,1,0)</f>
        <v>0</v>
      </c>
      <c r="BV491">
        <f>IF(Table13[[#This Row],[Monthly_Income 1_5500 2_8000 3_11000 4_15000 5_20000 6_27000 7_35000 8_5000 9_51000 98_0]]=7,1,0)</f>
        <v>0</v>
      </c>
      <c r="BW491">
        <f>IF(Table13[[#This Row],[Monthly_Income 1_5500 2_8000 3_11000 4_15000 5_20000 6_27000 7_35000 8_5000 9_51000 98_0]]=8,1,0)</f>
        <v>0</v>
      </c>
      <c r="BX491">
        <f>IF(Table13[[#This Row],[Monthly_Income 1_5500 2_8000 3_11000 4_15000 5_20000 6_27000 7_35000 8_5000 9_51000 98_0]]=9,1,0)</f>
        <v>0</v>
      </c>
      <c r="BY491">
        <f>IF(Table13[[#This Row],[Monthly_Income 1_5500 2_8000 3_11000 4_15000 5_20000 6_27000 7_35000 8_5000 9_51000 98_0]]=98,1,0)</f>
        <v>0</v>
      </c>
      <c r="BZ491">
        <v>4</v>
      </c>
      <c r="CA491">
        <f>IF(Table13[[#This Row],[Monthly_Household_Income]]=1,1,0)</f>
        <v>0</v>
      </c>
      <c r="CB491">
        <f>IF(Table13[[#This Row],[Monthly_Household_Income]]=2,1,0)</f>
        <v>0</v>
      </c>
      <c r="CC491">
        <f>IF(Table13[[#This Row],[Monthly_Household_Income]]=3,1,0)</f>
        <v>0</v>
      </c>
      <c r="CD491">
        <f>IF(Table13[[#This Row],[Monthly_Household_Income]]=4,1,0)</f>
        <v>1</v>
      </c>
      <c r="CE491">
        <f>IF(Table13[[#This Row],[Monthly_Household_Income]]=5,1,0)</f>
        <v>0</v>
      </c>
      <c r="CF491">
        <f>IF(Table13[[#This Row],[Monthly_Household_Income]]=6,1,0)</f>
        <v>0</v>
      </c>
      <c r="CG491">
        <f>IF(Table13[[#This Row],[Monthly_Household_Income]]=7,1,0)</f>
        <v>0</v>
      </c>
      <c r="CH491">
        <f>IF(Table13[[#This Row],[Monthly_Household_Income]]=8,1,0)</f>
        <v>0</v>
      </c>
      <c r="CI491">
        <f>IF(Table13[[#This Row],[Monthly_Household_Income]]=9,1,0)</f>
        <v>0</v>
      </c>
      <c r="CJ491">
        <f>IF(Table13[[#This Row],[Monthly_Household_Income]]=98,1,0)</f>
        <v>0</v>
      </c>
    </row>
    <row r="492" spans="1:88">
      <c r="A492">
        <v>1804</v>
      </c>
      <c r="B492" s="1">
        <v>43024</v>
      </c>
      <c r="C492" t="s">
        <v>35</v>
      </c>
      <c r="D492">
        <v>9</v>
      </c>
      <c r="E492">
        <v>8</v>
      </c>
      <c r="F492">
        <v>8</v>
      </c>
      <c r="G492">
        <v>8</v>
      </c>
      <c r="H492">
        <v>6</v>
      </c>
      <c r="I492">
        <v>7</v>
      </c>
      <c r="J492" t="s">
        <v>15</v>
      </c>
      <c r="K492">
        <v>7</v>
      </c>
      <c r="L492">
        <v>6</v>
      </c>
      <c r="M492">
        <v>7</v>
      </c>
      <c r="N492">
        <v>7</v>
      </c>
      <c r="O492">
        <v>8</v>
      </c>
      <c r="P492">
        <v>6</v>
      </c>
      <c r="Q492">
        <v>9</v>
      </c>
      <c r="R492">
        <v>9</v>
      </c>
      <c r="S492">
        <v>8</v>
      </c>
      <c r="T492">
        <v>6</v>
      </c>
      <c r="U492">
        <v>8</v>
      </c>
      <c r="V492">
        <v>7</v>
      </c>
      <c r="W492">
        <v>6</v>
      </c>
      <c r="X492">
        <v>7</v>
      </c>
      <c r="Y492">
        <v>8</v>
      </c>
      <c r="Z492">
        <v>8</v>
      </c>
      <c r="AA492">
        <v>7</v>
      </c>
      <c r="AB492">
        <v>6</v>
      </c>
      <c r="AC492">
        <v>2</v>
      </c>
      <c r="AD492">
        <f>IF(Table13[[#This Row],[payment]]=1,1,0)</f>
        <v>0</v>
      </c>
      <c r="AE492">
        <f>IF(Table13[[#This Row],[payment]]=2,1,0)</f>
        <v>1</v>
      </c>
      <c r="AF492">
        <f>IF(Table13[[#This Row],[payment]]=3,1,0)</f>
        <v>0</v>
      </c>
      <c r="AG492">
        <v>6</v>
      </c>
      <c r="AH492">
        <f>IF(Table13[[#This Row],[method_payment]]=1,1,0)</f>
        <v>0</v>
      </c>
      <c r="AI492">
        <f>IF(Table13[[#This Row],[method_payment]]=2,1,0)</f>
        <v>0</v>
      </c>
      <c r="AJ492">
        <f>IF(Table13[[#This Row],[method_payment]]=3,1,0)</f>
        <v>0</v>
      </c>
      <c r="AK492">
        <f>IF(Table13[[#This Row],[method_payment]]=5,1,0)</f>
        <v>0</v>
      </c>
      <c r="AL492">
        <f>IF(Table13[[#This Row],[method_payment]]=6,1,0)</f>
        <v>1</v>
      </c>
      <c r="AM492" t="s">
        <v>16</v>
      </c>
      <c r="AN492" t="s">
        <v>16</v>
      </c>
      <c r="AO492">
        <v>1</v>
      </c>
      <c r="AP492" s="2">
        <v>539.66</v>
      </c>
      <c r="AQ492" s="3">
        <f>IF(AND(Table13[[#This Row],[Average_amount_spent_per_visit_last_3_months]]&gt;=1,Table13[[#This Row],[Average_amount_spent_per_visit_last_3_months]]&lt;=999),1,0)</f>
        <v>1</v>
      </c>
      <c r="AR492" s="3">
        <f>IF(AND(Table13[[#This Row],[Average_amount_spent_per_visit_last_3_months]]&gt;=1000,Table13[[#This Row],[Average_amount_spent_per_visit_last_3_months]]&lt;=6700),1,0)</f>
        <v>0</v>
      </c>
      <c r="AS492">
        <v>2</v>
      </c>
      <c r="AT492">
        <v>48</v>
      </c>
      <c r="AU492">
        <f>IF(AND(Table13[[#This Row],[Age]]&gt;=18,Table13[[#This Row],[Age]]&lt;=25),1,0)</f>
        <v>0</v>
      </c>
      <c r="AV492">
        <f>IF(AND(Table13[[#This Row],[Age]]&gt;=26,Table13[[#This Row],[Age]]&lt;=35),1,0)</f>
        <v>0</v>
      </c>
      <c r="AW492">
        <f>IF(AND(Table13[[#This Row],[Age]]&gt;=36,Table13[[#This Row],[Age]]&lt;=45),1,0)</f>
        <v>0</v>
      </c>
      <c r="AX492">
        <f>IF(AND(Table13[[#This Row],[Age]]&gt;=46,Table13[[#This Row],[Age]]&lt;=55),1,0)</f>
        <v>1</v>
      </c>
      <c r="AY492">
        <f>IF(AND(Table13[[#This Row],[Age]]&gt;=56,Table13[[#This Row],[Age]]&lt;=67),1,0)</f>
        <v>0</v>
      </c>
      <c r="AZ492" t="s">
        <v>25</v>
      </c>
      <c r="BA492">
        <f>IF(Table13[[#This Row],[Marital Status]]="Married",1,0)</f>
        <v>1</v>
      </c>
      <c r="BB492">
        <f>IF(Table13[[#This Row],[Marital Status]]="Single",1,0)</f>
        <v>0</v>
      </c>
      <c r="BC492" t="s">
        <v>27</v>
      </c>
      <c r="BD492">
        <f>IF(Table13[[#This Row],[gender]]="Male",1,0)</f>
        <v>1</v>
      </c>
      <c r="BE492">
        <f>IF(Table13[[#This Row],[gender]]="Female",1,0)</f>
        <v>0</v>
      </c>
      <c r="BF492" t="s">
        <v>23</v>
      </c>
      <c r="BG492">
        <f>IF(Table13[[#This Row],[Highest level of Education]]="Did not attend school",1,0)</f>
        <v>0</v>
      </c>
      <c r="BH492">
        <f>IF(Table13[[#This Row],[Highest level of Education]]="K12 completed",1,0)</f>
        <v>0</v>
      </c>
      <c r="BI492">
        <f>IF(Table13[[#This Row],[Highest level of Education]]="High School Completed",1,0)</f>
        <v>0</v>
      </c>
      <c r="BJ492">
        <f>IF(Table13[[#This Row],[Highest level of Education]]="Technical Diploma/Partially completed College",1,0)</f>
        <v>1</v>
      </c>
      <c r="BK492">
        <f>IF(Table13[[#This Row],[Highest level of Education]]="University/College Degree",1,0)</f>
        <v>0</v>
      </c>
      <c r="BL492">
        <f>IF(Table13[[#This Row],[Highest level of Education]]="Post-graduate education",1,0)</f>
        <v>0</v>
      </c>
      <c r="BM492">
        <v>4</v>
      </c>
      <c r="BN492">
        <v>1</v>
      </c>
      <c r="BO492">
        <v>5</v>
      </c>
      <c r="BP492">
        <f>IF(Table13[[#This Row],[Monthly_Income 1_5500 2_8000 3_11000 4_15000 5_20000 6_27000 7_35000 8_5000 9_51000 98_0]]=1,1,0)</f>
        <v>0</v>
      </c>
      <c r="BQ492">
        <f>IF(Table13[[#This Row],[Monthly_Income 1_5500 2_8000 3_11000 4_15000 5_20000 6_27000 7_35000 8_5000 9_51000 98_0]]=2,1,0)</f>
        <v>0</v>
      </c>
      <c r="BR492">
        <f>IF(Table13[[#This Row],[Monthly_Income 1_5500 2_8000 3_11000 4_15000 5_20000 6_27000 7_35000 8_5000 9_51000 98_0]]=3,1,0)</f>
        <v>0</v>
      </c>
      <c r="BS492">
        <f>IF(Table13[[#This Row],[Monthly_Income 1_5500 2_8000 3_11000 4_15000 5_20000 6_27000 7_35000 8_5000 9_51000 98_0]]=4,1,0)</f>
        <v>0</v>
      </c>
      <c r="BT492">
        <f>IF(Table13[[#This Row],[Monthly_Income 1_5500 2_8000 3_11000 4_15000 5_20000 6_27000 7_35000 8_5000 9_51000 98_0]]=5,1,0)</f>
        <v>1</v>
      </c>
      <c r="BU492">
        <f>IF(Table13[[#This Row],[Monthly_Income 1_5500 2_8000 3_11000 4_15000 5_20000 6_27000 7_35000 8_5000 9_51000 98_0]]=6,1,0)</f>
        <v>0</v>
      </c>
      <c r="BV492">
        <f>IF(Table13[[#This Row],[Monthly_Income 1_5500 2_8000 3_11000 4_15000 5_20000 6_27000 7_35000 8_5000 9_51000 98_0]]=7,1,0)</f>
        <v>0</v>
      </c>
      <c r="BW492">
        <f>IF(Table13[[#This Row],[Monthly_Income 1_5500 2_8000 3_11000 4_15000 5_20000 6_27000 7_35000 8_5000 9_51000 98_0]]=8,1,0)</f>
        <v>0</v>
      </c>
      <c r="BX492">
        <f>IF(Table13[[#This Row],[Monthly_Income 1_5500 2_8000 3_11000 4_15000 5_20000 6_27000 7_35000 8_5000 9_51000 98_0]]=9,1,0)</f>
        <v>0</v>
      </c>
      <c r="BY492">
        <f>IF(Table13[[#This Row],[Monthly_Income 1_5500 2_8000 3_11000 4_15000 5_20000 6_27000 7_35000 8_5000 9_51000 98_0]]=98,1,0)</f>
        <v>0</v>
      </c>
      <c r="BZ492">
        <v>7</v>
      </c>
      <c r="CA492">
        <f>IF(Table13[[#This Row],[Monthly_Household_Income]]=1,1,0)</f>
        <v>0</v>
      </c>
      <c r="CB492">
        <f>IF(Table13[[#This Row],[Monthly_Household_Income]]=2,1,0)</f>
        <v>0</v>
      </c>
      <c r="CC492">
        <f>IF(Table13[[#This Row],[Monthly_Household_Income]]=3,1,0)</f>
        <v>0</v>
      </c>
      <c r="CD492">
        <f>IF(Table13[[#This Row],[Monthly_Household_Income]]=4,1,0)</f>
        <v>0</v>
      </c>
      <c r="CE492">
        <f>IF(Table13[[#This Row],[Monthly_Household_Income]]=5,1,0)</f>
        <v>0</v>
      </c>
      <c r="CF492">
        <f>IF(Table13[[#This Row],[Monthly_Household_Income]]=6,1,0)</f>
        <v>0</v>
      </c>
      <c r="CG492">
        <f>IF(Table13[[#This Row],[Monthly_Household_Income]]=7,1,0)</f>
        <v>1</v>
      </c>
      <c r="CH492">
        <f>IF(Table13[[#This Row],[Monthly_Household_Income]]=8,1,0)</f>
        <v>0</v>
      </c>
      <c r="CI492">
        <f>IF(Table13[[#This Row],[Monthly_Household_Income]]=9,1,0)</f>
        <v>0</v>
      </c>
      <c r="CJ492">
        <f>IF(Table13[[#This Row],[Monthly_Household_Income]]=98,1,0)</f>
        <v>0</v>
      </c>
    </row>
    <row r="493" spans="1:88">
      <c r="A493">
        <v>1819</v>
      </c>
      <c r="B493" s="1">
        <v>42969</v>
      </c>
      <c r="C493" t="s">
        <v>38</v>
      </c>
      <c r="D493">
        <v>7</v>
      </c>
      <c r="E493">
        <v>6</v>
      </c>
      <c r="F493">
        <v>7</v>
      </c>
      <c r="G493">
        <v>7</v>
      </c>
      <c r="H493">
        <v>7</v>
      </c>
      <c r="I493">
        <v>6</v>
      </c>
      <c r="J493" t="s">
        <v>15</v>
      </c>
      <c r="K493">
        <v>6</v>
      </c>
      <c r="L493">
        <v>8</v>
      </c>
      <c r="M493">
        <v>7</v>
      </c>
      <c r="N493">
        <v>7</v>
      </c>
      <c r="O493">
        <v>8</v>
      </c>
      <c r="P493">
        <v>6</v>
      </c>
      <c r="Q493">
        <v>8</v>
      </c>
      <c r="R493">
        <v>7</v>
      </c>
      <c r="S493">
        <v>8</v>
      </c>
      <c r="T493">
        <v>6</v>
      </c>
      <c r="U493">
        <v>6</v>
      </c>
      <c r="V493">
        <v>8</v>
      </c>
      <c r="W493">
        <v>7</v>
      </c>
      <c r="X493">
        <v>8</v>
      </c>
      <c r="Y493">
        <v>6</v>
      </c>
      <c r="Z493">
        <v>7</v>
      </c>
      <c r="AA493">
        <v>7</v>
      </c>
      <c r="AB493">
        <v>6</v>
      </c>
      <c r="AC493">
        <v>1</v>
      </c>
      <c r="AD493">
        <f>IF(Table13[[#This Row],[payment]]=1,1,0)</f>
        <v>1</v>
      </c>
      <c r="AE493">
        <f>IF(Table13[[#This Row],[payment]]=2,1,0)</f>
        <v>0</v>
      </c>
      <c r="AF493">
        <f>IF(Table13[[#This Row],[payment]]=3,1,0)</f>
        <v>0</v>
      </c>
      <c r="AG493">
        <v>2</v>
      </c>
      <c r="AH493">
        <f>IF(Table13[[#This Row],[method_payment]]=1,1,0)</f>
        <v>0</v>
      </c>
      <c r="AI493">
        <f>IF(Table13[[#This Row],[method_payment]]=2,1,0)</f>
        <v>1</v>
      </c>
      <c r="AJ493">
        <f>IF(Table13[[#This Row],[method_payment]]=3,1,0)</f>
        <v>0</v>
      </c>
      <c r="AK493">
        <f>IF(Table13[[#This Row],[method_payment]]=5,1,0)</f>
        <v>0</v>
      </c>
      <c r="AL493">
        <f>IF(Table13[[#This Row],[method_payment]]=6,1,0)</f>
        <v>0</v>
      </c>
      <c r="AM493" t="s">
        <v>16</v>
      </c>
      <c r="AN493" t="s">
        <v>16</v>
      </c>
      <c r="AO493">
        <v>2</v>
      </c>
      <c r="AP493" s="2">
        <v>348.6</v>
      </c>
      <c r="AQ493" s="3">
        <f>IF(AND(Table13[[#This Row],[Average_amount_spent_per_visit_last_3_months]]&gt;=1,Table13[[#This Row],[Average_amount_spent_per_visit_last_3_months]]&lt;=999),1,0)</f>
        <v>1</v>
      </c>
      <c r="AR493" s="3">
        <f>IF(AND(Table13[[#This Row],[Average_amount_spent_per_visit_last_3_months]]&gt;=1000,Table13[[#This Row],[Average_amount_spent_per_visit_last_3_months]]&lt;=6700),1,0)</f>
        <v>0</v>
      </c>
      <c r="AS493">
        <v>2</v>
      </c>
      <c r="AT493">
        <v>25</v>
      </c>
      <c r="AU493">
        <f>IF(AND(Table13[[#This Row],[Age]]&gt;=18,Table13[[#This Row],[Age]]&lt;=25),1,0)</f>
        <v>1</v>
      </c>
      <c r="AV493">
        <f>IF(AND(Table13[[#This Row],[Age]]&gt;=26,Table13[[#This Row],[Age]]&lt;=35),1,0)</f>
        <v>0</v>
      </c>
      <c r="AW493">
        <f>IF(AND(Table13[[#This Row],[Age]]&gt;=36,Table13[[#This Row],[Age]]&lt;=45),1,0)</f>
        <v>0</v>
      </c>
      <c r="AX493">
        <f>IF(AND(Table13[[#This Row],[Age]]&gt;=46,Table13[[#This Row],[Age]]&lt;=55),1,0)</f>
        <v>0</v>
      </c>
      <c r="AY493">
        <f>IF(AND(Table13[[#This Row],[Age]]&gt;=56,Table13[[#This Row],[Age]]&lt;=67),1,0)</f>
        <v>0</v>
      </c>
      <c r="AZ493" t="s">
        <v>25</v>
      </c>
      <c r="BA493">
        <f>IF(Table13[[#This Row],[Marital Status]]="Married",1,0)</f>
        <v>1</v>
      </c>
      <c r="BB493">
        <f>IF(Table13[[#This Row],[Marital Status]]="Single",1,0)</f>
        <v>0</v>
      </c>
      <c r="BC493" t="s">
        <v>28</v>
      </c>
      <c r="BD493">
        <f>IF(Table13[[#This Row],[gender]]="Male",1,0)</f>
        <v>0</v>
      </c>
      <c r="BE493">
        <f>IF(Table13[[#This Row],[gender]]="Female",1,0)</f>
        <v>1</v>
      </c>
      <c r="BF493" t="s">
        <v>19</v>
      </c>
      <c r="BG493">
        <f>IF(Table13[[#This Row],[Highest level of Education]]="Did not attend school",1,0)</f>
        <v>0</v>
      </c>
      <c r="BH493">
        <f>IF(Table13[[#This Row],[Highest level of Education]]="K12 completed",1,0)</f>
        <v>0</v>
      </c>
      <c r="BI493">
        <f>IF(Table13[[#This Row],[Highest level of Education]]="High School Completed",1,0)</f>
        <v>0</v>
      </c>
      <c r="BJ493">
        <f>IF(Table13[[#This Row],[Highest level of Education]]="Technical Diploma/Partially completed College",1,0)</f>
        <v>0</v>
      </c>
      <c r="BK493">
        <f>IF(Table13[[#This Row],[Highest level of Education]]="University/College Degree",1,0)</f>
        <v>1</v>
      </c>
      <c r="BL493">
        <f>IF(Table13[[#This Row],[Highest level of Education]]="Post-graduate education",1,0)</f>
        <v>0</v>
      </c>
      <c r="BM493">
        <v>2</v>
      </c>
      <c r="BN493">
        <v>1</v>
      </c>
      <c r="BO493">
        <v>3</v>
      </c>
      <c r="BP493">
        <f>IF(Table13[[#This Row],[Monthly_Income 1_5500 2_8000 3_11000 4_15000 5_20000 6_27000 7_35000 8_5000 9_51000 98_0]]=1,1,0)</f>
        <v>0</v>
      </c>
      <c r="BQ493">
        <f>IF(Table13[[#This Row],[Monthly_Income 1_5500 2_8000 3_11000 4_15000 5_20000 6_27000 7_35000 8_5000 9_51000 98_0]]=2,1,0)</f>
        <v>0</v>
      </c>
      <c r="BR493">
        <f>IF(Table13[[#This Row],[Monthly_Income 1_5500 2_8000 3_11000 4_15000 5_20000 6_27000 7_35000 8_5000 9_51000 98_0]]=3,1,0)</f>
        <v>1</v>
      </c>
      <c r="BS493">
        <f>IF(Table13[[#This Row],[Monthly_Income 1_5500 2_8000 3_11000 4_15000 5_20000 6_27000 7_35000 8_5000 9_51000 98_0]]=4,1,0)</f>
        <v>0</v>
      </c>
      <c r="BT493">
        <f>IF(Table13[[#This Row],[Monthly_Income 1_5500 2_8000 3_11000 4_15000 5_20000 6_27000 7_35000 8_5000 9_51000 98_0]]=5,1,0)</f>
        <v>0</v>
      </c>
      <c r="BU493">
        <f>IF(Table13[[#This Row],[Monthly_Income 1_5500 2_8000 3_11000 4_15000 5_20000 6_27000 7_35000 8_5000 9_51000 98_0]]=6,1,0)</f>
        <v>0</v>
      </c>
      <c r="BV493">
        <f>IF(Table13[[#This Row],[Monthly_Income 1_5500 2_8000 3_11000 4_15000 5_20000 6_27000 7_35000 8_5000 9_51000 98_0]]=7,1,0)</f>
        <v>0</v>
      </c>
      <c r="BW493">
        <f>IF(Table13[[#This Row],[Monthly_Income 1_5500 2_8000 3_11000 4_15000 5_20000 6_27000 7_35000 8_5000 9_51000 98_0]]=8,1,0)</f>
        <v>0</v>
      </c>
      <c r="BX493">
        <f>IF(Table13[[#This Row],[Monthly_Income 1_5500 2_8000 3_11000 4_15000 5_20000 6_27000 7_35000 8_5000 9_51000 98_0]]=9,1,0)</f>
        <v>0</v>
      </c>
      <c r="BY493">
        <f>IF(Table13[[#This Row],[Monthly_Income 1_5500 2_8000 3_11000 4_15000 5_20000 6_27000 7_35000 8_5000 9_51000 98_0]]=98,1,0)</f>
        <v>0</v>
      </c>
      <c r="BZ493">
        <v>6</v>
      </c>
      <c r="CA493">
        <f>IF(Table13[[#This Row],[Monthly_Household_Income]]=1,1,0)</f>
        <v>0</v>
      </c>
      <c r="CB493">
        <f>IF(Table13[[#This Row],[Monthly_Household_Income]]=2,1,0)</f>
        <v>0</v>
      </c>
      <c r="CC493">
        <f>IF(Table13[[#This Row],[Monthly_Household_Income]]=3,1,0)</f>
        <v>0</v>
      </c>
      <c r="CD493">
        <f>IF(Table13[[#This Row],[Monthly_Household_Income]]=4,1,0)</f>
        <v>0</v>
      </c>
      <c r="CE493">
        <f>IF(Table13[[#This Row],[Monthly_Household_Income]]=5,1,0)</f>
        <v>0</v>
      </c>
      <c r="CF493">
        <f>IF(Table13[[#This Row],[Monthly_Household_Income]]=6,1,0)</f>
        <v>1</v>
      </c>
      <c r="CG493">
        <f>IF(Table13[[#This Row],[Monthly_Household_Income]]=7,1,0)</f>
        <v>0</v>
      </c>
      <c r="CH493">
        <f>IF(Table13[[#This Row],[Monthly_Household_Income]]=8,1,0)</f>
        <v>0</v>
      </c>
      <c r="CI493">
        <f>IF(Table13[[#This Row],[Monthly_Household_Income]]=9,1,0)</f>
        <v>0</v>
      </c>
      <c r="CJ493">
        <f>IF(Table13[[#This Row],[Monthly_Household_Income]]=98,1,0)</f>
        <v>0</v>
      </c>
    </row>
    <row r="494" spans="1:88">
      <c r="A494">
        <v>1821</v>
      </c>
      <c r="B494" s="1">
        <v>43004</v>
      </c>
      <c r="C494" t="s">
        <v>29</v>
      </c>
      <c r="D494">
        <v>8</v>
      </c>
      <c r="E494">
        <v>8</v>
      </c>
      <c r="F494">
        <v>8</v>
      </c>
      <c r="G494">
        <v>8</v>
      </c>
      <c r="H494">
        <v>8</v>
      </c>
      <c r="I494">
        <v>8</v>
      </c>
      <c r="J494" t="s">
        <v>15</v>
      </c>
      <c r="K494">
        <v>8</v>
      </c>
      <c r="L494">
        <v>8</v>
      </c>
      <c r="M494">
        <v>7</v>
      </c>
      <c r="N494">
        <v>7</v>
      </c>
      <c r="O494">
        <v>7</v>
      </c>
      <c r="P494">
        <v>9</v>
      </c>
      <c r="Q494">
        <v>7</v>
      </c>
      <c r="R494">
        <v>8</v>
      </c>
      <c r="S494">
        <v>9</v>
      </c>
      <c r="T494">
        <v>8</v>
      </c>
      <c r="U494">
        <v>9</v>
      </c>
      <c r="V494">
        <v>7</v>
      </c>
      <c r="W494">
        <v>10</v>
      </c>
      <c r="X494">
        <v>6</v>
      </c>
      <c r="Y494">
        <v>8</v>
      </c>
      <c r="Z494">
        <v>8</v>
      </c>
      <c r="AA494">
        <v>8</v>
      </c>
      <c r="AB494">
        <v>7</v>
      </c>
      <c r="AC494">
        <v>1</v>
      </c>
      <c r="AD494">
        <f>IF(Table13[[#This Row],[payment]]=1,1,0)</f>
        <v>1</v>
      </c>
      <c r="AE494">
        <f>IF(Table13[[#This Row],[payment]]=2,1,0)</f>
        <v>0</v>
      </c>
      <c r="AF494">
        <f>IF(Table13[[#This Row],[payment]]=3,1,0)</f>
        <v>0</v>
      </c>
      <c r="AG494">
        <v>6</v>
      </c>
      <c r="AH494">
        <f>IF(Table13[[#This Row],[method_payment]]=1,1,0)</f>
        <v>0</v>
      </c>
      <c r="AI494">
        <f>IF(Table13[[#This Row],[method_payment]]=2,1,0)</f>
        <v>0</v>
      </c>
      <c r="AJ494">
        <f>IF(Table13[[#This Row],[method_payment]]=3,1,0)</f>
        <v>0</v>
      </c>
      <c r="AK494">
        <f>IF(Table13[[#This Row],[method_payment]]=5,1,0)</f>
        <v>0</v>
      </c>
      <c r="AL494">
        <f>IF(Table13[[#This Row],[method_payment]]=6,1,0)</f>
        <v>1</v>
      </c>
      <c r="AM494" t="s">
        <v>15</v>
      </c>
      <c r="AN494" t="s">
        <v>15</v>
      </c>
      <c r="AO494">
        <v>1</v>
      </c>
      <c r="AP494" s="2">
        <v>598.36</v>
      </c>
      <c r="AQ494" s="3">
        <f>IF(AND(Table13[[#This Row],[Average_amount_spent_per_visit_last_3_months]]&gt;=1,Table13[[#This Row],[Average_amount_spent_per_visit_last_3_months]]&lt;=999),1,0)</f>
        <v>1</v>
      </c>
      <c r="AR494" s="3">
        <f>IF(AND(Table13[[#This Row],[Average_amount_spent_per_visit_last_3_months]]&gt;=1000,Table13[[#This Row],[Average_amount_spent_per_visit_last_3_months]]&lt;=6700),1,0)</f>
        <v>0</v>
      </c>
      <c r="AS494">
        <v>2</v>
      </c>
      <c r="AT494">
        <v>36</v>
      </c>
      <c r="AU494">
        <f>IF(AND(Table13[[#This Row],[Age]]&gt;=18,Table13[[#This Row],[Age]]&lt;=25),1,0)</f>
        <v>0</v>
      </c>
      <c r="AV494">
        <f>IF(AND(Table13[[#This Row],[Age]]&gt;=26,Table13[[#This Row],[Age]]&lt;=35),1,0)</f>
        <v>0</v>
      </c>
      <c r="AW494">
        <f>IF(AND(Table13[[#This Row],[Age]]&gt;=36,Table13[[#This Row],[Age]]&lt;=45),1,0)</f>
        <v>1</v>
      </c>
      <c r="AX494">
        <f>IF(AND(Table13[[#This Row],[Age]]&gt;=46,Table13[[#This Row],[Age]]&lt;=55),1,0)</f>
        <v>0</v>
      </c>
      <c r="AY494">
        <f>IF(AND(Table13[[#This Row],[Age]]&gt;=56,Table13[[#This Row],[Age]]&lt;=67),1,0)</f>
        <v>0</v>
      </c>
      <c r="AZ494" t="s">
        <v>24</v>
      </c>
      <c r="BA494">
        <f>IF(Table13[[#This Row],[Marital Status]]="Married",1,0)</f>
        <v>0</v>
      </c>
      <c r="BB494">
        <f>IF(Table13[[#This Row],[Marital Status]]="Single",1,0)</f>
        <v>1</v>
      </c>
      <c r="BC494" t="s">
        <v>27</v>
      </c>
      <c r="BD494">
        <f>IF(Table13[[#This Row],[gender]]="Male",1,0)</f>
        <v>1</v>
      </c>
      <c r="BE494">
        <f>IF(Table13[[#This Row],[gender]]="Female",1,0)</f>
        <v>0</v>
      </c>
      <c r="BF494" t="s">
        <v>19</v>
      </c>
      <c r="BG494">
        <f>IF(Table13[[#This Row],[Highest level of Education]]="Did not attend school",1,0)</f>
        <v>0</v>
      </c>
      <c r="BH494">
        <f>IF(Table13[[#This Row],[Highest level of Education]]="K12 completed",1,0)</f>
        <v>0</v>
      </c>
      <c r="BI494">
        <f>IF(Table13[[#This Row],[Highest level of Education]]="High School Completed",1,0)</f>
        <v>0</v>
      </c>
      <c r="BJ494">
        <f>IF(Table13[[#This Row],[Highest level of Education]]="Technical Diploma/Partially completed College",1,0)</f>
        <v>0</v>
      </c>
      <c r="BK494">
        <f>IF(Table13[[#This Row],[Highest level of Education]]="University/College Degree",1,0)</f>
        <v>1</v>
      </c>
      <c r="BL494">
        <f>IF(Table13[[#This Row],[Highest level of Education]]="Post-graduate education",1,0)</f>
        <v>0</v>
      </c>
      <c r="BM494">
        <v>0</v>
      </c>
      <c r="BN494">
        <v>1</v>
      </c>
      <c r="BO494">
        <v>4</v>
      </c>
      <c r="BP494">
        <f>IF(Table13[[#This Row],[Monthly_Income 1_5500 2_8000 3_11000 4_15000 5_20000 6_27000 7_35000 8_5000 9_51000 98_0]]=1,1,0)</f>
        <v>0</v>
      </c>
      <c r="BQ494">
        <f>IF(Table13[[#This Row],[Monthly_Income 1_5500 2_8000 3_11000 4_15000 5_20000 6_27000 7_35000 8_5000 9_51000 98_0]]=2,1,0)</f>
        <v>0</v>
      </c>
      <c r="BR494">
        <f>IF(Table13[[#This Row],[Monthly_Income 1_5500 2_8000 3_11000 4_15000 5_20000 6_27000 7_35000 8_5000 9_51000 98_0]]=3,1,0)</f>
        <v>0</v>
      </c>
      <c r="BS494">
        <f>IF(Table13[[#This Row],[Monthly_Income 1_5500 2_8000 3_11000 4_15000 5_20000 6_27000 7_35000 8_5000 9_51000 98_0]]=4,1,0)</f>
        <v>1</v>
      </c>
      <c r="BT494">
        <f>IF(Table13[[#This Row],[Monthly_Income 1_5500 2_8000 3_11000 4_15000 5_20000 6_27000 7_35000 8_5000 9_51000 98_0]]=5,1,0)</f>
        <v>0</v>
      </c>
      <c r="BU494">
        <f>IF(Table13[[#This Row],[Monthly_Income 1_5500 2_8000 3_11000 4_15000 5_20000 6_27000 7_35000 8_5000 9_51000 98_0]]=6,1,0)</f>
        <v>0</v>
      </c>
      <c r="BV494">
        <f>IF(Table13[[#This Row],[Monthly_Income 1_5500 2_8000 3_11000 4_15000 5_20000 6_27000 7_35000 8_5000 9_51000 98_0]]=7,1,0)</f>
        <v>0</v>
      </c>
      <c r="BW494">
        <f>IF(Table13[[#This Row],[Monthly_Income 1_5500 2_8000 3_11000 4_15000 5_20000 6_27000 7_35000 8_5000 9_51000 98_0]]=8,1,0)</f>
        <v>0</v>
      </c>
      <c r="BX494">
        <f>IF(Table13[[#This Row],[Monthly_Income 1_5500 2_8000 3_11000 4_15000 5_20000 6_27000 7_35000 8_5000 9_51000 98_0]]=9,1,0)</f>
        <v>0</v>
      </c>
      <c r="BY494">
        <f>IF(Table13[[#This Row],[Monthly_Income 1_5500 2_8000 3_11000 4_15000 5_20000 6_27000 7_35000 8_5000 9_51000 98_0]]=98,1,0)</f>
        <v>0</v>
      </c>
      <c r="BZ494">
        <v>6</v>
      </c>
      <c r="CA494">
        <f>IF(Table13[[#This Row],[Monthly_Household_Income]]=1,1,0)</f>
        <v>0</v>
      </c>
      <c r="CB494">
        <f>IF(Table13[[#This Row],[Monthly_Household_Income]]=2,1,0)</f>
        <v>0</v>
      </c>
      <c r="CC494">
        <f>IF(Table13[[#This Row],[Monthly_Household_Income]]=3,1,0)</f>
        <v>0</v>
      </c>
      <c r="CD494">
        <f>IF(Table13[[#This Row],[Monthly_Household_Income]]=4,1,0)</f>
        <v>0</v>
      </c>
      <c r="CE494">
        <f>IF(Table13[[#This Row],[Monthly_Household_Income]]=5,1,0)</f>
        <v>0</v>
      </c>
      <c r="CF494">
        <f>IF(Table13[[#This Row],[Monthly_Household_Income]]=6,1,0)</f>
        <v>1</v>
      </c>
      <c r="CG494">
        <f>IF(Table13[[#This Row],[Monthly_Household_Income]]=7,1,0)</f>
        <v>0</v>
      </c>
      <c r="CH494">
        <f>IF(Table13[[#This Row],[Monthly_Household_Income]]=8,1,0)</f>
        <v>0</v>
      </c>
      <c r="CI494">
        <f>IF(Table13[[#This Row],[Monthly_Household_Income]]=9,1,0)</f>
        <v>0</v>
      </c>
      <c r="CJ494">
        <f>IF(Table13[[#This Row],[Monthly_Household_Income]]=98,1,0)</f>
        <v>0</v>
      </c>
    </row>
    <row r="495" spans="1:88">
      <c r="A495">
        <v>1822</v>
      </c>
      <c r="B495" s="1">
        <v>43022</v>
      </c>
      <c r="C495" t="s">
        <v>2</v>
      </c>
      <c r="D495">
        <v>8</v>
      </c>
      <c r="E495">
        <v>9</v>
      </c>
      <c r="F495">
        <v>7</v>
      </c>
      <c r="G495">
        <v>7</v>
      </c>
      <c r="H495">
        <v>7</v>
      </c>
      <c r="I495">
        <v>7</v>
      </c>
      <c r="J495" t="s">
        <v>15</v>
      </c>
      <c r="K495">
        <v>7</v>
      </c>
      <c r="L495">
        <v>9</v>
      </c>
      <c r="M495">
        <v>8</v>
      </c>
      <c r="N495">
        <v>8</v>
      </c>
      <c r="O495">
        <v>9</v>
      </c>
      <c r="P495">
        <v>7</v>
      </c>
      <c r="Q495">
        <v>7</v>
      </c>
      <c r="R495">
        <v>9</v>
      </c>
      <c r="S495">
        <v>8</v>
      </c>
      <c r="T495">
        <v>7</v>
      </c>
      <c r="U495">
        <v>9</v>
      </c>
      <c r="V495">
        <v>7</v>
      </c>
      <c r="W495">
        <v>6</v>
      </c>
      <c r="X495">
        <v>6</v>
      </c>
      <c r="Y495">
        <v>7</v>
      </c>
      <c r="Z495">
        <v>10</v>
      </c>
      <c r="AA495">
        <v>7</v>
      </c>
      <c r="AB495">
        <v>7</v>
      </c>
      <c r="AC495">
        <v>2</v>
      </c>
      <c r="AD495">
        <f>IF(Table13[[#This Row],[payment]]=1,1,0)</f>
        <v>0</v>
      </c>
      <c r="AE495">
        <f>IF(Table13[[#This Row],[payment]]=2,1,0)</f>
        <v>1</v>
      </c>
      <c r="AF495">
        <f>IF(Table13[[#This Row],[payment]]=3,1,0)</f>
        <v>0</v>
      </c>
      <c r="AG495">
        <v>6</v>
      </c>
      <c r="AH495">
        <f>IF(Table13[[#This Row],[method_payment]]=1,1,0)</f>
        <v>0</v>
      </c>
      <c r="AI495">
        <f>IF(Table13[[#This Row],[method_payment]]=2,1,0)</f>
        <v>0</v>
      </c>
      <c r="AJ495">
        <f>IF(Table13[[#This Row],[method_payment]]=3,1,0)</f>
        <v>0</v>
      </c>
      <c r="AK495">
        <f>IF(Table13[[#This Row],[method_payment]]=5,1,0)</f>
        <v>0</v>
      </c>
      <c r="AL495">
        <f>IF(Table13[[#This Row],[method_payment]]=6,1,0)</f>
        <v>1</v>
      </c>
      <c r="AM495" t="s">
        <v>16</v>
      </c>
      <c r="AN495" t="s">
        <v>16</v>
      </c>
      <c r="AO495">
        <v>1</v>
      </c>
      <c r="AP495" s="2">
        <v>72.86</v>
      </c>
      <c r="AQ495" s="3">
        <f>IF(AND(Table13[[#This Row],[Average_amount_spent_per_visit_last_3_months]]&gt;=1,Table13[[#This Row],[Average_amount_spent_per_visit_last_3_months]]&lt;=999),1,0)</f>
        <v>1</v>
      </c>
      <c r="AR495" s="3">
        <f>IF(AND(Table13[[#This Row],[Average_amount_spent_per_visit_last_3_months]]&gt;=1000,Table13[[#This Row],[Average_amount_spent_per_visit_last_3_months]]&lt;=6700),1,0)</f>
        <v>0</v>
      </c>
      <c r="AS495">
        <v>3</v>
      </c>
      <c r="AT495">
        <v>38</v>
      </c>
      <c r="AU495">
        <f>IF(AND(Table13[[#This Row],[Age]]&gt;=18,Table13[[#This Row],[Age]]&lt;=25),1,0)</f>
        <v>0</v>
      </c>
      <c r="AV495">
        <f>IF(AND(Table13[[#This Row],[Age]]&gt;=26,Table13[[#This Row],[Age]]&lt;=35),1,0)</f>
        <v>0</v>
      </c>
      <c r="AW495">
        <f>IF(AND(Table13[[#This Row],[Age]]&gt;=36,Table13[[#This Row],[Age]]&lt;=45),1,0)</f>
        <v>1</v>
      </c>
      <c r="AX495">
        <f>IF(AND(Table13[[#This Row],[Age]]&gt;=46,Table13[[#This Row],[Age]]&lt;=55),1,0)</f>
        <v>0</v>
      </c>
      <c r="AY495">
        <f>IF(AND(Table13[[#This Row],[Age]]&gt;=56,Table13[[#This Row],[Age]]&lt;=67),1,0)</f>
        <v>0</v>
      </c>
      <c r="AZ495" t="s">
        <v>25</v>
      </c>
      <c r="BA495">
        <f>IF(Table13[[#This Row],[Marital Status]]="Married",1,0)</f>
        <v>1</v>
      </c>
      <c r="BB495">
        <f>IF(Table13[[#This Row],[Marital Status]]="Single",1,0)</f>
        <v>0</v>
      </c>
      <c r="BC495" t="s">
        <v>28</v>
      </c>
      <c r="BD495">
        <f>IF(Table13[[#This Row],[gender]]="Male",1,0)</f>
        <v>0</v>
      </c>
      <c r="BE495">
        <f>IF(Table13[[#This Row],[gender]]="Female",1,0)</f>
        <v>1</v>
      </c>
      <c r="BF495" t="s">
        <v>20</v>
      </c>
      <c r="BG495">
        <f>IF(Table13[[#This Row],[Highest level of Education]]="Did not attend school",1,0)</f>
        <v>0</v>
      </c>
      <c r="BH495">
        <f>IF(Table13[[#This Row],[Highest level of Education]]="K12 completed",1,0)</f>
        <v>0</v>
      </c>
      <c r="BI495">
        <f>IF(Table13[[#This Row],[Highest level of Education]]="High School Completed",1,0)</f>
        <v>1</v>
      </c>
      <c r="BJ495">
        <f>IF(Table13[[#This Row],[Highest level of Education]]="Technical Diploma/Partially completed College",1,0)</f>
        <v>0</v>
      </c>
      <c r="BK495">
        <f>IF(Table13[[#This Row],[Highest level of Education]]="University/College Degree",1,0)</f>
        <v>0</v>
      </c>
      <c r="BL495">
        <f>IF(Table13[[#This Row],[Highest level of Education]]="Post-graduate education",1,0)</f>
        <v>0</v>
      </c>
      <c r="BM495">
        <v>5</v>
      </c>
      <c r="BN495">
        <v>3</v>
      </c>
      <c r="BO495" t="s">
        <v>1</v>
      </c>
      <c r="BP495">
        <f>IF(Table13[[#This Row],[Monthly_Income 1_5500 2_8000 3_11000 4_15000 5_20000 6_27000 7_35000 8_5000 9_51000 98_0]]=1,1,0)</f>
        <v>0</v>
      </c>
      <c r="BQ495">
        <f>IF(Table13[[#This Row],[Monthly_Income 1_5500 2_8000 3_11000 4_15000 5_20000 6_27000 7_35000 8_5000 9_51000 98_0]]=2,1,0)</f>
        <v>0</v>
      </c>
      <c r="BR495">
        <f>IF(Table13[[#This Row],[Monthly_Income 1_5500 2_8000 3_11000 4_15000 5_20000 6_27000 7_35000 8_5000 9_51000 98_0]]=3,1,0)</f>
        <v>0</v>
      </c>
      <c r="BS495">
        <f>IF(Table13[[#This Row],[Monthly_Income 1_5500 2_8000 3_11000 4_15000 5_20000 6_27000 7_35000 8_5000 9_51000 98_0]]=4,1,0)</f>
        <v>0</v>
      </c>
      <c r="BT495">
        <f>IF(Table13[[#This Row],[Monthly_Income 1_5500 2_8000 3_11000 4_15000 5_20000 6_27000 7_35000 8_5000 9_51000 98_0]]=5,1,0)</f>
        <v>0</v>
      </c>
      <c r="BU495">
        <f>IF(Table13[[#This Row],[Monthly_Income 1_5500 2_8000 3_11000 4_15000 5_20000 6_27000 7_35000 8_5000 9_51000 98_0]]=6,1,0)</f>
        <v>0</v>
      </c>
      <c r="BV495">
        <f>IF(Table13[[#This Row],[Monthly_Income 1_5500 2_8000 3_11000 4_15000 5_20000 6_27000 7_35000 8_5000 9_51000 98_0]]=7,1,0)</f>
        <v>0</v>
      </c>
      <c r="BW495">
        <f>IF(Table13[[#This Row],[Monthly_Income 1_5500 2_8000 3_11000 4_15000 5_20000 6_27000 7_35000 8_5000 9_51000 98_0]]=8,1,0)</f>
        <v>0</v>
      </c>
      <c r="BX495">
        <f>IF(Table13[[#This Row],[Monthly_Income 1_5500 2_8000 3_11000 4_15000 5_20000 6_27000 7_35000 8_5000 9_51000 98_0]]=9,1,0)</f>
        <v>0</v>
      </c>
      <c r="BY495">
        <f>IF(Table13[[#This Row],[Monthly_Income 1_5500 2_8000 3_11000 4_15000 5_20000 6_27000 7_35000 8_5000 9_51000 98_0]]=98,1,0)</f>
        <v>0</v>
      </c>
      <c r="BZ495">
        <v>3</v>
      </c>
      <c r="CA495">
        <f>IF(Table13[[#This Row],[Monthly_Household_Income]]=1,1,0)</f>
        <v>0</v>
      </c>
      <c r="CB495">
        <f>IF(Table13[[#This Row],[Monthly_Household_Income]]=2,1,0)</f>
        <v>0</v>
      </c>
      <c r="CC495">
        <f>IF(Table13[[#This Row],[Monthly_Household_Income]]=3,1,0)</f>
        <v>1</v>
      </c>
      <c r="CD495">
        <f>IF(Table13[[#This Row],[Monthly_Household_Income]]=4,1,0)</f>
        <v>0</v>
      </c>
      <c r="CE495">
        <f>IF(Table13[[#This Row],[Monthly_Household_Income]]=5,1,0)</f>
        <v>0</v>
      </c>
      <c r="CF495">
        <f>IF(Table13[[#This Row],[Monthly_Household_Income]]=6,1,0)</f>
        <v>0</v>
      </c>
      <c r="CG495">
        <f>IF(Table13[[#This Row],[Monthly_Household_Income]]=7,1,0)</f>
        <v>0</v>
      </c>
      <c r="CH495">
        <f>IF(Table13[[#This Row],[Monthly_Household_Income]]=8,1,0)</f>
        <v>0</v>
      </c>
      <c r="CI495">
        <f>IF(Table13[[#This Row],[Monthly_Household_Income]]=9,1,0)</f>
        <v>0</v>
      </c>
      <c r="CJ495">
        <f>IF(Table13[[#This Row],[Monthly_Household_Income]]=98,1,0)</f>
        <v>0</v>
      </c>
    </row>
    <row r="496" spans="1:88">
      <c r="A496">
        <v>1824</v>
      </c>
      <c r="B496" s="1">
        <v>43192</v>
      </c>
      <c r="C496" t="s">
        <v>29</v>
      </c>
      <c r="D496">
        <v>8</v>
      </c>
      <c r="E496">
        <v>9</v>
      </c>
      <c r="F496">
        <v>8</v>
      </c>
      <c r="G496">
        <v>8</v>
      </c>
      <c r="H496">
        <v>8</v>
      </c>
      <c r="I496">
        <v>8</v>
      </c>
      <c r="J496" t="s">
        <v>16</v>
      </c>
      <c r="K496">
        <v>9</v>
      </c>
      <c r="L496">
        <v>8</v>
      </c>
      <c r="M496">
        <v>7</v>
      </c>
      <c r="N496">
        <v>9</v>
      </c>
      <c r="O496">
        <v>9</v>
      </c>
      <c r="P496">
        <v>8</v>
      </c>
      <c r="Q496">
        <v>8</v>
      </c>
      <c r="R496">
        <v>7</v>
      </c>
      <c r="S496">
        <v>7</v>
      </c>
      <c r="T496">
        <v>8</v>
      </c>
      <c r="U496">
        <v>7</v>
      </c>
      <c r="V496">
        <v>6</v>
      </c>
      <c r="W496">
        <v>8</v>
      </c>
      <c r="X496">
        <v>9</v>
      </c>
      <c r="Y496">
        <v>7</v>
      </c>
      <c r="Z496">
        <v>8</v>
      </c>
      <c r="AA496">
        <v>6</v>
      </c>
      <c r="AB496">
        <v>6</v>
      </c>
      <c r="AC496">
        <v>2</v>
      </c>
      <c r="AD496">
        <f>IF(Table13[[#This Row],[payment]]=1,1,0)</f>
        <v>0</v>
      </c>
      <c r="AE496">
        <f>IF(Table13[[#This Row],[payment]]=2,1,0)</f>
        <v>1</v>
      </c>
      <c r="AF496">
        <f>IF(Table13[[#This Row],[payment]]=3,1,0)</f>
        <v>0</v>
      </c>
      <c r="AG496">
        <v>1</v>
      </c>
      <c r="AH496">
        <f>IF(Table13[[#This Row],[method_payment]]=1,1,0)</f>
        <v>1</v>
      </c>
      <c r="AI496">
        <f>IF(Table13[[#This Row],[method_payment]]=2,1,0)</f>
        <v>0</v>
      </c>
      <c r="AJ496">
        <f>IF(Table13[[#This Row],[method_payment]]=3,1,0)</f>
        <v>0</v>
      </c>
      <c r="AK496">
        <f>IF(Table13[[#This Row],[method_payment]]=5,1,0)</f>
        <v>0</v>
      </c>
      <c r="AL496">
        <f>IF(Table13[[#This Row],[method_payment]]=6,1,0)</f>
        <v>0</v>
      </c>
      <c r="AM496" t="s">
        <v>16</v>
      </c>
      <c r="AN496" t="s">
        <v>15</v>
      </c>
      <c r="AO496">
        <v>1</v>
      </c>
      <c r="AP496" s="2">
        <v>514.74</v>
      </c>
      <c r="AQ496" s="3">
        <f>IF(AND(Table13[[#This Row],[Average_amount_spent_per_visit_last_3_months]]&gt;=1,Table13[[#This Row],[Average_amount_spent_per_visit_last_3_months]]&lt;=999),1,0)</f>
        <v>1</v>
      </c>
      <c r="AR496" s="3">
        <f>IF(AND(Table13[[#This Row],[Average_amount_spent_per_visit_last_3_months]]&gt;=1000,Table13[[#This Row],[Average_amount_spent_per_visit_last_3_months]]&lt;=6700),1,0)</f>
        <v>0</v>
      </c>
      <c r="AS496">
        <v>3</v>
      </c>
      <c r="AT496">
        <v>40</v>
      </c>
      <c r="AU496">
        <f>IF(AND(Table13[[#This Row],[Age]]&gt;=18,Table13[[#This Row],[Age]]&lt;=25),1,0)</f>
        <v>0</v>
      </c>
      <c r="AV496">
        <f>IF(AND(Table13[[#This Row],[Age]]&gt;=26,Table13[[#This Row],[Age]]&lt;=35),1,0)</f>
        <v>0</v>
      </c>
      <c r="AW496">
        <f>IF(AND(Table13[[#This Row],[Age]]&gt;=36,Table13[[#This Row],[Age]]&lt;=45),1,0)</f>
        <v>1</v>
      </c>
      <c r="AX496">
        <f>IF(AND(Table13[[#This Row],[Age]]&gt;=46,Table13[[#This Row],[Age]]&lt;=55),1,0)</f>
        <v>0</v>
      </c>
      <c r="AY496">
        <f>IF(AND(Table13[[#This Row],[Age]]&gt;=56,Table13[[#This Row],[Age]]&lt;=67),1,0)</f>
        <v>0</v>
      </c>
      <c r="AZ496" t="s">
        <v>25</v>
      </c>
      <c r="BA496">
        <f>IF(Table13[[#This Row],[Marital Status]]="Married",1,0)</f>
        <v>1</v>
      </c>
      <c r="BB496">
        <f>IF(Table13[[#This Row],[Marital Status]]="Single",1,0)</f>
        <v>0</v>
      </c>
      <c r="BC496" t="s">
        <v>28</v>
      </c>
      <c r="BD496">
        <f>IF(Table13[[#This Row],[gender]]="Male",1,0)</f>
        <v>0</v>
      </c>
      <c r="BE496">
        <f>IF(Table13[[#This Row],[gender]]="Female",1,0)</f>
        <v>1</v>
      </c>
      <c r="BF496" t="s">
        <v>19</v>
      </c>
      <c r="BG496">
        <f>IF(Table13[[#This Row],[Highest level of Education]]="Did not attend school",1,0)</f>
        <v>0</v>
      </c>
      <c r="BH496">
        <f>IF(Table13[[#This Row],[Highest level of Education]]="K12 completed",1,0)</f>
        <v>0</v>
      </c>
      <c r="BI496">
        <f>IF(Table13[[#This Row],[Highest level of Education]]="High School Completed",1,0)</f>
        <v>0</v>
      </c>
      <c r="BJ496">
        <f>IF(Table13[[#This Row],[Highest level of Education]]="Technical Diploma/Partially completed College",1,0)</f>
        <v>0</v>
      </c>
      <c r="BK496">
        <f>IF(Table13[[#This Row],[Highest level of Education]]="University/College Degree",1,0)</f>
        <v>1</v>
      </c>
      <c r="BL496">
        <f>IF(Table13[[#This Row],[Highest level of Education]]="Post-graduate education",1,0)</f>
        <v>0</v>
      </c>
      <c r="BM496">
        <v>3</v>
      </c>
      <c r="BN496">
        <v>3</v>
      </c>
      <c r="BO496" t="s">
        <v>1</v>
      </c>
      <c r="BP496">
        <f>IF(Table13[[#This Row],[Monthly_Income 1_5500 2_8000 3_11000 4_15000 5_20000 6_27000 7_35000 8_5000 9_51000 98_0]]=1,1,0)</f>
        <v>0</v>
      </c>
      <c r="BQ496">
        <f>IF(Table13[[#This Row],[Monthly_Income 1_5500 2_8000 3_11000 4_15000 5_20000 6_27000 7_35000 8_5000 9_51000 98_0]]=2,1,0)</f>
        <v>0</v>
      </c>
      <c r="BR496">
        <f>IF(Table13[[#This Row],[Monthly_Income 1_5500 2_8000 3_11000 4_15000 5_20000 6_27000 7_35000 8_5000 9_51000 98_0]]=3,1,0)</f>
        <v>0</v>
      </c>
      <c r="BS496">
        <f>IF(Table13[[#This Row],[Monthly_Income 1_5500 2_8000 3_11000 4_15000 5_20000 6_27000 7_35000 8_5000 9_51000 98_0]]=4,1,0)</f>
        <v>0</v>
      </c>
      <c r="BT496">
        <f>IF(Table13[[#This Row],[Monthly_Income 1_5500 2_8000 3_11000 4_15000 5_20000 6_27000 7_35000 8_5000 9_51000 98_0]]=5,1,0)</f>
        <v>0</v>
      </c>
      <c r="BU496">
        <f>IF(Table13[[#This Row],[Monthly_Income 1_5500 2_8000 3_11000 4_15000 5_20000 6_27000 7_35000 8_5000 9_51000 98_0]]=6,1,0)</f>
        <v>0</v>
      </c>
      <c r="BV496">
        <f>IF(Table13[[#This Row],[Monthly_Income 1_5500 2_8000 3_11000 4_15000 5_20000 6_27000 7_35000 8_5000 9_51000 98_0]]=7,1,0)</f>
        <v>0</v>
      </c>
      <c r="BW496">
        <f>IF(Table13[[#This Row],[Monthly_Income 1_5500 2_8000 3_11000 4_15000 5_20000 6_27000 7_35000 8_5000 9_51000 98_0]]=8,1,0)</f>
        <v>0</v>
      </c>
      <c r="BX496">
        <f>IF(Table13[[#This Row],[Monthly_Income 1_5500 2_8000 3_11000 4_15000 5_20000 6_27000 7_35000 8_5000 9_51000 98_0]]=9,1,0)</f>
        <v>0</v>
      </c>
      <c r="BY496">
        <f>IF(Table13[[#This Row],[Monthly_Income 1_5500 2_8000 3_11000 4_15000 5_20000 6_27000 7_35000 8_5000 9_51000 98_0]]=98,1,0)</f>
        <v>0</v>
      </c>
      <c r="BZ496">
        <v>4</v>
      </c>
      <c r="CA496">
        <f>IF(Table13[[#This Row],[Monthly_Household_Income]]=1,1,0)</f>
        <v>0</v>
      </c>
      <c r="CB496">
        <f>IF(Table13[[#This Row],[Monthly_Household_Income]]=2,1,0)</f>
        <v>0</v>
      </c>
      <c r="CC496">
        <f>IF(Table13[[#This Row],[Monthly_Household_Income]]=3,1,0)</f>
        <v>0</v>
      </c>
      <c r="CD496">
        <f>IF(Table13[[#This Row],[Monthly_Household_Income]]=4,1,0)</f>
        <v>1</v>
      </c>
      <c r="CE496">
        <f>IF(Table13[[#This Row],[Monthly_Household_Income]]=5,1,0)</f>
        <v>0</v>
      </c>
      <c r="CF496">
        <f>IF(Table13[[#This Row],[Monthly_Household_Income]]=6,1,0)</f>
        <v>0</v>
      </c>
      <c r="CG496">
        <f>IF(Table13[[#This Row],[Monthly_Household_Income]]=7,1,0)</f>
        <v>0</v>
      </c>
      <c r="CH496">
        <f>IF(Table13[[#This Row],[Monthly_Household_Income]]=8,1,0)</f>
        <v>0</v>
      </c>
      <c r="CI496">
        <f>IF(Table13[[#This Row],[Monthly_Household_Income]]=9,1,0)</f>
        <v>0</v>
      </c>
      <c r="CJ496">
        <f>IF(Table13[[#This Row],[Monthly_Household_Income]]=98,1,0)</f>
        <v>0</v>
      </c>
    </row>
    <row r="497" spans="1:88">
      <c r="A497">
        <v>1827</v>
      </c>
      <c r="B497" s="1">
        <v>42945</v>
      </c>
      <c r="C497" t="s">
        <v>31</v>
      </c>
      <c r="D497">
        <v>6</v>
      </c>
      <c r="E497">
        <v>6</v>
      </c>
      <c r="F497">
        <v>8</v>
      </c>
      <c r="G497">
        <v>6</v>
      </c>
      <c r="H497">
        <v>7</v>
      </c>
      <c r="I497">
        <v>6</v>
      </c>
      <c r="J497" t="s">
        <v>15</v>
      </c>
      <c r="K497">
        <v>7</v>
      </c>
      <c r="L497">
        <v>8</v>
      </c>
      <c r="M497">
        <v>6</v>
      </c>
      <c r="N497">
        <v>6</v>
      </c>
      <c r="O497">
        <v>7</v>
      </c>
      <c r="P497">
        <v>7</v>
      </c>
      <c r="Q497">
        <v>8</v>
      </c>
      <c r="R497">
        <v>6</v>
      </c>
      <c r="S497">
        <v>7</v>
      </c>
      <c r="T497">
        <v>8</v>
      </c>
      <c r="U497">
        <v>7</v>
      </c>
      <c r="V497">
        <v>6</v>
      </c>
      <c r="W497">
        <v>6</v>
      </c>
      <c r="X497">
        <v>6</v>
      </c>
      <c r="Y497">
        <v>7</v>
      </c>
      <c r="Z497">
        <v>8</v>
      </c>
      <c r="AA497">
        <v>7</v>
      </c>
      <c r="AB497">
        <v>7</v>
      </c>
      <c r="AC497">
        <v>1</v>
      </c>
      <c r="AD497">
        <f>IF(Table13[[#This Row],[payment]]=1,1,0)</f>
        <v>1</v>
      </c>
      <c r="AE497">
        <f>IF(Table13[[#This Row],[payment]]=2,1,0)</f>
        <v>0</v>
      </c>
      <c r="AF497">
        <f>IF(Table13[[#This Row],[payment]]=3,1,0)</f>
        <v>0</v>
      </c>
      <c r="AG497">
        <v>5</v>
      </c>
      <c r="AH497">
        <f>IF(Table13[[#This Row],[method_payment]]=1,1,0)</f>
        <v>0</v>
      </c>
      <c r="AI497">
        <f>IF(Table13[[#This Row],[method_payment]]=2,1,0)</f>
        <v>0</v>
      </c>
      <c r="AJ497">
        <f>IF(Table13[[#This Row],[method_payment]]=3,1,0)</f>
        <v>0</v>
      </c>
      <c r="AK497">
        <f>IF(Table13[[#This Row],[method_payment]]=5,1,0)</f>
        <v>1</v>
      </c>
      <c r="AL497">
        <f>IF(Table13[[#This Row],[method_payment]]=6,1,0)</f>
        <v>0</v>
      </c>
      <c r="AM497" t="s">
        <v>15</v>
      </c>
      <c r="AN497" t="s">
        <v>16</v>
      </c>
      <c r="AO497">
        <v>2</v>
      </c>
      <c r="AP497" s="2">
        <v>354.14</v>
      </c>
      <c r="AQ497" s="3">
        <f>IF(AND(Table13[[#This Row],[Average_amount_spent_per_visit_last_3_months]]&gt;=1,Table13[[#This Row],[Average_amount_spent_per_visit_last_3_months]]&lt;=999),1,0)</f>
        <v>1</v>
      </c>
      <c r="AR497" s="3">
        <f>IF(AND(Table13[[#This Row],[Average_amount_spent_per_visit_last_3_months]]&gt;=1000,Table13[[#This Row],[Average_amount_spent_per_visit_last_3_months]]&lt;=6700),1,0)</f>
        <v>0</v>
      </c>
      <c r="AS497">
        <v>1</v>
      </c>
      <c r="AT497">
        <v>48</v>
      </c>
      <c r="AU497">
        <f>IF(AND(Table13[[#This Row],[Age]]&gt;=18,Table13[[#This Row],[Age]]&lt;=25),1,0)</f>
        <v>0</v>
      </c>
      <c r="AV497">
        <f>IF(AND(Table13[[#This Row],[Age]]&gt;=26,Table13[[#This Row],[Age]]&lt;=35),1,0)</f>
        <v>0</v>
      </c>
      <c r="AW497">
        <f>IF(AND(Table13[[#This Row],[Age]]&gt;=36,Table13[[#This Row],[Age]]&lt;=45),1,0)</f>
        <v>0</v>
      </c>
      <c r="AX497">
        <f>IF(AND(Table13[[#This Row],[Age]]&gt;=46,Table13[[#This Row],[Age]]&lt;=55),1,0)</f>
        <v>1</v>
      </c>
      <c r="AY497">
        <f>IF(AND(Table13[[#This Row],[Age]]&gt;=56,Table13[[#This Row],[Age]]&lt;=67),1,0)</f>
        <v>0</v>
      </c>
      <c r="AZ497" t="s">
        <v>25</v>
      </c>
      <c r="BA497">
        <f>IF(Table13[[#This Row],[Marital Status]]="Married",1,0)</f>
        <v>1</v>
      </c>
      <c r="BB497">
        <f>IF(Table13[[#This Row],[Marital Status]]="Single",1,0)</f>
        <v>0</v>
      </c>
      <c r="BC497" t="s">
        <v>27</v>
      </c>
      <c r="BD497">
        <f>IF(Table13[[#This Row],[gender]]="Male",1,0)</f>
        <v>1</v>
      </c>
      <c r="BE497">
        <f>IF(Table13[[#This Row],[gender]]="Female",1,0)</f>
        <v>0</v>
      </c>
      <c r="BF497" t="s">
        <v>23</v>
      </c>
      <c r="BG497">
        <f>IF(Table13[[#This Row],[Highest level of Education]]="Did not attend school",1,0)</f>
        <v>0</v>
      </c>
      <c r="BH497">
        <f>IF(Table13[[#This Row],[Highest level of Education]]="K12 completed",1,0)</f>
        <v>0</v>
      </c>
      <c r="BI497">
        <f>IF(Table13[[#This Row],[Highest level of Education]]="High School Completed",1,0)</f>
        <v>0</v>
      </c>
      <c r="BJ497">
        <f>IF(Table13[[#This Row],[Highest level of Education]]="Technical Diploma/Partially completed College",1,0)</f>
        <v>1</v>
      </c>
      <c r="BK497">
        <f>IF(Table13[[#This Row],[Highest level of Education]]="University/College Degree",1,0)</f>
        <v>0</v>
      </c>
      <c r="BL497">
        <f>IF(Table13[[#This Row],[Highest level of Education]]="Post-graduate education",1,0)</f>
        <v>0</v>
      </c>
      <c r="BM497">
        <v>1</v>
      </c>
      <c r="BN497">
        <v>1</v>
      </c>
      <c r="BO497">
        <v>3</v>
      </c>
      <c r="BP497">
        <f>IF(Table13[[#This Row],[Monthly_Income 1_5500 2_8000 3_11000 4_15000 5_20000 6_27000 7_35000 8_5000 9_51000 98_0]]=1,1,0)</f>
        <v>0</v>
      </c>
      <c r="BQ497">
        <f>IF(Table13[[#This Row],[Monthly_Income 1_5500 2_8000 3_11000 4_15000 5_20000 6_27000 7_35000 8_5000 9_51000 98_0]]=2,1,0)</f>
        <v>0</v>
      </c>
      <c r="BR497">
        <f>IF(Table13[[#This Row],[Monthly_Income 1_5500 2_8000 3_11000 4_15000 5_20000 6_27000 7_35000 8_5000 9_51000 98_0]]=3,1,0)</f>
        <v>1</v>
      </c>
      <c r="BS497">
        <f>IF(Table13[[#This Row],[Monthly_Income 1_5500 2_8000 3_11000 4_15000 5_20000 6_27000 7_35000 8_5000 9_51000 98_0]]=4,1,0)</f>
        <v>0</v>
      </c>
      <c r="BT497">
        <f>IF(Table13[[#This Row],[Monthly_Income 1_5500 2_8000 3_11000 4_15000 5_20000 6_27000 7_35000 8_5000 9_51000 98_0]]=5,1,0)</f>
        <v>0</v>
      </c>
      <c r="BU497">
        <f>IF(Table13[[#This Row],[Monthly_Income 1_5500 2_8000 3_11000 4_15000 5_20000 6_27000 7_35000 8_5000 9_51000 98_0]]=6,1,0)</f>
        <v>0</v>
      </c>
      <c r="BV497">
        <f>IF(Table13[[#This Row],[Monthly_Income 1_5500 2_8000 3_11000 4_15000 5_20000 6_27000 7_35000 8_5000 9_51000 98_0]]=7,1,0)</f>
        <v>0</v>
      </c>
      <c r="BW497">
        <f>IF(Table13[[#This Row],[Monthly_Income 1_5500 2_8000 3_11000 4_15000 5_20000 6_27000 7_35000 8_5000 9_51000 98_0]]=8,1,0)</f>
        <v>0</v>
      </c>
      <c r="BX497">
        <f>IF(Table13[[#This Row],[Monthly_Income 1_5500 2_8000 3_11000 4_15000 5_20000 6_27000 7_35000 8_5000 9_51000 98_0]]=9,1,0)</f>
        <v>0</v>
      </c>
      <c r="BY497">
        <f>IF(Table13[[#This Row],[Monthly_Income 1_5500 2_8000 3_11000 4_15000 5_20000 6_27000 7_35000 8_5000 9_51000 98_0]]=98,1,0)</f>
        <v>0</v>
      </c>
      <c r="BZ497">
        <v>5</v>
      </c>
      <c r="CA497">
        <f>IF(Table13[[#This Row],[Monthly_Household_Income]]=1,1,0)</f>
        <v>0</v>
      </c>
      <c r="CB497">
        <f>IF(Table13[[#This Row],[Monthly_Household_Income]]=2,1,0)</f>
        <v>0</v>
      </c>
      <c r="CC497">
        <f>IF(Table13[[#This Row],[Monthly_Household_Income]]=3,1,0)</f>
        <v>0</v>
      </c>
      <c r="CD497">
        <f>IF(Table13[[#This Row],[Monthly_Household_Income]]=4,1,0)</f>
        <v>0</v>
      </c>
      <c r="CE497">
        <f>IF(Table13[[#This Row],[Monthly_Household_Income]]=5,1,0)</f>
        <v>1</v>
      </c>
      <c r="CF497">
        <f>IF(Table13[[#This Row],[Monthly_Household_Income]]=6,1,0)</f>
        <v>0</v>
      </c>
      <c r="CG497">
        <f>IF(Table13[[#This Row],[Monthly_Household_Income]]=7,1,0)</f>
        <v>0</v>
      </c>
      <c r="CH497">
        <f>IF(Table13[[#This Row],[Monthly_Household_Income]]=8,1,0)</f>
        <v>0</v>
      </c>
      <c r="CI497">
        <f>IF(Table13[[#This Row],[Monthly_Household_Income]]=9,1,0)</f>
        <v>0</v>
      </c>
      <c r="CJ497">
        <f>IF(Table13[[#This Row],[Monthly_Household_Income]]=98,1,0)</f>
        <v>0</v>
      </c>
    </row>
    <row r="498" spans="1:88">
      <c r="A498">
        <v>1829</v>
      </c>
      <c r="B498" s="1">
        <v>43002</v>
      </c>
      <c r="C498" t="s">
        <v>33</v>
      </c>
      <c r="D498">
        <v>8</v>
      </c>
      <c r="E498">
        <v>8</v>
      </c>
      <c r="F498">
        <v>8</v>
      </c>
      <c r="G498">
        <v>9</v>
      </c>
      <c r="H498">
        <v>9</v>
      </c>
      <c r="I498">
        <v>10</v>
      </c>
      <c r="J498" t="s">
        <v>16</v>
      </c>
      <c r="K498">
        <v>7</v>
      </c>
      <c r="L498">
        <v>9</v>
      </c>
      <c r="M498">
        <v>7</v>
      </c>
      <c r="N498">
        <v>8</v>
      </c>
      <c r="O498">
        <v>7</v>
      </c>
      <c r="P498">
        <v>10</v>
      </c>
      <c r="Q498">
        <v>10</v>
      </c>
      <c r="R498">
        <v>10</v>
      </c>
      <c r="S498">
        <v>8</v>
      </c>
      <c r="T498">
        <v>9</v>
      </c>
      <c r="U498">
        <v>8</v>
      </c>
      <c r="V498">
        <v>9</v>
      </c>
      <c r="W498">
        <v>9</v>
      </c>
      <c r="X498">
        <v>9</v>
      </c>
      <c r="Y498">
        <v>8</v>
      </c>
      <c r="Z498">
        <v>9</v>
      </c>
      <c r="AA498">
        <v>8</v>
      </c>
      <c r="AB498">
        <v>10</v>
      </c>
      <c r="AC498">
        <v>1</v>
      </c>
      <c r="AD498">
        <f>IF(Table13[[#This Row],[payment]]=1,1,0)</f>
        <v>1</v>
      </c>
      <c r="AE498">
        <f>IF(Table13[[#This Row],[payment]]=2,1,0)</f>
        <v>0</v>
      </c>
      <c r="AF498">
        <f>IF(Table13[[#This Row],[payment]]=3,1,0)</f>
        <v>0</v>
      </c>
      <c r="AG498">
        <v>6</v>
      </c>
      <c r="AH498">
        <f>IF(Table13[[#This Row],[method_payment]]=1,1,0)</f>
        <v>0</v>
      </c>
      <c r="AI498">
        <f>IF(Table13[[#This Row],[method_payment]]=2,1,0)</f>
        <v>0</v>
      </c>
      <c r="AJ498">
        <f>IF(Table13[[#This Row],[method_payment]]=3,1,0)</f>
        <v>0</v>
      </c>
      <c r="AK498">
        <f>IF(Table13[[#This Row],[method_payment]]=5,1,0)</f>
        <v>0</v>
      </c>
      <c r="AL498">
        <f>IF(Table13[[#This Row],[method_payment]]=6,1,0)</f>
        <v>1</v>
      </c>
      <c r="AM498" t="s">
        <v>16</v>
      </c>
      <c r="AN498" t="s">
        <v>15</v>
      </c>
      <c r="AO498">
        <v>7</v>
      </c>
      <c r="AP498" s="2">
        <v>58.35</v>
      </c>
      <c r="AQ498" s="3">
        <f>IF(AND(Table13[[#This Row],[Average_amount_spent_per_visit_last_3_months]]&gt;=1,Table13[[#This Row],[Average_amount_spent_per_visit_last_3_months]]&lt;=999),1,0)</f>
        <v>1</v>
      </c>
      <c r="AR498" s="3">
        <f>IF(AND(Table13[[#This Row],[Average_amount_spent_per_visit_last_3_months]]&gt;=1000,Table13[[#This Row],[Average_amount_spent_per_visit_last_3_months]]&lt;=6700),1,0)</f>
        <v>0</v>
      </c>
      <c r="AS498">
        <v>3</v>
      </c>
      <c r="AT498">
        <v>29</v>
      </c>
      <c r="AU498">
        <f>IF(AND(Table13[[#This Row],[Age]]&gt;=18,Table13[[#This Row],[Age]]&lt;=25),1,0)</f>
        <v>0</v>
      </c>
      <c r="AV498">
        <f>IF(AND(Table13[[#This Row],[Age]]&gt;=26,Table13[[#This Row],[Age]]&lt;=35),1,0)</f>
        <v>1</v>
      </c>
      <c r="AW498">
        <f>IF(AND(Table13[[#This Row],[Age]]&gt;=36,Table13[[#This Row],[Age]]&lt;=45),1,0)</f>
        <v>0</v>
      </c>
      <c r="AX498">
        <f>IF(AND(Table13[[#This Row],[Age]]&gt;=46,Table13[[#This Row],[Age]]&lt;=55),1,0)</f>
        <v>0</v>
      </c>
      <c r="AY498">
        <f>IF(AND(Table13[[#This Row],[Age]]&gt;=56,Table13[[#This Row],[Age]]&lt;=67),1,0)</f>
        <v>0</v>
      </c>
      <c r="AZ498" t="s">
        <v>24</v>
      </c>
      <c r="BA498">
        <f>IF(Table13[[#This Row],[Marital Status]]="Married",1,0)</f>
        <v>0</v>
      </c>
      <c r="BB498">
        <f>IF(Table13[[#This Row],[Marital Status]]="Single",1,0)</f>
        <v>1</v>
      </c>
      <c r="BC498" t="s">
        <v>27</v>
      </c>
      <c r="BD498">
        <f>IF(Table13[[#This Row],[gender]]="Male",1,0)</f>
        <v>1</v>
      </c>
      <c r="BE498">
        <f>IF(Table13[[#This Row],[gender]]="Female",1,0)</f>
        <v>0</v>
      </c>
      <c r="BF498" t="s">
        <v>19</v>
      </c>
      <c r="BG498">
        <f>IF(Table13[[#This Row],[Highest level of Education]]="Did not attend school",1,0)</f>
        <v>0</v>
      </c>
      <c r="BH498">
        <f>IF(Table13[[#This Row],[Highest level of Education]]="K12 completed",1,0)</f>
        <v>0</v>
      </c>
      <c r="BI498">
        <f>IF(Table13[[#This Row],[Highest level of Education]]="High School Completed",1,0)</f>
        <v>0</v>
      </c>
      <c r="BJ498">
        <f>IF(Table13[[#This Row],[Highest level of Education]]="Technical Diploma/Partially completed College",1,0)</f>
        <v>0</v>
      </c>
      <c r="BK498">
        <f>IF(Table13[[#This Row],[Highest level of Education]]="University/College Degree",1,0)</f>
        <v>1</v>
      </c>
      <c r="BL498">
        <f>IF(Table13[[#This Row],[Highest level of Education]]="Post-graduate education",1,0)</f>
        <v>0</v>
      </c>
      <c r="BM498">
        <v>0</v>
      </c>
      <c r="BN498">
        <v>1</v>
      </c>
      <c r="BO498">
        <v>2</v>
      </c>
      <c r="BP498">
        <f>IF(Table13[[#This Row],[Monthly_Income 1_5500 2_8000 3_11000 4_15000 5_20000 6_27000 7_35000 8_5000 9_51000 98_0]]=1,1,0)</f>
        <v>0</v>
      </c>
      <c r="BQ498">
        <f>IF(Table13[[#This Row],[Monthly_Income 1_5500 2_8000 3_11000 4_15000 5_20000 6_27000 7_35000 8_5000 9_51000 98_0]]=2,1,0)</f>
        <v>1</v>
      </c>
      <c r="BR498">
        <f>IF(Table13[[#This Row],[Monthly_Income 1_5500 2_8000 3_11000 4_15000 5_20000 6_27000 7_35000 8_5000 9_51000 98_0]]=3,1,0)</f>
        <v>0</v>
      </c>
      <c r="BS498">
        <f>IF(Table13[[#This Row],[Monthly_Income 1_5500 2_8000 3_11000 4_15000 5_20000 6_27000 7_35000 8_5000 9_51000 98_0]]=4,1,0)</f>
        <v>0</v>
      </c>
      <c r="BT498">
        <f>IF(Table13[[#This Row],[Monthly_Income 1_5500 2_8000 3_11000 4_15000 5_20000 6_27000 7_35000 8_5000 9_51000 98_0]]=5,1,0)</f>
        <v>0</v>
      </c>
      <c r="BU498">
        <f>IF(Table13[[#This Row],[Monthly_Income 1_5500 2_8000 3_11000 4_15000 5_20000 6_27000 7_35000 8_5000 9_51000 98_0]]=6,1,0)</f>
        <v>0</v>
      </c>
      <c r="BV498">
        <f>IF(Table13[[#This Row],[Monthly_Income 1_5500 2_8000 3_11000 4_15000 5_20000 6_27000 7_35000 8_5000 9_51000 98_0]]=7,1,0)</f>
        <v>0</v>
      </c>
      <c r="BW498">
        <f>IF(Table13[[#This Row],[Monthly_Income 1_5500 2_8000 3_11000 4_15000 5_20000 6_27000 7_35000 8_5000 9_51000 98_0]]=8,1,0)</f>
        <v>0</v>
      </c>
      <c r="BX498">
        <f>IF(Table13[[#This Row],[Monthly_Income 1_5500 2_8000 3_11000 4_15000 5_20000 6_27000 7_35000 8_5000 9_51000 98_0]]=9,1,0)</f>
        <v>0</v>
      </c>
      <c r="BY498">
        <f>IF(Table13[[#This Row],[Monthly_Income 1_5500 2_8000 3_11000 4_15000 5_20000 6_27000 7_35000 8_5000 9_51000 98_0]]=98,1,0)</f>
        <v>0</v>
      </c>
      <c r="BZ498">
        <v>5</v>
      </c>
      <c r="CA498">
        <f>IF(Table13[[#This Row],[Monthly_Household_Income]]=1,1,0)</f>
        <v>0</v>
      </c>
      <c r="CB498">
        <f>IF(Table13[[#This Row],[Monthly_Household_Income]]=2,1,0)</f>
        <v>0</v>
      </c>
      <c r="CC498">
        <f>IF(Table13[[#This Row],[Monthly_Household_Income]]=3,1,0)</f>
        <v>0</v>
      </c>
      <c r="CD498">
        <f>IF(Table13[[#This Row],[Monthly_Household_Income]]=4,1,0)</f>
        <v>0</v>
      </c>
      <c r="CE498">
        <f>IF(Table13[[#This Row],[Monthly_Household_Income]]=5,1,0)</f>
        <v>1</v>
      </c>
      <c r="CF498">
        <f>IF(Table13[[#This Row],[Monthly_Household_Income]]=6,1,0)</f>
        <v>0</v>
      </c>
      <c r="CG498">
        <f>IF(Table13[[#This Row],[Monthly_Household_Income]]=7,1,0)</f>
        <v>0</v>
      </c>
      <c r="CH498">
        <f>IF(Table13[[#This Row],[Monthly_Household_Income]]=8,1,0)</f>
        <v>0</v>
      </c>
      <c r="CI498">
        <f>IF(Table13[[#This Row],[Monthly_Household_Income]]=9,1,0)</f>
        <v>0</v>
      </c>
      <c r="CJ498">
        <f>IF(Table13[[#This Row],[Monthly_Household_Income]]=98,1,0)</f>
        <v>0</v>
      </c>
    </row>
    <row r="499" spans="1:88">
      <c r="A499">
        <v>1830</v>
      </c>
      <c r="B499" s="1">
        <v>43223</v>
      </c>
      <c r="C499" t="s">
        <v>29</v>
      </c>
      <c r="D499">
        <v>9</v>
      </c>
      <c r="E499">
        <v>7</v>
      </c>
      <c r="F499">
        <v>8</v>
      </c>
      <c r="G499">
        <v>9</v>
      </c>
      <c r="H499">
        <v>10</v>
      </c>
      <c r="I499">
        <v>10</v>
      </c>
      <c r="J499" t="s">
        <v>16</v>
      </c>
      <c r="K499">
        <v>8</v>
      </c>
      <c r="L499">
        <v>9</v>
      </c>
      <c r="M499">
        <v>7</v>
      </c>
      <c r="N499">
        <v>8</v>
      </c>
      <c r="O499">
        <v>7</v>
      </c>
      <c r="P499">
        <v>10</v>
      </c>
      <c r="Q499">
        <v>9</v>
      </c>
      <c r="R499">
        <v>8</v>
      </c>
      <c r="S499">
        <v>7</v>
      </c>
      <c r="T499">
        <v>8</v>
      </c>
      <c r="U499">
        <v>9</v>
      </c>
      <c r="V499">
        <v>10</v>
      </c>
      <c r="W499">
        <v>8</v>
      </c>
      <c r="X499">
        <v>10</v>
      </c>
      <c r="Y499">
        <v>9</v>
      </c>
      <c r="Z499">
        <v>8</v>
      </c>
      <c r="AA499">
        <v>10</v>
      </c>
      <c r="AB499">
        <v>9</v>
      </c>
      <c r="AC499">
        <v>2</v>
      </c>
      <c r="AD499">
        <f>IF(Table13[[#This Row],[payment]]=1,1,0)</f>
        <v>0</v>
      </c>
      <c r="AE499">
        <f>IF(Table13[[#This Row],[payment]]=2,1,0)</f>
        <v>1</v>
      </c>
      <c r="AF499">
        <f>IF(Table13[[#This Row],[payment]]=3,1,0)</f>
        <v>0</v>
      </c>
      <c r="AG499">
        <v>6</v>
      </c>
      <c r="AH499">
        <f>IF(Table13[[#This Row],[method_payment]]=1,1,0)</f>
        <v>0</v>
      </c>
      <c r="AI499">
        <f>IF(Table13[[#This Row],[method_payment]]=2,1,0)</f>
        <v>0</v>
      </c>
      <c r="AJ499">
        <f>IF(Table13[[#This Row],[method_payment]]=3,1,0)</f>
        <v>0</v>
      </c>
      <c r="AK499">
        <f>IF(Table13[[#This Row],[method_payment]]=5,1,0)</f>
        <v>0</v>
      </c>
      <c r="AL499">
        <f>IF(Table13[[#This Row],[method_payment]]=6,1,0)</f>
        <v>1</v>
      </c>
      <c r="AM499" t="s">
        <v>16</v>
      </c>
      <c r="AN499" t="s">
        <v>16</v>
      </c>
      <c r="AO499">
        <v>1</v>
      </c>
      <c r="AP499" s="2">
        <v>963.41</v>
      </c>
      <c r="AQ499" s="3">
        <f>IF(AND(Table13[[#This Row],[Average_amount_spent_per_visit_last_3_months]]&gt;=1,Table13[[#This Row],[Average_amount_spent_per_visit_last_3_months]]&lt;=999),1,0)</f>
        <v>1</v>
      </c>
      <c r="AR499" s="3">
        <f>IF(AND(Table13[[#This Row],[Average_amount_spent_per_visit_last_3_months]]&gt;=1000,Table13[[#This Row],[Average_amount_spent_per_visit_last_3_months]]&lt;=6700),1,0)</f>
        <v>0</v>
      </c>
      <c r="AS499">
        <v>1</v>
      </c>
      <c r="AT499">
        <v>44</v>
      </c>
      <c r="AU499">
        <f>IF(AND(Table13[[#This Row],[Age]]&gt;=18,Table13[[#This Row],[Age]]&lt;=25),1,0)</f>
        <v>0</v>
      </c>
      <c r="AV499">
        <f>IF(AND(Table13[[#This Row],[Age]]&gt;=26,Table13[[#This Row],[Age]]&lt;=35),1,0)</f>
        <v>0</v>
      </c>
      <c r="AW499">
        <f>IF(AND(Table13[[#This Row],[Age]]&gt;=36,Table13[[#This Row],[Age]]&lt;=45),1,0)</f>
        <v>1</v>
      </c>
      <c r="AX499">
        <f>IF(AND(Table13[[#This Row],[Age]]&gt;=46,Table13[[#This Row],[Age]]&lt;=55),1,0)</f>
        <v>0</v>
      </c>
      <c r="AY499">
        <f>IF(AND(Table13[[#This Row],[Age]]&gt;=56,Table13[[#This Row],[Age]]&lt;=67),1,0)</f>
        <v>0</v>
      </c>
      <c r="AZ499" t="s">
        <v>25</v>
      </c>
      <c r="BA499">
        <f>IF(Table13[[#This Row],[Marital Status]]="Married",1,0)</f>
        <v>1</v>
      </c>
      <c r="BB499">
        <f>IF(Table13[[#This Row],[Marital Status]]="Single",1,0)</f>
        <v>0</v>
      </c>
      <c r="BC499" t="s">
        <v>27</v>
      </c>
      <c r="BD499">
        <f>IF(Table13[[#This Row],[gender]]="Male",1,0)</f>
        <v>1</v>
      </c>
      <c r="BE499">
        <f>IF(Table13[[#This Row],[gender]]="Female",1,0)</f>
        <v>0</v>
      </c>
      <c r="BF499" t="s">
        <v>23</v>
      </c>
      <c r="BG499">
        <f>IF(Table13[[#This Row],[Highest level of Education]]="Did not attend school",1,0)</f>
        <v>0</v>
      </c>
      <c r="BH499">
        <f>IF(Table13[[#This Row],[Highest level of Education]]="K12 completed",1,0)</f>
        <v>0</v>
      </c>
      <c r="BI499">
        <f>IF(Table13[[#This Row],[Highest level of Education]]="High School Completed",1,0)</f>
        <v>0</v>
      </c>
      <c r="BJ499">
        <f>IF(Table13[[#This Row],[Highest level of Education]]="Technical Diploma/Partially completed College",1,0)</f>
        <v>1</v>
      </c>
      <c r="BK499">
        <f>IF(Table13[[#This Row],[Highest level of Education]]="University/College Degree",1,0)</f>
        <v>0</v>
      </c>
      <c r="BL499">
        <f>IF(Table13[[#This Row],[Highest level of Education]]="Post-graduate education",1,0)</f>
        <v>0</v>
      </c>
      <c r="BM499">
        <v>3</v>
      </c>
      <c r="BN499">
        <v>1</v>
      </c>
      <c r="BO499">
        <v>2</v>
      </c>
      <c r="BP499">
        <f>IF(Table13[[#This Row],[Monthly_Income 1_5500 2_8000 3_11000 4_15000 5_20000 6_27000 7_35000 8_5000 9_51000 98_0]]=1,1,0)</f>
        <v>0</v>
      </c>
      <c r="BQ499">
        <f>IF(Table13[[#This Row],[Monthly_Income 1_5500 2_8000 3_11000 4_15000 5_20000 6_27000 7_35000 8_5000 9_51000 98_0]]=2,1,0)</f>
        <v>1</v>
      </c>
      <c r="BR499">
        <f>IF(Table13[[#This Row],[Monthly_Income 1_5500 2_8000 3_11000 4_15000 5_20000 6_27000 7_35000 8_5000 9_51000 98_0]]=3,1,0)</f>
        <v>0</v>
      </c>
      <c r="BS499">
        <f>IF(Table13[[#This Row],[Monthly_Income 1_5500 2_8000 3_11000 4_15000 5_20000 6_27000 7_35000 8_5000 9_51000 98_0]]=4,1,0)</f>
        <v>0</v>
      </c>
      <c r="BT499">
        <f>IF(Table13[[#This Row],[Monthly_Income 1_5500 2_8000 3_11000 4_15000 5_20000 6_27000 7_35000 8_5000 9_51000 98_0]]=5,1,0)</f>
        <v>0</v>
      </c>
      <c r="BU499">
        <f>IF(Table13[[#This Row],[Monthly_Income 1_5500 2_8000 3_11000 4_15000 5_20000 6_27000 7_35000 8_5000 9_51000 98_0]]=6,1,0)</f>
        <v>0</v>
      </c>
      <c r="BV499">
        <f>IF(Table13[[#This Row],[Monthly_Income 1_5500 2_8000 3_11000 4_15000 5_20000 6_27000 7_35000 8_5000 9_51000 98_0]]=7,1,0)</f>
        <v>0</v>
      </c>
      <c r="BW499">
        <f>IF(Table13[[#This Row],[Monthly_Income 1_5500 2_8000 3_11000 4_15000 5_20000 6_27000 7_35000 8_5000 9_51000 98_0]]=8,1,0)</f>
        <v>0</v>
      </c>
      <c r="BX499">
        <f>IF(Table13[[#This Row],[Monthly_Income 1_5500 2_8000 3_11000 4_15000 5_20000 6_27000 7_35000 8_5000 9_51000 98_0]]=9,1,0)</f>
        <v>0</v>
      </c>
      <c r="BY499">
        <f>IF(Table13[[#This Row],[Monthly_Income 1_5500 2_8000 3_11000 4_15000 5_20000 6_27000 7_35000 8_5000 9_51000 98_0]]=98,1,0)</f>
        <v>0</v>
      </c>
      <c r="BZ499">
        <v>4</v>
      </c>
      <c r="CA499">
        <f>IF(Table13[[#This Row],[Monthly_Household_Income]]=1,1,0)</f>
        <v>0</v>
      </c>
      <c r="CB499">
        <f>IF(Table13[[#This Row],[Monthly_Household_Income]]=2,1,0)</f>
        <v>0</v>
      </c>
      <c r="CC499">
        <f>IF(Table13[[#This Row],[Monthly_Household_Income]]=3,1,0)</f>
        <v>0</v>
      </c>
      <c r="CD499">
        <f>IF(Table13[[#This Row],[Monthly_Household_Income]]=4,1,0)</f>
        <v>1</v>
      </c>
      <c r="CE499">
        <f>IF(Table13[[#This Row],[Monthly_Household_Income]]=5,1,0)</f>
        <v>0</v>
      </c>
      <c r="CF499">
        <f>IF(Table13[[#This Row],[Monthly_Household_Income]]=6,1,0)</f>
        <v>0</v>
      </c>
      <c r="CG499">
        <f>IF(Table13[[#This Row],[Monthly_Household_Income]]=7,1,0)</f>
        <v>0</v>
      </c>
      <c r="CH499">
        <f>IF(Table13[[#This Row],[Monthly_Household_Income]]=8,1,0)</f>
        <v>0</v>
      </c>
      <c r="CI499">
        <f>IF(Table13[[#This Row],[Monthly_Household_Income]]=9,1,0)</f>
        <v>0</v>
      </c>
      <c r="CJ499">
        <f>IF(Table13[[#This Row],[Monthly_Household_Income]]=98,1,0)</f>
        <v>0</v>
      </c>
    </row>
    <row r="500" spans="1:88">
      <c r="A500">
        <v>1831</v>
      </c>
      <c r="B500" s="1">
        <v>43100</v>
      </c>
      <c r="C500" t="s">
        <v>29</v>
      </c>
      <c r="D500">
        <v>9</v>
      </c>
      <c r="E500">
        <v>7</v>
      </c>
      <c r="F500">
        <v>8</v>
      </c>
      <c r="G500">
        <v>8</v>
      </c>
      <c r="H500">
        <v>10</v>
      </c>
      <c r="I500">
        <v>8</v>
      </c>
      <c r="J500" t="s">
        <v>15</v>
      </c>
      <c r="K500">
        <v>6</v>
      </c>
      <c r="L500">
        <v>8</v>
      </c>
      <c r="M500">
        <v>7</v>
      </c>
      <c r="N500">
        <v>7</v>
      </c>
      <c r="O500">
        <v>9</v>
      </c>
      <c r="P500">
        <v>7</v>
      </c>
      <c r="Q500">
        <v>9</v>
      </c>
      <c r="R500">
        <v>8</v>
      </c>
      <c r="S500">
        <v>7</v>
      </c>
      <c r="T500">
        <v>10</v>
      </c>
      <c r="U500">
        <v>10</v>
      </c>
      <c r="V500">
        <v>8</v>
      </c>
      <c r="W500">
        <v>8</v>
      </c>
      <c r="X500">
        <v>8</v>
      </c>
      <c r="Y500">
        <v>8</v>
      </c>
      <c r="Z500">
        <v>8</v>
      </c>
      <c r="AA500">
        <v>6</v>
      </c>
      <c r="AB500">
        <v>7</v>
      </c>
      <c r="AC500">
        <v>1</v>
      </c>
      <c r="AD500">
        <f>IF(Table13[[#This Row],[payment]]=1,1,0)</f>
        <v>1</v>
      </c>
      <c r="AE500">
        <f>IF(Table13[[#This Row],[payment]]=2,1,0)</f>
        <v>0</v>
      </c>
      <c r="AF500">
        <f>IF(Table13[[#This Row],[payment]]=3,1,0)</f>
        <v>0</v>
      </c>
      <c r="AG500">
        <v>1</v>
      </c>
      <c r="AH500">
        <f>IF(Table13[[#This Row],[method_payment]]=1,1,0)</f>
        <v>1</v>
      </c>
      <c r="AI500">
        <f>IF(Table13[[#This Row],[method_payment]]=2,1,0)</f>
        <v>0</v>
      </c>
      <c r="AJ500">
        <f>IF(Table13[[#This Row],[method_payment]]=3,1,0)</f>
        <v>0</v>
      </c>
      <c r="AK500">
        <f>IF(Table13[[#This Row],[method_payment]]=5,1,0)</f>
        <v>0</v>
      </c>
      <c r="AL500">
        <f>IF(Table13[[#This Row],[method_payment]]=6,1,0)</f>
        <v>0</v>
      </c>
      <c r="AM500" t="s">
        <v>15</v>
      </c>
      <c r="AN500" t="s">
        <v>15</v>
      </c>
      <c r="AO500">
        <v>1</v>
      </c>
      <c r="AP500" s="2">
        <v>673.27</v>
      </c>
      <c r="AQ500" s="3">
        <f>IF(AND(Table13[[#This Row],[Average_amount_spent_per_visit_last_3_months]]&gt;=1,Table13[[#This Row],[Average_amount_spent_per_visit_last_3_months]]&lt;=999),1,0)</f>
        <v>1</v>
      </c>
      <c r="AR500" s="3">
        <f>IF(AND(Table13[[#This Row],[Average_amount_spent_per_visit_last_3_months]]&gt;=1000,Table13[[#This Row],[Average_amount_spent_per_visit_last_3_months]]&lt;=6700),1,0)</f>
        <v>0</v>
      </c>
      <c r="AS500">
        <v>3</v>
      </c>
      <c r="AT500">
        <v>27</v>
      </c>
      <c r="AU500">
        <f>IF(AND(Table13[[#This Row],[Age]]&gt;=18,Table13[[#This Row],[Age]]&lt;=25),1,0)</f>
        <v>0</v>
      </c>
      <c r="AV500">
        <f>IF(AND(Table13[[#This Row],[Age]]&gt;=26,Table13[[#This Row],[Age]]&lt;=35),1,0)</f>
        <v>1</v>
      </c>
      <c r="AW500">
        <f>IF(AND(Table13[[#This Row],[Age]]&gt;=36,Table13[[#This Row],[Age]]&lt;=45),1,0)</f>
        <v>0</v>
      </c>
      <c r="AX500">
        <f>IF(AND(Table13[[#This Row],[Age]]&gt;=46,Table13[[#This Row],[Age]]&lt;=55),1,0)</f>
        <v>0</v>
      </c>
      <c r="AY500">
        <f>IF(AND(Table13[[#This Row],[Age]]&gt;=56,Table13[[#This Row],[Age]]&lt;=67),1,0)</f>
        <v>0</v>
      </c>
      <c r="AZ500" t="s">
        <v>24</v>
      </c>
      <c r="BA500">
        <f>IF(Table13[[#This Row],[Marital Status]]="Married",1,0)</f>
        <v>0</v>
      </c>
      <c r="BB500">
        <f>IF(Table13[[#This Row],[Marital Status]]="Single",1,0)</f>
        <v>1</v>
      </c>
      <c r="BC500" t="s">
        <v>28</v>
      </c>
      <c r="BD500">
        <f>IF(Table13[[#This Row],[gender]]="Male",1,0)</f>
        <v>0</v>
      </c>
      <c r="BE500">
        <f>IF(Table13[[#This Row],[gender]]="Female",1,0)</f>
        <v>1</v>
      </c>
      <c r="BF500" t="s">
        <v>23</v>
      </c>
      <c r="BG500">
        <f>IF(Table13[[#This Row],[Highest level of Education]]="Did not attend school",1,0)</f>
        <v>0</v>
      </c>
      <c r="BH500">
        <f>IF(Table13[[#This Row],[Highest level of Education]]="K12 completed",1,0)</f>
        <v>0</v>
      </c>
      <c r="BI500">
        <f>IF(Table13[[#This Row],[Highest level of Education]]="High School Completed",1,0)</f>
        <v>0</v>
      </c>
      <c r="BJ500">
        <f>IF(Table13[[#This Row],[Highest level of Education]]="Technical Diploma/Partially completed College",1,0)</f>
        <v>1</v>
      </c>
      <c r="BK500">
        <f>IF(Table13[[#This Row],[Highest level of Education]]="University/College Degree",1,0)</f>
        <v>0</v>
      </c>
      <c r="BL500">
        <f>IF(Table13[[#This Row],[Highest level of Education]]="Post-graduate education",1,0)</f>
        <v>0</v>
      </c>
      <c r="BM500">
        <v>0</v>
      </c>
      <c r="BN500">
        <v>1</v>
      </c>
      <c r="BO500">
        <v>2</v>
      </c>
      <c r="BP500">
        <f>IF(Table13[[#This Row],[Monthly_Income 1_5500 2_8000 3_11000 4_15000 5_20000 6_27000 7_35000 8_5000 9_51000 98_0]]=1,1,0)</f>
        <v>0</v>
      </c>
      <c r="BQ500">
        <f>IF(Table13[[#This Row],[Monthly_Income 1_5500 2_8000 3_11000 4_15000 5_20000 6_27000 7_35000 8_5000 9_51000 98_0]]=2,1,0)</f>
        <v>1</v>
      </c>
      <c r="BR500">
        <f>IF(Table13[[#This Row],[Monthly_Income 1_5500 2_8000 3_11000 4_15000 5_20000 6_27000 7_35000 8_5000 9_51000 98_0]]=3,1,0)</f>
        <v>0</v>
      </c>
      <c r="BS500">
        <f>IF(Table13[[#This Row],[Monthly_Income 1_5500 2_8000 3_11000 4_15000 5_20000 6_27000 7_35000 8_5000 9_51000 98_0]]=4,1,0)</f>
        <v>0</v>
      </c>
      <c r="BT500">
        <f>IF(Table13[[#This Row],[Monthly_Income 1_5500 2_8000 3_11000 4_15000 5_20000 6_27000 7_35000 8_5000 9_51000 98_0]]=5,1,0)</f>
        <v>0</v>
      </c>
      <c r="BU500">
        <f>IF(Table13[[#This Row],[Monthly_Income 1_5500 2_8000 3_11000 4_15000 5_20000 6_27000 7_35000 8_5000 9_51000 98_0]]=6,1,0)</f>
        <v>0</v>
      </c>
      <c r="BV500">
        <f>IF(Table13[[#This Row],[Monthly_Income 1_5500 2_8000 3_11000 4_15000 5_20000 6_27000 7_35000 8_5000 9_51000 98_0]]=7,1,0)</f>
        <v>0</v>
      </c>
      <c r="BW500">
        <f>IF(Table13[[#This Row],[Monthly_Income 1_5500 2_8000 3_11000 4_15000 5_20000 6_27000 7_35000 8_5000 9_51000 98_0]]=8,1,0)</f>
        <v>0</v>
      </c>
      <c r="BX500">
        <f>IF(Table13[[#This Row],[Monthly_Income 1_5500 2_8000 3_11000 4_15000 5_20000 6_27000 7_35000 8_5000 9_51000 98_0]]=9,1,0)</f>
        <v>0</v>
      </c>
      <c r="BY500">
        <f>IF(Table13[[#This Row],[Monthly_Income 1_5500 2_8000 3_11000 4_15000 5_20000 6_27000 7_35000 8_5000 9_51000 98_0]]=98,1,0)</f>
        <v>0</v>
      </c>
      <c r="BZ500">
        <v>5</v>
      </c>
      <c r="CA500">
        <f>IF(Table13[[#This Row],[Monthly_Household_Income]]=1,1,0)</f>
        <v>0</v>
      </c>
      <c r="CB500">
        <f>IF(Table13[[#This Row],[Monthly_Household_Income]]=2,1,0)</f>
        <v>0</v>
      </c>
      <c r="CC500">
        <f>IF(Table13[[#This Row],[Monthly_Household_Income]]=3,1,0)</f>
        <v>0</v>
      </c>
      <c r="CD500">
        <f>IF(Table13[[#This Row],[Monthly_Household_Income]]=4,1,0)</f>
        <v>0</v>
      </c>
      <c r="CE500">
        <f>IF(Table13[[#This Row],[Monthly_Household_Income]]=5,1,0)</f>
        <v>1</v>
      </c>
      <c r="CF500">
        <f>IF(Table13[[#This Row],[Monthly_Household_Income]]=6,1,0)</f>
        <v>0</v>
      </c>
      <c r="CG500">
        <f>IF(Table13[[#This Row],[Monthly_Household_Income]]=7,1,0)</f>
        <v>0</v>
      </c>
      <c r="CH500">
        <f>IF(Table13[[#This Row],[Monthly_Household_Income]]=8,1,0)</f>
        <v>0</v>
      </c>
      <c r="CI500">
        <f>IF(Table13[[#This Row],[Monthly_Household_Income]]=9,1,0)</f>
        <v>0</v>
      </c>
      <c r="CJ500">
        <f>IF(Table13[[#This Row],[Monthly_Household_Income]]=98,1,0)</f>
        <v>0</v>
      </c>
    </row>
    <row r="501" spans="1:88">
      <c r="A501">
        <v>1832</v>
      </c>
      <c r="B501" s="1">
        <v>43251</v>
      </c>
      <c r="C501" t="s">
        <v>32</v>
      </c>
      <c r="D501">
        <v>7</v>
      </c>
      <c r="E501">
        <v>7</v>
      </c>
      <c r="F501">
        <v>8</v>
      </c>
      <c r="G501">
        <v>8</v>
      </c>
      <c r="H501">
        <v>7</v>
      </c>
      <c r="I501">
        <v>6</v>
      </c>
      <c r="J501" t="s">
        <v>15</v>
      </c>
      <c r="K501">
        <v>8</v>
      </c>
      <c r="L501">
        <v>6</v>
      </c>
      <c r="M501">
        <v>7</v>
      </c>
      <c r="N501">
        <v>7</v>
      </c>
      <c r="O501">
        <v>6</v>
      </c>
      <c r="P501">
        <v>8</v>
      </c>
      <c r="Q501">
        <v>6</v>
      </c>
      <c r="R501">
        <v>7</v>
      </c>
      <c r="S501">
        <v>6</v>
      </c>
      <c r="T501">
        <v>8</v>
      </c>
      <c r="U501">
        <v>7</v>
      </c>
      <c r="V501">
        <v>7</v>
      </c>
      <c r="W501">
        <v>8</v>
      </c>
      <c r="X501">
        <v>6</v>
      </c>
      <c r="Y501">
        <v>8</v>
      </c>
      <c r="Z501">
        <v>7</v>
      </c>
      <c r="AA501">
        <v>7</v>
      </c>
      <c r="AB501">
        <v>6</v>
      </c>
      <c r="AC501">
        <v>1</v>
      </c>
      <c r="AD501">
        <f>IF(Table13[[#This Row],[payment]]=1,1,0)</f>
        <v>1</v>
      </c>
      <c r="AE501">
        <f>IF(Table13[[#This Row],[payment]]=2,1,0)</f>
        <v>0</v>
      </c>
      <c r="AF501">
        <f>IF(Table13[[#This Row],[payment]]=3,1,0)</f>
        <v>0</v>
      </c>
      <c r="AG501">
        <v>6</v>
      </c>
      <c r="AH501">
        <f>IF(Table13[[#This Row],[method_payment]]=1,1,0)</f>
        <v>0</v>
      </c>
      <c r="AI501">
        <f>IF(Table13[[#This Row],[method_payment]]=2,1,0)</f>
        <v>0</v>
      </c>
      <c r="AJ501">
        <f>IF(Table13[[#This Row],[method_payment]]=3,1,0)</f>
        <v>0</v>
      </c>
      <c r="AK501">
        <f>IF(Table13[[#This Row],[method_payment]]=5,1,0)</f>
        <v>0</v>
      </c>
      <c r="AL501">
        <f>IF(Table13[[#This Row],[method_payment]]=6,1,0)</f>
        <v>1</v>
      </c>
      <c r="AM501" t="s">
        <v>16</v>
      </c>
      <c r="AN501" t="s">
        <v>16</v>
      </c>
      <c r="AO501">
        <v>1</v>
      </c>
      <c r="AP501" s="2">
        <v>1019.39</v>
      </c>
      <c r="AQ501" s="3">
        <f>IF(AND(Table13[[#This Row],[Average_amount_spent_per_visit_last_3_months]]&gt;=1,Table13[[#This Row],[Average_amount_spent_per_visit_last_3_months]]&lt;=999),1,0)</f>
        <v>0</v>
      </c>
      <c r="AR501" s="3">
        <f>IF(AND(Table13[[#This Row],[Average_amount_spent_per_visit_last_3_months]]&gt;=1000,Table13[[#This Row],[Average_amount_spent_per_visit_last_3_months]]&lt;=6700),1,0)</f>
        <v>1</v>
      </c>
      <c r="AS501">
        <v>3</v>
      </c>
      <c r="AT501">
        <v>46</v>
      </c>
      <c r="AU501">
        <f>IF(AND(Table13[[#This Row],[Age]]&gt;=18,Table13[[#This Row],[Age]]&lt;=25),1,0)</f>
        <v>0</v>
      </c>
      <c r="AV501">
        <f>IF(AND(Table13[[#This Row],[Age]]&gt;=26,Table13[[#This Row],[Age]]&lt;=35),1,0)</f>
        <v>0</v>
      </c>
      <c r="AW501">
        <f>IF(AND(Table13[[#This Row],[Age]]&gt;=36,Table13[[#This Row],[Age]]&lt;=45),1,0)</f>
        <v>0</v>
      </c>
      <c r="AX501">
        <f>IF(AND(Table13[[#This Row],[Age]]&gt;=46,Table13[[#This Row],[Age]]&lt;=55),1,0)</f>
        <v>1</v>
      </c>
      <c r="AY501">
        <f>IF(AND(Table13[[#This Row],[Age]]&gt;=56,Table13[[#This Row],[Age]]&lt;=67),1,0)</f>
        <v>0</v>
      </c>
      <c r="AZ501" t="s">
        <v>24</v>
      </c>
      <c r="BA501">
        <f>IF(Table13[[#This Row],[Marital Status]]="Married",1,0)</f>
        <v>0</v>
      </c>
      <c r="BB501">
        <f>IF(Table13[[#This Row],[Marital Status]]="Single",1,0)</f>
        <v>1</v>
      </c>
      <c r="BC501" t="s">
        <v>28</v>
      </c>
      <c r="BD501">
        <f>IF(Table13[[#This Row],[gender]]="Male",1,0)</f>
        <v>0</v>
      </c>
      <c r="BE501">
        <f>IF(Table13[[#This Row],[gender]]="Female",1,0)</f>
        <v>1</v>
      </c>
      <c r="BF501" t="s">
        <v>19</v>
      </c>
      <c r="BG501">
        <f>IF(Table13[[#This Row],[Highest level of Education]]="Did not attend school",1,0)</f>
        <v>0</v>
      </c>
      <c r="BH501">
        <f>IF(Table13[[#This Row],[Highest level of Education]]="K12 completed",1,0)</f>
        <v>0</v>
      </c>
      <c r="BI501">
        <f>IF(Table13[[#This Row],[Highest level of Education]]="High School Completed",1,0)</f>
        <v>0</v>
      </c>
      <c r="BJ501">
        <f>IF(Table13[[#This Row],[Highest level of Education]]="Technical Diploma/Partially completed College",1,0)</f>
        <v>0</v>
      </c>
      <c r="BK501">
        <f>IF(Table13[[#This Row],[Highest level of Education]]="University/College Degree",1,0)</f>
        <v>1</v>
      </c>
      <c r="BL501">
        <f>IF(Table13[[#This Row],[Highest level of Education]]="Post-graduate education",1,0)</f>
        <v>0</v>
      </c>
      <c r="BM501">
        <v>0</v>
      </c>
      <c r="BN501">
        <v>1</v>
      </c>
      <c r="BO501">
        <v>4</v>
      </c>
      <c r="BP501">
        <f>IF(Table13[[#This Row],[Monthly_Income 1_5500 2_8000 3_11000 4_15000 5_20000 6_27000 7_35000 8_5000 9_51000 98_0]]=1,1,0)</f>
        <v>0</v>
      </c>
      <c r="BQ501">
        <f>IF(Table13[[#This Row],[Monthly_Income 1_5500 2_8000 3_11000 4_15000 5_20000 6_27000 7_35000 8_5000 9_51000 98_0]]=2,1,0)</f>
        <v>0</v>
      </c>
      <c r="BR501">
        <f>IF(Table13[[#This Row],[Monthly_Income 1_5500 2_8000 3_11000 4_15000 5_20000 6_27000 7_35000 8_5000 9_51000 98_0]]=3,1,0)</f>
        <v>0</v>
      </c>
      <c r="BS501">
        <f>IF(Table13[[#This Row],[Monthly_Income 1_5500 2_8000 3_11000 4_15000 5_20000 6_27000 7_35000 8_5000 9_51000 98_0]]=4,1,0)</f>
        <v>1</v>
      </c>
      <c r="BT501">
        <f>IF(Table13[[#This Row],[Monthly_Income 1_5500 2_8000 3_11000 4_15000 5_20000 6_27000 7_35000 8_5000 9_51000 98_0]]=5,1,0)</f>
        <v>0</v>
      </c>
      <c r="BU501">
        <f>IF(Table13[[#This Row],[Monthly_Income 1_5500 2_8000 3_11000 4_15000 5_20000 6_27000 7_35000 8_5000 9_51000 98_0]]=6,1,0)</f>
        <v>0</v>
      </c>
      <c r="BV501">
        <f>IF(Table13[[#This Row],[Monthly_Income 1_5500 2_8000 3_11000 4_15000 5_20000 6_27000 7_35000 8_5000 9_51000 98_0]]=7,1,0)</f>
        <v>0</v>
      </c>
      <c r="BW501">
        <f>IF(Table13[[#This Row],[Monthly_Income 1_5500 2_8000 3_11000 4_15000 5_20000 6_27000 7_35000 8_5000 9_51000 98_0]]=8,1,0)</f>
        <v>0</v>
      </c>
      <c r="BX501">
        <f>IF(Table13[[#This Row],[Monthly_Income 1_5500 2_8000 3_11000 4_15000 5_20000 6_27000 7_35000 8_5000 9_51000 98_0]]=9,1,0)</f>
        <v>0</v>
      </c>
      <c r="BY501">
        <f>IF(Table13[[#This Row],[Monthly_Income 1_5500 2_8000 3_11000 4_15000 5_20000 6_27000 7_35000 8_5000 9_51000 98_0]]=98,1,0)</f>
        <v>0</v>
      </c>
      <c r="BZ501">
        <v>5</v>
      </c>
      <c r="CA501">
        <f>IF(Table13[[#This Row],[Monthly_Household_Income]]=1,1,0)</f>
        <v>0</v>
      </c>
      <c r="CB501">
        <f>IF(Table13[[#This Row],[Monthly_Household_Income]]=2,1,0)</f>
        <v>0</v>
      </c>
      <c r="CC501">
        <f>IF(Table13[[#This Row],[Monthly_Household_Income]]=3,1,0)</f>
        <v>0</v>
      </c>
      <c r="CD501">
        <f>IF(Table13[[#This Row],[Monthly_Household_Income]]=4,1,0)</f>
        <v>0</v>
      </c>
      <c r="CE501">
        <f>IF(Table13[[#This Row],[Monthly_Household_Income]]=5,1,0)</f>
        <v>1</v>
      </c>
      <c r="CF501">
        <f>IF(Table13[[#This Row],[Monthly_Household_Income]]=6,1,0)</f>
        <v>0</v>
      </c>
      <c r="CG501">
        <f>IF(Table13[[#This Row],[Monthly_Household_Income]]=7,1,0)</f>
        <v>0</v>
      </c>
      <c r="CH501">
        <f>IF(Table13[[#This Row],[Monthly_Household_Income]]=8,1,0)</f>
        <v>0</v>
      </c>
      <c r="CI501">
        <f>IF(Table13[[#This Row],[Monthly_Household_Income]]=9,1,0)</f>
        <v>0</v>
      </c>
      <c r="CJ501">
        <f>IF(Table13[[#This Row],[Monthly_Household_Income]]=98,1,0)</f>
        <v>0</v>
      </c>
    </row>
    <row r="502" spans="1:88">
      <c r="A502">
        <v>1842</v>
      </c>
      <c r="B502" s="1">
        <v>43038</v>
      </c>
      <c r="C502" t="s">
        <v>35</v>
      </c>
      <c r="D502">
        <v>8</v>
      </c>
      <c r="E502">
        <v>6</v>
      </c>
      <c r="F502">
        <v>7</v>
      </c>
      <c r="G502">
        <v>7</v>
      </c>
      <c r="H502">
        <v>8</v>
      </c>
      <c r="I502">
        <v>7</v>
      </c>
      <c r="J502" t="s">
        <v>15</v>
      </c>
      <c r="K502">
        <v>10</v>
      </c>
      <c r="L502">
        <v>9</v>
      </c>
      <c r="M502">
        <v>9</v>
      </c>
      <c r="N502">
        <v>9</v>
      </c>
      <c r="O502">
        <v>8</v>
      </c>
      <c r="P502">
        <v>7</v>
      </c>
      <c r="Q502">
        <v>8</v>
      </c>
      <c r="R502">
        <v>6</v>
      </c>
      <c r="S502">
        <v>8</v>
      </c>
      <c r="T502">
        <v>7</v>
      </c>
      <c r="U502">
        <v>9</v>
      </c>
      <c r="V502">
        <v>7</v>
      </c>
      <c r="W502">
        <v>7</v>
      </c>
      <c r="X502">
        <v>7</v>
      </c>
      <c r="Y502">
        <v>7</v>
      </c>
      <c r="Z502">
        <v>8</v>
      </c>
      <c r="AA502">
        <v>7</v>
      </c>
      <c r="AB502">
        <v>0</v>
      </c>
      <c r="AC502">
        <v>2</v>
      </c>
      <c r="AD502">
        <f>IF(Table13[[#This Row],[payment]]=1,1,0)</f>
        <v>0</v>
      </c>
      <c r="AE502">
        <f>IF(Table13[[#This Row],[payment]]=2,1,0)</f>
        <v>1</v>
      </c>
      <c r="AF502">
        <f>IF(Table13[[#This Row],[payment]]=3,1,0)</f>
        <v>0</v>
      </c>
      <c r="AG502">
        <v>3</v>
      </c>
      <c r="AH502">
        <f>IF(Table13[[#This Row],[method_payment]]=1,1,0)</f>
        <v>0</v>
      </c>
      <c r="AI502">
        <f>IF(Table13[[#This Row],[method_payment]]=2,1,0)</f>
        <v>0</v>
      </c>
      <c r="AJ502">
        <f>IF(Table13[[#This Row],[method_payment]]=3,1,0)</f>
        <v>1</v>
      </c>
      <c r="AK502">
        <f>IF(Table13[[#This Row],[method_payment]]=5,1,0)</f>
        <v>0</v>
      </c>
      <c r="AL502">
        <f>IF(Table13[[#This Row],[method_payment]]=6,1,0)</f>
        <v>0</v>
      </c>
      <c r="AM502" t="s">
        <v>16</v>
      </c>
      <c r="AN502" t="s">
        <v>16</v>
      </c>
      <c r="AO502">
        <v>2</v>
      </c>
      <c r="AP502" s="2">
        <v>203.52</v>
      </c>
      <c r="AQ502" s="3">
        <f>IF(AND(Table13[[#This Row],[Average_amount_spent_per_visit_last_3_months]]&gt;=1,Table13[[#This Row],[Average_amount_spent_per_visit_last_3_months]]&lt;=999),1,0)</f>
        <v>1</v>
      </c>
      <c r="AR502" s="3">
        <f>IF(AND(Table13[[#This Row],[Average_amount_spent_per_visit_last_3_months]]&gt;=1000,Table13[[#This Row],[Average_amount_spent_per_visit_last_3_months]]&lt;=6700),1,0)</f>
        <v>0</v>
      </c>
      <c r="AS502">
        <v>2</v>
      </c>
      <c r="AT502">
        <v>47</v>
      </c>
      <c r="AU502">
        <f>IF(AND(Table13[[#This Row],[Age]]&gt;=18,Table13[[#This Row],[Age]]&lt;=25),1,0)</f>
        <v>0</v>
      </c>
      <c r="AV502">
        <f>IF(AND(Table13[[#This Row],[Age]]&gt;=26,Table13[[#This Row],[Age]]&lt;=35),1,0)</f>
        <v>0</v>
      </c>
      <c r="AW502">
        <f>IF(AND(Table13[[#This Row],[Age]]&gt;=36,Table13[[#This Row],[Age]]&lt;=45),1,0)</f>
        <v>0</v>
      </c>
      <c r="AX502">
        <f>IF(AND(Table13[[#This Row],[Age]]&gt;=46,Table13[[#This Row],[Age]]&lt;=55),1,0)</f>
        <v>1</v>
      </c>
      <c r="AY502">
        <f>IF(AND(Table13[[#This Row],[Age]]&gt;=56,Table13[[#This Row],[Age]]&lt;=67),1,0)</f>
        <v>0</v>
      </c>
      <c r="AZ502" t="s">
        <v>25</v>
      </c>
      <c r="BA502">
        <f>IF(Table13[[#This Row],[Marital Status]]="Married",1,0)</f>
        <v>1</v>
      </c>
      <c r="BB502">
        <f>IF(Table13[[#This Row],[Marital Status]]="Single",1,0)</f>
        <v>0</v>
      </c>
      <c r="BC502" t="s">
        <v>27</v>
      </c>
      <c r="BD502">
        <f>IF(Table13[[#This Row],[gender]]="Male",1,0)</f>
        <v>1</v>
      </c>
      <c r="BE502">
        <f>IF(Table13[[#This Row],[gender]]="Female",1,0)</f>
        <v>0</v>
      </c>
      <c r="BF502" t="s">
        <v>19</v>
      </c>
      <c r="BG502">
        <f>IF(Table13[[#This Row],[Highest level of Education]]="Did not attend school",1,0)</f>
        <v>0</v>
      </c>
      <c r="BH502">
        <f>IF(Table13[[#This Row],[Highest level of Education]]="K12 completed",1,0)</f>
        <v>0</v>
      </c>
      <c r="BI502">
        <f>IF(Table13[[#This Row],[Highest level of Education]]="High School Completed",1,0)</f>
        <v>0</v>
      </c>
      <c r="BJ502">
        <f>IF(Table13[[#This Row],[Highest level of Education]]="Technical Diploma/Partially completed College",1,0)</f>
        <v>0</v>
      </c>
      <c r="BK502">
        <f>IF(Table13[[#This Row],[Highest level of Education]]="University/College Degree",1,0)</f>
        <v>1</v>
      </c>
      <c r="BL502">
        <f>IF(Table13[[#This Row],[Highest level of Education]]="Post-graduate education",1,0)</f>
        <v>0</v>
      </c>
      <c r="BM502">
        <v>3</v>
      </c>
      <c r="BN502">
        <v>1</v>
      </c>
      <c r="BO502">
        <v>6</v>
      </c>
      <c r="BP502">
        <f>IF(Table13[[#This Row],[Monthly_Income 1_5500 2_8000 3_11000 4_15000 5_20000 6_27000 7_35000 8_5000 9_51000 98_0]]=1,1,0)</f>
        <v>0</v>
      </c>
      <c r="BQ502">
        <f>IF(Table13[[#This Row],[Monthly_Income 1_5500 2_8000 3_11000 4_15000 5_20000 6_27000 7_35000 8_5000 9_51000 98_0]]=2,1,0)</f>
        <v>0</v>
      </c>
      <c r="BR502">
        <f>IF(Table13[[#This Row],[Monthly_Income 1_5500 2_8000 3_11000 4_15000 5_20000 6_27000 7_35000 8_5000 9_51000 98_0]]=3,1,0)</f>
        <v>0</v>
      </c>
      <c r="BS502">
        <f>IF(Table13[[#This Row],[Monthly_Income 1_5500 2_8000 3_11000 4_15000 5_20000 6_27000 7_35000 8_5000 9_51000 98_0]]=4,1,0)</f>
        <v>0</v>
      </c>
      <c r="BT502">
        <f>IF(Table13[[#This Row],[Monthly_Income 1_5500 2_8000 3_11000 4_15000 5_20000 6_27000 7_35000 8_5000 9_51000 98_0]]=5,1,0)</f>
        <v>0</v>
      </c>
      <c r="BU502">
        <f>IF(Table13[[#This Row],[Monthly_Income 1_5500 2_8000 3_11000 4_15000 5_20000 6_27000 7_35000 8_5000 9_51000 98_0]]=6,1,0)</f>
        <v>1</v>
      </c>
      <c r="BV502">
        <f>IF(Table13[[#This Row],[Monthly_Income 1_5500 2_8000 3_11000 4_15000 5_20000 6_27000 7_35000 8_5000 9_51000 98_0]]=7,1,0)</f>
        <v>0</v>
      </c>
      <c r="BW502">
        <f>IF(Table13[[#This Row],[Monthly_Income 1_5500 2_8000 3_11000 4_15000 5_20000 6_27000 7_35000 8_5000 9_51000 98_0]]=8,1,0)</f>
        <v>0</v>
      </c>
      <c r="BX502">
        <f>IF(Table13[[#This Row],[Monthly_Income 1_5500 2_8000 3_11000 4_15000 5_20000 6_27000 7_35000 8_5000 9_51000 98_0]]=9,1,0)</f>
        <v>0</v>
      </c>
      <c r="BY502">
        <f>IF(Table13[[#This Row],[Monthly_Income 1_5500 2_8000 3_11000 4_15000 5_20000 6_27000 7_35000 8_5000 9_51000 98_0]]=98,1,0)</f>
        <v>0</v>
      </c>
      <c r="BZ502">
        <v>6</v>
      </c>
      <c r="CA502">
        <f>IF(Table13[[#This Row],[Monthly_Household_Income]]=1,1,0)</f>
        <v>0</v>
      </c>
      <c r="CB502">
        <f>IF(Table13[[#This Row],[Monthly_Household_Income]]=2,1,0)</f>
        <v>0</v>
      </c>
      <c r="CC502">
        <f>IF(Table13[[#This Row],[Monthly_Household_Income]]=3,1,0)</f>
        <v>0</v>
      </c>
      <c r="CD502">
        <f>IF(Table13[[#This Row],[Monthly_Household_Income]]=4,1,0)</f>
        <v>0</v>
      </c>
      <c r="CE502">
        <f>IF(Table13[[#This Row],[Monthly_Household_Income]]=5,1,0)</f>
        <v>0</v>
      </c>
      <c r="CF502">
        <f>IF(Table13[[#This Row],[Monthly_Household_Income]]=6,1,0)</f>
        <v>1</v>
      </c>
      <c r="CG502">
        <f>IF(Table13[[#This Row],[Monthly_Household_Income]]=7,1,0)</f>
        <v>0</v>
      </c>
      <c r="CH502">
        <f>IF(Table13[[#This Row],[Monthly_Household_Income]]=8,1,0)</f>
        <v>0</v>
      </c>
      <c r="CI502">
        <f>IF(Table13[[#This Row],[Monthly_Household_Income]]=9,1,0)</f>
        <v>0</v>
      </c>
      <c r="CJ502">
        <f>IF(Table13[[#This Row],[Monthly_Household_Income]]=98,1,0)</f>
        <v>0</v>
      </c>
    </row>
    <row r="503" spans="1:88">
      <c r="A503">
        <v>1844</v>
      </c>
      <c r="B503" s="1">
        <v>43160</v>
      </c>
      <c r="C503" t="s">
        <v>33</v>
      </c>
      <c r="D503">
        <v>7</v>
      </c>
      <c r="E503">
        <v>8</v>
      </c>
      <c r="F503">
        <v>7</v>
      </c>
      <c r="G503">
        <v>7</v>
      </c>
      <c r="H503">
        <v>7</v>
      </c>
      <c r="I503">
        <v>7</v>
      </c>
      <c r="J503" t="s">
        <v>15</v>
      </c>
      <c r="K503">
        <v>8</v>
      </c>
      <c r="L503">
        <v>6</v>
      </c>
      <c r="M503">
        <v>7</v>
      </c>
      <c r="N503">
        <v>7</v>
      </c>
      <c r="O503">
        <v>8</v>
      </c>
      <c r="P503">
        <v>6</v>
      </c>
      <c r="Q503">
        <v>8</v>
      </c>
      <c r="R503">
        <v>7</v>
      </c>
      <c r="S503">
        <v>8</v>
      </c>
      <c r="T503">
        <v>6</v>
      </c>
      <c r="U503">
        <v>8</v>
      </c>
      <c r="V503">
        <v>7</v>
      </c>
      <c r="W503">
        <v>7</v>
      </c>
      <c r="X503">
        <v>0</v>
      </c>
      <c r="Y503">
        <v>6</v>
      </c>
      <c r="Z503">
        <v>6</v>
      </c>
      <c r="AA503">
        <v>8</v>
      </c>
      <c r="AB503">
        <v>7</v>
      </c>
      <c r="AC503">
        <v>1</v>
      </c>
      <c r="AD503">
        <f>IF(Table13[[#This Row],[payment]]=1,1,0)</f>
        <v>1</v>
      </c>
      <c r="AE503">
        <f>IF(Table13[[#This Row],[payment]]=2,1,0)</f>
        <v>0</v>
      </c>
      <c r="AF503">
        <f>IF(Table13[[#This Row],[payment]]=3,1,0)</f>
        <v>0</v>
      </c>
      <c r="AG503">
        <v>6</v>
      </c>
      <c r="AH503">
        <f>IF(Table13[[#This Row],[method_payment]]=1,1,0)</f>
        <v>0</v>
      </c>
      <c r="AI503">
        <f>IF(Table13[[#This Row],[method_payment]]=2,1,0)</f>
        <v>0</v>
      </c>
      <c r="AJ503">
        <f>IF(Table13[[#This Row],[method_payment]]=3,1,0)</f>
        <v>0</v>
      </c>
      <c r="AK503">
        <f>IF(Table13[[#This Row],[method_payment]]=5,1,0)</f>
        <v>0</v>
      </c>
      <c r="AL503">
        <f>IF(Table13[[#This Row],[method_payment]]=6,1,0)</f>
        <v>1</v>
      </c>
      <c r="AM503" t="s">
        <v>15</v>
      </c>
      <c r="AN503" t="s">
        <v>16</v>
      </c>
      <c r="AO503">
        <v>1</v>
      </c>
      <c r="AP503" s="2">
        <v>1095.79</v>
      </c>
      <c r="AQ503" s="3">
        <f>IF(AND(Table13[[#This Row],[Average_amount_spent_per_visit_last_3_months]]&gt;=1,Table13[[#This Row],[Average_amount_spent_per_visit_last_3_months]]&lt;=999),1,0)</f>
        <v>0</v>
      </c>
      <c r="AR503" s="3">
        <f>IF(AND(Table13[[#This Row],[Average_amount_spent_per_visit_last_3_months]]&gt;=1000,Table13[[#This Row],[Average_amount_spent_per_visit_last_3_months]]&lt;=6700),1,0)</f>
        <v>1</v>
      </c>
      <c r="AS503">
        <v>2</v>
      </c>
      <c r="AT503">
        <v>25</v>
      </c>
      <c r="AU503">
        <f>IF(AND(Table13[[#This Row],[Age]]&gt;=18,Table13[[#This Row],[Age]]&lt;=25),1,0)</f>
        <v>1</v>
      </c>
      <c r="AV503">
        <f>IF(AND(Table13[[#This Row],[Age]]&gt;=26,Table13[[#This Row],[Age]]&lt;=35),1,0)</f>
        <v>0</v>
      </c>
      <c r="AW503">
        <f>IF(AND(Table13[[#This Row],[Age]]&gt;=36,Table13[[#This Row],[Age]]&lt;=45),1,0)</f>
        <v>0</v>
      </c>
      <c r="AX503">
        <f>IF(AND(Table13[[#This Row],[Age]]&gt;=46,Table13[[#This Row],[Age]]&lt;=55),1,0)</f>
        <v>0</v>
      </c>
      <c r="AY503">
        <f>IF(AND(Table13[[#This Row],[Age]]&gt;=56,Table13[[#This Row],[Age]]&lt;=67),1,0)</f>
        <v>0</v>
      </c>
      <c r="AZ503" t="s">
        <v>25</v>
      </c>
      <c r="BA503">
        <f>IF(Table13[[#This Row],[Marital Status]]="Married",1,0)</f>
        <v>1</v>
      </c>
      <c r="BB503">
        <f>IF(Table13[[#This Row],[Marital Status]]="Single",1,0)</f>
        <v>0</v>
      </c>
      <c r="BC503" t="s">
        <v>27</v>
      </c>
      <c r="BD503">
        <f>IF(Table13[[#This Row],[gender]]="Male",1,0)</f>
        <v>1</v>
      </c>
      <c r="BE503">
        <f>IF(Table13[[#This Row],[gender]]="Female",1,0)</f>
        <v>0</v>
      </c>
      <c r="BF503" t="s">
        <v>19</v>
      </c>
      <c r="BG503">
        <f>IF(Table13[[#This Row],[Highest level of Education]]="Did not attend school",1,0)</f>
        <v>0</v>
      </c>
      <c r="BH503">
        <f>IF(Table13[[#This Row],[Highest level of Education]]="K12 completed",1,0)</f>
        <v>0</v>
      </c>
      <c r="BI503">
        <f>IF(Table13[[#This Row],[Highest level of Education]]="High School Completed",1,0)</f>
        <v>0</v>
      </c>
      <c r="BJ503">
        <f>IF(Table13[[#This Row],[Highest level of Education]]="Technical Diploma/Partially completed College",1,0)</f>
        <v>0</v>
      </c>
      <c r="BK503">
        <f>IF(Table13[[#This Row],[Highest level of Education]]="University/College Degree",1,0)</f>
        <v>1</v>
      </c>
      <c r="BL503">
        <f>IF(Table13[[#This Row],[Highest level of Education]]="Post-graduate education",1,0)</f>
        <v>0</v>
      </c>
      <c r="BM503">
        <v>2</v>
      </c>
      <c r="BN503">
        <v>1</v>
      </c>
      <c r="BO503">
        <v>4</v>
      </c>
      <c r="BP503">
        <f>IF(Table13[[#This Row],[Monthly_Income 1_5500 2_8000 3_11000 4_15000 5_20000 6_27000 7_35000 8_5000 9_51000 98_0]]=1,1,0)</f>
        <v>0</v>
      </c>
      <c r="BQ503">
        <f>IF(Table13[[#This Row],[Monthly_Income 1_5500 2_8000 3_11000 4_15000 5_20000 6_27000 7_35000 8_5000 9_51000 98_0]]=2,1,0)</f>
        <v>0</v>
      </c>
      <c r="BR503">
        <f>IF(Table13[[#This Row],[Monthly_Income 1_5500 2_8000 3_11000 4_15000 5_20000 6_27000 7_35000 8_5000 9_51000 98_0]]=3,1,0)</f>
        <v>0</v>
      </c>
      <c r="BS503">
        <f>IF(Table13[[#This Row],[Monthly_Income 1_5500 2_8000 3_11000 4_15000 5_20000 6_27000 7_35000 8_5000 9_51000 98_0]]=4,1,0)</f>
        <v>1</v>
      </c>
      <c r="BT503">
        <f>IF(Table13[[#This Row],[Monthly_Income 1_5500 2_8000 3_11000 4_15000 5_20000 6_27000 7_35000 8_5000 9_51000 98_0]]=5,1,0)</f>
        <v>0</v>
      </c>
      <c r="BU503">
        <f>IF(Table13[[#This Row],[Monthly_Income 1_5500 2_8000 3_11000 4_15000 5_20000 6_27000 7_35000 8_5000 9_51000 98_0]]=6,1,0)</f>
        <v>0</v>
      </c>
      <c r="BV503">
        <f>IF(Table13[[#This Row],[Monthly_Income 1_5500 2_8000 3_11000 4_15000 5_20000 6_27000 7_35000 8_5000 9_51000 98_0]]=7,1,0)</f>
        <v>0</v>
      </c>
      <c r="BW503">
        <f>IF(Table13[[#This Row],[Monthly_Income 1_5500 2_8000 3_11000 4_15000 5_20000 6_27000 7_35000 8_5000 9_51000 98_0]]=8,1,0)</f>
        <v>0</v>
      </c>
      <c r="BX503">
        <f>IF(Table13[[#This Row],[Monthly_Income 1_5500 2_8000 3_11000 4_15000 5_20000 6_27000 7_35000 8_5000 9_51000 98_0]]=9,1,0)</f>
        <v>0</v>
      </c>
      <c r="BY503">
        <f>IF(Table13[[#This Row],[Monthly_Income 1_5500 2_8000 3_11000 4_15000 5_20000 6_27000 7_35000 8_5000 9_51000 98_0]]=98,1,0)</f>
        <v>0</v>
      </c>
      <c r="BZ503">
        <v>5</v>
      </c>
      <c r="CA503">
        <f>IF(Table13[[#This Row],[Monthly_Household_Income]]=1,1,0)</f>
        <v>0</v>
      </c>
      <c r="CB503">
        <f>IF(Table13[[#This Row],[Monthly_Household_Income]]=2,1,0)</f>
        <v>0</v>
      </c>
      <c r="CC503">
        <f>IF(Table13[[#This Row],[Monthly_Household_Income]]=3,1,0)</f>
        <v>0</v>
      </c>
      <c r="CD503">
        <f>IF(Table13[[#This Row],[Monthly_Household_Income]]=4,1,0)</f>
        <v>0</v>
      </c>
      <c r="CE503">
        <f>IF(Table13[[#This Row],[Monthly_Household_Income]]=5,1,0)</f>
        <v>1</v>
      </c>
      <c r="CF503">
        <f>IF(Table13[[#This Row],[Monthly_Household_Income]]=6,1,0)</f>
        <v>0</v>
      </c>
      <c r="CG503">
        <f>IF(Table13[[#This Row],[Monthly_Household_Income]]=7,1,0)</f>
        <v>0</v>
      </c>
      <c r="CH503">
        <f>IF(Table13[[#This Row],[Monthly_Household_Income]]=8,1,0)</f>
        <v>0</v>
      </c>
      <c r="CI503">
        <f>IF(Table13[[#This Row],[Monthly_Household_Income]]=9,1,0)</f>
        <v>0</v>
      </c>
      <c r="CJ503">
        <f>IF(Table13[[#This Row],[Monthly_Household_Income]]=98,1,0)</f>
        <v>0</v>
      </c>
    </row>
    <row r="504" spans="1:88">
      <c r="A504">
        <v>1847</v>
      </c>
      <c r="B504" s="1">
        <v>42978</v>
      </c>
      <c r="C504" t="s">
        <v>30</v>
      </c>
      <c r="D504">
        <v>8</v>
      </c>
      <c r="E504">
        <v>7</v>
      </c>
      <c r="F504">
        <v>7</v>
      </c>
      <c r="G504">
        <v>7</v>
      </c>
      <c r="H504">
        <v>8</v>
      </c>
      <c r="I504">
        <v>8</v>
      </c>
      <c r="J504" t="s">
        <v>16</v>
      </c>
      <c r="K504">
        <v>9</v>
      </c>
      <c r="L504">
        <v>7</v>
      </c>
      <c r="M504">
        <v>7</v>
      </c>
      <c r="N504">
        <v>8</v>
      </c>
      <c r="O504">
        <v>8</v>
      </c>
      <c r="P504">
        <v>6</v>
      </c>
      <c r="Q504">
        <v>6</v>
      </c>
      <c r="R504">
        <v>7</v>
      </c>
      <c r="S504">
        <v>9</v>
      </c>
      <c r="T504">
        <v>6</v>
      </c>
      <c r="U504">
        <v>8</v>
      </c>
      <c r="V504">
        <v>8</v>
      </c>
      <c r="W504">
        <v>6</v>
      </c>
      <c r="X504">
        <v>7</v>
      </c>
      <c r="Y504">
        <v>8</v>
      </c>
      <c r="Z504">
        <v>8</v>
      </c>
      <c r="AA504">
        <v>8</v>
      </c>
      <c r="AB504">
        <v>6</v>
      </c>
      <c r="AC504">
        <v>2</v>
      </c>
      <c r="AD504">
        <f>IF(Table13[[#This Row],[payment]]=1,1,0)</f>
        <v>0</v>
      </c>
      <c r="AE504">
        <f>IF(Table13[[#This Row],[payment]]=2,1,0)</f>
        <v>1</v>
      </c>
      <c r="AF504">
        <f>IF(Table13[[#This Row],[payment]]=3,1,0)</f>
        <v>0</v>
      </c>
      <c r="AG504">
        <v>6</v>
      </c>
      <c r="AH504">
        <f>IF(Table13[[#This Row],[method_payment]]=1,1,0)</f>
        <v>0</v>
      </c>
      <c r="AI504">
        <f>IF(Table13[[#This Row],[method_payment]]=2,1,0)</f>
        <v>0</v>
      </c>
      <c r="AJ504">
        <f>IF(Table13[[#This Row],[method_payment]]=3,1,0)</f>
        <v>0</v>
      </c>
      <c r="AK504">
        <f>IF(Table13[[#This Row],[method_payment]]=5,1,0)</f>
        <v>0</v>
      </c>
      <c r="AL504">
        <f>IF(Table13[[#This Row],[method_payment]]=6,1,0)</f>
        <v>1</v>
      </c>
      <c r="AM504" t="s">
        <v>16</v>
      </c>
      <c r="AN504" t="s">
        <v>15</v>
      </c>
      <c r="AO504">
        <v>2</v>
      </c>
      <c r="AP504" s="2">
        <v>174.02</v>
      </c>
      <c r="AQ504" s="3">
        <f>IF(AND(Table13[[#This Row],[Average_amount_spent_per_visit_last_3_months]]&gt;=1,Table13[[#This Row],[Average_amount_spent_per_visit_last_3_months]]&lt;=999),1,0)</f>
        <v>1</v>
      </c>
      <c r="AR504" s="3">
        <f>IF(AND(Table13[[#This Row],[Average_amount_spent_per_visit_last_3_months]]&gt;=1000,Table13[[#This Row],[Average_amount_spent_per_visit_last_3_months]]&lt;=6700),1,0)</f>
        <v>0</v>
      </c>
      <c r="AS504">
        <v>2</v>
      </c>
      <c r="AT504">
        <v>32</v>
      </c>
      <c r="AU504">
        <f>IF(AND(Table13[[#This Row],[Age]]&gt;=18,Table13[[#This Row],[Age]]&lt;=25),1,0)</f>
        <v>0</v>
      </c>
      <c r="AV504">
        <f>IF(AND(Table13[[#This Row],[Age]]&gt;=26,Table13[[#This Row],[Age]]&lt;=35),1,0)</f>
        <v>1</v>
      </c>
      <c r="AW504">
        <f>IF(AND(Table13[[#This Row],[Age]]&gt;=36,Table13[[#This Row],[Age]]&lt;=45),1,0)</f>
        <v>0</v>
      </c>
      <c r="AX504">
        <f>IF(AND(Table13[[#This Row],[Age]]&gt;=46,Table13[[#This Row],[Age]]&lt;=55),1,0)</f>
        <v>0</v>
      </c>
      <c r="AY504">
        <f>IF(AND(Table13[[#This Row],[Age]]&gt;=56,Table13[[#This Row],[Age]]&lt;=67),1,0)</f>
        <v>0</v>
      </c>
      <c r="AZ504" t="s">
        <v>24</v>
      </c>
      <c r="BA504">
        <f>IF(Table13[[#This Row],[Marital Status]]="Married",1,0)</f>
        <v>0</v>
      </c>
      <c r="BB504">
        <f>IF(Table13[[#This Row],[Marital Status]]="Single",1,0)</f>
        <v>1</v>
      </c>
      <c r="BC504" t="s">
        <v>27</v>
      </c>
      <c r="BD504">
        <f>IF(Table13[[#This Row],[gender]]="Male",1,0)</f>
        <v>1</v>
      </c>
      <c r="BE504">
        <f>IF(Table13[[#This Row],[gender]]="Female",1,0)</f>
        <v>0</v>
      </c>
      <c r="BF504" t="s">
        <v>23</v>
      </c>
      <c r="BG504">
        <f>IF(Table13[[#This Row],[Highest level of Education]]="Did not attend school",1,0)</f>
        <v>0</v>
      </c>
      <c r="BH504">
        <f>IF(Table13[[#This Row],[Highest level of Education]]="K12 completed",1,0)</f>
        <v>0</v>
      </c>
      <c r="BI504">
        <f>IF(Table13[[#This Row],[Highest level of Education]]="High School Completed",1,0)</f>
        <v>0</v>
      </c>
      <c r="BJ504">
        <f>IF(Table13[[#This Row],[Highest level of Education]]="Technical Diploma/Partially completed College",1,0)</f>
        <v>1</v>
      </c>
      <c r="BK504">
        <f>IF(Table13[[#This Row],[Highest level of Education]]="University/College Degree",1,0)</f>
        <v>0</v>
      </c>
      <c r="BL504">
        <f>IF(Table13[[#This Row],[Highest level of Education]]="Post-graduate education",1,0)</f>
        <v>0</v>
      </c>
      <c r="BM504">
        <v>0</v>
      </c>
      <c r="BN504">
        <v>1</v>
      </c>
      <c r="BO504">
        <v>3</v>
      </c>
      <c r="BP504">
        <f>IF(Table13[[#This Row],[Monthly_Income 1_5500 2_8000 3_11000 4_15000 5_20000 6_27000 7_35000 8_5000 9_51000 98_0]]=1,1,0)</f>
        <v>0</v>
      </c>
      <c r="BQ504">
        <f>IF(Table13[[#This Row],[Monthly_Income 1_5500 2_8000 3_11000 4_15000 5_20000 6_27000 7_35000 8_5000 9_51000 98_0]]=2,1,0)</f>
        <v>0</v>
      </c>
      <c r="BR504">
        <f>IF(Table13[[#This Row],[Monthly_Income 1_5500 2_8000 3_11000 4_15000 5_20000 6_27000 7_35000 8_5000 9_51000 98_0]]=3,1,0)</f>
        <v>1</v>
      </c>
      <c r="BS504">
        <f>IF(Table13[[#This Row],[Monthly_Income 1_5500 2_8000 3_11000 4_15000 5_20000 6_27000 7_35000 8_5000 9_51000 98_0]]=4,1,0)</f>
        <v>0</v>
      </c>
      <c r="BT504">
        <f>IF(Table13[[#This Row],[Monthly_Income 1_5500 2_8000 3_11000 4_15000 5_20000 6_27000 7_35000 8_5000 9_51000 98_0]]=5,1,0)</f>
        <v>0</v>
      </c>
      <c r="BU504">
        <f>IF(Table13[[#This Row],[Monthly_Income 1_5500 2_8000 3_11000 4_15000 5_20000 6_27000 7_35000 8_5000 9_51000 98_0]]=6,1,0)</f>
        <v>0</v>
      </c>
      <c r="BV504">
        <f>IF(Table13[[#This Row],[Monthly_Income 1_5500 2_8000 3_11000 4_15000 5_20000 6_27000 7_35000 8_5000 9_51000 98_0]]=7,1,0)</f>
        <v>0</v>
      </c>
      <c r="BW504">
        <f>IF(Table13[[#This Row],[Monthly_Income 1_5500 2_8000 3_11000 4_15000 5_20000 6_27000 7_35000 8_5000 9_51000 98_0]]=8,1,0)</f>
        <v>0</v>
      </c>
      <c r="BX504">
        <f>IF(Table13[[#This Row],[Monthly_Income 1_5500 2_8000 3_11000 4_15000 5_20000 6_27000 7_35000 8_5000 9_51000 98_0]]=9,1,0)</f>
        <v>0</v>
      </c>
      <c r="BY504">
        <f>IF(Table13[[#This Row],[Monthly_Income 1_5500 2_8000 3_11000 4_15000 5_20000 6_27000 7_35000 8_5000 9_51000 98_0]]=98,1,0)</f>
        <v>0</v>
      </c>
      <c r="BZ504">
        <v>3</v>
      </c>
      <c r="CA504">
        <f>IF(Table13[[#This Row],[Monthly_Household_Income]]=1,1,0)</f>
        <v>0</v>
      </c>
      <c r="CB504">
        <f>IF(Table13[[#This Row],[Monthly_Household_Income]]=2,1,0)</f>
        <v>0</v>
      </c>
      <c r="CC504">
        <f>IF(Table13[[#This Row],[Monthly_Household_Income]]=3,1,0)</f>
        <v>1</v>
      </c>
      <c r="CD504">
        <f>IF(Table13[[#This Row],[Monthly_Household_Income]]=4,1,0)</f>
        <v>0</v>
      </c>
      <c r="CE504">
        <f>IF(Table13[[#This Row],[Monthly_Household_Income]]=5,1,0)</f>
        <v>0</v>
      </c>
      <c r="CF504">
        <f>IF(Table13[[#This Row],[Monthly_Household_Income]]=6,1,0)</f>
        <v>0</v>
      </c>
      <c r="CG504">
        <f>IF(Table13[[#This Row],[Monthly_Household_Income]]=7,1,0)</f>
        <v>0</v>
      </c>
      <c r="CH504">
        <f>IF(Table13[[#This Row],[Monthly_Household_Income]]=8,1,0)</f>
        <v>0</v>
      </c>
      <c r="CI504">
        <f>IF(Table13[[#This Row],[Monthly_Household_Income]]=9,1,0)</f>
        <v>0</v>
      </c>
      <c r="CJ504">
        <f>IF(Table13[[#This Row],[Monthly_Household_Income]]=98,1,0)</f>
        <v>0</v>
      </c>
    </row>
    <row r="505" spans="1:88">
      <c r="A505">
        <v>1848</v>
      </c>
      <c r="B505" s="1">
        <v>42946</v>
      </c>
      <c r="C505" t="s">
        <v>6</v>
      </c>
      <c r="D505">
        <v>7</v>
      </c>
      <c r="E505">
        <v>8</v>
      </c>
      <c r="F505">
        <v>6</v>
      </c>
      <c r="G505">
        <v>6</v>
      </c>
      <c r="H505">
        <v>6</v>
      </c>
      <c r="I505">
        <v>5</v>
      </c>
      <c r="J505" t="s">
        <v>15</v>
      </c>
      <c r="K505">
        <v>7</v>
      </c>
      <c r="L505">
        <v>7</v>
      </c>
      <c r="M505">
        <v>8</v>
      </c>
      <c r="N505">
        <v>7</v>
      </c>
      <c r="O505">
        <v>8</v>
      </c>
      <c r="P505">
        <v>8</v>
      </c>
      <c r="Q505">
        <v>7</v>
      </c>
      <c r="R505">
        <v>6</v>
      </c>
      <c r="S505">
        <v>6</v>
      </c>
      <c r="T505">
        <v>8</v>
      </c>
      <c r="U505">
        <v>7</v>
      </c>
      <c r="V505">
        <v>6</v>
      </c>
      <c r="W505">
        <v>8</v>
      </c>
      <c r="X505">
        <v>6</v>
      </c>
      <c r="Y505">
        <v>6</v>
      </c>
      <c r="Z505">
        <v>6</v>
      </c>
      <c r="AA505">
        <v>7</v>
      </c>
      <c r="AB505">
        <v>6</v>
      </c>
      <c r="AC505">
        <v>1</v>
      </c>
      <c r="AD505">
        <f>IF(Table13[[#This Row],[payment]]=1,1,0)</f>
        <v>1</v>
      </c>
      <c r="AE505">
        <f>IF(Table13[[#This Row],[payment]]=2,1,0)</f>
        <v>0</v>
      </c>
      <c r="AF505">
        <f>IF(Table13[[#This Row],[payment]]=3,1,0)</f>
        <v>0</v>
      </c>
      <c r="AG505">
        <v>6</v>
      </c>
      <c r="AH505">
        <f>IF(Table13[[#This Row],[method_payment]]=1,1,0)</f>
        <v>0</v>
      </c>
      <c r="AI505">
        <f>IF(Table13[[#This Row],[method_payment]]=2,1,0)</f>
        <v>0</v>
      </c>
      <c r="AJ505">
        <f>IF(Table13[[#This Row],[method_payment]]=3,1,0)</f>
        <v>0</v>
      </c>
      <c r="AK505">
        <f>IF(Table13[[#This Row],[method_payment]]=5,1,0)</f>
        <v>0</v>
      </c>
      <c r="AL505">
        <f>IF(Table13[[#This Row],[method_payment]]=6,1,0)</f>
        <v>1</v>
      </c>
      <c r="AM505" t="s">
        <v>16</v>
      </c>
      <c r="AN505" t="s">
        <v>15</v>
      </c>
      <c r="AO505">
        <v>4</v>
      </c>
      <c r="AP505" s="2">
        <v>199.93</v>
      </c>
      <c r="AQ505" s="3">
        <f>IF(AND(Table13[[#This Row],[Average_amount_spent_per_visit_last_3_months]]&gt;=1,Table13[[#This Row],[Average_amount_spent_per_visit_last_3_months]]&lt;=999),1,0)</f>
        <v>1</v>
      </c>
      <c r="AR505" s="3">
        <f>IF(AND(Table13[[#This Row],[Average_amount_spent_per_visit_last_3_months]]&gt;=1000,Table13[[#This Row],[Average_amount_spent_per_visit_last_3_months]]&lt;=6700),1,0)</f>
        <v>0</v>
      </c>
      <c r="AS505">
        <v>3</v>
      </c>
      <c r="AT505">
        <v>26</v>
      </c>
      <c r="AU505">
        <f>IF(AND(Table13[[#This Row],[Age]]&gt;=18,Table13[[#This Row],[Age]]&lt;=25),1,0)</f>
        <v>0</v>
      </c>
      <c r="AV505">
        <f>IF(AND(Table13[[#This Row],[Age]]&gt;=26,Table13[[#This Row],[Age]]&lt;=35),1,0)</f>
        <v>1</v>
      </c>
      <c r="AW505">
        <f>IF(AND(Table13[[#This Row],[Age]]&gt;=36,Table13[[#This Row],[Age]]&lt;=45),1,0)</f>
        <v>0</v>
      </c>
      <c r="AX505">
        <f>IF(AND(Table13[[#This Row],[Age]]&gt;=46,Table13[[#This Row],[Age]]&lt;=55),1,0)</f>
        <v>0</v>
      </c>
      <c r="AY505">
        <f>IF(AND(Table13[[#This Row],[Age]]&gt;=56,Table13[[#This Row],[Age]]&lt;=67),1,0)</f>
        <v>0</v>
      </c>
      <c r="AZ505" t="s">
        <v>25</v>
      </c>
      <c r="BA505">
        <f>IF(Table13[[#This Row],[Marital Status]]="Married",1,0)</f>
        <v>1</v>
      </c>
      <c r="BB505">
        <f>IF(Table13[[#This Row],[Marital Status]]="Single",1,0)</f>
        <v>0</v>
      </c>
      <c r="BC505" t="s">
        <v>28</v>
      </c>
      <c r="BD505">
        <f>IF(Table13[[#This Row],[gender]]="Male",1,0)</f>
        <v>0</v>
      </c>
      <c r="BE505">
        <f>IF(Table13[[#This Row],[gender]]="Female",1,0)</f>
        <v>1</v>
      </c>
      <c r="BF505" t="s">
        <v>23</v>
      </c>
      <c r="BG505">
        <f>IF(Table13[[#This Row],[Highest level of Education]]="Did not attend school",1,0)</f>
        <v>0</v>
      </c>
      <c r="BH505">
        <f>IF(Table13[[#This Row],[Highest level of Education]]="K12 completed",1,0)</f>
        <v>0</v>
      </c>
      <c r="BI505">
        <f>IF(Table13[[#This Row],[Highest level of Education]]="High School Completed",1,0)</f>
        <v>0</v>
      </c>
      <c r="BJ505">
        <f>IF(Table13[[#This Row],[Highest level of Education]]="Technical Diploma/Partially completed College",1,0)</f>
        <v>1</v>
      </c>
      <c r="BK505">
        <f>IF(Table13[[#This Row],[Highest level of Education]]="University/College Degree",1,0)</f>
        <v>0</v>
      </c>
      <c r="BL505">
        <f>IF(Table13[[#This Row],[Highest level of Education]]="Post-graduate education",1,0)</f>
        <v>0</v>
      </c>
      <c r="BM505">
        <v>3</v>
      </c>
      <c r="BN505">
        <v>1</v>
      </c>
      <c r="BO505">
        <v>3</v>
      </c>
      <c r="BP505">
        <f>IF(Table13[[#This Row],[Monthly_Income 1_5500 2_8000 3_11000 4_15000 5_20000 6_27000 7_35000 8_5000 9_51000 98_0]]=1,1,0)</f>
        <v>0</v>
      </c>
      <c r="BQ505">
        <f>IF(Table13[[#This Row],[Monthly_Income 1_5500 2_8000 3_11000 4_15000 5_20000 6_27000 7_35000 8_5000 9_51000 98_0]]=2,1,0)</f>
        <v>0</v>
      </c>
      <c r="BR505">
        <f>IF(Table13[[#This Row],[Monthly_Income 1_5500 2_8000 3_11000 4_15000 5_20000 6_27000 7_35000 8_5000 9_51000 98_0]]=3,1,0)</f>
        <v>1</v>
      </c>
      <c r="BS505">
        <f>IF(Table13[[#This Row],[Monthly_Income 1_5500 2_8000 3_11000 4_15000 5_20000 6_27000 7_35000 8_5000 9_51000 98_0]]=4,1,0)</f>
        <v>0</v>
      </c>
      <c r="BT505">
        <f>IF(Table13[[#This Row],[Monthly_Income 1_5500 2_8000 3_11000 4_15000 5_20000 6_27000 7_35000 8_5000 9_51000 98_0]]=5,1,0)</f>
        <v>0</v>
      </c>
      <c r="BU505">
        <f>IF(Table13[[#This Row],[Monthly_Income 1_5500 2_8000 3_11000 4_15000 5_20000 6_27000 7_35000 8_5000 9_51000 98_0]]=6,1,0)</f>
        <v>0</v>
      </c>
      <c r="BV505">
        <f>IF(Table13[[#This Row],[Monthly_Income 1_5500 2_8000 3_11000 4_15000 5_20000 6_27000 7_35000 8_5000 9_51000 98_0]]=7,1,0)</f>
        <v>0</v>
      </c>
      <c r="BW505">
        <f>IF(Table13[[#This Row],[Monthly_Income 1_5500 2_8000 3_11000 4_15000 5_20000 6_27000 7_35000 8_5000 9_51000 98_0]]=8,1,0)</f>
        <v>0</v>
      </c>
      <c r="BX505">
        <f>IF(Table13[[#This Row],[Monthly_Income 1_5500 2_8000 3_11000 4_15000 5_20000 6_27000 7_35000 8_5000 9_51000 98_0]]=9,1,0)</f>
        <v>0</v>
      </c>
      <c r="BY505">
        <f>IF(Table13[[#This Row],[Monthly_Income 1_5500 2_8000 3_11000 4_15000 5_20000 6_27000 7_35000 8_5000 9_51000 98_0]]=98,1,0)</f>
        <v>0</v>
      </c>
      <c r="BZ505">
        <v>5</v>
      </c>
      <c r="CA505">
        <f>IF(Table13[[#This Row],[Monthly_Household_Income]]=1,1,0)</f>
        <v>0</v>
      </c>
      <c r="CB505">
        <f>IF(Table13[[#This Row],[Monthly_Household_Income]]=2,1,0)</f>
        <v>0</v>
      </c>
      <c r="CC505">
        <f>IF(Table13[[#This Row],[Monthly_Household_Income]]=3,1,0)</f>
        <v>0</v>
      </c>
      <c r="CD505">
        <f>IF(Table13[[#This Row],[Monthly_Household_Income]]=4,1,0)</f>
        <v>0</v>
      </c>
      <c r="CE505">
        <f>IF(Table13[[#This Row],[Monthly_Household_Income]]=5,1,0)</f>
        <v>1</v>
      </c>
      <c r="CF505">
        <f>IF(Table13[[#This Row],[Monthly_Household_Income]]=6,1,0)</f>
        <v>0</v>
      </c>
      <c r="CG505">
        <f>IF(Table13[[#This Row],[Monthly_Household_Income]]=7,1,0)</f>
        <v>0</v>
      </c>
      <c r="CH505">
        <f>IF(Table13[[#This Row],[Monthly_Household_Income]]=8,1,0)</f>
        <v>0</v>
      </c>
      <c r="CI505">
        <f>IF(Table13[[#This Row],[Monthly_Household_Income]]=9,1,0)</f>
        <v>0</v>
      </c>
      <c r="CJ505">
        <f>IF(Table13[[#This Row],[Monthly_Household_Income]]=98,1,0)</f>
        <v>0</v>
      </c>
    </row>
    <row r="506" spans="1:88">
      <c r="A506">
        <v>1849</v>
      </c>
      <c r="B506" s="1">
        <v>42974</v>
      </c>
      <c r="C506" t="s">
        <v>35</v>
      </c>
      <c r="D506">
        <v>7</v>
      </c>
      <c r="E506">
        <v>6</v>
      </c>
      <c r="F506">
        <v>7</v>
      </c>
      <c r="G506">
        <v>7</v>
      </c>
      <c r="H506">
        <v>6</v>
      </c>
      <c r="I506">
        <v>6</v>
      </c>
      <c r="J506" t="s">
        <v>15</v>
      </c>
      <c r="K506">
        <v>9</v>
      </c>
      <c r="L506">
        <v>8</v>
      </c>
      <c r="M506">
        <v>8</v>
      </c>
      <c r="N506">
        <v>8</v>
      </c>
      <c r="O506">
        <v>8</v>
      </c>
      <c r="P506">
        <v>6</v>
      </c>
      <c r="Q506">
        <v>6</v>
      </c>
      <c r="R506">
        <v>7</v>
      </c>
      <c r="S506">
        <v>9</v>
      </c>
      <c r="T506">
        <v>7</v>
      </c>
      <c r="U506">
        <v>9</v>
      </c>
      <c r="V506">
        <v>7</v>
      </c>
      <c r="W506">
        <v>6</v>
      </c>
      <c r="X506">
        <v>6</v>
      </c>
      <c r="Y506">
        <v>9</v>
      </c>
      <c r="Z506">
        <v>9</v>
      </c>
      <c r="AA506">
        <v>6</v>
      </c>
      <c r="AB506">
        <v>7</v>
      </c>
      <c r="AC506">
        <v>2</v>
      </c>
      <c r="AD506">
        <f>IF(Table13[[#This Row],[payment]]=1,1,0)</f>
        <v>0</v>
      </c>
      <c r="AE506">
        <f>IF(Table13[[#This Row],[payment]]=2,1,0)</f>
        <v>1</v>
      </c>
      <c r="AF506">
        <f>IF(Table13[[#This Row],[payment]]=3,1,0)</f>
        <v>0</v>
      </c>
      <c r="AG506">
        <v>1</v>
      </c>
      <c r="AH506">
        <f>IF(Table13[[#This Row],[method_payment]]=1,1,0)</f>
        <v>1</v>
      </c>
      <c r="AI506">
        <f>IF(Table13[[#This Row],[method_payment]]=2,1,0)</f>
        <v>0</v>
      </c>
      <c r="AJ506">
        <f>IF(Table13[[#This Row],[method_payment]]=3,1,0)</f>
        <v>0</v>
      </c>
      <c r="AK506">
        <f>IF(Table13[[#This Row],[method_payment]]=5,1,0)</f>
        <v>0</v>
      </c>
      <c r="AL506">
        <f>IF(Table13[[#This Row],[method_payment]]=6,1,0)</f>
        <v>0</v>
      </c>
      <c r="AM506" t="s">
        <v>16</v>
      </c>
      <c r="AN506" t="s">
        <v>15</v>
      </c>
      <c r="AO506">
        <v>3</v>
      </c>
      <c r="AP506" s="2">
        <v>286.87</v>
      </c>
      <c r="AQ506" s="3">
        <f>IF(AND(Table13[[#This Row],[Average_amount_spent_per_visit_last_3_months]]&gt;=1,Table13[[#This Row],[Average_amount_spent_per_visit_last_3_months]]&lt;=999),1,0)</f>
        <v>1</v>
      </c>
      <c r="AR506" s="3">
        <f>IF(AND(Table13[[#This Row],[Average_amount_spent_per_visit_last_3_months]]&gt;=1000,Table13[[#This Row],[Average_amount_spent_per_visit_last_3_months]]&lt;=6700),1,0)</f>
        <v>0</v>
      </c>
      <c r="AS506">
        <v>2</v>
      </c>
      <c r="AT506">
        <v>22</v>
      </c>
      <c r="AU506">
        <f>IF(AND(Table13[[#This Row],[Age]]&gt;=18,Table13[[#This Row],[Age]]&lt;=25),1,0)</f>
        <v>1</v>
      </c>
      <c r="AV506">
        <f>IF(AND(Table13[[#This Row],[Age]]&gt;=26,Table13[[#This Row],[Age]]&lt;=35),1,0)</f>
        <v>0</v>
      </c>
      <c r="AW506">
        <f>IF(AND(Table13[[#This Row],[Age]]&gt;=36,Table13[[#This Row],[Age]]&lt;=45),1,0)</f>
        <v>0</v>
      </c>
      <c r="AX506">
        <f>IF(AND(Table13[[#This Row],[Age]]&gt;=46,Table13[[#This Row],[Age]]&lt;=55),1,0)</f>
        <v>0</v>
      </c>
      <c r="AY506">
        <f>IF(AND(Table13[[#This Row],[Age]]&gt;=56,Table13[[#This Row],[Age]]&lt;=67),1,0)</f>
        <v>0</v>
      </c>
      <c r="AZ506" t="s">
        <v>24</v>
      </c>
      <c r="BA506">
        <f>IF(Table13[[#This Row],[Marital Status]]="Married",1,0)</f>
        <v>0</v>
      </c>
      <c r="BB506">
        <f>IF(Table13[[#This Row],[Marital Status]]="Single",1,0)</f>
        <v>1</v>
      </c>
      <c r="BC506" t="s">
        <v>28</v>
      </c>
      <c r="BD506">
        <f>IF(Table13[[#This Row],[gender]]="Male",1,0)</f>
        <v>0</v>
      </c>
      <c r="BE506">
        <f>IF(Table13[[#This Row],[gender]]="Female",1,0)</f>
        <v>1</v>
      </c>
      <c r="BF506" t="s">
        <v>20</v>
      </c>
      <c r="BG506">
        <f>IF(Table13[[#This Row],[Highest level of Education]]="Did not attend school",1,0)</f>
        <v>0</v>
      </c>
      <c r="BH506">
        <f>IF(Table13[[#This Row],[Highest level of Education]]="K12 completed",1,0)</f>
        <v>0</v>
      </c>
      <c r="BI506">
        <f>IF(Table13[[#This Row],[Highest level of Education]]="High School Completed",1,0)</f>
        <v>1</v>
      </c>
      <c r="BJ506">
        <f>IF(Table13[[#This Row],[Highest level of Education]]="Technical Diploma/Partially completed College",1,0)</f>
        <v>0</v>
      </c>
      <c r="BK506">
        <f>IF(Table13[[#This Row],[Highest level of Education]]="University/College Degree",1,0)</f>
        <v>0</v>
      </c>
      <c r="BL506">
        <f>IF(Table13[[#This Row],[Highest level of Education]]="Post-graduate education",1,0)</f>
        <v>0</v>
      </c>
      <c r="BM506">
        <v>0</v>
      </c>
      <c r="BN506">
        <v>5</v>
      </c>
      <c r="BO506" t="s">
        <v>1</v>
      </c>
      <c r="BP506">
        <f>IF(Table13[[#This Row],[Monthly_Income 1_5500 2_8000 3_11000 4_15000 5_20000 6_27000 7_35000 8_5000 9_51000 98_0]]=1,1,0)</f>
        <v>0</v>
      </c>
      <c r="BQ506">
        <f>IF(Table13[[#This Row],[Monthly_Income 1_5500 2_8000 3_11000 4_15000 5_20000 6_27000 7_35000 8_5000 9_51000 98_0]]=2,1,0)</f>
        <v>0</v>
      </c>
      <c r="BR506">
        <f>IF(Table13[[#This Row],[Monthly_Income 1_5500 2_8000 3_11000 4_15000 5_20000 6_27000 7_35000 8_5000 9_51000 98_0]]=3,1,0)</f>
        <v>0</v>
      </c>
      <c r="BS506">
        <f>IF(Table13[[#This Row],[Monthly_Income 1_5500 2_8000 3_11000 4_15000 5_20000 6_27000 7_35000 8_5000 9_51000 98_0]]=4,1,0)</f>
        <v>0</v>
      </c>
      <c r="BT506">
        <f>IF(Table13[[#This Row],[Monthly_Income 1_5500 2_8000 3_11000 4_15000 5_20000 6_27000 7_35000 8_5000 9_51000 98_0]]=5,1,0)</f>
        <v>0</v>
      </c>
      <c r="BU506">
        <f>IF(Table13[[#This Row],[Monthly_Income 1_5500 2_8000 3_11000 4_15000 5_20000 6_27000 7_35000 8_5000 9_51000 98_0]]=6,1,0)</f>
        <v>0</v>
      </c>
      <c r="BV506">
        <f>IF(Table13[[#This Row],[Monthly_Income 1_5500 2_8000 3_11000 4_15000 5_20000 6_27000 7_35000 8_5000 9_51000 98_0]]=7,1,0)</f>
        <v>0</v>
      </c>
      <c r="BW506">
        <f>IF(Table13[[#This Row],[Monthly_Income 1_5500 2_8000 3_11000 4_15000 5_20000 6_27000 7_35000 8_5000 9_51000 98_0]]=8,1,0)</f>
        <v>0</v>
      </c>
      <c r="BX506">
        <f>IF(Table13[[#This Row],[Monthly_Income 1_5500 2_8000 3_11000 4_15000 5_20000 6_27000 7_35000 8_5000 9_51000 98_0]]=9,1,0)</f>
        <v>0</v>
      </c>
      <c r="BY506">
        <f>IF(Table13[[#This Row],[Monthly_Income 1_5500 2_8000 3_11000 4_15000 5_20000 6_27000 7_35000 8_5000 9_51000 98_0]]=98,1,0)</f>
        <v>0</v>
      </c>
      <c r="BZ506">
        <v>97</v>
      </c>
      <c r="CA506">
        <f>IF(Table13[[#This Row],[Monthly_Household_Income]]=1,1,0)</f>
        <v>0</v>
      </c>
      <c r="CB506">
        <f>IF(Table13[[#This Row],[Monthly_Household_Income]]=2,1,0)</f>
        <v>0</v>
      </c>
      <c r="CC506">
        <f>IF(Table13[[#This Row],[Monthly_Household_Income]]=3,1,0)</f>
        <v>0</v>
      </c>
      <c r="CD506">
        <f>IF(Table13[[#This Row],[Monthly_Household_Income]]=4,1,0)</f>
        <v>0</v>
      </c>
      <c r="CE506">
        <f>IF(Table13[[#This Row],[Monthly_Household_Income]]=5,1,0)</f>
        <v>0</v>
      </c>
      <c r="CF506">
        <f>IF(Table13[[#This Row],[Monthly_Household_Income]]=6,1,0)</f>
        <v>0</v>
      </c>
      <c r="CG506">
        <f>IF(Table13[[#This Row],[Monthly_Household_Income]]=7,1,0)</f>
        <v>0</v>
      </c>
      <c r="CH506">
        <f>IF(Table13[[#This Row],[Monthly_Household_Income]]=8,1,0)</f>
        <v>0</v>
      </c>
      <c r="CI506">
        <f>IF(Table13[[#This Row],[Monthly_Household_Income]]=9,1,0)</f>
        <v>0</v>
      </c>
      <c r="CJ506">
        <f>IF(Table13[[#This Row],[Monthly_Household_Income]]=98,1,0)</f>
        <v>0</v>
      </c>
    </row>
    <row r="507" spans="1:88">
      <c r="A507">
        <v>1850</v>
      </c>
      <c r="B507" s="1">
        <v>43023</v>
      </c>
      <c r="C507" t="s">
        <v>29</v>
      </c>
      <c r="D507">
        <v>9</v>
      </c>
      <c r="E507">
        <v>9</v>
      </c>
      <c r="F507">
        <v>7</v>
      </c>
      <c r="G507">
        <v>9</v>
      </c>
      <c r="H507">
        <v>9</v>
      </c>
      <c r="I507">
        <v>8</v>
      </c>
      <c r="J507" t="s">
        <v>15</v>
      </c>
      <c r="K507">
        <v>9</v>
      </c>
      <c r="L507">
        <v>9</v>
      </c>
      <c r="M507">
        <v>9</v>
      </c>
      <c r="N507">
        <v>9</v>
      </c>
      <c r="O507">
        <v>8</v>
      </c>
      <c r="P507">
        <v>7</v>
      </c>
      <c r="Q507">
        <v>7</v>
      </c>
      <c r="R507">
        <v>10</v>
      </c>
      <c r="S507">
        <v>9</v>
      </c>
      <c r="T507">
        <v>9</v>
      </c>
      <c r="U507">
        <v>9</v>
      </c>
      <c r="V507">
        <v>8</v>
      </c>
      <c r="W507">
        <v>10</v>
      </c>
      <c r="X507">
        <v>10</v>
      </c>
      <c r="Y507">
        <v>8</v>
      </c>
      <c r="Z507">
        <v>8</v>
      </c>
      <c r="AA507">
        <v>8</v>
      </c>
      <c r="AB507">
        <v>0</v>
      </c>
      <c r="AC507">
        <v>1</v>
      </c>
      <c r="AD507">
        <f>IF(Table13[[#This Row],[payment]]=1,1,0)</f>
        <v>1</v>
      </c>
      <c r="AE507">
        <f>IF(Table13[[#This Row],[payment]]=2,1,0)</f>
        <v>0</v>
      </c>
      <c r="AF507">
        <f>IF(Table13[[#This Row],[payment]]=3,1,0)</f>
        <v>0</v>
      </c>
      <c r="AG507">
        <v>1</v>
      </c>
      <c r="AH507">
        <f>IF(Table13[[#This Row],[method_payment]]=1,1,0)</f>
        <v>1</v>
      </c>
      <c r="AI507">
        <f>IF(Table13[[#This Row],[method_payment]]=2,1,0)</f>
        <v>0</v>
      </c>
      <c r="AJ507">
        <f>IF(Table13[[#This Row],[method_payment]]=3,1,0)</f>
        <v>0</v>
      </c>
      <c r="AK507">
        <f>IF(Table13[[#This Row],[method_payment]]=5,1,0)</f>
        <v>0</v>
      </c>
      <c r="AL507">
        <f>IF(Table13[[#This Row],[method_payment]]=6,1,0)</f>
        <v>0</v>
      </c>
      <c r="AM507" t="s">
        <v>16</v>
      </c>
      <c r="AN507" t="s">
        <v>16</v>
      </c>
      <c r="AO507">
        <v>1</v>
      </c>
      <c r="AP507" s="2">
        <v>244.35</v>
      </c>
      <c r="AQ507" s="3">
        <f>IF(AND(Table13[[#This Row],[Average_amount_spent_per_visit_last_3_months]]&gt;=1,Table13[[#This Row],[Average_amount_spent_per_visit_last_3_months]]&lt;=999),1,0)</f>
        <v>1</v>
      </c>
      <c r="AR507" s="3">
        <f>IF(AND(Table13[[#This Row],[Average_amount_spent_per_visit_last_3_months]]&gt;=1000,Table13[[#This Row],[Average_amount_spent_per_visit_last_3_months]]&lt;=6700),1,0)</f>
        <v>0</v>
      </c>
      <c r="AS507">
        <v>3</v>
      </c>
      <c r="AT507">
        <v>27</v>
      </c>
      <c r="AU507">
        <f>IF(AND(Table13[[#This Row],[Age]]&gt;=18,Table13[[#This Row],[Age]]&lt;=25),1,0)</f>
        <v>0</v>
      </c>
      <c r="AV507">
        <f>IF(AND(Table13[[#This Row],[Age]]&gt;=26,Table13[[#This Row],[Age]]&lt;=35),1,0)</f>
        <v>1</v>
      </c>
      <c r="AW507">
        <f>IF(AND(Table13[[#This Row],[Age]]&gt;=36,Table13[[#This Row],[Age]]&lt;=45),1,0)</f>
        <v>0</v>
      </c>
      <c r="AX507">
        <f>IF(AND(Table13[[#This Row],[Age]]&gt;=46,Table13[[#This Row],[Age]]&lt;=55),1,0)</f>
        <v>0</v>
      </c>
      <c r="AY507">
        <f>IF(AND(Table13[[#This Row],[Age]]&gt;=56,Table13[[#This Row],[Age]]&lt;=67),1,0)</f>
        <v>0</v>
      </c>
      <c r="AZ507" t="s">
        <v>24</v>
      </c>
      <c r="BA507">
        <f>IF(Table13[[#This Row],[Marital Status]]="Married",1,0)</f>
        <v>0</v>
      </c>
      <c r="BB507">
        <f>IF(Table13[[#This Row],[Marital Status]]="Single",1,0)</f>
        <v>1</v>
      </c>
      <c r="BC507" t="s">
        <v>28</v>
      </c>
      <c r="BD507">
        <f>IF(Table13[[#This Row],[gender]]="Male",1,0)</f>
        <v>0</v>
      </c>
      <c r="BE507">
        <f>IF(Table13[[#This Row],[gender]]="Female",1,0)</f>
        <v>1</v>
      </c>
      <c r="BF507" t="s">
        <v>23</v>
      </c>
      <c r="BG507">
        <f>IF(Table13[[#This Row],[Highest level of Education]]="Did not attend school",1,0)</f>
        <v>0</v>
      </c>
      <c r="BH507">
        <f>IF(Table13[[#This Row],[Highest level of Education]]="K12 completed",1,0)</f>
        <v>0</v>
      </c>
      <c r="BI507">
        <f>IF(Table13[[#This Row],[Highest level of Education]]="High School Completed",1,0)</f>
        <v>0</v>
      </c>
      <c r="BJ507">
        <f>IF(Table13[[#This Row],[Highest level of Education]]="Technical Diploma/Partially completed College",1,0)</f>
        <v>1</v>
      </c>
      <c r="BK507">
        <f>IF(Table13[[#This Row],[Highest level of Education]]="University/College Degree",1,0)</f>
        <v>0</v>
      </c>
      <c r="BL507">
        <f>IF(Table13[[#This Row],[Highest level of Education]]="Post-graduate education",1,0)</f>
        <v>0</v>
      </c>
      <c r="BM507">
        <v>0</v>
      </c>
      <c r="BN507">
        <v>1</v>
      </c>
      <c r="BO507">
        <v>2</v>
      </c>
      <c r="BP507">
        <f>IF(Table13[[#This Row],[Monthly_Income 1_5500 2_8000 3_11000 4_15000 5_20000 6_27000 7_35000 8_5000 9_51000 98_0]]=1,1,0)</f>
        <v>0</v>
      </c>
      <c r="BQ507">
        <f>IF(Table13[[#This Row],[Monthly_Income 1_5500 2_8000 3_11000 4_15000 5_20000 6_27000 7_35000 8_5000 9_51000 98_0]]=2,1,0)</f>
        <v>1</v>
      </c>
      <c r="BR507">
        <f>IF(Table13[[#This Row],[Monthly_Income 1_5500 2_8000 3_11000 4_15000 5_20000 6_27000 7_35000 8_5000 9_51000 98_0]]=3,1,0)</f>
        <v>0</v>
      </c>
      <c r="BS507">
        <f>IF(Table13[[#This Row],[Monthly_Income 1_5500 2_8000 3_11000 4_15000 5_20000 6_27000 7_35000 8_5000 9_51000 98_0]]=4,1,0)</f>
        <v>0</v>
      </c>
      <c r="BT507">
        <f>IF(Table13[[#This Row],[Monthly_Income 1_5500 2_8000 3_11000 4_15000 5_20000 6_27000 7_35000 8_5000 9_51000 98_0]]=5,1,0)</f>
        <v>0</v>
      </c>
      <c r="BU507">
        <f>IF(Table13[[#This Row],[Monthly_Income 1_5500 2_8000 3_11000 4_15000 5_20000 6_27000 7_35000 8_5000 9_51000 98_0]]=6,1,0)</f>
        <v>0</v>
      </c>
      <c r="BV507">
        <f>IF(Table13[[#This Row],[Monthly_Income 1_5500 2_8000 3_11000 4_15000 5_20000 6_27000 7_35000 8_5000 9_51000 98_0]]=7,1,0)</f>
        <v>0</v>
      </c>
      <c r="BW507">
        <f>IF(Table13[[#This Row],[Monthly_Income 1_5500 2_8000 3_11000 4_15000 5_20000 6_27000 7_35000 8_5000 9_51000 98_0]]=8,1,0)</f>
        <v>0</v>
      </c>
      <c r="BX507">
        <f>IF(Table13[[#This Row],[Monthly_Income 1_5500 2_8000 3_11000 4_15000 5_20000 6_27000 7_35000 8_5000 9_51000 98_0]]=9,1,0)</f>
        <v>0</v>
      </c>
      <c r="BY507">
        <f>IF(Table13[[#This Row],[Monthly_Income 1_5500 2_8000 3_11000 4_15000 5_20000 6_27000 7_35000 8_5000 9_51000 98_0]]=98,1,0)</f>
        <v>0</v>
      </c>
      <c r="BZ507">
        <v>7</v>
      </c>
      <c r="CA507">
        <f>IF(Table13[[#This Row],[Monthly_Household_Income]]=1,1,0)</f>
        <v>0</v>
      </c>
      <c r="CB507">
        <f>IF(Table13[[#This Row],[Monthly_Household_Income]]=2,1,0)</f>
        <v>0</v>
      </c>
      <c r="CC507">
        <f>IF(Table13[[#This Row],[Monthly_Household_Income]]=3,1,0)</f>
        <v>0</v>
      </c>
      <c r="CD507">
        <f>IF(Table13[[#This Row],[Monthly_Household_Income]]=4,1,0)</f>
        <v>0</v>
      </c>
      <c r="CE507">
        <f>IF(Table13[[#This Row],[Monthly_Household_Income]]=5,1,0)</f>
        <v>0</v>
      </c>
      <c r="CF507">
        <f>IF(Table13[[#This Row],[Monthly_Household_Income]]=6,1,0)</f>
        <v>0</v>
      </c>
      <c r="CG507">
        <f>IF(Table13[[#This Row],[Monthly_Household_Income]]=7,1,0)</f>
        <v>1</v>
      </c>
      <c r="CH507">
        <f>IF(Table13[[#This Row],[Monthly_Household_Income]]=8,1,0)</f>
        <v>0</v>
      </c>
      <c r="CI507">
        <f>IF(Table13[[#This Row],[Monthly_Household_Income]]=9,1,0)</f>
        <v>0</v>
      </c>
      <c r="CJ507">
        <f>IF(Table13[[#This Row],[Monthly_Household_Income]]=98,1,0)</f>
        <v>0</v>
      </c>
    </row>
    <row r="508" spans="1:88">
      <c r="A508">
        <v>1851</v>
      </c>
      <c r="B508" s="1">
        <v>43191</v>
      </c>
      <c r="C508" t="s">
        <v>29</v>
      </c>
      <c r="D508">
        <v>9</v>
      </c>
      <c r="E508">
        <v>7</v>
      </c>
      <c r="F508">
        <v>9</v>
      </c>
      <c r="G508">
        <v>9</v>
      </c>
      <c r="H508">
        <v>7</v>
      </c>
      <c r="I508">
        <v>9</v>
      </c>
      <c r="J508" t="s">
        <v>15</v>
      </c>
      <c r="K508">
        <v>9</v>
      </c>
      <c r="L508">
        <v>9</v>
      </c>
      <c r="M508">
        <v>9</v>
      </c>
      <c r="N508">
        <v>7</v>
      </c>
      <c r="O508">
        <v>7</v>
      </c>
      <c r="P508">
        <v>8</v>
      </c>
      <c r="Q508">
        <v>8</v>
      </c>
      <c r="R508">
        <v>10</v>
      </c>
      <c r="S508">
        <v>10</v>
      </c>
      <c r="T508">
        <v>7</v>
      </c>
      <c r="U508">
        <v>8</v>
      </c>
      <c r="V508">
        <v>9</v>
      </c>
      <c r="W508">
        <v>8</v>
      </c>
      <c r="X508">
        <v>9</v>
      </c>
      <c r="Y508">
        <v>9</v>
      </c>
      <c r="Z508">
        <v>9</v>
      </c>
      <c r="AA508">
        <v>10</v>
      </c>
      <c r="AB508">
        <v>8</v>
      </c>
      <c r="AC508">
        <v>3</v>
      </c>
      <c r="AD508">
        <f>IF(Table13[[#This Row],[payment]]=1,1,0)</f>
        <v>0</v>
      </c>
      <c r="AE508">
        <f>IF(Table13[[#This Row],[payment]]=2,1,0)</f>
        <v>0</v>
      </c>
      <c r="AF508">
        <f>IF(Table13[[#This Row],[payment]]=3,1,0)</f>
        <v>1</v>
      </c>
      <c r="AG508">
        <v>1</v>
      </c>
      <c r="AH508">
        <f>IF(Table13[[#This Row],[method_payment]]=1,1,0)</f>
        <v>1</v>
      </c>
      <c r="AI508">
        <f>IF(Table13[[#This Row],[method_payment]]=2,1,0)</f>
        <v>0</v>
      </c>
      <c r="AJ508">
        <f>IF(Table13[[#This Row],[method_payment]]=3,1,0)</f>
        <v>0</v>
      </c>
      <c r="AK508">
        <f>IF(Table13[[#This Row],[method_payment]]=5,1,0)</f>
        <v>0</v>
      </c>
      <c r="AL508">
        <f>IF(Table13[[#This Row],[method_payment]]=6,1,0)</f>
        <v>0</v>
      </c>
      <c r="AM508" t="s">
        <v>16</v>
      </c>
      <c r="AN508" t="s">
        <v>15</v>
      </c>
      <c r="AO508">
        <v>2</v>
      </c>
      <c r="AP508" s="2">
        <v>1915.29</v>
      </c>
      <c r="AQ508" s="3">
        <f>IF(AND(Table13[[#This Row],[Average_amount_spent_per_visit_last_3_months]]&gt;=1,Table13[[#This Row],[Average_amount_spent_per_visit_last_3_months]]&lt;=999),1,0)</f>
        <v>0</v>
      </c>
      <c r="AR508" s="3">
        <f>IF(AND(Table13[[#This Row],[Average_amount_spent_per_visit_last_3_months]]&gt;=1000,Table13[[#This Row],[Average_amount_spent_per_visit_last_3_months]]&lt;=6700),1,0)</f>
        <v>1</v>
      </c>
      <c r="AS508">
        <v>3</v>
      </c>
      <c r="AT508">
        <v>46</v>
      </c>
      <c r="AU508">
        <f>IF(AND(Table13[[#This Row],[Age]]&gt;=18,Table13[[#This Row],[Age]]&lt;=25),1,0)</f>
        <v>0</v>
      </c>
      <c r="AV508">
        <f>IF(AND(Table13[[#This Row],[Age]]&gt;=26,Table13[[#This Row],[Age]]&lt;=35),1,0)</f>
        <v>0</v>
      </c>
      <c r="AW508">
        <f>IF(AND(Table13[[#This Row],[Age]]&gt;=36,Table13[[#This Row],[Age]]&lt;=45),1,0)</f>
        <v>0</v>
      </c>
      <c r="AX508">
        <f>IF(AND(Table13[[#This Row],[Age]]&gt;=46,Table13[[#This Row],[Age]]&lt;=55),1,0)</f>
        <v>1</v>
      </c>
      <c r="AY508">
        <f>IF(AND(Table13[[#This Row],[Age]]&gt;=56,Table13[[#This Row],[Age]]&lt;=67),1,0)</f>
        <v>0</v>
      </c>
      <c r="AZ508" t="s">
        <v>25</v>
      </c>
      <c r="BA508">
        <f>IF(Table13[[#This Row],[Marital Status]]="Married",1,0)</f>
        <v>1</v>
      </c>
      <c r="BB508">
        <f>IF(Table13[[#This Row],[Marital Status]]="Single",1,0)</f>
        <v>0</v>
      </c>
      <c r="BC508" t="s">
        <v>28</v>
      </c>
      <c r="BD508">
        <f>IF(Table13[[#This Row],[gender]]="Male",1,0)</f>
        <v>0</v>
      </c>
      <c r="BE508">
        <f>IF(Table13[[#This Row],[gender]]="Female",1,0)</f>
        <v>1</v>
      </c>
      <c r="BF508" t="s">
        <v>20</v>
      </c>
      <c r="BG508">
        <f>IF(Table13[[#This Row],[Highest level of Education]]="Did not attend school",1,0)</f>
        <v>0</v>
      </c>
      <c r="BH508">
        <f>IF(Table13[[#This Row],[Highest level of Education]]="K12 completed",1,0)</f>
        <v>0</v>
      </c>
      <c r="BI508">
        <f>IF(Table13[[#This Row],[Highest level of Education]]="High School Completed",1,0)</f>
        <v>1</v>
      </c>
      <c r="BJ508">
        <f>IF(Table13[[#This Row],[Highest level of Education]]="Technical Diploma/Partially completed College",1,0)</f>
        <v>0</v>
      </c>
      <c r="BK508">
        <f>IF(Table13[[#This Row],[Highest level of Education]]="University/College Degree",1,0)</f>
        <v>0</v>
      </c>
      <c r="BL508">
        <f>IF(Table13[[#This Row],[Highest level of Education]]="Post-graduate education",1,0)</f>
        <v>0</v>
      </c>
      <c r="BM508">
        <v>4</v>
      </c>
      <c r="BN508">
        <v>1</v>
      </c>
      <c r="BO508">
        <v>5</v>
      </c>
      <c r="BP508">
        <f>IF(Table13[[#This Row],[Monthly_Income 1_5500 2_8000 3_11000 4_15000 5_20000 6_27000 7_35000 8_5000 9_51000 98_0]]=1,1,0)</f>
        <v>0</v>
      </c>
      <c r="BQ508">
        <f>IF(Table13[[#This Row],[Monthly_Income 1_5500 2_8000 3_11000 4_15000 5_20000 6_27000 7_35000 8_5000 9_51000 98_0]]=2,1,0)</f>
        <v>0</v>
      </c>
      <c r="BR508">
        <f>IF(Table13[[#This Row],[Monthly_Income 1_5500 2_8000 3_11000 4_15000 5_20000 6_27000 7_35000 8_5000 9_51000 98_0]]=3,1,0)</f>
        <v>0</v>
      </c>
      <c r="BS508">
        <f>IF(Table13[[#This Row],[Monthly_Income 1_5500 2_8000 3_11000 4_15000 5_20000 6_27000 7_35000 8_5000 9_51000 98_0]]=4,1,0)</f>
        <v>0</v>
      </c>
      <c r="BT508">
        <f>IF(Table13[[#This Row],[Monthly_Income 1_5500 2_8000 3_11000 4_15000 5_20000 6_27000 7_35000 8_5000 9_51000 98_0]]=5,1,0)</f>
        <v>1</v>
      </c>
      <c r="BU508">
        <f>IF(Table13[[#This Row],[Monthly_Income 1_5500 2_8000 3_11000 4_15000 5_20000 6_27000 7_35000 8_5000 9_51000 98_0]]=6,1,0)</f>
        <v>0</v>
      </c>
      <c r="BV508">
        <f>IF(Table13[[#This Row],[Monthly_Income 1_5500 2_8000 3_11000 4_15000 5_20000 6_27000 7_35000 8_5000 9_51000 98_0]]=7,1,0)</f>
        <v>0</v>
      </c>
      <c r="BW508">
        <f>IF(Table13[[#This Row],[Monthly_Income 1_5500 2_8000 3_11000 4_15000 5_20000 6_27000 7_35000 8_5000 9_51000 98_0]]=8,1,0)</f>
        <v>0</v>
      </c>
      <c r="BX508">
        <f>IF(Table13[[#This Row],[Monthly_Income 1_5500 2_8000 3_11000 4_15000 5_20000 6_27000 7_35000 8_5000 9_51000 98_0]]=9,1,0)</f>
        <v>0</v>
      </c>
      <c r="BY508">
        <f>IF(Table13[[#This Row],[Monthly_Income 1_5500 2_8000 3_11000 4_15000 5_20000 6_27000 7_35000 8_5000 9_51000 98_0]]=98,1,0)</f>
        <v>0</v>
      </c>
      <c r="BZ508">
        <v>7</v>
      </c>
      <c r="CA508">
        <f>IF(Table13[[#This Row],[Monthly_Household_Income]]=1,1,0)</f>
        <v>0</v>
      </c>
      <c r="CB508">
        <f>IF(Table13[[#This Row],[Monthly_Household_Income]]=2,1,0)</f>
        <v>0</v>
      </c>
      <c r="CC508">
        <f>IF(Table13[[#This Row],[Monthly_Household_Income]]=3,1,0)</f>
        <v>0</v>
      </c>
      <c r="CD508">
        <f>IF(Table13[[#This Row],[Monthly_Household_Income]]=4,1,0)</f>
        <v>0</v>
      </c>
      <c r="CE508">
        <f>IF(Table13[[#This Row],[Monthly_Household_Income]]=5,1,0)</f>
        <v>0</v>
      </c>
      <c r="CF508">
        <f>IF(Table13[[#This Row],[Monthly_Household_Income]]=6,1,0)</f>
        <v>0</v>
      </c>
      <c r="CG508">
        <f>IF(Table13[[#This Row],[Monthly_Household_Income]]=7,1,0)</f>
        <v>1</v>
      </c>
      <c r="CH508">
        <f>IF(Table13[[#This Row],[Monthly_Household_Income]]=8,1,0)</f>
        <v>0</v>
      </c>
      <c r="CI508">
        <f>IF(Table13[[#This Row],[Monthly_Household_Income]]=9,1,0)</f>
        <v>0</v>
      </c>
      <c r="CJ508">
        <f>IF(Table13[[#This Row],[Monthly_Household_Income]]=98,1,0)</f>
        <v>0</v>
      </c>
    </row>
    <row r="509" spans="1:88">
      <c r="A509">
        <v>1857</v>
      </c>
      <c r="B509" s="1">
        <v>43069</v>
      </c>
      <c r="C509" t="s">
        <v>29</v>
      </c>
      <c r="D509">
        <v>8</v>
      </c>
      <c r="E509">
        <v>8</v>
      </c>
      <c r="F509">
        <v>7</v>
      </c>
      <c r="G509">
        <v>7</v>
      </c>
      <c r="H509">
        <v>7</v>
      </c>
      <c r="I509">
        <v>7</v>
      </c>
      <c r="J509" t="s">
        <v>15</v>
      </c>
      <c r="K509">
        <v>7</v>
      </c>
      <c r="L509">
        <v>6</v>
      </c>
      <c r="M509">
        <v>8</v>
      </c>
      <c r="N509">
        <v>7</v>
      </c>
      <c r="O509">
        <v>8</v>
      </c>
      <c r="P509">
        <v>6</v>
      </c>
      <c r="Q509">
        <v>7</v>
      </c>
      <c r="R509">
        <v>7</v>
      </c>
      <c r="S509">
        <v>6</v>
      </c>
      <c r="T509">
        <v>8</v>
      </c>
      <c r="U509">
        <v>7</v>
      </c>
      <c r="V509">
        <v>7</v>
      </c>
      <c r="W509">
        <v>8</v>
      </c>
      <c r="X509">
        <v>8</v>
      </c>
      <c r="Y509">
        <v>6</v>
      </c>
      <c r="Z509">
        <v>8</v>
      </c>
      <c r="AA509">
        <v>7</v>
      </c>
      <c r="AB509">
        <v>7</v>
      </c>
      <c r="AC509">
        <v>2</v>
      </c>
      <c r="AD509">
        <f>IF(Table13[[#This Row],[payment]]=1,1,0)</f>
        <v>0</v>
      </c>
      <c r="AE509">
        <f>IF(Table13[[#This Row],[payment]]=2,1,0)</f>
        <v>1</v>
      </c>
      <c r="AF509">
        <f>IF(Table13[[#This Row],[payment]]=3,1,0)</f>
        <v>0</v>
      </c>
      <c r="AG509">
        <v>1</v>
      </c>
      <c r="AH509">
        <f>IF(Table13[[#This Row],[method_payment]]=1,1,0)</f>
        <v>1</v>
      </c>
      <c r="AI509">
        <f>IF(Table13[[#This Row],[method_payment]]=2,1,0)</f>
        <v>0</v>
      </c>
      <c r="AJ509">
        <f>IF(Table13[[#This Row],[method_payment]]=3,1,0)</f>
        <v>0</v>
      </c>
      <c r="AK509">
        <f>IF(Table13[[#This Row],[method_payment]]=5,1,0)</f>
        <v>0</v>
      </c>
      <c r="AL509">
        <f>IF(Table13[[#This Row],[method_payment]]=6,1,0)</f>
        <v>0</v>
      </c>
      <c r="AM509" t="s">
        <v>16</v>
      </c>
      <c r="AN509" t="s">
        <v>15</v>
      </c>
      <c r="AO509">
        <v>2</v>
      </c>
      <c r="AP509" s="2">
        <v>301.27</v>
      </c>
      <c r="AQ509" s="3">
        <f>IF(AND(Table13[[#This Row],[Average_amount_spent_per_visit_last_3_months]]&gt;=1,Table13[[#This Row],[Average_amount_spent_per_visit_last_3_months]]&lt;=999),1,0)</f>
        <v>1</v>
      </c>
      <c r="AR509" s="3">
        <f>IF(AND(Table13[[#This Row],[Average_amount_spent_per_visit_last_3_months]]&gt;=1000,Table13[[#This Row],[Average_amount_spent_per_visit_last_3_months]]&lt;=6700),1,0)</f>
        <v>0</v>
      </c>
      <c r="AS509">
        <v>1</v>
      </c>
      <c r="AT509">
        <v>42</v>
      </c>
      <c r="AU509">
        <f>IF(AND(Table13[[#This Row],[Age]]&gt;=18,Table13[[#This Row],[Age]]&lt;=25),1,0)</f>
        <v>0</v>
      </c>
      <c r="AV509">
        <f>IF(AND(Table13[[#This Row],[Age]]&gt;=26,Table13[[#This Row],[Age]]&lt;=35),1,0)</f>
        <v>0</v>
      </c>
      <c r="AW509">
        <f>IF(AND(Table13[[#This Row],[Age]]&gt;=36,Table13[[#This Row],[Age]]&lt;=45),1,0)</f>
        <v>1</v>
      </c>
      <c r="AX509">
        <f>IF(AND(Table13[[#This Row],[Age]]&gt;=46,Table13[[#This Row],[Age]]&lt;=55),1,0)</f>
        <v>0</v>
      </c>
      <c r="AY509">
        <f>IF(AND(Table13[[#This Row],[Age]]&gt;=56,Table13[[#This Row],[Age]]&lt;=67),1,0)</f>
        <v>0</v>
      </c>
      <c r="AZ509" t="s">
        <v>25</v>
      </c>
      <c r="BA509">
        <f>IF(Table13[[#This Row],[Marital Status]]="Married",1,0)</f>
        <v>1</v>
      </c>
      <c r="BB509">
        <f>IF(Table13[[#This Row],[Marital Status]]="Single",1,0)</f>
        <v>0</v>
      </c>
      <c r="BC509" t="s">
        <v>27</v>
      </c>
      <c r="BD509">
        <f>IF(Table13[[#This Row],[gender]]="Male",1,0)</f>
        <v>1</v>
      </c>
      <c r="BE509">
        <f>IF(Table13[[#This Row],[gender]]="Female",1,0)</f>
        <v>0</v>
      </c>
      <c r="BF509" t="s">
        <v>20</v>
      </c>
      <c r="BG509">
        <f>IF(Table13[[#This Row],[Highest level of Education]]="Did not attend school",1,0)</f>
        <v>0</v>
      </c>
      <c r="BH509">
        <f>IF(Table13[[#This Row],[Highest level of Education]]="K12 completed",1,0)</f>
        <v>0</v>
      </c>
      <c r="BI509">
        <f>IF(Table13[[#This Row],[Highest level of Education]]="High School Completed",1,0)</f>
        <v>1</v>
      </c>
      <c r="BJ509">
        <f>IF(Table13[[#This Row],[Highest level of Education]]="Technical Diploma/Partially completed College",1,0)</f>
        <v>0</v>
      </c>
      <c r="BK509">
        <f>IF(Table13[[#This Row],[Highest level of Education]]="University/College Degree",1,0)</f>
        <v>0</v>
      </c>
      <c r="BL509">
        <f>IF(Table13[[#This Row],[Highest level of Education]]="Post-graduate education",1,0)</f>
        <v>0</v>
      </c>
      <c r="BM509">
        <v>3</v>
      </c>
      <c r="BN509">
        <v>1</v>
      </c>
      <c r="BO509">
        <v>2</v>
      </c>
      <c r="BP509">
        <f>IF(Table13[[#This Row],[Monthly_Income 1_5500 2_8000 3_11000 4_15000 5_20000 6_27000 7_35000 8_5000 9_51000 98_0]]=1,1,0)</f>
        <v>0</v>
      </c>
      <c r="BQ509">
        <f>IF(Table13[[#This Row],[Monthly_Income 1_5500 2_8000 3_11000 4_15000 5_20000 6_27000 7_35000 8_5000 9_51000 98_0]]=2,1,0)</f>
        <v>1</v>
      </c>
      <c r="BR509">
        <f>IF(Table13[[#This Row],[Monthly_Income 1_5500 2_8000 3_11000 4_15000 5_20000 6_27000 7_35000 8_5000 9_51000 98_0]]=3,1,0)</f>
        <v>0</v>
      </c>
      <c r="BS509">
        <f>IF(Table13[[#This Row],[Monthly_Income 1_5500 2_8000 3_11000 4_15000 5_20000 6_27000 7_35000 8_5000 9_51000 98_0]]=4,1,0)</f>
        <v>0</v>
      </c>
      <c r="BT509">
        <f>IF(Table13[[#This Row],[Monthly_Income 1_5500 2_8000 3_11000 4_15000 5_20000 6_27000 7_35000 8_5000 9_51000 98_0]]=5,1,0)</f>
        <v>0</v>
      </c>
      <c r="BU509">
        <f>IF(Table13[[#This Row],[Monthly_Income 1_5500 2_8000 3_11000 4_15000 5_20000 6_27000 7_35000 8_5000 9_51000 98_0]]=6,1,0)</f>
        <v>0</v>
      </c>
      <c r="BV509">
        <f>IF(Table13[[#This Row],[Monthly_Income 1_5500 2_8000 3_11000 4_15000 5_20000 6_27000 7_35000 8_5000 9_51000 98_0]]=7,1,0)</f>
        <v>0</v>
      </c>
      <c r="BW509">
        <f>IF(Table13[[#This Row],[Monthly_Income 1_5500 2_8000 3_11000 4_15000 5_20000 6_27000 7_35000 8_5000 9_51000 98_0]]=8,1,0)</f>
        <v>0</v>
      </c>
      <c r="BX509">
        <f>IF(Table13[[#This Row],[Monthly_Income 1_5500 2_8000 3_11000 4_15000 5_20000 6_27000 7_35000 8_5000 9_51000 98_0]]=9,1,0)</f>
        <v>0</v>
      </c>
      <c r="BY509">
        <f>IF(Table13[[#This Row],[Monthly_Income 1_5500 2_8000 3_11000 4_15000 5_20000 6_27000 7_35000 8_5000 9_51000 98_0]]=98,1,0)</f>
        <v>0</v>
      </c>
      <c r="BZ509">
        <v>6</v>
      </c>
      <c r="CA509">
        <f>IF(Table13[[#This Row],[Monthly_Household_Income]]=1,1,0)</f>
        <v>0</v>
      </c>
      <c r="CB509">
        <f>IF(Table13[[#This Row],[Monthly_Household_Income]]=2,1,0)</f>
        <v>0</v>
      </c>
      <c r="CC509">
        <f>IF(Table13[[#This Row],[Monthly_Household_Income]]=3,1,0)</f>
        <v>0</v>
      </c>
      <c r="CD509">
        <f>IF(Table13[[#This Row],[Monthly_Household_Income]]=4,1,0)</f>
        <v>0</v>
      </c>
      <c r="CE509">
        <f>IF(Table13[[#This Row],[Monthly_Household_Income]]=5,1,0)</f>
        <v>0</v>
      </c>
      <c r="CF509">
        <f>IF(Table13[[#This Row],[Monthly_Household_Income]]=6,1,0)</f>
        <v>1</v>
      </c>
      <c r="CG509">
        <f>IF(Table13[[#This Row],[Monthly_Household_Income]]=7,1,0)</f>
        <v>0</v>
      </c>
      <c r="CH509">
        <f>IF(Table13[[#This Row],[Monthly_Household_Income]]=8,1,0)</f>
        <v>0</v>
      </c>
      <c r="CI509">
        <f>IF(Table13[[#This Row],[Monthly_Household_Income]]=9,1,0)</f>
        <v>0</v>
      </c>
      <c r="CJ509">
        <f>IF(Table13[[#This Row],[Monthly_Household_Income]]=98,1,0)</f>
        <v>0</v>
      </c>
    </row>
    <row r="510" spans="1:88">
      <c r="A510">
        <v>1860</v>
      </c>
      <c r="B510" s="1">
        <v>43130</v>
      </c>
      <c r="C510" t="s">
        <v>2</v>
      </c>
      <c r="D510">
        <v>7</v>
      </c>
      <c r="E510">
        <v>8</v>
      </c>
      <c r="F510">
        <v>7</v>
      </c>
      <c r="G510">
        <v>7</v>
      </c>
      <c r="H510">
        <v>7</v>
      </c>
      <c r="I510">
        <v>7</v>
      </c>
      <c r="J510" t="s">
        <v>15</v>
      </c>
      <c r="K510">
        <v>6</v>
      </c>
      <c r="L510">
        <v>8</v>
      </c>
      <c r="M510">
        <v>7</v>
      </c>
      <c r="N510">
        <v>7</v>
      </c>
      <c r="O510">
        <v>8</v>
      </c>
      <c r="P510">
        <v>6</v>
      </c>
      <c r="Q510">
        <v>6</v>
      </c>
      <c r="R510">
        <v>8</v>
      </c>
      <c r="S510">
        <v>7</v>
      </c>
      <c r="T510">
        <v>7</v>
      </c>
      <c r="U510">
        <v>8</v>
      </c>
      <c r="V510">
        <v>8</v>
      </c>
      <c r="W510">
        <v>6</v>
      </c>
      <c r="X510">
        <v>8</v>
      </c>
      <c r="Y510">
        <v>7</v>
      </c>
      <c r="Z510">
        <v>7</v>
      </c>
      <c r="AA510">
        <v>8</v>
      </c>
      <c r="AB510">
        <v>7</v>
      </c>
      <c r="AC510">
        <v>2</v>
      </c>
      <c r="AD510">
        <f>IF(Table13[[#This Row],[payment]]=1,1,0)</f>
        <v>0</v>
      </c>
      <c r="AE510">
        <f>IF(Table13[[#This Row],[payment]]=2,1,0)</f>
        <v>1</v>
      </c>
      <c r="AF510">
        <f>IF(Table13[[#This Row],[payment]]=3,1,0)</f>
        <v>0</v>
      </c>
      <c r="AG510">
        <v>3</v>
      </c>
      <c r="AH510">
        <f>IF(Table13[[#This Row],[method_payment]]=1,1,0)</f>
        <v>0</v>
      </c>
      <c r="AI510">
        <f>IF(Table13[[#This Row],[method_payment]]=2,1,0)</f>
        <v>0</v>
      </c>
      <c r="AJ510">
        <f>IF(Table13[[#This Row],[method_payment]]=3,1,0)</f>
        <v>1</v>
      </c>
      <c r="AK510">
        <f>IF(Table13[[#This Row],[method_payment]]=5,1,0)</f>
        <v>0</v>
      </c>
      <c r="AL510">
        <f>IF(Table13[[#This Row],[method_payment]]=6,1,0)</f>
        <v>0</v>
      </c>
      <c r="AM510" t="s">
        <v>16</v>
      </c>
      <c r="AN510" t="s">
        <v>16</v>
      </c>
      <c r="AO510">
        <v>1</v>
      </c>
      <c r="AP510" s="2">
        <v>2059.33</v>
      </c>
      <c r="AQ510" s="3">
        <f>IF(AND(Table13[[#This Row],[Average_amount_spent_per_visit_last_3_months]]&gt;=1,Table13[[#This Row],[Average_amount_spent_per_visit_last_3_months]]&lt;=999),1,0)</f>
        <v>0</v>
      </c>
      <c r="AR510" s="3">
        <f>IF(AND(Table13[[#This Row],[Average_amount_spent_per_visit_last_3_months]]&gt;=1000,Table13[[#This Row],[Average_amount_spent_per_visit_last_3_months]]&lt;=6700),1,0)</f>
        <v>1</v>
      </c>
      <c r="AS510">
        <v>2</v>
      </c>
      <c r="AT510">
        <v>38</v>
      </c>
      <c r="AU510">
        <f>IF(AND(Table13[[#This Row],[Age]]&gt;=18,Table13[[#This Row],[Age]]&lt;=25),1,0)</f>
        <v>0</v>
      </c>
      <c r="AV510">
        <f>IF(AND(Table13[[#This Row],[Age]]&gt;=26,Table13[[#This Row],[Age]]&lt;=35),1,0)</f>
        <v>0</v>
      </c>
      <c r="AW510">
        <f>IF(AND(Table13[[#This Row],[Age]]&gt;=36,Table13[[#This Row],[Age]]&lt;=45),1,0)</f>
        <v>1</v>
      </c>
      <c r="AX510">
        <f>IF(AND(Table13[[#This Row],[Age]]&gt;=46,Table13[[#This Row],[Age]]&lt;=55),1,0)</f>
        <v>0</v>
      </c>
      <c r="AY510">
        <f>IF(AND(Table13[[#This Row],[Age]]&gt;=56,Table13[[#This Row],[Age]]&lt;=67),1,0)</f>
        <v>0</v>
      </c>
      <c r="AZ510" t="s">
        <v>25</v>
      </c>
      <c r="BA510">
        <f>IF(Table13[[#This Row],[Marital Status]]="Married",1,0)</f>
        <v>1</v>
      </c>
      <c r="BB510">
        <f>IF(Table13[[#This Row],[Marital Status]]="Single",1,0)</f>
        <v>0</v>
      </c>
      <c r="BC510" t="s">
        <v>27</v>
      </c>
      <c r="BD510">
        <f>IF(Table13[[#This Row],[gender]]="Male",1,0)</f>
        <v>1</v>
      </c>
      <c r="BE510">
        <f>IF(Table13[[#This Row],[gender]]="Female",1,0)</f>
        <v>0</v>
      </c>
      <c r="BF510" t="s">
        <v>23</v>
      </c>
      <c r="BG510">
        <f>IF(Table13[[#This Row],[Highest level of Education]]="Did not attend school",1,0)</f>
        <v>0</v>
      </c>
      <c r="BH510">
        <f>IF(Table13[[#This Row],[Highest level of Education]]="K12 completed",1,0)</f>
        <v>0</v>
      </c>
      <c r="BI510">
        <f>IF(Table13[[#This Row],[Highest level of Education]]="High School Completed",1,0)</f>
        <v>0</v>
      </c>
      <c r="BJ510">
        <f>IF(Table13[[#This Row],[Highest level of Education]]="Technical Diploma/Partially completed College",1,0)</f>
        <v>1</v>
      </c>
      <c r="BK510">
        <f>IF(Table13[[#This Row],[Highest level of Education]]="University/College Degree",1,0)</f>
        <v>0</v>
      </c>
      <c r="BL510">
        <f>IF(Table13[[#This Row],[Highest level of Education]]="Post-graduate education",1,0)</f>
        <v>0</v>
      </c>
      <c r="BM510">
        <v>4</v>
      </c>
      <c r="BN510">
        <v>1</v>
      </c>
      <c r="BO510">
        <v>5</v>
      </c>
      <c r="BP510">
        <f>IF(Table13[[#This Row],[Monthly_Income 1_5500 2_8000 3_11000 4_15000 5_20000 6_27000 7_35000 8_5000 9_51000 98_0]]=1,1,0)</f>
        <v>0</v>
      </c>
      <c r="BQ510">
        <f>IF(Table13[[#This Row],[Monthly_Income 1_5500 2_8000 3_11000 4_15000 5_20000 6_27000 7_35000 8_5000 9_51000 98_0]]=2,1,0)</f>
        <v>0</v>
      </c>
      <c r="BR510">
        <f>IF(Table13[[#This Row],[Monthly_Income 1_5500 2_8000 3_11000 4_15000 5_20000 6_27000 7_35000 8_5000 9_51000 98_0]]=3,1,0)</f>
        <v>0</v>
      </c>
      <c r="BS510">
        <f>IF(Table13[[#This Row],[Monthly_Income 1_5500 2_8000 3_11000 4_15000 5_20000 6_27000 7_35000 8_5000 9_51000 98_0]]=4,1,0)</f>
        <v>0</v>
      </c>
      <c r="BT510">
        <f>IF(Table13[[#This Row],[Monthly_Income 1_5500 2_8000 3_11000 4_15000 5_20000 6_27000 7_35000 8_5000 9_51000 98_0]]=5,1,0)</f>
        <v>1</v>
      </c>
      <c r="BU510">
        <f>IF(Table13[[#This Row],[Monthly_Income 1_5500 2_8000 3_11000 4_15000 5_20000 6_27000 7_35000 8_5000 9_51000 98_0]]=6,1,0)</f>
        <v>0</v>
      </c>
      <c r="BV510">
        <f>IF(Table13[[#This Row],[Monthly_Income 1_5500 2_8000 3_11000 4_15000 5_20000 6_27000 7_35000 8_5000 9_51000 98_0]]=7,1,0)</f>
        <v>0</v>
      </c>
      <c r="BW510">
        <f>IF(Table13[[#This Row],[Monthly_Income 1_5500 2_8000 3_11000 4_15000 5_20000 6_27000 7_35000 8_5000 9_51000 98_0]]=8,1,0)</f>
        <v>0</v>
      </c>
      <c r="BX510">
        <f>IF(Table13[[#This Row],[Monthly_Income 1_5500 2_8000 3_11000 4_15000 5_20000 6_27000 7_35000 8_5000 9_51000 98_0]]=9,1,0)</f>
        <v>0</v>
      </c>
      <c r="BY510">
        <f>IF(Table13[[#This Row],[Monthly_Income 1_5500 2_8000 3_11000 4_15000 5_20000 6_27000 7_35000 8_5000 9_51000 98_0]]=98,1,0)</f>
        <v>0</v>
      </c>
      <c r="BZ510">
        <v>6</v>
      </c>
      <c r="CA510">
        <f>IF(Table13[[#This Row],[Monthly_Household_Income]]=1,1,0)</f>
        <v>0</v>
      </c>
      <c r="CB510">
        <f>IF(Table13[[#This Row],[Monthly_Household_Income]]=2,1,0)</f>
        <v>0</v>
      </c>
      <c r="CC510">
        <f>IF(Table13[[#This Row],[Monthly_Household_Income]]=3,1,0)</f>
        <v>0</v>
      </c>
      <c r="CD510">
        <f>IF(Table13[[#This Row],[Monthly_Household_Income]]=4,1,0)</f>
        <v>0</v>
      </c>
      <c r="CE510">
        <f>IF(Table13[[#This Row],[Monthly_Household_Income]]=5,1,0)</f>
        <v>0</v>
      </c>
      <c r="CF510">
        <f>IF(Table13[[#This Row],[Monthly_Household_Income]]=6,1,0)</f>
        <v>1</v>
      </c>
      <c r="CG510">
        <f>IF(Table13[[#This Row],[Monthly_Household_Income]]=7,1,0)</f>
        <v>0</v>
      </c>
      <c r="CH510">
        <f>IF(Table13[[#This Row],[Monthly_Household_Income]]=8,1,0)</f>
        <v>0</v>
      </c>
      <c r="CI510">
        <f>IF(Table13[[#This Row],[Monthly_Household_Income]]=9,1,0)</f>
        <v>0</v>
      </c>
      <c r="CJ510">
        <f>IF(Table13[[#This Row],[Monthly_Household_Income]]=98,1,0)</f>
        <v>0</v>
      </c>
    </row>
    <row r="511" spans="1:88">
      <c r="A511">
        <v>1875</v>
      </c>
      <c r="B511" s="1">
        <v>42946</v>
      </c>
      <c r="C511" t="s">
        <v>31</v>
      </c>
      <c r="D511">
        <v>8</v>
      </c>
      <c r="E511">
        <v>7</v>
      </c>
      <c r="F511">
        <v>6</v>
      </c>
      <c r="G511">
        <v>7</v>
      </c>
      <c r="H511">
        <v>7</v>
      </c>
      <c r="I511">
        <v>6</v>
      </c>
      <c r="J511" t="s">
        <v>15</v>
      </c>
      <c r="K511">
        <v>7</v>
      </c>
      <c r="L511">
        <v>7</v>
      </c>
      <c r="M511">
        <v>6</v>
      </c>
      <c r="N511">
        <v>6</v>
      </c>
      <c r="O511">
        <v>8</v>
      </c>
      <c r="P511">
        <v>8</v>
      </c>
      <c r="Q511">
        <v>7</v>
      </c>
      <c r="R511">
        <v>6</v>
      </c>
      <c r="S511">
        <v>8</v>
      </c>
      <c r="T511">
        <v>8</v>
      </c>
      <c r="U511">
        <v>6</v>
      </c>
      <c r="V511">
        <v>7</v>
      </c>
      <c r="W511">
        <v>9</v>
      </c>
      <c r="X511">
        <v>0</v>
      </c>
      <c r="Y511">
        <v>8</v>
      </c>
      <c r="Z511">
        <v>6</v>
      </c>
      <c r="AA511">
        <v>7</v>
      </c>
      <c r="AB511">
        <v>6</v>
      </c>
      <c r="AC511">
        <v>1</v>
      </c>
      <c r="AD511">
        <f>IF(Table13[[#This Row],[payment]]=1,1,0)</f>
        <v>1</v>
      </c>
      <c r="AE511">
        <f>IF(Table13[[#This Row],[payment]]=2,1,0)</f>
        <v>0</v>
      </c>
      <c r="AF511">
        <f>IF(Table13[[#This Row],[payment]]=3,1,0)</f>
        <v>0</v>
      </c>
      <c r="AG511">
        <v>5</v>
      </c>
      <c r="AH511">
        <f>IF(Table13[[#This Row],[method_payment]]=1,1,0)</f>
        <v>0</v>
      </c>
      <c r="AI511">
        <f>IF(Table13[[#This Row],[method_payment]]=2,1,0)</f>
        <v>0</v>
      </c>
      <c r="AJ511">
        <f>IF(Table13[[#This Row],[method_payment]]=3,1,0)</f>
        <v>0</v>
      </c>
      <c r="AK511">
        <f>IF(Table13[[#This Row],[method_payment]]=5,1,0)</f>
        <v>1</v>
      </c>
      <c r="AL511">
        <f>IF(Table13[[#This Row],[method_payment]]=6,1,0)</f>
        <v>0</v>
      </c>
      <c r="AM511" t="s">
        <v>16</v>
      </c>
      <c r="AN511" t="s">
        <v>16</v>
      </c>
      <c r="AO511">
        <v>2</v>
      </c>
      <c r="AP511" s="2">
        <v>439.41</v>
      </c>
      <c r="AQ511" s="3">
        <f>IF(AND(Table13[[#This Row],[Average_amount_spent_per_visit_last_3_months]]&gt;=1,Table13[[#This Row],[Average_amount_spent_per_visit_last_3_months]]&lt;=999),1,0)</f>
        <v>1</v>
      </c>
      <c r="AR511" s="3">
        <f>IF(AND(Table13[[#This Row],[Average_amount_spent_per_visit_last_3_months]]&gt;=1000,Table13[[#This Row],[Average_amount_spent_per_visit_last_3_months]]&lt;=6700),1,0)</f>
        <v>0</v>
      </c>
      <c r="AS511">
        <v>1</v>
      </c>
      <c r="AT511">
        <v>40</v>
      </c>
      <c r="AU511">
        <f>IF(AND(Table13[[#This Row],[Age]]&gt;=18,Table13[[#This Row],[Age]]&lt;=25),1,0)</f>
        <v>0</v>
      </c>
      <c r="AV511">
        <f>IF(AND(Table13[[#This Row],[Age]]&gt;=26,Table13[[#This Row],[Age]]&lt;=35),1,0)</f>
        <v>0</v>
      </c>
      <c r="AW511">
        <f>IF(AND(Table13[[#This Row],[Age]]&gt;=36,Table13[[#This Row],[Age]]&lt;=45),1,0)</f>
        <v>1</v>
      </c>
      <c r="AX511">
        <f>IF(AND(Table13[[#This Row],[Age]]&gt;=46,Table13[[#This Row],[Age]]&lt;=55),1,0)</f>
        <v>0</v>
      </c>
      <c r="AY511">
        <f>IF(AND(Table13[[#This Row],[Age]]&gt;=56,Table13[[#This Row],[Age]]&lt;=67),1,0)</f>
        <v>0</v>
      </c>
      <c r="AZ511" t="s">
        <v>25</v>
      </c>
      <c r="BA511">
        <f>IF(Table13[[#This Row],[Marital Status]]="Married",1,0)</f>
        <v>1</v>
      </c>
      <c r="BB511">
        <f>IF(Table13[[#This Row],[Marital Status]]="Single",1,0)</f>
        <v>0</v>
      </c>
      <c r="BC511" t="s">
        <v>28</v>
      </c>
      <c r="BD511">
        <f>IF(Table13[[#This Row],[gender]]="Male",1,0)</f>
        <v>0</v>
      </c>
      <c r="BE511">
        <f>IF(Table13[[#This Row],[gender]]="Female",1,0)</f>
        <v>1</v>
      </c>
      <c r="BF511" t="s">
        <v>19</v>
      </c>
      <c r="BG511">
        <f>IF(Table13[[#This Row],[Highest level of Education]]="Did not attend school",1,0)</f>
        <v>0</v>
      </c>
      <c r="BH511">
        <f>IF(Table13[[#This Row],[Highest level of Education]]="K12 completed",1,0)</f>
        <v>0</v>
      </c>
      <c r="BI511">
        <f>IF(Table13[[#This Row],[Highest level of Education]]="High School Completed",1,0)</f>
        <v>0</v>
      </c>
      <c r="BJ511">
        <f>IF(Table13[[#This Row],[Highest level of Education]]="Technical Diploma/Partially completed College",1,0)</f>
        <v>0</v>
      </c>
      <c r="BK511">
        <f>IF(Table13[[#This Row],[Highest level of Education]]="University/College Degree",1,0)</f>
        <v>1</v>
      </c>
      <c r="BL511">
        <f>IF(Table13[[#This Row],[Highest level of Education]]="Post-graduate education",1,0)</f>
        <v>0</v>
      </c>
      <c r="BM511">
        <v>3</v>
      </c>
      <c r="BN511">
        <v>1</v>
      </c>
      <c r="BO511">
        <v>4</v>
      </c>
      <c r="BP511">
        <f>IF(Table13[[#This Row],[Monthly_Income 1_5500 2_8000 3_11000 4_15000 5_20000 6_27000 7_35000 8_5000 9_51000 98_0]]=1,1,0)</f>
        <v>0</v>
      </c>
      <c r="BQ511">
        <f>IF(Table13[[#This Row],[Monthly_Income 1_5500 2_8000 3_11000 4_15000 5_20000 6_27000 7_35000 8_5000 9_51000 98_0]]=2,1,0)</f>
        <v>0</v>
      </c>
      <c r="BR511">
        <f>IF(Table13[[#This Row],[Monthly_Income 1_5500 2_8000 3_11000 4_15000 5_20000 6_27000 7_35000 8_5000 9_51000 98_0]]=3,1,0)</f>
        <v>0</v>
      </c>
      <c r="BS511">
        <f>IF(Table13[[#This Row],[Monthly_Income 1_5500 2_8000 3_11000 4_15000 5_20000 6_27000 7_35000 8_5000 9_51000 98_0]]=4,1,0)</f>
        <v>1</v>
      </c>
      <c r="BT511">
        <f>IF(Table13[[#This Row],[Monthly_Income 1_5500 2_8000 3_11000 4_15000 5_20000 6_27000 7_35000 8_5000 9_51000 98_0]]=5,1,0)</f>
        <v>0</v>
      </c>
      <c r="BU511">
        <f>IF(Table13[[#This Row],[Monthly_Income 1_5500 2_8000 3_11000 4_15000 5_20000 6_27000 7_35000 8_5000 9_51000 98_0]]=6,1,0)</f>
        <v>0</v>
      </c>
      <c r="BV511">
        <f>IF(Table13[[#This Row],[Monthly_Income 1_5500 2_8000 3_11000 4_15000 5_20000 6_27000 7_35000 8_5000 9_51000 98_0]]=7,1,0)</f>
        <v>0</v>
      </c>
      <c r="BW511">
        <f>IF(Table13[[#This Row],[Monthly_Income 1_5500 2_8000 3_11000 4_15000 5_20000 6_27000 7_35000 8_5000 9_51000 98_0]]=8,1,0)</f>
        <v>0</v>
      </c>
      <c r="BX511">
        <f>IF(Table13[[#This Row],[Monthly_Income 1_5500 2_8000 3_11000 4_15000 5_20000 6_27000 7_35000 8_5000 9_51000 98_0]]=9,1,0)</f>
        <v>0</v>
      </c>
      <c r="BY511">
        <f>IF(Table13[[#This Row],[Monthly_Income 1_5500 2_8000 3_11000 4_15000 5_20000 6_27000 7_35000 8_5000 9_51000 98_0]]=98,1,0)</f>
        <v>0</v>
      </c>
      <c r="BZ511">
        <v>7</v>
      </c>
      <c r="CA511">
        <f>IF(Table13[[#This Row],[Monthly_Household_Income]]=1,1,0)</f>
        <v>0</v>
      </c>
      <c r="CB511">
        <f>IF(Table13[[#This Row],[Monthly_Household_Income]]=2,1,0)</f>
        <v>0</v>
      </c>
      <c r="CC511">
        <f>IF(Table13[[#This Row],[Monthly_Household_Income]]=3,1,0)</f>
        <v>0</v>
      </c>
      <c r="CD511">
        <f>IF(Table13[[#This Row],[Monthly_Household_Income]]=4,1,0)</f>
        <v>0</v>
      </c>
      <c r="CE511">
        <f>IF(Table13[[#This Row],[Monthly_Household_Income]]=5,1,0)</f>
        <v>0</v>
      </c>
      <c r="CF511">
        <f>IF(Table13[[#This Row],[Monthly_Household_Income]]=6,1,0)</f>
        <v>0</v>
      </c>
      <c r="CG511">
        <f>IF(Table13[[#This Row],[Monthly_Household_Income]]=7,1,0)</f>
        <v>1</v>
      </c>
      <c r="CH511">
        <f>IF(Table13[[#This Row],[Monthly_Household_Income]]=8,1,0)</f>
        <v>0</v>
      </c>
      <c r="CI511">
        <f>IF(Table13[[#This Row],[Monthly_Household_Income]]=9,1,0)</f>
        <v>0</v>
      </c>
      <c r="CJ511">
        <f>IF(Table13[[#This Row],[Monthly_Household_Income]]=98,1,0)</f>
        <v>0</v>
      </c>
    </row>
    <row r="512" spans="1:88">
      <c r="A512">
        <v>1877</v>
      </c>
      <c r="B512" s="1">
        <v>42977</v>
      </c>
      <c r="C512" t="s">
        <v>29</v>
      </c>
      <c r="D512">
        <v>10</v>
      </c>
      <c r="E512">
        <v>10</v>
      </c>
      <c r="F512">
        <v>10</v>
      </c>
      <c r="G512">
        <v>10</v>
      </c>
      <c r="H512">
        <v>9</v>
      </c>
      <c r="I512">
        <v>10</v>
      </c>
      <c r="J512" t="s">
        <v>15</v>
      </c>
      <c r="K512">
        <v>10</v>
      </c>
      <c r="L512">
        <v>9</v>
      </c>
      <c r="M512">
        <v>9</v>
      </c>
      <c r="N512">
        <v>10</v>
      </c>
      <c r="O512">
        <v>9</v>
      </c>
      <c r="P512">
        <v>10</v>
      </c>
      <c r="Q512">
        <v>9</v>
      </c>
      <c r="R512">
        <v>10</v>
      </c>
      <c r="S512">
        <v>9</v>
      </c>
      <c r="T512">
        <v>10</v>
      </c>
      <c r="U512">
        <v>10</v>
      </c>
      <c r="V512">
        <v>9</v>
      </c>
      <c r="W512">
        <v>10</v>
      </c>
      <c r="X512">
        <v>9</v>
      </c>
      <c r="Y512">
        <v>10</v>
      </c>
      <c r="Z512">
        <v>10</v>
      </c>
      <c r="AA512">
        <v>9</v>
      </c>
      <c r="AB512">
        <v>9</v>
      </c>
      <c r="AC512">
        <v>1</v>
      </c>
      <c r="AD512">
        <f>IF(Table13[[#This Row],[payment]]=1,1,0)</f>
        <v>1</v>
      </c>
      <c r="AE512">
        <f>IF(Table13[[#This Row],[payment]]=2,1,0)</f>
        <v>0</v>
      </c>
      <c r="AF512">
        <f>IF(Table13[[#This Row],[payment]]=3,1,0)</f>
        <v>0</v>
      </c>
      <c r="AG512">
        <v>1</v>
      </c>
      <c r="AH512">
        <f>IF(Table13[[#This Row],[method_payment]]=1,1,0)</f>
        <v>1</v>
      </c>
      <c r="AI512">
        <f>IF(Table13[[#This Row],[method_payment]]=2,1,0)</f>
        <v>0</v>
      </c>
      <c r="AJ512">
        <f>IF(Table13[[#This Row],[method_payment]]=3,1,0)</f>
        <v>0</v>
      </c>
      <c r="AK512">
        <f>IF(Table13[[#This Row],[method_payment]]=5,1,0)</f>
        <v>0</v>
      </c>
      <c r="AL512">
        <f>IF(Table13[[#This Row],[method_payment]]=6,1,0)</f>
        <v>0</v>
      </c>
      <c r="AM512" t="s">
        <v>16</v>
      </c>
      <c r="AN512" t="s">
        <v>15</v>
      </c>
      <c r="AO512">
        <v>1</v>
      </c>
      <c r="AP512" s="2">
        <v>476.15</v>
      </c>
      <c r="AQ512" s="3">
        <f>IF(AND(Table13[[#This Row],[Average_amount_spent_per_visit_last_3_months]]&gt;=1,Table13[[#This Row],[Average_amount_spent_per_visit_last_3_months]]&lt;=999),1,0)</f>
        <v>1</v>
      </c>
      <c r="AR512" s="3">
        <f>IF(AND(Table13[[#This Row],[Average_amount_spent_per_visit_last_3_months]]&gt;=1000,Table13[[#This Row],[Average_amount_spent_per_visit_last_3_months]]&lt;=6700),1,0)</f>
        <v>0</v>
      </c>
      <c r="AS512">
        <v>3</v>
      </c>
      <c r="AT512">
        <v>31</v>
      </c>
      <c r="AU512">
        <f>IF(AND(Table13[[#This Row],[Age]]&gt;=18,Table13[[#This Row],[Age]]&lt;=25),1,0)</f>
        <v>0</v>
      </c>
      <c r="AV512">
        <f>IF(AND(Table13[[#This Row],[Age]]&gt;=26,Table13[[#This Row],[Age]]&lt;=35),1,0)</f>
        <v>1</v>
      </c>
      <c r="AW512">
        <f>IF(AND(Table13[[#This Row],[Age]]&gt;=36,Table13[[#This Row],[Age]]&lt;=45),1,0)</f>
        <v>0</v>
      </c>
      <c r="AX512">
        <f>IF(AND(Table13[[#This Row],[Age]]&gt;=46,Table13[[#This Row],[Age]]&lt;=55),1,0)</f>
        <v>0</v>
      </c>
      <c r="AY512">
        <f>IF(AND(Table13[[#This Row],[Age]]&gt;=56,Table13[[#This Row],[Age]]&lt;=67),1,0)</f>
        <v>0</v>
      </c>
      <c r="AZ512" t="s">
        <v>25</v>
      </c>
      <c r="BA512">
        <f>IF(Table13[[#This Row],[Marital Status]]="Married",1,0)</f>
        <v>1</v>
      </c>
      <c r="BB512">
        <f>IF(Table13[[#This Row],[Marital Status]]="Single",1,0)</f>
        <v>0</v>
      </c>
      <c r="BC512" t="s">
        <v>27</v>
      </c>
      <c r="BD512">
        <f>IF(Table13[[#This Row],[gender]]="Male",1,0)</f>
        <v>1</v>
      </c>
      <c r="BE512">
        <f>IF(Table13[[#This Row],[gender]]="Female",1,0)</f>
        <v>0</v>
      </c>
      <c r="BF512" t="s">
        <v>20</v>
      </c>
      <c r="BG512">
        <f>IF(Table13[[#This Row],[Highest level of Education]]="Did not attend school",1,0)</f>
        <v>0</v>
      </c>
      <c r="BH512">
        <f>IF(Table13[[#This Row],[Highest level of Education]]="K12 completed",1,0)</f>
        <v>0</v>
      </c>
      <c r="BI512">
        <f>IF(Table13[[#This Row],[Highest level of Education]]="High School Completed",1,0)</f>
        <v>1</v>
      </c>
      <c r="BJ512">
        <f>IF(Table13[[#This Row],[Highest level of Education]]="Technical Diploma/Partially completed College",1,0)</f>
        <v>0</v>
      </c>
      <c r="BK512">
        <f>IF(Table13[[#This Row],[Highest level of Education]]="University/College Degree",1,0)</f>
        <v>0</v>
      </c>
      <c r="BL512">
        <f>IF(Table13[[#This Row],[Highest level of Education]]="Post-graduate education",1,0)</f>
        <v>0</v>
      </c>
      <c r="BM512">
        <v>3</v>
      </c>
      <c r="BN512">
        <v>1</v>
      </c>
      <c r="BO512">
        <v>4</v>
      </c>
      <c r="BP512">
        <f>IF(Table13[[#This Row],[Monthly_Income 1_5500 2_8000 3_11000 4_15000 5_20000 6_27000 7_35000 8_5000 9_51000 98_0]]=1,1,0)</f>
        <v>0</v>
      </c>
      <c r="BQ512">
        <f>IF(Table13[[#This Row],[Monthly_Income 1_5500 2_8000 3_11000 4_15000 5_20000 6_27000 7_35000 8_5000 9_51000 98_0]]=2,1,0)</f>
        <v>0</v>
      </c>
      <c r="BR512">
        <f>IF(Table13[[#This Row],[Monthly_Income 1_5500 2_8000 3_11000 4_15000 5_20000 6_27000 7_35000 8_5000 9_51000 98_0]]=3,1,0)</f>
        <v>0</v>
      </c>
      <c r="BS512">
        <f>IF(Table13[[#This Row],[Monthly_Income 1_5500 2_8000 3_11000 4_15000 5_20000 6_27000 7_35000 8_5000 9_51000 98_0]]=4,1,0)</f>
        <v>1</v>
      </c>
      <c r="BT512">
        <f>IF(Table13[[#This Row],[Monthly_Income 1_5500 2_8000 3_11000 4_15000 5_20000 6_27000 7_35000 8_5000 9_51000 98_0]]=5,1,0)</f>
        <v>0</v>
      </c>
      <c r="BU512">
        <f>IF(Table13[[#This Row],[Monthly_Income 1_5500 2_8000 3_11000 4_15000 5_20000 6_27000 7_35000 8_5000 9_51000 98_0]]=6,1,0)</f>
        <v>0</v>
      </c>
      <c r="BV512">
        <f>IF(Table13[[#This Row],[Monthly_Income 1_5500 2_8000 3_11000 4_15000 5_20000 6_27000 7_35000 8_5000 9_51000 98_0]]=7,1,0)</f>
        <v>0</v>
      </c>
      <c r="BW512">
        <f>IF(Table13[[#This Row],[Monthly_Income 1_5500 2_8000 3_11000 4_15000 5_20000 6_27000 7_35000 8_5000 9_51000 98_0]]=8,1,0)</f>
        <v>0</v>
      </c>
      <c r="BX512">
        <f>IF(Table13[[#This Row],[Monthly_Income 1_5500 2_8000 3_11000 4_15000 5_20000 6_27000 7_35000 8_5000 9_51000 98_0]]=9,1,0)</f>
        <v>0</v>
      </c>
      <c r="BY512">
        <f>IF(Table13[[#This Row],[Monthly_Income 1_5500 2_8000 3_11000 4_15000 5_20000 6_27000 7_35000 8_5000 9_51000 98_0]]=98,1,0)</f>
        <v>0</v>
      </c>
      <c r="BZ512">
        <v>5</v>
      </c>
      <c r="CA512">
        <f>IF(Table13[[#This Row],[Monthly_Household_Income]]=1,1,0)</f>
        <v>0</v>
      </c>
      <c r="CB512">
        <f>IF(Table13[[#This Row],[Monthly_Household_Income]]=2,1,0)</f>
        <v>0</v>
      </c>
      <c r="CC512">
        <f>IF(Table13[[#This Row],[Monthly_Household_Income]]=3,1,0)</f>
        <v>0</v>
      </c>
      <c r="CD512">
        <f>IF(Table13[[#This Row],[Monthly_Household_Income]]=4,1,0)</f>
        <v>0</v>
      </c>
      <c r="CE512">
        <f>IF(Table13[[#This Row],[Monthly_Household_Income]]=5,1,0)</f>
        <v>1</v>
      </c>
      <c r="CF512">
        <f>IF(Table13[[#This Row],[Monthly_Household_Income]]=6,1,0)</f>
        <v>0</v>
      </c>
      <c r="CG512">
        <f>IF(Table13[[#This Row],[Monthly_Household_Income]]=7,1,0)</f>
        <v>0</v>
      </c>
      <c r="CH512">
        <f>IF(Table13[[#This Row],[Monthly_Household_Income]]=8,1,0)</f>
        <v>0</v>
      </c>
      <c r="CI512">
        <f>IF(Table13[[#This Row],[Monthly_Household_Income]]=9,1,0)</f>
        <v>0</v>
      </c>
      <c r="CJ512">
        <f>IF(Table13[[#This Row],[Monthly_Household_Income]]=98,1,0)</f>
        <v>0</v>
      </c>
    </row>
    <row r="513" spans="1:88">
      <c r="A513">
        <v>1878</v>
      </c>
      <c r="B513" s="1">
        <v>43027</v>
      </c>
      <c r="C513" t="s">
        <v>38</v>
      </c>
      <c r="D513">
        <v>7</v>
      </c>
      <c r="E513">
        <v>6</v>
      </c>
      <c r="F513">
        <v>8</v>
      </c>
      <c r="G513">
        <v>8</v>
      </c>
      <c r="H513">
        <v>9</v>
      </c>
      <c r="I513">
        <v>8</v>
      </c>
      <c r="J513" t="s">
        <v>15</v>
      </c>
      <c r="K513">
        <v>7</v>
      </c>
      <c r="L513">
        <v>6</v>
      </c>
      <c r="M513">
        <v>8</v>
      </c>
      <c r="N513">
        <v>8</v>
      </c>
      <c r="O513">
        <v>9</v>
      </c>
      <c r="P513">
        <v>9</v>
      </c>
      <c r="Q513">
        <v>7</v>
      </c>
      <c r="R513">
        <v>8</v>
      </c>
      <c r="S513">
        <v>9</v>
      </c>
      <c r="T513">
        <v>9</v>
      </c>
      <c r="U513">
        <v>9</v>
      </c>
      <c r="V513">
        <v>9</v>
      </c>
      <c r="W513">
        <v>9</v>
      </c>
      <c r="X513">
        <v>9</v>
      </c>
      <c r="Y513">
        <v>8</v>
      </c>
      <c r="Z513">
        <v>6</v>
      </c>
      <c r="AA513">
        <v>9</v>
      </c>
      <c r="AB513">
        <v>8</v>
      </c>
      <c r="AC513">
        <v>1</v>
      </c>
      <c r="AD513">
        <f>IF(Table13[[#This Row],[payment]]=1,1,0)</f>
        <v>1</v>
      </c>
      <c r="AE513">
        <f>IF(Table13[[#This Row],[payment]]=2,1,0)</f>
        <v>0</v>
      </c>
      <c r="AF513">
        <f>IF(Table13[[#This Row],[payment]]=3,1,0)</f>
        <v>0</v>
      </c>
      <c r="AG513">
        <v>2</v>
      </c>
      <c r="AH513">
        <f>IF(Table13[[#This Row],[method_payment]]=1,1,0)</f>
        <v>0</v>
      </c>
      <c r="AI513">
        <f>IF(Table13[[#This Row],[method_payment]]=2,1,0)</f>
        <v>1</v>
      </c>
      <c r="AJ513">
        <f>IF(Table13[[#This Row],[method_payment]]=3,1,0)</f>
        <v>0</v>
      </c>
      <c r="AK513">
        <f>IF(Table13[[#This Row],[method_payment]]=5,1,0)</f>
        <v>0</v>
      </c>
      <c r="AL513">
        <f>IF(Table13[[#This Row],[method_payment]]=6,1,0)</f>
        <v>0</v>
      </c>
      <c r="AM513" t="s">
        <v>16</v>
      </c>
      <c r="AN513" t="s">
        <v>15</v>
      </c>
      <c r="AO513">
        <v>1</v>
      </c>
      <c r="AP513" s="2">
        <v>1237.4100000000001</v>
      </c>
      <c r="AQ513" s="3">
        <f>IF(AND(Table13[[#This Row],[Average_amount_spent_per_visit_last_3_months]]&gt;=1,Table13[[#This Row],[Average_amount_spent_per_visit_last_3_months]]&lt;=999),1,0)</f>
        <v>0</v>
      </c>
      <c r="AR513" s="3">
        <f>IF(AND(Table13[[#This Row],[Average_amount_spent_per_visit_last_3_months]]&gt;=1000,Table13[[#This Row],[Average_amount_spent_per_visit_last_3_months]]&lt;=6700),1,0)</f>
        <v>1</v>
      </c>
      <c r="AS513">
        <v>2</v>
      </c>
      <c r="AT513">
        <v>31</v>
      </c>
      <c r="AU513">
        <f>IF(AND(Table13[[#This Row],[Age]]&gt;=18,Table13[[#This Row],[Age]]&lt;=25),1,0)</f>
        <v>0</v>
      </c>
      <c r="AV513">
        <f>IF(AND(Table13[[#This Row],[Age]]&gt;=26,Table13[[#This Row],[Age]]&lt;=35),1,0)</f>
        <v>1</v>
      </c>
      <c r="AW513">
        <f>IF(AND(Table13[[#This Row],[Age]]&gt;=36,Table13[[#This Row],[Age]]&lt;=45),1,0)</f>
        <v>0</v>
      </c>
      <c r="AX513">
        <f>IF(AND(Table13[[#This Row],[Age]]&gt;=46,Table13[[#This Row],[Age]]&lt;=55),1,0)</f>
        <v>0</v>
      </c>
      <c r="AY513">
        <f>IF(AND(Table13[[#This Row],[Age]]&gt;=56,Table13[[#This Row],[Age]]&lt;=67),1,0)</f>
        <v>0</v>
      </c>
      <c r="AZ513" t="s">
        <v>24</v>
      </c>
      <c r="BA513">
        <f>IF(Table13[[#This Row],[Marital Status]]="Married",1,0)</f>
        <v>0</v>
      </c>
      <c r="BB513">
        <f>IF(Table13[[#This Row],[Marital Status]]="Single",1,0)</f>
        <v>1</v>
      </c>
      <c r="BC513" t="s">
        <v>28</v>
      </c>
      <c r="BD513">
        <f>IF(Table13[[#This Row],[gender]]="Male",1,0)</f>
        <v>0</v>
      </c>
      <c r="BE513">
        <f>IF(Table13[[#This Row],[gender]]="Female",1,0)</f>
        <v>1</v>
      </c>
      <c r="BF513" t="s">
        <v>19</v>
      </c>
      <c r="BG513">
        <f>IF(Table13[[#This Row],[Highest level of Education]]="Did not attend school",1,0)</f>
        <v>0</v>
      </c>
      <c r="BH513">
        <f>IF(Table13[[#This Row],[Highest level of Education]]="K12 completed",1,0)</f>
        <v>0</v>
      </c>
      <c r="BI513">
        <f>IF(Table13[[#This Row],[Highest level of Education]]="High School Completed",1,0)</f>
        <v>0</v>
      </c>
      <c r="BJ513">
        <f>IF(Table13[[#This Row],[Highest level of Education]]="Technical Diploma/Partially completed College",1,0)</f>
        <v>0</v>
      </c>
      <c r="BK513">
        <f>IF(Table13[[#This Row],[Highest level of Education]]="University/College Degree",1,0)</f>
        <v>1</v>
      </c>
      <c r="BL513">
        <f>IF(Table13[[#This Row],[Highest level of Education]]="Post-graduate education",1,0)</f>
        <v>0</v>
      </c>
      <c r="BM513">
        <v>0</v>
      </c>
      <c r="BN513">
        <v>1</v>
      </c>
      <c r="BO513">
        <v>2</v>
      </c>
      <c r="BP513">
        <f>IF(Table13[[#This Row],[Monthly_Income 1_5500 2_8000 3_11000 4_15000 5_20000 6_27000 7_35000 8_5000 9_51000 98_0]]=1,1,0)</f>
        <v>0</v>
      </c>
      <c r="BQ513">
        <f>IF(Table13[[#This Row],[Monthly_Income 1_5500 2_8000 3_11000 4_15000 5_20000 6_27000 7_35000 8_5000 9_51000 98_0]]=2,1,0)</f>
        <v>1</v>
      </c>
      <c r="BR513">
        <f>IF(Table13[[#This Row],[Monthly_Income 1_5500 2_8000 3_11000 4_15000 5_20000 6_27000 7_35000 8_5000 9_51000 98_0]]=3,1,0)</f>
        <v>0</v>
      </c>
      <c r="BS513">
        <f>IF(Table13[[#This Row],[Monthly_Income 1_5500 2_8000 3_11000 4_15000 5_20000 6_27000 7_35000 8_5000 9_51000 98_0]]=4,1,0)</f>
        <v>0</v>
      </c>
      <c r="BT513">
        <f>IF(Table13[[#This Row],[Monthly_Income 1_5500 2_8000 3_11000 4_15000 5_20000 6_27000 7_35000 8_5000 9_51000 98_0]]=5,1,0)</f>
        <v>0</v>
      </c>
      <c r="BU513">
        <f>IF(Table13[[#This Row],[Monthly_Income 1_5500 2_8000 3_11000 4_15000 5_20000 6_27000 7_35000 8_5000 9_51000 98_0]]=6,1,0)</f>
        <v>0</v>
      </c>
      <c r="BV513">
        <f>IF(Table13[[#This Row],[Monthly_Income 1_5500 2_8000 3_11000 4_15000 5_20000 6_27000 7_35000 8_5000 9_51000 98_0]]=7,1,0)</f>
        <v>0</v>
      </c>
      <c r="BW513">
        <f>IF(Table13[[#This Row],[Monthly_Income 1_5500 2_8000 3_11000 4_15000 5_20000 6_27000 7_35000 8_5000 9_51000 98_0]]=8,1,0)</f>
        <v>0</v>
      </c>
      <c r="BX513">
        <f>IF(Table13[[#This Row],[Monthly_Income 1_5500 2_8000 3_11000 4_15000 5_20000 6_27000 7_35000 8_5000 9_51000 98_0]]=9,1,0)</f>
        <v>0</v>
      </c>
      <c r="BY513">
        <f>IF(Table13[[#This Row],[Monthly_Income 1_5500 2_8000 3_11000 4_15000 5_20000 6_27000 7_35000 8_5000 9_51000 98_0]]=98,1,0)</f>
        <v>0</v>
      </c>
      <c r="BZ513">
        <v>6</v>
      </c>
      <c r="CA513">
        <f>IF(Table13[[#This Row],[Monthly_Household_Income]]=1,1,0)</f>
        <v>0</v>
      </c>
      <c r="CB513">
        <f>IF(Table13[[#This Row],[Monthly_Household_Income]]=2,1,0)</f>
        <v>0</v>
      </c>
      <c r="CC513">
        <f>IF(Table13[[#This Row],[Monthly_Household_Income]]=3,1,0)</f>
        <v>0</v>
      </c>
      <c r="CD513">
        <f>IF(Table13[[#This Row],[Monthly_Household_Income]]=4,1,0)</f>
        <v>0</v>
      </c>
      <c r="CE513">
        <f>IF(Table13[[#This Row],[Monthly_Household_Income]]=5,1,0)</f>
        <v>0</v>
      </c>
      <c r="CF513">
        <f>IF(Table13[[#This Row],[Monthly_Household_Income]]=6,1,0)</f>
        <v>1</v>
      </c>
      <c r="CG513">
        <f>IF(Table13[[#This Row],[Monthly_Household_Income]]=7,1,0)</f>
        <v>0</v>
      </c>
      <c r="CH513">
        <f>IF(Table13[[#This Row],[Monthly_Household_Income]]=8,1,0)</f>
        <v>0</v>
      </c>
      <c r="CI513">
        <f>IF(Table13[[#This Row],[Monthly_Household_Income]]=9,1,0)</f>
        <v>0</v>
      </c>
      <c r="CJ513">
        <f>IF(Table13[[#This Row],[Monthly_Household_Income]]=98,1,0)</f>
        <v>0</v>
      </c>
    </row>
    <row r="514" spans="1:88">
      <c r="A514">
        <v>1885</v>
      </c>
      <c r="B514" s="1">
        <v>43223</v>
      </c>
      <c r="C514" t="s">
        <v>35</v>
      </c>
      <c r="D514">
        <v>7</v>
      </c>
      <c r="E514">
        <v>6</v>
      </c>
      <c r="F514">
        <v>7</v>
      </c>
      <c r="G514">
        <v>8</v>
      </c>
      <c r="H514">
        <v>8</v>
      </c>
      <c r="I514">
        <v>8</v>
      </c>
      <c r="J514" t="s">
        <v>15</v>
      </c>
      <c r="K514">
        <v>10</v>
      </c>
      <c r="L514">
        <v>8</v>
      </c>
      <c r="M514">
        <v>9</v>
      </c>
      <c r="N514">
        <v>10</v>
      </c>
      <c r="O514">
        <v>7</v>
      </c>
      <c r="P514">
        <v>9</v>
      </c>
      <c r="Q514">
        <v>7</v>
      </c>
      <c r="R514">
        <v>8</v>
      </c>
      <c r="S514">
        <v>7</v>
      </c>
      <c r="T514">
        <v>8</v>
      </c>
      <c r="U514">
        <v>8</v>
      </c>
      <c r="V514">
        <v>8</v>
      </c>
      <c r="W514">
        <v>8</v>
      </c>
      <c r="X514">
        <v>0</v>
      </c>
      <c r="Y514">
        <v>8</v>
      </c>
      <c r="Z514">
        <v>9</v>
      </c>
      <c r="AA514">
        <v>9</v>
      </c>
      <c r="AB514">
        <v>0</v>
      </c>
      <c r="AC514">
        <v>1</v>
      </c>
      <c r="AD514">
        <f>IF(Table13[[#This Row],[payment]]=1,1,0)</f>
        <v>1</v>
      </c>
      <c r="AE514">
        <f>IF(Table13[[#This Row],[payment]]=2,1,0)</f>
        <v>0</v>
      </c>
      <c r="AF514">
        <f>IF(Table13[[#This Row],[payment]]=3,1,0)</f>
        <v>0</v>
      </c>
      <c r="AG514">
        <v>1</v>
      </c>
      <c r="AH514">
        <f>IF(Table13[[#This Row],[method_payment]]=1,1,0)</f>
        <v>1</v>
      </c>
      <c r="AI514">
        <f>IF(Table13[[#This Row],[method_payment]]=2,1,0)</f>
        <v>0</v>
      </c>
      <c r="AJ514">
        <f>IF(Table13[[#This Row],[method_payment]]=3,1,0)</f>
        <v>0</v>
      </c>
      <c r="AK514">
        <f>IF(Table13[[#This Row],[method_payment]]=5,1,0)</f>
        <v>0</v>
      </c>
      <c r="AL514">
        <f>IF(Table13[[#This Row],[method_payment]]=6,1,0)</f>
        <v>0</v>
      </c>
      <c r="AM514" t="s">
        <v>16</v>
      </c>
      <c r="AN514" t="s">
        <v>16</v>
      </c>
      <c r="AO514">
        <v>1</v>
      </c>
      <c r="AP514" s="2">
        <v>380.51</v>
      </c>
      <c r="AQ514" s="3">
        <f>IF(AND(Table13[[#This Row],[Average_amount_spent_per_visit_last_3_months]]&gt;=1,Table13[[#This Row],[Average_amount_spent_per_visit_last_3_months]]&lt;=999),1,0)</f>
        <v>1</v>
      </c>
      <c r="AR514" s="3">
        <f>IF(AND(Table13[[#This Row],[Average_amount_spent_per_visit_last_3_months]]&gt;=1000,Table13[[#This Row],[Average_amount_spent_per_visit_last_3_months]]&lt;=6700),1,0)</f>
        <v>0</v>
      </c>
      <c r="AS514">
        <v>3</v>
      </c>
      <c r="AT514">
        <v>38</v>
      </c>
      <c r="AU514">
        <f>IF(AND(Table13[[#This Row],[Age]]&gt;=18,Table13[[#This Row],[Age]]&lt;=25),1,0)</f>
        <v>0</v>
      </c>
      <c r="AV514">
        <f>IF(AND(Table13[[#This Row],[Age]]&gt;=26,Table13[[#This Row],[Age]]&lt;=35),1,0)</f>
        <v>0</v>
      </c>
      <c r="AW514">
        <f>IF(AND(Table13[[#This Row],[Age]]&gt;=36,Table13[[#This Row],[Age]]&lt;=45),1,0)</f>
        <v>1</v>
      </c>
      <c r="AX514">
        <f>IF(AND(Table13[[#This Row],[Age]]&gt;=46,Table13[[#This Row],[Age]]&lt;=55),1,0)</f>
        <v>0</v>
      </c>
      <c r="AY514">
        <f>IF(AND(Table13[[#This Row],[Age]]&gt;=56,Table13[[#This Row],[Age]]&lt;=67),1,0)</f>
        <v>0</v>
      </c>
      <c r="AZ514" t="s">
        <v>25</v>
      </c>
      <c r="BA514">
        <f>IF(Table13[[#This Row],[Marital Status]]="Married",1,0)</f>
        <v>1</v>
      </c>
      <c r="BB514">
        <f>IF(Table13[[#This Row],[Marital Status]]="Single",1,0)</f>
        <v>0</v>
      </c>
      <c r="BC514" t="s">
        <v>27</v>
      </c>
      <c r="BD514">
        <f>IF(Table13[[#This Row],[gender]]="Male",1,0)</f>
        <v>1</v>
      </c>
      <c r="BE514">
        <f>IF(Table13[[#This Row],[gender]]="Female",1,0)</f>
        <v>0</v>
      </c>
      <c r="BF514" t="s">
        <v>18</v>
      </c>
      <c r="BG514">
        <f>IF(Table13[[#This Row],[Highest level of Education]]="Did not attend school",1,0)</f>
        <v>0</v>
      </c>
      <c r="BH514">
        <f>IF(Table13[[#This Row],[Highest level of Education]]="K12 completed",1,0)</f>
        <v>0</v>
      </c>
      <c r="BI514">
        <f>IF(Table13[[#This Row],[Highest level of Education]]="High School Completed",1,0)</f>
        <v>0</v>
      </c>
      <c r="BJ514">
        <f>IF(Table13[[#This Row],[Highest level of Education]]="Technical Diploma/Partially completed College",1,0)</f>
        <v>0</v>
      </c>
      <c r="BK514">
        <f>IF(Table13[[#This Row],[Highest level of Education]]="University/College Degree",1,0)</f>
        <v>0</v>
      </c>
      <c r="BL514">
        <f>IF(Table13[[#This Row],[Highest level of Education]]="Post-graduate education",1,0)</f>
        <v>1</v>
      </c>
      <c r="BM514">
        <v>3</v>
      </c>
      <c r="BN514">
        <v>1</v>
      </c>
      <c r="BO514">
        <v>98</v>
      </c>
      <c r="BP514">
        <f>IF(Table13[[#This Row],[Monthly_Income 1_5500 2_8000 3_11000 4_15000 5_20000 6_27000 7_35000 8_5000 9_51000 98_0]]=1,1,0)</f>
        <v>0</v>
      </c>
      <c r="BQ514">
        <f>IF(Table13[[#This Row],[Monthly_Income 1_5500 2_8000 3_11000 4_15000 5_20000 6_27000 7_35000 8_5000 9_51000 98_0]]=2,1,0)</f>
        <v>0</v>
      </c>
      <c r="BR514">
        <f>IF(Table13[[#This Row],[Monthly_Income 1_5500 2_8000 3_11000 4_15000 5_20000 6_27000 7_35000 8_5000 9_51000 98_0]]=3,1,0)</f>
        <v>0</v>
      </c>
      <c r="BS514">
        <f>IF(Table13[[#This Row],[Monthly_Income 1_5500 2_8000 3_11000 4_15000 5_20000 6_27000 7_35000 8_5000 9_51000 98_0]]=4,1,0)</f>
        <v>0</v>
      </c>
      <c r="BT514">
        <f>IF(Table13[[#This Row],[Monthly_Income 1_5500 2_8000 3_11000 4_15000 5_20000 6_27000 7_35000 8_5000 9_51000 98_0]]=5,1,0)</f>
        <v>0</v>
      </c>
      <c r="BU514">
        <f>IF(Table13[[#This Row],[Monthly_Income 1_5500 2_8000 3_11000 4_15000 5_20000 6_27000 7_35000 8_5000 9_51000 98_0]]=6,1,0)</f>
        <v>0</v>
      </c>
      <c r="BV514">
        <f>IF(Table13[[#This Row],[Monthly_Income 1_5500 2_8000 3_11000 4_15000 5_20000 6_27000 7_35000 8_5000 9_51000 98_0]]=7,1,0)</f>
        <v>0</v>
      </c>
      <c r="BW514">
        <f>IF(Table13[[#This Row],[Monthly_Income 1_5500 2_8000 3_11000 4_15000 5_20000 6_27000 7_35000 8_5000 9_51000 98_0]]=8,1,0)</f>
        <v>0</v>
      </c>
      <c r="BX514">
        <f>IF(Table13[[#This Row],[Monthly_Income 1_5500 2_8000 3_11000 4_15000 5_20000 6_27000 7_35000 8_5000 9_51000 98_0]]=9,1,0)</f>
        <v>0</v>
      </c>
      <c r="BY514">
        <f>IF(Table13[[#This Row],[Monthly_Income 1_5500 2_8000 3_11000 4_15000 5_20000 6_27000 7_35000 8_5000 9_51000 98_0]]=98,1,0)</f>
        <v>1</v>
      </c>
      <c r="BZ514">
        <v>98</v>
      </c>
      <c r="CA514">
        <f>IF(Table13[[#This Row],[Monthly_Household_Income]]=1,1,0)</f>
        <v>0</v>
      </c>
      <c r="CB514">
        <f>IF(Table13[[#This Row],[Monthly_Household_Income]]=2,1,0)</f>
        <v>0</v>
      </c>
      <c r="CC514">
        <f>IF(Table13[[#This Row],[Monthly_Household_Income]]=3,1,0)</f>
        <v>0</v>
      </c>
      <c r="CD514">
        <f>IF(Table13[[#This Row],[Monthly_Household_Income]]=4,1,0)</f>
        <v>0</v>
      </c>
      <c r="CE514">
        <f>IF(Table13[[#This Row],[Monthly_Household_Income]]=5,1,0)</f>
        <v>0</v>
      </c>
      <c r="CF514">
        <f>IF(Table13[[#This Row],[Monthly_Household_Income]]=6,1,0)</f>
        <v>0</v>
      </c>
      <c r="CG514">
        <f>IF(Table13[[#This Row],[Monthly_Household_Income]]=7,1,0)</f>
        <v>0</v>
      </c>
      <c r="CH514">
        <f>IF(Table13[[#This Row],[Monthly_Household_Income]]=8,1,0)</f>
        <v>0</v>
      </c>
      <c r="CI514">
        <f>IF(Table13[[#This Row],[Monthly_Household_Income]]=9,1,0)</f>
        <v>0</v>
      </c>
      <c r="CJ514">
        <f>IF(Table13[[#This Row],[Monthly_Household_Income]]=98,1,0)</f>
        <v>1</v>
      </c>
    </row>
    <row r="515" spans="1:88">
      <c r="A515">
        <v>1886</v>
      </c>
      <c r="B515" s="1">
        <v>43131</v>
      </c>
      <c r="C515" t="s">
        <v>33</v>
      </c>
      <c r="D515">
        <v>8</v>
      </c>
      <c r="E515">
        <v>8</v>
      </c>
      <c r="F515">
        <v>6</v>
      </c>
      <c r="G515">
        <v>8</v>
      </c>
      <c r="H515">
        <v>9</v>
      </c>
      <c r="I515">
        <v>8</v>
      </c>
      <c r="J515" t="s">
        <v>15</v>
      </c>
      <c r="K515">
        <v>8</v>
      </c>
      <c r="L515">
        <v>6</v>
      </c>
      <c r="M515">
        <v>7</v>
      </c>
      <c r="N515">
        <v>8</v>
      </c>
      <c r="O515">
        <v>9</v>
      </c>
      <c r="P515">
        <v>9</v>
      </c>
      <c r="Q515">
        <v>8</v>
      </c>
      <c r="R515">
        <v>10</v>
      </c>
      <c r="S515">
        <v>10</v>
      </c>
      <c r="T515">
        <v>9</v>
      </c>
      <c r="U515">
        <v>7</v>
      </c>
      <c r="V515">
        <v>8</v>
      </c>
      <c r="W515">
        <v>7</v>
      </c>
      <c r="X515">
        <v>0</v>
      </c>
      <c r="Y515">
        <v>8</v>
      </c>
      <c r="Z515">
        <v>8</v>
      </c>
      <c r="AA515">
        <v>0</v>
      </c>
      <c r="AB515">
        <v>9</v>
      </c>
      <c r="AC515">
        <v>2</v>
      </c>
      <c r="AD515">
        <f>IF(Table13[[#This Row],[payment]]=1,1,0)</f>
        <v>0</v>
      </c>
      <c r="AE515">
        <f>IF(Table13[[#This Row],[payment]]=2,1,0)</f>
        <v>1</v>
      </c>
      <c r="AF515">
        <f>IF(Table13[[#This Row],[payment]]=3,1,0)</f>
        <v>0</v>
      </c>
      <c r="AG515">
        <v>1</v>
      </c>
      <c r="AH515">
        <f>IF(Table13[[#This Row],[method_payment]]=1,1,0)</f>
        <v>1</v>
      </c>
      <c r="AI515">
        <f>IF(Table13[[#This Row],[method_payment]]=2,1,0)</f>
        <v>0</v>
      </c>
      <c r="AJ515">
        <f>IF(Table13[[#This Row],[method_payment]]=3,1,0)</f>
        <v>0</v>
      </c>
      <c r="AK515">
        <f>IF(Table13[[#This Row],[method_payment]]=5,1,0)</f>
        <v>0</v>
      </c>
      <c r="AL515">
        <f>IF(Table13[[#This Row],[method_payment]]=6,1,0)</f>
        <v>0</v>
      </c>
      <c r="AM515" t="s">
        <v>16</v>
      </c>
      <c r="AN515" t="s">
        <v>15</v>
      </c>
      <c r="AO515">
        <v>9</v>
      </c>
      <c r="AP515" s="2">
        <v>147.76</v>
      </c>
      <c r="AQ515" s="3">
        <f>IF(AND(Table13[[#This Row],[Average_amount_spent_per_visit_last_3_months]]&gt;=1,Table13[[#This Row],[Average_amount_spent_per_visit_last_3_months]]&lt;=999),1,0)</f>
        <v>1</v>
      </c>
      <c r="AR515" s="3">
        <f>IF(AND(Table13[[#This Row],[Average_amount_spent_per_visit_last_3_months]]&gt;=1000,Table13[[#This Row],[Average_amount_spent_per_visit_last_3_months]]&lt;=6700),1,0)</f>
        <v>0</v>
      </c>
      <c r="AS515">
        <v>1</v>
      </c>
      <c r="AT515">
        <v>38</v>
      </c>
      <c r="AU515">
        <f>IF(AND(Table13[[#This Row],[Age]]&gt;=18,Table13[[#This Row],[Age]]&lt;=25),1,0)</f>
        <v>0</v>
      </c>
      <c r="AV515">
        <f>IF(AND(Table13[[#This Row],[Age]]&gt;=26,Table13[[#This Row],[Age]]&lt;=35),1,0)</f>
        <v>0</v>
      </c>
      <c r="AW515">
        <f>IF(AND(Table13[[#This Row],[Age]]&gt;=36,Table13[[#This Row],[Age]]&lt;=45),1,0)</f>
        <v>1</v>
      </c>
      <c r="AX515">
        <f>IF(AND(Table13[[#This Row],[Age]]&gt;=46,Table13[[#This Row],[Age]]&lt;=55),1,0)</f>
        <v>0</v>
      </c>
      <c r="AY515">
        <f>IF(AND(Table13[[#This Row],[Age]]&gt;=56,Table13[[#This Row],[Age]]&lt;=67),1,0)</f>
        <v>0</v>
      </c>
      <c r="AZ515" t="s">
        <v>25</v>
      </c>
      <c r="BA515">
        <f>IF(Table13[[#This Row],[Marital Status]]="Married",1,0)</f>
        <v>1</v>
      </c>
      <c r="BB515">
        <f>IF(Table13[[#This Row],[Marital Status]]="Single",1,0)</f>
        <v>0</v>
      </c>
      <c r="BC515" t="s">
        <v>28</v>
      </c>
      <c r="BD515">
        <f>IF(Table13[[#This Row],[gender]]="Male",1,0)</f>
        <v>0</v>
      </c>
      <c r="BE515">
        <f>IF(Table13[[#This Row],[gender]]="Female",1,0)</f>
        <v>1</v>
      </c>
      <c r="BF515" t="s">
        <v>19</v>
      </c>
      <c r="BG515">
        <f>IF(Table13[[#This Row],[Highest level of Education]]="Did not attend school",1,0)</f>
        <v>0</v>
      </c>
      <c r="BH515">
        <f>IF(Table13[[#This Row],[Highest level of Education]]="K12 completed",1,0)</f>
        <v>0</v>
      </c>
      <c r="BI515">
        <f>IF(Table13[[#This Row],[Highest level of Education]]="High School Completed",1,0)</f>
        <v>0</v>
      </c>
      <c r="BJ515">
        <f>IF(Table13[[#This Row],[Highest level of Education]]="Technical Diploma/Partially completed College",1,0)</f>
        <v>0</v>
      </c>
      <c r="BK515">
        <f>IF(Table13[[#This Row],[Highest level of Education]]="University/College Degree",1,0)</f>
        <v>1</v>
      </c>
      <c r="BL515">
        <f>IF(Table13[[#This Row],[Highest level of Education]]="Post-graduate education",1,0)</f>
        <v>0</v>
      </c>
      <c r="BM515">
        <v>3</v>
      </c>
      <c r="BN515">
        <v>3</v>
      </c>
      <c r="BO515" t="s">
        <v>1</v>
      </c>
      <c r="BP515">
        <f>IF(Table13[[#This Row],[Monthly_Income 1_5500 2_8000 3_11000 4_15000 5_20000 6_27000 7_35000 8_5000 9_51000 98_0]]=1,1,0)</f>
        <v>0</v>
      </c>
      <c r="BQ515">
        <f>IF(Table13[[#This Row],[Monthly_Income 1_5500 2_8000 3_11000 4_15000 5_20000 6_27000 7_35000 8_5000 9_51000 98_0]]=2,1,0)</f>
        <v>0</v>
      </c>
      <c r="BR515">
        <f>IF(Table13[[#This Row],[Monthly_Income 1_5500 2_8000 3_11000 4_15000 5_20000 6_27000 7_35000 8_5000 9_51000 98_0]]=3,1,0)</f>
        <v>0</v>
      </c>
      <c r="BS515">
        <f>IF(Table13[[#This Row],[Monthly_Income 1_5500 2_8000 3_11000 4_15000 5_20000 6_27000 7_35000 8_5000 9_51000 98_0]]=4,1,0)</f>
        <v>0</v>
      </c>
      <c r="BT515">
        <f>IF(Table13[[#This Row],[Monthly_Income 1_5500 2_8000 3_11000 4_15000 5_20000 6_27000 7_35000 8_5000 9_51000 98_0]]=5,1,0)</f>
        <v>0</v>
      </c>
      <c r="BU515">
        <f>IF(Table13[[#This Row],[Monthly_Income 1_5500 2_8000 3_11000 4_15000 5_20000 6_27000 7_35000 8_5000 9_51000 98_0]]=6,1,0)</f>
        <v>0</v>
      </c>
      <c r="BV515">
        <f>IF(Table13[[#This Row],[Monthly_Income 1_5500 2_8000 3_11000 4_15000 5_20000 6_27000 7_35000 8_5000 9_51000 98_0]]=7,1,0)</f>
        <v>0</v>
      </c>
      <c r="BW515">
        <f>IF(Table13[[#This Row],[Monthly_Income 1_5500 2_8000 3_11000 4_15000 5_20000 6_27000 7_35000 8_5000 9_51000 98_0]]=8,1,0)</f>
        <v>0</v>
      </c>
      <c r="BX515">
        <f>IF(Table13[[#This Row],[Monthly_Income 1_5500 2_8000 3_11000 4_15000 5_20000 6_27000 7_35000 8_5000 9_51000 98_0]]=9,1,0)</f>
        <v>0</v>
      </c>
      <c r="BY515">
        <f>IF(Table13[[#This Row],[Monthly_Income 1_5500 2_8000 3_11000 4_15000 5_20000 6_27000 7_35000 8_5000 9_51000 98_0]]=98,1,0)</f>
        <v>0</v>
      </c>
      <c r="BZ515">
        <v>3</v>
      </c>
      <c r="CA515">
        <f>IF(Table13[[#This Row],[Monthly_Household_Income]]=1,1,0)</f>
        <v>0</v>
      </c>
      <c r="CB515">
        <f>IF(Table13[[#This Row],[Monthly_Household_Income]]=2,1,0)</f>
        <v>0</v>
      </c>
      <c r="CC515">
        <f>IF(Table13[[#This Row],[Monthly_Household_Income]]=3,1,0)</f>
        <v>1</v>
      </c>
      <c r="CD515">
        <f>IF(Table13[[#This Row],[Monthly_Household_Income]]=4,1,0)</f>
        <v>0</v>
      </c>
      <c r="CE515">
        <f>IF(Table13[[#This Row],[Monthly_Household_Income]]=5,1,0)</f>
        <v>0</v>
      </c>
      <c r="CF515">
        <f>IF(Table13[[#This Row],[Monthly_Household_Income]]=6,1,0)</f>
        <v>0</v>
      </c>
      <c r="CG515">
        <f>IF(Table13[[#This Row],[Monthly_Household_Income]]=7,1,0)</f>
        <v>0</v>
      </c>
      <c r="CH515">
        <f>IF(Table13[[#This Row],[Monthly_Household_Income]]=8,1,0)</f>
        <v>0</v>
      </c>
      <c r="CI515">
        <f>IF(Table13[[#This Row],[Monthly_Household_Income]]=9,1,0)</f>
        <v>0</v>
      </c>
      <c r="CJ515">
        <f>IF(Table13[[#This Row],[Monthly_Household_Income]]=98,1,0)</f>
        <v>0</v>
      </c>
    </row>
    <row r="516" spans="1:88">
      <c r="A516">
        <v>1888</v>
      </c>
      <c r="B516" s="1">
        <v>42974</v>
      </c>
      <c r="C516" t="s">
        <v>31</v>
      </c>
      <c r="D516">
        <v>8</v>
      </c>
      <c r="E516">
        <v>7</v>
      </c>
      <c r="F516">
        <v>8</v>
      </c>
      <c r="G516">
        <v>7</v>
      </c>
      <c r="H516">
        <v>7</v>
      </c>
      <c r="I516">
        <v>6</v>
      </c>
      <c r="J516" t="s">
        <v>15</v>
      </c>
      <c r="K516">
        <v>8</v>
      </c>
      <c r="L516">
        <v>6</v>
      </c>
      <c r="M516">
        <v>7</v>
      </c>
      <c r="N516">
        <v>7</v>
      </c>
      <c r="O516">
        <v>6</v>
      </c>
      <c r="P516">
        <v>7</v>
      </c>
      <c r="Q516">
        <v>6</v>
      </c>
      <c r="R516">
        <v>6</v>
      </c>
      <c r="S516">
        <v>6</v>
      </c>
      <c r="T516">
        <v>6</v>
      </c>
      <c r="U516">
        <v>6</v>
      </c>
      <c r="V516">
        <v>6</v>
      </c>
      <c r="W516">
        <v>6</v>
      </c>
      <c r="X516">
        <v>0</v>
      </c>
      <c r="Y516">
        <v>7</v>
      </c>
      <c r="Z516">
        <v>7</v>
      </c>
      <c r="AA516">
        <v>6</v>
      </c>
      <c r="AB516">
        <v>0</v>
      </c>
      <c r="AC516">
        <v>1</v>
      </c>
      <c r="AD516">
        <f>IF(Table13[[#This Row],[payment]]=1,1,0)</f>
        <v>1</v>
      </c>
      <c r="AE516">
        <f>IF(Table13[[#This Row],[payment]]=2,1,0)</f>
        <v>0</v>
      </c>
      <c r="AF516">
        <f>IF(Table13[[#This Row],[payment]]=3,1,0)</f>
        <v>0</v>
      </c>
      <c r="AG516">
        <v>5</v>
      </c>
      <c r="AH516">
        <f>IF(Table13[[#This Row],[method_payment]]=1,1,0)</f>
        <v>0</v>
      </c>
      <c r="AI516">
        <f>IF(Table13[[#This Row],[method_payment]]=2,1,0)</f>
        <v>0</v>
      </c>
      <c r="AJ516">
        <f>IF(Table13[[#This Row],[method_payment]]=3,1,0)</f>
        <v>0</v>
      </c>
      <c r="AK516">
        <f>IF(Table13[[#This Row],[method_payment]]=5,1,0)</f>
        <v>1</v>
      </c>
      <c r="AL516">
        <f>IF(Table13[[#This Row],[method_payment]]=6,1,0)</f>
        <v>0</v>
      </c>
      <c r="AM516" t="s">
        <v>16</v>
      </c>
      <c r="AN516" t="s">
        <v>16</v>
      </c>
      <c r="AO516">
        <v>2</v>
      </c>
      <c r="AP516" s="2">
        <v>328.93</v>
      </c>
      <c r="AQ516" s="3">
        <f>IF(AND(Table13[[#This Row],[Average_amount_spent_per_visit_last_3_months]]&gt;=1,Table13[[#This Row],[Average_amount_spent_per_visit_last_3_months]]&lt;=999),1,0)</f>
        <v>1</v>
      </c>
      <c r="AR516" s="3">
        <f>IF(AND(Table13[[#This Row],[Average_amount_spent_per_visit_last_3_months]]&gt;=1000,Table13[[#This Row],[Average_amount_spent_per_visit_last_3_months]]&lt;=6700),1,0)</f>
        <v>0</v>
      </c>
      <c r="AS516">
        <v>1</v>
      </c>
      <c r="AT516">
        <v>31</v>
      </c>
      <c r="AU516">
        <f>IF(AND(Table13[[#This Row],[Age]]&gt;=18,Table13[[#This Row],[Age]]&lt;=25),1,0)</f>
        <v>0</v>
      </c>
      <c r="AV516">
        <f>IF(AND(Table13[[#This Row],[Age]]&gt;=26,Table13[[#This Row],[Age]]&lt;=35),1,0)</f>
        <v>1</v>
      </c>
      <c r="AW516">
        <f>IF(AND(Table13[[#This Row],[Age]]&gt;=36,Table13[[#This Row],[Age]]&lt;=45),1,0)</f>
        <v>0</v>
      </c>
      <c r="AX516">
        <f>IF(AND(Table13[[#This Row],[Age]]&gt;=46,Table13[[#This Row],[Age]]&lt;=55),1,0)</f>
        <v>0</v>
      </c>
      <c r="AY516">
        <f>IF(AND(Table13[[#This Row],[Age]]&gt;=56,Table13[[#This Row],[Age]]&lt;=67),1,0)</f>
        <v>0</v>
      </c>
      <c r="AZ516" t="s">
        <v>25</v>
      </c>
      <c r="BA516">
        <f>IF(Table13[[#This Row],[Marital Status]]="Married",1,0)</f>
        <v>1</v>
      </c>
      <c r="BB516">
        <f>IF(Table13[[#This Row],[Marital Status]]="Single",1,0)</f>
        <v>0</v>
      </c>
      <c r="BC516" t="s">
        <v>27</v>
      </c>
      <c r="BD516">
        <f>IF(Table13[[#This Row],[gender]]="Male",1,0)</f>
        <v>1</v>
      </c>
      <c r="BE516">
        <f>IF(Table13[[#This Row],[gender]]="Female",1,0)</f>
        <v>0</v>
      </c>
      <c r="BF516" t="s">
        <v>19</v>
      </c>
      <c r="BG516">
        <f>IF(Table13[[#This Row],[Highest level of Education]]="Did not attend school",1,0)</f>
        <v>0</v>
      </c>
      <c r="BH516">
        <f>IF(Table13[[#This Row],[Highest level of Education]]="K12 completed",1,0)</f>
        <v>0</v>
      </c>
      <c r="BI516">
        <f>IF(Table13[[#This Row],[Highest level of Education]]="High School Completed",1,0)</f>
        <v>0</v>
      </c>
      <c r="BJ516">
        <f>IF(Table13[[#This Row],[Highest level of Education]]="Technical Diploma/Partially completed College",1,0)</f>
        <v>0</v>
      </c>
      <c r="BK516">
        <f>IF(Table13[[#This Row],[Highest level of Education]]="University/College Degree",1,0)</f>
        <v>1</v>
      </c>
      <c r="BL516">
        <f>IF(Table13[[#This Row],[Highest level of Education]]="Post-graduate education",1,0)</f>
        <v>0</v>
      </c>
      <c r="BM516">
        <v>3</v>
      </c>
      <c r="BN516">
        <v>1</v>
      </c>
      <c r="BO516">
        <v>3</v>
      </c>
      <c r="BP516">
        <f>IF(Table13[[#This Row],[Monthly_Income 1_5500 2_8000 3_11000 4_15000 5_20000 6_27000 7_35000 8_5000 9_51000 98_0]]=1,1,0)</f>
        <v>0</v>
      </c>
      <c r="BQ516">
        <f>IF(Table13[[#This Row],[Monthly_Income 1_5500 2_8000 3_11000 4_15000 5_20000 6_27000 7_35000 8_5000 9_51000 98_0]]=2,1,0)</f>
        <v>0</v>
      </c>
      <c r="BR516">
        <f>IF(Table13[[#This Row],[Monthly_Income 1_5500 2_8000 3_11000 4_15000 5_20000 6_27000 7_35000 8_5000 9_51000 98_0]]=3,1,0)</f>
        <v>1</v>
      </c>
      <c r="BS516">
        <f>IF(Table13[[#This Row],[Monthly_Income 1_5500 2_8000 3_11000 4_15000 5_20000 6_27000 7_35000 8_5000 9_51000 98_0]]=4,1,0)</f>
        <v>0</v>
      </c>
      <c r="BT516">
        <f>IF(Table13[[#This Row],[Monthly_Income 1_5500 2_8000 3_11000 4_15000 5_20000 6_27000 7_35000 8_5000 9_51000 98_0]]=5,1,0)</f>
        <v>0</v>
      </c>
      <c r="BU516">
        <f>IF(Table13[[#This Row],[Monthly_Income 1_5500 2_8000 3_11000 4_15000 5_20000 6_27000 7_35000 8_5000 9_51000 98_0]]=6,1,0)</f>
        <v>0</v>
      </c>
      <c r="BV516">
        <f>IF(Table13[[#This Row],[Monthly_Income 1_5500 2_8000 3_11000 4_15000 5_20000 6_27000 7_35000 8_5000 9_51000 98_0]]=7,1,0)</f>
        <v>0</v>
      </c>
      <c r="BW516">
        <f>IF(Table13[[#This Row],[Monthly_Income 1_5500 2_8000 3_11000 4_15000 5_20000 6_27000 7_35000 8_5000 9_51000 98_0]]=8,1,0)</f>
        <v>0</v>
      </c>
      <c r="BX516">
        <f>IF(Table13[[#This Row],[Monthly_Income 1_5500 2_8000 3_11000 4_15000 5_20000 6_27000 7_35000 8_5000 9_51000 98_0]]=9,1,0)</f>
        <v>0</v>
      </c>
      <c r="BY516">
        <f>IF(Table13[[#This Row],[Monthly_Income 1_5500 2_8000 3_11000 4_15000 5_20000 6_27000 7_35000 8_5000 9_51000 98_0]]=98,1,0)</f>
        <v>0</v>
      </c>
      <c r="BZ516">
        <v>5</v>
      </c>
      <c r="CA516">
        <f>IF(Table13[[#This Row],[Monthly_Household_Income]]=1,1,0)</f>
        <v>0</v>
      </c>
      <c r="CB516">
        <f>IF(Table13[[#This Row],[Monthly_Household_Income]]=2,1,0)</f>
        <v>0</v>
      </c>
      <c r="CC516">
        <f>IF(Table13[[#This Row],[Monthly_Household_Income]]=3,1,0)</f>
        <v>0</v>
      </c>
      <c r="CD516">
        <f>IF(Table13[[#This Row],[Monthly_Household_Income]]=4,1,0)</f>
        <v>0</v>
      </c>
      <c r="CE516">
        <f>IF(Table13[[#This Row],[Monthly_Household_Income]]=5,1,0)</f>
        <v>1</v>
      </c>
      <c r="CF516">
        <f>IF(Table13[[#This Row],[Monthly_Household_Income]]=6,1,0)</f>
        <v>0</v>
      </c>
      <c r="CG516">
        <f>IF(Table13[[#This Row],[Monthly_Household_Income]]=7,1,0)</f>
        <v>0</v>
      </c>
      <c r="CH516">
        <f>IF(Table13[[#This Row],[Monthly_Household_Income]]=8,1,0)</f>
        <v>0</v>
      </c>
      <c r="CI516">
        <f>IF(Table13[[#This Row],[Monthly_Household_Income]]=9,1,0)</f>
        <v>0</v>
      </c>
      <c r="CJ516">
        <f>IF(Table13[[#This Row],[Monthly_Household_Income]]=98,1,0)</f>
        <v>0</v>
      </c>
    </row>
    <row r="517" spans="1:88">
      <c r="A517">
        <v>1893</v>
      </c>
      <c r="B517" s="1">
        <v>43191</v>
      </c>
      <c r="C517" t="s">
        <v>2</v>
      </c>
      <c r="D517">
        <v>7</v>
      </c>
      <c r="E517">
        <v>8</v>
      </c>
      <c r="F517">
        <v>8</v>
      </c>
      <c r="G517">
        <v>7</v>
      </c>
      <c r="H517">
        <v>8</v>
      </c>
      <c r="I517">
        <v>6</v>
      </c>
      <c r="J517" t="s">
        <v>15</v>
      </c>
      <c r="K517">
        <v>8</v>
      </c>
      <c r="L517">
        <v>6</v>
      </c>
      <c r="M517">
        <v>8</v>
      </c>
      <c r="N517">
        <v>7</v>
      </c>
      <c r="O517">
        <v>7</v>
      </c>
      <c r="P517">
        <v>8</v>
      </c>
      <c r="Q517">
        <v>6</v>
      </c>
      <c r="R517">
        <v>8</v>
      </c>
      <c r="S517">
        <v>7</v>
      </c>
      <c r="T517">
        <v>6</v>
      </c>
      <c r="U517">
        <v>6</v>
      </c>
      <c r="V517">
        <v>8</v>
      </c>
      <c r="W517">
        <v>6</v>
      </c>
      <c r="X517">
        <v>7</v>
      </c>
      <c r="Y517">
        <v>7</v>
      </c>
      <c r="Z517">
        <v>7</v>
      </c>
      <c r="AA517">
        <v>6</v>
      </c>
      <c r="AB517">
        <v>7</v>
      </c>
      <c r="AC517">
        <v>2</v>
      </c>
      <c r="AD517">
        <f>IF(Table13[[#This Row],[payment]]=1,1,0)</f>
        <v>0</v>
      </c>
      <c r="AE517">
        <f>IF(Table13[[#This Row],[payment]]=2,1,0)</f>
        <v>1</v>
      </c>
      <c r="AF517">
        <f>IF(Table13[[#This Row],[payment]]=3,1,0)</f>
        <v>0</v>
      </c>
      <c r="AG517">
        <v>1</v>
      </c>
      <c r="AH517">
        <f>IF(Table13[[#This Row],[method_payment]]=1,1,0)</f>
        <v>1</v>
      </c>
      <c r="AI517">
        <f>IF(Table13[[#This Row],[method_payment]]=2,1,0)</f>
        <v>0</v>
      </c>
      <c r="AJ517">
        <f>IF(Table13[[#This Row],[method_payment]]=3,1,0)</f>
        <v>0</v>
      </c>
      <c r="AK517">
        <f>IF(Table13[[#This Row],[method_payment]]=5,1,0)</f>
        <v>0</v>
      </c>
      <c r="AL517">
        <f>IF(Table13[[#This Row],[method_payment]]=6,1,0)</f>
        <v>0</v>
      </c>
      <c r="AM517" t="s">
        <v>16</v>
      </c>
      <c r="AN517" t="s">
        <v>16</v>
      </c>
      <c r="AO517">
        <v>1</v>
      </c>
      <c r="AP517" s="2">
        <v>675.29</v>
      </c>
      <c r="AQ517" s="3">
        <f>IF(AND(Table13[[#This Row],[Average_amount_spent_per_visit_last_3_months]]&gt;=1,Table13[[#This Row],[Average_amount_spent_per_visit_last_3_months]]&lt;=999),1,0)</f>
        <v>1</v>
      </c>
      <c r="AR517" s="3">
        <f>IF(AND(Table13[[#This Row],[Average_amount_spent_per_visit_last_3_months]]&gt;=1000,Table13[[#This Row],[Average_amount_spent_per_visit_last_3_months]]&lt;=6700),1,0)</f>
        <v>0</v>
      </c>
      <c r="AS517">
        <v>3</v>
      </c>
      <c r="AT517">
        <v>30</v>
      </c>
      <c r="AU517">
        <f>IF(AND(Table13[[#This Row],[Age]]&gt;=18,Table13[[#This Row],[Age]]&lt;=25),1,0)</f>
        <v>0</v>
      </c>
      <c r="AV517">
        <f>IF(AND(Table13[[#This Row],[Age]]&gt;=26,Table13[[#This Row],[Age]]&lt;=35),1,0)</f>
        <v>1</v>
      </c>
      <c r="AW517">
        <f>IF(AND(Table13[[#This Row],[Age]]&gt;=36,Table13[[#This Row],[Age]]&lt;=45),1,0)</f>
        <v>0</v>
      </c>
      <c r="AX517">
        <f>IF(AND(Table13[[#This Row],[Age]]&gt;=46,Table13[[#This Row],[Age]]&lt;=55),1,0)</f>
        <v>0</v>
      </c>
      <c r="AY517">
        <f>IF(AND(Table13[[#This Row],[Age]]&gt;=56,Table13[[#This Row],[Age]]&lt;=67),1,0)</f>
        <v>0</v>
      </c>
      <c r="AZ517" t="s">
        <v>25</v>
      </c>
      <c r="BA517">
        <f>IF(Table13[[#This Row],[Marital Status]]="Married",1,0)</f>
        <v>1</v>
      </c>
      <c r="BB517">
        <f>IF(Table13[[#This Row],[Marital Status]]="Single",1,0)</f>
        <v>0</v>
      </c>
      <c r="BC517" t="s">
        <v>28</v>
      </c>
      <c r="BD517">
        <f>IF(Table13[[#This Row],[gender]]="Male",1,0)</f>
        <v>0</v>
      </c>
      <c r="BE517">
        <f>IF(Table13[[#This Row],[gender]]="Female",1,0)</f>
        <v>1</v>
      </c>
      <c r="BF517" t="s">
        <v>19</v>
      </c>
      <c r="BG517">
        <f>IF(Table13[[#This Row],[Highest level of Education]]="Did not attend school",1,0)</f>
        <v>0</v>
      </c>
      <c r="BH517">
        <f>IF(Table13[[#This Row],[Highest level of Education]]="K12 completed",1,0)</f>
        <v>0</v>
      </c>
      <c r="BI517">
        <f>IF(Table13[[#This Row],[Highest level of Education]]="High School Completed",1,0)</f>
        <v>0</v>
      </c>
      <c r="BJ517">
        <f>IF(Table13[[#This Row],[Highest level of Education]]="Technical Diploma/Partially completed College",1,0)</f>
        <v>0</v>
      </c>
      <c r="BK517">
        <f>IF(Table13[[#This Row],[Highest level of Education]]="University/College Degree",1,0)</f>
        <v>1</v>
      </c>
      <c r="BL517">
        <f>IF(Table13[[#This Row],[Highest level of Education]]="Post-graduate education",1,0)</f>
        <v>0</v>
      </c>
      <c r="BM517">
        <v>4</v>
      </c>
      <c r="BN517">
        <v>1</v>
      </c>
      <c r="BO517">
        <v>3</v>
      </c>
      <c r="BP517">
        <f>IF(Table13[[#This Row],[Monthly_Income 1_5500 2_8000 3_11000 4_15000 5_20000 6_27000 7_35000 8_5000 9_51000 98_0]]=1,1,0)</f>
        <v>0</v>
      </c>
      <c r="BQ517">
        <f>IF(Table13[[#This Row],[Monthly_Income 1_5500 2_8000 3_11000 4_15000 5_20000 6_27000 7_35000 8_5000 9_51000 98_0]]=2,1,0)</f>
        <v>0</v>
      </c>
      <c r="BR517">
        <f>IF(Table13[[#This Row],[Monthly_Income 1_5500 2_8000 3_11000 4_15000 5_20000 6_27000 7_35000 8_5000 9_51000 98_0]]=3,1,0)</f>
        <v>1</v>
      </c>
      <c r="BS517">
        <f>IF(Table13[[#This Row],[Monthly_Income 1_5500 2_8000 3_11000 4_15000 5_20000 6_27000 7_35000 8_5000 9_51000 98_0]]=4,1,0)</f>
        <v>0</v>
      </c>
      <c r="BT517">
        <f>IF(Table13[[#This Row],[Monthly_Income 1_5500 2_8000 3_11000 4_15000 5_20000 6_27000 7_35000 8_5000 9_51000 98_0]]=5,1,0)</f>
        <v>0</v>
      </c>
      <c r="BU517">
        <f>IF(Table13[[#This Row],[Monthly_Income 1_5500 2_8000 3_11000 4_15000 5_20000 6_27000 7_35000 8_5000 9_51000 98_0]]=6,1,0)</f>
        <v>0</v>
      </c>
      <c r="BV517">
        <f>IF(Table13[[#This Row],[Monthly_Income 1_5500 2_8000 3_11000 4_15000 5_20000 6_27000 7_35000 8_5000 9_51000 98_0]]=7,1,0)</f>
        <v>0</v>
      </c>
      <c r="BW517">
        <f>IF(Table13[[#This Row],[Monthly_Income 1_5500 2_8000 3_11000 4_15000 5_20000 6_27000 7_35000 8_5000 9_51000 98_0]]=8,1,0)</f>
        <v>0</v>
      </c>
      <c r="BX517">
        <f>IF(Table13[[#This Row],[Monthly_Income 1_5500 2_8000 3_11000 4_15000 5_20000 6_27000 7_35000 8_5000 9_51000 98_0]]=9,1,0)</f>
        <v>0</v>
      </c>
      <c r="BY517">
        <f>IF(Table13[[#This Row],[Monthly_Income 1_5500 2_8000 3_11000 4_15000 5_20000 6_27000 7_35000 8_5000 9_51000 98_0]]=98,1,0)</f>
        <v>0</v>
      </c>
      <c r="BZ517">
        <v>5</v>
      </c>
      <c r="CA517">
        <f>IF(Table13[[#This Row],[Monthly_Household_Income]]=1,1,0)</f>
        <v>0</v>
      </c>
      <c r="CB517">
        <f>IF(Table13[[#This Row],[Monthly_Household_Income]]=2,1,0)</f>
        <v>0</v>
      </c>
      <c r="CC517">
        <f>IF(Table13[[#This Row],[Monthly_Household_Income]]=3,1,0)</f>
        <v>0</v>
      </c>
      <c r="CD517">
        <f>IF(Table13[[#This Row],[Monthly_Household_Income]]=4,1,0)</f>
        <v>0</v>
      </c>
      <c r="CE517">
        <f>IF(Table13[[#This Row],[Monthly_Household_Income]]=5,1,0)</f>
        <v>1</v>
      </c>
      <c r="CF517">
        <f>IF(Table13[[#This Row],[Monthly_Household_Income]]=6,1,0)</f>
        <v>0</v>
      </c>
      <c r="CG517">
        <f>IF(Table13[[#This Row],[Monthly_Household_Income]]=7,1,0)</f>
        <v>0</v>
      </c>
      <c r="CH517">
        <f>IF(Table13[[#This Row],[Monthly_Household_Income]]=8,1,0)</f>
        <v>0</v>
      </c>
      <c r="CI517">
        <f>IF(Table13[[#This Row],[Monthly_Household_Income]]=9,1,0)</f>
        <v>0</v>
      </c>
      <c r="CJ517">
        <f>IF(Table13[[#This Row],[Monthly_Household_Income]]=98,1,0)</f>
        <v>0</v>
      </c>
    </row>
    <row r="518" spans="1:88">
      <c r="A518">
        <v>1896</v>
      </c>
      <c r="B518" s="1">
        <v>42967</v>
      </c>
      <c r="C518" t="s">
        <v>33</v>
      </c>
      <c r="D518">
        <v>7</v>
      </c>
      <c r="E518">
        <v>7</v>
      </c>
      <c r="F518">
        <v>8</v>
      </c>
      <c r="G518">
        <v>7</v>
      </c>
      <c r="H518">
        <v>7</v>
      </c>
      <c r="I518">
        <v>8</v>
      </c>
      <c r="J518" t="s">
        <v>15</v>
      </c>
      <c r="K518">
        <v>7</v>
      </c>
      <c r="L518">
        <v>9</v>
      </c>
      <c r="M518">
        <v>7</v>
      </c>
      <c r="N518">
        <v>8</v>
      </c>
      <c r="O518">
        <v>9</v>
      </c>
      <c r="P518">
        <v>9</v>
      </c>
      <c r="Q518">
        <v>10</v>
      </c>
      <c r="R518">
        <v>8</v>
      </c>
      <c r="S518">
        <v>7</v>
      </c>
      <c r="T518">
        <v>7</v>
      </c>
      <c r="U518">
        <v>7</v>
      </c>
      <c r="V518">
        <v>8</v>
      </c>
      <c r="W518">
        <v>7</v>
      </c>
      <c r="X518">
        <v>0</v>
      </c>
      <c r="Y518">
        <v>8</v>
      </c>
      <c r="Z518">
        <v>8</v>
      </c>
      <c r="AA518">
        <v>8</v>
      </c>
      <c r="AB518">
        <v>0</v>
      </c>
      <c r="AC518">
        <v>2</v>
      </c>
      <c r="AD518">
        <f>IF(Table13[[#This Row],[payment]]=1,1,0)</f>
        <v>0</v>
      </c>
      <c r="AE518">
        <f>IF(Table13[[#This Row],[payment]]=2,1,0)</f>
        <v>1</v>
      </c>
      <c r="AF518">
        <f>IF(Table13[[#This Row],[payment]]=3,1,0)</f>
        <v>0</v>
      </c>
      <c r="AG518">
        <v>1</v>
      </c>
      <c r="AH518">
        <f>IF(Table13[[#This Row],[method_payment]]=1,1,0)</f>
        <v>1</v>
      </c>
      <c r="AI518">
        <f>IF(Table13[[#This Row],[method_payment]]=2,1,0)</f>
        <v>0</v>
      </c>
      <c r="AJ518">
        <f>IF(Table13[[#This Row],[method_payment]]=3,1,0)</f>
        <v>0</v>
      </c>
      <c r="AK518">
        <f>IF(Table13[[#This Row],[method_payment]]=5,1,0)</f>
        <v>0</v>
      </c>
      <c r="AL518">
        <f>IF(Table13[[#This Row],[method_payment]]=6,1,0)</f>
        <v>0</v>
      </c>
      <c r="AM518" t="s">
        <v>16</v>
      </c>
      <c r="AN518" t="s">
        <v>15</v>
      </c>
      <c r="AO518">
        <v>5</v>
      </c>
      <c r="AP518" s="2">
        <v>957.85</v>
      </c>
      <c r="AQ518" s="3">
        <f>IF(AND(Table13[[#This Row],[Average_amount_spent_per_visit_last_3_months]]&gt;=1,Table13[[#This Row],[Average_amount_spent_per_visit_last_3_months]]&lt;=999),1,0)</f>
        <v>1</v>
      </c>
      <c r="AR518" s="3">
        <f>IF(AND(Table13[[#This Row],[Average_amount_spent_per_visit_last_3_months]]&gt;=1000,Table13[[#This Row],[Average_amount_spent_per_visit_last_3_months]]&lt;=6700),1,0)</f>
        <v>0</v>
      </c>
      <c r="AS518">
        <v>2</v>
      </c>
      <c r="AT518">
        <v>48</v>
      </c>
      <c r="AU518">
        <f>IF(AND(Table13[[#This Row],[Age]]&gt;=18,Table13[[#This Row],[Age]]&lt;=25),1,0)</f>
        <v>0</v>
      </c>
      <c r="AV518">
        <f>IF(AND(Table13[[#This Row],[Age]]&gt;=26,Table13[[#This Row],[Age]]&lt;=35),1,0)</f>
        <v>0</v>
      </c>
      <c r="AW518">
        <f>IF(AND(Table13[[#This Row],[Age]]&gt;=36,Table13[[#This Row],[Age]]&lt;=45),1,0)</f>
        <v>0</v>
      </c>
      <c r="AX518">
        <f>IF(AND(Table13[[#This Row],[Age]]&gt;=46,Table13[[#This Row],[Age]]&lt;=55),1,0)</f>
        <v>1</v>
      </c>
      <c r="AY518">
        <f>IF(AND(Table13[[#This Row],[Age]]&gt;=56,Table13[[#This Row],[Age]]&lt;=67),1,0)</f>
        <v>0</v>
      </c>
      <c r="AZ518" t="s">
        <v>25</v>
      </c>
      <c r="BA518">
        <f>IF(Table13[[#This Row],[Marital Status]]="Married",1,0)</f>
        <v>1</v>
      </c>
      <c r="BB518">
        <f>IF(Table13[[#This Row],[Marital Status]]="Single",1,0)</f>
        <v>0</v>
      </c>
      <c r="BC518" t="s">
        <v>28</v>
      </c>
      <c r="BD518">
        <f>IF(Table13[[#This Row],[gender]]="Male",1,0)</f>
        <v>0</v>
      </c>
      <c r="BE518">
        <f>IF(Table13[[#This Row],[gender]]="Female",1,0)</f>
        <v>1</v>
      </c>
      <c r="BF518" t="s">
        <v>18</v>
      </c>
      <c r="BG518">
        <f>IF(Table13[[#This Row],[Highest level of Education]]="Did not attend school",1,0)</f>
        <v>0</v>
      </c>
      <c r="BH518">
        <f>IF(Table13[[#This Row],[Highest level of Education]]="K12 completed",1,0)</f>
        <v>0</v>
      </c>
      <c r="BI518">
        <f>IF(Table13[[#This Row],[Highest level of Education]]="High School Completed",1,0)</f>
        <v>0</v>
      </c>
      <c r="BJ518">
        <f>IF(Table13[[#This Row],[Highest level of Education]]="Technical Diploma/Partially completed College",1,0)</f>
        <v>0</v>
      </c>
      <c r="BK518">
        <f>IF(Table13[[#This Row],[Highest level of Education]]="University/College Degree",1,0)</f>
        <v>0</v>
      </c>
      <c r="BL518">
        <f>IF(Table13[[#This Row],[Highest level of Education]]="Post-graduate education",1,0)</f>
        <v>1</v>
      </c>
      <c r="BM518">
        <v>4</v>
      </c>
      <c r="BN518">
        <v>1</v>
      </c>
      <c r="BO518">
        <v>5</v>
      </c>
      <c r="BP518">
        <f>IF(Table13[[#This Row],[Monthly_Income 1_5500 2_8000 3_11000 4_15000 5_20000 6_27000 7_35000 8_5000 9_51000 98_0]]=1,1,0)</f>
        <v>0</v>
      </c>
      <c r="BQ518">
        <f>IF(Table13[[#This Row],[Monthly_Income 1_5500 2_8000 3_11000 4_15000 5_20000 6_27000 7_35000 8_5000 9_51000 98_0]]=2,1,0)</f>
        <v>0</v>
      </c>
      <c r="BR518">
        <f>IF(Table13[[#This Row],[Monthly_Income 1_5500 2_8000 3_11000 4_15000 5_20000 6_27000 7_35000 8_5000 9_51000 98_0]]=3,1,0)</f>
        <v>0</v>
      </c>
      <c r="BS518">
        <f>IF(Table13[[#This Row],[Monthly_Income 1_5500 2_8000 3_11000 4_15000 5_20000 6_27000 7_35000 8_5000 9_51000 98_0]]=4,1,0)</f>
        <v>0</v>
      </c>
      <c r="BT518">
        <f>IF(Table13[[#This Row],[Monthly_Income 1_5500 2_8000 3_11000 4_15000 5_20000 6_27000 7_35000 8_5000 9_51000 98_0]]=5,1,0)</f>
        <v>1</v>
      </c>
      <c r="BU518">
        <f>IF(Table13[[#This Row],[Monthly_Income 1_5500 2_8000 3_11000 4_15000 5_20000 6_27000 7_35000 8_5000 9_51000 98_0]]=6,1,0)</f>
        <v>0</v>
      </c>
      <c r="BV518">
        <f>IF(Table13[[#This Row],[Monthly_Income 1_5500 2_8000 3_11000 4_15000 5_20000 6_27000 7_35000 8_5000 9_51000 98_0]]=7,1,0)</f>
        <v>0</v>
      </c>
      <c r="BW518">
        <f>IF(Table13[[#This Row],[Monthly_Income 1_5500 2_8000 3_11000 4_15000 5_20000 6_27000 7_35000 8_5000 9_51000 98_0]]=8,1,0)</f>
        <v>0</v>
      </c>
      <c r="BX518">
        <f>IF(Table13[[#This Row],[Monthly_Income 1_5500 2_8000 3_11000 4_15000 5_20000 6_27000 7_35000 8_5000 9_51000 98_0]]=9,1,0)</f>
        <v>0</v>
      </c>
      <c r="BY518">
        <f>IF(Table13[[#This Row],[Monthly_Income 1_5500 2_8000 3_11000 4_15000 5_20000 6_27000 7_35000 8_5000 9_51000 98_0]]=98,1,0)</f>
        <v>0</v>
      </c>
      <c r="BZ518">
        <v>8</v>
      </c>
      <c r="CA518">
        <f>IF(Table13[[#This Row],[Monthly_Household_Income]]=1,1,0)</f>
        <v>0</v>
      </c>
      <c r="CB518">
        <f>IF(Table13[[#This Row],[Monthly_Household_Income]]=2,1,0)</f>
        <v>0</v>
      </c>
      <c r="CC518">
        <f>IF(Table13[[#This Row],[Monthly_Household_Income]]=3,1,0)</f>
        <v>0</v>
      </c>
      <c r="CD518">
        <f>IF(Table13[[#This Row],[Monthly_Household_Income]]=4,1,0)</f>
        <v>0</v>
      </c>
      <c r="CE518">
        <f>IF(Table13[[#This Row],[Monthly_Household_Income]]=5,1,0)</f>
        <v>0</v>
      </c>
      <c r="CF518">
        <f>IF(Table13[[#This Row],[Monthly_Household_Income]]=6,1,0)</f>
        <v>0</v>
      </c>
      <c r="CG518">
        <f>IF(Table13[[#This Row],[Monthly_Household_Income]]=7,1,0)</f>
        <v>0</v>
      </c>
      <c r="CH518">
        <f>IF(Table13[[#This Row],[Monthly_Household_Income]]=8,1,0)</f>
        <v>1</v>
      </c>
      <c r="CI518">
        <f>IF(Table13[[#This Row],[Monthly_Household_Income]]=9,1,0)</f>
        <v>0</v>
      </c>
      <c r="CJ518">
        <f>IF(Table13[[#This Row],[Monthly_Household_Income]]=98,1,0)</f>
        <v>0</v>
      </c>
    </row>
    <row r="519" spans="1:88">
      <c r="A519">
        <v>1899</v>
      </c>
      <c r="B519" s="1">
        <v>43000</v>
      </c>
      <c r="C519" t="s">
        <v>33</v>
      </c>
      <c r="D519">
        <v>8</v>
      </c>
      <c r="E519">
        <v>7</v>
      </c>
      <c r="F519">
        <v>8</v>
      </c>
      <c r="G519">
        <v>9</v>
      </c>
      <c r="H519">
        <v>9</v>
      </c>
      <c r="I519">
        <v>7</v>
      </c>
      <c r="J519" t="s">
        <v>15</v>
      </c>
      <c r="K519">
        <v>8</v>
      </c>
      <c r="L519">
        <v>10</v>
      </c>
      <c r="M519">
        <v>10</v>
      </c>
      <c r="N519">
        <v>9</v>
      </c>
      <c r="O519">
        <v>9</v>
      </c>
      <c r="P519">
        <v>8</v>
      </c>
      <c r="Q519">
        <v>9</v>
      </c>
      <c r="R519">
        <v>9</v>
      </c>
      <c r="S519">
        <v>8</v>
      </c>
      <c r="T519">
        <v>9</v>
      </c>
      <c r="U519">
        <v>10</v>
      </c>
      <c r="V519">
        <v>8</v>
      </c>
      <c r="W519">
        <v>8</v>
      </c>
      <c r="X519">
        <v>0</v>
      </c>
      <c r="Y519">
        <v>8</v>
      </c>
      <c r="Z519">
        <v>8</v>
      </c>
      <c r="AA519">
        <v>8</v>
      </c>
      <c r="AB519">
        <v>0</v>
      </c>
      <c r="AC519">
        <v>2</v>
      </c>
      <c r="AD519">
        <f>IF(Table13[[#This Row],[payment]]=1,1,0)</f>
        <v>0</v>
      </c>
      <c r="AE519">
        <f>IF(Table13[[#This Row],[payment]]=2,1,0)</f>
        <v>1</v>
      </c>
      <c r="AF519">
        <f>IF(Table13[[#This Row],[payment]]=3,1,0)</f>
        <v>0</v>
      </c>
      <c r="AG519">
        <v>2</v>
      </c>
      <c r="AH519">
        <f>IF(Table13[[#This Row],[method_payment]]=1,1,0)</f>
        <v>0</v>
      </c>
      <c r="AI519">
        <f>IF(Table13[[#This Row],[method_payment]]=2,1,0)</f>
        <v>1</v>
      </c>
      <c r="AJ519">
        <f>IF(Table13[[#This Row],[method_payment]]=3,1,0)</f>
        <v>0</v>
      </c>
      <c r="AK519">
        <f>IF(Table13[[#This Row],[method_payment]]=5,1,0)</f>
        <v>0</v>
      </c>
      <c r="AL519">
        <f>IF(Table13[[#This Row],[method_payment]]=6,1,0)</f>
        <v>0</v>
      </c>
      <c r="AM519" t="s">
        <v>16</v>
      </c>
      <c r="AN519" t="s">
        <v>15</v>
      </c>
      <c r="AO519">
        <v>1</v>
      </c>
      <c r="AP519" s="2">
        <v>775.55</v>
      </c>
      <c r="AQ519" s="3">
        <f>IF(AND(Table13[[#This Row],[Average_amount_spent_per_visit_last_3_months]]&gt;=1,Table13[[#This Row],[Average_amount_spent_per_visit_last_3_months]]&lt;=999),1,0)</f>
        <v>1</v>
      </c>
      <c r="AR519" s="3">
        <f>IF(AND(Table13[[#This Row],[Average_amount_spent_per_visit_last_3_months]]&gt;=1000,Table13[[#This Row],[Average_amount_spent_per_visit_last_3_months]]&lt;=6700),1,0)</f>
        <v>0</v>
      </c>
      <c r="AS519">
        <v>2</v>
      </c>
      <c r="AT519">
        <v>64</v>
      </c>
      <c r="AU519">
        <f>IF(AND(Table13[[#This Row],[Age]]&gt;=18,Table13[[#This Row],[Age]]&lt;=25),1,0)</f>
        <v>0</v>
      </c>
      <c r="AV519">
        <f>IF(AND(Table13[[#This Row],[Age]]&gt;=26,Table13[[#This Row],[Age]]&lt;=35),1,0)</f>
        <v>0</v>
      </c>
      <c r="AW519">
        <f>IF(AND(Table13[[#This Row],[Age]]&gt;=36,Table13[[#This Row],[Age]]&lt;=45),1,0)</f>
        <v>0</v>
      </c>
      <c r="AX519">
        <f>IF(AND(Table13[[#This Row],[Age]]&gt;=46,Table13[[#This Row],[Age]]&lt;=55),1,0)</f>
        <v>0</v>
      </c>
      <c r="AY519">
        <f>IF(AND(Table13[[#This Row],[Age]]&gt;=56,Table13[[#This Row],[Age]]&lt;=67),1,0)</f>
        <v>1</v>
      </c>
      <c r="AZ519" t="s">
        <v>25</v>
      </c>
      <c r="BA519">
        <f>IF(Table13[[#This Row],[Marital Status]]="Married",1,0)</f>
        <v>1</v>
      </c>
      <c r="BB519">
        <f>IF(Table13[[#This Row],[Marital Status]]="Single",1,0)</f>
        <v>0</v>
      </c>
      <c r="BC519" t="s">
        <v>27</v>
      </c>
      <c r="BD519">
        <f>IF(Table13[[#This Row],[gender]]="Male",1,0)</f>
        <v>1</v>
      </c>
      <c r="BE519">
        <f>IF(Table13[[#This Row],[gender]]="Female",1,0)</f>
        <v>0</v>
      </c>
      <c r="BF519" t="s">
        <v>18</v>
      </c>
      <c r="BG519">
        <f>IF(Table13[[#This Row],[Highest level of Education]]="Did not attend school",1,0)</f>
        <v>0</v>
      </c>
      <c r="BH519">
        <f>IF(Table13[[#This Row],[Highest level of Education]]="K12 completed",1,0)</f>
        <v>0</v>
      </c>
      <c r="BI519">
        <f>IF(Table13[[#This Row],[Highest level of Education]]="High School Completed",1,0)</f>
        <v>0</v>
      </c>
      <c r="BJ519">
        <f>IF(Table13[[#This Row],[Highest level of Education]]="Technical Diploma/Partially completed College",1,0)</f>
        <v>0</v>
      </c>
      <c r="BK519">
        <f>IF(Table13[[#This Row],[Highest level of Education]]="University/College Degree",1,0)</f>
        <v>0</v>
      </c>
      <c r="BL519">
        <f>IF(Table13[[#This Row],[Highest level of Education]]="Post-graduate education",1,0)</f>
        <v>1</v>
      </c>
      <c r="BM519">
        <v>1</v>
      </c>
      <c r="BN519">
        <v>2</v>
      </c>
      <c r="BO519">
        <v>1</v>
      </c>
      <c r="BP519">
        <f>IF(Table13[[#This Row],[Monthly_Income 1_5500 2_8000 3_11000 4_15000 5_20000 6_27000 7_35000 8_5000 9_51000 98_0]]=1,1,0)</f>
        <v>1</v>
      </c>
      <c r="BQ519">
        <f>IF(Table13[[#This Row],[Monthly_Income 1_5500 2_8000 3_11000 4_15000 5_20000 6_27000 7_35000 8_5000 9_51000 98_0]]=2,1,0)</f>
        <v>0</v>
      </c>
      <c r="BR519">
        <f>IF(Table13[[#This Row],[Monthly_Income 1_5500 2_8000 3_11000 4_15000 5_20000 6_27000 7_35000 8_5000 9_51000 98_0]]=3,1,0)</f>
        <v>0</v>
      </c>
      <c r="BS519">
        <f>IF(Table13[[#This Row],[Monthly_Income 1_5500 2_8000 3_11000 4_15000 5_20000 6_27000 7_35000 8_5000 9_51000 98_0]]=4,1,0)</f>
        <v>0</v>
      </c>
      <c r="BT519">
        <f>IF(Table13[[#This Row],[Monthly_Income 1_5500 2_8000 3_11000 4_15000 5_20000 6_27000 7_35000 8_5000 9_51000 98_0]]=5,1,0)</f>
        <v>0</v>
      </c>
      <c r="BU519">
        <f>IF(Table13[[#This Row],[Monthly_Income 1_5500 2_8000 3_11000 4_15000 5_20000 6_27000 7_35000 8_5000 9_51000 98_0]]=6,1,0)</f>
        <v>0</v>
      </c>
      <c r="BV519">
        <f>IF(Table13[[#This Row],[Monthly_Income 1_5500 2_8000 3_11000 4_15000 5_20000 6_27000 7_35000 8_5000 9_51000 98_0]]=7,1,0)</f>
        <v>0</v>
      </c>
      <c r="BW519">
        <f>IF(Table13[[#This Row],[Monthly_Income 1_5500 2_8000 3_11000 4_15000 5_20000 6_27000 7_35000 8_5000 9_51000 98_0]]=8,1,0)</f>
        <v>0</v>
      </c>
      <c r="BX519">
        <f>IF(Table13[[#This Row],[Monthly_Income 1_5500 2_8000 3_11000 4_15000 5_20000 6_27000 7_35000 8_5000 9_51000 98_0]]=9,1,0)</f>
        <v>0</v>
      </c>
      <c r="BY519">
        <f>IF(Table13[[#This Row],[Monthly_Income 1_5500 2_8000 3_11000 4_15000 5_20000 6_27000 7_35000 8_5000 9_51000 98_0]]=98,1,0)</f>
        <v>0</v>
      </c>
      <c r="BZ519">
        <v>8</v>
      </c>
      <c r="CA519">
        <f>IF(Table13[[#This Row],[Monthly_Household_Income]]=1,1,0)</f>
        <v>0</v>
      </c>
      <c r="CB519">
        <f>IF(Table13[[#This Row],[Monthly_Household_Income]]=2,1,0)</f>
        <v>0</v>
      </c>
      <c r="CC519">
        <f>IF(Table13[[#This Row],[Monthly_Household_Income]]=3,1,0)</f>
        <v>0</v>
      </c>
      <c r="CD519">
        <f>IF(Table13[[#This Row],[Monthly_Household_Income]]=4,1,0)</f>
        <v>0</v>
      </c>
      <c r="CE519">
        <f>IF(Table13[[#This Row],[Monthly_Household_Income]]=5,1,0)</f>
        <v>0</v>
      </c>
      <c r="CF519">
        <f>IF(Table13[[#This Row],[Monthly_Household_Income]]=6,1,0)</f>
        <v>0</v>
      </c>
      <c r="CG519">
        <f>IF(Table13[[#This Row],[Monthly_Household_Income]]=7,1,0)</f>
        <v>0</v>
      </c>
      <c r="CH519">
        <f>IF(Table13[[#This Row],[Monthly_Household_Income]]=8,1,0)</f>
        <v>1</v>
      </c>
      <c r="CI519">
        <f>IF(Table13[[#This Row],[Monthly_Household_Income]]=9,1,0)</f>
        <v>0</v>
      </c>
      <c r="CJ519">
        <f>IF(Table13[[#This Row],[Monthly_Household_Income]]=98,1,0)</f>
        <v>0</v>
      </c>
    </row>
    <row r="520" spans="1:88">
      <c r="A520">
        <v>1902</v>
      </c>
      <c r="B520" s="1">
        <v>43131</v>
      </c>
      <c r="C520" t="s">
        <v>29</v>
      </c>
      <c r="D520">
        <v>9</v>
      </c>
      <c r="E520">
        <v>8</v>
      </c>
      <c r="F520">
        <v>7</v>
      </c>
      <c r="G520">
        <v>7</v>
      </c>
      <c r="H520">
        <v>7</v>
      </c>
      <c r="I520">
        <v>6</v>
      </c>
      <c r="J520" t="s">
        <v>15</v>
      </c>
      <c r="K520">
        <v>8</v>
      </c>
      <c r="L520">
        <v>9</v>
      </c>
      <c r="M520">
        <v>8</v>
      </c>
      <c r="N520">
        <v>9</v>
      </c>
      <c r="O520">
        <v>8</v>
      </c>
      <c r="P520">
        <v>9</v>
      </c>
      <c r="Q520">
        <v>8</v>
      </c>
      <c r="R520">
        <v>7</v>
      </c>
      <c r="S520">
        <v>10</v>
      </c>
      <c r="T520">
        <v>9</v>
      </c>
      <c r="U520">
        <v>10</v>
      </c>
      <c r="V520">
        <v>10</v>
      </c>
      <c r="W520">
        <v>7</v>
      </c>
      <c r="X520">
        <v>7</v>
      </c>
      <c r="Y520">
        <v>8</v>
      </c>
      <c r="Z520">
        <v>9</v>
      </c>
      <c r="AA520">
        <v>7</v>
      </c>
      <c r="AB520">
        <v>7</v>
      </c>
      <c r="AC520">
        <v>1</v>
      </c>
      <c r="AD520">
        <f>IF(Table13[[#This Row],[payment]]=1,1,0)</f>
        <v>1</v>
      </c>
      <c r="AE520">
        <f>IF(Table13[[#This Row],[payment]]=2,1,0)</f>
        <v>0</v>
      </c>
      <c r="AF520">
        <f>IF(Table13[[#This Row],[payment]]=3,1,0)</f>
        <v>0</v>
      </c>
      <c r="AG520">
        <v>6</v>
      </c>
      <c r="AH520">
        <f>IF(Table13[[#This Row],[method_payment]]=1,1,0)</f>
        <v>0</v>
      </c>
      <c r="AI520">
        <f>IF(Table13[[#This Row],[method_payment]]=2,1,0)</f>
        <v>0</v>
      </c>
      <c r="AJ520">
        <f>IF(Table13[[#This Row],[method_payment]]=3,1,0)</f>
        <v>0</v>
      </c>
      <c r="AK520">
        <f>IF(Table13[[#This Row],[method_payment]]=5,1,0)</f>
        <v>0</v>
      </c>
      <c r="AL520">
        <f>IF(Table13[[#This Row],[method_payment]]=6,1,0)</f>
        <v>1</v>
      </c>
      <c r="AM520" t="s">
        <v>16</v>
      </c>
      <c r="AN520" t="s">
        <v>15</v>
      </c>
      <c r="AO520">
        <v>1</v>
      </c>
      <c r="AP520" s="2">
        <v>378.24</v>
      </c>
      <c r="AQ520" s="3">
        <f>IF(AND(Table13[[#This Row],[Average_amount_spent_per_visit_last_3_months]]&gt;=1,Table13[[#This Row],[Average_amount_spent_per_visit_last_3_months]]&lt;=999),1,0)</f>
        <v>1</v>
      </c>
      <c r="AR520" s="3">
        <f>IF(AND(Table13[[#This Row],[Average_amount_spent_per_visit_last_3_months]]&gt;=1000,Table13[[#This Row],[Average_amount_spent_per_visit_last_3_months]]&lt;=6700),1,0)</f>
        <v>0</v>
      </c>
      <c r="AS520">
        <v>3</v>
      </c>
      <c r="AT520">
        <v>30</v>
      </c>
      <c r="AU520">
        <f>IF(AND(Table13[[#This Row],[Age]]&gt;=18,Table13[[#This Row],[Age]]&lt;=25),1,0)</f>
        <v>0</v>
      </c>
      <c r="AV520">
        <f>IF(AND(Table13[[#This Row],[Age]]&gt;=26,Table13[[#This Row],[Age]]&lt;=35),1,0)</f>
        <v>1</v>
      </c>
      <c r="AW520">
        <f>IF(AND(Table13[[#This Row],[Age]]&gt;=36,Table13[[#This Row],[Age]]&lt;=45),1,0)</f>
        <v>0</v>
      </c>
      <c r="AX520">
        <f>IF(AND(Table13[[#This Row],[Age]]&gt;=46,Table13[[#This Row],[Age]]&lt;=55),1,0)</f>
        <v>0</v>
      </c>
      <c r="AY520">
        <f>IF(AND(Table13[[#This Row],[Age]]&gt;=56,Table13[[#This Row],[Age]]&lt;=67),1,0)</f>
        <v>0</v>
      </c>
      <c r="AZ520" t="s">
        <v>24</v>
      </c>
      <c r="BA520">
        <f>IF(Table13[[#This Row],[Marital Status]]="Married",1,0)</f>
        <v>0</v>
      </c>
      <c r="BB520">
        <f>IF(Table13[[#This Row],[Marital Status]]="Single",1,0)</f>
        <v>1</v>
      </c>
      <c r="BC520" t="s">
        <v>28</v>
      </c>
      <c r="BD520">
        <f>IF(Table13[[#This Row],[gender]]="Male",1,0)</f>
        <v>0</v>
      </c>
      <c r="BE520">
        <f>IF(Table13[[#This Row],[gender]]="Female",1,0)</f>
        <v>1</v>
      </c>
      <c r="BF520" t="s">
        <v>20</v>
      </c>
      <c r="BG520">
        <f>IF(Table13[[#This Row],[Highest level of Education]]="Did not attend school",1,0)</f>
        <v>0</v>
      </c>
      <c r="BH520">
        <f>IF(Table13[[#This Row],[Highest level of Education]]="K12 completed",1,0)</f>
        <v>0</v>
      </c>
      <c r="BI520">
        <f>IF(Table13[[#This Row],[Highest level of Education]]="High School Completed",1,0)</f>
        <v>1</v>
      </c>
      <c r="BJ520">
        <f>IF(Table13[[#This Row],[Highest level of Education]]="Technical Diploma/Partially completed College",1,0)</f>
        <v>0</v>
      </c>
      <c r="BK520">
        <f>IF(Table13[[#This Row],[Highest level of Education]]="University/College Degree",1,0)</f>
        <v>0</v>
      </c>
      <c r="BL520">
        <f>IF(Table13[[#This Row],[Highest level of Education]]="Post-graduate education",1,0)</f>
        <v>0</v>
      </c>
      <c r="BM520">
        <v>0</v>
      </c>
      <c r="BN520">
        <v>1</v>
      </c>
      <c r="BO520">
        <v>2</v>
      </c>
      <c r="BP520">
        <f>IF(Table13[[#This Row],[Monthly_Income 1_5500 2_8000 3_11000 4_15000 5_20000 6_27000 7_35000 8_5000 9_51000 98_0]]=1,1,0)</f>
        <v>0</v>
      </c>
      <c r="BQ520">
        <f>IF(Table13[[#This Row],[Monthly_Income 1_5500 2_8000 3_11000 4_15000 5_20000 6_27000 7_35000 8_5000 9_51000 98_0]]=2,1,0)</f>
        <v>1</v>
      </c>
      <c r="BR520">
        <f>IF(Table13[[#This Row],[Monthly_Income 1_5500 2_8000 3_11000 4_15000 5_20000 6_27000 7_35000 8_5000 9_51000 98_0]]=3,1,0)</f>
        <v>0</v>
      </c>
      <c r="BS520">
        <f>IF(Table13[[#This Row],[Monthly_Income 1_5500 2_8000 3_11000 4_15000 5_20000 6_27000 7_35000 8_5000 9_51000 98_0]]=4,1,0)</f>
        <v>0</v>
      </c>
      <c r="BT520">
        <f>IF(Table13[[#This Row],[Monthly_Income 1_5500 2_8000 3_11000 4_15000 5_20000 6_27000 7_35000 8_5000 9_51000 98_0]]=5,1,0)</f>
        <v>0</v>
      </c>
      <c r="BU520">
        <f>IF(Table13[[#This Row],[Monthly_Income 1_5500 2_8000 3_11000 4_15000 5_20000 6_27000 7_35000 8_5000 9_51000 98_0]]=6,1,0)</f>
        <v>0</v>
      </c>
      <c r="BV520">
        <f>IF(Table13[[#This Row],[Monthly_Income 1_5500 2_8000 3_11000 4_15000 5_20000 6_27000 7_35000 8_5000 9_51000 98_0]]=7,1,0)</f>
        <v>0</v>
      </c>
      <c r="BW520">
        <f>IF(Table13[[#This Row],[Monthly_Income 1_5500 2_8000 3_11000 4_15000 5_20000 6_27000 7_35000 8_5000 9_51000 98_0]]=8,1,0)</f>
        <v>0</v>
      </c>
      <c r="BX520">
        <f>IF(Table13[[#This Row],[Monthly_Income 1_5500 2_8000 3_11000 4_15000 5_20000 6_27000 7_35000 8_5000 9_51000 98_0]]=9,1,0)</f>
        <v>0</v>
      </c>
      <c r="BY520">
        <f>IF(Table13[[#This Row],[Monthly_Income 1_5500 2_8000 3_11000 4_15000 5_20000 6_27000 7_35000 8_5000 9_51000 98_0]]=98,1,0)</f>
        <v>0</v>
      </c>
      <c r="BZ520">
        <v>7</v>
      </c>
      <c r="CA520">
        <f>IF(Table13[[#This Row],[Monthly_Household_Income]]=1,1,0)</f>
        <v>0</v>
      </c>
      <c r="CB520">
        <f>IF(Table13[[#This Row],[Monthly_Household_Income]]=2,1,0)</f>
        <v>0</v>
      </c>
      <c r="CC520">
        <f>IF(Table13[[#This Row],[Monthly_Household_Income]]=3,1,0)</f>
        <v>0</v>
      </c>
      <c r="CD520">
        <f>IF(Table13[[#This Row],[Monthly_Household_Income]]=4,1,0)</f>
        <v>0</v>
      </c>
      <c r="CE520">
        <f>IF(Table13[[#This Row],[Monthly_Household_Income]]=5,1,0)</f>
        <v>0</v>
      </c>
      <c r="CF520">
        <f>IF(Table13[[#This Row],[Monthly_Household_Income]]=6,1,0)</f>
        <v>0</v>
      </c>
      <c r="CG520">
        <f>IF(Table13[[#This Row],[Monthly_Household_Income]]=7,1,0)</f>
        <v>1</v>
      </c>
      <c r="CH520">
        <f>IF(Table13[[#This Row],[Monthly_Household_Income]]=8,1,0)</f>
        <v>0</v>
      </c>
      <c r="CI520">
        <f>IF(Table13[[#This Row],[Monthly_Household_Income]]=9,1,0)</f>
        <v>0</v>
      </c>
      <c r="CJ520">
        <f>IF(Table13[[#This Row],[Monthly_Household_Income]]=98,1,0)</f>
        <v>0</v>
      </c>
    </row>
    <row r="521" spans="1:88">
      <c r="A521">
        <v>1905</v>
      </c>
      <c r="B521" s="1">
        <v>43070</v>
      </c>
      <c r="C521" t="s">
        <v>33</v>
      </c>
      <c r="D521">
        <v>4</v>
      </c>
      <c r="E521">
        <v>4</v>
      </c>
      <c r="F521">
        <v>4</v>
      </c>
      <c r="G521">
        <v>5</v>
      </c>
      <c r="H521">
        <v>5</v>
      </c>
      <c r="I521">
        <v>5</v>
      </c>
      <c r="J521" t="s">
        <v>15</v>
      </c>
      <c r="K521">
        <v>8</v>
      </c>
      <c r="L521">
        <v>6</v>
      </c>
      <c r="M521">
        <v>6</v>
      </c>
      <c r="N521">
        <v>7</v>
      </c>
      <c r="O521">
        <v>7</v>
      </c>
      <c r="P521">
        <v>5</v>
      </c>
      <c r="Q521">
        <v>7</v>
      </c>
      <c r="R521">
        <v>6</v>
      </c>
      <c r="S521">
        <v>7</v>
      </c>
      <c r="T521">
        <v>5</v>
      </c>
      <c r="U521">
        <v>5</v>
      </c>
      <c r="V521">
        <v>7</v>
      </c>
      <c r="W521">
        <v>3</v>
      </c>
      <c r="X521">
        <v>5</v>
      </c>
      <c r="Y521">
        <v>7</v>
      </c>
      <c r="Z521">
        <v>7</v>
      </c>
      <c r="AA521">
        <v>2</v>
      </c>
      <c r="AB521">
        <v>3</v>
      </c>
      <c r="AC521">
        <v>1</v>
      </c>
      <c r="AD521">
        <f>IF(Table13[[#This Row],[payment]]=1,1,0)</f>
        <v>1</v>
      </c>
      <c r="AE521">
        <f>IF(Table13[[#This Row],[payment]]=2,1,0)</f>
        <v>0</v>
      </c>
      <c r="AF521">
        <f>IF(Table13[[#This Row],[payment]]=3,1,0)</f>
        <v>0</v>
      </c>
      <c r="AG521">
        <v>2</v>
      </c>
      <c r="AH521">
        <f>IF(Table13[[#This Row],[method_payment]]=1,1,0)</f>
        <v>0</v>
      </c>
      <c r="AI521">
        <f>IF(Table13[[#This Row],[method_payment]]=2,1,0)</f>
        <v>1</v>
      </c>
      <c r="AJ521">
        <f>IF(Table13[[#This Row],[method_payment]]=3,1,0)</f>
        <v>0</v>
      </c>
      <c r="AK521">
        <f>IF(Table13[[#This Row],[method_payment]]=5,1,0)</f>
        <v>0</v>
      </c>
      <c r="AL521">
        <f>IF(Table13[[#This Row],[method_payment]]=6,1,0)</f>
        <v>0</v>
      </c>
      <c r="AM521" t="s">
        <v>16</v>
      </c>
      <c r="AN521" t="s">
        <v>15</v>
      </c>
      <c r="AO521">
        <v>1</v>
      </c>
      <c r="AP521" s="2">
        <v>280.07</v>
      </c>
      <c r="AQ521" s="3">
        <f>IF(AND(Table13[[#This Row],[Average_amount_spent_per_visit_last_3_months]]&gt;=1,Table13[[#This Row],[Average_amount_spent_per_visit_last_3_months]]&lt;=999),1,0)</f>
        <v>1</v>
      </c>
      <c r="AR521" s="3">
        <f>IF(AND(Table13[[#This Row],[Average_amount_spent_per_visit_last_3_months]]&gt;=1000,Table13[[#This Row],[Average_amount_spent_per_visit_last_3_months]]&lt;=6700),1,0)</f>
        <v>0</v>
      </c>
      <c r="AS521">
        <v>3</v>
      </c>
      <c r="AT521">
        <v>20</v>
      </c>
      <c r="AU521">
        <f>IF(AND(Table13[[#This Row],[Age]]&gt;=18,Table13[[#This Row],[Age]]&lt;=25),1,0)</f>
        <v>1</v>
      </c>
      <c r="AV521">
        <f>IF(AND(Table13[[#This Row],[Age]]&gt;=26,Table13[[#This Row],[Age]]&lt;=35),1,0)</f>
        <v>0</v>
      </c>
      <c r="AW521">
        <f>IF(AND(Table13[[#This Row],[Age]]&gt;=36,Table13[[#This Row],[Age]]&lt;=45),1,0)</f>
        <v>0</v>
      </c>
      <c r="AX521">
        <f>IF(AND(Table13[[#This Row],[Age]]&gt;=46,Table13[[#This Row],[Age]]&lt;=55),1,0)</f>
        <v>0</v>
      </c>
      <c r="AY521">
        <f>IF(AND(Table13[[#This Row],[Age]]&gt;=56,Table13[[#This Row],[Age]]&lt;=67),1,0)</f>
        <v>0</v>
      </c>
      <c r="AZ521" t="s">
        <v>24</v>
      </c>
      <c r="BA521">
        <f>IF(Table13[[#This Row],[Marital Status]]="Married",1,0)</f>
        <v>0</v>
      </c>
      <c r="BB521">
        <f>IF(Table13[[#This Row],[Marital Status]]="Single",1,0)</f>
        <v>1</v>
      </c>
      <c r="BC521" t="s">
        <v>28</v>
      </c>
      <c r="BD521">
        <f>IF(Table13[[#This Row],[gender]]="Male",1,0)</f>
        <v>0</v>
      </c>
      <c r="BE521">
        <f>IF(Table13[[#This Row],[gender]]="Female",1,0)</f>
        <v>1</v>
      </c>
      <c r="BF521" t="s">
        <v>23</v>
      </c>
      <c r="BG521">
        <f>IF(Table13[[#This Row],[Highest level of Education]]="Did not attend school",1,0)</f>
        <v>0</v>
      </c>
      <c r="BH521">
        <f>IF(Table13[[#This Row],[Highest level of Education]]="K12 completed",1,0)</f>
        <v>0</v>
      </c>
      <c r="BI521">
        <f>IF(Table13[[#This Row],[Highest level of Education]]="High School Completed",1,0)</f>
        <v>0</v>
      </c>
      <c r="BJ521">
        <f>IF(Table13[[#This Row],[Highest level of Education]]="Technical Diploma/Partially completed College",1,0)</f>
        <v>1</v>
      </c>
      <c r="BK521">
        <f>IF(Table13[[#This Row],[Highest level of Education]]="University/College Degree",1,0)</f>
        <v>0</v>
      </c>
      <c r="BL521">
        <f>IF(Table13[[#This Row],[Highest level of Education]]="Post-graduate education",1,0)</f>
        <v>0</v>
      </c>
      <c r="BM521">
        <v>0</v>
      </c>
      <c r="BN521">
        <v>5</v>
      </c>
      <c r="BO521" t="s">
        <v>1</v>
      </c>
      <c r="BP521">
        <f>IF(Table13[[#This Row],[Monthly_Income 1_5500 2_8000 3_11000 4_15000 5_20000 6_27000 7_35000 8_5000 9_51000 98_0]]=1,1,0)</f>
        <v>0</v>
      </c>
      <c r="BQ521">
        <f>IF(Table13[[#This Row],[Monthly_Income 1_5500 2_8000 3_11000 4_15000 5_20000 6_27000 7_35000 8_5000 9_51000 98_0]]=2,1,0)</f>
        <v>0</v>
      </c>
      <c r="BR521">
        <f>IF(Table13[[#This Row],[Monthly_Income 1_5500 2_8000 3_11000 4_15000 5_20000 6_27000 7_35000 8_5000 9_51000 98_0]]=3,1,0)</f>
        <v>0</v>
      </c>
      <c r="BS521">
        <f>IF(Table13[[#This Row],[Monthly_Income 1_5500 2_8000 3_11000 4_15000 5_20000 6_27000 7_35000 8_5000 9_51000 98_0]]=4,1,0)</f>
        <v>0</v>
      </c>
      <c r="BT521">
        <f>IF(Table13[[#This Row],[Monthly_Income 1_5500 2_8000 3_11000 4_15000 5_20000 6_27000 7_35000 8_5000 9_51000 98_0]]=5,1,0)</f>
        <v>0</v>
      </c>
      <c r="BU521">
        <f>IF(Table13[[#This Row],[Monthly_Income 1_5500 2_8000 3_11000 4_15000 5_20000 6_27000 7_35000 8_5000 9_51000 98_0]]=6,1,0)</f>
        <v>0</v>
      </c>
      <c r="BV521">
        <f>IF(Table13[[#This Row],[Monthly_Income 1_5500 2_8000 3_11000 4_15000 5_20000 6_27000 7_35000 8_5000 9_51000 98_0]]=7,1,0)</f>
        <v>0</v>
      </c>
      <c r="BW521">
        <f>IF(Table13[[#This Row],[Monthly_Income 1_5500 2_8000 3_11000 4_15000 5_20000 6_27000 7_35000 8_5000 9_51000 98_0]]=8,1,0)</f>
        <v>0</v>
      </c>
      <c r="BX521">
        <f>IF(Table13[[#This Row],[Monthly_Income 1_5500 2_8000 3_11000 4_15000 5_20000 6_27000 7_35000 8_5000 9_51000 98_0]]=9,1,0)</f>
        <v>0</v>
      </c>
      <c r="BY521">
        <f>IF(Table13[[#This Row],[Monthly_Income 1_5500 2_8000 3_11000 4_15000 5_20000 6_27000 7_35000 8_5000 9_51000 98_0]]=98,1,0)</f>
        <v>0</v>
      </c>
      <c r="BZ521">
        <v>4</v>
      </c>
      <c r="CA521">
        <f>IF(Table13[[#This Row],[Monthly_Household_Income]]=1,1,0)</f>
        <v>0</v>
      </c>
      <c r="CB521">
        <f>IF(Table13[[#This Row],[Monthly_Household_Income]]=2,1,0)</f>
        <v>0</v>
      </c>
      <c r="CC521">
        <f>IF(Table13[[#This Row],[Monthly_Household_Income]]=3,1,0)</f>
        <v>0</v>
      </c>
      <c r="CD521">
        <f>IF(Table13[[#This Row],[Monthly_Household_Income]]=4,1,0)</f>
        <v>1</v>
      </c>
      <c r="CE521">
        <f>IF(Table13[[#This Row],[Monthly_Household_Income]]=5,1,0)</f>
        <v>0</v>
      </c>
      <c r="CF521">
        <f>IF(Table13[[#This Row],[Monthly_Household_Income]]=6,1,0)</f>
        <v>0</v>
      </c>
      <c r="CG521">
        <f>IF(Table13[[#This Row],[Monthly_Household_Income]]=7,1,0)</f>
        <v>0</v>
      </c>
      <c r="CH521">
        <f>IF(Table13[[#This Row],[Monthly_Household_Income]]=8,1,0)</f>
        <v>0</v>
      </c>
      <c r="CI521">
        <f>IF(Table13[[#This Row],[Monthly_Household_Income]]=9,1,0)</f>
        <v>0</v>
      </c>
      <c r="CJ521">
        <f>IF(Table13[[#This Row],[Monthly_Household_Income]]=98,1,0)</f>
        <v>0</v>
      </c>
    </row>
    <row r="522" spans="1:88">
      <c r="A522">
        <v>1908</v>
      </c>
      <c r="B522" s="1">
        <v>43222</v>
      </c>
      <c r="C522" t="s">
        <v>2</v>
      </c>
      <c r="D522">
        <v>8</v>
      </c>
      <c r="E522">
        <v>7</v>
      </c>
      <c r="F522">
        <v>6</v>
      </c>
      <c r="G522">
        <v>7</v>
      </c>
      <c r="H522">
        <v>7</v>
      </c>
      <c r="I522">
        <v>8</v>
      </c>
      <c r="J522" t="s">
        <v>15</v>
      </c>
      <c r="K522">
        <v>7</v>
      </c>
      <c r="L522">
        <v>6</v>
      </c>
      <c r="M522">
        <v>8</v>
      </c>
      <c r="N522">
        <v>8</v>
      </c>
      <c r="O522">
        <v>7</v>
      </c>
      <c r="P522">
        <v>7</v>
      </c>
      <c r="Q522">
        <v>8</v>
      </c>
      <c r="R522">
        <v>8</v>
      </c>
      <c r="S522">
        <v>8</v>
      </c>
      <c r="T522">
        <v>6</v>
      </c>
      <c r="U522">
        <v>7</v>
      </c>
      <c r="V522">
        <v>7</v>
      </c>
      <c r="W522">
        <v>6</v>
      </c>
      <c r="X522">
        <v>6</v>
      </c>
      <c r="Y522">
        <v>8</v>
      </c>
      <c r="Z522">
        <v>8</v>
      </c>
      <c r="AA522">
        <v>7</v>
      </c>
      <c r="AB522">
        <v>7</v>
      </c>
      <c r="AC522">
        <v>2</v>
      </c>
      <c r="AD522">
        <f>IF(Table13[[#This Row],[payment]]=1,1,0)</f>
        <v>0</v>
      </c>
      <c r="AE522">
        <f>IF(Table13[[#This Row],[payment]]=2,1,0)</f>
        <v>1</v>
      </c>
      <c r="AF522">
        <f>IF(Table13[[#This Row],[payment]]=3,1,0)</f>
        <v>0</v>
      </c>
      <c r="AG522">
        <v>1</v>
      </c>
      <c r="AH522">
        <f>IF(Table13[[#This Row],[method_payment]]=1,1,0)</f>
        <v>1</v>
      </c>
      <c r="AI522">
        <f>IF(Table13[[#This Row],[method_payment]]=2,1,0)</f>
        <v>0</v>
      </c>
      <c r="AJ522">
        <f>IF(Table13[[#This Row],[method_payment]]=3,1,0)</f>
        <v>0</v>
      </c>
      <c r="AK522">
        <f>IF(Table13[[#This Row],[method_payment]]=5,1,0)</f>
        <v>0</v>
      </c>
      <c r="AL522">
        <f>IF(Table13[[#This Row],[method_payment]]=6,1,0)</f>
        <v>0</v>
      </c>
      <c r="AM522" t="s">
        <v>15</v>
      </c>
      <c r="AN522" t="s">
        <v>15</v>
      </c>
      <c r="AO522">
        <v>3</v>
      </c>
      <c r="AP522" s="2">
        <v>347.17</v>
      </c>
      <c r="AQ522" s="3">
        <f>IF(AND(Table13[[#This Row],[Average_amount_spent_per_visit_last_3_months]]&gt;=1,Table13[[#This Row],[Average_amount_spent_per_visit_last_3_months]]&lt;=999),1,0)</f>
        <v>1</v>
      </c>
      <c r="AR522" s="3">
        <f>IF(AND(Table13[[#This Row],[Average_amount_spent_per_visit_last_3_months]]&gt;=1000,Table13[[#This Row],[Average_amount_spent_per_visit_last_3_months]]&lt;=6700),1,0)</f>
        <v>0</v>
      </c>
      <c r="AS522">
        <v>1</v>
      </c>
      <c r="AT522">
        <v>55</v>
      </c>
      <c r="AU522">
        <f>IF(AND(Table13[[#This Row],[Age]]&gt;=18,Table13[[#This Row],[Age]]&lt;=25),1,0)</f>
        <v>0</v>
      </c>
      <c r="AV522">
        <f>IF(AND(Table13[[#This Row],[Age]]&gt;=26,Table13[[#This Row],[Age]]&lt;=35),1,0)</f>
        <v>0</v>
      </c>
      <c r="AW522">
        <f>IF(AND(Table13[[#This Row],[Age]]&gt;=36,Table13[[#This Row],[Age]]&lt;=45),1,0)</f>
        <v>0</v>
      </c>
      <c r="AX522">
        <f>IF(AND(Table13[[#This Row],[Age]]&gt;=46,Table13[[#This Row],[Age]]&lt;=55),1,0)</f>
        <v>1</v>
      </c>
      <c r="AY522">
        <f>IF(AND(Table13[[#This Row],[Age]]&gt;=56,Table13[[#This Row],[Age]]&lt;=67),1,0)</f>
        <v>0</v>
      </c>
      <c r="AZ522" t="s">
        <v>25</v>
      </c>
      <c r="BA522">
        <f>IF(Table13[[#This Row],[Marital Status]]="Married",1,0)</f>
        <v>1</v>
      </c>
      <c r="BB522">
        <f>IF(Table13[[#This Row],[Marital Status]]="Single",1,0)</f>
        <v>0</v>
      </c>
      <c r="BC522" t="s">
        <v>27</v>
      </c>
      <c r="BD522">
        <f>IF(Table13[[#This Row],[gender]]="Male",1,0)</f>
        <v>1</v>
      </c>
      <c r="BE522">
        <f>IF(Table13[[#This Row],[gender]]="Female",1,0)</f>
        <v>0</v>
      </c>
      <c r="BF522" t="s">
        <v>22</v>
      </c>
      <c r="BG522">
        <f>IF(Table13[[#This Row],[Highest level of Education]]="Did not attend school",1,0)</f>
        <v>0</v>
      </c>
      <c r="BH522">
        <f>IF(Table13[[#This Row],[Highest level of Education]]="K12 completed",1,0)</f>
        <v>1</v>
      </c>
      <c r="BI522">
        <f>IF(Table13[[#This Row],[Highest level of Education]]="High School Completed",1,0)</f>
        <v>0</v>
      </c>
      <c r="BJ522">
        <f>IF(Table13[[#This Row],[Highest level of Education]]="Technical Diploma/Partially completed College",1,0)</f>
        <v>0</v>
      </c>
      <c r="BK522">
        <f>IF(Table13[[#This Row],[Highest level of Education]]="University/College Degree",1,0)</f>
        <v>0</v>
      </c>
      <c r="BL522">
        <f>IF(Table13[[#This Row],[Highest level of Education]]="Post-graduate education",1,0)</f>
        <v>0</v>
      </c>
      <c r="BM522">
        <v>2</v>
      </c>
      <c r="BN522">
        <v>1</v>
      </c>
      <c r="BO522">
        <v>2</v>
      </c>
      <c r="BP522">
        <f>IF(Table13[[#This Row],[Monthly_Income 1_5500 2_8000 3_11000 4_15000 5_20000 6_27000 7_35000 8_5000 9_51000 98_0]]=1,1,0)</f>
        <v>0</v>
      </c>
      <c r="BQ522">
        <f>IF(Table13[[#This Row],[Monthly_Income 1_5500 2_8000 3_11000 4_15000 5_20000 6_27000 7_35000 8_5000 9_51000 98_0]]=2,1,0)</f>
        <v>1</v>
      </c>
      <c r="BR522">
        <f>IF(Table13[[#This Row],[Monthly_Income 1_5500 2_8000 3_11000 4_15000 5_20000 6_27000 7_35000 8_5000 9_51000 98_0]]=3,1,0)</f>
        <v>0</v>
      </c>
      <c r="BS522">
        <f>IF(Table13[[#This Row],[Monthly_Income 1_5500 2_8000 3_11000 4_15000 5_20000 6_27000 7_35000 8_5000 9_51000 98_0]]=4,1,0)</f>
        <v>0</v>
      </c>
      <c r="BT522">
        <f>IF(Table13[[#This Row],[Monthly_Income 1_5500 2_8000 3_11000 4_15000 5_20000 6_27000 7_35000 8_5000 9_51000 98_0]]=5,1,0)</f>
        <v>0</v>
      </c>
      <c r="BU522">
        <f>IF(Table13[[#This Row],[Monthly_Income 1_5500 2_8000 3_11000 4_15000 5_20000 6_27000 7_35000 8_5000 9_51000 98_0]]=6,1,0)</f>
        <v>0</v>
      </c>
      <c r="BV522">
        <f>IF(Table13[[#This Row],[Monthly_Income 1_5500 2_8000 3_11000 4_15000 5_20000 6_27000 7_35000 8_5000 9_51000 98_0]]=7,1,0)</f>
        <v>0</v>
      </c>
      <c r="BW522">
        <f>IF(Table13[[#This Row],[Monthly_Income 1_5500 2_8000 3_11000 4_15000 5_20000 6_27000 7_35000 8_5000 9_51000 98_0]]=8,1,0)</f>
        <v>0</v>
      </c>
      <c r="BX522">
        <f>IF(Table13[[#This Row],[Monthly_Income 1_5500 2_8000 3_11000 4_15000 5_20000 6_27000 7_35000 8_5000 9_51000 98_0]]=9,1,0)</f>
        <v>0</v>
      </c>
      <c r="BY522">
        <f>IF(Table13[[#This Row],[Monthly_Income 1_5500 2_8000 3_11000 4_15000 5_20000 6_27000 7_35000 8_5000 9_51000 98_0]]=98,1,0)</f>
        <v>0</v>
      </c>
      <c r="BZ522">
        <v>5</v>
      </c>
      <c r="CA522">
        <f>IF(Table13[[#This Row],[Monthly_Household_Income]]=1,1,0)</f>
        <v>0</v>
      </c>
      <c r="CB522">
        <f>IF(Table13[[#This Row],[Monthly_Household_Income]]=2,1,0)</f>
        <v>0</v>
      </c>
      <c r="CC522">
        <f>IF(Table13[[#This Row],[Monthly_Household_Income]]=3,1,0)</f>
        <v>0</v>
      </c>
      <c r="CD522">
        <f>IF(Table13[[#This Row],[Monthly_Household_Income]]=4,1,0)</f>
        <v>0</v>
      </c>
      <c r="CE522">
        <f>IF(Table13[[#This Row],[Monthly_Household_Income]]=5,1,0)</f>
        <v>1</v>
      </c>
      <c r="CF522">
        <f>IF(Table13[[#This Row],[Monthly_Household_Income]]=6,1,0)</f>
        <v>0</v>
      </c>
      <c r="CG522">
        <f>IF(Table13[[#This Row],[Monthly_Household_Income]]=7,1,0)</f>
        <v>0</v>
      </c>
      <c r="CH522">
        <f>IF(Table13[[#This Row],[Monthly_Household_Income]]=8,1,0)</f>
        <v>0</v>
      </c>
      <c r="CI522">
        <f>IF(Table13[[#This Row],[Monthly_Household_Income]]=9,1,0)</f>
        <v>0</v>
      </c>
      <c r="CJ522">
        <f>IF(Table13[[#This Row],[Monthly_Household_Income]]=98,1,0)</f>
        <v>0</v>
      </c>
    </row>
    <row r="523" spans="1:88">
      <c r="A523">
        <v>1909</v>
      </c>
      <c r="B523" s="1">
        <v>42972</v>
      </c>
      <c r="C523" t="s">
        <v>29</v>
      </c>
      <c r="D523">
        <v>7</v>
      </c>
      <c r="E523">
        <v>7</v>
      </c>
      <c r="F523">
        <v>6</v>
      </c>
      <c r="G523">
        <v>7</v>
      </c>
      <c r="H523">
        <v>7</v>
      </c>
      <c r="I523">
        <v>6</v>
      </c>
      <c r="J523" t="s">
        <v>15</v>
      </c>
      <c r="K523">
        <v>6</v>
      </c>
      <c r="L523">
        <v>7</v>
      </c>
      <c r="M523">
        <v>7</v>
      </c>
      <c r="N523">
        <v>6</v>
      </c>
      <c r="O523">
        <v>7</v>
      </c>
      <c r="P523">
        <v>6</v>
      </c>
      <c r="Q523">
        <v>7</v>
      </c>
      <c r="R523">
        <v>7</v>
      </c>
      <c r="S523">
        <v>6</v>
      </c>
      <c r="T523">
        <v>7</v>
      </c>
      <c r="U523">
        <v>7</v>
      </c>
      <c r="V523">
        <v>6</v>
      </c>
      <c r="W523">
        <v>7</v>
      </c>
      <c r="X523">
        <v>6</v>
      </c>
      <c r="Y523">
        <v>7</v>
      </c>
      <c r="Z523">
        <v>7</v>
      </c>
      <c r="AA523">
        <v>6</v>
      </c>
      <c r="AB523">
        <v>6</v>
      </c>
      <c r="AC523">
        <v>2</v>
      </c>
      <c r="AD523">
        <f>IF(Table13[[#This Row],[payment]]=1,1,0)</f>
        <v>0</v>
      </c>
      <c r="AE523">
        <f>IF(Table13[[#This Row],[payment]]=2,1,0)</f>
        <v>1</v>
      </c>
      <c r="AF523">
        <f>IF(Table13[[#This Row],[payment]]=3,1,0)</f>
        <v>0</v>
      </c>
      <c r="AG523">
        <v>1</v>
      </c>
      <c r="AH523">
        <f>IF(Table13[[#This Row],[method_payment]]=1,1,0)</f>
        <v>1</v>
      </c>
      <c r="AI523">
        <f>IF(Table13[[#This Row],[method_payment]]=2,1,0)</f>
        <v>0</v>
      </c>
      <c r="AJ523">
        <f>IF(Table13[[#This Row],[method_payment]]=3,1,0)</f>
        <v>0</v>
      </c>
      <c r="AK523">
        <f>IF(Table13[[#This Row],[method_payment]]=5,1,0)</f>
        <v>0</v>
      </c>
      <c r="AL523">
        <f>IF(Table13[[#This Row],[method_payment]]=6,1,0)</f>
        <v>0</v>
      </c>
      <c r="AM523" t="s">
        <v>16</v>
      </c>
      <c r="AN523" t="s">
        <v>16</v>
      </c>
      <c r="AO523">
        <v>1</v>
      </c>
      <c r="AP523" s="2">
        <v>495.89</v>
      </c>
      <c r="AQ523" s="3">
        <f>IF(AND(Table13[[#This Row],[Average_amount_spent_per_visit_last_3_months]]&gt;=1,Table13[[#This Row],[Average_amount_spent_per_visit_last_3_months]]&lt;=999),1,0)</f>
        <v>1</v>
      </c>
      <c r="AR523" s="3">
        <f>IF(AND(Table13[[#This Row],[Average_amount_spent_per_visit_last_3_months]]&gt;=1000,Table13[[#This Row],[Average_amount_spent_per_visit_last_3_months]]&lt;=6700),1,0)</f>
        <v>0</v>
      </c>
      <c r="AS523">
        <v>3</v>
      </c>
      <c r="AT523">
        <v>29</v>
      </c>
      <c r="AU523">
        <f>IF(AND(Table13[[#This Row],[Age]]&gt;=18,Table13[[#This Row],[Age]]&lt;=25),1,0)</f>
        <v>0</v>
      </c>
      <c r="AV523">
        <f>IF(AND(Table13[[#This Row],[Age]]&gt;=26,Table13[[#This Row],[Age]]&lt;=35),1,0)</f>
        <v>1</v>
      </c>
      <c r="AW523">
        <f>IF(AND(Table13[[#This Row],[Age]]&gt;=36,Table13[[#This Row],[Age]]&lt;=45),1,0)</f>
        <v>0</v>
      </c>
      <c r="AX523">
        <f>IF(AND(Table13[[#This Row],[Age]]&gt;=46,Table13[[#This Row],[Age]]&lt;=55),1,0)</f>
        <v>0</v>
      </c>
      <c r="AY523">
        <f>IF(AND(Table13[[#This Row],[Age]]&gt;=56,Table13[[#This Row],[Age]]&lt;=67),1,0)</f>
        <v>0</v>
      </c>
      <c r="AZ523" t="s">
        <v>24</v>
      </c>
      <c r="BA523">
        <f>IF(Table13[[#This Row],[Marital Status]]="Married",1,0)</f>
        <v>0</v>
      </c>
      <c r="BB523">
        <f>IF(Table13[[#This Row],[Marital Status]]="Single",1,0)</f>
        <v>1</v>
      </c>
      <c r="BC523" t="s">
        <v>27</v>
      </c>
      <c r="BD523">
        <f>IF(Table13[[#This Row],[gender]]="Male",1,0)</f>
        <v>1</v>
      </c>
      <c r="BE523">
        <f>IF(Table13[[#This Row],[gender]]="Female",1,0)</f>
        <v>0</v>
      </c>
      <c r="BF523" t="s">
        <v>19</v>
      </c>
      <c r="BG523">
        <f>IF(Table13[[#This Row],[Highest level of Education]]="Did not attend school",1,0)</f>
        <v>0</v>
      </c>
      <c r="BH523">
        <f>IF(Table13[[#This Row],[Highest level of Education]]="K12 completed",1,0)</f>
        <v>0</v>
      </c>
      <c r="BI523">
        <f>IF(Table13[[#This Row],[Highest level of Education]]="High School Completed",1,0)</f>
        <v>0</v>
      </c>
      <c r="BJ523">
        <f>IF(Table13[[#This Row],[Highest level of Education]]="Technical Diploma/Partially completed College",1,0)</f>
        <v>0</v>
      </c>
      <c r="BK523">
        <f>IF(Table13[[#This Row],[Highest level of Education]]="University/College Degree",1,0)</f>
        <v>1</v>
      </c>
      <c r="BL523">
        <f>IF(Table13[[#This Row],[Highest level of Education]]="Post-graduate education",1,0)</f>
        <v>0</v>
      </c>
      <c r="BM523">
        <v>0</v>
      </c>
      <c r="BN523">
        <v>1</v>
      </c>
      <c r="BO523">
        <v>98</v>
      </c>
      <c r="BP523">
        <f>IF(Table13[[#This Row],[Monthly_Income 1_5500 2_8000 3_11000 4_15000 5_20000 6_27000 7_35000 8_5000 9_51000 98_0]]=1,1,0)</f>
        <v>0</v>
      </c>
      <c r="BQ523">
        <f>IF(Table13[[#This Row],[Monthly_Income 1_5500 2_8000 3_11000 4_15000 5_20000 6_27000 7_35000 8_5000 9_51000 98_0]]=2,1,0)</f>
        <v>0</v>
      </c>
      <c r="BR523">
        <f>IF(Table13[[#This Row],[Monthly_Income 1_5500 2_8000 3_11000 4_15000 5_20000 6_27000 7_35000 8_5000 9_51000 98_0]]=3,1,0)</f>
        <v>0</v>
      </c>
      <c r="BS523">
        <f>IF(Table13[[#This Row],[Monthly_Income 1_5500 2_8000 3_11000 4_15000 5_20000 6_27000 7_35000 8_5000 9_51000 98_0]]=4,1,0)</f>
        <v>0</v>
      </c>
      <c r="BT523">
        <f>IF(Table13[[#This Row],[Monthly_Income 1_5500 2_8000 3_11000 4_15000 5_20000 6_27000 7_35000 8_5000 9_51000 98_0]]=5,1,0)</f>
        <v>0</v>
      </c>
      <c r="BU523">
        <f>IF(Table13[[#This Row],[Monthly_Income 1_5500 2_8000 3_11000 4_15000 5_20000 6_27000 7_35000 8_5000 9_51000 98_0]]=6,1,0)</f>
        <v>0</v>
      </c>
      <c r="BV523">
        <f>IF(Table13[[#This Row],[Monthly_Income 1_5500 2_8000 3_11000 4_15000 5_20000 6_27000 7_35000 8_5000 9_51000 98_0]]=7,1,0)</f>
        <v>0</v>
      </c>
      <c r="BW523">
        <f>IF(Table13[[#This Row],[Monthly_Income 1_5500 2_8000 3_11000 4_15000 5_20000 6_27000 7_35000 8_5000 9_51000 98_0]]=8,1,0)</f>
        <v>0</v>
      </c>
      <c r="BX523">
        <f>IF(Table13[[#This Row],[Monthly_Income 1_5500 2_8000 3_11000 4_15000 5_20000 6_27000 7_35000 8_5000 9_51000 98_0]]=9,1,0)</f>
        <v>0</v>
      </c>
      <c r="BY523">
        <f>IF(Table13[[#This Row],[Monthly_Income 1_5500 2_8000 3_11000 4_15000 5_20000 6_27000 7_35000 8_5000 9_51000 98_0]]=98,1,0)</f>
        <v>1</v>
      </c>
      <c r="BZ523">
        <v>98</v>
      </c>
      <c r="CA523">
        <f>IF(Table13[[#This Row],[Monthly_Household_Income]]=1,1,0)</f>
        <v>0</v>
      </c>
      <c r="CB523">
        <f>IF(Table13[[#This Row],[Monthly_Household_Income]]=2,1,0)</f>
        <v>0</v>
      </c>
      <c r="CC523">
        <f>IF(Table13[[#This Row],[Monthly_Household_Income]]=3,1,0)</f>
        <v>0</v>
      </c>
      <c r="CD523">
        <f>IF(Table13[[#This Row],[Monthly_Household_Income]]=4,1,0)</f>
        <v>0</v>
      </c>
      <c r="CE523">
        <f>IF(Table13[[#This Row],[Monthly_Household_Income]]=5,1,0)</f>
        <v>0</v>
      </c>
      <c r="CF523">
        <f>IF(Table13[[#This Row],[Monthly_Household_Income]]=6,1,0)</f>
        <v>0</v>
      </c>
      <c r="CG523">
        <f>IF(Table13[[#This Row],[Monthly_Household_Income]]=7,1,0)</f>
        <v>0</v>
      </c>
      <c r="CH523">
        <f>IF(Table13[[#This Row],[Monthly_Household_Income]]=8,1,0)</f>
        <v>0</v>
      </c>
      <c r="CI523">
        <f>IF(Table13[[#This Row],[Monthly_Household_Income]]=9,1,0)</f>
        <v>0</v>
      </c>
      <c r="CJ523">
        <f>IF(Table13[[#This Row],[Monthly_Household_Income]]=98,1,0)</f>
        <v>1</v>
      </c>
    </row>
    <row r="524" spans="1:88">
      <c r="A524">
        <v>1911</v>
      </c>
      <c r="B524" s="1">
        <v>42973</v>
      </c>
      <c r="C524" t="s">
        <v>38</v>
      </c>
      <c r="D524">
        <v>9</v>
      </c>
      <c r="E524">
        <v>9</v>
      </c>
      <c r="F524">
        <v>7</v>
      </c>
      <c r="G524">
        <v>8</v>
      </c>
      <c r="H524">
        <v>9</v>
      </c>
      <c r="I524">
        <v>8</v>
      </c>
      <c r="J524" t="s">
        <v>15</v>
      </c>
      <c r="K524">
        <v>9</v>
      </c>
      <c r="L524">
        <v>8</v>
      </c>
      <c r="M524">
        <v>10</v>
      </c>
      <c r="N524">
        <v>10</v>
      </c>
      <c r="O524">
        <v>9</v>
      </c>
      <c r="P524">
        <v>10</v>
      </c>
      <c r="Q524">
        <v>8</v>
      </c>
      <c r="R524">
        <v>9</v>
      </c>
      <c r="S524">
        <v>8</v>
      </c>
      <c r="T524">
        <v>10</v>
      </c>
      <c r="U524">
        <v>10</v>
      </c>
      <c r="V524">
        <v>9</v>
      </c>
      <c r="W524">
        <v>10</v>
      </c>
      <c r="X524">
        <v>8</v>
      </c>
      <c r="Y524">
        <v>10</v>
      </c>
      <c r="Z524">
        <v>10</v>
      </c>
      <c r="AA524">
        <v>9</v>
      </c>
      <c r="AB524">
        <v>9</v>
      </c>
      <c r="AC524">
        <v>2</v>
      </c>
      <c r="AD524">
        <f>IF(Table13[[#This Row],[payment]]=1,1,0)</f>
        <v>0</v>
      </c>
      <c r="AE524">
        <f>IF(Table13[[#This Row],[payment]]=2,1,0)</f>
        <v>1</v>
      </c>
      <c r="AF524">
        <f>IF(Table13[[#This Row],[payment]]=3,1,0)</f>
        <v>0</v>
      </c>
      <c r="AG524">
        <v>1</v>
      </c>
      <c r="AH524">
        <f>IF(Table13[[#This Row],[method_payment]]=1,1,0)</f>
        <v>1</v>
      </c>
      <c r="AI524">
        <f>IF(Table13[[#This Row],[method_payment]]=2,1,0)</f>
        <v>0</v>
      </c>
      <c r="AJ524">
        <f>IF(Table13[[#This Row],[method_payment]]=3,1,0)</f>
        <v>0</v>
      </c>
      <c r="AK524">
        <f>IF(Table13[[#This Row],[method_payment]]=5,1,0)</f>
        <v>0</v>
      </c>
      <c r="AL524">
        <f>IF(Table13[[#This Row],[method_payment]]=6,1,0)</f>
        <v>0</v>
      </c>
      <c r="AM524" t="s">
        <v>16</v>
      </c>
      <c r="AN524" t="s">
        <v>16</v>
      </c>
      <c r="AO524">
        <v>2</v>
      </c>
      <c r="AP524" s="2">
        <v>577.20000000000005</v>
      </c>
      <c r="AQ524" s="3">
        <f>IF(AND(Table13[[#This Row],[Average_amount_spent_per_visit_last_3_months]]&gt;=1,Table13[[#This Row],[Average_amount_spent_per_visit_last_3_months]]&lt;=999),1,0)</f>
        <v>1</v>
      </c>
      <c r="AR524" s="3">
        <f>IF(AND(Table13[[#This Row],[Average_amount_spent_per_visit_last_3_months]]&gt;=1000,Table13[[#This Row],[Average_amount_spent_per_visit_last_3_months]]&lt;=6700),1,0)</f>
        <v>0</v>
      </c>
      <c r="AS524">
        <v>3</v>
      </c>
      <c r="AT524">
        <v>33</v>
      </c>
      <c r="AU524">
        <f>IF(AND(Table13[[#This Row],[Age]]&gt;=18,Table13[[#This Row],[Age]]&lt;=25),1,0)</f>
        <v>0</v>
      </c>
      <c r="AV524">
        <f>IF(AND(Table13[[#This Row],[Age]]&gt;=26,Table13[[#This Row],[Age]]&lt;=35),1,0)</f>
        <v>1</v>
      </c>
      <c r="AW524">
        <f>IF(AND(Table13[[#This Row],[Age]]&gt;=36,Table13[[#This Row],[Age]]&lt;=45),1,0)</f>
        <v>0</v>
      </c>
      <c r="AX524">
        <f>IF(AND(Table13[[#This Row],[Age]]&gt;=46,Table13[[#This Row],[Age]]&lt;=55),1,0)</f>
        <v>0</v>
      </c>
      <c r="AY524">
        <f>IF(AND(Table13[[#This Row],[Age]]&gt;=56,Table13[[#This Row],[Age]]&lt;=67),1,0)</f>
        <v>0</v>
      </c>
      <c r="AZ524" t="s">
        <v>24</v>
      </c>
      <c r="BA524">
        <f>IF(Table13[[#This Row],[Marital Status]]="Married",1,0)</f>
        <v>0</v>
      </c>
      <c r="BB524">
        <f>IF(Table13[[#This Row],[Marital Status]]="Single",1,0)</f>
        <v>1</v>
      </c>
      <c r="BC524" t="s">
        <v>28</v>
      </c>
      <c r="BD524">
        <f>IF(Table13[[#This Row],[gender]]="Male",1,0)</f>
        <v>0</v>
      </c>
      <c r="BE524">
        <f>IF(Table13[[#This Row],[gender]]="Female",1,0)</f>
        <v>1</v>
      </c>
      <c r="BF524" t="s">
        <v>20</v>
      </c>
      <c r="BG524">
        <f>IF(Table13[[#This Row],[Highest level of Education]]="Did not attend school",1,0)</f>
        <v>0</v>
      </c>
      <c r="BH524">
        <f>IF(Table13[[#This Row],[Highest level of Education]]="K12 completed",1,0)</f>
        <v>0</v>
      </c>
      <c r="BI524">
        <f>IF(Table13[[#This Row],[Highest level of Education]]="High School Completed",1,0)</f>
        <v>1</v>
      </c>
      <c r="BJ524">
        <f>IF(Table13[[#This Row],[Highest level of Education]]="Technical Diploma/Partially completed College",1,0)</f>
        <v>0</v>
      </c>
      <c r="BK524">
        <f>IF(Table13[[#This Row],[Highest level of Education]]="University/College Degree",1,0)</f>
        <v>0</v>
      </c>
      <c r="BL524">
        <f>IF(Table13[[#This Row],[Highest level of Education]]="Post-graduate education",1,0)</f>
        <v>0</v>
      </c>
      <c r="BM524">
        <v>0</v>
      </c>
      <c r="BN524">
        <v>1</v>
      </c>
      <c r="BO524">
        <v>2</v>
      </c>
      <c r="BP524">
        <f>IF(Table13[[#This Row],[Monthly_Income 1_5500 2_8000 3_11000 4_15000 5_20000 6_27000 7_35000 8_5000 9_51000 98_0]]=1,1,0)</f>
        <v>0</v>
      </c>
      <c r="BQ524">
        <f>IF(Table13[[#This Row],[Monthly_Income 1_5500 2_8000 3_11000 4_15000 5_20000 6_27000 7_35000 8_5000 9_51000 98_0]]=2,1,0)</f>
        <v>1</v>
      </c>
      <c r="BR524">
        <f>IF(Table13[[#This Row],[Monthly_Income 1_5500 2_8000 3_11000 4_15000 5_20000 6_27000 7_35000 8_5000 9_51000 98_0]]=3,1,0)</f>
        <v>0</v>
      </c>
      <c r="BS524">
        <f>IF(Table13[[#This Row],[Monthly_Income 1_5500 2_8000 3_11000 4_15000 5_20000 6_27000 7_35000 8_5000 9_51000 98_0]]=4,1,0)</f>
        <v>0</v>
      </c>
      <c r="BT524">
        <f>IF(Table13[[#This Row],[Monthly_Income 1_5500 2_8000 3_11000 4_15000 5_20000 6_27000 7_35000 8_5000 9_51000 98_0]]=5,1,0)</f>
        <v>0</v>
      </c>
      <c r="BU524">
        <f>IF(Table13[[#This Row],[Monthly_Income 1_5500 2_8000 3_11000 4_15000 5_20000 6_27000 7_35000 8_5000 9_51000 98_0]]=6,1,0)</f>
        <v>0</v>
      </c>
      <c r="BV524">
        <f>IF(Table13[[#This Row],[Monthly_Income 1_5500 2_8000 3_11000 4_15000 5_20000 6_27000 7_35000 8_5000 9_51000 98_0]]=7,1,0)</f>
        <v>0</v>
      </c>
      <c r="BW524">
        <f>IF(Table13[[#This Row],[Monthly_Income 1_5500 2_8000 3_11000 4_15000 5_20000 6_27000 7_35000 8_5000 9_51000 98_0]]=8,1,0)</f>
        <v>0</v>
      </c>
      <c r="BX524">
        <f>IF(Table13[[#This Row],[Monthly_Income 1_5500 2_8000 3_11000 4_15000 5_20000 6_27000 7_35000 8_5000 9_51000 98_0]]=9,1,0)</f>
        <v>0</v>
      </c>
      <c r="BY524">
        <f>IF(Table13[[#This Row],[Monthly_Income 1_5500 2_8000 3_11000 4_15000 5_20000 6_27000 7_35000 8_5000 9_51000 98_0]]=98,1,0)</f>
        <v>0</v>
      </c>
      <c r="BZ524">
        <v>5</v>
      </c>
      <c r="CA524">
        <f>IF(Table13[[#This Row],[Monthly_Household_Income]]=1,1,0)</f>
        <v>0</v>
      </c>
      <c r="CB524">
        <f>IF(Table13[[#This Row],[Monthly_Household_Income]]=2,1,0)</f>
        <v>0</v>
      </c>
      <c r="CC524">
        <f>IF(Table13[[#This Row],[Monthly_Household_Income]]=3,1,0)</f>
        <v>0</v>
      </c>
      <c r="CD524">
        <f>IF(Table13[[#This Row],[Monthly_Household_Income]]=4,1,0)</f>
        <v>0</v>
      </c>
      <c r="CE524">
        <f>IF(Table13[[#This Row],[Monthly_Household_Income]]=5,1,0)</f>
        <v>1</v>
      </c>
      <c r="CF524">
        <f>IF(Table13[[#This Row],[Monthly_Household_Income]]=6,1,0)</f>
        <v>0</v>
      </c>
      <c r="CG524">
        <f>IF(Table13[[#This Row],[Monthly_Household_Income]]=7,1,0)</f>
        <v>0</v>
      </c>
      <c r="CH524">
        <f>IF(Table13[[#This Row],[Monthly_Household_Income]]=8,1,0)</f>
        <v>0</v>
      </c>
      <c r="CI524">
        <f>IF(Table13[[#This Row],[Monthly_Household_Income]]=9,1,0)</f>
        <v>0</v>
      </c>
      <c r="CJ524">
        <f>IF(Table13[[#This Row],[Monthly_Household_Income]]=98,1,0)</f>
        <v>0</v>
      </c>
    </row>
    <row r="525" spans="1:88">
      <c r="A525">
        <v>1916</v>
      </c>
      <c r="B525" s="1">
        <v>42991</v>
      </c>
      <c r="C525" t="s">
        <v>35</v>
      </c>
      <c r="D525">
        <v>9</v>
      </c>
      <c r="E525">
        <v>8</v>
      </c>
      <c r="F525">
        <v>7</v>
      </c>
      <c r="G525">
        <v>9</v>
      </c>
      <c r="H525">
        <v>9</v>
      </c>
      <c r="I525">
        <v>8</v>
      </c>
      <c r="J525" t="s">
        <v>15</v>
      </c>
      <c r="K525">
        <v>8</v>
      </c>
      <c r="L525">
        <v>7</v>
      </c>
      <c r="M525">
        <v>8</v>
      </c>
      <c r="N525">
        <v>9</v>
      </c>
      <c r="O525">
        <v>7</v>
      </c>
      <c r="P525">
        <v>10</v>
      </c>
      <c r="Q525">
        <v>8</v>
      </c>
      <c r="R525">
        <v>10</v>
      </c>
      <c r="S525">
        <v>9</v>
      </c>
      <c r="T525">
        <v>7</v>
      </c>
      <c r="U525">
        <v>9</v>
      </c>
      <c r="V525">
        <v>7</v>
      </c>
      <c r="W525">
        <v>8</v>
      </c>
      <c r="X525">
        <v>10</v>
      </c>
      <c r="Y525">
        <v>10</v>
      </c>
      <c r="Z525">
        <v>10</v>
      </c>
      <c r="AA525">
        <v>9</v>
      </c>
      <c r="AB525">
        <v>0</v>
      </c>
      <c r="AC525">
        <v>1</v>
      </c>
      <c r="AD525">
        <f>IF(Table13[[#This Row],[payment]]=1,1,0)</f>
        <v>1</v>
      </c>
      <c r="AE525">
        <f>IF(Table13[[#This Row],[payment]]=2,1,0)</f>
        <v>0</v>
      </c>
      <c r="AF525">
        <f>IF(Table13[[#This Row],[payment]]=3,1,0)</f>
        <v>0</v>
      </c>
      <c r="AG525">
        <v>6</v>
      </c>
      <c r="AH525">
        <f>IF(Table13[[#This Row],[method_payment]]=1,1,0)</f>
        <v>0</v>
      </c>
      <c r="AI525">
        <f>IF(Table13[[#This Row],[method_payment]]=2,1,0)</f>
        <v>0</v>
      </c>
      <c r="AJ525">
        <f>IF(Table13[[#This Row],[method_payment]]=3,1,0)</f>
        <v>0</v>
      </c>
      <c r="AK525">
        <f>IF(Table13[[#This Row],[method_payment]]=5,1,0)</f>
        <v>0</v>
      </c>
      <c r="AL525">
        <f>IF(Table13[[#This Row],[method_payment]]=6,1,0)</f>
        <v>1</v>
      </c>
      <c r="AM525" t="s">
        <v>15</v>
      </c>
      <c r="AN525" t="s">
        <v>16</v>
      </c>
      <c r="AO525">
        <v>1</v>
      </c>
      <c r="AP525" s="2">
        <v>1200.28</v>
      </c>
      <c r="AQ525" s="3">
        <f>IF(AND(Table13[[#This Row],[Average_amount_spent_per_visit_last_3_months]]&gt;=1,Table13[[#This Row],[Average_amount_spent_per_visit_last_3_months]]&lt;=999),1,0)</f>
        <v>0</v>
      </c>
      <c r="AR525" s="3">
        <f>IF(AND(Table13[[#This Row],[Average_amount_spent_per_visit_last_3_months]]&gt;=1000,Table13[[#This Row],[Average_amount_spent_per_visit_last_3_months]]&lt;=6700),1,0)</f>
        <v>1</v>
      </c>
      <c r="AS525">
        <v>1</v>
      </c>
      <c r="AT525">
        <v>25</v>
      </c>
      <c r="AU525">
        <f>IF(AND(Table13[[#This Row],[Age]]&gt;=18,Table13[[#This Row],[Age]]&lt;=25),1,0)</f>
        <v>1</v>
      </c>
      <c r="AV525">
        <f>IF(AND(Table13[[#This Row],[Age]]&gt;=26,Table13[[#This Row],[Age]]&lt;=35),1,0)</f>
        <v>0</v>
      </c>
      <c r="AW525">
        <f>IF(AND(Table13[[#This Row],[Age]]&gt;=36,Table13[[#This Row],[Age]]&lt;=45),1,0)</f>
        <v>0</v>
      </c>
      <c r="AX525">
        <f>IF(AND(Table13[[#This Row],[Age]]&gt;=46,Table13[[#This Row],[Age]]&lt;=55),1,0)</f>
        <v>0</v>
      </c>
      <c r="AY525">
        <f>IF(AND(Table13[[#This Row],[Age]]&gt;=56,Table13[[#This Row],[Age]]&lt;=67),1,0)</f>
        <v>0</v>
      </c>
      <c r="AZ525" t="s">
        <v>24</v>
      </c>
      <c r="BA525">
        <f>IF(Table13[[#This Row],[Marital Status]]="Married",1,0)</f>
        <v>0</v>
      </c>
      <c r="BB525">
        <f>IF(Table13[[#This Row],[Marital Status]]="Single",1,0)</f>
        <v>1</v>
      </c>
      <c r="BC525" t="s">
        <v>28</v>
      </c>
      <c r="BD525">
        <f>IF(Table13[[#This Row],[gender]]="Male",1,0)</f>
        <v>0</v>
      </c>
      <c r="BE525">
        <f>IF(Table13[[#This Row],[gender]]="Female",1,0)</f>
        <v>1</v>
      </c>
      <c r="BF525" t="s">
        <v>23</v>
      </c>
      <c r="BG525">
        <f>IF(Table13[[#This Row],[Highest level of Education]]="Did not attend school",1,0)</f>
        <v>0</v>
      </c>
      <c r="BH525">
        <f>IF(Table13[[#This Row],[Highest level of Education]]="K12 completed",1,0)</f>
        <v>0</v>
      </c>
      <c r="BI525">
        <f>IF(Table13[[#This Row],[Highest level of Education]]="High School Completed",1,0)</f>
        <v>0</v>
      </c>
      <c r="BJ525">
        <f>IF(Table13[[#This Row],[Highest level of Education]]="Technical Diploma/Partially completed College",1,0)</f>
        <v>1</v>
      </c>
      <c r="BK525">
        <f>IF(Table13[[#This Row],[Highest level of Education]]="University/College Degree",1,0)</f>
        <v>0</v>
      </c>
      <c r="BL525">
        <f>IF(Table13[[#This Row],[Highest level of Education]]="Post-graduate education",1,0)</f>
        <v>0</v>
      </c>
      <c r="BM525">
        <v>0</v>
      </c>
      <c r="BN525">
        <v>1</v>
      </c>
      <c r="BO525">
        <v>1</v>
      </c>
      <c r="BP525">
        <f>IF(Table13[[#This Row],[Monthly_Income 1_5500 2_8000 3_11000 4_15000 5_20000 6_27000 7_35000 8_5000 9_51000 98_0]]=1,1,0)</f>
        <v>1</v>
      </c>
      <c r="BQ525">
        <f>IF(Table13[[#This Row],[Monthly_Income 1_5500 2_8000 3_11000 4_15000 5_20000 6_27000 7_35000 8_5000 9_51000 98_0]]=2,1,0)</f>
        <v>0</v>
      </c>
      <c r="BR525">
        <f>IF(Table13[[#This Row],[Monthly_Income 1_5500 2_8000 3_11000 4_15000 5_20000 6_27000 7_35000 8_5000 9_51000 98_0]]=3,1,0)</f>
        <v>0</v>
      </c>
      <c r="BS525">
        <f>IF(Table13[[#This Row],[Monthly_Income 1_5500 2_8000 3_11000 4_15000 5_20000 6_27000 7_35000 8_5000 9_51000 98_0]]=4,1,0)</f>
        <v>0</v>
      </c>
      <c r="BT525">
        <f>IF(Table13[[#This Row],[Monthly_Income 1_5500 2_8000 3_11000 4_15000 5_20000 6_27000 7_35000 8_5000 9_51000 98_0]]=5,1,0)</f>
        <v>0</v>
      </c>
      <c r="BU525">
        <f>IF(Table13[[#This Row],[Monthly_Income 1_5500 2_8000 3_11000 4_15000 5_20000 6_27000 7_35000 8_5000 9_51000 98_0]]=6,1,0)</f>
        <v>0</v>
      </c>
      <c r="BV525">
        <f>IF(Table13[[#This Row],[Monthly_Income 1_5500 2_8000 3_11000 4_15000 5_20000 6_27000 7_35000 8_5000 9_51000 98_0]]=7,1,0)</f>
        <v>0</v>
      </c>
      <c r="BW525">
        <f>IF(Table13[[#This Row],[Monthly_Income 1_5500 2_8000 3_11000 4_15000 5_20000 6_27000 7_35000 8_5000 9_51000 98_0]]=8,1,0)</f>
        <v>0</v>
      </c>
      <c r="BX525">
        <f>IF(Table13[[#This Row],[Monthly_Income 1_5500 2_8000 3_11000 4_15000 5_20000 6_27000 7_35000 8_5000 9_51000 98_0]]=9,1,0)</f>
        <v>0</v>
      </c>
      <c r="BY525">
        <f>IF(Table13[[#This Row],[Monthly_Income 1_5500 2_8000 3_11000 4_15000 5_20000 6_27000 7_35000 8_5000 9_51000 98_0]]=98,1,0)</f>
        <v>0</v>
      </c>
      <c r="BZ525">
        <v>7</v>
      </c>
      <c r="CA525">
        <f>IF(Table13[[#This Row],[Monthly_Household_Income]]=1,1,0)</f>
        <v>0</v>
      </c>
      <c r="CB525">
        <f>IF(Table13[[#This Row],[Monthly_Household_Income]]=2,1,0)</f>
        <v>0</v>
      </c>
      <c r="CC525">
        <f>IF(Table13[[#This Row],[Monthly_Household_Income]]=3,1,0)</f>
        <v>0</v>
      </c>
      <c r="CD525">
        <f>IF(Table13[[#This Row],[Monthly_Household_Income]]=4,1,0)</f>
        <v>0</v>
      </c>
      <c r="CE525">
        <f>IF(Table13[[#This Row],[Monthly_Household_Income]]=5,1,0)</f>
        <v>0</v>
      </c>
      <c r="CF525">
        <f>IF(Table13[[#This Row],[Monthly_Household_Income]]=6,1,0)</f>
        <v>0</v>
      </c>
      <c r="CG525">
        <f>IF(Table13[[#This Row],[Monthly_Household_Income]]=7,1,0)</f>
        <v>1</v>
      </c>
      <c r="CH525">
        <f>IF(Table13[[#This Row],[Monthly_Household_Income]]=8,1,0)</f>
        <v>0</v>
      </c>
      <c r="CI525">
        <f>IF(Table13[[#This Row],[Monthly_Household_Income]]=9,1,0)</f>
        <v>0</v>
      </c>
      <c r="CJ525">
        <f>IF(Table13[[#This Row],[Monthly_Household_Income]]=98,1,0)</f>
        <v>0</v>
      </c>
    </row>
    <row r="526" spans="1:88">
      <c r="A526">
        <v>1921</v>
      </c>
      <c r="B526" s="1">
        <v>43019</v>
      </c>
      <c r="C526" t="s">
        <v>39</v>
      </c>
      <c r="D526">
        <v>10</v>
      </c>
      <c r="E526">
        <v>9</v>
      </c>
      <c r="F526">
        <v>8</v>
      </c>
      <c r="G526">
        <v>8</v>
      </c>
      <c r="H526">
        <v>8</v>
      </c>
      <c r="I526">
        <v>8</v>
      </c>
      <c r="J526" t="s">
        <v>15</v>
      </c>
      <c r="K526">
        <v>9</v>
      </c>
      <c r="L526">
        <v>9</v>
      </c>
      <c r="M526">
        <v>8</v>
      </c>
      <c r="N526">
        <v>8</v>
      </c>
      <c r="O526">
        <v>9</v>
      </c>
      <c r="P526">
        <v>8</v>
      </c>
      <c r="Q526">
        <v>8</v>
      </c>
      <c r="R526">
        <v>9</v>
      </c>
      <c r="S526">
        <v>10</v>
      </c>
      <c r="T526">
        <v>9</v>
      </c>
      <c r="U526">
        <v>10</v>
      </c>
      <c r="V526">
        <v>9</v>
      </c>
      <c r="W526">
        <v>8</v>
      </c>
      <c r="X526">
        <v>8</v>
      </c>
      <c r="Y526">
        <v>9</v>
      </c>
      <c r="Z526">
        <v>9</v>
      </c>
      <c r="AA526">
        <v>9</v>
      </c>
      <c r="AB526">
        <v>7</v>
      </c>
      <c r="AC526">
        <v>1</v>
      </c>
      <c r="AD526">
        <f>IF(Table13[[#This Row],[payment]]=1,1,0)</f>
        <v>1</v>
      </c>
      <c r="AE526">
        <f>IF(Table13[[#This Row],[payment]]=2,1,0)</f>
        <v>0</v>
      </c>
      <c r="AF526">
        <f>IF(Table13[[#This Row],[payment]]=3,1,0)</f>
        <v>0</v>
      </c>
      <c r="AG526">
        <v>5</v>
      </c>
      <c r="AH526">
        <f>IF(Table13[[#This Row],[method_payment]]=1,1,0)</f>
        <v>0</v>
      </c>
      <c r="AI526">
        <f>IF(Table13[[#This Row],[method_payment]]=2,1,0)</f>
        <v>0</v>
      </c>
      <c r="AJ526">
        <f>IF(Table13[[#This Row],[method_payment]]=3,1,0)</f>
        <v>0</v>
      </c>
      <c r="AK526">
        <f>IF(Table13[[#This Row],[method_payment]]=5,1,0)</f>
        <v>1</v>
      </c>
      <c r="AL526">
        <f>IF(Table13[[#This Row],[method_payment]]=6,1,0)</f>
        <v>0</v>
      </c>
      <c r="AM526" t="s">
        <v>16</v>
      </c>
      <c r="AN526" t="s">
        <v>16</v>
      </c>
      <c r="AO526">
        <v>4</v>
      </c>
      <c r="AP526" s="2">
        <v>183.94</v>
      </c>
      <c r="AQ526" s="3">
        <f>IF(AND(Table13[[#This Row],[Average_amount_spent_per_visit_last_3_months]]&gt;=1,Table13[[#This Row],[Average_amount_spent_per_visit_last_3_months]]&lt;=999),1,0)</f>
        <v>1</v>
      </c>
      <c r="AR526" s="3">
        <f>IF(AND(Table13[[#This Row],[Average_amount_spent_per_visit_last_3_months]]&gt;=1000,Table13[[#This Row],[Average_amount_spent_per_visit_last_3_months]]&lt;=6700),1,0)</f>
        <v>0</v>
      </c>
      <c r="AS526">
        <v>3</v>
      </c>
      <c r="AT526">
        <v>25</v>
      </c>
      <c r="AU526">
        <f>IF(AND(Table13[[#This Row],[Age]]&gt;=18,Table13[[#This Row],[Age]]&lt;=25),1,0)</f>
        <v>1</v>
      </c>
      <c r="AV526">
        <f>IF(AND(Table13[[#This Row],[Age]]&gt;=26,Table13[[#This Row],[Age]]&lt;=35),1,0)</f>
        <v>0</v>
      </c>
      <c r="AW526">
        <f>IF(AND(Table13[[#This Row],[Age]]&gt;=36,Table13[[#This Row],[Age]]&lt;=45),1,0)</f>
        <v>0</v>
      </c>
      <c r="AX526">
        <f>IF(AND(Table13[[#This Row],[Age]]&gt;=46,Table13[[#This Row],[Age]]&lt;=55),1,0)</f>
        <v>0</v>
      </c>
      <c r="AY526">
        <f>IF(AND(Table13[[#This Row],[Age]]&gt;=56,Table13[[#This Row],[Age]]&lt;=67),1,0)</f>
        <v>0</v>
      </c>
      <c r="AZ526" t="s">
        <v>24</v>
      </c>
      <c r="BA526">
        <f>IF(Table13[[#This Row],[Marital Status]]="Married",1,0)</f>
        <v>0</v>
      </c>
      <c r="BB526">
        <f>IF(Table13[[#This Row],[Marital Status]]="Single",1,0)</f>
        <v>1</v>
      </c>
      <c r="BC526" t="s">
        <v>27</v>
      </c>
      <c r="BD526">
        <f>IF(Table13[[#This Row],[gender]]="Male",1,0)</f>
        <v>1</v>
      </c>
      <c r="BE526">
        <f>IF(Table13[[#This Row],[gender]]="Female",1,0)</f>
        <v>0</v>
      </c>
      <c r="BF526" t="s">
        <v>23</v>
      </c>
      <c r="BG526">
        <f>IF(Table13[[#This Row],[Highest level of Education]]="Did not attend school",1,0)</f>
        <v>0</v>
      </c>
      <c r="BH526">
        <f>IF(Table13[[#This Row],[Highest level of Education]]="K12 completed",1,0)</f>
        <v>0</v>
      </c>
      <c r="BI526">
        <f>IF(Table13[[#This Row],[Highest level of Education]]="High School Completed",1,0)</f>
        <v>0</v>
      </c>
      <c r="BJ526">
        <f>IF(Table13[[#This Row],[Highest level of Education]]="Technical Diploma/Partially completed College",1,0)</f>
        <v>1</v>
      </c>
      <c r="BK526">
        <f>IF(Table13[[#This Row],[Highest level of Education]]="University/College Degree",1,0)</f>
        <v>0</v>
      </c>
      <c r="BL526">
        <f>IF(Table13[[#This Row],[Highest level of Education]]="Post-graduate education",1,0)</f>
        <v>0</v>
      </c>
      <c r="BM526">
        <v>0</v>
      </c>
      <c r="BN526">
        <v>2</v>
      </c>
      <c r="BO526">
        <v>2</v>
      </c>
      <c r="BP526">
        <f>IF(Table13[[#This Row],[Monthly_Income 1_5500 2_8000 3_11000 4_15000 5_20000 6_27000 7_35000 8_5000 9_51000 98_0]]=1,1,0)</f>
        <v>0</v>
      </c>
      <c r="BQ526">
        <f>IF(Table13[[#This Row],[Monthly_Income 1_5500 2_8000 3_11000 4_15000 5_20000 6_27000 7_35000 8_5000 9_51000 98_0]]=2,1,0)</f>
        <v>1</v>
      </c>
      <c r="BR526">
        <f>IF(Table13[[#This Row],[Monthly_Income 1_5500 2_8000 3_11000 4_15000 5_20000 6_27000 7_35000 8_5000 9_51000 98_0]]=3,1,0)</f>
        <v>0</v>
      </c>
      <c r="BS526">
        <f>IF(Table13[[#This Row],[Monthly_Income 1_5500 2_8000 3_11000 4_15000 5_20000 6_27000 7_35000 8_5000 9_51000 98_0]]=4,1,0)</f>
        <v>0</v>
      </c>
      <c r="BT526">
        <f>IF(Table13[[#This Row],[Monthly_Income 1_5500 2_8000 3_11000 4_15000 5_20000 6_27000 7_35000 8_5000 9_51000 98_0]]=5,1,0)</f>
        <v>0</v>
      </c>
      <c r="BU526">
        <f>IF(Table13[[#This Row],[Monthly_Income 1_5500 2_8000 3_11000 4_15000 5_20000 6_27000 7_35000 8_5000 9_51000 98_0]]=6,1,0)</f>
        <v>0</v>
      </c>
      <c r="BV526">
        <f>IF(Table13[[#This Row],[Monthly_Income 1_5500 2_8000 3_11000 4_15000 5_20000 6_27000 7_35000 8_5000 9_51000 98_0]]=7,1,0)</f>
        <v>0</v>
      </c>
      <c r="BW526">
        <f>IF(Table13[[#This Row],[Monthly_Income 1_5500 2_8000 3_11000 4_15000 5_20000 6_27000 7_35000 8_5000 9_51000 98_0]]=8,1,0)</f>
        <v>0</v>
      </c>
      <c r="BX526">
        <f>IF(Table13[[#This Row],[Monthly_Income 1_5500 2_8000 3_11000 4_15000 5_20000 6_27000 7_35000 8_5000 9_51000 98_0]]=9,1,0)</f>
        <v>0</v>
      </c>
      <c r="BY526">
        <f>IF(Table13[[#This Row],[Monthly_Income 1_5500 2_8000 3_11000 4_15000 5_20000 6_27000 7_35000 8_5000 9_51000 98_0]]=98,1,0)</f>
        <v>0</v>
      </c>
      <c r="BZ526">
        <v>3</v>
      </c>
      <c r="CA526">
        <f>IF(Table13[[#This Row],[Monthly_Household_Income]]=1,1,0)</f>
        <v>0</v>
      </c>
      <c r="CB526">
        <f>IF(Table13[[#This Row],[Monthly_Household_Income]]=2,1,0)</f>
        <v>0</v>
      </c>
      <c r="CC526">
        <f>IF(Table13[[#This Row],[Monthly_Household_Income]]=3,1,0)</f>
        <v>1</v>
      </c>
      <c r="CD526">
        <f>IF(Table13[[#This Row],[Monthly_Household_Income]]=4,1,0)</f>
        <v>0</v>
      </c>
      <c r="CE526">
        <f>IF(Table13[[#This Row],[Monthly_Household_Income]]=5,1,0)</f>
        <v>0</v>
      </c>
      <c r="CF526">
        <f>IF(Table13[[#This Row],[Monthly_Household_Income]]=6,1,0)</f>
        <v>0</v>
      </c>
      <c r="CG526">
        <f>IF(Table13[[#This Row],[Monthly_Household_Income]]=7,1,0)</f>
        <v>0</v>
      </c>
      <c r="CH526">
        <f>IF(Table13[[#This Row],[Monthly_Household_Income]]=8,1,0)</f>
        <v>0</v>
      </c>
      <c r="CI526">
        <f>IF(Table13[[#This Row],[Monthly_Household_Income]]=9,1,0)</f>
        <v>0</v>
      </c>
      <c r="CJ526">
        <f>IF(Table13[[#This Row],[Monthly_Household_Income]]=98,1,0)</f>
        <v>0</v>
      </c>
    </row>
    <row r="527" spans="1:88">
      <c r="A527">
        <v>1922</v>
      </c>
      <c r="B527" s="1">
        <v>43100</v>
      </c>
      <c r="C527" t="s">
        <v>39</v>
      </c>
      <c r="D527">
        <v>7</v>
      </c>
      <c r="E527">
        <v>8</v>
      </c>
      <c r="F527">
        <v>9</v>
      </c>
      <c r="G527">
        <v>9</v>
      </c>
      <c r="H527">
        <v>9</v>
      </c>
      <c r="I527">
        <v>8</v>
      </c>
      <c r="J527" t="s">
        <v>15</v>
      </c>
      <c r="K527">
        <v>9</v>
      </c>
      <c r="L527">
        <v>9</v>
      </c>
      <c r="M527">
        <v>10</v>
      </c>
      <c r="N527">
        <v>8</v>
      </c>
      <c r="O527">
        <v>8</v>
      </c>
      <c r="P527">
        <v>8</v>
      </c>
      <c r="Q527">
        <v>10</v>
      </c>
      <c r="R527">
        <v>9</v>
      </c>
      <c r="S527">
        <v>10</v>
      </c>
      <c r="T527">
        <v>8</v>
      </c>
      <c r="U527">
        <v>8</v>
      </c>
      <c r="V527">
        <v>9</v>
      </c>
      <c r="W527">
        <v>8</v>
      </c>
      <c r="X527">
        <v>8</v>
      </c>
      <c r="Y527">
        <v>9</v>
      </c>
      <c r="Z527">
        <v>8</v>
      </c>
      <c r="AA527">
        <v>9</v>
      </c>
      <c r="AB527">
        <v>8</v>
      </c>
      <c r="AC527">
        <v>1</v>
      </c>
      <c r="AD527">
        <f>IF(Table13[[#This Row],[payment]]=1,1,0)</f>
        <v>1</v>
      </c>
      <c r="AE527">
        <f>IF(Table13[[#This Row],[payment]]=2,1,0)</f>
        <v>0</v>
      </c>
      <c r="AF527">
        <f>IF(Table13[[#This Row],[payment]]=3,1,0)</f>
        <v>0</v>
      </c>
      <c r="AG527">
        <v>2</v>
      </c>
      <c r="AH527">
        <f>IF(Table13[[#This Row],[method_payment]]=1,1,0)</f>
        <v>0</v>
      </c>
      <c r="AI527">
        <f>IF(Table13[[#This Row],[method_payment]]=2,1,0)</f>
        <v>1</v>
      </c>
      <c r="AJ527">
        <f>IF(Table13[[#This Row],[method_payment]]=3,1,0)</f>
        <v>0</v>
      </c>
      <c r="AK527">
        <f>IF(Table13[[#This Row],[method_payment]]=5,1,0)</f>
        <v>0</v>
      </c>
      <c r="AL527">
        <f>IF(Table13[[#This Row],[method_payment]]=6,1,0)</f>
        <v>0</v>
      </c>
      <c r="AM527" t="s">
        <v>16</v>
      </c>
      <c r="AN527" t="s">
        <v>16</v>
      </c>
      <c r="AO527">
        <v>2</v>
      </c>
      <c r="AP527" s="2">
        <v>57.36</v>
      </c>
      <c r="AQ527" s="3">
        <f>IF(AND(Table13[[#This Row],[Average_amount_spent_per_visit_last_3_months]]&gt;=1,Table13[[#This Row],[Average_amount_spent_per_visit_last_3_months]]&lt;=999),1,0)</f>
        <v>1</v>
      </c>
      <c r="AR527" s="3">
        <f>IF(AND(Table13[[#This Row],[Average_amount_spent_per_visit_last_3_months]]&gt;=1000,Table13[[#This Row],[Average_amount_spent_per_visit_last_3_months]]&lt;=6700),1,0)</f>
        <v>0</v>
      </c>
      <c r="AS527">
        <v>3</v>
      </c>
      <c r="AT527">
        <v>29</v>
      </c>
      <c r="AU527">
        <f>IF(AND(Table13[[#This Row],[Age]]&gt;=18,Table13[[#This Row],[Age]]&lt;=25),1,0)</f>
        <v>0</v>
      </c>
      <c r="AV527">
        <f>IF(AND(Table13[[#This Row],[Age]]&gt;=26,Table13[[#This Row],[Age]]&lt;=35),1,0)</f>
        <v>1</v>
      </c>
      <c r="AW527">
        <f>IF(AND(Table13[[#This Row],[Age]]&gt;=36,Table13[[#This Row],[Age]]&lt;=45),1,0)</f>
        <v>0</v>
      </c>
      <c r="AX527">
        <f>IF(AND(Table13[[#This Row],[Age]]&gt;=46,Table13[[#This Row],[Age]]&lt;=55),1,0)</f>
        <v>0</v>
      </c>
      <c r="AY527">
        <f>IF(AND(Table13[[#This Row],[Age]]&gt;=56,Table13[[#This Row],[Age]]&lt;=67),1,0)</f>
        <v>0</v>
      </c>
      <c r="AZ527" t="s">
        <v>24</v>
      </c>
      <c r="BA527">
        <f>IF(Table13[[#This Row],[Marital Status]]="Married",1,0)</f>
        <v>0</v>
      </c>
      <c r="BB527">
        <f>IF(Table13[[#This Row],[Marital Status]]="Single",1,0)</f>
        <v>1</v>
      </c>
      <c r="BC527" t="s">
        <v>27</v>
      </c>
      <c r="BD527">
        <f>IF(Table13[[#This Row],[gender]]="Male",1,0)</f>
        <v>1</v>
      </c>
      <c r="BE527">
        <f>IF(Table13[[#This Row],[gender]]="Female",1,0)</f>
        <v>0</v>
      </c>
      <c r="BF527" t="s">
        <v>19</v>
      </c>
      <c r="BG527">
        <f>IF(Table13[[#This Row],[Highest level of Education]]="Did not attend school",1,0)</f>
        <v>0</v>
      </c>
      <c r="BH527">
        <f>IF(Table13[[#This Row],[Highest level of Education]]="K12 completed",1,0)</f>
        <v>0</v>
      </c>
      <c r="BI527">
        <f>IF(Table13[[#This Row],[Highest level of Education]]="High School Completed",1,0)</f>
        <v>0</v>
      </c>
      <c r="BJ527">
        <f>IF(Table13[[#This Row],[Highest level of Education]]="Technical Diploma/Partially completed College",1,0)</f>
        <v>0</v>
      </c>
      <c r="BK527">
        <f>IF(Table13[[#This Row],[Highest level of Education]]="University/College Degree",1,0)</f>
        <v>1</v>
      </c>
      <c r="BL527">
        <f>IF(Table13[[#This Row],[Highest level of Education]]="Post-graduate education",1,0)</f>
        <v>0</v>
      </c>
      <c r="BM527">
        <v>0</v>
      </c>
      <c r="BN527">
        <v>1</v>
      </c>
      <c r="BO527">
        <v>2</v>
      </c>
      <c r="BP527">
        <f>IF(Table13[[#This Row],[Monthly_Income 1_5500 2_8000 3_11000 4_15000 5_20000 6_27000 7_35000 8_5000 9_51000 98_0]]=1,1,0)</f>
        <v>0</v>
      </c>
      <c r="BQ527">
        <f>IF(Table13[[#This Row],[Monthly_Income 1_5500 2_8000 3_11000 4_15000 5_20000 6_27000 7_35000 8_5000 9_51000 98_0]]=2,1,0)</f>
        <v>1</v>
      </c>
      <c r="BR527">
        <f>IF(Table13[[#This Row],[Monthly_Income 1_5500 2_8000 3_11000 4_15000 5_20000 6_27000 7_35000 8_5000 9_51000 98_0]]=3,1,0)</f>
        <v>0</v>
      </c>
      <c r="BS527">
        <f>IF(Table13[[#This Row],[Monthly_Income 1_5500 2_8000 3_11000 4_15000 5_20000 6_27000 7_35000 8_5000 9_51000 98_0]]=4,1,0)</f>
        <v>0</v>
      </c>
      <c r="BT527">
        <f>IF(Table13[[#This Row],[Monthly_Income 1_5500 2_8000 3_11000 4_15000 5_20000 6_27000 7_35000 8_5000 9_51000 98_0]]=5,1,0)</f>
        <v>0</v>
      </c>
      <c r="BU527">
        <f>IF(Table13[[#This Row],[Monthly_Income 1_5500 2_8000 3_11000 4_15000 5_20000 6_27000 7_35000 8_5000 9_51000 98_0]]=6,1,0)</f>
        <v>0</v>
      </c>
      <c r="BV527">
        <f>IF(Table13[[#This Row],[Monthly_Income 1_5500 2_8000 3_11000 4_15000 5_20000 6_27000 7_35000 8_5000 9_51000 98_0]]=7,1,0)</f>
        <v>0</v>
      </c>
      <c r="BW527">
        <f>IF(Table13[[#This Row],[Monthly_Income 1_5500 2_8000 3_11000 4_15000 5_20000 6_27000 7_35000 8_5000 9_51000 98_0]]=8,1,0)</f>
        <v>0</v>
      </c>
      <c r="BX527">
        <f>IF(Table13[[#This Row],[Monthly_Income 1_5500 2_8000 3_11000 4_15000 5_20000 6_27000 7_35000 8_5000 9_51000 98_0]]=9,1,0)</f>
        <v>0</v>
      </c>
      <c r="BY527">
        <f>IF(Table13[[#This Row],[Monthly_Income 1_5500 2_8000 3_11000 4_15000 5_20000 6_27000 7_35000 8_5000 9_51000 98_0]]=98,1,0)</f>
        <v>0</v>
      </c>
      <c r="BZ527">
        <v>6</v>
      </c>
      <c r="CA527">
        <f>IF(Table13[[#This Row],[Monthly_Household_Income]]=1,1,0)</f>
        <v>0</v>
      </c>
      <c r="CB527">
        <f>IF(Table13[[#This Row],[Monthly_Household_Income]]=2,1,0)</f>
        <v>0</v>
      </c>
      <c r="CC527">
        <f>IF(Table13[[#This Row],[Monthly_Household_Income]]=3,1,0)</f>
        <v>0</v>
      </c>
      <c r="CD527">
        <f>IF(Table13[[#This Row],[Monthly_Household_Income]]=4,1,0)</f>
        <v>0</v>
      </c>
      <c r="CE527">
        <f>IF(Table13[[#This Row],[Monthly_Household_Income]]=5,1,0)</f>
        <v>0</v>
      </c>
      <c r="CF527">
        <f>IF(Table13[[#This Row],[Monthly_Household_Income]]=6,1,0)</f>
        <v>1</v>
      </c>
      <c r="CG527">
        <f>IF(Table13[[#This Row],[Monthly_Household_Income]]=7,1,0)</f>
        <v>0</v>
      </c>
      <c r="CH527">
        <f>IF(Table13[[#This Row],[Monthly_Household_Income]]=8,1,0)</f>
        <v>0</v>
      </c>
      <c r="CI527">
        <f>IF(Table13[[#This Row],[Monthly_Household_Income]]=9,1,0)</f>
        <v>0</v>
      </c>
      <c r="CJ527">
        <f>IF(Table13[[#This Row],[Monthly_Household_Income]]=98,1,0)</f>
        <v>0</v>
      </c>
    </row>
    <row r="528" spans="1:88">
      <c r="A528">
        <v>1925</v>
      </c>
      <c r="B528" s="1">
        <v>42973</v>
      </c>
      <c r="C528" t="s">
        <v>29</v>
      </c>
      <c r="D528">
        <v>7</v>
      </c>
      <c r="E528">
        <v>9</v>
      </c>
      <c r="F528">
        <v>7</v>
      </c>
      <c r="G528">
        <v>7</v>
      </c>
      <c r="H528">
        <v>8</v>
      </c>
      <c r="I528">
        <v>7</v>
      </c>
      <c r="J528" t="s">
        <v>15</v>
      </c>
      <c r="K528">
        <v>8</v>
      </c>
      <c r="L528">
        <v>6</v>
      </c>
      <c r="M528">
        <v>8</v>
      </c>
      <c r="N528">
        <v>7</v>
      </c>
      <c r="O528">
        <v>8</v>
      </c>
      <c r="P528">
        <v>6</v>
      </c>
      <c r="Q528">
        <v>9</v>
      </c>
      <c r="R528">
        <v>9</v>
      </c>
      <c r="S528">
        <v>8</v>
      </c>
      <c r="T528">
        <v>10</v>
      </c>
      <c r="U528">
        <v>9</v>
      </c>
      <c r="V528">
        <v>7</v>
      </c>
      <c r="W528">
        <v>6</v>
      </c>
      <c r="X528">
        <v>8</v>
      </c>
      <c r="Y528">
        <v>8</v>
      </c>
      <c r="Z528">
        <v>9</v>
      </c>
      <c r="AA528">
        <v>7</v>
      </c>
      <c r="AB528">
        <v>7</v>
      </c>
      <c r="AC528">
        <v>2</v>
      </c>
      <c r="AD528">
        <f>IF(Table13[[#This Row],[payment]]=1,1,0)</f>
        <v>0</v>
      </c>
      <c r="AE528">
        <f>IF(Table13[[#This Row],[payment]]=2,1,0)</f>
        <v>1</v>
      </c>
      <c r="AF528">
        <f>IF(Table13[[#This Row],[payment]]=3,1,0)</f>
        <v>0</v>
      </c>
      <c r="AG528">
        <v>1</v>
      </c>
      <c r="AH528">
        <f>IF(Table13[[#This Row],[method_payment]]=1,1,0)</f>
        <v>1</v>
      </c>
      <c r="AI528">
        <f>IF(Table13[[#This Row],[method_payment]]=2,1,0)</f>
        <v>0</v>
      </c>
      <c r="AJ528">
        <f>IF(Table13[[#This Row],[method_payment]]=3,1,0)</f>
        <v>0</v>
      </c>
      <c r="AK528">
        <f>IF(Table13[[#This Row],[method_payment]]=5,1,0)</f>
        <v>0</v>
      </c>
      <c r="AL528">
        <f>IF(Table13[[#This Row],[method_payment]]=6,1,0)</f>
        <v>0</v>
      </c>
      <c r="AM528" t="s">
        <v>16</v>
      </c>
      <c r="AN528" t="s">
        <v>15</v>
      </c>
      <c r="AO528">
        <v>3</v>
      </c>
      <c r="AP528" s="2">
        <v>375.98</v>
      </c>
      <c r="AQ528" s="3">
        <f>IF(AND(Table13[[#This Row],[Average_amount_spent_per_visit_last_3_months]]&gt;=1,Table13[[#This Row],[Average_amount_spent_per_visit_last_3_months]]&lt;=999),1,0)</f>
        <v>1</v>
      </c>
      <c r="AR528" s="3">
        <f>IF(AND(Table13[[#This Row],[Average_amount_spent_per_visit_last_3_months]]&gt;=1000,Table13[[#This Row],[Average_amount_spent_per_visit_last_3_months]]&lt;=6700),1,0)</f>
        <v>0</v>
      </c>
      <c r="AS528">
        <v>3</v>
      </c>
      <c r="AT528">
        <v>46</v>
      </c>
      <c r="AU528">
        <f>IF(AND(Table13[[#This Row],[Age]]&gt;=18,Table13[[#This Row],[Age]]&lt;=25),1,0)</f>
        <v>0</v>
      </c>
      <c r="AV528">
        <f>IF(AND(Table13[[#This Row],[Age]]&gt;=26,Table13[[#This Row],[Age]]&lt;=35),1,0)</f>
        <v>0</v>
      </c>
      <c r="AW528">
        <f>IF(AND(Table13[[#This Row],[Age]]&gt;=36,Table13[[#This Row],[Age]]&lt;=45),1,0)</f>
        <v>0</v>
      </c>
      <c r="AX528">
        <f>IF(AND(Table13[[#This Row],[Age]]&gt;=46,Table13[[#This Row],[Age]]&lt;=55),1,0)</f>
        <v>1</v>
      </c>
      <c r="AY528">
        <f>IF(AND(Table13[[#This Row],[Age]]&gt;=56,Table13[[#This Row],[Age]]&lt;=67),1,0)</f>
        <v>0</v>
      </c>
      <c r="AZ528" t="s">
        <v>25</v>
      </c>
      <c r="BA528">
        <f>IF(Table13[[#This Row],[Marital Status]]="Married",1,0)</f>
        <v>1</v>
      </c>
      <c r="BB528">
        <f>IF(Table13[[#This Row],[Marital Status]]="Single",1,0)</f>
        <v>0</v>
      </c>
      <c r="BC528" t="s">
        <v>28</v>
      </c>
      <c r="BD528">
        <f>IF(Table13[[#This Row],[gender]]="Male",1,0)</f>
        <v>0</v>
      </c>
      <c r="BE528">
        <f>IF(Table13[[#This Row],[gender]]="Female",1,0)</f>
        <v>1</v>
      </c>
      <c r="BF528" t="s">
        <v>18</v>
      </c>
      <c r="BG528">
        <f>IF(Table13[[#This Row],[Highest level of Education]]="Did not attend school",1,0)</f>
        <v>0</v>
      </c>
      <c r="BH528">
        <f>IF(Table13[[#This Row],[Highest level of Education]]="K12 completed",1,0)</f>
        <v>0</v>
      </c>
      <c r="BI528">
        <f>IF(Table13[[#This Row],[Highest level of Education]]="High School Completed",1,0)</f>
        <v>0</v>
      </c>
      <c r="BJ528">
        <f>IF(Table13[[#This Row],[Highest level of Education]]="Technical Diploma/Partially completed College",1,0)</f>
        <v>0</v>
      </c>
      <c r="BK528">
        <f>IF(Table13[[#This Row],[Highest level of Education]]="University/College Degree",1,0)</f>
        <v>0</v>
      </c>
      <c r="BL528">
        <f>IF(Table13[[#This Row],[Highest level of Education]]="Post-graduate education",1,0)</f>
        <v>1</v>
      </c>
      <c r="BM528">
        <v>4</v>
      </c>
      <c r="BN528">
        <v>1</v>
      </c>
      <c r="BO528">
        <v>6</v>
      </c>
      <c r="BP528">
        <f>IF(Table13[[#This Row],[Monthly_Income 1_5500 2_8000 3_11000 4_15000 5_20000 6_27000 7_35000 8_5000 9_51000 98_0]]=1,1,0)</f>
        <v>0</v>
      </c>
      <c r="BQ528">
        <f>IF(Table13[[#This Row],[Monthly_Income 1_5500 2_8000 3_11000 4_15000 5_20000 6_27000 7_35000 8_5000 9_51000 98_0]]=2,1,0)</f>
        <v>0</v>
      </c>
      <c r="BR528">
        <f>IF(Table13[[#This Row],[Monthly_Income 1_5500 2_8000 3_11000 4_15000 5_20000 6_27000 7_35000 8_5000 9_51000 98_0]]=3,1,0)</f>
        <v>0</v>
      </c>
      <c r="BS528">
        <f>IF(Table13[[#This Row],[Monthly_Income 1_5500 2_8000 3_11000 4_15000 5_20000 6_27000 7_35000 8_5000 9_51000 98_0]]=4,1,0)</f>
        <v>0</v>
      </c>
      <c r="BT528">
        <f>IF(Table13[[#This Row],[Monthly_Income 1_5500 2_8000 3_11000 4_15000 5_20000 6_27000 7_35000 8_5000 9_51000 98_0]]=5,1,0)</f>
        <v>0</v>
      </c>
      <c r="BU528">
        <f>IF(Table13[[#This Row],[Monthly_Income 1_5500 2_8000 3_11000 4_15000 5_20000 6_27000 7_35000 8_5000 9_51000 98_0]]=6,1,0)</f>
        <v>1</v>
      </c>
      <c r="BV528">
        <f>IF(Table13[[#This Row],[Monthly_Income 1_5500 2_8000 3_11000 4_15000 5_20000 6_27000 7_35000 8_5000 9_51000 98_0]]=7,1,0)</f>
        <v>0</v>
      </c>
      <c r="BW528">
        <f>IF(Table13[[#This Row],[Monthly_Income 1_5500 2_8000 3_11000 4_15000 5_20000 6_27000 7_35000 8_5000 9_51000 98_0]]=8,1,0)</f>
        <v>0</v>
      </c>
      <c r="BX528">
        <f>IF(Table13[[#This Row],[Monthly_Income 1_5500 2_8000 3_11000 4_15000 5_20000 6_27000 7_35000 8_5000 9_51000 98_0]]=9,1,0)</f>
        <v>0</v>
      </c>
      <c r="BY528">
        <f>IF(Table13[[#This Row],[Monthly_Income 1_5500 2_8000 3_11000 4_15000 5_20000 6_27000 7_35000 8_5000 9_51000 98_0]]=98,1,0)</f>
        <v>0</v>
      </c>
      <c r="BZ528">
        <v>8</v>
      </c>
      <c r="CA528">
        <f>IF(Table13[[#This Row],[Monthly_Household_Income]]=1,1,0)</f>
        <v>0</v>
      </c>
      <c r="CB528">
        <f>IF(Table13[[#This Row],[Monthly_Household_Income]]=2,1,0)</f>
        <v>0</v>
      </c>
      <c r="CC528">
        <f>IF(Table13[[#This Row],[Monthly_Household_Income]]=3,1,0)</f>
        <v>0</v>
      </c>
      <c r="CD528">
        <f>IF(Table13[[#This Row],[Monthly_Household_Income]]=4,1,0)</f>
        <v>0</v>
      </c>
      <c r="CE528">
        <f>IF(Table13[[#This Row],[Monthly_Household_Income]]=5,1,0)</f>
        <v>0</v>
      </c>
      <c r="CF528">
        <f>IF(Table13[[#This Row],[Monthly_Household_Income]]=6,1,0)</f>
        <v>0</v>
      </c>
      <c r="CG528">
        <f>IF(Table13[[#This Row],[Monthly_Household_Income]]=7,1,0)</f>
        <v>0</v>
      </c>
      <c r="CH528">
        <f>IF(Table13[[#This Row],[Monthly_Household_Income]]=8,1,0)</f>
        <v>1</v>
      </c>
      <c r="CI528">
        <f>IF(Table13[[#This Row],[Monthly_Household_Income]]=9,1,0)</f>
        <v>0</v>
      </c>
      <c r="CJ528">
        <f>IF(Table13[[#This Row],[Monthly_Household_Income]]=98,1,0)</f>
        <v>0</v>
      </c>
    </row>
    <row r="529" spans="1:88">
      <c r="A529">
        <v>1926</v>
      </c>
      <c r="B529" s="1">
        <v>43223</v>
      </c>
      <c r="C529" t="s">
        <v>33</v>
      </c>
      <c r="D529">
        <v>8</v>
      </c>
      <c r="E529">
        <v>7</v>
      </c>
      <c r="F529">
        <v>8</v>
      </c>
      <c r="G529">
        <v>7</v>
      </c>
      <c r="H529">
        <v>7</v>
      </c>
      <c r="I529">
        <v>7</v>
      </c>
      <c r="J529" t="s">
        <v>15</v>
      </c>
      <c r="K529">
        <v>9</v>
      </c>
      <c r="L529">
        <v>9</v>
      </c>
      <c r="M529">
        <v>7</v>
      </c>
      <c r="N529">
        <v>7</v>
      </c>
      <c r="O529">
        <v>7</v>
      </c>
      <c r="P529">
        <v>9</v>
      </c>
      <c r="Q529">
        <v>7</v>
      </c>
      <c r="R529">
        <v>9</v>
      </c>
      <c r="S529">
        <v>8</v>
      </c>
      <c r="T529">
        <v>6</v>
      </c>
      <c r="U529">
        <v>7</v>
      </c>
      <c r="V529">
        <v>7</v>
      </c>
      <c r="W529">
        <v>7</v>
      </c>
      <c r="X529">
        <v>0</v>
      </c>
      <c r="Y529">
        <v>9</v>
      </c>
      <c r="Z529">
        <v>8</v>
      </c>
      <c r="AA529">
        <v>9</v>
      </c>
      <c r="AB529">
        <v>0</v>
      </c>
      <c r="AC529">
        <v>2</v>
      </c>
      <c r="AD529">
        <f>IF(Table13[[#This Row],[payment]]=1,1,0)</f>
        <v>0</v>
      </c>
      <c r="AE529">
        <f>IF(Table13[[#This Row],[payment]]=2,1,0)</f>
        <v>1</v>
      </c>
      <c r="AF529">
        <f>IF(Table13[[#This Row],[payment]]=3,1,0)</f>
        <v>0</v>
      </c>
      <c r="AG529">
        <v>1</v>
      </c>
      <c r="AH529">
        <f>IF(Table13[[#This Row],[method_payment]]=1,1,0)</f>
        <v>1</v>
      </c>
      <c r="AI529">
        <f>IF(Table13[[#This Row],[method_payment]]=2,1,0)</f>
        <v>0</v>
      </c>
      <c r="AJ529">
        <f>IF(Table13[[#This Row],[method_payment]]=3,1,0)</f>
        <v>0</v>
      </c>
      <c r="AK529">
        <f>IF(Table13[[#This Row],[method_payment]]=5,1,0)</f>
        <v>0</v>
      </c>
      <c r="AL529">
        <f>IF(Table13[[#This Row],[method_payment]]=6,1,0)</f>
        <v>0</v>
      </c>
      <c r="AM529" t="s">
        <v>16</v>
      </c>
      <c r="AN529" t="s">
        <v>16</v>
      </c>
      <c r="AO529">
        <v>5</v>
      </c>
      <c r="AP529" s="2">
        <v>82.56</v>
      </c>
      <c r="AQ529" s="3">
        <f>IF(AND(Table13[[#This Row],[Average_amount_spent_per_visit_last_3_months]]&gt;=1,Table13[[#This Row],[Average_amount_spent_per_visit_last_3_months]]&lt;=999),1,0)</f>
        <v>1</v>
      </c>
      <c r="AR529" s="3">
        <f>IF(AND(Table13[[#This Row],[Average_amount_spent_per_visit_last_3_months]]&gt;=1000,Table13[[#This Row],[Average_amount_spent_per_visit_last_3_months]]&lt;=6700),1,0)</f>
        <v>0</v>
      </c>
      <c r="AS529">
        <v>3</v>
      </c>
      <c r="AT529">
        <v>34</v>
      </c>
      <c r="AU529">
        <f>IF(AND(Table13[[#This Row],[Age]]&gt;=18,Table13[[#This Row],[Age]]&lt;=25),1,0)</f>
        <v>0</v>
      </c>
      <c r="AV529">
        <f>IF(AND(Table13[[#This Row],[Age]]&gt;=26,Table13[[#This Row],[Age]]&lt;=35),1,0)</f>
        <v>1</v>
      </c>
      <c r="AW529">
        <f>IF(AND(Table13[[#This Row],[Age]]&gt;=36,Table13[[#This Row],[Age]]&lt;=45),1,0)</f>
        <v>0</v>
      </c>
      <c r="AX529">
        <f>IF(AND(Table13[[#This Row],[Age]]&gt;=46,Table13[[#This Row],[Age]]&lt;=55),1,0)</f>
        <v>0</v>
      </c>
      <c r="AY529">
        <f>IF(AND(Table13[[#This Row],[Age]]&gt;=56,Table13[[#This Row],[Age]]&lt;=67),1,0)</f>
        <v>0</v>
      </c>
      <c r="AZ529" t="s">
        <v>24</v>
      </c>
      <c r="BA529">
        <f>IF(Table13[[#This Row],[Marital Status]]="Married",1,0)</f>
        <v>0</v>
      </c>
      <c r="BB529">
        <f>IF(Table13[[#This Row],[Marital Status]]="Single",1,0)</f>
        <v>1</v>
      </c>
      <c r="BC529" t="s">
        <v>27</v>
      </c>
      <c r="BD529">
        <f>IF(Table13[[#This Row],[gender]]="Male",1,0)</f>
        <v>1</v>
      </c>
      <c r="BE529">
        <f>IF(Table13[[#This Row],[gender]]="Female",1,0)</f>
        <v>0</v>
      </c>
      <c r="BF529" t="s">
        <v>23</v>
      </c>
      <c r="BG529">
        <f>IF(Table13[[#This Row],[Highest level of Education]]="Did not attend school",1,0)</f>
        <v>0</v>
      </c>
      <c r="BH529">
        <f>IF(Table13[[#This Row],[Highest level of Education]]="K12 completed",1,0)</f>
        <v>0</v>
      </c>
      <c r="BI529">
        <f>IF(Table13[[#This Row],[Highest level of Education]]="High School Completed",1,0)</f>
        <v>0</v>
      </c>
      <c r="BJ529">
        <f>IF(Table13[[#This Row],[Highest level of Education]]="Technical Diploma/Partially completed College",1,0)</f>
        <v>1</v>
      </c>
      <c r="BK529">
        <f>IF(Table13[[#This Row],[Highest level of Education]]="University/College Degree",1,0)</f>
        <v>0</v>
      </c>
      <c r="BL529">
        <f>IF(Table13[[#This Row],[Highest level of Education]]="Post-graduate education",1,0)</f>
        <v>0</v>
      </c>
      <c r="BM529">
        <v>0</v>
      </c>
      <c r="BN529">
        <v>1</v>
      </c>
      <c r="BO529">
        <v>3</v>
      </c>
      <c r="BP529">
        <f>IF(Table13[[#This Row],[Monthly_Income 1_5500 2_8000 3_11000 4_15000 5_20000 6_27000 7_35000 8_5000 9_51000 98_0]]=1,1,0)</f>
        <v>0</v>
      </c>
      <c r="BQ529">
        <f>IF(Table13[[#This Row],[Monthly_Income 1_5500 2_8000 3_11000 4_15000 5_20000 6_27000 7_35000 8_5000 9_51000 98_0]]=2,1,0)</f>
        <v>0</v>
      </c>
      <c r="BR529">
        <f>IF(Table13[[#This Row],[Monthly_Income 1_5500 2_8000 3_11000 4_15000 5_20000 6_27000 7_35000 8_5000 9_51000 98_0]]=3,1,0)</f>
        <v>1</v>
      </c>
      <c r="BS529">
        <f>IF(Table13[[#This Row],[Monthly_Income 1_5500 2_8000 3_11000 4_15000 5_20000 6_27000 7_35000 8_5000 9_51000 98_0]]=4,1,0)</f>
        <v>0</v>
      </c>
      <c r="BT529">
        <f>IF(Table13[[#This Row],[Monthly_Income 1_5500 2_8000 3_11000 4_15000 5_20000 6_27000 7_35000 8_5000 9_51000 98_0]]=5,1,0)</f>
        <v>0</v>
      </c>
      <c r="BU529">
        <f>IF(Table13[[#This Row],[Monthly_Income 1_5500 2_8000 3_11000 4_15000 5_20000 6_27000 7_35000 8_5000 9_51000 98_0]]=6,1,0)</f>
        <v>0</v>
      </c>
      <c r="BV529">
        <f>IF(Table13[[#This Row],[Monthly_Income 1_5500 2_8000 3_11000 4_15000 5_20000 6_27000 7_35000 8_5000 9_51000 98_0]]=7,1,0)</f>
        <v>0</v>
      </c>
      <c r="BW529">
        <f>IF(Table13[[#This Row],[Monthly_Income 1_5500 2_8000 3_11000 4_15000 5_20000 6_27000 7_35000 8_5000 9_51000 98_0]]=8,1,0)</f>
        <v>0</v>
      </c>
      <c r="BX529">
        <f>IF(Table13[[#This Row],[Monthly_Income 1_5500 2_8000 3_11000 4_15000 5_20000 6_27000 7_35000 8_5000 9_51000 98_0]]=9,1,0)</f>
        <v>0</v>
      </c>
      <c r="BY529">
        <f>IF(Table13[[#This Row],[Monthly_Income 1_5500 2_8000 3_11000 4_15000 5_20000 6_27000 7_35000 8_5000 9_51000 98_0]]=98,1,0)</f>
        <v>0</v>
      </c>
      <c r="BZ529">
        <v>4</v>
      </c>
      <c r="CA529">
        <f>IF(Table13[[#This Row],[Monthly_Household_Income]]=1,1,0)</f>
        <v>0</v>
      </c>
      <c r="CB529">
        <f>IF(Table13[[#This Row],[Monthly_Household_Income]]=2,1,0)</f>
        <v>0</v>
      </c>
      <c r="CC529">
        <f>IF(Table13[[#This Row],[Monthly_Household_Income]]=3,1,0)</f>
        <v>0</v>
      </c>
      <c r="CD529">
        <f>IF(Table13[[#This Row],[Monthly_Household_Income]]=4,1,0)</f>
        <v>1</v>
      </c>
      <c r="CE529">
        <f>IF(Table13[[#This Row],[Monthly_Household_Income]]=5,1,0)</f>
        <v>0</v>
      </c>
      <c r="CF529">
        <f>IF(Table13[[#This Row],[Monthly_Household_Income]]=6,1,0)</f>
        <v>0</v>
      </c>
      <c r="CG529">
        <f>IF(Table13[[#This Row],[Monthly_Household_Income]]=7,1,0)</f>
        <v>0</v>
      </c>
      <c r="CH529">
        <f>IF(Table13[[#This Row],[Monthly_Household_Income]]=8,1,0)</f>
        <v>0</v>
      </c>
      <c r="CI529">
        <f>IF(Table13[[#This Row],[Monthly_Household_Income]]=9,1,0)</f>
        <v>0</v>
      </c>
      <c r="CJ529">
        <f>IF(Table13[[#This Row],[Monthly_Household_Income]]=98,1,0)</f>
        <v>0</v>
      </c>
    </row>
    <row r="530" spans="1:88">
      <c r="A530">
        <v>1931</v>
      </c>
      <c r="B530" s="1">
        <v>43038</v>
      </c>
      <c r="C530" t="s">
        <v>32</v>
      </c>
      <c r="D530">
        <v>6</v>
      </c>
      <c r="E530">
        <v>7</v>
      </c>
      <c r="F530">
        <v>6</v>
      </c>
      <c r="G530">
        <v>6</v>
      </c>
      <c r="H530">
        <v>6</v>
      </c>
      <c r="I530">
        <v>6</v>
      </c>
      <c r="J530" t="s">
        <v>15</v>
      </c>
      <c r="K530">
        <v>7</v>
      </c>
      <c r="L530">
        <v>6</v>
      </c>
      <c r="M530">
        <v>6</v>
      </c>
      <c r="N530">
        <v>7</v>
      </c>
      <c r="O530">
        <v>6</v>
      </c>
      <c r="P530">
        <v>7</v>
      </c>
      <c r="Q530">
        <v>7</v>
      </c>
      <c r="R530">
        <v>6</v>
      </c>
      <c r="S530">
        <v>7</v>
      </c>
      <c r="T530">
        <v>6</v>
      </c>
      <c r="U530">
        <v>7</v>
      </c>
      <c r="V530">
        <v>7</v>
      </c>
      <c r="W530">
        <v>6</v>
      </c>
      <c r="X530">
        <v>6</v>
      </c>
      <c r="Y530">
        <v>7</v>
      </c>
      <c r="Z530">
        <v>6</v>
      </c>
      <c r="AA530">
        <v>7</v>
      </c>
      <c r="AB530">
        <v>6</v>
      </c>
      <c r="AC530">
        <v>1</v>
      </c>
      <c r="AD530">
        <f>IF(Table13[[#This Row],[payment]]=1,1,0)</f>
        <v>1</v>
      </c>
      <c r="AE530">
        <f>IF(Table13[[#This Row],[payment]]=2,1,0)</f>
        <v>0</v>
      </c>
      <c r="AF530">
        <f>IF(Table13[[#This Row],[payment]]=3,1,0)</f>
        <v>0</v>
      </c>
      <c r="AG530">
        <v>2</v>
      </c>
      <c r="AH530">
        <f>IF(Table13[[#This Row],[method_payment]]=1,1,0)</f>
        <v>0</v>
      </c>
      <c r="AI530">
        <f>IF(Table13[[#This Row],[method_payment]]=2,1,0)</f>
        <v>1</v>
      </c>
      <c r="AJ530">
        <f>IF(Table13[[#This Row],[method_payment]]=3,1,0)</f>
        <v>0</v>
      </c>
      <c r="AK530">
        <f>IF(Table13[[#This Row],[method_payment]]=5,1,0)</f>
        <v>0</v>
      </c>
      <c r="AL530">
        <f>IF(Table13[[#This Row],[method_payment]]=6,1,0)</f>
        <v>0</v>
      </c>
      <c r="AM530" t="s">
        <v>15</v>
      </c>
      <c r="AN530" t="s">
        <v>16</v>
      </c>
      <c r="AO530">
        <v>1</v>
      </c>
      <c r="AP530" s="2">
        <v>1981.25</v>
      </c>
      <c r="AQ530" s="3">
        <f>IF(AND(Table13[[#This Row],[Average_amount_spent_per_visit_last_3_months]]&gt;=1,Table13[[#This Row],[Average_amount_spent_per_visit_last_3_months]]&lt;=999),1,0)</f>
        <v>0</v>
      </c>
      <c r="AR530" s="3">
        <f>IF(AND(Table13[[#This Row],[Average_amount_spent_per_visit_last_3_months]]&gt;=1000,Table13[[#This Row],[Average_amount_spent_per_visit_last_3_months]]&lt;=6700),1,0)</f>
        <v>1</v>
      </c>
      <c r="AS530">
        <v>3</v>
      </c>
      <c r="AT530">
        <v>37</v>
      </c>
      <c r="AU530">
        <f>IF(AND(Table13[[#This Row],[Age]]&gt;=18,Table13[[#This Row],[Age]]&lt;=25),1,0)</f>
        <v>0</v>
      </c>
      <c r="AV530">
        <f>IF(AND(Table13[[#This Row],[Age]]&gt;=26,Table13[[#This Row],[Age]]&lt;=35),1,0)</f>
        <v>0</v>
      </c>
      <c r="AW530">
        <f>IF(AND(Table13[[#This Row],[Age]]&gt;=36,Table13[[#This Row],[Age]]&lt;=45),1,0)</f>
        <v>1</v>
      </c>
      <c r="AX530">
        <f>IF(AND(Table13[[#This Row],[Age]]&gt;=46,Table13[[#This Row],[Age]]&lt;=55),1,0)</f>
        <v>0</v>
      </c>
      <c r="AY530">
        <f>IF(AND(Table13[[#This Row],[Age]]&gt;=56,Table13[[#This Row],[Age]]&lt;=67),1,0)</f>
        <v>0</v>
      </c>
      <c r="AZ530" t="s">
        <v>25</v>
      </c>
      <c r="BA530">
        <f>IF(Table13[[#This Row],[Marital Status]]="Married",1,0)</f>
        <v>1</v>
      </c>
      <c r="BB530">
        <f>IF(Table13[[#This Row],[Marital Status]]="Single",1,0)</f>
        <v>0</v>
      </c>
      <c r="BC530" t="s">
        <v>27</v>
      </c>
      <c r="BD530">
        <f>IF(Table13[[#This Row],[gender]]="Male",1,0)</f>
        <v>1</v>
      </c>
      <c r="BE530">
        <f>IF(Table13[[#This Row],[gender]]="Female",1,0)</f>
        <v>0</v>
      </c>
      <c r="BF530" t="s">
        <v>19</v>
      </c>
      <c r="BG530">
        <f>IF(Table13[[#This Row],[Highest level of Education]]="Did not attend school",1,0)</f>
        <v>0</v>
      </c>
      <c r="BH530">
        <f>IF(Table13[[#This Row],[Highest level of Education]]="K12 completed",1,0)</f>
        <v>0</v>
      </c>
      <c r="BI530">
        <f>IF(Table13[[#This Row],[Highest level of Education]]="High School Completed",1,0)</f>
        <v>0</v>
      </c>
      <c r="BJ530">
        <f>IF(Table13[[#This Row],[Highest level of Education]]="Technical Diploma/Partially completed College",1,0)</f>
        <v>0</v>
      </c>
      <c r="BK530">
        <f>IF(Table13[[#This Row],[Highest level of Education]]="University/College Degree",1,0)</f>
        <v>1</v>
      </c>
      <c r="BL530">
        <f>IF(Table13[[#This Row],[Highest level of Education]]="Post-graduate education",1,0)</f>
        <v>0</v>
      </c>
      <c r="BM530">
        <v>2</v>
      </c>
      <c r="BN530">
        <v>1</v>
      </c>
      <c r="BO530">
        <v>5</v>
      </c>
      <c r="BP530">
        <f>IF(Table13[[#This Row],[Monthly_Income 1_5500 2_8000 3_11000 4_15000 5_20000 6_27000 7_35000 8_5000 9_51000 98_0]]=1,1,0)</f>
        <v>0</v>
      </c>
      <c r="BQ530">
        <f>IF(Table13[[#This Row],[Monthly_Income 1_5500 2_8000 3_11000 4_15000 5_20000 6_27000 7_35000 8_5000 9_51000 98_0]]=2,1,0)</f>
        <v>0</v>
      </c>
      <c r="BR530">
        <f>IF(Table13[[#This Row],[Monthly_Income 1_5500 2_8000 3_11000 4_15000 5_20000 6_27000 7_35000 8_5000 9_51000 98_0]]=3,1,0)</f>
        <v>0</v>
      </c>
      <c r="BS530">
        <f>IF(Table13[[#This Row],[Monthly_Income 1_5500 2_8000 3_11000 4_15000 5_20000 6_27000 7_35000 8_5000 9_51000 98_0]]=4,1,0)</f>
        <v>0</v>
      </c>
      <c r="BT530">
        <f>IF(Table13[[#This Row],[Monthly_Income 1_5500 2_8000 3_11000 4_15000 5_20000 6_27000 7_35000 8_5000 9_51000 98_0]]=5,1,0)</f>
        <v>1</v>
      </c>
      <c r="BU530">
        <f>IF(Table13[[#This Row],[Monthly_Income 1_5500 2_8000 3_11000 4_15000 5_20000 6_27000 7_35000 8_5000 9_51000 98_0]]=6,1,0)</f>
        <v>0</v>
      </c>
      <c r="BV530">
        <f>IF(Table13[[#This Row],[Monthly_Income 1_5500 2_8000 3_11000 4_15000 5_20000 6_27000 7_35000 8_5000 9_51000 98_0]]=7,1,0)</f>
        <v>0</v>
      </c>
      <c r="BW530">
        <f>IF(Table13[[#This Row],[Monthly_Income 1_5500 2_8000 3_11000 4_15000 5_20000 6_27000 7_35000 8_5000 9_51000 98_0]]=8,1,0)</f>
        <v>0</v>
      </c>
      <c r="BX530">
        <f>IF(Table13[[#This Row],[Monthly_Income 1_5500 2_8000 3_11000 4_15000 5_20000 6_27000 7_35000 8_5000 9_51000 98_0]]=9,1,0)</f>
        <v>0</v>
      </c>
      <c r="BY530">
        <f>IF(Table13[[#This Row],[Monthly_Income 1_5500 2_8000 3_11000 4_15000 5_20000 6_27000 7_35000 8_5000 9_51000 98_0]]=98,1,0)</f>
        <v>0</v>
      </c>
      <c r="BZ530">
        <v>5</v>
      </c>
      <c r="CA530">
        <f>IF(Table13[[#This Row],[Monthly_Household_Income]]=1,1,0)</f>
        <v>0</v>
      </c>
      <c r="CB530">
        <f>IF(Table13[[#This Row],[Monthly_Household_Income]]=2,1,0)</f>
        <v>0</v>
      </c>
      <c r="CC530">
        <f>IF(Table13[[#This Row],[Monthly_Household_Income]]=3,1,0)</f>
        <v>0</v>
      </c>
      <c r="CD530">
        <f>IF(Table13[[#This Row],[Monthly_Household_Income]]=4,1,0)</f>
        <v>0</v>
      </c>
      <c r="CE530">
        <f>IF(Table13[[#This Row],[Monthly_Household_Income]]=5,1,0)</f>
        <v>1</v>
      </c>
      <c r="CF530">
        <f>IF(Table13[[#This Row],[Monthly_Household_Income]]=6,1,0)</f>
        <v>0</v>
      </c>
      <c r="CG530">
        <f>IF(Table13[[#This Row],[Monthly_Household_Income]]=7,1,0)</f>
        <v>0</v>
      </c>
      <c r="CH530">
        <f>IF(Table13[[#This Row],[Monthly_Household_Income]]=8,1,0)</f>
        <v>0</v>
      </c>
      <c r="CI530">
        <f>IF(Table13[[#This Row],[Monthly_Household_Income]]=9,1,0)</f>
        <v>0</v>
      </c>
      <c r="CJ530">
        <f>IF(Table13[[#This Row],[Monthly_Household_Income]]=98,1,0)</f>
        <v>0</v>
      </c>
    </row>
    <row r="531" spans="1:88">
      <c r="A531">
        <v>1936</v>
      </c>
      <c r="B531" s="1">
        <v>43251</v>
      </c>
      <c r="C531" t="s">
        <v>32</v>
      </c>
      <c r="D531">
        <v>8</v>
      </c>
      <c r="E531">
        <v>7</v>
      </c>
      <c r="F531">
        <v>7</v>
      </c>
      <c r="G531">
        <v>7</v>
      </c>
      <c r="H531">
        <v>7</v>
      </c>
      <c r="I531">
        <v>6</v>
      </c>
      <c r="J531" t="s">
        <v>15</v>
      </c>
      <c r="K531">
        <v>9</v>
      </c>
      <c r="L531">
        <v>9</v>
      </c>
      <c r="M531">
        <v>9</v>
      </c>
      <c r="N531">
        <v>8</v>
      </c>
      <c r="O531">
        <v>6</v>
      </c>
      <c r="P531">
        <v>6</v>
      </c>
      <c r="Q531">
        <v>8</v>
      </c>
      <c r="R531">
        <v>7</v>
      </c>
      <c r="S531">
        <v>6</v>
      </c>
      <c r="T531">
        <v>6</v>
      </c>
      <c r="U531">
        <v>7</v>
      </c>
      <c r="V531">
        <v>8</v>
      </c>
      <c r="W531">
        <v>6</v>
      </c>
      <c r="X531">
        <v>6</v>
      </c>
      <c r="Y531">
        <v>7</v>
      </c>
      <c r="Z531">
        <v>8</v>
      </c>
      <c r="AA531">
        <v>7</v>
      </c>
      <c r="AB531">
        <v>6</v>
      </c>
      <c r="AC531">
        <v>2</v>
      </c>
      <c r="AD531">
        <f>IF(Table13[[#This Row],[payment]]=1,1,0)</f>
        <v>0</v>
      </c>
      <c r="AE531">
        <f>IF(Table13[[#This Row],[payment]]=2,1,0)</f>
        <v>1</v>
      </c>
      <c r="AF531">
        <f>IF(Table13[[#This Row],[payment]]=3,1,0)</f>
        <v>0</v>
      </c>
      <c r="AG531">
        <v>2</v>
      </c>
      <c r="AH531">
        <f>IF(Table13[[#This Row],[method_payment]]=1,1,0)</f>
        <v>0</v>
      </c>
      <c r="AI531">
        <f>IF(Table13[[#This Row],[method_payment]]=2,1,0)</f>
        <v>1</v>
      </c>
      <c r="AJ531">
        <f>IF(Table13[[#This Row],[method_payment]]=3,1,0)</f>
        <v>0</v>
      </c>
      <c r="AK531">
        <f>IF(Table13[[#This Row],[method_payment]]=5,1,0)</f>
        <v>0</v>
      </c>
      <c r="AL531">
        <f>IF(Table13[[#This Row],[method_payment]]=6,1,0)</f>
        <v>0</v>
      </c>
      <c r="AM531" t="s">
        <v>16</v>
      </c>
      <c r="AN531" t="s">
        <v>16</v>
      </c>
      <c r="AO531">
        <v>2</v>
      </c>
      <c r="AP531" s="2">
        <v>293.22000000000003</v>
      </c>
      <c r="AQ531" s="3">
        <f>IF(AND(Table13[[#This Row],[Average_amount_spent_per_visit_last_3_months]]&gt;=1,Table13[[#This Row],[Average_amount_spent_per_visit_last_3_months]]&lt;=999),1,0)</f>
        <v>1</v>
      </c>
      <c r="AR531" s="3">
        <f>IF(AND(Table13[[#This Row],[Average_amount_spent_per_visit_last_3_months]]&gt;=1000,Table13[[#This Row],[Average_amount_spent_per_visit_last_3_months]]&lt;=6700),1,0)</f>
        <v>0</v>
      </c>
      <c r="AS531">
        <v>3</v>
      </c>
      <c r="AT531">
        <v>42</v>
      </c>
      <c r="AU531">
        <f>IF(AND(Table13[[#This Row],[Age]]&gt;=18,Table13[[#This Row],[Age]]&lt;=25),1,0)</f>
        <v>0</v>
      </c>
      <c r="AV531">
        <f>IF(AND(Table13[[#This Row],[Age]]&gt;=26,Table13[[#This Row],[Age]]&lt;=35),1,0)</f>
        <v>0</v>
      </c>
      <c r="AW531">
        <f>IF(AND(Table13[[#This Row],[Age]]&gt;=36,Table13[[#This Row],[Age]]&lt;=45),1,0)</f>
        <v>1</v>
      </c>
      <c r="AX531">
        <f>IF(AND(Table13[[#This Row],[Age]]&gt;=46,Table13[[#This Row],[Age]]&lt;=55),1,0)</f>
        <v>0</v>
      </c>
      <c r="AY531">
        <f>IF(AND(Table13[[#This Row],[Age]]&gt;=56,Table13[[#This Row],[Age]]&lt;=67),1,0)</f>
        <v>0</v>
      </c>
      <c r="AZ531" t="s">
        <v>25</v>
      </c>
      <c r="BA531">
        <f>IF(Table13[[#This Row],[Marital Status]]="Married",1,0)</f>
        <v>1</v>
      </c>
      <c r="BB531">
        <f>IF(Table13[[#This Row],[Marital Status]]="Single",1,0)</f>
        <v>0</v>
      </c>
      <c r="BC531" t="s">
        <v>28</v>
      </c>
      <c r="BD531">
        <f>IF(Table13[[#This Row],[gender]]="Male",1,0)</f>
        <v>0</v>
      </c>
      <c r="BE531">
        <f>IF(Table13[[#This Row],[gender]]="Female",1,0)</f>
        <v>1</v>
      </c>
      <c r="BF531" t="s">
        <v>19</v>
      </c>
      <c r="BG531">
        <f>IF(Table13[[#This Row],[Highest level of Education]]="Did not attend school",1,0)</f>
        <v>0</v>
      </c>
      <c r="BH531">
        <f>IF(Table13[[#This Row],[Highest level of Education]]="K12 completed",1,0)</f>
        <v>0</v>
      </c>
      <c r="BI531">
        <f>IF(Table13[[#This Row],[Highest level of Education]]="High School Completed",1,0)</f>
        <v>0</v>
      </c>
      <c r="BJ531">
        <f>IF(Table13[[#This Row],[Highest level of Education]]="Technical Diploma/Partially completed College",1,0)</f>
        <v>0</v>
      </c>
      <c r="BK531">
        <f>IF(Table13[[#This Row],[Highest level of Education]]="University/College Degree",1,0)</f>
        <v>1</v>
      </c>
      <c r="BL531">
        <f>IF(Table13[[#This Row],[Highest level of Education]]="Post-graduate education",1,0)</f>
        <v>0</v>
      </c>
      <c r="BM531">
        <v>2</v>
      </c>
      <c r="BN531">
        <v>1</v>
      </c>
      <c r="BO531">
        <v>4</v>
      </c>
      <c r="BP531">
        <f>IF(Table13[[#This Row],[Monthly_Income 1_5500 2_8000 3_11000 4_15000 5_20000 6_27000 7_35000 8_5000 9_51000 98_0]]=1,1,0)</f>
        <v>0</v>
      </c>
      <c r="BQ531">
        <f>IF(Table13[[#This Row],[Monthly_Income 1_5500 2_8000 3_11000 4_15000 5_20000 6_27000 7_35000 8_5000 9_51000 98_0]]=2,1,0)</f>
        <v>0</v>
      </c>
      <c r="BR531">
        <f>IF(Table13[[#This Row],[Monthly_Income 1_5500 2_8000 3_11000 4_15000 5_20000 6_27000 7_35000 8_5000 9_51000 98_0]]=3,1,0)</f>
        <v>0</v>
      </c>
      <c r="BS531">
        <f>IF(Table13[[#This Row],[Monthly_Income 1_5500 2_8000 3_11000 4_15000 5_20000 6_27000 7_35000 8_5000 9_51000 98_0]]=4,1,0)</f>
        <v>1</v>
      </c>
      <c r="BT531">
        <f>IF(Table13[[#This Row],[Monthly_Income 1_5500 2_8000 3_11000 4_15000 5_20000 6_27000 7_35000 8_5000 9_51000 98_0]]=5,1,0)</f>
        <v>0</v>
      </c>
      <c r="BU531">
        <f>IF(Table13[[#This Row],[Monthly_Income 1_5500 2_8000 3_11000 4_15000 5_20000 6_27000 7_35000 8_5000 9_51000 98_0]]=6,1,0)</f>
        <v>0</v>
      </c>
      <c r="BV531">
        <f>IF(Table13[[#This Row],[Monthly_Income 1_5500 2_8000 3_11000 4_15000 5_20000 6_27000 7_35000 8_5000 9_51000 98_0]]=7,1,0)</f>
        <v>0</v>
      </c>
      <c r="BW531">
        <f>IF(Table13[[#This Row],[Monthly_Income 1_5500 2_8000 3_11000 4_15000 5_20000 6_27000 7_35000 8_5000 9_51000 98_0]]=8,1,0)</f>
        <v>0</v>
      </c>
      <c r="BX531">
        <f>IF(Table13[[#This Row],[Monthly_Income 1_5500 2_8000 3_11000 4_15000 5_20000 6_27000 7_35000 8_5000 9_51000 98_0]]=9,1,0)</f>
        <v>0</v>
      </c>
      <c r="BY531">
        <f>IF(Table13[[#This Row],[Monthly_Income 1_5500 2_8000 3_11000 4_15000 5_20000 6_27000 7_35000 8_5000 9_51000 98_0]]=98,1,0)</f>
        <v>0</v>
      </c>
      <c r="BZ531">
        <v>5</v>
      </c>
      <c r="CA531">
        <f>IF(Table13[[#This Row],[Monthly_Household_Income]]=1,1,0)</f>
        <v>0</v>
      </c>
      <c r="CB531">
        <f>IF(Table13[[#This Row],[Monthly_Household_Income]]=2,1,0)</f>
        <v>0</v>
      </c>
      <c r="CC531">
        <f>IF(Table13[[#This Row],[Monthly_Household_Income]]=3,1,0)</f>
        <v>0</v>
      </c>
      <c r="CD531">
        <f>IF(Table13[[#This Row],[Monthly_Household_Income]]=4,1,0)</f>
        <v>0</v>
      </c>
      <c r="CE531">
        <f>IF(Table13[[#This Row],[Monthly_Household_Income]]=5,1,0)</f>
        <v>1</v>
      </c>
      <c r="CF531">
        <f>IF(Table13[[#This Row],[Monthly_Household_Income]]=6,1,0)</f>
        <v>0</v>
      </c>
      <c r="CG531">
        <f>IF(Table13[[#This Row],[Monthly_Household_Income]]=7,1,0)</f>
        <v>0</v>
      </c>
      <c r="CH531">
        <f>IF(Table13[[#This Row],[Monthly_Household_Income]]=8,1,0)</f>
        <v>0</v>
      </c>
      <c r="CI531">
        <f>IF(Table13[[#This Row],[Monthly_Household_Income]]=9,1,0)</f>
        <v>0</v>
      </c>
      <c r="CJ531">
        <f>IF(Table13[[#This Row],[Monthly_Household_Income]]=98,1,0)</f>
        <v>0</v>
      </c>
    </row>
    <row r="532" spans="1:88">
      <c r="A532">
        <v>1939</v>
      </c>
      <c r="B532" s="1">
        <v>42972</v>
      </c>
      <c r="C532" t="s">
        <v>35</v>
      </c>
      <c r="D532">
        <v>4</v>
      </c>
      <c r="E532">
        <v>5</v>
      </c>
      <c r="F532">
        <v>4</v>
      </c>
      <c r="G532">
        <v>4</v>
      </c>
      <c r="H532">
        <v>3</v>
      </c>
      <c r="I532">
        <v>4</v>
      </c>
      <c r="J532" t="s">
        <v>15</v>
      </c>
      <c r="K532">
        <v>6</v>
      </c>
      <c r="L532">
        <v>5</v>
      </c>
      <c r="M532">
        <v>7</v>
      </c>
      <c r="N532">
        <v>8</v>
      </c>
      <c r="O532">
        <v>8</v>
      </c>
      <c r="P532">
        <v>6</v>
      </c>
      <c r="Q532">
        <v>6</v>
      </c>
      <c r="R532">
        <v>7</v>
      </c>
      <c r="S532">
        <v>7</v>
      </c>
      <c r="T532">
        <v>7</v>
      </c>
      <c r="U532">
        <v>8</v>
      </c>
      <c r="V532">
        <v>6</v>
      </c>
      <c r="W532">
        <v>5</v>
      </c>
      <c r="X532">
        <v>8</v>
      </c>
      <c r="Y532">
        <v>7</v>
      </c>
      <c r="Z532">
        <v>5</v>
      </c>
      <c r="AA532">
        <v>6</v>
      </c>
      <c r="AB532">
        <v>1</v>
      </c>
      <c r="AC532">
        <v>2</v>
      </c>
      <c r="AD532">
        <f>IF(Table13[[#This Row],[payment]]=1,1,0)</f>
        <v>0</v>
      </c>
      <c r="AE532">
        <f>IF(Table13[[#This Row],[payment]]=2,1,0)</f>
        <v>1</v>
      </c>
      <c r="AF532">
        <f>IF(Table13[[#This Row],[payment]]=3,1,0)</f>
        <v>0</v>
      </c>
      <c r="AG532">
        <v>1</v>
      </c>
      <c r="AH532">
        <f>IF(Table13[[#This Row],[method_payment]]=1,1,0)</f>
        <v>1</v>
      </c>
      <c r="AI532">
        <f>IF(Table13[[#This Row],[method_payment]]=2,1,0)</f>
        <v>0</v>
      </c>
      <c r="AJ532">
        <f>IF(Table13[[#This Row],[method_payment]]=3,1,0)</f>
        <v>0</v>
      </c>
      <c r="AK532">
        <f>IF(Table13[[#This Row],[method_payment]]=5,1,0)</f>
        <v>0</v>
      </c>
      <c r="AL532">
        <f>IF(Table13[[#This Row],[method_payment]]=6,1,0)</f>
        <v>0</v>
      </c>
      <c r="AM532" t="s">
        <v>16</v>
      </c>
      <c r="AN532" t="s">
        <v>16</v>
      </c>
      <c r="AO532">
        <v>1</v>
      </c>
      <c r="AP532" s="2">
        <v>369.45</v>
      </c>
      <c r="AQ532" s="3">
        <f>IF(AND(Table13[[#This Row],[Average_amount_spent_per_visit_last_3_months]]&gt;=1,Table13[[#This Row],[Average_amount_spent_per_visit_last_3_months]]&lt;=999),1,0)</f>
        <v>1</v>
      </c>
      <c r="AR532" s="3">
        <f>IF(AND(Table13[[#This Row],[Average_amount_spent_per_visit_last_3_months]]&gt;=1000,Table13[[#This Row],[Average_amount_spent_per_visit_last_3_months]]&lt;=6700),1,0)</f>
        <v>0</v>
      </c>
      <c r="AS532">
        <v>3</v>
      </c>
      <c r="AT532">
        <v>28</v>
      </c>
      <c r="AU532">
        <f>IF(AND(Table13[[#This Row],[Age]]&gt;=18,Table13[[#This Row],[Age]]&lt;=25),1,0)</f>
        <v>0</v>
      </c>
      <c r="AV532">
        <f>IF(AND(Table13[[#This Row],[Age]]&gt;=26,Table13[[#This Row],[Age]]&lt;=35),1,0)</f>
        <v>1</v>
      </c>
      <c r="AW532">
        <f>IF(AND(Table13[[#This Row],[Age]]&gt;=36,Table13[[#This Row],[Age]]&lt;=45),1,0)</f>
        <v>0</v>
      </c>
      <c r="AX532">
        <f>IF(AND(Table13[[#This Row],[Age]]&gt;=46,Table13[[#This Row],[Age]]&lt;=55),1,0)</f>
        <v>0</v>
      </c>
      <c r="AY532">
        <f>IF(AND(Table13[[#This Row],[Age]]&gt;=56,Table13[[#This Row],[Age]]&lt;=67),1,0)</f>
        <v>0</v>
      </c>
      <c r="AZ532" t="s">
        <v>24</v>
      </c>
      <c r="BA532">
        <f>IF(Table13[[#This Row],[Marital Status]]="Married",1,0)</f>
        <v>0</v>
      </c>
      <c r="BB532">
        <f>IF(Table13[[#This Row],[Marital Status]]="Single",1,0)</f>
        <v>1</v>
      </c>
      <c r="BC532" t="s">
        <v>28</v>
      </c>
      <c r="BD532">
        <f>IF(Table13[[#This Row],[gender]]="Male",1,0)</f>
        <v>0</v>
      </c>
      <c r="BE532">
        <f>IF(Table13[[#This Row],[gender]]="Female",1,0)</f>
        <v>1</v>
      </c>
      <c r="BF532" t="s">
        <v>23</v>
      </c>
      <c r="BG532">
        <f>IF(Table13[[#This Row],[Highest level of Education]]="Did not attend school",1,0)</f>
        <v>0</v>
      </c>
      <c r="BH532">
        <f>IF(Table13[[#This Row],[Highest level of Education]]="K12 completed",1,0)</f>
        <v>0</v>
      </c>
      <c r="BI532">
        <f>IF(Table13[[#This Row],[Highest level of Education]]="High School Completed",1,0)</f>
        <v>0</v>
      </c>
      <c r="BJ532">
        <f>IF(Table13[[#This Row],[Highest level of Education]]="Technical Diploma/Partially completed College",1,0)</f>
        <v>1</v>
      </c>
      <c r="BK532">
        <f>IF(Table13[[#This Row],[Highest level of Education]]="University/College Degree",1,0)</f>
        <v>0</v>
      </c>
      <c r="BL532">
        <f>IF(Table13[[#This Row],[Highest level of Education]]="Post-graduate education",1,0)</f>
        <v>0</v>
      </c>
      <c r="BM532">
        <v>0</v>
      </c>
      <c r="BN532">
        <v>1</v>
      </c>
      <c r="BO532">
        <v>2</v>
      </c>
      <c r="BP532">
        <f>IF(Table13[[#This Row],[Monthly_Income 1_5500 2_8000 3_11000 4_15000 5_20000 6_27000 7_35000 8_5000 9_51000 98_0]]=1,1,0)</f>
        <v>0</v>
      </c>
      <c r="BQ532">
        <f>IF(Table13[[#This Row],[Monthly_Income 1_5500 2_8000 3_11000 4_15000 5_20000 6_27000 7_35000 8_5000 9_51000 98_0]]=2,1,0)</f>
        <v>1</v>
      </c>
      <c r="BR532">
        <f>IF(Table13[[#This Row],[Monthly_Income 1_5500 2_8000 3_11000 4_15000 5_20000 6_27000 7_35000 8_5000 9_51000 98_0]]=3,1,0)</f>
        <v>0</v>
      </c>
      <c r="BS532">
        <f>IF(Table13[[#This Row],[Monthly_Income 1_5500 2_8000 3_11000 4_15000 5_20000 6_27000 7_35000 8_5000 9_51000 98_0]]=4,1,0)</f>
        <v>0</v>
      </c>
      <c r="BT532">
        <f>IF(Table13[[#This Row],[Monthly_Income 1_5500 2_8000 3_11000 4_15000 5_20000 6_27000 7_35000 8_5000 9_51000 98_0]]=5,1,0)</f>
        <v>0</v>
      </c>
      <c r="BU532">
        <f>IF(Table13[[#This Row],[Monthly_Income 1_5500 2_8000 3_11000 4_15000 5_20000 6_27000 7_35000 8_5000 9_51000 98_0]]=6,1,0)</f>
        <v>0</v>
      </c>
      <c r="BV532">
        <f>IF(Table13[[#This Row],[Monthly_Income 1_5500 2_8000 3_11000 4_15000 5_20000 6_27000 7_35000 8_5000 9_51000 98_0]]=7,1,0)</f>
        <v>0</v>
      </c>
      <c r="BW532">
        <f>IF(Table13[[#This Row],[Monthly_Income 1_5500 2_8000 3_11000 4_15000 5_20000 6_27000 7_35000 8_5000 9_51000 98_0]]=8,1,0)</f>
        <v>0</v>
      </c>
      <c r="BX532">
        <f>IF(Table13[[#This Row],[Monthly_Income 1_5500 2_8000 3_11000 4_15000 5_20000 6_27000 7_35000 8_5000 9_51000 98_0]]=9,1,0)</f>
        <v>0</v>
      </c>
      <c r="BY532">
        <f>IF(Table13[[#This Row],[Monthly_Income 1_5500 2_8000 3_11000 4_15000 5_20000 6_27000 7_35000 8_5000 9_51000 98_0]]=98,1,0)</f>
        <v>0</v>
      </c>
      <c r="BZ532">
        <v>4</v>
      </c>
      <c r="CA532">
        <f>IF(Table13[[#This Row],[Monthly_Household_Income]]=1,1,0)</f>
        <v>0</v>
      </c>
      <c r="CB532">
        <f>IF(Table13[[#This Row],[Monthly_Household_Income]]=2,1,0)</f>
        <v>0</v>
      </c>
      <c r="CC532">
        <f>IF(Table13[[#This Row],[Monthly_Household_Income]]=3,1,0)</f>
        <v>0</v>
      </c>
      <c r="CD532">
        <f>IF(Table13[[#This Row],[Monthly_Household_Income]]=4,1,0)</f>
        <v>1</v>
      </c>
      <c r="CE532">
        <f>IF(Table13[[#This Row],[Monthly_Household_Income]]=5,1,0)</f>
        <v>0</v>
      </c>
      <c r="CF532">
        <f>IF(Table13[[#This Row],[Monthly_Household_Income]]=6,1,0)</f>
        <v>0</v>
      </c>
      <c r="CG532">
        <f>IF(Table13[[#This Row],[Monthly_Household_Income]]=7,1,0)</f>
        <v>0</v>
      </c>
      <c r="CH532">
        <f>IF(Table13[[#This Row],[Monthly_Household_Income]]=8,1,0)</f>
        <v>0</v>
      </c>
      <c r="CI532">
        <f>IF(Table13[[#This Row],[Monthly_Household_Income]]=9,1,0)</f>
        <v>0</v>
      </c>
      <c r="CJ532">
        <f>IF(Table13[[#This Row],[Monthly_Household_Income]]=98,1,0)</f>
        <v>0</v>
      </c>
    </row>
    <row r="533" spans="1:88">
      <c r="A533">
        <v>1944</v>
      </c>
      <c r="B533" s="1">
        <v>43130</v>
      </c>
      <c r="C533" t="s">
        <v>39</v>
      </c>
      <c r="D533">
        <v>7</v>
      </c>
      <c r="E533">
        <v>7</v>
      </c>
      <c r="F533">
        <v>7</v>
      </c>
      <c r="G533">
        <v>8</v>
      </c>
      <c r="H533">
        <v>6</v>
      </c>
      <c r="I533">
        <v>7</v>
      </c>
      <c r="J533" t="s">
        <v>16</v>
      </c>
      <c r="K533">
        <v>7</v>
      </c>
      <c r="L533">
        <v>8</v>
      </c>
      <c r="M533">
        <v>7</v>
      </c>
      <c r="N533">
        <v>8</v>
      </c>
      <c r="O533">
        <v>7</v>
      </c>
      <c r="P533">
        <v>8</v>
      </c>
      <c r="Q533">
        <v>8</v>
      </c>
      <c r="R533">
        <v>7</v>
      </c>
      <c r="S533">
        <v>7</v>
      </c>
      <c r="T533">
        <v>7</v>
      </c>
      <c r="U533">
        <v>8</v>
      </c>
      <c r="V533">
        <v>7</v>
      </c>
      <c r="W533">
        <v>7</v>
      </c>
      <c r="X533">
        <v>8</v>
      </c>
      <c r="Y533">
        <v>8</v>
      </c>
      <c r="Z533">
        <v>7</v>
      </c>
      <c r="AA533">
        <v>7</v>
      </c>
      <c r="AB533">
        <v>8</v>
      </c>
      <c r="AC533">
        <v>2</v>
      </c>
      <c r="AD533">
        <f>IF(Table13[[#This Row],[payment]]=1,1,0)</f>
        <v>0</v>
      </c>
      <c r="AE533">
        <f>IF(Table13[[#This Row],[payment]]=2,1,0)</f>
        <v>1</v>
      </c>
      <c r="AF533">
        <f>IF(Table13[[#This Row],[payment]]=3,1,0)</f>
        <v>0</v>
      </c>
      <c r="AG533">
        <v>1</v>
      </c>
      <c r="AH533">
        <f>IF(Table13[[#This Row],[method_payment]]=1,1,0)</f>
        <v>1</v>
      </c>
      <c r="AI533">
        <f>IF(Table13[[#This Row],[method_payment]]=2,1,0)</f>
        <v>0</v>
      </c>
      <c r="AJ533">
        <f>IF(Table13[[#This Row],[method_payment]]=3,1,0)</f>
        <v>0</v>
      </c>
      <c r="AK533">
        <f>IF(Table13[[#This Row],[method_payment]]=5,1,0)</f>
        <v>0</v>
      </c>
      <c r="AL533">
        <f>IF(Table13[[#This Row],[method_payment]]=6,1,0)</f>
        <v>0</v>
      </c>
      <c r="AM533" t="s">
        <v>16</v>
      </c>
      <c r="AN533" t="s">
        <v>15</v>
      </c>
      <c r="AO533">
        <v>1</v>
      </c>
      <c r="AP533" s="2">
        <v>343.44</v>
      </c>
      <c r="AQ533" s="3">
        <f>IF(AND(Table13[[#This Row],[Average_amount_spent_per_visit_last_3_months]]&gt;=1,Table13[[#This Row],[Average_amount_spent_per_visit_last_3_months]]&lt;=999),1,0)</f>
        <v>1</v>
      </c>
      <c r="AR533" s="3">
        <f>IF(AND(Table13[[#This Row],[Average_amount_spent_per_visit_last_3_months]]&gt;=1000,Table13[[#This Row],[Average_amount_spent_per_visit_last_3_months]]&lt;=6700),1,0)</f>
        <v>0</v>
      </c>
      <c r="AS533">
        <v>3</v>
      </c>
      <c r="AT533">
        <v>46</v>
      </c>
      <c r="AU533">
        <f>IF(AND(Table13[[#This Row],[Age]]&gt;=18,Table13[[#This Row],[Age]]&lt;=25),1,0)</f>
        <v>0</v>
      </c>
      <c r="AV533">
        <f>IF(AND(Table13[[#This Row],[Age]]&gt;=26,Table13[[#This Row],[Age]]&lt;=35),1,0)</f>
        <v>0</v>
      </c>
      <c r="AW533">
        <f>IF(AND(Table13[[#This Row],[Age]]&gt;=36,Table13[[#This Row],[Age]]&lt;=45),1,0)</f>
        <v>0</v>
      </c>
      <c r="AX533">
        <f>IF(AND(Table13[[#This Row],[Age]]&gt;=46,Table13[[#This Row],[Age]]&lt;=55),1,0)</f>
        <v>1</v>
      </c>
      <c r="AY533">
        <f>IF(AND(Table13[[#This Row],[Age]]&gt;=56,Table13[[#This Row],[Age]]&lt;=67),1,0)</f>
        <v>0</v>
      </c>
      <c r="AZ533" t="s">
        <v>24</v>
      </c>
      <c r="BA533">
        <f>IF(Table13[[#This Row],[Marital Status]]="Married",1,0)</f>
        <v>0</v>
      </c>
      <c r="BB533">
        <f>IF(Table13[[#This Row],[Marital Status]]="Single",1,0)</f>
        <v>1</v>
      </c>
      <c r="BC533" t="s">
        <v>28</v>
      </c>
      <c r="BD533">
        <f>IF(Table13[[#This Row],[gender]]="Male",1,0)</f>
        <v>0</v>
      </c>
      <c r="BE533">
        <f>IF(Table13[[#This Row],[gender]]="Female",1,0)</f>
        <v>1</v>
      </c>
      <c r="BF533" t="s">
        <v>19</v>
      </c>
      <c r="BG533">
        <f>IF(Table13[[#This Row],[Highest level of Education]]="Did not attend school",1,0)</f>
        <v>0</v>
      </c>
      <c r="BH533">
        <f>IF(Table13[[#This Row],[Highest level of Education]]="K12 completed",1,0)</f>
        <v>0</v>
      </c>
      <c r="BI533">
        <f>IF(Table13[[#This Row],[Highest level of Education]]="High School Completed",1,0)</f>
        <v>0</v>
      </c>
      <c r="BJ533">
        <f>IF(Table13[[#This Row],[Highest level of Education]]="Technical Diploma/Partially completed College",1,0)</f>
        <v>0</v>
      </c>
      <c r="BK533">
        <f>IF(Table13[[#This Row],[Highest level of Education]]="University/College Degree",1,0)</f>
        <v>1</v>
      </c>
      <c r="BL533">
        <f>IF(Table13[[#This Row],[Highest level of Education]]="Post-graduate education",1,0)</f>
        <v>0</v>
      </c>
      <c r="BM533">
        <v>0</v>
      </c>
      <c r="BN533">
        <v>1</v>
      </c>
      <c r="BO533">
        <v>4</v>
      </c>
      <c r="BP533">
        <f>IF(Table13[[#This Row],[Monthly_Income 1_5500 2_8000 3_11000 4_15000 5_20000 6_27000 7_35000 8_5000 9_51000 98_0]]=1,1,0)</f>
        <v>0</v>
      </c>
      <c r="BQ533">
        <f>IF(Table13[[#This Row],[Monthly_Income 1_5500 2_8000 3_11000 4_15000 5_20000 6_27000 7_35000 8_5000 9_51000 98_0]]=2,1,0)</f>
        <v>0</v>
      </c>
      <c r="BR533">
        <f>IF(Table13[[#This Row],[Monthly_Income 1_5500 2_8000 3_11000 4_15000 5_20000 6_27000 7_35000 8_5000 9_51000 98_0]]=3,1,0)</f>
        <v>0</v>
      </c>
      <c r="BS533">
        <f>IF(Table13[[#This Row],[Monthly_Income 1_5500 2_8000 3_11000 4_15000 5_20000 6_27000 7_35000 8_5000 9_51000 98_0]]=4,1,0)</f>
        <v>1</v>
      </c>
      <c r="BT533">
        <f>IF(Table13[[#This Row],[Monthly_Income 1_5500 2_8000 3_11000 4_15000 5_20000 6_27000 7_35000 8_5000 9_51000 98_0]]=5,1,0)</f>
        <v>0</v>
      </c>
      <c r="BU533">
        <f>IF(Table13[[#This Row],[Monthly_Income 1_5500 2_8000 3_11000 4_15000 5_20000 6_27000 7_35000 8_5000 9_51000 98_0]]=6,1,0)</f>
        <v>0</v>
      </c>
      <c r="BV533">
        <f>IF(Table13[[#This Row],[Monthly_Income 1_5500 2_8000 3_11000 4_15000 5_20000 6_27000 7_35000 8_5000 9_51000 98_0]]=7,1,0)</f>
        <v>0</v>
      </c>
      <c r="BW533">
        <f>IF(Table13[[#This Row],[Monthly_Income 1_5500 2_8000 3_11000 4_15000 5_20000 6_27000 7_35000 8_5000 9_51000 98_0]]=8,1,0)</f>
        <v>0</v>
      </c>
      <c r="BX533">
        <f>IF(Table13[[#This Row],[Monthly_Income 1_5500 2_8000 3_11000 4_15000 5_20000 6_27000 7_35000 8_5000 9_51000 98_0]]=9,1,0)</f>
        <v>0</v>
      </c>
      <c r="BY533">
        <f>IF(Table13[[#This Row],[Monthly_Income 1_5500 2_8000 3_11000 4_15000 5_20000 6_27000 7_35000 8_5000 9_51000 98_0]]=98,1,0)</f>
        <v>0</v>
      </c>
      <c r="BZ533">
        <v>5</v>
      </c>
      <c r="CA533">
        <f>IF(Table13[[#This Row],[Monthly_Household_Income]]=1,1,0)</f>
        <v>0</v>
      </c>
      <c r="CB533">
        <f>IF(Table13[[#This Row],[Monthly_Household_Income]]=2,1,0)</f>
        <v>0</v>
      </c>
      <c r="CC533">
        <f>IF(Table13[[#This Row],[Monthly_Household_Income]]=3,1,0)</f>
        <v>0</v>
      </c>
      <c r="CD533">
        <f>IF(Table13[[#This Row],[Monthly_Household_Income]]=4,1,0)</f>
        <v>0</v>
      </c>
      <c r="CE533">
        <f>IF(Table13[[#This Row],[Monthly_Household_Income]]=5,1,0)</f>
        <v>1</v>
      </c>
      <c r="CF533">
        <f>IF(Table13[[#This Row],[Monthly_Household_Income]]=6,1,0)</f>
        <v>0</v>
      </c>
      <c r="CG533">
        <f>IF(Table13[[#This Row],[Monthly_Household_Income]]=7,1,0)</f>
        <v>0</v>
      </c>
      <c r="CH533">
        <f>IF(Table13[[#This Row],[Monthly_Household_Income]]=8,1,0)</f>
        <v>0</v>
      </c>
      <c r="CI533">
        <f>IF(Table13[[#This Row],[Monthly_Household_Income]]=9,1,0)</f>
        <v>0</v>
      </c>
      <c r="CJ533">
        <f>IF(Table13[[#This Row],[Monthly_Household_Income]]=98,1,0)</f>
        <v>0</v>
      </c>
    </row>
    <row r="534" spans="1:88">
      <c r="A534">
        <v>1945</v>
      </c>
      <c r="B534" s="1">
        <v>43130</v>
      </c>
      <c r="C534" t="s">
        <v>9</v>
      </c>
      <c r="D534">
        <v>8</v>
      </c>
      <c r="E534">
        <v>9</v>
      </c>
      <c r="F534">
        <v>8</v>
      </c>
      <c r="G534">
        <v>8</v>
      </c>
      <c r="H534">
        <v>9</v>
      </c>
      <c r="I534">
        <v>9</v>
      </c>
      <c r="J534" t="s">
        <v>16</v>
      </c>
      <c r="K534">
        <v>8</v>
      </c>
      <c r="L534">
        <v>10</v>
      </c>
      <c r="M534">
        <v>9</v>
      </c>
      <c r="N534">
        <v>9</v>
      </c>
      <c r="O534">
        <v>10</v>
      </c>
      <c r="P534">
        <v>8</v>
      </c>
      <c r="Q534">
        <v>10</v>
      </c>
      <c r="R534">
        <v>9</v>
      </c>
      <c r="S534">
        <v>10</v>
      </c>
      <c r="T534">
        <v>8</v>
      </c>
      <c r="U534">
        <v>10</v>
      </c>
      <c r="V534">
        <v>9</v>
      </c>
      <c r="W534">
        <v>9</v>
      </c>
      <c r="X534">
        <v>10</v>
      </c>
      <c r="Y534">
        <v>10</v>
      </c>
      <c r="Z534">
        <v>8</v>
      </c>
      <c r="AA534">
        <v>10</v>
      </c>
      <c r="AB534">
        <v>9</v>
      </c>
      <c r="AC534">
        <v>1</v>
      </c>
      <c r="AD534">
        <f>IF(Table13[[#This Row],[payment]]=1,1,0)</f>
        <v>1</v>
      </c>
      <c r="AE534">
        <f>IF(Table13[[#This Row],[payment]]=2,1,0)</f>
        <v>0</v>
      </c>
      <c r="AF534">
        <f>IF(Table13[[#This Row],[payment]]=3,1,0)</f>
        <v>0</v>
      </c>
      <c r="AG534">
        <v>1</v>
      </c>
      <c r="AH534">
        <f>IF(Table13[[#This Row],[method_payment]]=1,1,0)</f>
        <v>1</v>
      </c>
      <c r="AI534">
        <f>IF(Table13[[#This Row],[method_payment]]=2,1,0)</f>
        <v>0</v>
      </c>
      <c r="AJ534">
        <f>IF(Table13[[#This Row],[method_payment]]=3,1,0)</f>
        <v>0</v>
      </c>
      <c r="AK534">
        <f>IF(Table13[[#This Row],[method_payment]]=5,1,0)</f>
        <v>0</v>
      </c>
      <c r="AL534">
        <f>IF(Table13[[#This Row],[method_payment]]=6,1,0)</f>
        <v>0</v>
      </c>
      <c r="AM534" t="s">
        <v>16</v>
      </c>
      <c r="AN534" t="s">
        <v>15</v>
      </c>
      <c r="AO534">
        <v>1</v>
      </c>
      <c r="AP534" s="2">
        <v>534.49</v>
      </c>
      <c r="AQ534" s="3">
        <f>IF(AND(Table13[[#This Row],[Average_amount_spent_per_visit_last_3_months]]&gt;=1,Table13[[#This Row],[Average_amount_spent_per_visit_last_3_months]]&lt;=999),1,0)</f>
        <v>1</v>
      </c>
      <c r="AR534" s="3">
        <f>IF(AND(Table13[[#This Row],[Average_amount_spent_per_visit_last_3_months]]&gt;=1000,Table13[[#This Row],[Average_amount_spent_per_visit_last_3_months]]&lt;=6700),1,0)</f>
        <v>0</v>
      </c>
      <c r="AS534">
        <v>3</v>
      </c>
      <c r="AT534">
        <v>28</v>
      </c>
      <c r="AU534">
        <f>IF(AND(Table13[[#This Row],[Age]]&gt;=18,Table13[[#This Row],[Age]]&lt;=25),1,0)</f>
        <v>0</v>
      </c>
      <c r="AV534">
        <f>IF(AND(Table13[[#This Row],[Age]]&gt;=26,Table13[[#This Row],[Age]]&lt;=35),1,0)</f>
        <v>1</v>
      </c>
      <c r="AW534">
        <f>IF(AND(Table13[[#This Row],[Age]]&gt;=36,Table13[[#This Row],[Age]]&lt;=45),1,0)</f>
        <v>0</v>
      </c>
      <c r="AX534">
        <f>IF(AND(Table13[[#This Row],[Age]]&gt;=46,Table13[[#This Row],[Age]]&lt;=55),1,0)</f>
        <v>0</v>
      </c>
      <c r="AY534">
        <f>IF(AND(Table13[[#This Row],[Age]]&gt;=56,Table13[[#This Row],[Age]]&lt;=67),1,0)</f>
        <v>0</v>
      </c>
      <c r="AZ534" t="s">
        <v>24</v>
      </c>
      <c r="BA534">
        <f>IF(Table13[[#This Row],[Marital Status]]="Married",1,0)</f>
        <v>0</v>
      </c>
      <c r="BB534">
        <f>IF(Table13[[#This Row],[Marital Status]]="Single",1,0)</f>
        <v>1</v>
      </c>
      <c r="BC534" t="s">
        <v>28</v>
      </c>
      <c r="BD534">
        <f>IF(Table13[[#This Row],[gender]]="Male",1,0)</f>
        <v>0</v>
      </c>
      <c r="BE534">
        <f>IF(Table13[[#This Row],[gender]]="Female",1,0)</f>
        <v>1</v>
      </c>
      <c r="BF534" t="s">
        <v>23</v>
      </c>
      <c r="BG534">
        <f>IF(Table13[[#This Row],[Highest level of Education]]="Did not attend school",1,0)</f>
        <v>0</v>
      </c>
      <c r="BH534">
        <f>IF(Table13[[#This Row],[Highest level of Education]]="K12 completed",1,0)</f>
        <v>0</v>
      </c>
      <c r="BI534">
        <f>IF(Table13[[#This Row],[Highest level of Education]]="High School Completed",1,0)</f>
        <v>0</v>
      </c>
      <c r="BJ534">
        <f>IF(Table13[[#This Row],[Highest level of Education]]="Technical Diploma/Partially completed College",1,0)</f>
        <v>1</v>
      </c>
      <c r="BK534">
        <f>IF(Table13[[#This Row],[Highest level of Education]]="University/College Degree",1,0)</f>
        <v>0</v>
      </c>
      <c r="BL534">
        <f>IF(Table13[[#This Row],[Highest level of Education]]="Post-graduate education",1,0)</f>
        <v>0</v>
      </c>
      <c r="BM534">
        <v>0</v>
      </c>
      <c r="BN534">
        <v>1</v>
      </c>
      <c r="BO534">
        <v>3</v>
      </c>
      <c r="BP534">
        <f>IF(Table13[[#This Row],[Monthly_Income 1_5500 2_8000 3_11000 4_15000 5_20000 6_27000 7_35000 8_5000 9_51000 98_0]]=1,1,0)</f>
        <v>0</v>
      </c>
      <c r="BQ534">
        <f>IF(Table13[[#This Row],[Monthly_Income 1_5500 2_8000 3_11000 4_15000 5_20000 6_27000 7_35000 8_5000 9_51000 98_0]]=2,1,0)</f>
        <v>0</v>
      </c>
      <c r="BR534">
        <f>IF(Table13[[#This Row],[Monthly_Income 1_5500 2_8000 3_11000 4_15000 5_20000 6_27000 7_35000 8_5000 9_51000 98_0]]=3,1,0)</f>
        <v>1</v>
      </c>
      <c r="BS534">
        <f>IF(Table13[[#This Row],[Monthly_Income 1_5500 2_8000 3_11000 4_15000 5_20000 6_27000 7_35000 8_5000 9_51000 98_0]]=4,1,0)</f>
        <v>0</v>
      </c>
      <c r="BT534">
        <f>IF(Table13[[#This Row],[Monthly_Income 1_5500 2_8000 3_11000 4_15000 5_20000 6_27000 7_35000 8_5000 9_51000 98_0]]=5,1,0)</f>
        <v>0</v>
      </c>
      <c r="BU534">
        <f>IF(Table13[[#This Row],[Monthly_Income 1_5500 2_8000 3_11000 4_15000 5_20000 6_27000 7_35000 8_5000 9_51000 98_0]]=6,1,0)</f>
        <v>0</v>
      </c>
      <c r="BV534">
        <f>IF(Table13[[#This Row],[Monthly_Income 1_5500 2_8000 3_11000 4_15000 5_20000 6_27000 7_35000 8_5000 9_51000 98_0]]=7,1,0)</f>
        <v>0</v>
      </c>
      <c r="BW534">
        <f>IF(Table13[[#This Row],[Monthly_Income 1_5500 2_8000 3_11000 4_15000 5_20000 6_27000 7_35000 8_5000 9_51000 98_0]]=8,1,0)</f>
        <v>0</v>
      </c>
      <c r="BX534">
        <f>IF(Table13[[#This Row],[Monthly_Income 1_5500 2_8000 3_11000 4_15000 5_20000 6_27000 7_35000 8_5000 9_51000 98_0]]=9,1,0)</f>
        <v>0</v>
      </c>
      <c r="BY534">
        <f>IF(Table13[[#This Row],[Monthly_Income 1_5500 2_8000 3_11000 4_15000 5_20000 6_27000 7_35000 8_5000 9_51000 98_0]]=98,1,0)</f>
        <v>0</v>
      </c>
      <c r="BZ534">
        <v>3</v>
      </c>
      <c r="CA534">
        <f>IF(Table13[[#This Row],[Monthly_Household_Income]]=1,1,0)</f>
        <v>0</v>
      </c>
      <c r="CB534">
        <f>IF(Table13[[#This Row],[Monthly_Household_Income]]=2,1,0)</f>
        <v>0</v>
      </c>
      <c r="CC534">
        <f>IF(Table13[[#This Row],[Monthly_Household_Income]]=3,1,0)</f>
        <v>1</v>
      </c>
      <c r="CD534">
        <f>IF(Table13[[#This Row],[Monthly_Household_Income]]=4,1,0)</f>
        <v>0</v>
      </c>
      <c r="CE534">
        <f>IF(Table13[[#This Row],[Monthly_Household_Income]]=5,1,0)</f>
        <v>0</v>
      </c>
      <c r="CF534">
        <f>IF(Table13[[#This Row],[Monthly_Household_Income]]=6,1,0)</f>
        <v>0</v>
      </c>
      <c r="CG534">
        <f>IF(Table13[[#This Row],[Monthly_Household_Income]]=7,1,0)</f>
        <v>0</v>
      </c>
      <c r="CH534">
        <f>IF(Table13[[#This Row],[Monthly_Household_Income]]=8,1,0)</f>
        <v>0</v>
      </c>
      <c r="CI534">
        <f>IF(Table13[[#This Row],[Monthly_Household_Income]]=9,1,0)</f>
        <v>0</v>
      </c>
      <c r="CJ534">
        <f>IF(Table13[[#This Row],[Monthly_Household_Income]]=98,1,0)</f>
        <v>0</v>
      </c>
    </row>
    <row r="535" spans="1:88">
      <c r="A535">
        <v>1950</v>
      </c>
      <c r="B535" s="1">
        <v>43252</v>
      </c>
      <c r="C535" t="s">
        <v>31</v>
      </c>
      <c r="D535">
        <v>9</v>
      </c>
      <c r="E535">
        <v>8</v>
      </c>
      <c r="F535">
        <v>6</v>
      </c>
      <c r="G535">
        <v>8</v>
      </c>
      <c r="H535">
        <v>7</v>
      </c>
      <c r="I535">
        <v>8</v>
      </c>
      <c r="J535" t="s">
        <v>16</v>
      </c>
      <c r="K535">
        <v>6</v>
      </c>
      <c r="L535">
        <v>8</v>
      </c>
      <c r="M535">
        <v>9</v>
      </c>
      <c r="N535">
        <v>7</v>
      </c>
      <c r="O535">
        <v>8</v>
      </c>
      <c r="P535">
        <v>6</v>
      </c>
      <c r="Q535">
        <v>9</v>
      </c>
      <c r="R535">
        <v>7</v>
      </c>
      <c r="S535">
        <v>9</v>
      </c>
      <c r="T535">
        <v>7</v>
      </c>
      <c r="U535">
        <v>8</v>
      </c>
      <c r="V535">
        <v>9</v>
      </c>
      <c r="W535">
        <v>8</v>
      </c>
      <c r="X535">
        <v>9</v>
      </c>
      <c r="Y535">
        <v>7</v>
      </c>
      <c r="Z535">
        <v>9</v>
      </c>
      <c r="AA535">
        <v>10</v>
      </c>
      <c r="AB535">
        <v>9</v>
      </c>
      <c r="AC535">
        <v>3</v>
      </c>
      <c r="AD535">
        <f>IF(Table13[[#This Row],[payment]]=1,1,0)</f>
        <v>0</v>
      </c>
      <c r="AE535">
        <f>IF(Table13[[#This Row],[payment]]=2,1,0)</f>
        <v>0</v>
      </c>
      <c r="AF535">
        <f>IF(Table13[[#This Row],[payment]]=3,1,0)</f>
        <v>1</v>
      </c>
      <c r="AG535">
        <v>5</v>
      </c>
      <c r="AH535">
        <f>IF(Table13[[#This Row],[method_payment]]=1,1,0)</f>
        <v>0</v>
      </c>
      <c r="AI535">
        <f>IF(Table13[[#This Row],[method_payment]]=2,1,0)</f>
        <v>0</v>
      </c>
      <c r="AJ535">
        <f>IF(Table13[[#This Row],[method_payment]]=3,1,0)</f>
        <v>0</v>
      </c>
      <c r="AK535">
        <f>IF(Table13[[#This Row],[method_payment]]=5,1,0)</f>
        <v>1</v>
      </c>
      <c r="AL535">
        <f>IF(Table13[[#This Row],[method_payment]]=6,1,0)</f>
        <v>0</v>
      </c>
      <c r="AM535" t="s">
        <v>16</v>
      </c>
      <c r="AN535" t="s">
        <v>16</v>
      </c>
      <c r="AO535">
        <v>6</v>
      </c>
      <c r="AP535" s="2">
        <v>538.83000000000004</v>
      </c>
      <c r="AQ535" s="3">
        <f>IF(AND(Table13[[#This Row],[Average_amount_spent_per_visit_last_3_months]]&gt;=1,Table13[[#This Row],[Average_amount_spent_per_visit_last_3_months]]&lt;=999),1,0)</f>
        <v>1</v>
      </c>
      <c r="AR535" s="3">
        <f>IF(AND(Table13[[#This Row],[Average_amount_spent_per_visit_last_3_months]]&gt;=1000,Table13[[#This Row],[Average_amount_spent_per_visit_last_3_months]]&lt;=6700),1,0)</f>
        <v>0</v>
      </c>
      <c r="AS535">
        <v>3</v>
      </c>
      <c r="AT535">
        <v>59</v>
      </c>
      <c r="AU535">
        <f>IF(AND(Table13[[#This Row],[Age]]&gt;=18,Table13[[#This Row],[Age]]&lt;=25),1,0)</f>
        <v>0</v>
      </c>
      <c r="AV535">
        <f>IF(AND(Table13[[#This Row],[Age]]&gt;=26,Table13[[#This Row],[Age]]&lt;=35),1,0)</f>
        <v>0</v>
      </c>
      <c r="AW535">
        <f>IF(AND(Table13[[#This Row],[Age]]&gt;=36,Table13[[#This Row],[Age]]&lt;=45),1,0)</f>
        <v>0</v>
      </c>
      <c r="AX535">
        <f>IF(AND(Table13[[#This Row],[Age]]&gt;=46,Table13[[#This Row],[Age]]&lt;=55),1,0)</f>
        <v>0</v>
      </c>
      <c r="AY535">
        <f>IF(AND(Table13[[#This Row],[Age]]&gt;=56,Table13[[#This Row],[Age]]&lt;=67),1,0)</f>
        <v>1</v>
      </c>
      <c r="AZ535" t="s">
        <v>25</v>
      </c>
      <c r="BA535">
        <f>IF(Table13[[#This Row],[Marital Status]]="Married",1,0)</f>
        <v>1</v>
      </c>
      <c r="BB535">
        <f>IF(Table13[[#This Row],[Marital Status]]="Single",1,0)</f>
        <v>0</v>
      </c>
      <c r="BC535" t="s">
        <v>28</v>
      </c>
      <c r="BD535">
        <f>IF(Table13[[#This Row],[gender]]="Male",1,0)</f>
        <v>0</v>
      </c>
      <c r="BE535">
        <f>IF(Table13[[#This Row],[gender]]="Female",1,0)</f>
        <v>1</v>
      </c>
      <c r="BF535" t="s">
        <v>19</v>
      </c>
      <c r="BG535">
        <f>IF(Table13[[#This Row],[Highest level of Education]]="Did not attend school",1,0)</f>
        <v>0</v>
      </c>
      <c r="BH535">
        <f>IF(Table13[[#This Row],[Highest level of Education]]="K12 completed",1,0)</f>
        <v>0</v>
      </c>
      <c r="BI535">
        <f>IF(Table13[[#This Row],[Highest level of Education]]="High School Completed",1,0)</f>
        <v>0</v>
      </c>
      <c r="BJ535">
        <f>IF(Table13[[#This Row],[Highest level of Education]]="Technical Diploma/Partially completed College",1,0)</f>
        <v>0</v>
      </c>
      <c r="BK535">
        <f>IF(Table13[[#This Row],[Highest level of Education]]="University/College Degree",1,0)</f>
        <v>1</v>
      </c>
      <c r="BL535">
        <f>IF(Table13[[#This Row],[Highest level of Education]]="Post-graduate education",1,0)</f>
        <v>0</v>
      </c>
      <c r="BM535">
        <v>1</v>
      </c>
      <c r="BN535">
        <v>2</v>
      </c>
      <c r="BO535">
        <v>1</v>
      </c>
      <c r="BP535">
        <f>IF(Table13[[#This Row],[Monthly_Income 1_5500 2_8000 3_11000 4_15000 5_20000 6_27000 7_35000 8_5000 9_51000 98_0]]=1,1,0)</f>
        <v>1</v>
      </c>
      <c r="BQ535">
        <f>IF(Table13[[#This Row],[Monthly_Income 1_5500 2_8000 3_11000 4_15000 5_20000 6_27000 7_35000 8_5000 9_51000 98_0]]=2,1,0)</f>
        <v>0</v>
      </c>
      <c r="BR535">
        <f>IF(Table13[[#This Row],[Monthly_Income 1_5500 2_8000 3_11000 4_15000 5_20000 6_27000 7_35000 8_5000 9_51000 98_0]]=3,1,0)</f>
        <v>0</v>
      </c>
      <c r="BS535">
        <f>IF(Table13[[#This Row],[Monthly_Income 1_5500 2_8000 3_11000 4_15000 5_20000 6_27000 7_35000 8_5000 9_51000 98_0]]=4,1,0)</f>
        <v>0</v>
      </c>
      <c r="BT535">
        <f>IF(Table13[[#This Row],[Monthly_Income 1_5500 2_8000 3_11000 4_15000 5_20000 6_27000 7_35000 8_5000 9_51000 98_0]]=5,1,0)</f>
        <v>0</v>
      </c>
      <c r="BU535">
        <f>IF(Table13[[#This Row],[Monthly_Income 1_5500 2_8000 3_11000 4_15000 5_20000 6_27000 7_35000 8_5000 9_51000 98_0]]=6,1,0)</f>
        <v>0</v>
      </c>
      <c r="BV535">
        <f>IF(Table13[[#This Row],[Monthly_Income 1_5500 2_8000 3_11000 4_15000 5_20000 6_27000 7_35000 8_5000 9_51000 98_0]]=7,1,0)</f>
        <v>0</v>
      </c>
      <c r="BW535">
        <f>IF(Table13[[#This Row],[Monthly_Income 1_5500 2_8000 3_11000 4_15000 5_20000 6_27000 7_35000 8_5000 9_51000 98_0]]=8,1,0)</f>
        <v>0</v>
      </c>
      <c r="BX535">
        <f>IF(Table13[[#This Row],[Monthly_Income 1_5500 2_8000 3_11000 4_15000 5_20000 6_27000 7_35000 8_5000 9_51000 98_0]]=9,1,0)</f>
        <v>0</v>
      </c>
      <c r="BY535">
        <f>IF(Table13[[#This Row],[Monthly_Income 1_5500 2_8000 3_11000 4_15000 5_20000 6_27000 7_35000 8_5000 9_51000 98_0]]=98,1,0)</f>
        <v>0</v>
      </c>
      <c r="BZ535">
        <v>9</v>
      </c>
      <c r="CA535">
        <f>IF(Table13[[#This Row],[Monthly_Household_Income]]=1,1,0)</f>
        <v>0</v>
      </c>
      <c r="CB535">
        <f>IF(Table13[[#This Row],[Monthly_Household_Income]]=2,1,0)</f>
        <v>0</v>
      </c>
      <c r="CC535">
        <f>IF(Table13[[#This Row],[Monthly_Household_Income]]=3,1,0)</f>
        <v>0</v>
      </c>
      <c r="CD535">
        <f>IF(Table13[[#This Row],[Monthly_Household_Income]]=4,1,0)</f>
        <v>0</v>
      </c>
      <c r="CE535">
        <f>IF(Table13[[#This Row],[Monthly_Household_Income]]=5,1,0)</f>
        <v>0</v>
      </c>
      <c r="CF535">
        <f>IF(Table13[[#This Row],[Monthly_Household_Income]]=6,1,0)</f>
        <v>0</v>
      </c>
      <c r="CG535">
        <f>IF(Table13[[#This Row],[Monthly_Household_Income]]=7,1,0)</f>
        <v>0</v>
      </c>
      <c r="CH535">
        <f>IF(Table13[[#This Row],[Monthly_Household_Income]]=8,1,0)</f>
        <v>0</v>
      </c>
      <c r="CI535">
        <f>IF(Table13[[#This Row],[Monthly_Household_Income]]=9,1,0)</f>
        <v>1</v>
      </c>
      <c r="CJ535">
        <f>IF(Table13[[#This Row],[Monthly_Household_Income]]=98,1,0)</f>
        <v>0</v>
      </c>
    </row>
    <row r="536" spans="1:88">
      <c r="A536">
        <v>1951</v>
      </c>
      <c r="B536" s="1">
        <v>42973</v>
      </c>
      <c r="C536" t="s">
        <v>33</v>
      </c>
      <c r="D536">
        <v>8</v>
      </c>
      <c r="E536">
        <v>8</v>
      </c>
      <c r="F536">
        <v>9</v>
      </c>
      <c r="G536">
        <v>8</v>
      </c>
      <c r="H536">
        <v>8</v>
      </c>
      <c r="I536">
        <v>7</v>
      </c>
      <c r="J536" t="s">
        <v>15</v>
      </c>
      <c r="K536">
        <v>9</v>
      </c>
      <c r="L536">
        <v>8</v>
      </c>
      <c r="M536">
        <v>9</v>
      </c>
      <c r="N536">
        <v>7</v>
      </c>
      <c r="O536">
        <v>8</v>
      </c>
      <c r="P536">
        <v>10</v>
      </c>
      <c r="Q536">
        <v>9</v>
      </c>
      <c r="R536">
        <v>9</v>
      </c>
      <c r="S536">
        <v>8</v>
      </c>
      <c r="T536">
        <v>7</v>
      </c>
      <c r="U536">
        <v>8</v>
      </c>
      <c r="V536">
        <v>7</v>
      </c>
      <c r="W536">
        <v>8</v>
      </c>
      <c r="X536">
        <v>9</v>
      </c>
      <c r="Y536">
        <v>7</v>
      </c>
      <c r="Z536">
        <v>7</v>
      </c>
      <c r="AA536">
        <v>9</v>
      </c>
      <c r="AB536">
        <v>7</v>
      </c>
      <c r="AC536">
        <v>3</v>
      </c>
      <c r="AD536">
        <f>IF(Table13[[#This Row],[payment]]=1,1,0)</f>
        <v>0</v>
      </c>
      <c r="AE536">
        <f>IF(Table13[[#This Row],[payment]]=2,1,0)</f>
        <v>0</v>
      </c>
      <c r="AF536">
        <f>IF(Table13[[#This Row],[payment]]=3,1,0)</f>
        <v>1</v>
      </c>
      <c r="AG536">
        <v>2</v>
      </c>
      <c r="AH536">
        <f>IF(Table13[[#This Row],[method_payment]]=1,1,0)</f>
        <v>0</v>
      </c>
      <c r="AI536">
        <f>IF(Table13[[#This Row],[method_payment]]=2,1,0)</f>
        <v>1</v>
      </c>
      <c r="AJ536">
        <f>IF(Table13[[#This Row],[method_payment]]=3,1,0)</f>
        <v>0</v>
      </c>
      <c r="AK536">
        <f>IF(Table13[[#This Row],[method_payment]]=5,1,0)</f>
        <v>0</v>
      </c>
      <c r="AL536">
        <f>IF(Table13[[#This Row],[method_payment]]=6,1,0)</f>
        <v>0</v>
      </c>
      <c r="AM536" t="s">
        <v>16</v>
      </c>
      <c r="AN536" t="s">
        <v>16</v>
      </c>
      <c r="AO536">
        <v>3</v>
      </c>
      <c r="AP536" s="2">
        <v>1572.98</v>
      </c>
      <c r="AQ536" s="3">
        <f>IF(AND(Table13[[#This Row],[Average_amount_spent_per_visit_last_3_months]]&gt;=1,Table13[[#This Row],[Average_amount_spent_per_visit_last_3_months]]&lt;=999),1,0)</f>
        <v>0</v>
      </c>
      <c r="AR536" s="3">
        <f>IF(AND(Table13[[#This Row],[Average_amount_spent_per_visit_last_3_months]]&gt;=1000,Table13[[#This Row],[Average_amount_spent_per_visit_last_3_months]]&lt;=6700),1,0)</f>
        <v>1</v>
      </c>
      <c r="AS536">
        <v>1</v>
      </c>
      <c r="AT536">
        <v>49</v>
      </c>
      <c r="AU536">
        <f>IF(AND(Table13[[#This Row],[Age]]&gt;=18,Table13[[#This Row],[Age]]&lt;=25),1,0)</f>
        <v>0</v>
      </c>
      <c r="AV536">
        <f>IF(AND(Table13[[#This Row],[Age]]&gt;=26,Table13[[#This Row],[Age]]&lt;=35),1,0)</f>
        <v>0</v>
      </c>
      <c r="AW536">
        <f>IF(AND(Table13[[#This Row],[Age]]&gt;=36,Table13[[#This Row],[Age]]&lt;=45),1,0)</f>
        <v>0</v>
      </c>
      <c r="AX536">
        <f>IF(AND(Table13[[#This Row],[Age]]&gt;=46,Table13[[#This Row],[Age]]&lt;=55),1,0)</f>
        <v>1</v>
      </c>
      <c r="AY536">
        <f>IF(AND(Table13[[#This Row],[Age]]&gt;=56,Table13[[#This Row],[Age]]&lt;=67),1,0)</f>
        <v>0</v>
      </c>
      <c r="AZ536" t="s">
        <v>25</v>
      </c>
      <c r="BA536">
        <f>IF(Table13[[#This Row],[Marital Status]]="Married",1,0)</f>
        <v>1</v>
      </c>
      <c r="BB536">
        <f>IF(Table13[[#This Row],[Marital Status]]="Single",1,0)</f>
        <v>0</v>
      </c>
      <c r="BC536" t="s">
        <v>27</v>
      </c>
      <c r="BD536">
        <f>IF(Table13[[#This Row],[gender]]="Male",1,0)</f>
        <v>1</v>
      </c>
      <c r="BE536">
        <f>IF(Table13[[#This Row],[gender]]="Female",1,0)</f>
        <v>0</v>
      </c>
      <c r="BF536" t="s">
        <v>19</v>
      </c>
      <c r="BG536">
        <f>IF(Table13[[#This Row],[Highest level of Education]]="Did not attend school",1,0)</f>
        <v>0</v>
      </c>
      <c r="BH536">
        <f>IF(Table13[[#This Row],[Highest level of Education]]="K12 completed",1,0)</f>
        <v>0</v>
      </c>
      <c r="BI536">
        <f>IF(Table13[[#This Row],[Highest level of Education]]="High School Completed",1,0)</f>
        <v>0</v>
      </c>
      <c r="BJ536">
        <f>IF(Table13[[#This Row],[Highest level of Education]]="Technical Diploma/Partially completed College",1,0)</f>
        <v>0</v>
      </c>
      <c r="BK536">
        <f>IF(Table13[[#This Row],[Highest level of Education]]="University/College Degree",1,0)</f>
        <v>1</v>
      </c>
      <c r="BL536">
        <f>IF(Table13[[#This Row],[Highest level of Education]]="Post-graduate education",1,0)</f>
        <v>0</v>
      </c>
      <c r="BM536">
        <v>3</v>
      </c>
      <c r="BN536">
        <v>2</v>
      </c>
      <c r="BO536">
        <v>1</v>
      </c>
      <c r="BP536">
        <f>IF(Table13[[#This Row],[Monthly_Income 1_5500 2_8000 3_11000 4_15000 5_20000 6_27000 7_35000 8_5000 9_51000 98_0]]=1,1,0)</f>
        <v>1</v>
      </c>
      <c r="BQ536">
        <f>IF(Table13[[#This Row],[Monthly_Income 1_5500 2_8000 3_11000 4_15000 5_20000 6_27000 7_35000 8_5000 9_51000 98_0]]=2,1,0)</f>
        <v>0</v>
      </c>
      <c r="BR536">
        <f>IF(Table13[[#This Row],[Monthly_Income 1_5500 2_8000 3_11000 4_15000 5_20000 6_27000 7_35000 8_5000 9_51000 98_0]]=3,1,0)</f>
        <v>0</v>
      </c>
      <c r="BS536">
        <f>IF(Table13[[#This Row],[Monthly_Income 1_5500 2_8000 3_11000 4_15000 5_20000 6_27000 7_35000 8_5000 9_51000 98_0]]=4,1,0)</f>
        <v>0</v>
      </c>
      <c r="BT536">
        <f>IF(Table13[[#This Row],[Monthly_Income 1_5500 2_8000 3_11000 4_15000 5_20000 6_27000 7_35000 8_5000 9_51000 98_0]]=5,1,0)</f>
        <v>0</v>
      </c>
      <c r="BU536">
        <f>IF(Table13[[#This Row],[Monthly_Income 1_5500 2_8000 3_11000 4_15000 5_20000 6_27000 7_35000 8_5000 9_51000 98_0]]=6,1,0)</f>
        <v>0</v>
      </c>
      <c r="BV536">
        <f>IF(Table13[[#This Row],[Monthly_Income 1_5500 2_8000 3_11000 4_15000 5_20000 6_27000 7_35000 8_5000 9_51000 98_0]]=7,1,0)</f>
        <v>0</v>
      </c>
      <c r="BW536">
        <f>IF(Table13[[#This Row],[Monthly_Income 1_5500 2_8000 3_11000 4_15000 5_20000 6_27000 7_35000 8_5000 9_51000 98_0]]=8,1,0)</f>
        <v>0</v>
      </c>
      <c r="BX536">
        <f>IF(Table13[[#This Row],[Monthly_Income 1_5500 2_8000 3_11000 4_15000 5_20000 6_27000 7_35000 8_5000 9_51000 98_0]]=9,1,0)</f>
        <v>0</v>
      </c>
      <c r="BY536">
        <f>IF(Table13[[#This Row],[Monthly_Income 1_5500 2_8000 3_11000 4_15000 5_20000 6_27000 7_35000 8_5000 9_51000 98_0]]=98,1,0)</f>
        <v>0</v>
      </c>
      <c r="BZ536">
        <v>7</v>
      </c>
      <c r="CA536">
        <f>IF(Table13[[#This Row],[Monthly_Household_Income]]=1,1,0)</f>
        <v>0</v>
      </c>
      <c r="CB536">
        <f>IF(Table13[[#This Row],[Monthly_Household_Income]]=2,1,0)</f>
        <v>0</v>
      </c>
      <c r="CC536">
        <f>IF(Table13[[#This Row],[Monthly_Household_Income]]=3,1,0)</f>
        <v>0</v>
      </c>
      <c r="CD536">
        <f>IF(Table13[[#This Row],[Monthly_Household_Income]]=4,1,0)</f>
        <v>0</v>
      </c>
      <c r="CE536">
        <f>IF(Table13[[#This Row],[Monthly_Household_Income]]=5,1,0)</f>
        <v>0</v>
      </c>
      <c r="CF536">
        <f>IF(Table13[[#This Row],[Monthly_Household_Income]]=6,1,0)</f>
        <v>0</v>
      </c>
      <c r="CG536">
        <f>IF(Table13[[#This Row],[Monthly_Household_Income]]=7,1,0)</f>
        <v>1</v>
      </c>
      <c r="CH536">
        <f>IF(Table13[[#This Row],[Monthly_Household_Income]]=8,1,0)</f>
        <v>0</v>
      </c>
      <c r="CI536">
        <f>IF(Table13[[#This Row],[Monthly_Household_Income]]=9,1,0)</f>
        <v>0</v>
      </c>
      <c r="CJ536">
        <f>IF(Table13[[#This Row],[Monthly_Household_Income]]=98,1,0)</f>
        <v>0</v>
      </c>
    </row>
    <row r="537" spans="1:88">
      <c r="A537">
        <v>1960</v>
      </c>
      <c r="B537" s="1">
        <v>43009</v>
      </c>
      <c r="C537" t="s">
        <v>6</v>
      </c>
      <c r="D537">
        <v>7</v>
      </c>
      <c r="E537">
        <v>9</v>
      </c>
      <c r="F537">
        <v>7</v>
      </c>
      <c r="G537">
        <v>7</v>
      </c>
      <c r="H537">
        <v>8</v>
      </c>
      <c r="I537">
        <v>8</v>
      </c>
      <c r="J537" t="s">
        <v>16</v>
      </c>
      <c r="K537">
        <v>10</v>
      </c>
      <c r="L537">
        <v>8</v>
      </c>
      <c r="M537">
        <v>8</v>
      </c>
      <c r="N537">
        <v>10</v>
      </c>
      <c r="O537">
        <v>9</v>
      </c>
      <c r="P537">
        <v>9</v>
      </c>
      <c r="Q537">
        <v>7</v>
      </c>
      <c r="R537">
        <v>8</v>
      </c>
      <c r="S537">
        <v>8</v>
      </c>
      <c r="T537">
        <v>9</v>
      </c>
      <c r="U537">
        <v>8</v>
      </c>
      <c r="V537">
        <v>7</v>
      </c>
      <c r="W537">
        <v>8</v>
      </c>
      <c r="X537">
        <v>7</v>
      </c>
      <c r="Y537">
        <v>8</v>
      </c>
      <c r="Z537">
        <v>7</v>
      </c>
      <c r="AA537">
        <v>9</v>
      </c>
      <c r="AB537">
        <v>7</v>
      </c>
      <c r="AC537">
        <v>2</v>
      </c>
      <c r="AD537">
        <f>IF(Table13[[#This Row],[payment]]=1,1,0)</f>
        <v>0</v>
      </c>
      <c r="AE537">
        <f>IF(Table13[[#This Row],[payment]]=2,1,0)</f>
        <v>1</v>
      </c>
      <c r="AF537">
        <f>IF(Table13[[#This Row],[payment]]=3,1,0)</f>
        <v>0</v>
      </c>
      <c r="AG537">
        <v>6</v>
      </c>
      <c r="AH537">
        <f>IF(Table13[[#This Row],[method_payment]]=1,1,0)</f>
        <v>0</v>
      </c>
      <c r="AI537">
        <f>IF(Table13[[#This Row],[method_payment]]=2,1,0)</f>
        <v>0</v>
      </c>
      <c r="AJ537">
        <f>IF(Table13[[#This Row],[method_payment]]=3,1,0)</f>
        <v>0</v>
      </c>
      <c r="AK537">
        <f>IF(Table13[[#This Row],[method_payment]]=5,1,0)</f>
        <v>0</v>
      </c>
      <c r="AL537">
        <f>IF(Table13[[#This Row],[method_payment]]=6,1,0)</f>
        <v>1</v>
      </c>
      <c r="AM537" t="s">
        <v>16</v>
      </c>
      <c r="AN537" t="s">
        <v>15</v>
      </c>
      <c r="AO537">
        <v>1</v>
      </c>
      <c r="AP537" s="2">
        <v>268.89999999999998</v>
      </c>
      <c r="AQ537" s="3">
        <f>IF(AND(Table13[[#This Row],[Average_amount_spent_per_visit_last_3_months]]&gt;=1,Table13[[#This Row],[Average_amount_spent_per_visit_last_3_months]]&lt;=999),1,0)</f>
        <v>1</v>
      </c>
      <c r="AR537" s="3">
        <f>IF(AND(Table13[[#This Row],[Average_amount_spent_per_visit_last_3_months]]&gt;=1000,Table13[[#This Row],[Average_amount_spent_per_visit_last_3_months]]&lt;=6700),1,0)</f>
        <v>0</v>
      </c>
      <c r="AS537">
        <v>3</v>
      </c>
      <c r="AT537">
        <v>34</v>
      </c>
      <c r="AU537">
        <f>IF(AND(Table13[[#This Row],[Age]]&gt;=18,Table13[[#This Row],[Age]]&lt;=25),1,0)</f>
        <v>0</v>
      </c>
      <c r="AV537">
        <f>IF(AND(Table13[[#This Row],[Age]]&gt;=26,Table13[[#This Row],[Age]]&lt;=35),1,0)</f>
        <v>1</v>
      </c>
      <c r="AW537">
        <f>IF(AND(Table13[[#This Row],[Age]]&gt;=36,Table13[[#This Row],[Age]]&lt;=45),1,0)</f>
        <v>0</v>
      </c>
      <c r="AX537">
        <f>IF(AND(Table13[[#This Row],[Age]]&gt;=46,Table13[[#This Row],[Age]]&lt;=55),1,0)</f>
        <v>0</v>
      </c>
      <c r="AY537">
        <f>IF(AND(Table13[[#This Row],[Age]]&gt;=56,Table13[[#This Row],[Age]]&lt;=67),1,0)</f>
        <v>0</v>
      </c>
      <c r="AZ537" t="s">
        <v>24</v>
      </c>
      <c r="BA537">
        <f>IF(Table13[[#This Row],[Marital Status]]="Married",1,0)</f>
        <v>0</v>
      </c>
      <c r="BB537">
        <f>IF(Table13[[#This Row],[Marital Status]]="Single",1,0)</f>
        <v>1</v>
      </c>
      <c r="BC537" t="s">
        <v>27</v>
      </c>
      <c r="BD537">
        <f>IF(Table13[[#This Row],[gender]]="Male",1,0)</f>
        <v>1</v>
      </c>
      <c r="BE537">
        <f>IF(Table13[[#This Row],[gender]]="Female",1,0)</f>
        <v>0</v>
      </c>
      <c r="BF537" t="s">
        <v>23</v>
      </c>
      <c r="BG537">
        <f>IF(Table13[[#This Row],[Highest level of Education]]="Did not attend school",1,0)</f>
        <v>0</v>
      </c>
      <c r="BH537">
        <f>IF(Table13[[#This Row],[Highest level of Education]]="K12 completed",1,0)</f>
        <v>0</v>
      </c>
      <c r="BI537">
        <f>IF(Table13[[#This Row],[Highest level of Education]]="High School Completed",1,0)</f>
        <v>0</v>
      </c>
      <c r="BJ537">
        <f>IF(Table13[[#This Row],[Highest level of Education]]="Technical Diploma/Partially completed College",1,0)</f>
        <v>1</v>
      </c>
      <c r="BK537">
        <f>IF(Table13[[#This Row],[Highest level of Education]]="University/College Degree",1,0)</f>
        <v>0</v>
      </c>
      <c r="BL537">
        <f>IF(Table13[[#This Row],[Highest level of Education]]="Post-graduate education",1,0)</f>
        <v>0</v>
      </c>
      <c r="BM537">
        <v>0</v>
      </c>
      <c r="BN537">
        <v>1</v>
      </c>
      <c r="BO537">
        <v>3</v>
      </c>
      <c r="BP537">
        <f>IF(Table13[[#This Row],[Monthly_Income 1_5500 2_8000 3_11000 4_15000 5_20000 6_27000 7_35000 8_5000 9_51000 98_0]]=1,1,0)</f>
        <v>0</v>
      </c>
      <c r="BQ537">
        <f>IF(Table13[[#This Row],[Monthly_Income 1_5500 2_8000 3_11000 4_15000 5_20000 6_27000 7_35000 8_5000 9_51000 98_0]]=2,1,0)</f>
        <v>0</v>
      </c>
      <c r="BR537">
        <f>IF(Table13[[#This Row],[Monthly_Income 1_5500 2_8000 3_11000 4_15000 5_20000 6_27000 7_35000 8_5000 9_51000 98_0]]=3,1,0)</f>
        <v>1</v>
      </c>
      <c r="BS537">
        <f>IF(Table13[[#This Row],[Monthly_Income 1_5500 2_8000 3_11000 4_15000 5_20000 6_27000 7_35000 8_5000 9_51000 98_0]]=4,1,0)</f>
        <v>0</v>
      </c>
      <c r="BT537">
        <f>IF(Table13[[#This Row],[Monthly_Income 1_5500 2_8000 3_11000 4_15000 5_20000 6_27000 7_35000 8_5000 9_51000 98_0]]=5,1,0)</f>
        <v>0</v>
      </c>
      <c r="BU537">
        <f>IF(Table13[[#This Row],[Monthly_Income 1_5500 2_8000 3_11000 4_15000 5_20000 6_27000 7_35000 8_5000 9_51000 98_0]]=6,1,0)</f>
        <v>0</v>
      </c>
      <c r="BV537">
        <f>IF(Table13[[#This Row],[Monthly_Income 1_5500 2_8000 3_11000 4_15000 5_20000 6_27000 7_35000 8_5000 9_51000 98_0]]=7,1,0)</f>
        <v>0</v>
      </c>
      <c r="BW537">
        <f>IF(Table13[[#This Row],[Monthly_Income 1_5500 2_8000 3_11000 4_15000 5_20000 6_27000 7_35000 8_5000 9_51000 98_0]]=8,1,0)</f>
        <v>0</v>
      </c>
      <c r="BX537">
        <f>IF(Table13[[#This Row],[Monthly_Income 1_5500 2_8000 3_11000 4_15000 5_20000 6_27000 7_35000 8_5000 9_51000 98_0]]=9,1,0)</f>
        <v>0</v>
      </c>
      <c r="BY537">
        <f>IF(Table13[[#This Row],[Monthly_Income 1_5500 2_8000 3_11000 4_15000 5_20000 6_27000 7_35000 8_5000 9_51000 98_0]]=98,1,0)</f>
        <v>0</v>
      </c>
      <c r="BZ537">
        <v>4</v>
      </c>
      <c r="CA537">
        <f>IF(Table13[[#This Row],[Monthly_Household_Income]]=1,1,0)</f>
        <v>0</v>
      </c>
      <c r="CB537">
        <f>IF(Table13[[#This Row],[Monthly_Household_Income]]=2,1,0)</f>
        <v>0</v>
      </c>
      <c r="CC537">
        <f>IF(Table13[[#This Row],[Monthly_Household_Income]]=3,1,0)</f>
        <v>0</v>
      </c>
      <c r="CD537">
        <f>IF(Table13[[#This Row],[Monthly_Household_Income]]=4,1,0)</f>
        <v>1</v>
      </c>
      <c r="CE537">
        <f>IF(Table13[[#This Row],[Monthly_Household_Income]]=5,1,0)</f>
        <v>0</v>
      </c>
      <c r="CF537">
        <f>IF(Table13[[#This Row],[Monthly_Household_Income]]=6,1,0)</f>
        <v>0</v>
      </c>
      <c r="CG537">
        <f>IF(Table13[[#This Row],[Monthly_Household_Income]]=7,1,0)</f>
        <v>0</v>
      </c>
      <c r="CH537">
        <f>IF(Table13[[#This Row],[Monthly_Household_Income]]=8,1,0)</f>
        <v>0</v>
      </c>
      <c r="CI537">
        <f>IF(Table13[[#This Row],[Monthly_Household_Income]]=9,1,0)</f>
        <v>0</v>
      </c>
      <c r="CJ537">
        <f>IF(Table13[[#This Row],[Monthly_Household_Income]]=98,1,0)</f>
        <v>0</v>
      </c>
    </row>
    <row r="538" spans="1:88">
      <c r="A538">
        <v>1964</v>
      </c>
      <c r="B538" s="1">
        <v>43222</v>
      </c>
      <c r="C538" t="s">
        <v>33</v>
      </c>
      <c r="D538">
        <v>7</v>
      </c>
      <c r="E538">
        <v>7</v>
      </c>
      <c r="F538">
        <v>8</v>
      </c>
      <c r="G538">
        <v>7</v>
      </c>
      <c r="H538">
        <v>6</v>
      </c>
      <c r="I538">
        <v>7</v>
      </c>
      <c r="J538" t="s">
        <v>15</v>
      </c>
      <c r="K538">
        <v>7</v>
      </c>
      <c r="L538">
        <v>7</v>
      </c>
      <c r="M538">
        <v>6</v>
      </c>
      <c r="N538">
        <v>7</v>
      </c>
      <c r="O538">
        <v>6</v>
      </c>
      <c r="P538">
        <v>6</v>
      </c>
      <c r="Q538">
        <v>7</v>
      </c>
      <c r="R538">
        <v>7</v>
      </c>
      <c r="S538">
        <v>7</v>
      </c>
      <c r="T538">
        <v>6</v>
      </c>
      <c r="U538">
        <v>6</v>
      </c>
      <c r="V538">
        <v>7</v>
      </c>
      <c r="W538">
        <v>7</v>
      </c>
      <c r="X538">
        <v>6</v>
      </c>
      <c r="Y538">
        <v>6</v>
      </c>
      <c r="Z538">
        <v>7</v>
      </c>
      <c r="AA538">
        <v>7</v>
      </c>
      <c r="AB538">
        <v>6</v>
      </c>
      <c r="AC538">
        <v>1</v>
      </c>
      <c r="AD538">
        <f>IF(Table13[[#This Row],[payment]]=1,1,0)</f>
        <v>1</v>
      </c>
      <c r="AE538">
        <f>IF(Table13[[#This Row],[payment]]=2,1,0)</f>
        <v>0</v>
      </c>
      <c r="AF538">
        <f>IF(Table13[[#This Row],[payment]]=3,1,0)</f>
        <v>0</v>
      </c>
      <c r="AG538">
        <v>1</v>
      </c>
      <c r="AH538">
        <f>IF(Table13[[#This Row],[method_payment]]=1,1,0)</f>
        <v>1</v>
      </c>
      <c r="AI538">
        <f>IF(Table13[[#This Row],[method_payment]]=2,1,0)</f>
        <v>0</v>
      </c>
      <c r="AJ538">
        <f>IF(Table13[[#This Row],[method_payment]]=3,1,0)</f>
        <v>0</v>
      </c>
      <c r="AK538">
        <f>IF(Table13[[#This Row],[method_payment]]=5,1,0)</f>
        <v>0</v>
      </c>
      <c r="AL538">
        <f>IF(Table13[[#This Row],[method_payment]]=6,1,0)</f>
        <v>0</v>
      </c>
      <c r="AM538" t="s">
        <v>16</v>
      </c>
      <c r="AN538" t="s">
        <v>15</v>
      </c>
      <c r="AO538">
        <v>1</v>
      </c>
      <c r="AP538" s="2">
        <v>506.44</v>
      </c>
      <c r="AQ538" s="3">
        <f>IF(AND(Table13[[#This Row],[Average_amount_spent_per_visit_last_3_months]]&gt;=1,Table13[[#This Row],[Average_amount_spent_per_visit_last_3_months]]&lt;=999),1,0)</f>
        <v>1</v>
      </c>
      <c r="AR538" s="3">
        <f>IF(AND(Table13[[#This Row],[Average_amount_spent_per_visit_last_3_months]]&gt;=1000,Table13[[#This Row],[Average_amount_spent_per_visit_last_3_months]]&lt;=6700),1,0)</f>
        <v>0</v>
      </c>
      <c r="AS538">
        <v>3</v>
      </c>
      <c r="AT538">
        <v>32</v>
      </c>
      <c r="AU538">
        <f>IF(AND(Table13[[#This Row],[Age]]&gt;=18,Table13[[#This Row],[Age]]&lt;=25),1,0)</f>
        <v>0</v>
      </c>
      <c r="AV538">
        <f>IF(AND(Table13[[#This Row],[Age]]&gt;=26,Table13[[#This Row],[Age]]&lt;=35),1,0)</f>
        <v>1</v>
      </c>
      <c r="AW538">
        <f>IF(AND(Table13[[#This Row],[Age]]&gt;=36,Table13[[#This Row],[Age]]&lt;=45),1,0)</f>
        <v>0</v>
      </c>
      <c r="AX538">
        <f>IF(AND(Table13[[#This Row],[Age]]&gt;=46,Table13[[#This Row],[Age]]&lt;=55),1,0)</f>
        <v>0</v>
      </c>
      <c r="AY538">
        <f>IF(AND(Table13[[#This Row],[Age]]&gt;=56,Table13[[#This Row],[Age]]&lt;=67),1,0)</f>
        <v>0</v>
      </c>
      <c r="AZ538" t="s">
        <v>25</v>
      </c>
      <c r="BA538">
        <f>IF(Table13[[#This Row],[Marital Status]]="Married",1,0)</f>
        <v>1</v>
      </c>
      <c r="BB538">
        <f>IF(Table13[[#This Row],[Marital Status]]="Single",1,0)</f>
        <v>0</v>
      </c>
      <c r="BC538" t="s">
        <v>28</v>
      </c>
      <c r="BD538">
        <f>IF(Table13[[#This Row],[gender]]="Male",1,0)</f>
        <v>0</v>
      </c>
      <c r="BE538">
        <f>IF(Table13[[#This Row],[gender]]="Female",1,0)</f>
        <v>1</v>
      </c>
      <c r="BF538" t="s">
        <v>23</v>
      </c>
      <c r="BG538">
        <f>IF(Table13[[#This Row],[Highest level of Education]]="Did not attend school",1,0)</f>
        <v>0</v>
      </c>
      <c r="BH538">
        <f>IF(Table13[[#This Row],[Highest level of Education]]="K12 completed",1,0)</f>
        <v>0</v>
      </c>
      <c r="BI538">
        <f>IF(Table13[[#This Row],[Highest level of Education]]="High School Completed",1,0)</f>
        <v>0</v>
      </c>
      <c r="BJ538">
        <f>IF(Table13[[#This Row],[Highest level of Education]]="Technical Diploma/Partially completed College",1,0)</f>
        <v>1</v>
      </c>
      <c r="BK538">
        <f>IF(Table13[[#This Row],[Highest level of Education]]="University/College Degree",1,0)</f>
        <v>0</v>
      </c>
      <c r="BL538">
        <f>IF(Table13[[#This Row],[Highest level of Education]]="Post-graduate education",1,0)</f>
        <v>0</v>
      </c>
      <c r="BM538">
        <v>3</v>
      </c>
      <c r="BN538">
        <v>1</v>
      </c>
      <c r="BO538">
        <v>3</v>
      </c>
      <c r="BP538">
        <f>IF(Table13[[#This Row],[Monthly_Income 1_5500 2_8000 3_11000 4_15000 5_20000 6_27000 7_35000 8_5000 9_51000 98_0]]=1,1,0)</f>
        <v>0</v>
      </c>
      <c r="BQ538">
        <f>IF(Table13[[#This Row],[Monthly_Income 1_5500 2_8000 3_11000 4_15000 5_20000 6_27000 7_35000 8_5000 9_51000 98_0]]=2,1,0)</f>
        <v>0</v>
      </c>
      <c r="BR538">
        <f>IF(Table13[[#This Row],[Monthly_Income 1_5500 2_8000 3_11000 4_15000 5_20000 6_27000 7_35000 8_5000 9_51000 98_0]]=3,1,0)</f>
        <v>1</v>
      </c>
      <c r="BS538">
        <f>IF(Table13[[#This Row],[Monthly_Income 1_5500 2_8000 3_11000 4_15000 5_20000 6_27000 7_35000 8_5000 9_51000 98_0]]=4,1,0)</f>
        <v>0</v>
      </c>
      <c r="BT538">
        <f>IF(Table13[[#This Row],[Monthly_Income 1_5500 2_8000 3_11000 4_15000 5_20000 6_27000 7_35000 8_5000 9_51000 98_0]]=5,1,0)</f>
        <v>0</v>
      </c>
      <c r="BU538">
        <f>IF(Table13[[#This Row],[Monthly_Income 1_5500 2_8000 3_11000 4_15000 5_20000 6_27000 7_35000 8_5000 9_51000 98_0]]=6,1,0)</f>
        <v>0</v>
      </c>
      <c r="BV538">
        <f>IF(Table13[[#This Row],[Monthly_Income 1_5500 2_8000 3_11000 4_15000 5_20000 6_27000 7_35000 8_5000 9_51000 98_0]]=7,1,0)</f>
        <v>0</v>
      </c>
      <c r="BW538">
        <f>IF(Table13[[#This Row],[Monthly_Income 1_5500 2_8000 3_11000 4_15000 5_20000 6_27000 7_35000 8_5000 9_51000 98_0]]=8,1,0)</f>
        <v>0</v>
      </c>
      <c r="BX538">
        <f>IF(Table13[[#This Row],[Monthly_Income 1_5500 2_8000 3_11000 4_15000 5_20000 6_27000 7_35000 8_5000 9_51000 98_0]]=9,1,0)</f>
        <v>0</v>
      </c>
      <c r="BY538">
        <f>IF(Table13[[#This Row],[Monthly_Income 1_5500 2_8000 3_11000 4_15000 5_20000 6_27000 7_35000 8_5000 9_51000 98_0]]=98,1,0)</f>
        <v>0</v>
      </c>
      <c r="BZ538">
        <v>5</v>
      </c>
      <c r="CA538">
        <f>IF(Table13[[#This Row],[Monthly_Household_Income]]=1,1,0)</f>
        <v>0</v>
      </c>
      <c r="CB538">
        <f>IF(Table13[[#This Row],[Monthly_Household_Income]]=2,1,0)</f>
        <v>0</v>
      </c>
      <c r="CC538">
        <f>IF(Table13[[#This Row],[Monthly_Household_Income]]=3,1,0)</f>
        <v>0</v>
      </c>
      <c r="CD538">
        <f>IF(Table13[[#This Row],[Monthly_Household_Income]]=4,1,0)</f>
        <v>0</v>
      </c>
      <c r="CE538">
        <f>IF(Table13[[#This Row],[Monthly_Household_Income]]=5,1,0)</f>
        <v>1</v>
      </c>
      <c r="CF538">
        <f>IF(Table13[[#This Row],[Monthly_Household_Income]]=6,1,0)</f>
        <v>0</v>
      </c>
      <c r="CG538">
        <f>IF(Table13[[#This Row],[Monthly_Household_Income]]=7,1,0)</f>
        <v>0</v>
      </c>
      <c r="CH538">
        <f>IF(Table13[[#This Row],[Monthly_Household_Income]]=8,1,0)</f>
        <v>0</v>
      </c>
      <c r="CI538">
        <f>IF(Table13[[#This Row],[Monthly_Household_Income]]=9,1,0)</f>
        <v>0</v>
      </c>
      <c r="CJ538">
        <f>IF(Table13[[#This Row],[Monthly_Household_Income]]=98,1,0)</f>
        <v>0</v>
      </c>
    </row>
    <row r="539" spans="1:88">
      <c r="A539">
        <v>1967</v>
      </c>
      <c r="B539" s="1">
        <v>43253</v>
      </c>
      <c r="C539" t="s">
        <v>2</v>
      </c>
      <c r="D539">
        <v>7</v>
      </c>
      <c r="E539">
        <v>9</v>
      </c>
      <c r="F539">
        <v>8</v>
      </c>
      <c r="G539">
        <v>8</v>
      </c>
      <c r="H539">
        <v>8</v>
      </c>
      <c r="I539">
        <v>7</v>
      </c>
      <c r="J539" t="s">
        <v>16</v>
      </c>
      <c r="K539">
        <v>8</v>
      </c>
      <c r="L539">
        <v>8</v>
      </c>
      <c r="M539">
        <v>7</v>
      </c>
      <c r="N539">
        <v>7</v>
      </c>
      <c r="O539">
        <v>7</v>
      </c>
      <c r="P539">
        <v>9</v>
      </c>
      <c r="Q539">
        <v>7</v>
      </c>
      <c r="R539">
        <v>8</v>
      </c>
      <c r="S539">
        <v>8</v>
      </c>
      <c r="T539">
        <v>7</v>
      </c>
      <c r="U539">
        <v>7</v>
      </c>
      <c r="V539">
        <v>7</v>
      </c>
      <c r="W539">
        <v>9</v>
      </c>
      <c r="X539">
        <v>9</v>
      </c>
      <c r="Y539">
        <v>8</v>
      </c>
      <c r="Z539">
        <v>7</v>
      </c>
      <c r="AA539">
        <v>9</v>
      </c>
      <c r="AB539">
        <v>0</v>
      </c>
      <c r="AC539">
        <v>3</v>
      </c>
      <c r="AD539">
        <f>IF(Table13[[#This Row],[payment]]=1,1,0)</f>
        <v>0</v>
      </c>
      <c r="AE539">
        <f>IF(Table13[[#This Row],[payment]]=2,1,0)</f>
        <v>0</v>
      </c>
      <c r="AF539">
        <f>IF(Table13[[#This Row],[payment]]=3,1,0)</f>
        <v>1</v>
      </c>
      <c r="AG539">
        <v>3</v>
      </c>
      <c r="AH539">
        <f>IF(Table13[[#This Row],[method_payment]]=1,1,0)</f>
        <v>0</v>
      </c>
      <c r="AI539">
        <f>IF(Table13[[#This Row],[method_payment]]=2,1,0)</f>
        <v>0</v>
      </c>
      <c r="AJ539">
        <f>IF(Table13[[#This Row],[method_payment]]=3,1,0)</f>
        <v>1</v>
      </c>
      <c r="AK539">
        <f>IF(Table13[[#This Row],[method_payment]]=5,1,0)</f>
        <v>0</v>
      </c>
      <c r="AL539">
        <f>IF(Table13[[#This Row],[method_payment]]=6,1,0)</f>
        <v>0</v>
      </c>
      <c r="AM539" t="s">
        <v>16</v>
      </c>
      <c r="AN539" t="s">
        <v>16</v>
      </c>
      <c r="AO539">
        <v>6</v>
      </c>
      <c r="AP539" s="2">
        <v>208.11</v>
      </c>
      <c r="AQ539" s="3">
        <f>IF(AND(Table13[[#This Row],[Average_amount_spent_per_visit_last_3_months]]&gt;=1,Table13[[#This Row],[Average_amount_spent_per_visit_last_3_months]]&lt;=999),1,0)</f>
        <v>1</v>
      </c>
      <c r="AR539" s="3">
        <f>IF(AND(Table13[[#This Row],[Average_amount_spent_per_visit_last_3_months]]&gt;=1000,Table13[[#This Row],[Average_amount_spent_per_visit_last_3_months]]&lt;=6700),1,0)</f>
        <v>0</v>
      </c>
      <c r="AS539">
        <v>3</v>
      </c>
      <c r="AT539">
        <v>35</v>
      </c>
      <c r="AU539">
        <f>IF(AND(Table13[[#This Row],[Age]]&gt;=18,Table13[[#This Row],[Age]]&lt;=25),1,0)</f>
        <v>0</v>
      </c>
      <c r="AV539">
        <f>IF(AND(Table13[[#This Row],[Age]]&gt;=26,Table13[[#This Row],[Age]]&lt;=35),1,0)</f>
        <v>1</v>
      </c>
      <c r="AW539">
        <f>IF(AND(Table13[[#This Row],[Age]]&gt;=36,Table13[[#This Row],[Age]]&lt;=45),1,0)</f>
        <v>0</v>
      </c>
      <c r="AX539">
        <f>IF(AND(Table13[[#This Row],[Age]]&gt;=46,Table13[[#This Row],[Age]]&lt;=55),1,0)</f>
        <v>0</v>
      </c>
      <c r="AY539">
        <f>IF(AND(Table13[[#This Row],[Age]]&gt;=56,Table13[[#This Row],[Age]]&lt;=67),1,0)</f>
        <v>0</v>
      </c>
      <c r="AZ539" t="s">
        <v>24</v>
      </c>
      <c r="BA539">
        <f>IF(Table13[[#This Row],[Marital Status]]="Married",1,0)</f>
        <v>0</v>
      </c>
      <c r="BB539">
        <f>IF(Table13[[#This Row],[Marital Status]]="Single",1,0)</f>
        <v>1</v>
      </c>
      <c r="BC539" t="s">
        <v>27</v>
      </c>
      <c r="BD539">
        <f>IF(Table13[[#This Row],[gender]]="Male",1,0)</f>
        <v>1</v>
      </c>
      <c r="BE539">
        <f>IF(Table13[[#This Row],[gender]]="Female",1,0)</f>
        <v>0</v>
      </c>
      <c r="BF539" t="s">
        <v>23</v>
      </c>
      <c r="BG539">
        <f>IF(Table13[[#This Row],[Highest level of Education]]="Did not attend school",1,0)</f>
        <v>0</v>
      </c>
      <c r="BH539">
        <f>IF(Table13[[#This Row],[Highest level of Education]]="K12 completed",1,0)</f>
        <v>0</v>
      </c>
      <c r="BI539">
        <f>IF(Table13[[#This Row],[Highest level of Education]]="High School Completed",1,0)</f>
        <v>0</v>
      </c>
      <c r="BJ539">
        <f>IF(Table13[[#This Row],[Highest level of Education]]="Technical Diploma/Partially completed College",1,0)</f>
        <v>1</v>
      </c>
      <c r="BK539">
        <f>IF(Table13[[#This Row],[Highest level of Education]]="University/College Degree",1,0)</f>
        <v>0</v>
      </c>
      <c r="BL539">
        <f>IF(Table13[[#This Row],[Highest level of Education]]="Post-graduate education",1,0)</f>
        <v>0</v>
      </c>
      <c r="BM539">
        <v>0</v>
      </c>
      <c r="BN539">
        <v>1</v>
      </c>
      <c r="BO539">
        <v>4</v>
      </c>
      <c r="BP539">
        <f>IF(Table13[[#This Row],[Monthly_Income 1_5500 2_8000 3_11000 4_15000 5_20000 6_27000 7_35000 8_5000 9_51000 98_0]]=1,1,0)</f>
        <v>0</v>
      </c>
      <c r="BQ539">
        <f>IF(Table13[[#This Row],[Monthly_Income 1_5500 2_8000 3_11000 4_15000 5_20000 6_27000 7_35000 8_5000 9_51000 98_0]]=2,1,0)</f>
        <v>0</v>
      </c>
      <c r="BR539">
        <f>IF(Table13[[#This Row],[Monthly_Income 1_5500 2_8000 3_11000 4_15000 5_20000 6_27000 7_35000 8_5000 9_51000 98_0]]=3,1,0)</f>
        <v>0</v>
      </c>
      <c r="BS539">
        <f>IF(Table13[[#This Row],[Monthly_Income 1_5500 2_8000 3_11000 4_15000 5_20000 6_27000 7_35000 8_5000 9_51000 98_0]]=4,1,0)</f>
        <v>1</v>
      </c>
      <c r="BT539">
        <f>IF(Table13[[#This Row],[Monthly_Income 1_5500 2_8000 3_11000 4_15000 5_20000 6_27000 7_35000 8_5000 9_51000 98_0]]=5,1,0)</f>
        <v>0</v>
      </c>
      <c r="BU539">
        <f>IF(Table13[[#This Row],[Monthly_Income 1_5500 2_8000 3_11000 4_15000 5_20000 6_27000 7_35000 8_5000 9_51000 98_0]]=6,1,0)</f>
        <v>0</v>
      </c>
      <c r="BV539">
        <f>IF(Table13[[#This Row],[Monthly_Income 1_5500 2_8000 3_11000 4_15000 5_20000 6_27000 7_35000 8_5000 9_51000 98_0]]=7,1,0)</f>
        <v>0</v>
      </c>
      <c r="BW539">
        <f>IF(Table13[[#This Row],[Monthly_Income 1_5500 2_8000 3_11000 4_15000 5_20000 6_27000 7_35000 8_5000 9_51000 98_0]]=8,1,0)</f>
        <v>0</v>
      </c>
      <c r="BX539">
        <f>IF(Table13[[#This Row],[Monthly_Income 1_5500 2_8000 3_11000 4_15000 5_20000 6_27000 7_35000 8_5000 9_51000 98_0]]=9,1,0)</f>
        <v>0</v>
      </c>
      <c r="BY539">
        <f>IF(Table13[[#This Row],[Monthly_Income 1_5500 2_8000 3_11000 4_15000 5_20000 6_27000 7_35000 8_5000 9_51000 98_0]]=98,1,0)</f>
        <v>0</v>
      </c>
      <c r="BZ539">
        <v>97</v>
      </c>
      <c r="CA539">
        <f>IF(Table13[[#This Row],[Monthly_Household_Income]]=1,1,0)</f>
        <v>0</v>
      </c>
      <c r="CB539">
        <f>IF(Table13[[#This Row],[Monthly_Household_Income]]=2,1,0)</f>
        <v>0</v>
      </c>
      <c r="CC539">
        <f>IF(Table13[[#This Row],[Monthly_Household_Income]]=3,1,0)</f>
        <v>0</v>
      </c>
      <c r="CD539">
        <f>IF(Table13[[#This Row],[Monthly_Household_Income]]=4,1,0)</f>
        <v>0</v>
      </c>
      <c r="CE539">
        <f>IF(Table13[[#This Row],[Monthly_Household_Income]]=5,1,0)</f>
        <v>0</v>
      </c>
      <c r="CF539">
        <f>IF(Table13[[#This Row],[Monthly_Household_Income]]=6,1,0)</f>
        <v>0</v>
      </c>
      <c r="CG539">
        <f>IF(Table13[[#This Row],[Monthly_Household_Income]]=7,1,0)</f>
        <v>0</v>
      </c>
      <c r="CH539">
        <f>IF(Table13[[#This Row],[Monthly_Household_Income]]=8,1,0)</f>
        <v>0</v>
      </c>
      <c r="CI539">
        <f>IF(Table13[[#This Row],[Monthly_Household_Income]]=9,1,0)</f>
        <v>0</v>
      </c>
      <c r="CJ539">
        <f>IF(Table13[[#This Row],[Monthly_Household_Income]]=98,1,0)</f>
        <v>0</v>
      </c>
    </row>
    <row r="540" spans="1:88">
      <c r="A540">
        <v>1968</v>
      </c>
      <c r="B540" s="1">
        <v>43000</v>
      </c>
      <c r="C540" t="s">
        <v>35</v>
      </c>
      <c r="D540">
        <v>9</v>
      </c>
      <c r="E540">
        <v>7</v>
      </c>
      <c r="F540">
        <v>8</v>
      </c>
      <c r="G540">
        <v>8</v>
      </c>
      <c r="H540">
        <v>7</v>
      </c>
      <c r="I540">
        <v>8</v>
      </c>
      <c r="J540" t="s">
        <v>15</v>
      </c>
      <c r="K540">
        <v>9</v>
      </c>
      <c r="L540">
        <v>8</v>
      </c>
      <c r="M540">
        <v>9</v>
      </c>
      <c r="N540">
        <v>9</v>
      </c>
      <c r="O540">
        <v>6</v>
      </c>
      <c r="P540">
        <v>8</v>
      </c>
      <c r="Q540">
        <v>7</v>
      </c>
      <c r="R540">
        <v>6</v>
      </c>
      <c r="S540">
        <v>10</v>
      </c>
      <c r="T540">
        <v>9</v>
      </c>
      <c r="U540">
        <v>8</v>
      </c>
      <c r="V540">
        <v>10</v>
      </c>
      <c r="W540">
        <v>8</v>
      </c>
      <c r="X540">
        <v>0</v>
      </c>
      <c r="Y540">
        <v>7</v>
      </c>
      <c r="Z540">
        <v>8</v>
      </c>
      <c r="AA540">
        <v>8</v>
      </c>
      <c r="AB540">
        <v>0</v>
      </c>
      <c r="AC540">
        <v>1</v>
      </c>
      <c r="AD540">
        <f>IF(Table13[[#This Row],[payment]]=1,1,0)</f>
        <v>1</v>
      </c>
      <c r="AE540">
        <f>IF(Table13[[#This Row],[payment]]=2,1,0)</f>
        <v>0</v>
      </c>
      <c r="AF540">
        <f>IF(Table13[[#This Row],[payment]]=3,1,0)</f>
        <v>0</v>
      </c>
      <c r="AG540">
        <v>6</v>
      </c>
      <c r="AH540">
        <f>IF(Table13[[#This Row],[method_payment]]=1,1,0)</f>
        <v>0</v>
      </c>
      <c r="AI540">
        <f>IF(Table13[[#This Row],[method_payment]]=2,1,0)</f>
        <v>0</v>
      </c>
      <c r="AJ540">
        <f>IF(Table13[[#This Row],[method_payment]]=3,1,0)</f>
        <v>0</v>
      </c>
      <c r="AK540">
        <f>IF(Table13[[#This Row],[method_payment]]=5,1,0)</f>
        <v>0</v>
      </c>
      <c r="AL540">
        <f>IF(Table13[[#This Row],[method_payment]]=6,1,0)</f>
        <v>1</v>
      </c>
      <c r="AM540" t="s">
        <v>16</v>
      </c>
      <c r="AN540" t="s">
        <v>15</v>
      </c>
      <c r="AO540">
        <v>2</v>
      </c>
      <c r="AP540" s="2">
        <v>185.45</v>
      </c>
      <c r="AQ540" s="3">
        <f>IF(AND(Table13[[#This Row],[Average_amount_spent_per_visit_last_3_months]]&gt;=1,Table13[[#This Row],[Average_amount_spent_per_visit_last_3_months]]&lt;=999),1,0)</f>
        <v>1</v>
      </c>
      <c r="AR540" s="3">
        <f>IF(AND(Table13[[#This Row],[Average_amount_spent_per_visit_last_3_months]]&gt;=1000,Table13[[#This Row],[Average_amount_spent_per_visit_last_3_months]]&lt;=6700),1,0)</f>
        <v>0</v>
      </c>
      <c r="AS540">
        <v>1</v>
      </c>
      <c r="AT540">
        <v>32</v>
      </c>
      <c r="AU540">
        <f>IF(AND(Table13[[#This Row],[Age]]&gt;=18,Table13[[#This Row],[Age]]&lt;=25),1,0)</f>
        <v>0</v>
      </c>
      <c r="AV540">
        <f>IF(AND(Table13[[#This Row],[Age]]&gt;=26,Table13[[#This Row],[Age]]&lt;=35),1,0)</f>
        <v>1</v>
      </c>
      <c r="AW540">
        <f>IF(AND(Table13[[#This Row],[Age]]&gt;=36,Table13[[#This Row],[Age]]&lt;=45),1,0)</f>
        <v>0</v>
      </c>
      <c r="AX540">
        <f>IF(AND(Table13[[#This Row],[Age]]&gt;=46,Table13[[#This Row],[Age]]&lt;=55),1,0)</f>
        <v>0</v>
      </c>
      <c r="AY540">
        <f>IF(AND(Table13[[#This Row],[Age]]&gt;=56,Table13[[#This Row],[Age]]&lt;=67),1,0)</f>
        <v>0</v>
      </c>
      <c r="AZ540" t="s">
        <v>25</v>
      </c>
      <c r="BA540">
        <f>IF(Table13[[#This Row],[Marital Status]]="Married",1,0)</f>
        <v>1</v>
      </c>
      <c r="BB540">
        <f>IF(Table13[[#This Row],[Marital Status]]="Single",1,0)</f>
        <v>0</v>
      </c>
      <c r="BC540" t="s">
        <v>28</v>
      </c>
      <c r="BD540">
        <f>IF(Table13[[#This Row],[gender]]="Male",1,0)</f>
        <v>0</v>
      </c>
      <c r="BE540">
        <f>IF(Table13[[#This Row],[gender]]="Female",1,0)</f>
        <v>1</v>
      </c>
      <c r="BF540" t="s">
        <v>19</v>
      </c>
      <c r="BG540">
        <f>IF(Table13[[#This Row],[Highest level of Education]]="Did not attend school",1,0)</f>
        <v>0</v>
      </c>
      <c r="BH540">
        <f>IF(Table13[[#This Row],[Highest level of Education]]="K12 completed",1,0)</f>
        <v>0</v>
      </c>
      <c r="BI540">
        <f>IF(Table13[[#This Row],[Highest level of Education]]="High School Completed",1,0)</f>
        <v>0</v>
      </c>
      <c r="BJ540">
        <f>IF(Table13[[#This Row],[Highest level of Education]]="Technical Diploma/Partially completed College",1,0)</f>
        <v>0</v>
      </c>
      <c r="BK540">
        <f>IF(Table13[[#This Row],[Highest level of Education]]="University/College Degree",1,0)</f>
        <v>1</v>
      </c>
      <c r="BL540">
        <f>IF(Table13[[#This Row],[Highest level of Education]]="Post-graduate education",1,0)</f>
        <v>0</v>
      </c>
      <c r="BM540">
        <v>2</v>
      </c>
      <c r="BN540">
        <v>1</v>
      </c>
      <c r="BO540">
        <v>4</v>
      </c>
      <c r="BP540">
        <f>IF(Table13[[#This Row],[Monthly_Income 1_5500 2_8000 3_11000 4_15000 5_20000 6_27000 7_35000 8_5000 9_51000 98_0]]=1,1,0)</f>
        <v>0</v>
      </c>
      <c r="BQ540">
        <f>IF(Table13[[#This Row],[Monthly_Income 1_5500 2_8000 3_11000 4_15000 5_20000 6_27000 7_35000 8_5000 9_51000 98_0]]=2,1,0)</f>
        <v>0</v>
      </c>
      <c r="BR540">
        <f>IF(Table13[[#This Row],[Monthly_Income 1_5500 2_8000 3_11000 4_15000 5_20000 6_27000 7_35000 8_5000 9_51000 98_0]]=3,1,0)</f>
        <v>0</v>
      </c>
      <c r="BS540">
        <f>IF(Table13[[#This Row],[Monthly_Income 1_5500 2_8000 3_11000 4_15000 5_20000 6_27000 7_35000 8_5000 9_51000 98_0]]=4,1,0)</f>
        <v>1</v>
      </c>
      <c r="BT540">
        <f>IF(Table13[[#This Row],[Monthly_Income 1_5500 2_8000 3_11000 4_15000 5_20000 6_27000 7_35000 8_5000 9_51000 98_0]]=5,1,0)</f>
        <v>0</v>
      </c>
      <c r="BU540">
        <f>IF(Table13[[#This Row],[Monthly_Income 1_5500 2_8000 3_11000 4_15000 5_20000 6_27000 7_35000 8_5000 9_51000 98_0]]=6,1,0)</f>
        <v>0</v>
      </c>
      <c r="BV540">
        <f>IF(Table13[[#This Row],[Monthly_Income 1_5500 2_8000 3_11000 4_15000 5_20000 6_27000 7_35000 8_5000 9_51000 98_0]]=7,1,0)</f>
        <v>0</v>
      </c>
      <c r="BW540">
        <f>IF(Table13[[#This Row],[Monthly_Income 1_5500 2_8000 3_11000 4_15000 5_20000 6_27000 7_35000 8_5000 9_51000 98_0]]=8,1,0)</f>
        <v>0</v>
      </c>
      <c r="BX540">
        <f>IF(Table13[[#This Row],[Monthly_Income 1_5500 2_8000 3_11000 4_15000 5_20000 6_27000 7_35000 8_5000 9_51000 98_0]]=9,1,0)</f>
        <v>0</v>
      </c>
      <c r="BY540">
        <f>IF(Table13[[#This Row],[Monthly_Income 1_5500 2_8000 3_11000 4_15000 5_20000 6_27000 7_35000 8_5000 9_51000 98_0]]=98,1,0)</f>
        <v>0</v>
      </c>
      <c r="BZ540">
        <v>8</v>
      </c>
      <c r="CA540">
        <f>IF(Table13[[#This Row],[Monthly_Household_Income]]=1,1,0)</f>
        <v>0</v>
      </c>
      <c r="CB540">
        <f>IF(Table13[[#This Row],[Monthly_Household_Income]]=2,1,0)</f>
        <v>0</v>
      </c>
      <c r="CC540">
        <f>IF(Table13[[#This Row],[Monthly_Household_Income]]=3,1,0)</f>
        <v>0</v>
      </c>
      <c r="CD540">
        <f>IF(Table13[[#This Row],[Monthly_Household_Income]]=4,1,0)</f>
        <v>0</v>
      </c>
      <c r="CE540">
        <f>IF(Table13[[#This Row],[Monthly_Household_Income]]=5,1,0)</f>
        <v>0</v>
      </c>
      <c r="CF540">
        <f>IF(Table13[[#This Row],[Monthly_Household_Income]]=6,1,0)</f>
        <v>0</v>
      </c>
      <c r="CG540">
        <f>IF(Table13[[#This Row],[Monthly_Household_Income]]=7,1,0)</f>
        <v>0</v>
      </c>
      <c r="CH540">
        <f>IF(Table13[[#This Row],[Monthly_Household_Income]]=8,1,0)</f>
        <v>1</v>
      </c>
      <c r="CI540">
        <f>IF(Table13[[#This Row],[Monthly_Household_Income]]=9,1,0)</f>
        <v>0</v>
      </c>
      <c r="CJ540">
        <f>IF(Table13[[#This Row],[Monthly_Household_Income]]=98,1,0)</f>
        <v>0</v>
      </c>
    </row>
    <row r="541" spans="1:88">
      <c r="A541">
        <v>1977</v>
      </c>
      <c r="B541" s="1">
        <v>42991</v>
      </c>
      <c r="C541" t="s">
        <v>35</v>
      </c>
      <c r="D541">
        <v>7</v>
      </c>
      <c r="E541">
        <v>9</v>
      </c>
      <c r="F541">
        <v>6</v>
      </c>
      <c r="G541">
        <v>7</v>
      </c>
      <c r="H541">
        <v>8</v>
      </c>
      <c r="I541">
        <v>7</v>
      </c>
      <c r="J541" t="s">
        <v>15</v>
      </c>
      <c r="K541">
        <v>9</v>
      </c>
      <c r="L541">
        <v>8</v>
      </c>
      <c r="M541">
        <v>9</v>
      </c>
      <c r="N541">
        <v>9</v>
      </c>
      <c r="O541">
        <v>7</v>
      </c>
      <c r="P541">
        <v>8</v>
      </c>
      <c r="Q541">
        <v>9</v>
      </c>
      <c r="R541">
        <v>9</v>
      </c>
      <c r="S541">
        <v>8</v>
      </c>
      <c r="T541">
        <v>9</v>
      </c>
      <c r="U541">
        <v>8</v>
      </c>
      <c r="V541">
        <v>7</v>
      </c>
      <c r="W541">
        <v>8</v>
      </c>
      <c r="X541">
        <v>7</v>
      </c>
      <c r="Y541">
        <v>10</v>
      </c>
      <c r="Z541">
        <v>9</v>
      </c>
      <c r="AA541">
        <v>6</v>
      </c>
      <c r="AB541">
        <v>7</v>
      </c>
      <c r="AC541">
        <v>3</v>
      </c>
      <c r="AD541">
        <f>IF(Table13[[#This Row],[payment]]=1,1,0)</f>
        <v>0</v>
      </c>
      <c r="AE541">
        <f>IF(Table13[[#This Row],[payment]]=2,1,0)</f>
        <v>0</v>
      </c>
      <c r="AF541">
        <f>IF(Table13[[#This Row],[payment]]=3,1,0)</f>
        <v>1</v>
      </c>
      <c r="AG541">
        <v>6</v>
      </c>
      <c r="AH541">
        <f>IF(Table13[[#This Row],[method_payment]]=1,1,0)</f>
        <v>0</v>
      </c>
      <c r="AI541">
        <f>IF(Table13[[#This Row],[method_payment]]=2,1,0)</f>
        <v>0</v>
      </c>
      <c r="AJ541">
        <f>IF(Table13[[#This Row],[method_payment]]=3,1,0)</f>
        <v>0</v>
      </c>
      <c r="AK541">
        <f>IF(Table13[[#This Row],[method_payment]]=5,1,0)</f>
        <v>0</v>
      </c>
      <c r="AL541">
        <f>IF(Table13[[#This Row],[method_payment]]=6,1,0)</f>
        <v>1</v>
      </c>
      <c r="AM541" t="s">
        <v>15</v>
      </c>
      <c r="AN541" t="s">
        <v>16</v>
      </c>
      <c r="AO541">
        <v>1</v>
      </c>
      <c r="AP541" s="2">
        <v>190.94</v>
      </c>
      <c r="AQ541" s="3">
        <f>IF(AND(Table13[[#This Row],[Average_amount_spent_per_visit_last_3_months]]&gt;=1,Table13[[#This Row],[Average_amount_spent_per_visit_last_3_months]]&lt;=999),1,0)</f>
        <v>1</v>
      </c>
      <c r="AR541" s="3">
        <f>IF(AND(Table13[[#This Row],[Average_amount_spent_per_visit_last_3_months]]&gt;=1000,Table13[[#This Row],[Average_amount_spent_per_visit_last_3_months]]&lt;=6700),1,0)</f>
        <v>0</v>
      </c>
      <c r="AS541">
        <v>2</v>
      </c>
      <c r="AT541">
        <v>30</v>
      </c>
      <c r="AU541">
        <f>IF(AND(Table13[[#This Row],[Age]]&gt;=18,Table13[[#This Row],[Age]]&lt;=25),1,0)</f>
        <v>0</v>
      </c>
      <c r="AV541">
        <f>IF(AND(Table13[[#This Row],[Age]]&gt;=26,Table13[[#This Row],[Age]]&lt;=35),1,0)</f>
        <v>1</v>
      </c>
      <c r="AW541">
        <f>IF(AND(Table13[[#This Row],[Age]]&gt;=36,Table13[[#This Row],[Age]]&lt;=45),1,0)</f>
        <v>0</v>
      </c>
      <c r="AX541">
        <f>IF(AND(Table13[[#This Row],[Age]]&gt;=46,Table13[[#This Row],[Age]]&lt;=55),1,0)</f>
        <v>0</v>
      </c>
      <c r="AY541">
        <f>IF(AND(Table13[[#This Row],[Age]]&gt;=56,Table13[[#This Row],[Age]]&lt;=67),1,0)</f>
        <v>0</v>
      </c>
      <c r="AZ541" t="s">
        <v>24</v>
      </c>
      <c r="BA541">
        <f>IF(Table13[[#This Row],[Marital Status]]="Married",1,0)</f>
        <v>0</v>
      </c>
      <c r="BB541">
        <f>IF(Table13[[#This Row],[Marital Status]]="Single",1,0)</f>
        <v>1</v>
      </c>
      <c r="BC541" t="s">
        <v>27</v>
      </c>
      <c r="BD541">
        <f>IF(Table13[[#This Row],[gender]]="Male",1,0)</f>
        <v>1</v>
      </c>
      <c r="BE541">
        <f>IF(Table13[[#This Row],[gender]]="Female",1,0)</f>
        <v>0</v>
      </c>
      <c r="BF541" t="s">
        <v>19</v>
      </c>
      <c r="BG541">
        <f>IF(Table13[[#This Row],[Highest level of Education]]="Did not attend school",1,0)</f>
        <v>0</v>
      </c>
      <c r="BH541">
        <f>IF(Table13[[#This Row],[Highest level of Education]]="K12 completed",1,0)</f>
        <v>0</v>
      </c>
      <c r="BI541">
        <f>IF(Table13[[#This Row],[Highest level of Education]]="High School Completed",1,0)</f>
        <v>0</v>
      </c>
      <c r="BJ541">
        <f>IF(Table13[[#This Row],[Highest level of Education]]="Technical Diploma/Partially completed College",1,0)</f>
        <v>0</v>
      </c>
      <c r="BK541">
        <f>IF(Table13[[#This Row],[Highest level of Education]]="University/College Degree",1,0)</f>
        <v>1</v>
      </c>
      <c r="BL541">
        <f>IF(Table13[[#This Row],[Highest level of Education]]="Post-graduate education",1,0)</f>
        <v>0</v>
      </c>
      <c r="BM541">
        <v>0</v>
      </c>
      <c r="BN541">
        <v>1</v>
      </c>
      <c r="BO541">
        <v>98</v>
      </c>
      <c r="BP541">
        <f>IF(Table13[[#This Row],[Monthly_Income 1_5500 2_8000 3_11000 4_15000 5_20000 6_27000 7_35000 8_5000 9_51000 98_0]]=1,1,0)</f>
        <v>0</v>
      </c>
      <c r="BQ541">
        <f>IF(Table13[[#This Row],[Monthly_Income 1_5500 2_8000 3_11000 4_15000 5_20000 6_27000 7_35000 8_5000 9_51000 98_0]]=2,1,0)</f>
        <v>0</v>
      </c>
      <c r="BR541">
        <f>IF(Table13[[#This Row],[Monthly_Income 1_5500 2_8000 3_11000 4_15000 5_20000 6_27000 7_35000 8_5000 9_51000 98_0]]=3,1,0)</f>
        <v>0</v>
      </c>
      <c r="BS541">
        <f>IF(Table13[[#This Row],[Monthly_Income 1_5500 2_8000 3_11000 4_15000 5_20000 6_27000 7_35000 8_5000 9_51000 98_0]]=4,1,0)</f>
        <v>0</v>
      </c>
      <c r="BT541">
        <f>IF(Table13[[#This Row],[Monthly_Income 1_5500 2_8000 3_11000 4_15000 5_20000 6_27000 7_35000 8_5000 9_51000 98_0]]=5,1,0)</f>
        <v>0</v>
      </c>
      <c r="BU541">
        <f>IF(Table13[[#This Row],[Monthly_Income 1_5500 2_8000 3_11000 4_15000 5_20000 6_27000 7_35000 8_5000 9_51000 98_0]]=6,1,0)</f>
        <v>0</v>
      </c>
      <c r="BV541">
        <f>IF(Table13[[#This Row],[Monthly_Income 1_5500 2_8000 3_11000 4_15000 5_20000 6_27000 7_35000 8_5000 9_51000 98_0]]=7,1,0)</f>
        <v>0</v>
      </c>
      <c r="BW541">
        <f>IF(Table13[[#This Row],[Monthly_Income 1_5500 2_8000 3_11000 4_15000 5_20000 6_27000 7_35000 8_5000 9_51000 98_0]]=8,1,0)</f>
        <v>0</v>
      </c>
      <c r="BX541">
        <f>IF(Table13[[#This Row],[Monthly_Income 1_5500 2_8000 3_11000 4_15000 5_20000 6_27000 7_35000 8_5000 9_51000 98_0]]=9,1,0)</f>
        <v>0</v>
      </c>
      <c r="BY541">
        <f>IF(Table13[[#This Row],[Monthly_Income 1_5500 2_8000 3_11000 4_15000 5_20000 6_27000 7_35000 8_5000 9_51000 98_0]]=98,1,0)</f>
        <v>1</v>
      </c>
      <c r="BZ541">
        <v>98</v>
      </c>
      <c r="CA541">
        <f>IF(Table13[[#This Row],[Monthly_Household_Income]]=1,1,0)</f>
        <v>0</v>
      </c>
      <c r="CB541">
        <f>IF(Table13[[#This Row],[Monthly_Household_Income]]=2,1,0)</f>
        <v>0</v>
      </c>
      <c r="CC541">
        <f>IF(Table13[[#This Row],[Monthly_Household_Income]]=3,1,0)</f>
        <v>0</v>
      </c>
      <c r="CD541">
        <f>IF(Table13[[#This Row],[Monthly_Household_Income]]=4,1,0)</f>
        <v>0</v>
      </c>
      <c r="CE541">
        <f>IF(Table13[[#This Row],[Monthly_Household_Income]]=5,1,0)</f>
        <v>0</v>
      </c>
      <c r="CF541">
        <f>IF(Table13[[#This Row],[Monthly_Household_Income]]=6,1,0)</f>
        <v>0</v>
      </c>
      <c r="CG541">
        <f>IF(Table13[[#This Row],[Monthly_Household_Income]]=7,1,0)</f>
        <v>0</v>
      </c>
      <c r="CH541">
        <f>IF(Table13[[#This Row],[Monthly_Household_Income]]=8,1,0)</f>
        <v>0</v>
      </c>
      <c r="CI541">
        <f>IF(Table13[[#This Row],[Monthly_Household_Income]]=9,1,0)</f>
        <v>0</v>
      </c>
      <c r="CJ541">
        <f>IF(Table13[[#This Row],[Monthly_Household_Income]]=98,1,0)</f>
        <v>1</v>
      </c>
    </row>
    <row r="542" spans="1:88">
      <c r="A542">
        <v>1980</v>
      </c>
      <c r="B542" s="1">
        <v>43037</v>
      </c>
      <c r="C542" t="s">
        <v>33</v>
      </c>
      <c r="D542">
        <v>8</v>
      </c>
      <c r="E542">
        <v>7</v>
      </c>
      <c r="F542">
        <v>7</v>
      </c>
      <c r="G542">
        <v>8</v>
      </c>
      <c r="H542">
        <v>6</v>
      </c>
      <c r="I542">
        <v>5</v>
      </c>
      <c r="J542" t="s">
        <v>15</v>
      </c>
      <c r="K542">
        <v>7</v>
      </c>
      <c r="L542">
        <v>8</v>
      </c>
      <c r="M542">
        <v>6</v>
      </c>
      <c r="N542">
        <v>6</v>
      </c>
      <c r="O542">
        <v>8</v>
      </c>
      <c r="P542">
        <v>9</v>
      </c>
      <c r="Q542">
        <v>7</v>
      </c>
      <c r="R542">
        <v>7</v>
      </c>
      <c r="S542">
        <v>8</v>
      </c>
      <c r="T542">
        <v>8</v>
      </c>
      <c r="U542">
        <v>7</v>
      </c>
      <c r="V542">
        <v>0</v>
      </c>
      <c r="W542">
        <v>0</v>
      </c>
      <c r="X542">
        <v>0</v>
      </c>
      <c r="Y542">
        <v>7</v>
      </c>
      <c r="Z542">
        <v>6</v>
      </c>
      <c r="AA542">
        <v>8</v>
      </c>
      <c r="AB542">
        <v>0</v>
      </c>
      <c r="AC542">
        <v>1</v>
      </c>
      <c r="AD542">
        <f>IF(Table13[[#This Row],[payment]]=1,1,0)</f>
        <v>1</v>
      </c>
      <c r="AE542">
        <f>IF(Table13[[#This Row],[payment]]=2,1,0)</f>
        <v>0</v>
      </c>
      <c r="AF542">
        <f>IF(Table13[[#This Row],[payment]]=3,1,0)</f>
        <v>0</v>
      </c>
      <c r="AG542">
        <v>1</v>
      </c>
      <c r="AH542">
        <f>IF(Table13[[#This Row],[method_payment]]=1,1,0)</f>
        <v>1</v>
      </c>
      <c r="AI542">
        <f>IF(Table13[[#This Row],[method_payment]]=2,1,0)</f>
        <v>0</v>
      </c>
      <c r="AJ542">
        <f>IF(Table13[[#This Row],[method_payment]]=3,1,0)</f>
        <v>0</v>
      </c>
      <c r="AK542">
        <f>IF(Table13[[#This Row],[method_payment]]=5,1,0)</f>
        <v>0</v>
      </c>
      <c r="AL542">
        <f>IF(Table13[[#This Row],[method_payment]]=6,1,0)</f>
        <v>0</v>
      </c>
      <c r="AM542" t="s">
        <v>16</v>
      </c>
      <c r="AN542" t="s">
        <v>16</v>
      </c>
      <c r="AO542">
        <v>8</v>
      </c>
      <c r="AP542" s="2">
        <v>170.7</v>
      </c>
      <c r="AQ542" s="3">
        <f>IF(AND(Table13[[#This Row],[Average_amount_spent_per_visit_last_3_months]]&gt;=1,Table13[[#This Row],[Average_amount_spent_per_visit_last_3_months]]&lt;=999),1,0)</f>
        <v>1</v>
      </c>
      <c r="AR542" s="3">
        <f>IF(AND(Table13[[#This Row],[Average_amount_spent_per_visit_last_3_months]]&gt;=1000,Table13[[#This Row],[Average_amount_spent_per_visit_last_3_months]]&lt;=6700),1,0)</f>
        <v>0</v>
      </c>
      <c r="AS542">
        <v>3</v>
      </c>
      <c r="AT542">
        <v>37</v>
      </c>
      <c r="AU542">
        <f>IF(AND(Table13[[#This Row],[Age]]&gt;=18,Table13[[#This Row],[Age]]&lt;=25),1,0)</f>
        <v>0</v>
      </c>
      <c r="AV542">
        <f>IF(AND(Table13[[#This Row],[Age]]&gt;=26,Table13[[#This Row],[Age]]&lt;=35),1,0)</f>
        <v>0</v>
      </c>
      <c r="AW542">
        <f>IF(AND(Table13[[#This Row],[Age]]&gt;=36,Table13[[#This Row],[Age]]&lt;=45),1,0)</f>
        <v>1</v>
      </c>
      <c r="AX542">
        <f>IF(AND(Table13[[#This Row],[Age]]&gt;=46,Table13[[#This Row],[Age]]&lt;=55),1,0)</f>
        <v>0</v>
      </c>
      <c r="AY542">
        <f>IF(AND(Table13[[#This Row],[Age]]&gt;=56,Table13[[#This Row],[Age]]&lt;=67),1,0)</f>
        <v>0</v>
      </c>
      <c r="AZ542" t="s">
        <v>25</v>
      </c>
      <c r="BA542">
        <f>IF(Table13[[#This Row],[Marital Status]]="Married",1,0)</f>
        <v>1</v>
      </c>
      <c r="BB542">
        <f>IF(Table13[[#This Row],[Marital Status]]="Single",1,0)</f>
        <v>0</v>
      </c>
      <c r="BC542" t="s">
        <v>28</v>
      </c>
      <c r="BD542">
        <f>IF(Table13[[#This Row],[gender]]="Male",1,0)</f>
        <v>0</v>
      </c>
      <c r="BE542">
        <f>IF(Table13[[#This Row],[gender]]="Female",1,0)</f>
        <v>1</v>
      </c>
      <c r="BF542" t="s">
        <v>19</v>
      </c>
      <c r="BG542">
        <f>IF(Table13[[#This Row],[Highest level of Education]]="Did not attend school",1,0)</f>
        <v>0</v>
      </c>
      <c r="BH542">
        <f>IF(Table13[[#This Row],[Highest level of Education]]="K12 completed",1,0)</f>
        <v>0</v>
      </c>
      <c r="BI542">
        <f>IF(Table13[[#This Row],[Highest level of Education]]="High School Completed",1,0)</f>
        <v>0</v>
      </c>
      <c r="BJ542">
        <f>IF(Table13[[#This Row],[Highest level of Education]]="Technical Diploma/Partially completed College",1,0)</f>
        <v>0</v>
      </c>
      <c r="BK542">
        <f>IF(Table13[[#This Row],[Highest level of Education]]="University/College Degree",1,0)</f>
        <v>1</v>
      </c>
      <c r="BL542">
        <f>IF(Table13[[#This Row],[Highest level of Education]]="Post-graduate education",1,0)</f>
        <v>0</v>
      </c>
      <c r="BM542">
        <v>3</v>
      </c>
      <c r="BN542">
        <v>1</v>
      </c>
      <c r="BO542">
        <v>4</v>
      </c>
      <c r="BP542">
        <f>IF(Table13[[#This Row],[Monthly_Income 1_5500 2_8000 3_11000 4_15000 5_20000 6_27000 7_35000 8_5000 9_51000 98_0]]=1,1,0)</f>
        <v>0</v>
      </c>
      <c r="BQ542">
        <f>IF(Table13[[#This Row],[Monthly_Income 1_5500 2_8000 3_11000 4_15000 5_20000 6_27000 7_35000 8_5000 9_51000 98_0]]=2,1,0)</f>
        <v>0</v>
      </c>
      <c r="BR542">
        <f>IF(Table13[[#This Row],[Monthly_Income 1_5500 2_8000 3_11000 4_15000 5_20000 6_27000 7_35000 8_5000 9_51000 98_0]]=3,1,0)</f>
        <v>0</v>
      </c>
      <c r="BS542">
        <f>IF(Table13[[#This Row],[Monthly_Income 1_5500 2_8000 3_11000 4_15000 5_20000 6_27000 7_35000 8_5000 9_51000 98_0]]=4,1,0)</f>
        <v>1</v>
      </c>
      <c r="BT542">
        <f>IF(Table13[[#This Row],[Monthly_Income 1_5500 2_8000 3_11000 4_15000 5_20000 6_27000 7_35000 8_5000 9_51000 98_0]]=5,1,0)</f>
        <v>0</v>
      </c>
      <c r="BU542">
        <f>IF(Table13[[#This Row],[Monthly_Income 1_5500 2_8000 3_11000 4_15000 5_20000 6_27000 7_35000 8_5000 9_51000 98_0]]=6,1,0)</f>
        <v>0</v>
      </c>
      <c r="BV542">
        <f>IF(Table13[[#This Row],[Monthly_Income 1_5500 2_8000 3_11000 4_15000 5_20000 6_27000 7_35000 8_5000 9_51000 98_0]]=7,1,0)</f>
        <v>0</v>
      </c>
      <c r="BW542">
        <f>IF(Table13[[#This Row],[Monthly_Income 1_5500 2_8000 3_11000 4_15000 5_20000 6_27000 7_35000 8_5000 9_51000 98_0]]=8,1,0)</f>
        <v>0</v>
      </c>
      <c r="BX542">
        <f>IF(Table13[[#This Row],[Monthly_Income 1_5500 2_8000 3_11000 4_15000 5_20000 6_27000 7_35000 8_5000 9_51000 98_0]]=9,1,0)</f>
        <v>0</v>
      </c>
      <c r="BY542">
        <f>IF(Table13[[#This Row],[Monthly_Income 1_5500 2_8000 3_11000 4_15000 5_20000 6_27000 7_35000 8_5000 9_51000 98_0]]=98,1,0)</f>
        <v>0</v>
      </c>
      <c r="BZ542">
        <v>6</v>
      </c>
      <c r="CA542">
        <f>IF(Table13[[#This Row],[Monthly_Household_Income]]=1,1,0)</f>
        <v>0</v>
      </c>
      <c r="CB542">
        <f>IF(Table13[[#This Row],[Monthly_Household_Income]]=2,1,0)</f>
        <v>0</v>
      </c>
      <c r="CC542">
        <f>IF(Table13[[#This Row],[Monthly_Household_Income]]=3,1,0)</f>
        <v>0</v>
      </c>
      <c r="CD542">
        <f>IF(Table13[[#This Row],[Monthly_Household_Income]]=4,1,0)</f>
        <v>0</v>
      </c>
      <c r="CE542">
        <f>IF(Table13[[#This Row],[Monthly_Household_Income]]=5,1,0)</f>
        <v>0</v>
      </c>
      <c r="CF542">
        <f>IF(Table13[[#This Row],[Monthly_Household_Income]]=6,1,0)</f>
        <v>1</v>
      </c>
      <c r="CG542">
        <f>IF(Table13[[#This Row],[Monthly_Household_Income]]=7,1,0)</f>
        <v>0</v>
      </c>
      <c r="CH542">
        <f>IF(Table13[[#This Row],[Monthly_Household_Income]]=8,1,0)</f>
        <v>0</v>
      </c>
      <c r="CI542">
        <f>IF(Table13[[#This Row],[Monthly_Household_Income]]=9,1,0)</f>
        <v>0</v>
      </c>
      <c r="CJ542">
        <f>IF(Table13[[#This Row],[Monthly_Household_Income]]=98,1,0)</f>
        <v>0</v>
      </c>
    </row>
    <row r="543" spans="1:88">
      <c r="A543">
        <v>1986</v>
      </c>
      <c r="B543" s="1">
        <v>43020</v>
      </c>
      <c r="C543" t="s">
        <v>29</v>
      </c>
      <c r="D543">
        <v>8</v>
      </c>
      <c r="E543">
        <v>8</v>
      </c>
      <c r="F543">
        <v>6</v>
      </c>
      <c r="G543">
        <v>6</v>
      </c>
      <c r="H543">
        <v>6</v>
      </c>
      <c r="I543">
        <v>6</v>
      </c>
      <c r="J543" t="s">
        <v>15</v>
      </c>
      <c r="K543">
        <v>8</v>
      </c>
      <c r="L543">
        <v>6</v>
      </c>
      <c r="M543">
        <v>7</v>
      </c>
      <c r="N543">
        <v>7</v>
      </c>
      <c r="O543">
        <v>7</v>
      </c>
      <c r="P543">
        <v>7</v>
      </c>
      <c r="Q543">
        <v>8</v>
      </c>
      <c r="R543">
        <v>8</v>
      </c>
      <c r="S543">
        <v>8</v>
      </c>
      <c r="T543">
        <v>6</v>
      </c>
      <c r="U543">
        <v>8</v>
      </c>
      <c r="V543">
        <v>7</v>
      </c>
      <c r="W543">
        <v>0</v>
      </c>
      <c r="X543">
        <v>6</v>
      </c>
      <c r="Y543">
        <v>6</v>
      </c>
      <c r="Z543">
        <v>7</v>
      </c>
      <c r="AA543">
        <v>6</v>
      </c>
      <c r="AB543">
        <v>7</v>
      </c>
      <c r="AC543">
        <v>3</v>
      </c>
      <c r="AD543">
        <f>IF(Table13[[#This Row],[payment]]=1,1,0)</f>
        <v>0</v>
      </c>
      <c r="AE543">
        <f>IF(Table13[[#This Row],[payment]]=2,1,0)</f>
        <v>0</v>
      </c>
      <c r="AF543">
        <f>IF(Table13[[#This Row],[payment]]=3,1,0)</f>
        <v>1</v>
      </c>
      <c r="AG543">
        <v>1</v>
      </c>
      <c r="AH543">
        <f>IF(Table13[[#This Row],[method_payment]]=1,1,0)</f>
        <v>1</v>
      </c>
      <c r="AI543">
        <f>IF(Table13[[#This Row],[method_payment]]=2,1,0)</f>
        <v>0</v>
      </c>
      <c r="AJ543">
        <f>IF(Table13[[#This Row],[method_payment]]=3,1,0)</f>
        <v>0</v>
      </c>
      <c r="AK543">
        <f>IF(Table13[[#This Row],[method_payment]]=5,1,0)</f>
        <v>0</v>
      </c>
      <c r="AL543">
        <f>IF(Table13[[#This Row],[method_payment]]=6,1,0)</f>
        <v>0</v>
      </c>
      <c r="AM543" t="s">
        <v>16</v>
      </c>
      <c r="AN543" t="s">
        <v>15</v>
      </c>
      <c r="AO543">
        <v>4</v>
      </c>
      <c r="AP543" s="2">
        <v>53.04</v>
      </c>
      <c r="AQ543" s="3">
        <f>IF(AND(Table13[[#This Row],[Average_amount_spent_per_visit_last_3_months]]&gt;=1,Table13[[#This Row],[Average_amount_spent_per_visit_last_3_months]]&lt;=999),1,0)</f>
        <v>1</v>
      </c>
      <c r="AR543" s="3">
        <f>IF(AND(Table13[[#This Row],[Average_amount_spent_per_visit_last_3_months]]&gt;=1000,Table13[[#This Row],[Average_amount_spent_per_visit_last_3_months]]&lt;=6700),1,0)</f>
        <v>0</v>
      </c>
      <c r="AS543">
        <v>1</v>
      </c>
      <c r="AT543">
        <v>40</v>
      </c>
      <c r="AU543">
        <f>IF(AND(Table13[[#This Row],[Age]]&gt;=18,Table13[[#This Row],[Age]]&lt;=25),1,0)</f>
        <v>0</v>
      </c>
      <c r="AV543">
        <f>IF(AND(Table13[[#This Row],[Age]]&gt;=26,Table13[[#This Row],[Age]]&lt;=35),1,0)</f>
        <v>0</v>
      </c>
      <c r="AW543">
        <f>IF(AND(Table13[[#This Row],[Age]]&gt;=36,Table13[[#This Row],[Age]]&lt;=45),1,0)</f>
        <v>1</v>
      </c>
      <c r="AX543">
        <f>IF(AND(Table13[[#This Row],[Age]]&gt;=46,Table13[[#This Row],[Age]]&lt;=55),1,0)</f>
        <v>0</v>
      </c>
      <c r="AY543">
        <f>IF(AND(Table13[[#This Row],[Age]]&gt;=56,Table13[[#This Row],[Age]]&lt;=67),1,0)</f>
        <v>0</v>
      </c>
      <c r="AZ543" t="s">
        <v>25</v>
      </c>
      <c r="BA543">
        <f>IF(Table13[[#This Row],[Marital Status]]="Married",1,0)</f>
        <v>1</v>
      </c>
      <c r="BB543">
        <f>IF(Table13[[#This Row],[Marital Status]]="Single",1,0)</f>
        <v>0</v>
      </c>
      <c r="BC543" t="s">
        <v>27</v>
      </c>
      <c r="BD543">
        <f>IF(Table13[[#This Row],[gender]]="Male",1,0)</f>
        <v>1</v>
      </c>
      <c r="BE543">
        <f>IF(Table13[[#This Row],[gender]]="Female",1,0)</f>
        <v>0</v>
      </c>
      <c r="BF543" t="s">
        <v>19</v>
      </c>
      <c r="BG543">
        <f>IF(Table13[[#This Row],[Highest level of Education]]="Did not attend school",1,0)</f>
        <v>0</v>
      </c>
      <c r="BH543">
        <f>IF(Table13[[#This Row],[Highest level of Education]]="K12 completed",1,0)</f>
        <v>0</v>
      </c>
      <c r="BI543">
        <f>IF(Table13[[#This Row],[Highest level of Education]]="High School Completed",1,0)</f>
        <v>0</v>
      </c>
      <c r="BJ543">
        <f>IF(Table13[[#This Row],[Highest level of Education]]="Technical Diploma/Partially completed College",1,0)</f>
        <v>0</v>
      </c>
      <c r="BK543">
        <f>IF(Table13[[#This Row],[Highest level of Education]]="University/College Degree",1,0)</f>
        <v>1</v>
      </c>
      <c r="BL543">
        <f>IF(Table13[[#This Row],[Highest level of Education]]="Post-graduate education",1,0)</f>
        <v>0</v>
      </c>
      <c r="BM543">
        <v>3</v>
      </c>
      <c r="BN543">
        <v>1</v>
      </c>
      <c r="BO543">
        <v>4</v>
      </c>
      <c r="BP543">
        <f>IF(Table13[[#This Row],[Monthly_Income 1_5500 2_8000 3_11000 4_15000 5_20000 6_27000 7_35000 8_5000 9_51000 98_0]]=1,1,0)</f>
        <v>0</v>
      </c>
      <c r="BQ543">
        <f>IF(Table13[[#This Row],[Monthly_Income 1_5500 2_8000 3_11000 4_15000 5_20000 6_27000 7_35000 8_5000 9_51000 98_0]]=2,1,0)</f>
        <v>0</v>
      </c>
      <c r="BR543">
        <f>IF(Table13[[#This Row],[Monthly_Income 1_5500 2_8000 3_11000 4_15000 5_20000 6_27000 7_35000 8_5000 9_51000 98_0]]=3,1,0)</f>
        <v>0</v>
      </c>
      <c r="BS543">
        <f>IF(Table13[[#This Row],[Monthly_Income 1_5500 2_8000 3_11000 4_15000 5_20000 6_27000 7_35000 8_5000 9_51000 98_0]]=4,1,0)</f>
        <v>1</v>
      </c>
      <c r="BT543">
        <f>IF(Table13[[#This Row],[Monthly_Income 1_5500 2_8000 3_11000 4_15000 5_20000 6_27000 7_35000 8_5000 9_51000 98_0]]=5,1,0)</f>
        <v>0</v>
      </c>
      <c r="BU543">
        <f>IF(Table13[[#This Row],[Monthly_Income 1_5500 2_8000 3_11000 4_15000 5_20000 6_27000 7_35000 8_5000 9_51000 98_0]]=6,1,0)</f>
        <v>0</v>
      </c>
      <c r="BV543">
        <f>IF(Table13[[#This Row],[Monthly_Income 1_5500 2_8000 3_11000 4_15000 5_20000 6_27000 7_35000 8_5000 9_51000 98_0]]=7,1,0)</f>
        <v>0</v>
      </c>
      <c r="BW543">
        <f>IF(Table13[[#This Row],[Monthly_Income 1_5500 2_8000 3_11000 4_15000 5_20000 6_27000 7_35000 8_5000 9_51000 98_0]]=8,1,0)</f>
        <v>0</v>
      </c>
      <c r="BX543">
        <f>IF(Table13[[#This Row],[Monthly_Income 1_5500 2_8000 3_11000 4_15000 5_20000 6_27000 7_35000 8_5000 9_51000 98_0]]=9,1,0)</f>
        <v>0</v>
      </c>
      <c r="BY543">
        <f>IF(Table13[[#This Row],[Monthly_Income 1_5500 2_8000 3_11000 4_15000 5_20000 6_27000 7_35000 8_5000 9_51000 98_0]]=98,1,0)</f>
        <v>0</v>
      </c>
      <c r="BZ543">
        <v>4</v>
      </c>
      <c r="CA543">
        <f>IF(Table13[[#This Row],[Monthly_Household_Income]]=1,1,0)</f>
        <v>0</v>
      </c>
      <c r="CB543">
        <f>IF(Table13[[#This Row],[Monthly_Household_Income]]=2,1,0)</f>
        <v>0</v>
      </c>
      <c r="CC543">
        <f>IF(Table13[[#This Row],[Monthly_Household_Income]]=3,1,0)</f>
        <v>0</v>
      </c>
      <c r="CD543">
        <f>IF(Table13[[#This Row],[Monthly_Household_Income]]=4,1,0)</f>
        <v>1</v>
      </c>
      <c r="CE543">
        <f>IF(Table13[[#This Row],[Monthly_Household_Income]]=5,1,0)</f>
        <v>0</v>
      </c>
      <c r="CF543">
        <f>IF(Table13[[#This Row],[Monthly_Household_Income]]=6,1,0)</f>
        <v>0</v>
      </c>
      <c r="CG543">
        <f>IF(Table13[[#This Row],[Monthly_Household_Income]]=7,1,0)</f>
        <v>0</v>
      </c>
      <c r="CH543">
        <f>IF(Table13[[#This Row],[Monthly_Household_Income]]=8,1,0)</f>
        <v>0</v>
      </c>
      <c r="CI543">
        <f>IF(Table13[[#This Row],[Monthly_Household_Income]]=9,1,0)</f>
        <v>0</v>
      </c>
      <c r="CJ543">
        <f>IF(Table13[[#This Row],[Monthly_Household_Income]]=98,1,0)</f>
        <v>0</v>
      </c>
    </row>
    <row r="544" spans="1:88">
      <c r="A544">
        <v>1988</v>
      </c>
      <c r="B544" s="1">
        <v>42998</v>
      </c>
      <c r="C544" t="s">
        <v>35</v>
      </c>
      <c r="D544">
        <v>9</v>
      </c>
      <c r="E544">
        <v>8</v>
      </c>
      <c r="F544">
        <v>8</v>
      </c>
      <c r="G544">
        <v>9</v>
      </c>
      <c r="H544">
        <v>9</v>
      </c>
      <c r="I544">
        <v>7</v>
      </c>
      <c r="J544" t="s">
        <v>15</v>
      </c>
      <c r="K544">
        <v>8</v>
      </c>
      <c r="L544">
        <v>10</v>
      </c>
      <c r="M544">
        <v>8</v>
      </c>
      <c r="N544">
        <v>7</v>
      </c>
      <c r="O544">
        <v>7</v>
      </c>
      <c r="P544">
        <v>9</v>
      </c>
      <c r="Q544">
        <v>7</v>
      </c>
      <c r="R544">
        <v>8</v>
      </c>
      <c r="S544">
        <v>7</v>
      </c>
      <c r="T544">
        <v>8</v>
      </c>
      <c r="U544">
        <v>9</v>
      </c>
      <c r="V544">
        <v>10</v>
      </c>
      <c r="W544">
        <v>9</v>
      </c>
      <c r="X544">
        <v>9</v>
      </c>
      <c r="Y544">
        <v>9</v>
      </c>
      <c r="Z544">
        <v>9</v>
      </c>
      <c r="AA544">
        <v>9</v>
      </c>
      <c r="AB544">
        <v>7</v>
      </c>
      <c r="AC544">
        <v>2</v>
      </c>
      <c r="AD544">
        <f>IF(Table13[[#This Row],[payment]]=1,1,0)</f>
        <v>0</v>
      </c>
      <c r="AE544">
        <f>IF(Table13[[#This Row],[payment]]=2,1,0)</f>
        <v>1</v>
      </c>
      <c r="AF544">
        <f>IF(Table13[[#This Row],[payment]]=3,1,0)</f>
        <v>0</v>
      </c>
      <c r="AG544">
        <v>6</v>
      </c>
      <c r="AH544">
        <f>IF(Table13[[#This Row],[method_payment]]=1,1,0)</f>
        <v>0</v>
      </c>
      <c r="AI544">
        <f>IF(Table13[[#This Row],[method_payment]]=2,1,0)</f>
        <v>0</v>
      </c>
      <c r="AJ544">
        <f>IF(Table13[[#This Row],[method_payment]]=3,1,0)</f>
        <v>0</v>
      </c>
      <c r="AK544">
        <f>IF(Table13[[#This Row],[method_payment]]=5,1,0)</f>
        <v>0</v>
      </c>
      <c r="AL544">
        <f>IF(Table13[[#This Row],[method_payment]]=6,1,0)</f>
        <v>1</v>
      </c>
      <c r="AM544" t="s">
        <v>16</v>
      </c>
      <c r="AN544" t="s">
        <v>16</v>
      </c>
      <c r="AO544">
        <v>1</v>
      </c>
      <c r="AP544" s="2">
        <v>728.38</v>
      </c>
      <c r="AQ544" s="3">
        <f>IF(AND(Table13[[#This Row],[Average_amount_spent_per_visit_last_3_months]]&gt;=1,Table13[[#This Row],[Average_amount_spent_per_visit_last_3_months]]&lt;=999),1,0)</f>
        <v>1</v>
      </c>
      <c r="AR544" s="3">
        <f>IF(AND(Table13[[#This Row],[Average_amount_spent_per_visit_last_3_months]]&gt;=1000,Table13[[#This Row],[Average_amount_spent_per_visit_last_3_months]]&lt;=6700),1,0)</f>
        <v>0</v>
      </c>
      <c r="AS544">
        <v>3</v>
      </c>
      <c r="AT544">
        <v>32</v>
      </c>
      <c r="AU544">
        <f>IF(AND(Table13[[#This Row],[Age]]&gt;=18,Table13[[#This Row],[Age]]&lt;=25),1,0)</f>
        <v>0</v>
      </c>
      <c r="AV544">
        <f>IF(AND(Table13[[#This Row],[Age]]&gt;=26,Table13[[#This Row],[Age]]&lt;=35),1,0)</f>
        <v>1</v>
      </c>
      <c r="AW544">
        <f>IF(AND(Table13[[#This Row],[Age]]&gt;=36,Table13[[#This Row],[Age]]&lt;=45),1,0)</f>
        <v>0</v>
      </c>
      <c r="AX544">
        <f>IF(AND(Table13[[#This Row],[Age]]&gt;=46,Table13[[#This Row],[Age]]&lt;=55),1,0)</f>
        <v>0</v>
      </c>
      <c r="AY544">
        <f>IF(AND(Table13[[#This Row],[Age]]&gt;=56,Table13[[#This Row],[Age]]&lt;=67),1,0)</f>
        <v>0</v>
      </c>
      <c r="AZ544" t="s">
        <v>24</v>
      </c>
      <c r="BA544">
        <f>IF(Table13[[#This Row],[Marital Status]]="Married",1,0)</f>
        <v>0</v>
      </c>
      <c r="BB544">
        <f>IF(Table13[[#This Row],[Marital Status]]="Single",1,0)</f>
        <v>1</v>
      </c>
      <c r="BC544" t="s">
        <v>27</v>
      </c>
      <c r="BD544">
        <f>IF(Table13[[#This Row],[gender]]="Male",1,0)</f>
        <v>1</v>
      </c>
      <c r="BE544">
        <f>IF(Table13[[#This Row],[gender]]="Female",1,0)</f>
        <v>0</v>
      </c>
      <c r="BF544" t="s">
        <v>23</v>
      </c>
      <c r="BG544">
        <f>IF(Table13[[#This Row],[Highest level of Education]]="Did not attend school",1,0)</f>
        <v>0</v>
      </c>
      <c r="BH544">
        <f>IF(Table13[[#This Row],[Highest level of Education]]="K12 completed",1,0)</f>
        <v>0</v>
      </c>
      <c r="BI544">
        <f>IF(Table13[[#This Row],[Highest level of Education]]="High School Completed",1,0)</f>
        <v>0</v>
      </c>
      <c r="BJ544">
        <f>IF(Table13[[#This Row],[Highest level of Education]]="Technical Diploma/Partially completed College",1,0)</f>
        <v>1</v>
      </c>
      <c r="BK544">
        <f>IF(Table13[[#This Row],[Highest level of Education]]="University/College Degree",1,0)</f>
        <v>0</v>
      </c>
      <c r="BL544">
        <f>IF(Table13[[#This Row],[Highest level of Education]]="Post-graduate education",1,0)</f>
        <v>0</v>
      </c>
      <c r="BM544">
        <v>0</v>
      </c>
      <c r="BN544">
        <v>1</v>
      </c>
      <c r="BO544">
        <v>2</v>
      </c>
      <c r="BP544">
        <f>IF(Table13[[#This Row],[Monthly_Income 1_5500 2_8000 3_11000 4_15000 5_20000 6_27000 7_35000 8_5000 9_51000 98_0]]=1,1,0)</f>
        <v>0</v>
      </c>
      <c r="BQ544">
        <f>IF(Table13[[#This Row],[Monthly_Income 1_5500 2_8000 3_11000 4_15000 5_20000 6_27000 7_35000 8_5000 9_51000 98_0]]=2,1,0)</f>
        <v>1</v>
      </c>
      <c r="BR544">
        <f>IF(Table13[[#This Row],[Monthly_Income 1_5500 2_8000 3_11000 4_15000 5_20000 6_27000 7_35000 8_5000 9_51000 98_0]]=3,1,0)</f>
        <v>0</v>
      </c>
      <c r="BS544">
        <f>IF(Table13[[#This Row],[Monthly_Income 1_5500 2_8000 3_11000 4_15000 5_20000 6_27000 7_35000 8_5000 9_51000 98_0]]=4,1,0)</f>
        <v>0</v>
      </c>
      <c r="BT544">
        <f>IF(Table13[[#This Row],[Monthly_Income 1_5500 2_8000 3_11000 4_15000 5_20000 6_27000 7_35000 8_5000 9_51000 98_0]]=5,1,0)</f>
        <v>0</v>
      </c>
      <c r="BU544">
        <f>IF(Table13[[#This Row],[Monthly_Income 1_5500 2_8000 3_11000 4_15000 5_20000 6_27000 7_35000 8_5000 9_51000 98_0]]=6,1,0)</f>
        <v>0</v>
      </c>
      <c r="BV544">
        <f>IF(Table13[[#This Row],[Monthly_Income 1_5500 2_8000 3_11000 4_15000 5_20000 6_27000 7_35000 8_5000 9_51000 98_0]]=7,1,0)</f>
        <v>0</v>
      </c>
      <c r="BW544">
        <f>IF(Table13[[#This Row],[Monthly_Income 1_5500 2_8000 3_11000 4_15000 5_20000 6_27000 7_35000 8_5000 9_51000 98_0]]=8,1,0)</f>
        <v>0</v>
      </c>
      <c r="BX544">
        <f>IF(Table13[[#This Row],[Monthly_Income 1_5500 2_8000 3_11000 4_15000 5_20000 6_27000 7_35000 8_5000 9_51000 98_0]]=9,1,0)</f>
        <v>0</v>
      </c>
      <c r="BY544">
        <f>IF(Table13[[#This Row],[Monthly_Income 1_5500 2_8000 3_11000 4_15000 5_20000 6_27000 7_35000 8_5000 9_51000 98_0]]=98,1,0)</f>
        <v>0</v>
      </c>
      <c r="BZ544">
        <v>7</v>
      </c>
      <c r="CA544">
        <f>IF(Table13[[#This Row],[Monthly_Household_Income]]=1,1,0)</f>
        <v>0</v>
      </c>
      <c r="CB544">
        <f>IF(Table13[[#This Row],[Monthly_Household_Income]]=2,1,0)</f>
        <v>0</v>
      </c>
      <c r="CC544">
        <f>IF(Table13[[#This Row],[Monthly_Household_Income]]=3,1,0)</f>
        <v>0</v>
      </c>
      <c r="CD544">
        <f>IF(Table13[[#This Row],[Monthly_Household_Income]]=4,1,0)</f>
        <v>0</v>
      </c>
      <c r="CE544">
        <f>IF(Table13[[#This Row],[Monthly_Household_Income]]=5,1,0)</f>
        <v>0</v>
      </c>
      <c r="CF544">
        <f>IF(Table13[[#This Row],[Monthly_Household_Income]]=6,1,0)</f>
        <v>0</v>
      </c>
      <c r="CG544">
        <f>IF(Table13[[#This Row],[Monthly_Household_Income]]=7,1,0)</f>
        <v>1</v>
      </c>
      <c r="CH544">
        <f>IF(Table13[[#This Row],[Monthly_Household_Income]]=8,1,0)</f>
        <v>0</v>
      </c>
      <c r="CI544">
        <f>IF(Table13[[#This Row],[Monthly_Household_Income]]=9,1,0)</f>
        <v>0</v>
      </c>
      <c r="CJ544">
        <f>IF(Table13[[#This Row],[Monthly_Household_Income]]=98,1,0)</f>
        <v>0</v>
      </c>
    </row>
    <row r="545" spans="1:88">
      <c r="A545">
        <v>1992</v>
      </c>
      <c r="B545" s="1">
        <v>42945</v>
      </c>
      <c r="C545" t="s">
        <v>33</v>
      </c>
      <c r="D545">
        <v>8</v>
      </c>
      <c r="E545">
        <v>9</v>
      </c>
      <c r="F545">
        <v>8</v>
      </c>
      <c r="G545">
        <v>8</v>
      </c>
      <c r="H545">
        <v>8</v>
      </c>
      <c r="I545">
        <v>8</v>
      </c>
      <c r="J545" t="s">
        <v>16</v>
      </c>
      <c r="K545">
        <v>8</v>
      </c>
      <c r="L545">
        <v>9</v>
      </c>
      <c r="M545">
        <v>7</v>
      </c>
      <c r="N545">
        <v>7</v>
      </c>
      <c r="O545">
        <v>8</v>
      </c>
      <c r="P545">
        <v>7</v>
      </c>
      <c r="Q545">
        <v>6</v>
      </c>
      <c r="R545">
        <v>6</v>
      </c>
      <c r="S545">
        <v>8</v>
      </c>
      <c r="T545">
        <v>8</v>
      </c>
      <c r="U545">
        <v>7</v>
      </c>
      <c r="V545">
        <v>0</v>
      </c>
      <c r="W545">
        <v>9</v>
      </c>
      <c r="X545">
        <v>0</v>
      </c>
      <c r="Y545">
        <v>6</v>
      </c>
      <c r="Z545">
        <v>7</v>
      </c>
      <c r="AA545">
        <v>8</v>
      </c>
      <c r="AB545">
        <v>6</v>
      </c>
      <c r="AC545">
        <v>1</v>
      </c>
      <c r="AD545">
        <f>IF(Table13[[#This Row],[payment]]=1,1,0)</f>
        <v>1</v>
      </c>
      <c r="AE545">
        <f>IF(Table13[[#This Row],[payment]]=2,1,0)</f>
        <v>0</v>
      </c>
      <c r="AF545">
        <f>IF(Table13[[#This Row],[payment]]=3,1,0)</f>
        <v>0</v>
      </c>
      <c r="AG545">
        <v>1</v>
      </c>
      <c r="AH545">
        <f>IF(Table13[[#This Row],[method_payment]]=1,1,0)</f>
        <v>1</v>
      </c>
      <c r="AI545">
        <f>IF(Table13[[#This Row],[method_payment]]=2,1,0)</f>
        <v>0</v>
      </c>
      <c r="AJ545">
        <f>IF(Table13[[#This Row],[method_payment]]=3,1,0)</f>
        <v>0</v>
      </c>
      <c r="AK545">
        <f>IF(Table13[[#This Row],[method_payment]]=5,1,0)</f>
        <v>0</v>
      </c>
      <c r="AL545">
        <f>IF(Table13[[#This Row],[method_payment]]=6,1,0)</f>
        <v>0</v>
      </c>
      <c r="AM545" t="s">
        <v>16</v>
      </c>
      <c r="AN545" t="s">
        <v>16</v>
      </c>
      <c r="AO545">
        <v>4</v>
      </c>
      <c r="AP545" s="2">
        <v>168.08</v>
      </c>
      <c r="AQ545" s="3">
        <f>IF(AND(Table13[[#This Row],[Average_amount_spent_per_visit_last_3_months]]&gt;=1,Table13[[#This Row],[Average_amount_spent_per_visit_last_3_months]]&lt;=999),1,0)</f>
        <v>1</v>
      </c>
      <c r="AR545" s="3">
        <f>IF(AND(Table13[[#This Row],[Average_amount_spent_per_visit_last_3_months]]&gt;=1000,Table13[[#This Row],[Average_amount_spent_per_visit_last_3_months]]&lt;=6700),1,0)</f>
        <v>0</v>
      </c>
      <c r="AS545">
        <v>1</v>
      </c>
      <c r="AT545">
        <v>33</v>
      </c>
      <c r="AU545">
        <f>IF(AND(Table13[[#This Row],[Age]]&gt;=18,Table13[[#This Row],[Age]]&lt;=25),1,0)</f>
        <v>0</v>
      </c>
      <c r="AV545">
        <f>IF(AND(Table13[[#This Row],[Age]]&gt;=26,Table13[[#This Row],[Age]]&lt;=35),1,0)</f>
        <v>1</v>
      </c>
      <c r="AW545">
        <f>IF(AND(Table13[[#This Row],[Age]]&gt;=36,Table13[[#This Row],[Age]]&lt;=45),1,0)</f>
        <v>0</v>
      </c>
      <c r="AX545">
        <f>IF(AND(Table13[[#This Row],[Age]]&gt;=46,Table13[[#This Row],[Age]]&lt;=55),1,0)</f>
        <v>0</v>
      </c>
      <c r="AY545">
        <f>IF(AND(Table13[[#This Row],[Age]]&gt;=56,Table13[[#This Row],[Age]]&lt;=67),1,0)</f>
        <v>0</v>
      </c>
      <c r="AZ545" t="s">
        <v>25</v>
      </c>
      <c r="BA545">
        <f>IF(Table13[[#This Row],[Marital Status]]="Married",1,0)</f>
        <v>1</v>
      </c>
      <c r="BB545">
        <f>IF(Table13[[#This Row],[Marital Status]]="Single",1,0)</f>
        <v>0</v>
      </c>
      <c r="BC545" t="s">
        <v>28</v>
      </c>
      <c r="BD545">
        <f>IF(Table13[[#This Row],[gender]]="Male",1,0)</f>
        <v>0</v>
      </c>
      <c r="BE545">
        <f>IF(Table13[[#This Row],[gender]]="Female",1,0)</f>
        <v>1</v>
      </c>
      <c r="BF545" t="s">
        <v>23</v>
      </c>
      <c r="BG545">
        <f>IF(Table13[[#This Row],[Highest level of Education]]="Did not attend school",1,0)</f>
        <v>0</v>
      </c>
      <c r="BH545">
        <f>IF(Table13[[#This Row],[Highest level of Education]]="K12 completed",1,0)</f>
        <v>0</v>
      </c>
      <c r="BI545">
        <f>IF(Table13[[#This Row],[Highest level of Education]]="High School Completed",1,0)</f>
        <v>0</v>
      </c>
      <c r="BJ545">
        <f>IF(Table13[[#This Row],[Highest level of Education]]="Technical Diploma/Partially completed College",1,0)</f>
        <v>1</v>
      </c>
      <c r="BK545">
        <f>IF(Table13[[#This Row],[Highest level of Education]]="University/College Degree",1,0)</f>
        <v>0</v>
      </c>
      <c r="BL545">
        <f>IF(Table13[[#This Row],[Highest level of Education]]="Post-graduate education",1,0)</f>
        <v>0</v>
      </c>
      <c r="BM545">
        <v>2</v>
      </c>
      <c r="BN545">
        <v>1</v>
      </c>
      <c r="BO545">
        <v>3</v>
      </c>
      <c r="BP545">
        <f>IF(Table13[[#This Row],[Monthly_Income 1_5500 2_8000 3_11000 4_15000 5_20000 6_27000 7_35000 8_5000 9_51000 98_0]]=1,1,0)</f>
        <v>0</v>
      </c>
      <c r="BQ545">
        <f>IF(Table13[[#This Row],[Monthly_Income 1_5500 2_8000 3_11000 4_15000 5_20000 6_27000 7_35000 8_5000 9_51000 98_0]]=2,1,0)</f>
        <v>0</v>
      </c>
      <c r="BR545">
        <f>IF(Table13[[#This Row],[Monthly_Income 1_5500 2_8000 3_11000 4_15000 5_20000 6_27000 7_35000 8_5000 9_51000 98_0]]=3,1,0)</f>
        <v>1</v>
      </c>
      <c r="BS545">
        <f>IF(Table13[[#This Row],[Monthly_Income 1_5500 2_8000 3_11000 4_15000 5_20000 6_27000 7_35000 8_5000 9_51000 98_0]]=4,1,0)</f>
        <v>0</v>
      </c>
      <c r="BT545">
        <f>IF(Table13[[#This Row],[Monthly_Income 1_5500 2_8000 3_11000 4_15000 5_20000 6_27000 7_35000 8_5000 9_51000 98_0]]=5,1,0)</f>
        <v>0</v>
      </c>
      <c r="BU545">
        <f>IF(Table13[[#This Row],[Monthly_Income 1_5500 2_8000 3_11000 4_15000 5_20000 6_27000 7_35000 8_5000 9_51000 98_0]]=6,1,0)</f>
        <v>0</v>
      </c>
      <c r="BV545">
        <f>IF(Table13[[#This Row],[Monthly_Income 1_5500 2_8000 3_11000 4_15000 5_20000 6_27000 7_35000 8_5000 9_51000 98_0]]=7,1,0)</f>
        <v>0</v>
      </c>
      <c r="BW545">
        <f>IF(Table13[[#This Row],[Monthly_Income 1_5500 2_8000 3_11000 4_15000 5_20000 6_27000 7_35000 8_5000 9_51000 98_0]]=8,1,0)</f>
        <v>0</v>
      </c>
      <c r="BX545">
        <f>IF(Table13[[#This Row],[Monthly_Income 1_5500 2_8000 3_11000 4_15000 5_20000 6_27000 7_35000 8_5000 9_51000 98_0]]=9,1,0)</f>
        <v>0</v>
      </c>
      <c r="BY545">
        <f>IF(Table13[[#This Row],[Monthly_Income 1_5500 2_8000 3_11000 4_15000 5_20000 6_27000 7_35000 8_5000 9_51000 98_0]]=98,1,0)</f>
        <v>0</v>
      </c>
      <c r="BZ545">
        <v>5</v>
      </c>
      <c r="CA545">
        <f>IF(Table13[[#This Row],[Monthly_Household_Income]]=1,1,0)</f>
        <v>0</v>
      </c>
      <c r="CB545">
        <f>IF(Table13[[#This Row],[Monthly_Household_Income]]=2,1,0)</f>
        <v>0</v>
      </c>
      <c r="CC545">
        <f>IF(Table13[[#This Row],[Monthly_Household_Income]]=3,1,0)</f>
        <v>0</v>
      </c>
      <c r="CD545">
        <f>IF(Table13[[#This Row],[Monthly_Household_Income]]=4,1,0)</f>
        <v>0</v>
      </c>
      <c r="CE545">
        <f>IF(Table13[[#This Row],[Monthly_Household_Income]]=5,1,0)</f>
        <v>1</v>
      </c>
      <c r="CF545">
        <f>IF(Table13[[#This Row],[Monthly_Household_Income]]=6,1,0)</f>
        <v>0</v>
      </c>
      <c r="CG545">
        <f>IF(Table13[[#This Row],[Monthly_Household_Income]]=7,1,0)</f>
        <v>0</v>
      </c>
      <c r="CH545">
        <f>IF(Table13[[#This Row],[Monthly_Household_Income]]=8,1,0)</f>
        <v>0</v>
      </c>
      <c r="CI545">
        <f>IF(Table13[[#This Row],[Monthly_Household_Income]]=9,1,0)</f>
        <v>0</v>
      </c>
      <c r="CJ545">
        <f>IF(Table13[[#This Row],[Monthly_Household_Income]]=98,1,0)</f>
        <v>0</v>
      </c>
    </row>
    <row r="546" spans="1:88">
      <c r="A546">
        <v>1994</v>
      </c>
      <c r="B546" s="1">
        <v>43129</v>
      </c>
      <c r="C546" t="s">
        <v>2</v>
      </c>
      <c r="D546">
        <v>9</v>
      </c>
      <c r="E546">
        <v>7</v>
      </c>
      <c r="F546">
        <v>9</v>
      </c>
      <c r="G546">
        <v>7</v>
      </c>
      <c r="H546">
        <v>7</v>
      </c>
      <c r="I546">
        <v>6</v>
      </c>
      <c r="J546" t="s">
        <v>15</v>
      </c>
      <c r="K546">
        <v>7</v>
      </c>
      <c r="L546">
        <v>7</v>
      </c>
      <c r="M546">
        <v>6</v>
      </c>
      <c r="N546">
        <v>8</v>
      </c>
      <c r="O546">
        <v>7</v>
      </c>
      <c r="P546">
        <v>9</v>
      </c>
      <c r="Q546">
        <v>7</v>
      </c>
      <c r="R546">
        <v>8</v>
      </c>
      <c r="S546">
        <v>6</v>
      </c>
      <c r="T546">
        <v>7</v>
      </c>
      <c r="U546">
        <v>9</v>
      </c>
      <c r="V546">
        <v>7</v>
      </c>
      <c r="W546">
        <v>8</v>
      </c>
      <c r="X546">
        <v>6</v>
      </c>
      <c r="Y546">
        <v>6</v>
      </c>
      <c r="Z546">
        <v>6</v>
      </c>
      <c r="AA546">
        <v>8</v>
      </c>
      <c r="AB546">
        <v>6</v>
      </c>
      <c r="AC546">
        <v>2</v>
      </c>
      <c r="AD546">
        <f>IF(Table13[[#This Row],[payment]]=1,1,0)</f>
        <v>0</v>
      </c>
      <c r="AE546">
        <f>IF(Table13[[#This Row],[payment]]=2,1,0)</f>
        <v>1</v>
      </c>
      <c r="AF546">
        <f>IF(Table13[[#This Row],[payment]]=3,1,0)</f>
        <v>0</v>
      </c>
      <c r="AG546">
        <v>1</v>
      </c>
      <c r="AH546">
        <f>IF(Table13[[#This Row],[method_payment]]=1,1,0)</f>
        <v>1</v>
      </c>
      <c r="AI546">
        <f>IF(Table13[[#This Row],[method_payment]]=2,1,0)</f>
        <v>0</v>
      </c>
      <c r="AJ546">
        <f>IF(Table13[[#This Row],[method_payment]]=3,1,0)</f>
        <v>0</v>
      </c>
      <c r="AK546">
        <f>IF(Table13[[#This Row],[method_payment]]=5,1,0)</f>
        <v>0</v>
      </c>
      <c r="AL546">
        <f>IF(Table13[[#This Row],[method_payment]]=6,1,0)</f>
        <v>0</v>
      </c>
      <c r="AM546" t="s">
        <v>16</v>
      </c>
      <c r="AN546" t="s">
        <v>15</v>
      </c>
      <c r="AO546">
        <v>2</v>
      </c>
      <c r="AP546" s="2">
        <v>613.23</v>
      </c>
      <c r="AQ546" s="3">
        <f>IF(AND(Table13[[#This Row],[Average_amount_spent_per_visit_last_3_months]]&gt;=1,Table13[[#This Row],[Average_amount_spent_per_visit_last_3_months]]&lt;=999),1,0)</f>
        <v>1</v>
      </c>
      <c r="AR546" s="3">
        <f>IF(AND(Table13[[#This Row],[Average_amount_spent_per_visit_last_3_months]]&gt;=1000,Table13[[#This Row],[Average_amount_spent_per_visit_last_3_months]]&lt;=6700),1,0)</f>
        <v>0</v>
      </c>
      <c r="AS546">
        <v>1</v>
      </c>
      <c r="AT546">
        <v>41</v>
      </c>
      <c r="AU546">
        <f>IF(AND(Table13[[#This Row],[Age]]&gt;=18,Table13[[#This Row],[Age]]&lt;=25),1,0)</f>
        <v>0</v>
      </c>
      <c r="AV546">
        <f>IF(AND(Table13[[#This Row],[Age]]&gt;=26,Table13[[#This Row],[Age]]&lt;=35),1,0)</f>
        <v>0</v>
      </c>
      <c r="AW546">
        <f>IF(AND(Table13[[#This Row],[Age]]&gt;=36,Table13[[#This Row],[Age]]&lt;=45),1,0)</f>
        <v>1</v>
      </c>
      <c r="AX546">
        <f>IF(AND(Table13[[#This Row],[Age]]&gt;=46,Table13[[#This Row],[Age]]&lt;=55),1,0)</f>
        <v>0</v>
      </c>
      <c r="AY546">
        <f>IF(AND(Table13[[#This Row],[Age]]&gt;=56,Table13[[#This Row],[Age]]&lt;=67),1,0)</f>
        <v>0</v>
      </c>
      <c r="AZ546" t="s">
        <v>25</v>
      </c>
      <c r="BA546">
        <f>IF(Table13[[#This Row],[Marital Status]]="Married",1,0)</f>
        <v>1</v>
      </c>
      <c r="BB546">
        <f>IF(Table13[[#This Row],[Marital Status]]="Single",1,0)</f>
        <v>0</v>
      </c>
      <c r="BC546" t="s">
        <v>28</v>
      </c>
      <c r="BD546">
        <f>IF(Table13[[#This Row],[gender]]="Male",1,0)</f>
        <v>0</v>
      </c>
      <c r="BE546">
        <f>IF(Table13[[#This Row],[gender]]="Female",1,0)</f>
        <v>1</v>
      </c>
      <c r="BF546" t="s">
        <v>19</v>
      </c>
      <c r="BG546">
        <f>IF(Table13[[#This Row],[Highest level of Education]]="Did not attend school",1,0)</f>
        <v>0</v>
      </c>
      <c r="BH546">
        <f>IF(Table13[[#This Row],[Highest level of Education]]="K12 completed",1,0)</f>
        <v>0</v>
      </c>
      <c r="BI546">
        <f>IF(Table13[[#This Row],[Highest level of Education]]="High School Completed",1,0)</f>
        <v>0</v>
      </c>
      <c r="BJ546">
        <f>IF(Table13[[#This Row],[Highest level of Education]]="Technical Diploma/Partially completed College",1,0)</f>
        <v>0</v>
      </c>
      <c r="BK546">
        <f>IF(Table13[[#This Row],[Highest level of Education]]="University/College Degree",1,0)</f>
        <v>1</v>
      </c>
      <c r="BL546">
        <f>IF(Table13[[#This Row],[Highest level of Education]]="Post-graduate education",1,0)</f>
        <v>0</v>
      </c>
      <c r="BM546">
        <v>2</v>
      </c>
      <c r="BN546">
        <v>3</v>
      </c>
      <c r="BO546" t="s">
        <v>1</v>
      </c>
      <c r="BP546">
        <f>IF(Table13[[#This Row],[Monthly_Income 1_5500 2_8000 3_11000 4_15000 5_20000 6_27000 7_35000 8_5000 9_51000 98_0]]=1,1,0)</f>
        <v>0</v>
      </c>
      <c r="BQ546">
        <f>IF(Table13[[#This Row],[Monthly_Income 1_5500 2_8000 3_11000 4_15000 5_20000 6_27000 7_35000 8_5000 9_51000 98_0]]=2,1,0)</f>
        <v>0</v>
      </c>
      <c r="BR546">
        <f>IF(Table13[[#This Row],[Monthly_Income 1_5500 2_8000 3_11000 4_15000 5_20000 6_27000 7_35000 8_5000 9_51000 98_0]]=3,1,0)</f>
        <v>0</v>
      </c>
      <c r="BS546">
        <f>IF(Table13[[#This Row],[Monthly_Income 1_5500 2_8000 3_11000 4_15000 5_20000 6_27000 7_35000 8_5000 9_51000 98_0]]=4,1,0)</f>
        <v>0</v>
      </c>
      <c r="BT546">
        <f>IF(Table13[[#This Row],[Monthly_Income 1_5500 2_8000 3_11000 4_15000 5_20000 6_27000 7_35000 8_5000 9_51000 98_0]]=5,1,0)</f>
        <v>0</v>
      </c>
      <c r="BU546">
        <f>IF(Table13[[#This Row],[Monthly_Income 1_5500 2_8000 3_11000 4_15000 5_20000 6_27000 7_35000 8_5000 9_51000 98_0]]=6,1,0)</f>
        <v>0</v>
      </c>
      <c r="BV546">
        <f>IF(Table13[[#This Row],[Monthly_Income 1_5500 2_8000 3_11000 4_15000 5_20000 6_27000 7_35000 8_5000 9_51000 98_0]]=7,1,0)</f>
        <v>0</v>
      </c>
      <c r="BW546">
        <f>IF(Table13[[#This Row],[Monthly_Income 1_5500 2_8000 3_11000 4_15000 5_20000 6_27000 7_35000 8_5000 9_51000 98_0]]=8,1,0)</f>
        <v>0</v>
      </c>
      <c r="BX546">
        <f>IF(Table13[[#This Row],[Monthly_Income 1_5500 2_8000 3_11000 4_15000 5_20000 6_27000 7_35000 8_5000 9_51000 98_0]]=9,1,0)</f>
        <v>0</v>
      </c>
      <c r="BY546">
        <f>IF(Table13[[#This Row],[Monthly_Income 1_5500 2_8000 3_11000 4_15000 5_20000 6_27000 7_35000 8_5000 9_51000 98_0]]=98,1,0)</f>
        <v>0</v>
      </c>
      <c r="BZ546">
        <v>5</v>
      </c>
      <c r="CA546">
        <f>IF(Table13[[#This Row],[Monthly_Household_Income]]=1,1,0)</f>
        <v>0</v>
      </c>
      <c r="CB546">
        <f>IF(Table13[[#This Row],[Monthly_Household_Income]]=2,1,0)</f>
        <v>0</v>
      </c>
      <c r="CC546">
        <f>IF(Table13[[#This Row],[Monthly_Household_Income]]=3,1,0)</f>
        <v>0</v>
      </c>
      <c r="CD546">
        <f>IF(Table13[[#This Row],[Monthly_Household_Income]]=4,1,0)</f>
        <v>0</v>
      </c>
      <c r="CE546">
        <f>IF(Table13[[#This Row],[Monthly_Household_Income]]=5,1,0)</f>
        <v>1</v>
      </c>
      <c r="CF546">
        <f>IF(Table13[[#This Row],[Monthly_Household_Income]]=6,1,0)</f>
        <v>0</v>
      </c>
      <c r="CG546">
        <f>IF(Table13[[#This Row],[Monthly_Household_Income]]=7,1,0)</f>
        <v>0</v>
      </c>
      <c r="CH546">
        <f>IF(Table13[[#This Row],[Monthly_Household_Income]]=8,1,0)</f>
        <v>0</v>
      </c>
      <c r="CI546">
        <f>IF(Table13[[#This Row],[Monthly_Household_Income]]=9,1,0)</f>
        <v>0</v>
      </c>
      <c r="CJ546">
        <f>IF(Table13[[#This Row],[Monthly_Household_Income]]=98,1,0)</f>
        <v>0</v>
      </c>
    </row>
    <row r="547" spans="1:88">
      <c r="A547">
        <v>2005</v>
      </c>
      <c r="B547" s="1">
        <v>43025</v>
      </c>
      <c r="C547" t="s">
        <v>39</v>
      </c>
      <c r="D547">
        <v>9</v>
      </c>
      <c r="E547">
        <v>8</v>
      </c>
      <c r="F547">
        <v>8</v>
      </c>
      <c r="G547">
        <v>9</v>
      </c>
      <c r="H547">
        <v>8</v>
      </c>
      <c r="I547">
        <v>8</v>
      </c>
      <c r="J547" t="s">
        <v>16</v>
      </c>
      <c r="K547">
        <v>7</v>
      </c>
      <c r="L547">
        <v>9</v>
      </c>
      <c r="M547">
        <v>10</v>
      </c>
      <c r="N547">
        <v>9</v>
      </c>
      <c r="O547">
        <v>9</v>
      </c>
      <c r="P547">
        <v>9</v>
      </c>
      <c r="Q547">
        <v>8</v>
      </c>
      <c r="R547">
        <v>10</v>
      </c>
      <c r="S547">
        <v>9</v>
      </c>
      <c r="T547">
        <v>8</v>
      </c>
      <c r="U547">
        <v>10</v>
      </c>
      <c r="V547">
        <v>8</v>
      </c>
      <c r="W547">
        <v>8</v>
      </c>
      <c r="X547">
        <v>8</v>
      </c>
      <c r="Y547">
        <v>9</v>
      </c>
      <c r="Z547">
        <v>10</v>
      </c>
      <c r="AA547">
        <v>7</v>
      </c>
      <c r="AB547">
        <v>8</v>
      </c>
      <c r="AC547">
        <v>1</v>
      </c>
      <c r="AD547">
        <f>IF(Table13[[#This Row],[payment]]=1,1,0)</f>
        <v>1</v>
      </c>
      <c r="AE547">
        <f>IF(Table13[[#This Row],[payment]]=2,1,0)</f>
        <v>0</v>
      </c>
      <c r="AF547">
        <f>IF(Table13[[#This Row],[payment]]=3,1,0)</f>
        <v>0</v>
      </c>
      <c r="AG547">
        <v>1</v>
      </c>
      <c r="AH547">
        <f>IF(Table13[[#This Row],[method_payment]]=1,1,0)</f>
        <v>1</v>
      </c>
      <c r="AI547">
        <f>IF(Table13[[#This Row],[method_payment]]=2,1,0)</f>
        <v>0</v>
      </c>
      <c r="AJ547">
        <f>IF(Table13[[#This Row],[method_payment]]=3,1,0)</f>
        <v>0</v>
      </c>
      <c r="AK547">
        <f>IF(Table13[[#This Row],[method_payment]]=5,1,0)</f>
        <v>0</v>
      </c>
      <c r="AL547">
        <f>IF(Table13[[#This Row],[method_payment]]=6,1,0)</f>
        <v>0</v>
      </c>
      <c r="AM547" t="s">
        <v>16</v>
      </c>
      <c r="AN547" t="s">
        <v>15</v>
      </c>
      <c r="AO547">
        <v>5</v>
      </c>
      <c r="AP547" s="2">
        <v>211.24</v>
      </c>
      <c r="AQ547" s="3">
        <f>IF(AND(Table13[[#This Row],[Average_amount_spent_per_visit_last_3_months]]&gt;=1,Table13[[#This Row],[Average_amount_spent_per_visit_last_3_months]]&lt;=999),1,0)</f>
        <v>1</v>
      </c>
      <c r="AR547" s="3">
        <f>IF(AND(Table13[[#This Row],[Average_amount_spent_per_visit_last_3_months]]&gt;=1000,Table13[[#This Row],[Average_amount_spent_per_visit_last_3_months]]&lt;=6700),1,0)</f>
        <v>0</v>
      </c>
      <c r="AS547">
        <v>3</v>
      </c>
      <c r="AT547">
        <v>27</v>
      </c>
      <c r="AU547">
        <f>IF(AND(Table13[[#This Row],[Age]]&gt;=18,Table13[[#This Row],[Age]]&lt;=25),1,0)</f>
        <v>0</v>
      </c>
      <c r="AV547">
        <f>IF(AND(Table13[[#This Row],[Age]]&gt;=26,Table13[[#This Row],[Age]]&lt;=35),1,0)</f>
        <v>1</v>
      </c>
      <c r="AW547">
        <f>IF(AND(Table13[[#This Row],[Age]]&gt;=36,Table13[[#This Row],[Age]]&lt;=45),1,0)</f>
        <v>0</v>
      </c>
      <c r="AX547">
        <f>IF(AND(Table13[[#This Row],[Age]]&gt;=46,Table13[[#This Row],[Age]]&lt;=55),1,0)</f>
        <v>0</v>
      </c>
      <c r="AY547">
        <f>IF(AND(Table13[[#This Row],[Age]]&gt;=56,Table13[[#This Row],[Age]]&lt;=67),1,0)</f>
        <v>0</v>
      </c>
      <c r="AZ547" t="s">
        <v>24</v>
      </c>
      <c r="BA547">
        <f>IF(Table13[[#This Row],[Marital Status]]="Married",1,0)</f>
        <v>0</v>
      </c>
      <c r="BB547">
        <f>IF(Table13[[#This Row],[Marital Status]]="Single",1,0)</f>
        <v>1</v>
      </c>
      <c r="BC547" t="s">
        <v>27</v>
      </c>
      <c r="BD547">
        <f>IF(Table13[[#This Row],[gender]]="Male",1,0)</f>
        <v>1</v>
      </c>
      <c r="BE547">
        <f>IF(Table13[[#This Row],[gender]]="Female",1,0)</f>
        <v>0</v>
      </c>
      <c r="BF547" t="s">
        <v>23</v>
      </c>
      <c r="BG547">
        <f>IF(Table13[[#This Row],[Highest level of Education]]="Did not attend school",1,0)</f>
        <v>0</v>
      </c>
      <c r="BH547">
        <f>IF(Table13[[#This Row],[Highest level of Education]]="K12 completed",1,0)</f>
        <v>0</v>
      </c>
      <c r="BI547">
        <f>IF(Table13[[#This Row],[Highest level of Education]]="High School Completed",1,0)</f>
        <v>0</v>
      </c>
      <c r="BJ547">
        <f>IF(Table13[[#This Row],[Highest level of Education]]="Technical Diploma/Partially completed College",1,0)</f>
        <v>1</v>
      </c>
      <c r="BK547">
        <f>IF(Table13[[#This Row],[Highest level of Education]]="University/College Degree",1,0)</f>
        <v>0</v>
      </c>
      <c r="BL547">
        <f>IF(Table13[[#This Row],[Highest level of Education]]="Post-graduate education",1,0)</f>
        <v>0</v>
      </c>
      <c r="BM547">
        <v>0</v>
      </c>
      <c r="BN547">
        <v>1</v>
      </c>
      <c r="BO547">
        <v>3</v>
      </c>
      <c r="BP547">
        <f>IF(Table13[[#This Row],[Monthly_Income 1_5500 2_8000 3_11000 4_15000 5_20000 6_27000 7_35000 8_5000 9_51000 98_0]]=1,1,0)</f>
        <v>0</v>
      </c>
      <c r="BQ547">
        <f>IF(Table13[[#This Row],[Monthly_Income 1_5500 2_8000 3_11000 4_15000 5_20000 6_27000 7_35000 8_5000 9_51000 98_0]]=2,1,0)</f>
        <v>0</v>
      </c>
      <c r="BR547">
        <f>IF(Table13[[#This Row],[Monthly_Income 1_5500 2_8000 3_11000 4_15000 5_20000 6_27000 7_35000 8_5000 9_51000 98_0]]=3,1,0)</f>
        <v>1</v>
      </c>
      <c r="BS547">
        <f>IF(Table13[[#This Row],[Monthly_Income 1_5500 2_8000 3_11000 4_15000 5_20000 6_27000 7_35000 8_5000 9_51000 98_0]]=4,1,0)</f>
        <v>0</v>
      </c>
      <c r="BT547">
        <f>IF(Table13[[#This Row],[Monthly_Income 1_5500 2_8000 3_11000 4_15000 5_20000 6_27000 7_35000 8_5000 9_51000 98_0]]=5,1,0)</f>
        <v>0</v>
      </c>
      <c r="BU547">
        <f>IF(Table13[[#This Row],[Monthly_Income 1_5500 2_8000 3_11000 4_15000 5_20000 6_27000 7_35000 8_5000 9_51000 98_0]]=6,1,0)</f>
        <v>0</v>
      </c>
      <c r="BV547">
        <f>IF(Table13[[#This Row],[Monthly_Income 1_5500 2_8000 3_11000 4_15000 5_20000 6_27000 7_35000 8_5000 9_51000 98_0]]=7,1,0)</f>
        <v>0</v>
      </c>
      <c r="BW547">
        <f>IF(Table13[[#This Row],[Monthly_Income 1_5500 2_8000 3_11000 4_15000 5_20000 6_27000 7_35000 8_5000 9_51000 98_0]]=8,1,0)</f>
        <v>0</v>
      </c>
      <c r="BX547">
        <f>IF(Table13[[#This Row],[Monthly_Income 1_5500 2_8000 3_11000 4_15000 5_20000 6_27000 7_35000 8_5000 9_51000 98_0]]=9,1,0)</f>
        <v>0</v>
      </c>
      <c r="BY547">
        <f>IF(Table13[[#This Row],[Monthly_Income 1_5500 2_8000 3_11000 4_15000 5_20000 6_27000 7_35000 8_5000 9_51000 98_0]]=98,1,0)</f>
        <v>0</v>
      </c>
      <c r="BZ547">
        <v>7</v>
      </c>
      <c r="CA547">
        <f>IF(Table13[[#This Row],[Monthly_Household_Income]]=1,1,0)</f>
        <v>0</v>
      </c>
      <c r="CB547">
        <f>IF(Table13[[#This Row],[Monthly_Household_Income]]=2,1,0)</f>
        <v>0</v>
      </c>
      <c r="CC547">
        <f>IF(Table13[[#This Row],[Monthly_Household_Income]]=3,1,0)</f>
        <v>0</v>
      </c>
      <c r="CD547">
        <f>IF(Table13[[#This Row],[Monthly_Household_Income]]=4,1,0)</f>
        <v>0</v>
      </c>
      <c r="CE547">
        <f>IF(Table13[[#This Row],[Monthly_Household_Income]]=5,1,0)</f>
        <v>0</v>
      </c>
      <c r="CF547">
        <f>IF(Table13[[#This Row],[Monthly_Household_Income]]=6,1,0)</f>
        <v>0</v>
      </c>
      <c r="CG547">
        <f>IF(Table13[[#This Row],[Monthly_Household_Income]]=7,1,0)</f>
        <v>1</v>
      </c>
      <c r="CH547">
        <f>IF(Table13[[#This Row],[Monthly_Household_Income]]=8,1,0)</f>
        <v>0</v>
      </c>
      <c r="CI547">
        <f>IF(Table13[[#This Row],[Monthly_Household_Income]]=9,1,0)</f>
        <v>0</v>
      </c>
      <c r="CJ547">
        <f>IF(Table13[[#This Row],[Monthly_Household_Income]]=98,1,0)</f>
        <v>0</v>
      </c>
    </row>
    <row r="548" spans="1:88">
      <c r="A548">
        <v>2008</v>
      </c>
      <c r="B548" s="1">
        <v>43038</v>
      </c>
      <c r="C548" t="s">
        <v>33</v>
      </c>
      <c r="D548">
        <v>9</v>
      </c>
      <c r="E548">
        <v>10</v>
      </c>
      <c r="F548">
        <v>9</v>
      </c>
      <c r="G548">
        <v>9</v>
      </c>
      <c r="H548">
        <v>10</v>
      </c>
      <c r="I548">
        <v>9</v>
      </c>
      <c r="J548" t="s">
        <v>15</v>
      </c>
      <c r="K548">
        <v>8</v>
      </c>
      <c r="L548">
        <v>9</v>
      </c>
      <c r="M548">
        <v>9</v>
      </c>
      <c r="N548">
        <v>10</v>
      </c>
      <c r="O548">
        <v>8</v>
      </c>
      <c r="P548">
        <v>9</v>
      </c>
      <c r="Q548">
        <v>9</v>
      </c>
      <c r="R548">
        <v>8</v>
      </c>
      <c r="S548">
        <v>8</v>
      </c>
      <c r="T548">
        <v>9</v>
      </c>
      <c r="U548">
        <v>9</v>
      </c>
      <c r="V548">
        <v>10</v>
      </c>
      <c r="W548">
        <v>8</v>
      </c>
      <c r="X548">
        <v>0</v>
      </c>
      <c r="Y548">
        <v>8</v>
      </c>
      <c r="Z548">
        <v>9</v>
      </c>
      <c r="AA548">
        <v>9</v>
      </c>
      <c r="AB548">
        <v>8</v>
      </c>
      <c r="AC548">
        <v>1</v>
      </c>
      <c r="AD548">
        <f>IF(Table13[[#This Row],[payment]]=1,1,0)</f>
        <v>1</v>
      </c>
      <c r="AE548">
        <f>IF(Table13[[#This Row],[payment]]=2,1,0)</f>
        <v>0</v>
      </c>
      <c r="AF548">
        <f>IF(Table13[[#This Row],[payment]]=3,1,0)</f>
        <v>0</v>
      </c>
      <c r="AG548">
        <v>1</v>
      </c>
      <c r="AH548">
        <f>IF(Table13[[#This Row],[method_payment]]=1,1,0)</f>
        <v>1</v>
      </c>
      <c r="AI548">
        <f>IF(Table13[[#This Row],[method_payment]]=2,1,0)</f>
        <v>0</v>
      </c>
      <c r="AJ548">
        <f>IF(Table13[[#This Row],[method_payment]]=3,1,0)</f>
        <v>0</v>
      </c>
      <c r="AK548">
        <f>IF(Table13[[#This Row],[method_payment]]=5,1,0)</f>
        <v>0</v>
      </c>
      <c r="AL548">
        <f>IF(Table13[[#This Row],[method_payment]]=6,1,0)</f>
        <v>0</v>
      </c>
      <c r="AM548" t="s">
        <v>16</v>
      </c>
      <c r="AN548" t="s">
        <v>16</v>
      </c>
      <c r="AO548">
        <v>5</v>
      </c>
      <c r="AP548" s="2">
        <v>207.19</v>
      </c>
      <c r="AQ548" s="3">
        <f>IF(AND(Table13[[#This Row],[Average_amount_spent_per_visit_last_3_months]]&gt;=1,Table13[[#This Row],[Average_amount_spent_per_visit_last_3_months]]&lt;=999),1,0)</f>
        <v>1</v>
      </c>
      <c r="AR548" s="3">
        <f>IF(AND(Table13[[#This Row],[Average_amount_spent_per_visit_last_3_months]]&gt;=1000,Table13[[#This Row],[Average_amount_spent_per_visit_last_3_months]]&lt;=6700),1,0)</f>
        <v>0</v>
      </c>
      <c r="AS548">
        <v>2</v>
      </c>
      <c r="AT548">
        <v>32</v>
      </c>
      <c r="AU548">
        <f>IF(AND(Table13[[#This Row],[Age]]&gt;=18,Table13[[#This Row],[Age]]&lt;=25),1,0)</f>
        <v>0</v>
      </c>
      <c r="AV548">
        <f>IF(AND(Table13[[#This Row],[Age]]&gt;=26,Table13[[#This Row],[Age]]&lt;=35),1,0)</f>
        <v>1</v>
      </c>
      <c r="AW548">
        <f>IF(AND(Table13[[#This Row],[Age]]&gt;=36,Table13[[#This Row],[Age]]&lt;=45),1,0)</f>
        <v>0</v>
      </c>
      <c r="AX548">
        <f>IF(AND(Table13[[#This Row],[Age]]&gt;=46,Table13[[#This Row],[Age]]&lt;=55),1,0)</f>
        <v>0</v>
      </c>
      <c r="AY548">
        <f>IF(AND(Table13[[#This Row],[Age]]&gt;=56,Table13[[#This Row],[Age]]&lt;=67),1,0)</f>
        <v>0</v>
      </c>
      <c r="AZ548" t="s">
        <v>25</v>
      </c>
      <c r="BA548">
        <f>IF(Table13[[#This Row],[Marital Status]]="Married",1,0)</f>
        <v>1</v>
      </c>
      <c r="BB548">
        <f>IF(Table13[[#This Row],[Marital Status]]="Single",1,0)</f>
        <v>0</v>
      </c>
      <c r="BC548" t="s">
        <v>27</v>
      </c>
      <c r="BD548">
        <f>IF(Table13[[#This Row],[gender]]="Male",1,0)</f>
        <v>1</v>
      </c>
      <c r="BE548">
        <f>IF(Table13[[#This Row],[gender]]="Female",1,0)</f>
        <v>0</v>
      </c>
      <c r="BF548" t="s">
        <v>23</v>
      </c>
      <c r="BG548">
        <f>IF(Table13[[#This Row],[Highest level of Education]]="Did not attend school",1,0)</f>
        <v>0</v>
      </c>
      <c r="BH548">
        <f>IF(Table13[[#This Row],[Highest level of Education]]="K12 completed",1,0)</f>
        <v>0</v>
      </c>
      <c r="BI548">
        <f>IF(Table13[[#This Row],[Highest level of Education]]="High School Completed",1,0)</f>
        <v>0</v>
      </c>
      <c r="BJ548">
        <f>IF(Table13[[#This Row],[Highest level of Education]]="Technical Diploma/Partially completed College",1,0)</f>
        <v>1</v>
      </c>
      <c r="BK548">
        <f>IF(Table13[[#This Row],[Highest level of Education]]="University/College Degree",1,0)</f>
        <v>0</v>
      </c>
      <c r="BL548">
        <f>IF(Table13[[#This Row],[Highest level of Education]]="Post-graduate education",1,0)</f>
        <v>0</v>
      </c>
      <c r="BM548">
        <v>2</v>
      </c>
      <c r="BN548">
        <v>1</v>
      </c>
      <c r="BO548">
        <v>4</v>
      </c>
      <c r="BP548">
        <f>IF(Table13[[#This Row],[Monthly_Income 1_5500 2_8000 3_11000 4_15000 5_20000 6_27000 7_35000 8_5000 9_51000 98_0]]=1,1,0)</f>
        <v>0</v>
      </c>
      <c r="BQ548">
        <f>IF(Table13[[#This Row],[Monthly_Income 1_5500 2_8000 3_11000 4_15000 5_20000 6_27000 7_35000 8_5000 9_51000 98_0]]=2,1,0)</f>
        <v>0</v>
      </c>
      <c r="BR548">
        <f>IF(Table13[[#This Row],[Monthly_Income 1_5500 2_8000 3_11000 4_15000 5_20000 6_27000 7_35000 8_5000 9_51000 98_0]]=3,1,0)</f>
        <v>0</v>
      </c>
      <c r="BS548">
        <f>IF(Table13[[#This Row],[Monthly_Income 1_5500 2_8000 3_11000 4_15000 5_20000 6_27000 7_35000 8_5000 9_51000 98_0]]=4,1,0)</f>
        <v>1</v>
      </c>
      <c r="BT548">
        <f>IF(Table13[[#This Row],[Monthly_Income 1_5500 2_8000 3_11000 4_15000 5_20000 6_27000 7_35000 8_5000 9_51000 98_0]]=5,1,0)</f>
        <v>0</v>
      </c>
      <c r="BU548">
        <f>IF(Table13[[#This Row],[Monthly_Income 1_5500 2_8000 3_11000 4_15000 5_20000 6_27000 7_35000 8_5000 9_51000 98_0]]=6,1,0)</f>
        <v>0</v>
      </c>
      <c r="BV548">
        <f>IF(Table13[[#This Row],[Monthly_Income 1_5500 2_8000 3_11000 4_15000 5_20000 6_27000 7_35000 8_5000 9_51000 98_0]]=7,1,0)</f>
        <v>0</v>
      </c>
      <c r="BW548">
        <f>IF(Table13[[#This Row],[Monthly_Income 1_5500 2_8000 3_11000 4_15000 5_20000 6_27000 7_35000 8_5000 9_51000 98_0]]=8,1,0)</f>
        <v>0</v>
      </c>
      <c r="BX548">
        <f>IF(Table13[[#This Row],[Monthly_Income 1_5500 2_8000 3_11000 4_15000 5_20000 6_27000 7_35000 8_5000 9_51000 98_0]]=9,1,0)</f>
        <v>0</v>
      </c>
      <c r="BY548">
        <f>IF(Table13[[#This Row],[Monthly_Income 1_5500 2_8000 3_11000 4_15000 5_20000 6_27000 7_35000 8_5000 9_51000 98_0]]=98,1,0)</f>
        <v>0</v>
      </c>
      <c r="BZ548">
        <v>5</v>
      </c>
      <c r="CA548">
        <f>IF(Table13[[#This Row],[Monthly_Household_Income]]=1,1,0)</f>
        <v>0</v>
      </c>
      <c r="CB548">
        <f>IF(Table13[[#This Row],[Monthly_Household_Income]]=2,1,0)</f>
        <v>0</v>
      </c>
      <c r="CC548">
        <f>IF(Table13[[#This Row],[Monthly_Household_Income]]=3,1,0)</f>
        <v>0</v>
      </c>
      <c r="CD548">
        <f>IF(Table13[[#This Row],[Monthly_Household_Income]]=4,1,0)</f>
        <v>0</v>
      </c>
      <c r="CE548">
        <f>IF(Table13[[#This Row],[Monthly_Household_Income]]=5,1,0)</f>
        <v>1</v>
      </c>
      <c r="CF548">
        <f>IF(Table13[[#This Row],[Monthly_Household_Income]]=6,1,0)</f>
        <v>0</v>
      </c>
      <c r="CG548">
        <f>IF(Table13[[#This Row],[Monthly_Household_Income]]=7,1,0)</f>
        <v>0</v>
      </c>
      <c r="CH548">
        <f>IF(Table13[[#This Row],[Monthly_Household_Income]]=8,1,0)</f>
        <v>0</v>
      </c>
      <c r="CI548">
        <f>IF(Table13[[#This Row],[Monthly_Household_Income]]=9,1,0)</f>
        <v>0</v>
      </c>
      <c r="CJ548">
        <f>IF(Table13[[#This Row],[Monthly_Household_Income]]=98,1,0)</f>
        <v>0</v>
      </c>
    </row>
    <row r="549" spans="1:88">
      <c r="A549">
        <v>2010</v>
      </c>
      <c r="B549" s="1">
        <v>43001</v>
      </c>
      <c r="C549" t="s">
        <v>31</v>
      </c>
      <c r="D549">
        <v>8</v>
      </c>
      <c r="E549">
        <v>9</v>
      </c>
      <c r="F549">
        <v>8</v>
      </c>
      <c r="G549">
        <v>9</v>
      </c>
      <c r="H549">
        <v>9</v>
      </c>
      <c r="I549">
        <v>8</v>
      </c>
      <c r="J549" t="s">
        <v>15</v>
      </c>
      <c r="K549">
        <v>9</v>
      </c>
      <c r="L549">
        <v>8</v>
      </c>
      <c r="M549">
        <v>8</v>
      </c>
      <c r="N549">
        <v>10</v>
      </c>
      <c r="O549">
        <v>9</v>
      </c>
      <c r="P549">
        <v>9</v>
      </c>
      <c r="Q549">
        <v>8</v>
      </c>
      <c r="R549">
        <v>9</v>
      </c>
      <c r="S549">
        <v>9</v>
      </c>
      <c r="T549">
        <v>9</v>
      </c>
      <c r="U549">
        <v>8</v>
      </c>
      <c r="V549">
        <v>8</v>
      </c>
      <c r="W549">
        <v>8</v>
      </c>
      <c r="X549">
        <v>0</v>
      </c>
      <c r="Y549">
        <v>9</v>
      </c>
      <c r="Z549">
        <v>10</v>
      </c>
      <c r="AA549">
        <v>10</v>
      </c>
      <c r="AB549">
        <v>0</v>
      </c>
      <c r="AC549">
        <v>2</v>
      </c>
      <c r="AD549">
        <f>IF(Table13[[#This Row],[payment]]=1,1,0)</f>
        <v>0</v>
      </c>
      <c r="AE549">
        <f>IF(Table13[[#This Row],[payment]]=2,1,0)</f>
        <v>1</v>
      </c>
      <c r="AF549">
        <f>IF(Table13[[#This Row],[payment]]=3,1,0)</f>
        <v>0</v>
      </c>
      <c r="AG549">
        <v>5</v>
      </c>
      <c r="AH549">
        <f>IF(Table13[[#This Row],[method_payment]]=1,1,0)</f>
        <v>0</v>
      </c>
      <c r="AI549">
        <f>IF(Table13[[#This Row],[method_payment]]=2,1,0)</f>
        <v>0</v>
      </c>
      <c r="AJ549">
        <f>IF(Table13[[#This Row],[method_payment]]=3,1,0)</f>
        <v>0</v>
      </c>
      <c r="AK549">
        <f>IF(Table13[[#This Row],[method_payment]]=5,1,0)</f>
        <v>1</v>
      </c>
      <c r="AL549">
        <f>IF(Table13[[#This Row],[method_payment]]=6,1,0)</f>
        <v>0</v>
      </c>
      <c r="AM549" t="s">
        <v>16</v>
      </c>
      <c r="AN549" t="s">
        <v>16</v>
      </c>
      <c r="AO549">
        <v>1</v>
      </c>
      <c r="AP549" s="2">
        <v>1001.38</v>
      </c>
      <c r="AQ549" s="3">
        <f>IF(AND(Table13[[#This Row],[Average_amount_spent_per_visit_last_3_months]]&gt;=1,Table13[[#This Row],[Average_amount_spent_per_visit_last_3_months]]&lt;=999),1,0)</f>
        <v>0</v>
      </c>
      <c r="AR549" s="3">
        <f>IF(AND(Table13[[#This Row],[Average_amount_spent_per_visit_last_3_months]]&gt;=1000,Table13[[#This Row],[Average_amount_spent_per_visit_last_3_months]]&lt;=6700),1,0)</f>
        <v>1</v>
      </c>
      <c r="AS549">
        <v>1</v>
      </c>
      <c r="AT549">
        <v>27</v>
      </c>
      <c r="AU549">
        <f>IF(AND(Table13[[#This Row],[Age]]&gt;=18,Table13[[#This Row],[Age]]&lt;=25),1,0)</f>
        <v>0</v>
      </c>
      <c r="AV549">
        <f>IF(AND(Table13[[#This Row],[Age]]&gt;=26,Table13[[#This Row],[Age]]&lt;=35),1,0)</f>
        <v>1</v>
      </c>
      <c r="AW549">
        <f>IF(AND(Table13[[#This Row],[Age]]&gt;=36,Table13[[#This Row],[Age]]&lt;=45),1,0)</f>
        <v>0</v>
      </c>
      <c r="AX549">
        <f>IF(AND(Table13[[#This Row],[Age]]&gt;=46,Table13[[#This Row],[Age]]&lt;=55),1,0)</f>
        <v>0</v>
      </c>
      <c r="AY549">
        <f>IF(AND(Table13[[#This Row],[Age]]&gt;=56,Table13[[#This Row],[Age]]&lt;=67),1,0)</f>
        <v>0</v>
      </c>
      <c r="AZ549" t="s">
        <v>24</v>
      </c>
      <c r="BA549">
        <f>IF(Table13[[#This Row],[Marital Status]]="Married",1,0)</f>
        <v>0</v>
      </c>
      <c r="BB549">
        <f>IF(Table13[[#This Row],[Marital Status]]="Single",1,0)</f>
        <v>1</v>
      </c>
      <c r="BC549" t="s">
        <v>27</v>
      </c>
      <c r="BD549">
        <f>IF(Table13[[#This Row],[gender]]="Male",1,0)</f>
        <v>1</v>
      </c>
      <c r="BE549">
        <f>IF(Table13[[#This Row],[gender]]="Female",1,0)</f>
        <v>0</v>
      </c>
      <c r="BF549" t="s">
        <v>23</v>
      </c>
      <c r="BG549">
        <f>IF(Table13[[#This Row],[Highest level of Education]]="Did not attend school",1,0)</f>
        <v>0</v>
      </c>
      <c r="BH549">
        <f>IF(Table13[[#This Row],[Highest level of Education]]="K12 completed",1,0)</f>
        <v>0</v>
      </c>
      <c r="BI549">
        <f>IF(Table13[[#This Row],[Highest level of Education]]="High School Completed",1,0)</f>
        <v>0</v>
      </c>
      <c r="BJ549">
        <f>IF(Table13[[#This Row],[Highest level of Education]]="Technical Diploma/Partially completed College",1,0)</f>
        <v>1</v>
      </c>
      <c r="BK549">
        <f>IF(Table13[[#This Row],[Highest level of Education]]="University/College Degree",1,0)</f>
        <v>0</v>
      </c>
      <c r="BL549">
        <f>IF(Table13[[#This Row],[Highest level of Education]]="Post-graduate education",1,0)</f>
        <v>0</v>
      </c>
      <c r="BM549">
        <v>0</v>
      </c>
      <c r="BN549">
        <v>1</v>
      </c>
      <c r="BO549">
        <v>2</v>
      </c>
      <c r="BP549">
        <f>IF(Table13[[#This Row],[Monthly_Income 1_5500 2_8000 3_11000 4_15000 5_20000 6_27000 7_35000 8_5000 9_51000 98_0]]=1,1,0)</f>
        <v>0</v>
      </c>
      <c r="BQ549">
        <f>IF(Table13[[#This Row],[Monthly_Income 1_5500 2_8000 3_11000 4_15000 5_20000 6_27000 7_35000 8_5000 9_51000 98_0]]=2,1,0)</f>
        <v>1</v>
      </c>
      <c r="BR549">
        <f>IF(Table13[[#This Row],[Monthly_Income 1_5500 2_8000 3_11000 4_15000 5_20000 6_27000 7_35000 8_5000 9_51000 98_0]]=3,1,0)</f>
        <v>0</v>
      </c>
      <c r="BS549">
        <f>IF(Table13[[#This Row],[Monthly_Income 1_5500 2_8000 3_11000 4_15000 5_20000 6_27000 7_35000 8_5000 9_51000 98_0]]=4,1,0)</f>
        <v>0</v>
      </c>
      <c r="BT549">
        <f>IF(Table13[[#This Row],[Monthly_Income 1_5500 2_8000 3_11000 4_15000 5_20000 6_27000 7_35000 8_5000 9_51000 98_0]]=5,1,0)</f>
        <v>0</v>
      </c>
      <c r="BU549">
        <f>IF(Table13[[#This Row],[Monthly_Income 1_5500 2_8000 3_11000 4_15000 5_20000 6_27000 7_35000 8_5000 9_51000 98_0]]=6,1,0)</f>
        <v>0</v>
      </c>
      <c r="BV549">
        <f>IF(Table13[[#This Row],[Monthly_Income 1_5500 2_8000 3_11000 4_15000 5_20000 6_27000 7_35000 8_5000 9_51000 98_0]]=7,1,0)</f>
        <v>0</v>
      </c>
      <c r="BW549">
        <f>IF(Table13[[#This Row],[Monthly_Income 1_5500 2_8000 3_11000 4_15000 5_20000 6_27000 7_35000 8_5000 9_51000 98_0]]=8,1,0)</f>
        <v>0</v>
      </c>
      <c r="BX549">
        <f>IF(Table13[[#This Row],[Monthly_Income 1_5500 2_8000 3_11000 4_15000 5_20000 6_27000 7_35000 8_5000 9_51000 98_0]]=9,1,0)</f>
        <v>0</v>
      </c>
      <c r="BY549">
        <f>IF(Table13[[#This Row],[Monthly_Income 1_5500 2_8000 3_11000 4_15000 5_20000 6_27000 7_35000 8_5000 9_51000 98_0]]=98,1,0)</f>
        <v>0</v>
      </c>
      <c r="BZ549">
        <v>7</v>
      </c>
      <c r="CA549">
        <f>IF(Table13[[#This Row],[Monthly_Household_Income]]=1,1,0)</f>
        <v>0</v>
      </c>
      <c r="CB549">
        <f>IF(Table13[[#This Row],[Monthly_Household_Income]]=2,1,0)</f>
        <v>0</v>
      </c>
      <c r="CC549">
        <f>IF(Table13[[#This Row],[Monthly_Household_Income]]=3,1,0)</f>
        <v>0</v>
      </c>
      <c r="CD549">
        <f>IF(Table13[[#This Row],[Monthly_Household_Income]]=4,1,0)</f>
        <v>0</v>
      </c>
      <c r="CE549">
        <f>IF(Table13[[#This Row],[Monthly_Household_Income]]=5,1,0)</f>
        <v>0</v>
      </c>
      <c r="CF549">
        <f>IF(Table13[[#This Row],[Monthly_Household_Income]]=6,1,0)</f>
        <v>0</v>
      </c>
      <c r="CG549">
        <f>IF(Table13[[#This Row],[Monthly_Household_Income]]=7,1,0)</f>
        <v>1</v>
      </c>
      <c r="CH549">
        <f>IF(Table13[[#This Row],[Monthly_Household_Income]]=8,1,0)</f>
        <v>0</v>
      </c>
      <c r="CI549">
        <f>IF(Table13[[#This Row],[Monthly_Household_Income]]=9,1,0)</f>
        <v>0</v>
      </c>
      <c r="CJ549">
        <f>IF(Table13[[#This Row],[Monthly_Household_Income]]=98,1,0)</f>
        <v>0</v>
      </c>
    </row>
    <row r="550" spans="1:88">
      <c r="A550">
        <v>2012</v>
      </c>
      <c r="B550" s="1">
        <v>42992</v>
      </c>
      <c r="C550" t="s">
        <v>29</v>
      </c>
      <c r="D550">
        <v>8</v>
      </c>
      <c r="E550">
        <v>9</v>
      </c>
      <c r="F550">
        <v>8</v>
      </c>
      <c r="G550">
        <v>8</v>
      </c>
      <c r="H550">
        <v>6</v>
      </c>
      <c r="I550">
        <v>7</v>
      </c>
      <c r="J550" t="s">
        <v>15</v>
      </c>
      <c r="K550">
        <v>8</v>
      </c>
      <c r="L550">
        <v>7</v>
      </c>
      <c r="M550">
        <v>8</v>
      </c>
      <c r="N550">
        <v>9</v>
      </c>
      <c r="O550">
        <v>8</v>
      </c>
      <c r="P550">
        <v>6</v>
      </c>
      <c r="Q550">
        <v>7</v>
      </c>
      <c r="R550">
        <v>7</v>
      </c>
      <c r="S550">
        <v>8</v>
      </c>
      <c r="T550">
        <v>9</v>
      </c>
      <c r="U550">
        <v>8</v>
      </c>
      <c r="V550">
        <v>7</v>
      </c>
      <c r="W550">
        <v>8</v>
      </c>
      <c r="X550">
        <v>0</v>
      </c>
      <c r="Y550">
        <v>8</v>
      </c>
      <c r="Z550">
        <v>7</v>
      </c>
      <c r="AA550">
        <v>7</v>
      </c>
      <c r="AB550">
        <v>7</v>
      </c>
      <c r="AC550">
        <v>2</v>
      </c>
      <c r="AD550">
        <f>IF(Table13[[#This Row],[payment]]=1,1,0)</f>
        <v>0</v>
      </c>
      <c r="AE550">
        <f>IF(Table13[[#This Row],[payment]]=2,1,0)</f>
        <v>1</v>
      </c>
      <c r="AF550">
        <f>IF(Table13[[#This Row],[payment]]=3,1,0)</f>
        <v>0</v>
      </c>
      <c r="AG550">
        <v>1</v>
      </c>
      <c r="AH550">
        <f>IF(Table13[[#This Row],[method_payment]]=1,1,0)</f>
        <v>1</v>
      </c>
      <c r="AI550">
        <f>IF(Table13[[#This Row],[method_payment]]=2,1,0)</f>
        <v>0</v>
      </c>
      <c r="AJ550">
        <f>IF(Table13[[#This Row],[method_payment]]=3,1,0)</f>
        <v>0</v>
      </c>
      <c r="AK550">
        <f>IF(Table13[[#This Row],[method_payment]]=5,1,0)</f>
        <v>0</v>
      </c>
      <c r="AL550">
        <f>IF(Table13[[#This Row],[method_payment]]=6,1,0)</f>
        <v>0</v>
      </c>
      <c r="AM550" t="s">
        <v>16</v>
      </c>
      <c r="AN550" t="s">
        <v>16</v>
      </c>
      <c r="AO550">
        <v>4</v>
      </c>
      <c r="AP550" s="2">
        <v>505.76</v>
      </c>
      <c r="AQ550" s="3">
        <f>IF(AND(Table13[[#This Row],[Average_amount_spent_per_visit_last_3_months]]&gt;=1,Table13[[#This Row],[Average_amount_spent_per_visit_last_3_months]]&lt;=999),1,0)</f>
        <v>1</v>
      </c>
      <c r="AR550" s="3">
        <f>IF(AND(Table13[[#This Row],[Average_amount_spent_per_visit_last_3_months]]&gt;=1000,Table13[[#This Row],[Average_amount_spent_per_visit_last_3_months]]&lt;=6700),1,0)</f>
        <v>0</v>
      </c>
      <c r="AS550">
        <v>2</v>
      </c>
      <c r="AT550">
        <v>47</v>
      </c>
      <c r="AU550">
        <f>IF(AND(Table13[[#This Row],[Age]]&gt;=18,Table13[[#This Row],[Age]]&lt;=25),1,0)</f>
        <v>0</v>
      </c>
      <c r="AV550">
        <f>IF(AND(Table13[[#This Row],[Age]]&gt;=26,Table13[[#This Row],[Age]]&lt;=35),1,0)</f>
        <v>0</v>
      </c>
      <c r="AW550">
        <f>IF(AND(Table13[[#This Row],[Age]]&gt;=36,Table13[[#This Row],[Age]]&lt;=45),1,0)</f>
        <v>0</v>
      </c>
      <c r="AX550">
        <f>IF(AND(Table13[[#This Row],[Age]]&gt;=46,Table13[[#This Row],[Age]]&lt;=55),1,0)</f>
        <v>1</v>
      </c>
      <c r="AY550">
        <f>IF(AND(Table13[[#This Row],[Age]]&gt;=56,Table13[[#This Row],[Age]]&lt;=67),1,0)</f>
        <v>0</v>
      </c>
      <c r="AZ550" t="s">
        <v>25</v>
      </c>
      <c r="BA550">
        <f>IF(Table13[[#This Row],[Marital Status]]="Married",1,0)</f>
        <v>1</v>
      </c>
      <c r="BB550">
        <f>IF(Table13[[#This Row],[Marital Status]]="Single",1,0)</f>
        <v>0</v>
      </c>
      <c r="BC550" t="s">
        <v>28</v>
      </c>
      <c r="BD550">
        <f>IF(Table13[[#This Row],[gender]]="Male",1,0)</f>
        <v>0</v>
      </c>
      <c r="BE550">
        <f>IF(Table13[[#This Row],[gender]]="Female",1,0)</f>
        <v>1</v>
      </c>
      <c r="BF550" t="s">
        <v>18</v>
      </c>
      <c r="BG550">
        <f>IF(Table13[[#This Row],[Highest level of Education]]="Did not attend school",1,0)</f>
        <v>0</v>
      </c>
      <c r="BH550">
        <f>IF(Table13[[#This Row],[Highest level of Education]]="K12 completed",1,0)</f>
        <v>0</v>
      </c>
      <c r="BI550">
        <f>IF(Table13[[#This Row],[Highest level of Education]]="High School Completed",1,0)</f>
        <v>0</v>
      </c>
      <c r="BJ550">
        <f>IF(Table13[[#This Row],[Highest level of Education]]="Technical Diploma/Partially completed College",1,0)</f>
        <v>0</v>
      </c>
      <c r="BK550">
        <f>IF(Table13[[#This Row],[Highest level of Education]]="University/College Degree",1,0)</f>
        <v>0</v>
      </c>
      <c r="BL550">
        <f>IF(Table13[[#This Row],[Highest level of Education]]="Post-graduate education",1,0)</f>
        <v>1</v>
      </c>
      <c r="BM550">
        <v>4</v>
      </c>
      <c r="BN550">
        <v>1</v>
      </c>
      <c r="BO550">
        <v>5</v>
      </c>
      <c r="BP550">
        <f>IF(Table13[[#This Row],[Monthly_Income 1_5500 2_8000 3_11000 4_15000 5_20000 6_27000 7_35000 8_5000 9_51000 98_0]]=1,1,0)</f>
        <v>0</v>
      </c>
      <c r="BQ550">
        <f>IF(Table13[[#This Row],[Monthly_Income 1_5500 2_8000 3_11000 4_15000 5_20000 6_27000 7_35000 8_5000 9_51000 98_0]]=2,1,0)</f>
        <v>0</v>
      </c>
      <c r="BR550">
        <f>IF(Table13[[#This Row],[Monthly_Income 1_5500 2_8000 3_11000 4_15000 5_20000 6_27000 7_35000 8_5000 9_51000 98_0]]=3,1,0)</f>
        <v>0</v>
      </c>
      <c r="BS550">
        <f>IF(Table13[[#This Row],[Monthly_Income 1_5500 2_8000 3_11000 4_15000 5_20000 6_27000 7_35000 8_5000 9_51000 98_0]]=4,1,0)</f>
        <v>0</v>
      </c>
      <c r="BT550">
        <f>IF(Table13[[#This Row],[Monthly_Income 1_5500 2_8000 3_11000 4_15000 5_20000 6_27000 7_35000 8_5000 9_51000 98_0]]=5,1,0)</f>
        <v>1</v>
      </c>
      <c r="BU550">
        <f>IF(Table13[[#This Row],[Monthly_Income 1_5500 2_8000 3_11000 4_15000 5_20000 6_27000 7_35000 8_5000 9_51000 98_0]]=6,1,0)</f>
        <v>0</v>
      </c>
      <c r="BV550">
        <f>IF(Table13[[#This Row],[Monthly_Income 1_5500 2_8000 3_11000 4_15000 5_20000 6_27000 7_35000 8_5000 9_51000 98_0]]=7,1,0)</f>
        <v>0</v>
      </c>
      <c r="BW550">
        <f>IF(Table13[[#This Row],[Monthly_Income 1_5500 2_8000 3_11000 4_15000 5_20000 6_27000 7_35000 8_5000 9_51000 98_0]]=8,1,0)</f>
        <v>0</v>
      </c>
      <c r="BX550">
        <f>IF(Table13[[#This Row],[Monthly_Income 1_5500 2_8000 3_11000 4_15000 5_20000 6_27000 7_35000 8_5000 9_51000 98_0]]=9,1,0)</f>
        <v>0</v>
      </c>
      <c r="BY550">
        <f>IF(Table13[[#This Row],[Monthly_Income 1_5500 2_8000 3_11000 4_15000 5_20000 6_27000 7_35000 8_5000 9_51000 98_0]]=98,1,0)</f>
        <v>0</v>
      </c>
      <c r="BZ550">
        <v>9</v>
      </c>
      <c r="CA550">
        <f>IF(Table13[[#This Row],[Monthly_Household_Income]]=1,1,0)</f>
        <v>0</v>
      </c>
      <c r="CB550">
        <f>IF(Table13[[#This Row],[Monthly_Household_Income]]=2,1,0)</f>
        <v>0</v>
      </c>
      <c r="CC550">
        <f>IF(Table13[[#This Row],[Monthly_Household_Income]]=3,1,0)</f>
        <v>0</v>
      </c>
      <c r="CD550">
        <f>IF(Table13[[#This Row],[Monthly_Household_Income]]=4,1,0)</f>
        <v>0</v>
      </c>
      <c r="CE550">
        <f>IF(Table13[[#This Row],[Monthly_Household_Income]]=5,1,0)</f>
        <v>0</v>
      </c>
      <c r="CF550">
        <f>IF(Table13[[#This Row],[Monthly_Household_Income]]=6,1,0)</f>
        <v>0</v>
      </c>
      <c r="CG550">
        <f>IF(Table13[[#This Row],[Monthly_Household_Income]]=7,1,0)</f>
        <v>0</v>
      </c>
      <c r="CH550">
        <f>IF(Table13[[#This Row],[Monthly_Household_Income]]=8,1,0)</f>
        <v>0</v>
      </c>
      <c r="CI550">
        <f>IF(Table13[[#This Row],[Monthly_Household_Income]]=9,1,0)</f>
        <v>1</v>
      </c>
      <c r="CJ550">
        <f>IF(Table13[[#This Row],[Monthly_Household_Income]]=98,1,0)</f>
        <v>0</v>
      </c>
    </row>
    <row r="551" spans="1:88">
      <c r="A551">
        <v>2018</v>
      </c>
      <c r="B551" s="1">
        <v>42974</v>
      </c>
      <c r="C551" t="s">
        <v>33</v>
      </c>
      <c r="D551">
        <v>8</v>
      </c>
      <c r="E551">
        <v>8</v>
      </c>
      <c r="F551">
        <v>7</v>
      </c>
      <c r="G551">
        <v>8</v>
      </c>
      <c r="H551">
        <v>7</v>
      </c>
      <c r="I551">
        <v>8</v>
      </c>
      <c r="J551" t="s">
        <v>15</v>
      </c>
      <c r="K551">
        <v>7</v>
      </c>
      <c r="L551">
        <v>9</v>
      </c>
      <c r="M551">
        <v>8</v>
      </c>
      <c r="N551">
        <v>8</v>
      </c>
      <c r="O551">
        <v>7</v>
      </c>
      <c r="P551">
        <v>6</v>
      </c>
      <c r="Q551">
        <v>8</v>
      </c>
      <c r="R551">
        <v>7</v>
      </c>
      <c r="S551">
        <v>9</v>
      </c>
      <c r="T551">
        <v>7</v>
      </c>
      <c r="U551">
        <v>8</v>
      </c>
      <c r="V551">
        <v>9</v>
      </c>
      <c r="W551">
        <v>7</v>
      </c>
      <c r="X551">
        <v>7</v>
      </c>
      <c r="Y551">
        <v>9</v>
      </c>
      <c r="Z551">
        <v>8</v>
      </c>
      <c r="AA551">
        <v>7</v>
      </c>
      <c r="AB551">
        <v>8</v>
      </c>
      <c r="AC551">
        <v>1</v>
      </c>
      <c r="AD551">
        <f>IF(Table13[[#This Row],[payment]]=1,1,0)</f>
        <v>1</v>
      </c>
      <c r="AE551">
        <f>IF(Table13[[#This Row],[payment]]=2,1,0)</f>
        <v>0</v>
      </c>
      <c r="AF551">
        <f>IF(Table13[[#This Row],[payment]]=3,1,0)</f>
        <v>0</v>
      </c>
      <c r="AG551">
        <v>2</v>
      </c>
      <c r="AH551">
        <f>IF(Table13[[#This Row],[method_payment]]=1,1,0)</f>
        <v>0</v>
      </c>
      <c r="AI551">
        <f>IF(Table13[[#This Row],[method_payment]]=2,1,0)</f>
        <v>1</v>
      </c>
      <c r="AJ551">
        <f>IF(Table13[[#This Row],[method_payment]]=3,1,0)</f>
        <v>0</v>
      </c>
      <c r="AK551">
        <f>IF(Table13[[#This Row],[method_payment]]=5,1,0)</f>
        <v>0</v>
      </c>
      <c r="AL551">
        <f>IF(Table13[[#This Row],[method_payment]]=6,1,0)</f>
        <v>0</v>
      </c>
      <c r="AM551" t="s">
        <v>16</v>
      </c>
      <c r="AN551" t="s">
        <v>16</v>
      </c>
      <c r="AO551">
        <v>3</v>
      </c>
      <c r="AP551" s="2">
        <v>223.91</v>
      </c>
      <c r="AQ551" s="3">
        <f>IF(AND(Table13[[#This Row],[Average_amount_spent_per_visit_last_3_months]]&gt;=1,Table13[[#This Row],[Average_amount_spent_per_visit_last_3_months]]&lt;=999),1,0)</f>
        <v>1</v>
      </c>
      <c r="AR551" s="3">
        <f>IF(AND(Table13[[#This Row],[Average_amount_spent_per_visit_last_3_months]]&gt;=1000,Table13[[#This Row],[Average_amount_spent_per_visit_last_3_months]]&lt;=6700),1,0)</f>
        <v>0</v>
      </c>
      <c r="AS551">
        <v>3</v>
      </c>
      <c r="AT551">
        <v>28</v>
      </c>
      <c r="AU551">
        <f>IF(AND(Table13[[#This Row],[Age]]&gt;=18,Table13[[#This Row],[Age]]&lt;=25),1,0)</f>
        <v>0</v>
      </c>
      <c r="AV551">
        <f>IF(AND(Table13[[#This Row],[Age]]&gt;=26,Table13[[#This Row],[Age]]&lt;=35),1,0)</f>
        <v>1</v>
      </c>
      <c r="AW551">
        <f>IF(AND(Table13[[#This Row],[Age]]&gt;=36,Table13[[#This Row],[Age]]&lt;=45),1,0)</f>
        <v>0</v>
      </c>
      <c r="AX551">
        <f>IF(AND(Table13[[#This Row],[Age]]&gt;=46,Table13[[#This Row],[Age]]&lt;=55),1,0)</f>
        <v>0</v>
      </c>
      <c r="AY551">
        <f>IF(AND(Table13[[#This Row],[Age]]&gt;=56,Table13[[#This Row],[Age]]&lt;=67),1,0)</f>
        <v>0</v>
      </c>
      <c r="AZ551" t="s">
        <v>24</v>
      </c>
      <c r="BA551">
        <f>IF(Table13[[#This Row],[Marital Status]]="Married",1,0)</f>
        <v>0</v>
      </c>
      <c r="BB551">
        <f>IF(Table13[[#This Row],[Marital Status]]="Single",1,0)</f>
        <v>1</v>
      </c>
      <c r="BC551" t="s">
        <v>28</v>
      </c>
      <c r="BD551">
        <f>IF(Table13[[#This Row],[gender]]="Male",1,0)</f>
        <v>0</v>
      </c>
      <c r="BE551">
        <f>IF(Table13[[#This Row],[gender]]="Female",1,0)</f>
        <v>1</v>
      </c>
      <c r="BF551" t="s">
        <v>19</v>
      </c>
      <c r="BG551">
        <f>IF(Table13[[#This Row],[Highest level of Education]]="Did not attend school",1,0)</f>
        <v>0</v>
      </c>
      <c r="BH551">
        <f>IF(Table13[[#This Row],[Highest level of Education]]="K12 completed",1,0)</f>
        <v>0</v>
      </c>
      <c r="BI551">
        <f>IF(Table13[[#This Row],[Highest level of Education]]="High School Completed",1,0)</f>
        <v>0</v>
      </c>
      <c r="BJ551">
        <f>IF(Table13[[#This Row],[Highest level of Education]]="Technical Diploma/Partially completed College",1,0)</f>
        <v>0</v>
      </c>
      <c r="BK551">
        <f>IF(Table13[[#This Row],[Highest level of Education]]="University/College Degree",1,0)</f>
        <v>1</v>
      </c>
      <c r="BL551">
        <f>IF(Table13[[#This Row],[Highest level of Education]]="Post-graduate education",1,0)</f>
        <v>0</v>
      </c>
      <c r="BM551">
        <v>0</v>
      </c>
      <c r="BN551">
        <v>1</v>
      </c>
      <c r="BO551">
        <v>3</v>
      </c>
      <c r="BP551">
        <f>IF(Table13[[#This Row],[Monthly_Income 1_5500 2_8000 3_11000 4_15000 5_20000 6_27000 7_35000 8_5000 9_51000 98_0]]=1,1,0)</f>
        <v>0</v>
      </c>
      <c r="BQ551">
        <f>IF(Table13[[#This Row],[Monthly_Income 1_5500 2_8000 3_11000 4_15000 5_20000 6_27000 7_35000 8_5000 9_51000 98_0]]=2,1,0)</f>
        <v>0</v>
      </c>
      <c r="BR551">
        <f>IF(Table13[[#This Row],[Monthly_Income 1_5500 2_8000 3_11000 4_15000 5_20000 6_27000 7_35000 8_5000 9_51000 98_0]]=3,1,0)</f>
        <v>1</v>
      </c>
      <c r="BS551">
        <f>IF(Table13[[#This Row],[Monthly_Income 1_5500 2_8000 3_11000 4_15000 5_20000 6_27000 7_35000 8_5000 9_51000 98_0]]=4,1,0)</f>
        <v>0</v>
      </c>
      <c r="BT551">
        <f>IF(Table13[[#This Row],[Monthly_Income 1_5500 2_8000 3_11000 4_15000 5_20000 6_27000 7_35000 8_5000 9_51000 98_0]]=5,1,0)</f>
        <v>0</v>
      </c>
      <c r="BU551">
        <f>IF(Table13[[#This Row],[Monthly_Income 1_5500 2_8000 3_11000 4_15000 5_20000 6_27000 7_35000 8_5000 9_51000 98_0]]=6,1,0)</f>
        <v>0</v>
      </c>
      <c r="BV551">
        <f>IF(Table13[[#This Row],[Monthly_Income 1_5500 2_8000 3_11000 4_15000 5_20000 6_27000 7_35000 8_5000 9_51000 98_0]]=7,1,0)</f>
        <v>0</v>
      </c>
      <c r="BW551">
        <f>IF(Table13[[#This Row],[Monthly_Income 1_5500 2_8000 3_11000 4_15000 5_20000 6_27000 7_35000 8_5000 9_51000 98_0]]=8,1,0)</f>
        <v>0</v>
      </c>
      <c r="BX551">
        <f>IF(Table13[[#This Row],[Monthly_Income 1_5500 2_8000 3_11000 4_15000 5_20000 6_27000 7_35000 8_5000 9_51000 98_0]]=9,1,0)</f>
        <v>0</v>
      </c>
      <c r="BY551">
        <f>IF(Table13[[#This Row],[Monthly_Income 1_5500 2_8000 3_11000 4_15000 5_20000 6_27000 7_35000 8_5000 9_51000 98_0]]=98,1,0)</f>
        <v>0</v>
      </c>
      <c r="BZ551">
        <v>8</v>
      </c>
      <c r="CA551">
        <f>IF(Table13[[#This Row],[Monthly_Household_Income]]=1,1,0)</f>
        <v>0</v>
      </c>
      <c r="CB551">
        <f>IF(Table13[[#This Row],[Monthly_Household_Income]]=2,1,0)</f>
        <v>0</v>
      </c>
      <c r="CC551">
        <f>IF(Table13[[#This Row],[Monthly_Household_Income]]=3,1,0)</f>
        <v>0</v>
      </c>
      <c r="CD551">
        <f>IF(Table13[[#This Row],[Monthly_Household_Income]]=4,1,0)</f>
        <v>0</v>
      </c>
      <c r="CE551">
        <f>IF(Table13[[#This Row],[Monthly_Household_Income]]=5,1,0)</f>
        <v>0</v>
      </c>
      <c r="CF551">
        <f>IF(Table13[[#This Row],[Monthly_Household_Income]]=6,1,0)</f>
        <v>0</v>
      </c>
      <c r="CG551">
        <f>IF(Table13[[#This Row],[Monthly_Household_Income]]=7,1,0)</f>
        <v>0</v>
      </c>
      <c r="CH551">
        <f>IF(Table13[[#This Row],[Monthly_Household_Income]]=8,1,0)</f>
        <v>1</v>
      </c>
      <c r="CI551">
        <f>IF(Table13[[#This Row],[Monthly_Household_Income]]=9,1,0)</f>
        <v>0</v>
      </c>
      <c r="CJ551">
        <f>IF(Table13[[#This Row],[Monthly_Household_Income]]=98,1,0)</f>
        <v>0</v>
      </c>
    </row>
    <row r="552" spans="1:88">
      <c r="A552">
        <v>2022</v>
      </c>
      <c r="B552" s="1">
        <v>42993</v>
      </c>
      <c r="C552" t="s">
        <v>35</v>
      </c>
      <c r="D552">
        <v>7</v>
      </c>
      <c r="E552">
        <v>9</v>
      </c>
      <c r="F552">
        <v>9</v>
      </c>
      <c r="G552">
        <v>9</v>
      </c>
      <c r="H552">
        <v>8</v>
      </c>
      <c r="I552">
        <v>7</v>
      </c>
      <c r="J552" t="s">
        <v>15</v>
      </c>
      <c r="K552">
        <v>8</v>
      </c>
      <c r="L552">
        <v>10</v>
      </c>
      <c r="M552">
        <v>10</v>
      </c>
      <c r="N552">
        <v>8</v>
      </c>
      <c r="O552">
        <v>8</v>
      </c>
      <c r="P552">
        <v>8</v>
      </c>
      <c r="Q552">
        <v>9</v>
      </c>
      <c r="R552">
        <v>9</v>
      </c>
      <c r="S552">
        <v>7</v>
      </c>
      <c r="T552">
        <v>9</v>
      </c>
      <c r="U552">
        <v>9</v>
      </c>
      <c r="V552">
        <v>10</v>
      </c>
      <c r="W552">
        <v>9</v>
      </c>
      <c r="X552">
        <v>7</v>
      </c>
      <c r="Y552">
        <v>10</v>
      </c>
      <c r="Z552">
        <v>9</v>
      </c>
      <c r="AA552">
        <v>7</v>
      </c>
      <c r="AB552">
        <v>8</v>
      </c>
      <c r="AC552">
        <v>2</v>
      </c>
      <c r="AD552">
        <f>IF(Table13[[#This Row],[payment]]=1,1,0)</f>
        <v>0</v>
      </c>
      <c r="AE552">
        <f>IF(Table13[[#This Row],[payment]]=2,1,0)</f>
        <v>1</v>
      </c>
      <c r="AF552">
        <f>IF(Table13[[#This Row],[payment]]=3,1,0)</f>
        <v>0</v>
      </c>
      <c r="AG552">
        <v>1</v>
      </c>
      <c r="AH552">
        <f>IF(Table13[[#This Row],[method_payment]]=1,1,0)</f>
        <v>1</v>
      </c>
      <c r="AI552">
        <f>IF(Table13[[#This Row],[method_payment]]=2,1,0)</f>
        <v>0</v>
      </c>
      <c r="AJ552">
        <f>IF(Table13[[#This Row],[method_payment]]=3,1,0)</f>
        <v>0</v>
      </c>
      <c r="AK552">
        <f>IF(Table13[[#This Row],[method_payment]]=5,1,0)</f>
        <v>0</v>
      </c>
      <c r="AL552">
        <f>IF(Table13[[#This Row],[method_payment]]=6,1,0)</f>
        <v>0</v>
      </c>
      <c r="AM552" t="s">
        <v>16</v>
      </c>
      <c r="AN552" t="s">
        <v>15</v>
      </c>
      <c r="AO552">
        <v>1</v>
      </c>
      <c r="AP552" s="2">
        <v>247.6</v>
      </c>
      <c r="AQ552" s="3">
        <f>IF(AND(Table13[[#This Row],[Average_amount_spent_per_visit_last_3_months]]&gt;=1,Table13[[#This Row],[Average_amount_spent_per_visit_last_3_months]]&lt;=999),1,0)</f>
        <v>1</v>
      </c>
      <c r="AR552" s="3">
        <f>IF(AND(Table13[[#This Row],[Average_amount_spent_per_visit_last_3_months]]&gt;=1000,Table13[[#This Row],[Average_amount_spent_per_visit_last_3_months]]&lt;=6700),1,0)</f>
        <v>0</v>
      </c>
      <c r="AS552">
        <v>1</v>
      </c>
      <c r="AT552">
        <v>37</v>
      </c>
      <c r="AU552">
        <f>IF(AND(Table13[[#This Row],[Age]]&gt;=18,Table13[[#This Row],[Age]]&lt;=25),1,0)</f>
        <v>0</v>
      </c>
      <c r="AV552">
        <f>IF(AND(Table13[[#This Row],[Age]]&gt;=26,Table13[[#This Row],[Age]]&lt;=35),1,0)</f>
        <v>0</v>
      </c>
      <c r="AW552">
        <f>IF(AND(Table13[[#This Row],[Age]]&gt;=36,Table13[[#This Row],[Age]]&lt;=45),1,0)</f>
        <v>1</v>
      </c>
      <c r="AX552">
        <f>IF(AND(Table13[[#This Row],[Age]]&gt;=46,Table13[[#This Row],[Age]]&lt;=55),1,0)</f>
        <v>0</v>
      </c>
      <c r="AY552">
        <f>IF(AND(Table13[[#This Row],[Age]]&gt;=56,Table13[[#This Row],[Age]]&lt;=67),1,0)</f>
        <v>0</v>
      </c>
      <c r="AZ552" t="s">
        <v>25</v>
      </c>
      <c r="BA552">
        <f>IF(Table13[[#This Row],[Marital Status]]="Married",1,0)</f>
        <v>1</v>
      </c>
      <c r="BB552">
        <f>IF(Table13[[#This Row],[Marital Status]]="Single",1,0)</f>
        <v>0</v>
      </c>
      <c r="BC552" t="s">
        <v>27</v>
      </c>
      <c r="BD552">
        <f>IF(Table13[[#This Row],[gender]]="Male",1,0)</f>
        <v>1</v>
      </c>
      <c r="BE552">
        <f>IF(Table13[[#This Row],[gender]]="Female",1,0)</f>
        <v>0</v>
      </c>
      <c r="BF552" t="s">
        <v>19</v>
      </c>
      <c r="BG552">
        <f>IF(Table13[[#This Row],[Highest level of Education]]="Did not attend school",1,0)</f>
        <v>0</v>
      </c>
      <c r="BH552">
        <f>IF(Table13[[#This Row],[Highest level of Education]]="K12 completed",1,0)</f>
        <v>0</v>
      </c>
      <c r="BI552">
        <f>IF(Table13[[#This Row],[Highest level of Education]]="High School Completed",1,0)</f>
        <v>0</v>
      </c>
      <c r="BJ552">
        <f>IF(Table13[[#This Row],[Highest level of Education]]="Technical Diploma/Partially completed College",1,0)</f>
        <v>0</v>
      </c>
      <c r="BK552">
        <f>IF(Table13[[#This Row],[Highest level of Education]]="University/College Degree",1,0)</f>
        <v>1</v>
      </c>
      <c r="BL552">
        <f>IF(Table13[[#This Row],[Highest level of Education]]="Post-graduate education",1,0)</f>
        <v>0</v>
      </c>
      <c r="BM552">
        <v>1</v>
      </c>
      <c r="BN552">
        <v>1</v>
      </c>
      <c r="BO552">
        <v>4</v>
      </c>
      <c r="BP552">
        <f>IF(Table13[[#This Row],[Monthly_Income 1_5500 2_8000 3_11000 4_15000 5_20000 6_27000 7_35000 8_5000 9_51000 98_0]]=1,1,0)</f>
        <v>0</v>
      </c>
      <c r="BQ552">
        <f>IF(Table13[[#This Row],[Monthly_Income 1_5500 2_8000 3_11000 4_15000 5_20000 6_27000 7_35000 8_5000 9_51000 98_0]]=2,1,0)</f>
        <v>0</v>
      </c>
      <c r="BR552">
        <f>IF(Table13[[#This Row],[Monthly_Income 1_5500 2_8000 3_11000 4_15000 5_20000 6_27000 7_35000 8_5000 9_51000 98_0]]=3,1,0)</f>
        <v>0</v>
      </c>
      <c r="BS552">
        <f>IF(Table13[[#This Row],[Monthly_Income 1_5500 2_8000 3_11000 4_15000 5_20000 6_27000 7_35000 8_5000 9_51000 98_0]]=4,1,0)</f>
        <v>1</v>
      </c>
      <c r="BT552">
        <f>IF(Table13[[#This Row],[Monthly_Income 1_5500 2_8000 3_11000 4_15000 5_20000 6_27000 7_35000 8_5000 9_51000 98_0]]=5,1,0)</f>
        <v>0</v>
      </c>
      <c r="BU552">
        <f>IF(Table13[[#This Row],[Monthly_Income 1_5500 2_8000 3_11000 4_15000 5_20000 6_27000 7_35000 8_5000 9_51000 98_0]]=6,1,0)</f>
        <v>0</v>
      </c>
      <c r="BV552">
        <f>IF(Table13[[#This Row],[Monthly_Income 1_5500 2_8000 3_11000 4_15000 5_20000 6_27000 7_35000 8_5000 9_51000 98_0]]=7,1,0)</f>
        <v>0</v>
      </c>
      <c r="BW552">
        <f>IF(Table13[[#This Row],[Monthly_Income 1_5500 2_8000 3_11000 4_15000 5_20000 6_27000 7_35000 8_5000 9_51000 98_0]]=8,1,0)</f>
        <v>0</v>
      </c>
      <c r="BX552">
        <f>IF(Table13[[#This Row],[Monthly_Income 1_5500 2_8000 3_11000 4_15000 5_20000 6_27000 7_35000 8_5000 9_51000 98_0]]=9,1,0)</f>
        <v>0</v>
      </c>
      <c r="BY552">
        <f>IF(Table13[[#This Row],[Monthly_Income 1_5500 2_8000 3_11000 4_15000 5_20000 6_27000 7_35000 8_5000 9_51000 98_0]]=98,1,0)</f>
        <v>0</v>
      </c>
      <c r="BZ552">
        <v>6</v>
      </c>
      <c r="CA552">
        <f>IF(Table13[[#This Row],[Monthly_Household_Income]]=1,1,0)</f>
        <v>0</v>
      </c>
      <c r="CB552">
        <f>IF(Table13[[#This Row],[Monthly_Household_Income]]=2,1,0)</f>
        <v>0</v>
      </c>
      <c r="CC552">
        <f>IF(Table13[[#This Row],[Monthly_Household_Income]]=3,1,0)</f>
        <v>0</v>
      </c>
      <c r="CD552">
        <f>IF(Table13[[#This Row],[Monthly_Household_Income]]=4,1,0)</f>
        <v>0</v>
      </c>
      <c r="CE552">
        <f>IF(Table13[[#This Row],[Monthly_Household_Income]]=5,1,0)</f>
        <v>0</v>
      </c>
      <c r="CF552">
        <f>IF(Table13[[#This Row],[Monthly_Household_Income]]=6,1,0)</f>
        <v>1</v>
      </c>
      <c r="CG552">
        <f>IF(Table13[[#This Row],[Monthly_Household_Income]]=7,1,0)</f>
        <v>0</v>
      </c>
      <c r="CH552">
        <f>IF(Table13[[#This Row],[Monthly_Household_Income]]=8,1,0)</f>
        <v>0</v>
      </c>
      <c r="CI552">
        <f>IF(Table13[[#This Row],[Monthly_Household_Income]]=9,1,0)</f>
        <v>0</v>
      </c>
      <c r="CJ552">
        <f>IF(Table13[[#This Row],[Monthly_Household_Income]]=98,1,0)</f>
        <v>0</v>
      </c>
    </row>
    <row r="553" spans="1:88">
      <c r="A553">
        <v>2025</v>
      </c>
      <c r="B553" s="1">
        <v>42971</v>
      </c>
      <c r="C553" t="s">
        <v>2</v>
      </c>
      <c r="D553">
        <v>8</v>
      </c>
      <c r="E553">
        <v>7</v>
      </c>
      <c r="F553">
        <v>8</v>
      </c>
      <c r="G553">
        <v>8</v>
      </c>
      <c r="H553">
        <v>9</v>
      </c>
      <c r="I553">
        <v>8</v>
      </c>
      <c r="J553" t="s">
        <v>15</v>
      </c>
      <c r="K553">
        <v>9</v>
      </c>
      <c r="L553">
        <v>7</v>
      </c>
      <c r="M553">
        <v>7</v>
      </c>
      <c r="N553">
        <v>8</v>
      </c>
      <c r="O553">
        <v>7</v>
      </c>
      <c r="P553">
        <v>6</v>
      </c>
      <c r="Q553">
        <v>8</v>
      </c>
      <c r="R553">
        <v>6</v>
      </c>
      <c r="S553">
        <v>8</v>
      </c>
      <c r="T553">
        <v>7</v>
      </c>
      <c r="U553">
        <v>8</v>
      </c>
      <c r="V553">
        <v>9</v>
      </c>
      <c r="W553">
        <v>9</v>
      </c>
      <c r="X553">
        <v>8</v>
      </c>
      <c r="Y553">
        <v>6</v>
      </c>
      <c r="Z553">
        <v>7</v>
      </c>
      <c r="AA553">
        <v>9</v>
      </c>
      <c r="AB553">
        <v>9</v>
      </c>
      <c r="AC553">
        <v>1</v>
      </c>
      <c r="AD553">
        <f>IF(Table13[[#This Row],[payment]]=1,1,0)</f>
        <v>1</v>
      </c>
      <c r="AE553">
        <f>IF(Table13[[#This Row],[payment]]=2,1,0)</f>
        <v>0</v>
      </c>
      <c r="AF553">
        <f>IF(Table13[[#This Row],[payment]]=3,1,0)</f>
        <v>0</v>
      </c>
      <c r="AG553">
        <v>3</v>
      </c>
      <c r="AH553">
        <f>IF(Table13[[#This Row],[method_payment]]=1,1,0)</f>
        <v>0</v>
      </c>
      <c r="AI553">
        <f>IF(Table13[[#This Row],[method_payment]]=2,1,0)</f>
        <v>0</v>
      </c>
      <c r="AJ553">
        <f>IF(Table13[[#This Row],[method_payment]]=3,1,0)</f>
        <v>1</v>
      </c>
      <c r="AK553">
        <f>IF(Table13[[#This Row],[method_payment]]=5,1,0)</f>
        <v>0</v>
      </c>
      <c r="AL553">
        <f>IF(Table13[[#This Row],[method_payment]]=6,1,0)</f>
        <v>0</v>
      </c>
      <c r="AM553" t="s">
        <v>15</v>
      </c>
      <c r="AN553" t="s">
        <v>15</v>
      </c>
      <c r="AO553">
        <v>2</v>
      </c>
      <c r="AP553" s="2">
        <v>258.89</v>
      </c>
      <c r="AQ553" s="3">
        <f>IF(AND(Table13[[#This Row],[Average_amount_spent_per_visit_last_3_months]]&gt;=1,Table13[[#This Row],[Average_amount_spent_per_visit_last_3_months]]&lt;=999),1,0)</f>
        <v>1</v>
      </c>
      <c r="AR553" s="3">
        <f>IF(AND(Table13[[#This Row],[Average_amount_spent_per_visit_last_3_months]]&gt;=1000,Table13[[#This Row],[Average_amount_spent_per_visit_last_3_months]]&lt;=6700),1,0)</f>
        <v>0</v>
      </c>
      <c r="AS553">
        <v>1</v>
      </c>
      <c r="AT553">
        <v>38</v>
      </c>
      <c r="AU553">
        <f>IF(AND(Table13[[#This Row],[Age]]&gt;=18,Table13[[#This Row],[Age]]&lt;=25),1,0)</f>
        <v>0</v>
      </c>
      <c r="AV553">
        <f>IF(AND(Table13[[#This Row],[Age]]&gt;=26,Table13[[#This Row],[Age]]&lt;=35),1,0)</f>
        <v>0</v>
      </c>
      <c r="AW553">
        <f>IF(AND(Table13[[#This Row],[Age]]&gt;=36,Table13[[#This Row],[Age]]&lt;=45),1,0)</f>
        <v>1</v>
      </c>
      <c r="AX553">
        <f>IF(AND(Table13[[#This Row],[Age]]&gt;=46,Table13[[#This Row],[Age]]&lt;=55),1,0)</f>
        <v>0</v>
      </c>
      <c r="AY553">
        <f>IF(AND(Table13[[#This Row],[Age]]&gt;=56,Table13[[#This Row],[Age]]&lt;=67),1,0)</f>
        <v>0</v>
      </c>
      <c r="AZ553" t="s">
        <v>25</v>
      </c>
      <c r="BA553">
        <f>IF(Table13[[#This Row],[Marital Status]]="Married",1,0)</f>
        <v>1</v>
      </c>
      <c r="BB553">
        <f>IF(Table13[[#This Row],[Marital Status]]="Single",1,0)</f>
        <v>0</v>
      </c>
      <c r="BC553" t="s">
        <v>27</v>
      </c>
      <c r="BD553">
        <f>IF(Table13[[#This Row],[gender]]="Male",1,0)</f>
        <v>1</v>
      </c>
      <c r="BE553">
        <f>IF(Table13[[#This Row],[gender]]="Female",1,0)</f>
        <v>0</v>
      </c>
      <c r="BF553" t="s">
        <v>23</v>
      </c>
      <c r="BG553">
        <f>IF(Table13[[#This Row],[Highest level of Education]]="Did not attend school",1,0)</f>
        <v>0</v>
      </c>
      <c r="BH553">
        <f>IF(Table13[[#This Row],[Highest level of Education]]="K12 completed",1,0)</f>
        <v>0</v>
      </c>
      <c r="BI553">
        <f>IF(Table13[[#This Row],[Highest level of Education]]="High School Completed",1,0)</f>
        <v>0</v>
      </c>
      <c r="BJ553">
        <f>IF(Table13[[#This Row],[Highest level of Education]]="Technical Diploma/Partially completed College",1,0)</f>
        <v>1</v>
      </c>
      <c r="BK553">
        <f>IF(Table13[[#This Row],[Highest level of Education]]="University/College Degree",1,0)</f>
        <v>0</v>
      </c>
      <c r="BL553">
        <f>IF(Table13[[#This Row],[Highest level of Education]]="Post-graduate education",1,0)</f>
        <v>0</v>
      </c>
      <c r="BM553">
        <v>1</v>
      </c>
      <c r="BN553">
        <v>1</v>
      </c>
      <c r="BO553">
        <v>4</v>
      </c>
      <c r="BP553">
        <f>IF(Table13[[#This Row],[Monthly_Income 1_5500 2_8000 3_11000 4_15000 5_20000 6_27000 7_35000 8_5000 9_51000 98_0]]=1,1,0)</f>
        <v>0</v>
      </c>
      <c r="BQ553">
        <f>IF(Table13[[#This Row],[Monthly_Income 1_5500 2_8000 3_11000 4_15000 5_20000 6_27000 7_35000 8_5000 9_51000 98_0]]=2,1,0)</f>
        <v>0</v>
      </c>
      <c r="BR553">
        <f>IF(Table13[[#This Row],[Monthly_Income 1_5500 2_8000 3_11000 4_15000 5_20000 6_27000 7_35000 8_5000 9_51000 98_0]]=3,1,0)</f>
        <v>0</v>
      </c>
      <c r="BS553">
        <f>IF(Table13[[#This Row],[Monthly_Income 1_5500 2_8000 3_11000 4_15000 5_20000 6_27000 7_35000 8_5000 9_51000 98_0]]=4,1,0)</f>
        <v>1</v>
      </c>
      <c r="BT553">
        <f>IF(Table13[[#This Row],[Monthly_Income 1_5500 2_8000 3_11000 4_15000 5_20000 6_27000 7_35000 8_5000 9_51000 98_0]]=5,1,0)</f>
        <v>0</v>
      </c>
      <c r="BU553">
        <f>IF(Table13[[#This Row],[Monthly_Income 1_5500 2_8000 3_11000 4_15000 5_20000 6_27000 7_35000 8_5000 9_51000 98_0]]=6,1,0)</f>
        <v>0</v>
      </c>
      <c r="BV553">
        <f>IF(Table13[[#This Row],[Monthly_Income 1_5500 2_8000 3_11000 4_15000 5_20000 6_27000 7_35000 8_5000 9_51000 98_0]]=7,1,0)</f>
        <v>0</v>
      </c>
      <c r="BW553">
        <f>IF(Table13[[#This Row],[Monthly_Income 1_5500 2_8000 3_11000 4_15000 5_20000 6_27000 7_35000 8_5000 9_51000 98_0]]=8,1,0)</f>
        <v>0</v>
      </c>
      <c r="BX553">
        <f>IF(Table13[[#This Row],[Monthly_Income 1_5500 2_8000 3_11000 4_15000 5_20000 6_27000 7_35000 8_5000 9_51000 98_0]]=9,1,0)</f>
        <v>0</v>
      </c>
      <c r="BY553">
        <f>IF(Table13[[#This Row],[Monthly_Income 1_5500 2_8000 3_11000 4_15000 5_20000 6_27000 7_35000 8_5000 9_51000 98_0]]=98,1,0)</f>
        <v>0</v>
      </c>
      <c r="BZ553">
        <v>8</v>
      </c>
      <c r="CA553">
        <f>IF(Table13[[#This Row],[Monthly_Household_Income]]=1,1,0)</f>
        <v>0</v>
      </c>
      <c r="CB553">
        <f>IF(Table13[[#This Row],[Monthly_Household_Income]]=2,1,0)</f>
        <v>0</v>
      </c>
      <c r="CC553">
        <f>IF(Table13[[#This Row],[Monthly_Household_Income]]=3,1,0)</f>
        <v>0</v>
      </c>
      <c r="CD553">
        <f>IF(Table13[[#This Row],[Monthly_Household_Income]]=4,1,0)</f>
        <v>0</v>
      </c>
      <c r="CE553">
        <f>IF(Table13[[#This Row],[Monthly_Household_Income]]=5,1,0)</f>
        <v>0</v>
      </c>
      <c r="CF553">
        <f>IF(Table13[[#This Row],[Monthly_Household_Income]]=6,1,0)</f>
        <v>0</v>
      </c>
      <c r="CG553">
        <f>IF(Table13[[#This Row],[Monthly_Household_Income]]=7,1,0)</f>
        <v>0</v>
      </c>
      <c r="CH553">
        <f>IF(Table13[[#This Row],[Monthly_Household_Income]]=8,1,0)</f>
        <v>1</v>
      </c>
      <c r="CI553">
        <f>IF(Table13[[#This Row],[Monthly_Household_Income]]=9,1,0)</f>
        <v>0</v>
      </c>
      <c r="CJ553">
        <f>IF(Table13[[#This Row],[Monthly_Household_Income]]=98,1,0)</f>
        <v>0</v>
      </c>
    </row>
    <row r="554" spans="1:88">
      <c r="A554">
        <v>2030</v>
      </c>
      <c r="B554" s="1">
        <v>43253</v>
      </c>
      <c r="C554" t="s">
        <v>36</v>
      </c>
      <c r="D554">
        <v>9</v>
      </c>
      <c r="E554">
        <v>8</v>
      </c>
      <c r="F554">
        <v>6</v>
      </c>
      <c r="G554">
        <v>8</v>
      </c>
      <c r="H554">
        <v>9</v>
      </c>
      <c r="I554">
        <v>9</v>
      </c>
      <c r="J554" t="s">
        <v>16</v>
      </c>
      <c r="K554">
        <v>8</v>
      </c>
      <c r="L554">
        <v>8</v>
      </c>
      <c r="M554">
        <v>7</v>
      </c>
      <c r="N554">
        <v>6</v>
      </c>
      <c r="O554">
        <v>9</v>
      </c>
      <c r="P554">
        <v>7</v>
      </c>
      <c r="Q554">
        <v>8</v>
      </c>
      <c r="R554">
        <v>8</v>
      </c>
      <c r="S554">
        <v>7</v>
      </c>
      <c r="T554">
        <v>6</v>
      </c>
      <c r="U554">
        <v>9</v>
      </c>
      <c r="V554">
        <v>8</v>
      </c>
      <c r="W554">
        <v>8</v>
      </c>
      <c r="X554">
        <v>8</v>
      </c>
      <c r="Y554">
        <v>9</v>
      </c>
      <c r="Z554">
        <v>7</v>
      </c>
      <c r="AA554">
        <v>9</v>
      </c>
      <c r="AB554">
        <v>8</v>
      </c>
      <c r="AC554">
        <v>3</v>
      </c>
      <c r="AD554">
        <f>IF(Table13[[#This Row],[payment]]=1,1,0)</f>
        <v>0</v>
      </c>
      <c r="AE554">
        <f>IF(Table13[[#This Row],[payment]]=2,1,0)</f>
        <v>0</v>
      </c>
      <c r="AF554">
        <f>IF(Table13[[#This Row],[payment]]=3,1,0)</f>
        <v>1</v>
      </c>
      <c r="AG554">
        <v>6</v>
      </c>
      <c r="AH554">
        <f>IF(Table13[[#This Row],[method_payment]]=1,1,0)</f>
        <v>0</v>
      </c>
      <c r="AI554">
        <f>IF(Table13[[#This Row],[method_payment]]=2,1,0)</f>
        <v>0</v>
      </c>
      <c r="AJ554">
        <f>IF(Table13[[#This Row],[method_payment]]=3,1,0)</f>
        <v>0</v>
      </c>
      <c r="AK554">
        <f>IF(Table13[[#This Row],[method_payment]]=5,1,0)</f>
        <v>0</v>
      </c>
      <c r="AL554">
        <f>IF(Table13[[#This Row],[method_payment]]=6,1,0)</f>
        <v>1</v>
      </c>
      <c r="AM554" t="s">
        <v>16</v>
      </c>
      <c r="AN554" t="s">
        <v>15</v>
      </c>
      <c r="AO554">
        <v>5</v>
      </c>
      <c r="AP554" s="2">
        <v>570.99</v>
      </c>
      <c r="AQ554" s="3">
        <f>IF(AND(Table13[[#This Row],[Average_amount_spent_per_visit_last_3_months]]&gt;=1,Table13[[#This Row],[Average_amount_spent_per_visit_last_3_months]]&lt;=999),1,0)</f>
        <v>1</v>
      </c>
      <c r="AR554" s="3">
        <f>IF(AND(Table13[[#This Row],[Average_amount_spent_per_visit_last_3_months]]&gt;=1000,Table13[[#This Row],[Average_amount_spent_per_visit_last_3_months]]&lt;=6700),1,0)</f>
        <v>0</v>
      </c>
      <c r="AS554">
        <v>2</v>
      </c>
      <c r="AT554">
        <v>42</v>
      </c>
      <c r="AU554">
        <f>IF(AND(Table13[[#This Row],[Age]]&gt;=18,Table13[[#This Row],[Age]]&lt;=25),1,0)</f>
        <v>0</v>
      </c>
      <c r="AV554">
        <f>IF(AND(Table13[[#This Row],[Age]]&gt;=26,Table13[[#This Row],[Age]]&lt;=35),1,0)</f>
        <v>0</v>
      </c>
      <c r="AW554">
        <f>IF(AND(Table13[[#This Row],[Age]]&gt;=36,Table13[[#This Row],[Age]]&lt;=45),1,0)</f>
        <v>1</v>
      </c>
      <c r="AX554">
        <f>IF(AND(Table13[[#This Row],[Age]]&gt;=46,Table13[[#This Row],[Age]]&lt;=55),1,0)</f>
        <v>0</v>
      </c>
      <c r="AY554">
        <f>IF(AND(Table13[[#This Row],[Age]]&gt;=56,Table13[[#This Row],[Age]]&lt;=67),1,0)</f>
        <v>0</v>
      </c>
      <c r="AZ554" t="s">
        <v>25</v>
      </c>
      <c r="BA554">
        <f>IF(Table13[[#This Row],[Marital Status]]="Married",1,0)</f>
        <v>1</v>
      </c>
      <c r="BB554">
        <f>IF(Table13[[#This Row],[Marital Status]]="Single",1,0)</f>
        <v>0</v>
      </c>
      <c r="BC554" t="s">
        <v>27</v>
      </c>
      <c r="BD554">
        <f>IF(Table13[[#This Row],[gender]]="Male",1,0)</f>
        <v>1</v>
      </c>
      <c r="BE554">
        <f>IF(Table13[[#This Row],[gender]]="Female",1,0)</f>
        <v>0</v>
      </c>
      <c r="BF554" t="s">
        <v>19</v>
      </c>
      <c r="BG554">
        <f>IF(Table13[[#This Row],[Highest level of Education]]="Did not attend school",1,0)</f>
        <v>0</v>
      </c>
      <c r="BH554">
        <f>IF(Table13[[#This Row],[Highest level of Education]]="K12 completed",1,0)</f>
        <v>0</v>
      </c>
      <c r="BI554">
        <f>IF(Table13[[#This Row],[Highest level of Education]]="High School Completed",1,0)</f>
        <v>0</v>
      </c>
      <c r="BJ554">
        <f>IF(Table13[[#This Row],[Highest level of Education]]="Technical Diploma/Partially completed College",1,0)</f>
        <v>0</v>
      </c>
      <c r="BK554">
        <f>IF(Table13[[#This Row],[Highest level of Education]]="University/College Degree",1,0)</f>
        <v>1</v>
      </c>
      <c r="BL554">
        <f>IF(Table13[[#This Row],[Highest level of Education]]="Post-graduate education",1,0)</f>
        <v>0</v>
      </c>
      <c r="BM554">
        <v>3</v>
      </c>
      <c r="BN554">
        <v>1</v>
      </c>
      <c r="BO554">
        <v>98</v>
      </c>
      <c r="BP554">
        <f>IF(Table13[[#This Row],[Monthly_Income 1_5500 2_8000 3_11000 4_15000 5_20000 6_27000 7_35000 8_5000 9_51000 98_0]]=1,1,0)</f>
        <v>0</v>
      </c>
      <c r="BQ554">
        <f>IF(Table13[[#This Row],[Monthly_Income 1_5500 2_8000 3_11000 4_15000 5_20000 6_27000 7_35000 8_5000 9_51000 98_0]]=2,1,0)</f>
        <v>0</v>
      </c>
      <c r="BR554">
        <f>IF(Table13[[#This Row],[Monthly_Income 1_5500 2_8000 3_11000 4_15000 5_20000 6_27000 7_35000 8_5000 9_51000 98_0]]=3,1,0)</f>
        <v>0</v>
      </c>
      <c r="BS554">
        <f>IF(Table13[[#This Row],[Monthly_Income 1_5500 2_8000 3_11000 4_15000 5_20000 6_27000 7_35000 8_5000 9_51000 98_0]]=4,1,0)</f>
        <v>0</v>
      </c>
      <c r="BT554">
        <f>IF(Table13[[#This Row],[Monthly_Income 1_5500 2_8000 3_11000 4_15000 5_20000 6_27000 7_35000 8_5000 9_51000 98_0]]=5,1,0)</f>
        <v>0</v>
      </c>
      <c r="BU554">
        <f>IF(Table13[[#This Row],[Monthly_Income 1_5500 2_8000 3_11000 4_15000 5_20000 6_27000 7_35000 8_5000 9_51000 98_0]]=6,1,0)</f>
        <v>0</v>
      </c>
      <c r="BV554">
        <f>IF(Table13[[#This Row],[Monthly_Income 1_5500 2_8000 3_11000 4_15000 5_20000 6_27000 7_35000 8_5000 9_51000 98_0]]=7,1,0)</f>
        <v>0</v>
      </c>
      <c r="BW554">
        <f>IF(Table13[[#This Row],[Monthly_Income 1_5500 2_8000 3_11000 4_15000 5_20000 6_27000 7_35000 8_5000 9_51000 98_0]]=8,1,0)</f>
        <v>0</v>
      </c>
      <c r="BX554">
        <f>IF(Table13[[#This Row],[Monthly_Income 1_5500 2_8000 3_11000 4_15000 5_20000 6_27000 7_35000 8_5000 9_51000 98_0]]=9,1,0)</f>
        <v>0</v>
      </c>
      <c r="BY554">
        <f>IF(Table13[[#This Row],[Monthly_Income 1_5500 2_8000 3_11000 4_15000 5_20000 6_27000 7_35000 8_5000 9_51000 98_0]]=98,1,0)</f>
        <v>1</v>
      </c>
      <c r="BZ554">
        <v>98</v>
      </c>
      <c r="CA554">
        <f>IF(Table13[[#This Row],[Monthly_Household_Income]]=1,1,0)</f>
        <v>0</v>
      </c>
      <c r="CB554">
        <f>IF(Table13[[#This Row],[Monthly_Household_Income]]=2,1,0)</f>
        <v>0</v>
      </c>
      <c r="CC554">
        <f>IF(Table13[[#This Row],[Monthly_Household_Income]]=3,1,0)</f>
        <v>0</v>
      </c>
      <c r="CD554">
        <f>IF(Table13[[#This Row],[Monthly_Household_Income]]=4,1,0)</f>
        <v>0</v>
      </c>
      <c r="CE554">
        <f>IF(Table13[[#This Row],[Monthly_Household_Income]]=5,1,0)</f>
        <v>0</v>
      </c>
      <c r="CF554">
        <f>IF(Table13[[#This Row],[Monthly_Household_Income]]=6,1,0)</f>
        <v>0</v>
      </c>
      <c r="CG554">
        <f>IF(Table13[[#This Row],[Monthly_Household_Income]]=7,1,0)</f>
        <v>0</v>
      </c>
      <c r="CH554">
        <f>IF(Table13[[#This Row],[Monthly_Household_Income]]=8,1,0)</f>
        <v>0</v>
      </c>
      <c r="CI554">
        <f>IF(Table13[[#This Row],[Monthly_Household_Income]]=9,1,0)</f>
        <v>0</v>
      </c>
      <c r="CJ554">
        <f>IF(Table13[[#This Row],[Monthly_Household_Income]]=98,1,0)</f>
        <v>1</v>
      </c>
    </row>
    <row r="555" spans="1:88">
      <c r="A555">
        <v>2036</v>
      </c>
      <c r="B555" s="1">
        <v>43068</v>
      </c>
      <c r="C555" t="s">
        <v>32</v>
      </c>
      <c r="D555">
        <v>9</v>
      </c>
      <c r="E555">
        <v>8</v>
      </c>
      <c r="F555">
        <v>6</v>
      </c>
      <c r="G555">
        <v>7</v>
      </c>
      <c r="H555">
        <v>6</v>
      </c>
      <c r="I555">
        <v>6</v>
      </c>
      <c r="J555" t="s">
        <v>15</v>
      </c>
      <c r="K555">
        <v>7</v>
      </c>
      <c r="L555">
        <v>6</v>
      </c>
      <c r="M555">
        <v>8</v>
      </c>
      <c r="N555">
        <v>7</v>
      </c>
      <c r="O555">
        <v>6</v>
      </c>
      <c r="P555">
        <v>6</v>
      </c>
      <c r="Q555">
        <v>8</v>
      </c>
      <c r="R555">
        <v>8</v>
      </c>
      <c r="S555">
        <v>6</v>
      </c>
      <c r="T555">
        <v>6</v>
      </c>
      <c r="U555">
        <v>8</v>
      </c>
      <c r="V555">
        <v>8</v>
      </c>
      <c r="W555">
        <v>6</v>
      </c>
      <c r="X555">
        <v>7</v>
      </c>
      <c r="Y555">
        <v>7</v>
      </c>
      <c r="Z555">
        <v>6</v>
      </c>
      <c r="AA555">
        <v>8</v>
      </c>
      <c r="AB555">
        <v>7</v>
      </c>
      <c r="AC555">
        <v>3</v>
      </c>
      <c r="AD555">
        <f>IF(Table13[[#This Row],[payment]]=1,1,0)</f>
        <v>0</v>
      </c>
      <c r="AE555">
        <f>IF(Table13[[#This Row],[payment]]=2,1,0)</f>
        <v>0</v>
      </c>
      <c r="AF555">
        <f>IF(Table13[[#This Row],[payment]]=3,1,0)</f>
        <v>1</v>
      </c>
      <c r="AG555">
        <v>2</v>
      </c>
      <c r="AH555">
        <f>IF(Table13[[#This Row],[method_payment]]=1,1,0)</f>
        <v>0</v>
      </c>
      <c r="AI555">
        <f>IF(Table13[[#This Row],[method_payment]]=2,1,0)</f>
        <v>1</v>
      </c>
      <c r="AJ555">
        <f>IF(Table13[[#This Row],[method_payment]]=3,1,0)</f>
        <v>0</v>
      </c>
      <c r="AK555">
        <f>IF(Table13[[#This Row],[method_payment]]=5,1,0)</f>
        <v>0</v>
      </c>
      <c r="AL555">
        <f>IF(Table13[[#This Row],[method_payment]]=6,1,0)</f>
        <v>0</v>
      </c>
      <c r="AM555" t="s">
        <v>16</v>
      </c>
      <c r="AN555" t="s">
        <v>16</v>
      </c>
      <c r="AO555">
        <v>2</v>
      </c>
      <c r="AP555" s="2">
        <v>240.26</v>
      </c>
      <c r="AQ555" s="3">
        <f>IF(AND(Table13[[#This Row],[Average_amount_spent_per_visit_last_3_months]]&gt;=1,Table13[[#This Row],[Average_amount_spent_per_visit_last_3_months]]&lt;=999),1,0)</f>
        <v>1</v>
      </c>
      <c r="AR555" s="3">
        <f>IF(AND(Table13[[#This Row],[Average_amount_spent_per_visit_last_3_months]]&gt;=1000,Table13[[#This Row],[Average_amount_spent_per_visit_last_3_months]]&lt;=6700),1,0)</f>
        <v>0</v>
      </c>
      <c r="AS555">
        <v>1</v>
      </c>
      <c r="AT555">
        <v>32</v>
      </c>
      <c r="AU555">
        <f>IF(AND(Table13[[#This Row],[Age]]&gt;=18,Table13[[#This Row],[Age]]&lt;=25),1,0)</f>
        <v>0</v>
      </c>
      <c r="AV555">
        <f>IF(AND(Table13[[#This Row],[Age]]&gt;=26,Table13[[#This Row],[Age]]&lt;=35),1,0)</f>
        <v>1</v>
      </c>
      <c r="AW555">
        <f>IF(AND(Table13[[#This Row],[Age]]&gt;=36,Table13[[#This Row],[Age]]&lt;=45),1,0)</f>
        <v>0</v>
      </c>
      <c r="AX555">
        <f>IF(AND(Table13[[#This Row],[Age]]&gt;=46,Table13[[#This Row],[Age]]&lt;=55),1,0)</f>
        <v>0</v>
      </c>
      <c r="AY555">
        <f>IF(AND(Table13[[#This Row],[Age]]&gt;=56,Table13[[#This Row],[Age]]&lt;=67),1,0)</f>
        <v>0</v>
      </c>
      <c r="AZ555" t="s">
        <v>25</v>
      </c>
      <c r="BA555">
        <f>IF(Table13[[#This Row],[Marital Status]]="Married",1,0)</f>
        <v>1</v>
      </c>
      <c r="BB555">
        <f>IF(Table13[[#This Row],[Marital Status]]="Single",1,0)</f>
        <v>0</v>
      </c>
      <c r="BC555" t="s">
        <v>27</v>
      </c>
      <c r="BD555">
        <f>IF(Table13[[#This Row],[gender]]="Male",1,0)</f>
        <v>1</v>
      </c>
      <c r="BE555">
        <f>IF(Table13[[#This Row],[gender]]="Female",1,0)</f>
        <v>0</v>
      </c>
      <c r="BF555" t="s">
        <v>20</v>
      </c>
      <c r="BG555">
        <f>IF(Table13[[#This Row],[Highest level of Education]]="Did not attend school",1,0)</f>
        <v>0</v>
      </c>
      <c r="BH555">
        <f>IF(Table13[[#This Row],[Highest level of Education]]="K12 completed",1,0)</f>
        <v>0</v>
      </c>
      <c r="BI555">
        <f>IF(Table13[[#This Row],[Highest level of Education]]="High School Completed",1,0)</f>
        <v>1</v>
      </c>
      <c r="BJ555">
        <f>IF(Table13[[#This Row],[Highest level of Education]]="Technical Diploma/Partially completed College",1,0)</f>
        <v>0</v>
      </c>
      <c r="BK555">
        <f>IF(Table13[[#This Row],[Highest level of Education]]="University/College Degree",1,0)</f>
        <v>0</v>
      </c>
      <c r="BL555">
        <f>IF(Table13[[#This Row],[Highest level of Education]]="Post-graduate education",1,0)</f>
        <v>0</v>
      </c>
      <c r="BM555">
        <v>1</v>
      </c>
      <c r="BN555">
        <v>1</v>
      </c>
      <c r="BO555">
        <v>2</v>
      </c>
      <c r="BP555">
        <f>IF(Table13[[#This Row],[Monthly_Income 1_5500 2_8000 3_11000 4_15000 5_20000 6_27000 7_35000 8_5000 9_51000 98_0]]=1,1,0)</f>
        <v>0</v>
      </c>
      <c r="BQ555">
        <f>IF(Table13[[#This Row],[Monthly_Income 1_5500 2_8000 3_11000 4_15000 5_20000 6_27000 7_35000 8_5000 9_51000 98_0]]=2,1,0)</f>
        <v>1</v>
      </c>
      <c r="BR555">
        <f>IF(Table13[[#This Row],[Monthly_Income 1_5500 2_8000 3_11000 4_15000 5_20000 6_27000 7_35000 8_5000 9_51000 98_0]]=3,1,0)</f>
        <v>0</v>
      </c>
      <c r="BS555">
        <f>IF(Table13[[#This Row],[Monthly_Income 1_5500 2_8000 3_11000 4_15000 5_20000 6_27000 7_35000 8_5000 9_51000 98_0]]=4,1,0)</f>
        <v>0</v>
      </c>
      <c r="BT555">
        <f>IF(Table13[[#This Row],[Monthly_Income 1_5500 2_8000 3_11000 4_15000 5_20000 6_27000 7_35000 8_5000 9_51000 98_0]]=5,1,0)</f>
        <v>0</v>
      </c>
      <c r="BU555">
        <f>IF(Table13[[#This Row],[Monthly_Income 1_5500 2_8000 3_11000 4_15000 5_20000 6_27000 7_35000 8_5000 9_51000 98_0]]=6,1,0)</f>
        <v>0</v>
      </c>
      <c r="BV555">
        <f>IF(Table13[[#This Row],[Monthly_Income 1_5500 2_8000 3_11000 4_15000 5_20000 6_27000 7_35000 8_5000 9_51000 98_0]]=7,1,0)</f>
        <v>0</v>
      </c>
      <c r="BW555">
        <f>IF(Table13[[#This Row],[Monthly_Income 1_5500 2_8000 3_11000 4_15000 5_20000 6_27000 7_35000 8_5000 9_51000 98_0]]=8,1,0)</f>
        <v>0</v>
      </c>
      <c r="BX555">
        <f>IF(Table13[[#This Row],[Monthly_Income 1_5500 2_8000 3_11000 4_15000 5_20000 6_27000 7_35000 8_5000 9_51000 98_0]]=9,1,0)</f>
        <v>0</v>
      </c>
      <c r="BY555">
        <f>IF(Table13[[#This Row],[Monthly_Income 1_5500 2_8000 3_11000 4_15000 5_20000 6_27000 7_35000 8_5000 9_51000 98_0]]=98,1,0)</f>
        <v>0</v>
      </c>
      <c r="BZ555">
        <v>5</v>
      </c>
      <c r="CA555">
        <f>IF(Table13[[#This Row],[Monthly_Household_Income]]=1,1,0)</f>
        <v>0</v>
      </c>
      <c r="CB555">
        <f>IF(Table13[[#This Row],[Monthly_Household_Income]]=2,1,0)</f>
        <v>0</v>
      </c>
      <c r="CC555">
        <f>IF(Table13[[#This Row],[Monthly_Household_Income]]=3,1,0)</f>
        <v>0</v>
      </c>
      <c r="CD555">
        <f>IF(Table13[[#This Row],[Monthly_Household_Income]]=4,1,0)</f>
        <v>0</v>
      </c>
      <c r="CE555">
        <f>IF(Table13[[#This Row],[Monthly_Household_Income]]=5,1,0)</f>
        <v>1</v>
      </c>
      <c r="CF555">
        <f>IF(Table13[[#This Row],[Monthly_Household_Income]]=6,1,0)</f>
        <v>0</v>
      </c>
      <c r="CG555">
        <f>IF(Table13[[#This Row],[Monthly_Household_Income]]=7,1,0)</f>
        <v>0</v>
      </c>
      <c r="CH555">
        <f>IF(Table13[[#This Row],[Monthly_Household_Income]]=8,1,0)</f>
        <v>0</v>
      </c>
      <c r="CI555">
        <f>IF(Table13[[#This Row],[Monthly_Household_Income]]=9,1,0)</f>
        <v>0</v>
      </c>
      <c r="CJ555">
        <f>IF(Table13[[#This Row],[Monthly_Household_Income]]=98,1,0)</f>
        <v>0</v>
      </c>
    </row>
    <row r="556" spans="1:88">
      <c r="A556">
        <v>2039</v>
      </c>
      <c r="B556" s="1">
        <v>42988</v>
      </c>
      <c r="C556" t="s">
        <v>5</v>
      </c>
      <c r="D556">
        <v>9</v>
      </c>
      <c r="E556">
        <v>7</v>
      </c>
      <c r="F556">
        <v>8</v>
      </c>
      <c r="G556">
        <v>8</v>
      </c>
      <c r="H556">
        <v>9</v>
      </c>
      <c r="I556">
        <v>8</v>
      </c>
      <c r="J556" t="s">
        <v>16</v>
      </c>
      <c r="K556">
        <v>8</v>
      </c>
      <c r="L556">
        <v>8</v>
      </c>
      <c r="M556">
        <v>7</v>
      </c>
      <c r="N556">
        <v>9</v>
      </c>
      <c r="O556">
        <v>8</v>
      </c>
      <c r="P556">
        <v>9</v>
      </c>
      <c r="Q556">
        <v>8</v>
      </c>
      <c r="R556">
        <v>7</v>
      </c>
      <c r="S556">
        <v>9</v>
      </c>
      <c r="T556">
        <v>8</v>
      </c>
      <c r="U556">
        <v>8</v>
      </c>
      <c r="V556">
        <v>9</v>
      </c>
      <c r="W556">
        <v>8</v>
      </c>
      <c r="X556">
        <v>9</v>
      </c>
      <c r="Y556">
        <v>6</v>
      </c>
      <c r="Z556">
        <v>7</v>
      </c>
      <c r="AA556">
        <v>8</v>
      </c>
      <c r="AB556">
        <v>9</v>
      </c>
      <c r="AC556">
        <v>1</v>
      </c>
      <c r="AD556">
        <f>IF(Table13[[#This Row],[payment]]=1,1,0)</f>
        <v>1</v>
      </c>
      <c r="AE556">
        <f>IF(Table13[[#This Row],[payment]]=2,1,0)</f>
        <v>0</v>
      </c>
      <c r="AF556">
        <f>IF(Table13[[#This Row],[payment]]=3,1,0)</f>
        <v>0</v>
      </c>
      <c r="AG556">
        <v>6</v>
      </c>
      <c r="AH556">
        <f>IF(Table13[[#This Row],[method_payment]]=1,1,0)</f>
        <v>0</v>
      </c>
      <c r="AI556">
        <f>IF(Table13[[#This Row],[method_payment]]=2,1,0)</f>
        <v>0</v>
      </c>
      <c r="AJ556">
        <f>IF(Table13[[#This Row],[method_payment]]=3,1,0)</f>
        <v>0</v>
      </c>
      <c r="AK556">
        <f>IF(Table13[[#This Row],[method_payment]]=5,1,0)</f>
        <v>0</v>
      </c>
      <c r="AL556">
        <f>IF(Table13[[#This Row],[method_payment]]=6,1,0)</f>
        <v>1</v>
      </c>
      <c r="AM556" t="s">
        <v>16</v>
      </c>
      <c r="AN556" t="s">
        <v>15</v>
      </c>
      <c r="AO556">
        <v>4</v>
      </c>
      <c r="AP556" s="2">
        <v>386.44</v>
      </c>
      <c r="AQ556" s="3">
        <f>IF(AND(Table13[[#This Row],[Average_amount_spent_per_visit_last_3_months]]&gt;=1,Table13[[#This Row],[Average_amount_spent_per_visit_last_3_months]]&lt;=999),1,0)</f>
        <v>1</v>
      </c>
      <c r="AR556" s="3">
        <f>IF(AND(Table13[[#This Row],[Average_amount_spent_per_visit_last_3_months]]&gt;=1000,Table13[[#This Row],[Average_amount_spent_per_visit_last_3_months]]&lt;=6700),1,0)</f>
        <v>0</v>
      </c>
      <c r="AS556">
        <v>2</v>
      </c>
      <c r="AT556">
        <v>26</v>
      </c>
      <c r="AU556">
        <f>IF(AND(Table13[[#This Row],[Age]]&gt;=18,Table13[[#This Row],[Age]]&lt;=25),1,0)</f>
        <v>0</v>
      </c>
      <c r="AV556">
        <f>IF(AND(Table13[[#This Row],[Age]]&gt;=26,Table13[[#This Row],[Age]]&lt;=35),1,0)</f>
        <v>1</v>
      </c>
      <c r="AW556">
        <f>IF(AND(Table13[[#This Row],[Age]]&gt;=36,Table13[[#This Row],[Age]]&lt;=45),1,0)</f>
        <v>0</v>
      </c>
      <c r="AX556">
        <f>IF(AND(Table13[[#This Row],[Age]]&gt;=46,Table13[[#This Row],[Age]]&lt;=55),1,0)</f>
        <v>0</v>
      </c>
      <c r="AY556">
        <f>IF(AND(Table13[[#This Row],[Age]]&gt;=56,Table13[[#This Row],[Age]]&lt;=67),1,0)</f>
        <v>0</v>
      </c>
      <c r="AZ556" t="s">
        <v>24</v>
      </c>
      <c r="BA556">
        <f>IF(Table13[[#This Row],[Marital Status]]="Married",1,0)</f>
        <v>0</v>
      </c>
      <c r="BB556">
        <f>IF(Table13[[#This Row],[Marital Status]]="Single",1,0)</f>
        <v>1</v>
      </c>
      <c r="BC556" t="s">
        <v>27</v>
      </c>
      <c r="BD556">
        <f>IF(Table13[[#This Row],[gender]]="Male",1,0)</f>
        <v>1</v>
      </c>
      <c r="BE556">
        <f>IF(Table13[[#This Row],[gender]]="Female",1,0)</f>
        <v>0</v>
      </c>
      <c r="BF556" t="s">
        <v>23</v>
      </c>
      <c r="BG556">
        <f>IF(Table13[[#This Row],[Highest level of Education]]="Did not attend school",1,0)</f>
        <v>0</v>
      </c>
      <c r="BH556">
        <f>IF(Table13[[#This Row],[Highest level of Education]]="K12 completed",1,0)</f>
        <v>0</v>
      </c>
      <c r="BI556">
        <f>IF(Table13[[#This Row],[Highest level of Education]]="High School Completed",1,0)</f>
        <v>0</v>
      </c>
      <c r="BJ556">
        <f>IF(Table13[[#This Row],[Highest level of Education]]="Technical Diploma/Partially completed College",1,0)</f>
        <v>1</v>
      </c>
      <c r="BK556">
        <f>IF(Table13[[#This Row],[Highest level of Education]]="University/College Degree",1,0)</f>
        <v>0</v>
      </c>
      <c r="BL556">
        <f>IF(Table13[[#This Row],[Highest level of Education]]="Post-graduate education",1,0)</f>
        <v>0</v>
      </c>
      <c r="BM556">
        <v>0</v>
      </c>
      <c r="BN556">
        <v>1</v>
      </c>
      <c r="BO556">
        <v>1</v>
      </c>
      <c r="BP556">
        <f>IF(Table13[[#This Row],[Monthly_Income 1_5500 2_8000 3_11000 4_15000 5_20000 6_27000 7_35000 8_5000 9_51000 98_0]]=1,1,0)</f>
        <v>1</v>
      </c>
      <c r="BQ556">
        <f>IF(Table13[[#This Row],[Monthly_Income 1_5500 2_8000 3_11000 4_15000 5_20000 6_27000 7_35000 8_5000 9_51000 98_0]]=2,1,0)</f>
        <v>0</v>
      </c>
      <c r="BR556">
        <f>IF(Table13[[#This Row],[Monthly_Income 1_5500 2_8000 3_11000 4_15000 5_20000 6_27000 7_35000 8_5000 9_51000 98_0]]=3,1,0)</f>
        <v>0</v>
      </c>
      <c r="BS556">
        <f>IF(Table13[[#This Row],[Monthly_Income 1_5500 2_8000 3_11000 4_15000 5_20000 6_27000 7_35000 8_5000 9_51000 98_0]]=4,1,0)</f>
        <v>0</v>
      </c>
      <c r="BT556">
        <f>IF(Table13[[#This Row],[Monthly_Income 1_5500 2_8000 3_11000 4_15000 5_20000 6_27000 7_35000 8_5000 9_51000 98_0]]=5,1,0)</f>
        <v>0</v>
      </c>
      <c r="BU556">
        <f>IF(Table13[[#This Row],[Monthly_Income 1_5500 2_8000 3_11000 4_15000 5_20000 6_27000 7_35000 8_5000 9_51000 98_0]]=6,1,0)</f>
        <v>0</v>
      </c>
      <c r="BV556">
        <f>IF(Table13[[#This Row],[Monthly_Income 1_5500 2_8000 3_11000 4_15000 5_20000 6_27000 7_35000 8_5000 9_51000 98_0]]=7,1,0)</f>
        <v>0</v>
      </c>
      <c r="BW556">
        <f>IF(Table13[[#This Row],[Monthly_Income 1_5500 2_8000 3_11000 4_15000 5_20000 6_27000 7_35000 8_5000 9_51000 98_0]]=8,1,0)</f>
        <v>0</v>
      </c>
      <c r="BX556">
        <f>IF(Table13[[#This Row],[Monthly_Income 1_5500 2_8000 3_11000 4_15000 5_20000 6_27000 7_35000 8_5000 9_51000 98_0]]=9,1,0)</f>
        <v>0</v>
      </c>
      <c r="BY556">
        <f>IF(Table13[[#This Row],[Monthly_Income 1_5500 2_8000 3_11000 4_15000 5_20000 6_27000 7_35000 8_5000 9_51000 98_0]]=98,1,0)</f>
        <v>0</v>
      </c>
      <c r="BZ556">
        <v>7</v>
      </c>
      <c r="CA556">
        <f>IF(Table13[[#This Row],[Monthly_Household_Income]]=1,1,0)</f>
        <v>0</v>
      </c>
      <c r="CB556">
        <f>IF(Table13[[#This Row],[Monthly_Household_Income]]=2,1,0)</f>
        <v>0</v>
      </c>
      <c r="CC556">
        <f>IF(Table13[[#This Row],[Monthly_Household_Income]]=3,1,0)</f>
        <v>0</v>
      </c>
      <c r="CD556">
        <f>IF(Table13[[#This Row],[Monthly_Household_Income]]=4,1,0)</f>
        <v>0</v>
      </c>
      <c r="CE556">
        <f>IF(Table13[[#This Row],[Monthly_Household_Income]]=5,1,0)</f>
        <v>0</v>
      </c>
      <c r="CF556">
        <f>IF(Table13[[#This Row],[Monthly_Household_Income]]=6,1,0)</f>
        <v>0</v>
      </c>
      <c r="CG556">
        <f>IF(Table13[[#This Row],[Monthly_Household_Income]]=7,1,0)</f>
        <v>1</v>
      </c>
      <c r="CH556">
        <f>IF(Table13[[#This Row],[Monthly_Household_Income]]=8,1,0)</f>
        <v>0</v>
      </c>
      <c r="CI556">
        <f>IF(Table13[[#This Row],[Monthly_Household_Income]]=9,1,0)</f>
        <v>0</v>
      </c>
      <c r="CJ556">
        <f>IF(Table13[[#This Row],[Monthly_Household_Income]]=98,1,0)</f>
        <v>0</v>
      </c>
    </row>
    <row r="557" spans="1:88">
      <c r="A557">
        <v>2043</v>
      </c>
      <c r="B557" s="1">
        <v>42999</v>
      </c>
      <c r="C557" t="s">
        <v>29</v>
      </c>
      <c r="D557">
        <v>7</v>
      </c>
      <c r="E557">
        <v>8</v>
      </c>
      <c r="F557">
        <v>7</v>
      </c>
      <c r="G557">
        <v>8</v>
      </c>
      <c r="H557">
        <v>7</v>
      </c>
      <c r="I557">
        <v>8</v>
      </c>
      <c r="J557" t="s">
        <v>15</v>
      </c>
      <c r="K557">
        <v>8</v>
      </c>
      <c r="L557">
        <v>7</v>
      </c>
      <c r="M557">
        <v>8</v>
      </c>
      <c r="N557">
        <v>9</v>
      </c>
      <c r="O557">
        <v>8</v>
      </c>
      <c r="P557">
        <v>6</v>
      </c>
      <c r="Q557">
        <v>10</v>
      </c>
      <c r="R557">
        <v>10</v>
      </c>
      <c r="S557">
        <v>6</v>
      </c>
      <c r="T557">
        <v>9</v>
      </c>
      <c r="U557">
        <v>8</v>
      </c>
      <c r="V557">
        <v>7</v>
      </c>
      <c r="W557">
        <v>7</v>
      </c>
      <c r="X557">
        <v>7</v>
      </c>
      <c r="Y557">
        <v>9</v>
      </c>
      <c r="Z557">
        <v>7</v>
      </c>
      <c r="AA557">
        <v>0</v>
      </c>
      <c r="AB557">
        <v>9</v>
      </c>
      <c r="AC557">
        <v>1</v>
      </c>
      <c r="AD557">
        <f>IF(Table13[[#This Row],[payment]]=1,1,0)</f>
        <v>1</v>
      </c>
      <c r="AE557">
        <f>IF(Table13[[#This Row],[payment]]=2,1,0)</f>
        <v>0</v>
      </c>
      <c r="AF557">
        <f>IF(Table13[[#This Row],[payment]]=3,1,0)</f>
        <v>0</v>
      </c>
      <c r="AG557">
        <v>1</v>
      </c>
      <c r="AH557">
        <f>IF(Table13[[#This Row],[method_payment]]=1,1,0)</f>
        <v>1</v>
      </c>
      <c r="AI557">
        <f>IF(Table13[[#This Row],[method_payment]]=2,1,0)</f>
        <v>0</v>
      </c>
      <c r="AJ557">
        <f>IF(Table13[[#This Row],[method_payment]]=3,1,0)</f>
        <v>0</v>
      </c>
      <c r="AK557">
        <f>IF(Table13[[#This Row],[method_payment]]=5,1,0)</f>
        <v>0</v>
      </c>
      <c r="AL557">
        <f>IF(Table13[[#This Row],[method_payment]]=6,1,0)</f>
        <v>0</v>
      </c>
      <c r="AM557" t="s">
        <v>16</v>
      </c>
      <c r="AN557" t="s">
        <v>15</v>
      </c>
      <c r="AO557">
        <v>4</v>
      </c>
      <c r="AP557" s="2">
        <v>632.54999999999995</v>
      </c>
      <c r="AQ557" s="3">
        <f>IF(AND(Table13[[#This Row],[Average_amount_spent_per_visit_last_3_months]]&gt;=1,Table13[[#This Row],[Average_amount_spent_per_visit_last_3_months]]&lt;=999),1,0)</f>
        <v>1</v>
      </c>
      <c r="AR557" s="3">
        <f>IF(AND(Table13[[#This Row],[Average_amount_spent_per_visit_last_3_months]]&gt;=1000,Table13[[#This Row],[Average_amount_spent_per_visit_last_3_months]]&lt;=6700),1,0)</f>
        <v>0</v>
      </c>
      <c r="AS557">
        <v>2</v>
      </c>
      <c r="AT557">
        <v>26</v>
      </c>
      <c r="AU557">
        <f>IF(AND(Table13[[#This Row],[Age]]&gt;=18,Table13[[#This Row],[Age]]&lt;=25),1,0)</f>
        <v>0</v>
      </c>
      <c r="AV557">
        <f>IF(AND(Table13[[#This Row],[Age]]&gt;=26,Table13[[#This Row],[Age]]&lt;=35),1,0)</f>
        <v>1</v>
      </c>
      <c r="AW557">
        <f>IF(AND(Table13[[#This Row],[Age]]&gt;=36,Table13[[#This Row],[Age]]&lt;=45),1,0)</f>
        <v>0</v>
      </c>
      <c r="AX557">
        <f>IF(AND(Table13[[#This Row],[Age]]&gt;=46,Table13[[#This Row],[Age]]&lt;=55),1,0)</f>
        <v>0</v>
      </c>
      <c r="AY557">
        <f>IF(AND(Table13[[#This Row],[Age]]&gt;=56,Table13[[#This Row],[Age]]&lt;=67),1,0)</f>
        <v>0</v>
      </c>
      <c r="AZ557" t="s">
        <v>24</v>
      </c>
      <c r="BA557">
        <f>IF(Table13[[#This Row],[Marital Status]]="Married",1,0)</f>
        <v>0</v>
      </c>
      <c r="BB557">
        <f>IF(Table13[[#This Row],[Marital Status]]="Single",1,0)</f>
        <v>1</v>
      </c>
      <c r="BC557" t="s">
        <v>27</v>
      </c>
      <c r="BD557">
        <f>IF(Table13[[#This Row],[gender]]="Male",1,0)</f>
        <v>1</v>
      </c>
      <c r="BE557">
        <f>IF(Table13[[#This Row],[gender]]="Female",1,0)</f>
        <v>0</v>
      </c>
      <c r="BF557" t="s">
        <v>19</v>
      </c>
      <c r="BG557">
        <f>IF(Table13[[#This Row],[Highest level of Education]]="Did not attend school",1,0)</f>
        <v>0</v>
      </c>
      <c r="BH557">
        <f>IF(Table13[[#This Row],[Highest level of Education]]="K12 completed",1,0)</f>
        <v>0</v>
      </c>
      <c r="BI557">
        <f>IF(Table13[[#This Row],[Highest level of Education]]="High School Completed",1,0)</f>
        <v>0</v>
      </c>
      <c r="BJ557">
        <f>IF(Table13[[#This Row],[Highest level of Education]]="Technical Diploma/Partially completed College",1,0)</f>
        <v>0</v>
      </c>
      <c r="BK557">
        <f>IF(Table13[[#This Row],[Highest level of Education]]="University/College Degree",1,0)</f>
        <v>1</v>
      </c>
      <c r="BL557">
        <f>IF(Table13[[#This Row],[Highest level of Education]]="Post-graduate education",1,0)</f>
        <v>0</v>
      </c>
      <c r="BM557">
        <v>0</v>
      </c>
      <c r="BN557">
        <v>1</v>
      </c>
      <c r="BO557">
        <v>2</v>
      </c>
      <c r="BP557">
        <f>IF(Table13[[#This Row],[Monthly_Income 1_5500 2_8000 3_11000 4_15000 5_20000 6_27000 7_35000 8_5000 9_51000 98_0]]=1,1,0)</f>
        <v>0</v>
      </c>
      <c r="BQ557">
        <f>IF(Table13[[#This Row],[Monthly_Income 1_5500 2_8000 3_11000 4_15000 5_20000 6_27000 7_35000 8_5000 9_51000 98_0]]=2,1,0)</f>
        <v>1</v>
      </c>
      <c r="BR557">
        <f>IF(Table13[[#This Row],[Monthly_Income 1_5500 2_8000 3_11000 4_15000 5_20000 6_27000 7_35000 8_5000 9_51000 98_0]]=3,1,0)</f>
        <v>0</v>
      </c>
      <c r="BS557">
        <f>IF(Table13[[#This Row],[Monthly_Income 1_5500 2_8000 3_11000 4_15000 5_20000 6_27000 7_35000 8_5000 9_51000 98_0]]=4,1,0)</f>
        <v>0</v>
      </c>
      <c r="BT557">
        <f>IF(Table13[[#This Row],[Monthly_Income 1_5500 2_8000 3_11000 4_15000 5_20000 6_27000 7_35000 8_5000 9_51000 98_0]]=5,1,0)</f>
        <v>0</v>
      </c>
      <c r="BU557">
        <f>IF(Table13[[#This Row],[Monthly_Income 1_5500 2_8000 3_11000 4_15000 5_20000 6_27000 7_35000 8_5000 9_51000 98_0]]=6,1,0)</f>
        <v>0</v>
      </c>
      <c r="BV557">
        <f>IF(Table13[[#This Row],[Monthly_Income 1_5500 2_8000 3_11000 4_15000 5_20000 6_27000 7_35000 8_5000 9_51000 98_0]]=7,1,0)</f>
        <v>0</v>
      </c>
      <c r="BW557">
        <f>IF(Table13[[#This Row],[Monthly_Income 1_5500 2_8000 3_11000 4_15000 5_20000 6_27000 7_35000 8_5000 9_51000 98_0]]=8,1,0)</f>
        <v>0</v>
      </c>
      <c r="BX557">
        <f>IF(Table13[[#This Row],[Monthly_Income 1_5500 2_8000 3_11000 4_15000 5_20000 6_27000 7_35000 8_5000 9_51000 98_0]]=9,1,0)</f>
        <v>0</v>
      </c>
      <c r="BY557">
        <f>IF(Table13[[#This Row],[Monthly_Income 1_5500 2_8000 3_11000 4_15000 5_20000 6_27000 7_35000 8_5000 9_51000 98_0]]=98,1,0)</f>
        <v>0</v>
      </c>
      <c r="BZ557">
        <v>7</v>
      </c>
      <c r="CA557">
        <f>IF(Table13[[#This Row],[Monthly_Household_Income]]=1,1,0)</f>
        <v>0</v>
      </c>
      <c r="CB557">
        <f>IF(Table13[[#This Row],[Monthly_Household_Income]]=2,1,0)</f>
        <v>0</v>
      </c>
      <c r="CC557">
        <f>IF(Table13[[#This Row],[Monthly_Household_Income]]=3,1,0)</f>
        <v>0</v>
      </c>
      <c r="CD557">
        <f>IF(Table13[[#This Row],[Monthly_Household_Income]]=4,1,0)</f>
        <v>0</v>
      </c>
      <c r="CE557">
        <f>IF(Table13[[#This Row],[Monthly_Household_Income]]=5,1,0)</f>
        <v>0</v>
      </c>
      <c r="CF557">
        <f>IF(Table13[[#This Row],[Monthly_Household_Income]]=6,1,0)</f>
        <v>0</v>
      </c>
      <c r="CG557">
        <f>IF(Table13[[#This Row],[Monthly_Household_Income]]=7,1,0)</f>
        <v>1</v>
      </c>
      <c r="CH557">
        <f>IF(Table13[[#This Row],[Monthly_Household_Income]]=8,1,0)</f>
        <v>0</v>
      </c>
      <c r="CI557">
        <f>IF(Table13[[#This Row],[Monthly_Household_Income]]=9,1,0)</f>
        <v>0</v>
      </c>
      <c r="CJ557">
        <f>IF(Table13[[#This Row],[Monthly_Household_Income]]=98,1,0)</f>
        <v>0</v>
      </c>
    </row>
    <row r="558" spans="1:88">
      <c r="A558">
        <v>2045</v>
      </c>
      <c r="B558" s="1">
        <v>42995</v>
      </c>
      <c r="C558" t="s">
        <v>39</v>
      </c>
      <c r="D558">
        <v>7</v>
      </c>
      <c r="E558">
        <v>10</v>
      </c>
      <c r="F558">
        <v>8</v>
      </c>
      <c r="G558">
        <v>8</v>
      </c>
      <c r="H558">
        <v>7</v>
      </c>
      <c r="I558">
        <v>8</v>
      </c>
      <c r="J558" t="s">
        <v>16</v>
      </c>
      <c r="K558">
        <v>8</v>
      </c>
      <c r="L558">
        <v>7</v>
      </c>
      <c r="M558">
        <v>9</v>
      </c>
      <c r="N558">
        <v>8</v>
      </c>
      <c r="O558">
        <v>6</v>
      </c>
      <c r="P558">
        <v>8</v>
      </c>
      <c r="Q558">
        <v>7</v>
      </c>
      <c r="R558">
        <v>7</v>
      </c>
      <c r="S558">
        <v>8</v>
      </c>
      <c r="T558">
        <v>9</v>
      </c>
      <c r="U558">
        <v>8</v>
      </c>
      <c r="V558">
        <v>7</v>
      </c>
      <c r="W558">
        <v>0</v>
      </c>
      <c r="X558">
        <v>7</v>
      </c>
      <c r="Y558">
        <v>9</v>
      </c>
      <c r="Z558">
        <v>8</v>
      </c>
      <c r="AA558">
        <v>8</v>
      </c>
      <c r="AB558">
        <v>8</v>
      </c>
      <c r="AC558">
        <v>1</v>
      </c>
      <c r="AD558">
        <f>IF(Table13[[#This Row],[payment]]=1,1,0)</f>
        <v>1</v>
      </c>
      <c r="AE558">
        <f>IF(Table13[[#This Row],[payment]]=2,1,0)</f>
        <v>0</v>
      </c>
      <c r="AF558">
        <f>IF(Table13[[#This Row],[payment]]=3,1,0)</f>
        <v>0</v>
      </c>
      <c r="AG558">
        <v>1</v>
      </c>
      <c r="AH558">
        <f>IF(Table13[[#This Row],[method_payment]]=1,1,0)</f>
        <v>1</v>
      </c>
      <c r="AI558">
        <f>IF(Table13[[#This Row],[method_payment]]=2,1,0)</f>
        <v>0</v>
      </c>
      <c r="AJ558">
        <f>IF(Table13[[#This Row],[method_payment]]=3,1,0)</f>
        <v>0</v>
      </c>
      <c r="AK558">
        <f>IF(Table13[[#This Row],[method_payment]]=5,1,0)</f>
        <v>0</v>
      </c>
      <c r="AL558">
        <f>IF(Table13[[#This Row],[method_payment]]=6,1,0)</f>
        <v>0</v>
      </c>
      <c r="AM558" t="s">
        <v>16</v>
      </c>
      <c r="AN558" t="s">
        <v>15</v>
      </c>
      <c r="AO558">
        <v>1</v>
      </c>
      <c r="AP558" s="2">
        <v>112.7</v>
      </c>
      <c r="AQ558" s="3">
        <f>IF(AND(Table13[[#This Row],[Average_amount_spent_per_visit_last_3_months]]&gt;=1,Table13[[#This Row],[Average_amount_spent_per_visit_last_3_months]]&lt;=999),1,0)</f>
        <v>1</v>
      </c>
      <c r="AR558" s="3">
        <f>IF(AND(Table13[[#This Row],[Average_amount_spent_per_visit_last_3_months]]&gt;=1000,Table13[[#This Row],[Average_amount_spent_per_visit_last_3_months]]&lt;=6700),1,0)</f>
        <v>0</v>
      </c>
      <c r="AS558">
        <v>3</v>
      </c>
      <c r="AT558">
        <v>31</v>
      </c>
      <c r="AU558">
        <f>IF(AND(Table13[[#This Row],[Age]]&gt;=18,Table13[[#This Row],[Age]]&lt;=25),1,0)</f>
        <v>0</v>
      </c>
      <c r="AV558">
        <f>IF(AND(Table13[[#This Row],[Age]]&gt;=26,Table13[[#This Row],[Age]]&lt;=35),1,0)</f>
        <v>1</v>
      </c>
      <c r="AW558">
        <f>IF(AND(Table13[[#This Row],[Age]]&gt;=36,Table13[[#This Row],[Age]]&lt;=45),1,0)</f>
        <v>0</v>
      </c>
      <c r="AX558">
        <f>IF(AND(Table13[[#This Row],[Age]]&gt;=46,Table13[[#This Row],[Age]]&lt;=55),1,0)</f>
        <v>0</v>
      </c>
      <c r="AY558">
        <f>IF(AND(Table13[[#This Row],[Age]]&gt;=56,Table13[[#This Row],[Age]]&lt;=67),1,0)</f>
        <v>0</v>
      </c>
      <c r="AZ558" t="s">
        <v>25</v>
      </c>
      <c r="BA558">
        <f>IF(Table13[[#This Row],[Marital Status]]="Married",1,0)</f>
        <v>1</v>
      </c>
      <c r="BB558">
        <f>IF(Table13[[#This Row],[Marital Status]]="Single",1,0)</f>
        <v>0</v>
      </c>
      <c r="BC558" t="s">
        <v>27</v>
      </c>
      <c r="BD558">
        <f>IF(Table13[[#This Row],[gender]]="Male",1,0)</f>
        <v>1</v>
      </c>
      <c r="BE558">
        <f>IF(Table13[[#This Row],[gender]]="Female",1,0)</f>
        <v>0</v>
      </c>
      <c r="BF558" t="s">
        <v>20</v>
      </c>
      <c r="BG558">
        <f>IF(Table13[[#This Row],[Highest level of Education]]="Did not attend school",1,0)</f>
        <v>0</v>
      </c>
      <c r="BH558">
        <f>IF(Table13[[#This Row],[Highest level of Education]]="K12 completed",1,0)</f>
        <v>0</v>
      </c>
      <c r="BI558">
        <f>IF(Table13[[#This Row],[Highest level of Education]]="High School Completed",1,0)</f>
        <v>1</v>
      </c>
      <c r="BJ558">
        <f>IF(Table13[[#This Row],[Highest level of Education]]="Technical Diploma/Partially completed College",1,0)</f>
        <v>0</v>
      </c>
      <c r="BK558">
        <f>IF(Table13[[#This Row],[Highest level of Education]]="University/College Degree",1,0)</f>
        <v>0</v>
      </c>
      <c r="BL558">
        <f>IF(Table13[[#This Row],[Highest level of Education]]="Post-graduate education",1,0)</f>
        <v>0</v>
      </c>
      <c r="BM558">
        <v>3</v>
      </c>
      <c r="BN558">
        <v>1</v>
      </c>
      <c r="BO558">
        <v>2</v>
      </c>
      <c r="BP558">
        <f>IF(Table13[[#This Row],[Monthly_Income 1_5500 2_8000 3_11000 4_15000 5_20000 6_27000 7_35000 8_5000 9_51000 98_0]]=1,1,0)</f>
        <v>0</v>
      </c>
      <c r="BQ558">
        <f>IF(Table13[[#This Row],[Monthly_Income 1_5500 2_8000 3_11000 4_15000 5_20000 6_27000 7_35000 8_5000 9_51000 98_0]]=2,1,0)</f>
        <v>1</v>
      </c>
      <c r="BR558">
        <f>IF(Table13[[#This Row],[Monthly_Income 1_5500 2_8000 3_11000 4_15000 5_20000 6_27000 7_35000 8_5000 9_51000 98_0]]=3,1,0)</f>
        <v>0</v>
      </c>
      <c r="BS558">
        <f>IF(Table13[[#This Row],[Monthly_Income 1_5500 2_8000 3_11000 4_15000 5_20000 6_27000 7_35000 8_5000 9_51000 98_0]]=4,1,0)</f>
        <v>0</v>
      </c>
      <c r="BT558">
        <f>IF(Table13[[#This Row],[Monthly_Income 1_5500 2_8000 3_11000 4_15000 5_20000 6_27000 7_35000 8_5000 9_51000 98_0]]=5,1,0)</f>
        <v>0</v>
      </c>
      <c r="BU558">
        <f>IF(Table13[[#This Row],[Monthly_Income 1_5500 2_8000 3_11000 4_15000 5_20000 6_27000 7_35000 8_5000 9_51000 98_0]]=6,1,0)</f>
        <v>0</v>
      </c>
      <c r="BV558">
        <f>IF(Table13[[#This Row],[Monthly_Income 1_5500 2_8000 3_11000 4_15000 5_20000 6_27000 7_35000 8_5000 9_51000 98_0]]=7,1,0)</f>
        <v>0</v>
      </c>
      <c r="BW558">
        <f>IF(Table13[[#This Row],[Monthly_Income 1_5500 2_8000 3_11000 4_15000 5_20000 6_27000 7_35000 8_5000 9_51000 98_0]]=8,1,0)</f>
        <v>0</v>
      </c>
      <c r="BX558">
        <f>IF(Table13[[#This Row],[Monthly_Income 1_5500 2_8000 3_11000 4_15000 5_20000 6_27000 7_35000 8_5000 9_51000 98_0]]=9,1,0)</f>
        <v>0</v>
      </c>
      <c r="BY558">
        <f>IF(Table13[[#This Row],[Monthly_Income 1_5500 2_8000 3_11000 4_15000 5_20000 6_27000 7_35000 8_5000 9_51000 98_0]]=98,1,0)</f>
        <v>0</v>
      </c>
      <c r="BZ558">
        <v>2</v>
      </c>
      <c r="CA558">
        <f>IF(Table13[[#This Row],[Monthly_Household_Income]]=1,1,0)</f>
        <v>0</v>
      </c>
      <c r="CB558">
        <f>IF(Table13[[#This Row],[Monthly_Household_Income]]=2,1,0)</f>
        <v>1</v>
      </c>
      <c r="CC558">
        <f>IF(Table13[[#This Row],[Monthly_Household_Income]]=3,1,0)</f>
        <v>0</v>
      </c>
      <c r="CD558">
        <f>IF(Table13[[#This Row],[Monthly_Household_Income]]=4,1,0)</f>
        <v>0</v>
      </c>
      <c r="CE558">
        <f>IF(Table13[[#This Row],[Monthly_Household_Income]]=5,1,0)</f>
        <v>0</v>
      </c>
      <c r="CF558">
        <f>IF(Table13[[#This Row],[Monthly_Household_Income]]=6,1,0)</f>
        <v>0</v>
      </c>
      <c r="CG558">
        <f>IF(Table13[[#This Row],[Monthly_Household_Income]]=7,1,0)</f>
        <v>0</v>
      </c>
      <c r="CH558">
        <f>IF(Table13[[#This Row],[Monthly_Household_Income]]=8,1,0)</f>
        <v>0</v>
      </c>
      <c r="CI558">
        <f>IF(Table13[[#This Row],[Monthly_Household_Income]]=9,1,0)</f>
        <v>0</v>
      </c>
      <c r="CJ558">
        <f>IF(Table13[[#This Row],[Monthly_Household_Income]]=98,1,0)</f>
        <v>0</v>
      </c>
    </row>
    <row r="559" spans="1:88">
      <c r="A559">
        <v>2048</v>
      </c>
      <c r="B559" s="1">
        <v>42950</v>
      </c>
      <c r="C559" t="s">
        <v>29</v>
      </c>
      <c r="D559">
        <v>7</v>
      </c>
      <c r="E559">
        <v>9</v>
      </c>
      <c r="F559">
        <v>7</v>
      </c>
      <c r="G559">
        <v>8</v>
      </c>
      <c r="H559">
        <v>8</v>
      </c>
      <c r="I559">
        <v>7</v>
      </c>
      <c r="J559" t="s">
        <v>16</v>
      </c>
      <c r="K559">
        <v>8</v>
      </c>
      <c r="L559">
        <v>6</v>
      </c>
      <c r="M559">
        <v>7</v>
      </c>
      <c r="N559">
        <v>8</v>
      </c>
      <c r="O559">
        <v>8</v>
      </c>
      <c r="P559">
        <v>7</v>
      </c>
      <c r="Q559">
        <v>7</v>
      </c>
      <c r="R559">
        <v>6</v>
      </c>
      <c r="S559">
        <v>8</v>
      </c>
      <c r="T559">
        <v>8</v>
      </c>
      <c r="U559">
        <v>9</v>
      </c>
      <c r="V559">
        <v>7</v>
      </c>
      <c r="W559">
        <v>8</v>
      </c>
      <c r="X559">
        <v>6</v>
      </c>
      <c r="Y559">
        <v>7</v>
      </c>
      <c r="Z559">
        <v>6</v>
      </c>
      <c r="AA559">
        <v>9</v>
      </c>
      <c r="AB559">
        <v>9</v>
      </c>
      <c r="AC559">
        <v>2</v>
      </c>
      <c r="AD559">
        <f>IF(Table13[[#This Row],[payment]]=1,1,0)</f>
        <v>0</v>
      </c>
      <c r="AE559">
        <f>IF(Table13[[#This Row],[payment]]=2,1,0)</f>
        <v>1</v>
      </c>
      <c r="AF559">
        <f>IF(Table13[[#This Row],[payment]]=3,1,0)</f>
        <v>0</v>
      </c>
      <c r="AG559">
        <v>1</v>
      </c>
      <c r="AH559">
        <f>IF(Table13[[#This Row],[method_payment]]=1,1,0)</f>
        <v>1</v>
      </c>
      <c r="AI559">
        <f>IF(Table13[[#This Row],[method_payment]]=2,1,0)</f>
        <v>0</v>
      </c>
      <c r="AJ559">
        <f>IF(Table13[[#This Row],[method_payment]]=3,1,0)</f>
        <v>0</v>
      </c>
      <c r="AK559">
        <f>IF(Table13[[#This Row],[method_payment]]=5,1,0)</f>
        <v>0</v>
      </c>
      <c r="AL559">
        <f>IF(Table13[[#This Row],[method_payment]]=6,1,0)</f>
        <v>0</v>
      </c>
      <c r="AM559" t="s">
        <v>16</v>
      </c>
      <c r="AN559" t="s">
        <v>15</v>
      </c>
      <c r="AO559">
        <v>1</v>
      </c>
      <c r="AP559" s="2">
        <v>841.08</v>
      </c>
      <c r="AQ559" s="3">
        <f>IF(AND(Table13[[#This Row],[Average_amount_spent_per_visit_last_3_months]]&gt;=1,Table13[[#This Row],[Average_amount_spent_per_visit_last_3_months]]&lt;=999),1,0)</f>
        <v>1</v>
      </c>
      <c r="AR559" s="3">
        <f>IF(AND(Table13[[#This Row],[Average_amount_spent_per_visit_last_3_months]]&gt;=1000,Table13[[#This Row],[Average_amount_spent_per_visit_last_3_months]]&lt;=6700),1,0)</f>
        <v>0</v>
      </c>
      <c r="AS559">
        <v>2</v>
      </c>
      <c r="AT559">
        <v>29</v>
      </c>
      <c r="AU559">
        <f>IF(AND(Table13[[#This Row],[Age]]&gt;=18,Table13[[#This Row],[Age]]&lt;=25),1,0)</f>
        <v>0</v>
      </c>
      <c r="AV559">
        <f>IF(AND(Table13[[#This Row],[Age]]&gt;=26,Table13[[#This Row],[Age]]&lt;=35),1,0)</f>
        <v>1</v>
      </c>
      <c r="AW559">
        <f>IF(AND(Table13[[#This Row],[Age]]&gt;=36,Table13[[#This Row],[Age]]&lt;=45),1,0)</f>
        <v>0</v>
      </c>
      <c r="AX559">
        <f>IF(AND(Table13[[#This Row],[Age]]&gt;=46,Table13[[#This Row],[Age]]&lt;=55),1,0)</f>
        <v>0</v>
      </c>
      <c r="AY559">
        <f>IF(AND(Table13[[#This Row],[Age]]&gt;=56,Table13[[#This Row],[Age]]&lt;=67),1,0)</f>
        <v>0</v>
      </c>
      <c r="AZ559" t="s">
        <v>24</v>
      </c>
      <c r="BA559">
        <f>IF(Table13[[#This Row],[Marital Status]]="Married",1,0)</f>
        <v>0</v>
      </c>
      <c r="BB559">
        <f>IF(Table13[[#This Row],[Marital Status]]="Single",1,0)</f>
        <v>1</v>
      </c>
      <c r="BC559" t="s">
        <v>27</v>
      </c>
      <c r="BD559">
        <f>IF(Table13[[#This Row],[gender]]="Male",1,0)</f>
        <v>1</v>
      </c>
      <c r="BE559">
        <f>IF(Table13[[#This Row],[gender]]="Female",1,0)</f>
        <v>0</v>
      </c>
      <c r="BF559" t="s">
        <v>19</v>
      </c>
      <c r="BG559">
        <f>IF(Table13[[#This Row],[Highest level of Education]]="Did not attend school",1,0)</f>
        <v>0</v>
      </c>
      <c r="BH559">
        <f>IF(Table13[[#This Row],[Highest level of Education]]="K12 completed",1,0)</f>
        <v>0</v>
      </c>
      <c r="BI559">
        <f>IF(Table13[[#This Row],[Highest level of Education]]="High School Completed",1,0)</f>
        <v>0</v>
      </c>
      <c r="BJ559">
        <f>IF(Table13[[#This Row],[Highest level of Education]]="Technical Diploma/Partially completed College",1,0)</f>
        <v>0</v>
      </c>
      <c r="BK559">
        <f>IF(Table13[[#This Row],[Highest level of Education]]="University/College Degree",1,0)</f>
        <v>1</v>
      </c>
      <c r="BL559">
        <f>IF(Table13[[#This Row],[Highest level of Education]]="Post-graduate education",1,0)</f>
        <v>0</v>
      </c>
      <c r="BM559">
        <v>0</v>
      </c>
      <c r="BN559">
        <v>1</v>
      </c>
      <c r="BO559">
        <v>4</v>
      </c>
      <c r="BP559">
        <f>IF(Table13[[#This Row],[Monthly_Income 1_5500 2_8000 3_11000 4_15000 5_20000 6_27000 7_35000 8_5000 9_51000 98_0]]=1,1,0)</f>
        <v>0</v>
      </c>
      <c r="BQ559">
        <f>IF(Table13[[#This Row],[Monthly_Income 1_5500 2_8000 3_11000 4_15000 5_20000 6_27000 7_35000 8_5000 9_51000 98_0]]=2,1,0)</f>
        <v>0</v>
      </c>
      <c r="BR559">
        <f>IF(Table13[[#This Row],[Monthly_Income 1_5500 2_8000 3_11000 4_15000 5_20000 6_27000 7_35000 8_5000 9_51000 98_0]]=3,1,0)</f>
        <v>0</v>
      </c>
      <c r="BS559">
        <f>IF(Table13[[#This Row],[Monthly_Income 1_5500 2_8000 3_11000 4_15000 5_20000 6_27000 7_35000 8_5000 9_51000 98_0]]=4,1,0)</f>
        <v>1</v>
      </c>
      <c r="BT559">
        <f>IF(Table13[[#This Row],[Monthly_Income 1_5500 2_8000 3_11000 4_15000 5_20000 6_27000 7_35000 8_5000 9_51000 98_0]]=5,1,0)</f>
        <v>0</v>
      </c>
      <c r="BU559">
        <f>IF(Table13[[#This Row],[Monthly_Income 1_5500 2_8000 3_11000 4_15000 5_20000 6_27000 7_35000 8_5000 9_51000 98_0]]=6,1,0)</f>
        <v>0</v>
      </c>
      <c r="BV559">
        <f>IF(Table13[[#This Row],[Monthly_Income 1_5500 2_8000 3_11000 4_15000 5_20000 6_27000 7_35000 8_5000 9_51000 98_0]]=7,1,0)</f>
        <v>0</v>
      </c>
      <c r="BW559">
        <f>IF(Table13[[#This Row],[Monthly_Income 1_5500 2_8000 3_11000 4_15000 5_20000 6_27000 7_35000 8_5000 9_51000 98_0]]=8,1,0)</f>
        <v>0</v>
      </c>
      <c r="BX559">
        <f>IF(Table13[[#This Row],[Monthly_Income 1_5500 2_8000 3_11000 4_15000 5_20000 6_27000 7_35000 8_5000 9_51000 98_0]]=9,1,0)</f>
        <v>0</v>
      </c>
      <c r="BY559">
        <f>IF(Table13[[#This Row],[Monthly_Income 1_5500 2_8000 3_11000 4_15000 5_20000 6_27000 7_35000 8_5000 9_51000 98_0]]=98,1,0)</f>
        <v>0</v>
      </c>
      <c r="BZ559">
        <v>97</v>
      </c>
      <c r="CA559">
        <f>IF(Table13[[#This Row],[Monthly_Household_Income]]=1,1,0)</f>
        <v>0</v>
      </c>
      <c r="CB559">
        <f>IF(Table13[[#This Row],[Monthly_Household_Income]]=2,1,0)</f>
        <v>0</v>
      </c>
      <c r="CC559">
        <f>IF(Table13[[#This Row],[Monthly_Household_Income]]=3,1,0)</f>
        <v>0</v>
      </c>
      <c r="CD559">
        <f>IF(Table13[[#This Row],[Monthly_Household_Income]]=4,1,0)</f>
        <v>0</v>
      </c>
      <c r="CE559">
        <f>IF(Table13[[#This Row],[Monthly_Household_Income]]=5,1,0)</f>
        <v>0</v>
      </c>
      <c r="CF559">
        <f>IF(Table13[[#This Row],[Monthly_Household_Income]]=6,1,0)</f>
        <v>0</v>
      </c>
      <c r="CG559">
        <f>IF(Table13[[#This Row],[Monthly_Household_Income]]=7,1,0)</f>
        <v>0</v>
      </c>
      <c r="CH559">
        <f>IF(Table13[[#This Row],[Monthly_Household_Income]]=8,1,0)</f>
        <v>0</v>
      </c>
      <c r="CI559">
        <f>IF(Table13[[#This Row],[Monthly_Household_Income]]=9,1,0)</f>
        <v>0</v>
      </c>
      <c r="CJ559">
        <f>IF(Table13[[#This Row],[Monthly_Household_Income]]=98,1,0)</f>
        <v>0</v>
      </c>
    </row>
    <row r="560" spans="1:88">
      <c r="A560">
        <v>2049</v>
      </c>
      <c r="B560" s="1">
        <v>42988</v>
      </c>
      <c r="C560" t="s">
        <v>33</v>
      </c>
      <c r="D560">
        <v>7</v>
      </c>
      <c r="E560">
        <v>9</v>
      </c>
      <c r="F560">
        <v>9</v>
      </c>
      <c r="G560">
        <v>9</v>
      </c>
      <c r="H560">
        <v>8</v>
      </c>
      <c r="I560">
        <v>7</v>
      </c>
      <c r="J560" t="s">
        <v>15</v>
      </c>
      <c r="K560">
        <v>8</v>
      </c>
      <c r="L560">
        <v>9</v>
      </c>
      <c r="M560">
        <v>7</v>
      </c>
      <c r="N560">
        <v>9</v>
      </c>
      <c r="O560">
        <v>9</v>
      </c>
      <c r="P560">
        <v>7</v>
      </c>
      <c r="Q560">
        <v>8</v>
      </c>
      <c r="R560">
        <v>8</v>
      </c>
      <c r="S560">
        <v>7</v>
      </c>
      <c r="T560">
        <v>10</v>
      </c>
      <c r="U560">
        <v>9</v>
      </c>
      <c r="V560">
        <v>9</v>
      </c>
      <c r="W560">
        <v>8</v>
      </c>
      <c r="X560">
        <v>7</v>
      </c>
      <c r="Y560">
        <v>10</v>
      </c>
      <c r="Z560">
        <v>7</v>
      </c>
      <c r="AA560">
        <v>8</v>
      </c>
      <c r="AB560">
        <v>9</v>
      </c>
      <c r="AC560">
        <v>1</v>
      </c>
      <c r="AD560">
        <f>IF(Table13[[#This Row],[payment]]=1,1,0)</f>
        <v>1</v>
      </c>
      <c r="AE560">
        <f>IF(Table13[[#This Row],[payment]]=2,1,0)</f>
        <v>0</v>
      </c>
      <c r="AF560">
        <f>IF(Table13[[#This Row],[payment]]=3,1,0)</f>
        <v>0</v>
      </c>
      <c r="AG560">
        <v>1</v>
      </c>
      <c r="AH560">
        <f>IF(Table13[[#This Row],[method_payment]]=1,1,0)</f>
        <v>1</v>
      </c>
      <c r="AI560">
        <f>IF(Table13[[#This Row],[method_payment]]=2,1,0)</f>
        <v>0</v>
      </c>
      <c r="AJ560">
        <f>IF(Table13[[#This Row],[method_payment]]=3,1,0)</f>
        <v>0</v>
      </c>
      <c r="AK560">
        <f>IF(Table13[[#This Row],[method_payment]]=5,1,0)</f>
        <v>0</v>
      </c>
      <c r="AL560">
        <f>IF(Table13[[#This Row],[method_payment]]=6,1,0)</f>
        <v>0</v>
      </c>
      <c r="AM560" t="s">
        <v>16</v>
      </c>
      <c r="AN560" t="s">
        <v>15</v>
      </c>
      <c r="AO560">
        <v>5</v>
      </c>
      <c r="AP560" s="2">
        <v>353.7</v>
      </c>
      <c r="AQ560" s="3">
        <f>IF(AND(Table13[[#This Row],[Average_amount_spent_per_visit_last_3_months]]&gt;=1,Table13[[#This Row],[Average_amount_spent_per_visit_last_3_months]]&lt;=999),1,0)</f>
        <v>1</v>
      </c>
      <c r="AR560" s="3">
        <f>IF(AND(Table13[[#This Row],[Average_amount_spent_per_visit_last_3_months]]&gt;=1000,Table13[[#This Row],[Average_amount_spent_per_visit_last_3_months]]&lt;=6700),1,0)</f>
        <v>0</v>
      </c>
      <c r="AS560">
        <v>2</v>
      </c>
      <c r="AT560">
        <v>34</v>
      </c>
      <c r="AU560">
        <f>IF(AND(Table13[[#This Row],[Age]]&gt;=18,Table13[[#This Row],[Age]]&lt;=25),1,0)</f>
        <v>0</v>
      </c>
      <c r="AV560">
        <f>IF(AND(Table13[[#This Row],[Age]]&gt;=26,Table13[[#This Row],[Age]]&lt;=35),1,0)</f>
        <v>1</v>
      </c>
      <c r="AW560">
        <f>IF(AND(Table13[[#This Row],[Age]]&gt;=36,Table13[[#This Row],[Age]]&lt;=45),1,0)</f>
        <v>0</v>
      </c>
      <c r="AX560">
        <f>IF(AND(Table13[[#This Row],[Age]]&gt;=46,Table13[[#This Row],[Age]]&lt;=55),1,0)</f>
        <v>0</v>
      </c>
      <c r="AY560">
        <f>IF(AND(Table13[[#This Row],[Age]]&gt;=56,Table13[[#This Row],[Age]]&lt;=67),1,0)</f>
        <v>0</v>
      </c>
      <c r="AZ560" t="s">
        <v>24</v>
      </c>
      <c r="BA560">
        <f>IF(Table13[[#This Row],[Marital Status]]="Married",1,0)</f>
        <v>0</v>
      </c>
      <c r="BB560">
        <f>IF(Table13[[#This Row],[Marital Status]]="Single",1,0)</f>
        <v>1</v>
      </c>
      <c r="BC560" t="s">
        <v>28</v>
      </c>
      <c r="BD560">
        <f>IF(Table13[[#This Row],[gender]]="Male",1,0)</f>
        <v>0</v>
      </c>
      <c r="BE560">
        <f>IF(Table13[[#This Row],[gender]]="Female",1,0)</f>
        <v>1</v>
      </c>
      <c r="BF560" t="s">
        <v>19</v>
      </c>
      <c r="BG560">
        <f>IF(Table13[[#This Row],[Highest level of Education]]="Did not attend school",1,0)</f>
        <v>0</v>
      </c>
      <c r="BH560">
        <f>IF(Table13[[#This Row],[Highest level of Education]]="K12 completed",1,0)</f>
        <v>0</v>
      </c>
      <c r="BI560">
        <f>IF(Table13[[#This Row],[Highest level of Education]]="High School Completed",1,0)</f>
        <v>0</v>
      </c>
      <c r="BJ560">
        <f>IF(Table13[[#This Row],[Highest level of Education]]="Technical Diploma/Partially completed College",1,0)</f>
        <v>0</v>
      </c>
      <c r="BK560">
        <f>IF(Table13[[#This Row],[Highest level of Education]]="University/College Degree",1,0)</f>
        <v>1</v>
      </c>
      <c r="BL560">
        <f>IF(Table13[[#This Row],[Highest level of Education]]="Post-graduate education",1,0)</f>
        <v>0</v>
      </c>
      <c r="BM560">
        <v>0</v>
      </c>
      <c r="BN560">
        <v>1</v>
      </c>
      <c r="BO560">
        <v>4</v>
      </c>
      <c r="BP560">
        <f>IF(Table13[[#This Row],[Monthly_Income 1_5500 2_8000 3_11000 4_15000 5_20000 6_27000 7_35000 8_5000 9_51000 98_0]]=1,1,0)</f>
        <v>0</v>
      </c>
      <c r="BQ560">
        <f>IF(Table13[[#This Row],[Monthly_Income 1_5500 2_8000 3_11000 4_15000 5_20000 6_27000 7_35000 8_5000 9_51000 98_0]]=2,1,0)</f>
        <v>0</v>
      </c>
      <c r="BR560">
        <f>IF(Table13[[#This Row],[Monthly_Income 1_5500 2_8000 3_11000 4_15000 5_20000 6_27000 7_35000 8_5000 9_51000 98_0]]=3,1,0)</f>
        <v>0</v>
      </c>
      <c r="BS560">
        <f>IF(Table13[[#This Row],[Monthly_Income 1_5500 2_8000 3_11000 4_15000 5_20000 6_27000 7_35000 8_5000 9_51000 98_0]]=4,1,0)</f>
        <v>1</v>
      </c>
      <c r="BT560">
        <f>IF(Table13[[#This Row],[Monthly_Income 1_5500 2_8000 3_11000 4_15000 5_20000 6_27000 7_35000 8_5000 9_51000 98_0]]=5,1,0)</f>
        <v>0</v>
      </c>
      <c r="BU560">
        <f>IF(Table13[[#This Row],[Monthly_Income 1_5500 2_8000 3_11000 4_15000 5_20000 6_27000 7_35000 8_5000 9_51000 98_0]]=6,1,0)</f>
        <v>0</v>
      </c>
      <c r="BV560">
        <f>IF(Table13[[#This Row],[Monthly_Income 1_5500 2_8000 3_11000 4_15000 5_20000 6_27000 7_35000 8_5000 9_51000 98_0]]=7,1,0)</f>
        <v>0</v>
      </c>
      <c r="BW560">
        <f>IF(Table13[[#This Row],[Monthly_Income 1_5500 2_8000 3_11000 4_15000 5_20000 6_27000 7_35000 8_5000 9_51000 98_0]]=8,1,0)</f>
        <v>0</v>
      </c>
      <c r="BX560">
        <f>IF(Table13[[#This Row],[Monthly_Income 1_5500 2_8000 3_11000 4_15000 5_20000 6_27000 7_35000 8_5000 9_51000 98_0]]=9,1,0)</f>
        <v>0</v>
      </c>
      <c r="BY560">
        <f>IF(Table13[[#This Row],[Monthly_Income 1_5500 2_8000 3_11000 4_15000 5_20000 6_27000 7_35000 8_5000 9_51000 98_0]]=98,1,0)</f>
        <v>0</v>
      </c>
      <c r="BZ560">
        <v>8</v>
      </c>
      <c r="CA560">
        <f>IF(Table13[[#This Row],[Monthly_Household_Income]]=1,1,0)</f>
        <v>0</v>
      </c>
      <c r="CB560">
        <f>IF(Table13[[#This Row],[Monthly_Household_Income]]=2,1,0)</f>
        <v>0</v>
      </c>
      <c r="CC560">
        <f>IF(Table13[[#This Row],[Monthly_Household_Income]]=3,1,0)</f>
        <v>0</v>
      </c>
      <c r="CD560">
        <f>IF(Table13[[#This Row],[Monthly_Household_Income]]=4,1,0)</f>
        <v>0</v>
      </c>
      <c r="CE560">
        <f>IF(Table13[[#This Row],[Monthly_Household_Income]]=5,1,0)</f>
        <v>0</v>
      </c>
      <c r="CF560">
        <f>IF(Table13[[#This Row],[Monthly_Household_Income]]=6,1,0)</f>
        <v>0</v>
      </c>
      <c r="CG560">
        <f>IF(Table13[[#This Row],[Monthly_Household_Income]]=7,1,0)</f>
        <v>0</v>
      </c>
      <c r="CH560">
        <f>IF(Table13[[#This Row],[Monthly_Household_Income]]=8,1,0)</f>
        <v>1</v>
      </c>
      <c r="CI560">
        <f>IF(Table13[[#This Row],[Monthly_Household_Income]]=9,1,0)</f>
        <v>0</v>
      </c>
      <c r="CJ560">
        <f>IF(Table13[[#This Row],[Monthly_Household_Income]]=98,1,0)</f>
        <v>0</v>
      </c>
    </row>
    <row r="561" spans="1:88">
      <c r="A561">
        <v>2051</v>
      </c>
      <c r="B561" s="1">
        <v>43222</v>
      </c>
      <c r="C561" t="s">
        <v>29</v>
      </c>
      <c r="D561">
        <v>9</v>
      </c>
      <c r="E561">
        <v>10</v>
      </c>
      <c r="F561">
        <v>9</v>
      </c>
      <c r="G561">
        <v>10</v>
      </c>
      <c r="H561">
        <v>8</v>
      </c>
      <c r="I561">
        <v>9</v>
      </c>
      <c r="J561" t="s">
        <v>15</v>
      </c>
      <c r="K561">
        <v>9</v>
      </c>
      <c r="L561">
        <v>9</v>
      </c>
      <c r="M561">
        <v>8</v>
      </c>
      <c r="N561">
        <v>10</v>
      </c>
      <c r="O561">
        <v>10</v>
      </c>
      <c r="P561">
        <v>9</v>
      </c>
      <c r="Q561">
        <v>10</v>
      </c>
      <c r="R561">
        <v>8</v>
      </c>
      <c r="S561">
        <v>9</v>
      </c>
      <c r="T561">
        <v>8</v>
      </c>
      <c r="U561">
        <v>10</v>
      </c>
      <c r="V561">
        <v>10</v>
      </c>
      <c r="W561">
        <v>9</v>
      </c>
      <c r="X561">
        <v>9</v>
      </c>
      <c r="Y561">
        <v>8</v>
      </c>
      <c r="Z561">
        <v>10</v>
      </c>
      <c r="AA561">
        <v>9</v>
      </c>
      <c r="AB561">
        <v>9</v>
      </c>
      <c r="AC561">
        <v>2</v>
      </c>
      <c r="AD561">
        <f>IF(Table13[[#This Row],[payment]]=1,1,0)</f>
        <v>0</v>
      </c>
      <c r="AE561">
        <f>IF(Table13[[#This Row],[payment]]=2,1,0)</f>
        <v>1</v>
      </c>
      <c r="AF561">
        <f>IF(Table13[[#This Row],[payment]]=3,1,0)</f>
        <v>0</v>
      </c>
      <c r="AG561">
        <v>1</v>
      </c>
      <c r="AH561">
        <f>IF(Table13[[#This Row],[method_payment]]=1,1,0)</f>
        <v>1</v>
      </c>
      <c r="AI561">
        <f>IF(Table13[[#This Row],[method_payment]]=2,1,0)</f>
        <v>0</v>
      </c>
      <c r="AJ561">
        <f>IF(Table13[[#This Row],[method_payment]]=3,1,0)</f>
        <v>0</v>
      </c>
      <c r="AK561">
        <f>IF(Table13[[#This Row],[method_payment]]=5,1,0)</f>
        <v>0</v>
      </c>
      <c r="AL561">
        <f>IF(Table13[[#This Row],[method_payment]]=6,1,0)</f>
        <v>0</v>
      </c>
      <c r="AM561" t="s">
        <v>16</v>
      </c>
      <c r="AN561" t="s">
        <v>15</v>
      </c>
      <c r="AO561">
        <v>1</v>
      </c>
      <c r="AP561" s="2">
        <v>409.75</v>
      </c>
      <c r="AQ561" s="3">
        <f>IF(AND(Table13[[#This Row],[Average_amount_spent_per_visit_last_3_months]]&gt;=1,Table13[[#This Row],[Average_amount_spent_per_visit_last_3_months]]&lt;=999),1,0)</f>
        <v>1</v>
      </c>
      <c r="AR561" s="3">
        <f>IF(AND(Table13[[#This Row],[Average_amount_spent_per_visit_last_3_months]]&gt;=1000,Table13[[#This Row],[Average_amount_spent_per_visit_last_3_months]]&lt;=6700),1,0)</f>
        <v>0</v>
      </c>
      <c r="AS561">
        <v>3</v>
      </c>
      <c r="AT561">
        <v>29</v>
      </c>
      <c r="AU561">
        <f>IF(AND(Table13[[#This Row],[Age]]&gt;=18,Table13[[#This Row],[Age]]&lt;=25),1,0)</f>
        <v>0</v>
      </c>
      <c r="AV561">
        <f>IF(AND(Table13[[#This Row],[Age]]&gt;=26,Table13[[#This Row],[Age]]&lt;=35),1,0)</f>
        <v>1</v>
      </c>
      <c r="AW561">
        <f>IF(AND(Table13[[#This Row],[Age]]&gt;=36,Table13[[#This Row],[Age]]&lt;=45),1,0)</f>
        <v>0</v>
      </c>
      <c r="AX561">
        <f>IF(AND(Table13[[#This Row],[Age]]&gt;=46,Table13[[#This Row],[Age]]&lt;=55),1,0)</f>
        <v>0</v>
      </c>
      <c r="AY561">
        <f>IF(AND(Table13[[#This Row],[Age]]&gt;=56,Table13[[#This Row],[Age]]&lt;=67),1,0)</f>
        <v>0</v>
      </c>
      <c r="AZ561" t="s">
        <v>25</v>
      </c>
      <c r="BA561">
        <f>IF(Table13[[#This Row],[Marital Status]]="Married",1,0)</f>
        <v>1</v>
      </c>
      <c r="BB561">
        <f>IF(Table13[[#This Row],[Marital Status]]="Single",1,0)</f>
        <v>0</v>
      </c>
      <c r="BC561" t="s">
        <v>28</v>
      </c>
      <c r="BD561">
        <f>IF(Table13[[#This Row],[gender]]="Male",1,0)</f>
        <v>0</v>
      </c>
      <c r="BE561">
        <f>IF(Table13[[#This Row],[gender]]="Female",1,0)</f>
        <v>1</v>
      </c>
      <c r="BF561" t="s">
        <v>19</v>
      </c>
      <c r="BG561">
        <f>IF(Table13[[#This Row],[Highest level of Education]]="Did not attend school",1,0)</f>
        <v>0</v>
      </c>
      <c r="BH561">
        <f>IF(Table13[[#This Row],[Highest level of Education]]="K12 completed",1,0)</f>
        <v>0</v>
      </c>
      <c r="BI561">
        <f>IF(Table13[[#This Row],[Highest level of Education]]="High School Completed",1,0)</f>
        <v>0</v>
      </c>
      <c r="BJ561">
        <f>IF(Table13[[#This Row],[Highest level of Education]]="Technical Diploma/Partially completed College",1,0)</f>
        <v>0</v>
      </c>
      <c r="BK561">
        <f>IF(Table13[[#This Row],[Highest level of Education]]="University/College Degree",1,0)</f>
        <v>1</v>
      </c>
      <c r="BL561">
        <f>IF(Table13[[#This Row],[Highest level of Education]]="Post-graduate education",1,0)</f>
        <v>0</v>
      </c>
      <c r="BM561">
        <v>2</v>
      </c>
      <c r="BN561">
        <v>1</v>
      </c>
      <c r="BO561">
        <v>4</v>
      </c>
      <c r="BP561">
        <f>IF(Table13[[#This Row],[Monthly_Income 1_5500 2_8000 3_11000 4_15000 5_20000 6_27000 7_35000 8_5000 9_51000 98_0]]=1,1,0)</f>
        <v>0</v>
      </c>
      <c r="BQ561">
        <f>IF(Table13[[#This Row],[Monthly_Income 1_5500 2_8000 3_11000 4_15000 5_20000 6_27000 7_35000 8_5000 9_51000 98_0]]=2,1,0)</f>
        <v>0</v>
      </c>
      <c r="BR561">
        <f>IF(Table13[[#This Row],[Monthly_Income 1_5500 2_8000 3_11000 4_15000 5_20000 6_27000 7_35000 8_5000 9_51000 98_0]]=3,1,0)</f>
        <v>0</v>
      </c>
      <c r="BS561">
        <f>IF(Table13[[#This Row],[Monthly_Income 1_5500 2_8000 3_11000 4_15000 5_20000 6_27000 7_35000 8_5000 9_51000 98_0]]=4,1,0)</f>
        <v>1</v>
      </c>
      <c r="BT561">
        <f>IF(Table13[[#This Row],[Monthly_Income 1_5500 2_8000 3_11000 4_15000 5_20000 6_27000 7_35000 8_5000 9_51000 98_0]]=5,1,0)</f>
        <v>0</v>
      </c>
      <c r="BU561">
        <f>IF(Table13[[#This Row],[Monthly_Income 1_5500 2_8000 3_11000 4_15000 5_20000 6_27000 7_35000 8_5000 9_51000 98_0]]=6,1,0)</f>
        <v>0</v>
      </c>
      <c r="BV561">
        <f>IF(Table13[[#This Row],[Monthly_Income 1_5500 2_8000 3_11000 4_15000 5_20000 6_27000 7_35000 8_5000 9_51000 98_0]]=7,1,0)</f>
        <v>0</v>
      </c>
      <c r="BW561">
        <f>IF(Table13[[#This Row],[Monthly_Income 1_5500 2_8000 3_11000 4_15000 5_20000 6_27000 7_35000 8_5000 9_51000 98_0]]=8,1,0)</f>
        <v>0</v>
      </c>
      <c r="BX561">
        <f>IF(Table13[[#This Row],[Monthly_Income 1_5500 2_8000 3_11000 4_15000 5_20000 6_27000 7_35000 8_5000 9_51000 98_0]]=9,1,0)</f>
        <v>0</v>
      </c>
      <c r="BY561">
        <f>IF(Table13[[#This Row],[Monthly_Income 1_5500 2_8000 3_11000 4_15000 5_20000 6_27000 7_35000 8_5000 9_51000 98_0]]=98,1,0)</f>
        <v>0</v>
      </c>
      <c r="BZ561">
        <v>6</v>
      </c>
      <c r="CA561">
        <f>IF(Table13[[#This Row],[Monthly_Household_Income]]=1,1,0)</f>
        <v>0</v>
      </c>
      <c r="CB561">
        <f>IF(Table13[[#This Row],[Monthly_Household_Income]]=2,1,0)</f>
        <v>0</v>
      </c>
      <c r="CC561">
        <f>IF(Table13[[#This Row],[Monthly_Household_Income]]=3,1,0)</f>
        <v>0</v>
      </c>
      <c r="CD561">
        <f>IF(Table13[[#This Row],[Monthly_Household_Income]]=4,1,0)</f>
        <v>0</v>
      </c>
      <c r="CE561">
        <f>IF(Table13[[#This Row],[Monthly_Household_Income]]=5,1,0)</f>
        <v>0</v>
      </c>
      <c r="CF561">
        <f>IF(Table13[[#This Row],[Monthly_Household_Income]]=6,1,0)</f>
        <v>1</v>
      </c>
      <c r="CG561">
        <f>IF(Table13[[#This Row],[Monthly_Household_Income]]=7,1,0)</f>
        <v>0</v>
      </c>
      <c r="CH561">
        <f>IF(Table13[[#This Row],[Monthly_Household_Income]]=8,1,0)</f>
        <v>0</v>
      </c>
      <c r="CI561">
        <f>IF(Table13[[#This Row],[Monthly_Household_Income]]=9,1,0)</f>
        <v>0</v>
      </c>
      <c r="CJ561">
        <f>IF(Table13[[#This Row],[Monthly_Household_Income]]=98,1,0)</f>
        <v>0</v>
      </c>
    </row>
    <row r="562" spans="1:88">
      <c r="A562">
        <v>2058</v>
      </c>
      <c r="B562" s="1">
        <v>43018</v>
      </c>
      <c r="C562" t="s">
        <v>39</v>
      </c>
      <c r="D562">
        <v>6</v>
      </c>
      <c r="E562">
        <v>7</v>
      </c>
      <c r="F562">
        <v>6</v>
      </c>
      <c r="G562">
        <v>7</v>
      </c>
      <c r="H562">
        <v>8</v>
      </c>
      <c r="I562">
        <v>7</v>
      </c>
      <c r="J562" t="s">
        <v>15</v>
      </c>
      <c r="K562">
        <v>9</v>
      </c>
      <c r="L562">
        <v>8</v>
      </c>
      <c r="M562">
        <v>7</v>
      </c>
      <c r="N562">
        <v>6</v>
      </c>
      <c r="O562">
        <v>7</v>
      </c>
      <c r="P562">
        <v>6</v>
      </c>
      <c r="Q562">
        <v>7</v>
      </c>
      <c r="R562">
        <v>8</v>
      </c>
      <c r="S562">
        <v>8</v>
      </c>
      <c r="T562">
        <v>6</v>
      </c>
      <c r="U562">
        <v>8</v>
      </c>
      <c r="V562">
        <v>8</v>
      </c>
      <c r="W562">
        <v>7</v>
      </c>
      <c r="X562">
        <v>7</v>
      </c>
      <c r="Y562">
        <v>9</v>
      </c>
      <c r="Z562">
        <v>10</v>
      </c>
      <c r="AA562">
        <v>8</v>
      </c>
      <c r="AB562">
        <v>7</v>
      </c>
      <c r="AC562">
        <v>1</v>
      </c>
      <c r="AD562">
        <f>IF(Table13[[#This Row],[payment]]=1,1,0)</f>
        <v>1</v>
      </c>
      <c r="AE562">
        <f>IF(Table13[[#This Row],[payment]]=2,1,0)</f>
        <v>0</v>
      </c>
      <c r="AF562">
        <f>IF(Table13[[#This Row],[payment]]=3,1,0)</f>
        <v>0</v>
      </c>
      <c r="AG562">
        <v>2</v>
      </c>
      <c r="AH562">
        <f>IF(Table13[[#This Row],[method_payment]]=1,1,0)</f>
        <v>0</v>
      </c>
      <c r="AI562">
        <f>IF(Table13[[#This Row],[method_payment]]=2,1,0)</f>
        <v>1</v>
      </c>
      <c r="AJ562">
        <f>IF(Table13[[#This Row],[method_payment]]=3,1,0)</f>
        <v>0</v>
      </c>
      <c r="AK562">
        <f>IF(Table13[[#This Row],[method_payment]]=5,1,0)</f>
        <v>0</v>
      </c>
      <c r="AL562">
        <f>IF(Table13[[#This Row],[method_payment]]=6,1,0)</f>
        <v>0</v>
      </c>
      <c r="AM562" t="s">
        <v>16</v>
      </c>
      <c r="AN562" t="s">
        <v>15</v>
      </c>
      <c r="AO562">
        <v>1</v>
      </c>
      <c r="AP562" s="2">
        <v>266.06</v>
      </c>
      <c r="AQ562" s="3">
        <f>IF(AND(Table13[[#This Row],[Average_amount_spent_per_visit_last_3_months]]&gt;=1,Table13[[#This Row],[Average_amount_spent_per_visit_last_3_months]]&lt;=999),1,0)</f>
        <v>1</v>
      </c>
      <c r="AR562" s="3">
        <f>IF(AND(Table13[[#This Row],[Average_amount_spent_per_visit_last_3_months]]&gt;=1000,Table13[[#This Row],[Average_amount_spent_per_visit_last_3_months]]&lt;=6700),1,0)</f>
        <v>0</v>
      </c>
      <c r="AS562">
        <v>1</v>
      </c>
      <c r="AT562">
        <v>44</v>
      </c>
      <c r="AU562">
        <f>IF(AND(Table13[[#This Row],[Age]]&gt;=18,Table13[[#This Row],[Age]]&lt;=25),1,0)</f>
        <v>0</v>
      </c>
      <c r="AV562">
        <f>IF(AND(Table13[[#This Row],[Age]]&gt;=26,Table13[[#This Row],[Age]]&lt;=35),1,0)</f>
        <v>0</v>
      </c>
      <c r="AW562">
        <f>IF(AND(Table13[[#This Row],[Age]]&gt;=36,Table13[[#This Row],[Age]]&lt;=45),1,0)</f>
        <v>1</v>
      </c>
      <c r="AX562">
        <f>IF(AND(Table13[[#This Row],[Age]]&gt;=46,Table13[[#This Row],[Age]]&lt;=55),1,0)</f>
        <v>0</v>
      </c>
      <c r="AY562">
        <f>IF(AND(Table13[[#This Row],[Age]]&gt;=56,Table13[[#This Row],[Age]]&lt;=67),1,0)</f>
        <v>0</v>
      </c>
      <c r="AZ562" t="s">
        <v>24</v>
      </c>
      <c r="BA562">
        <f>IF(Table13[[#This Row],[Marital Status]]="Married",1,0)</f>
        <v>0</v>
      </c>
      <c r="BB562">
        <f>IF(Table13[[#This Row],[Marital Status]]="Single",1,0)</f>
        <v>1</v>
      </c>
      <c r="BC562" t="s">
        <v>28</v>
      </c>
      <c r="BD562">
        <f>IF(Table13[[#This Row],[gender]]="Male",1,0)</f>
        <v>0</v>
      </c>
      <c r="BE562">
        <f>IF(Table13[[#This Row],[gender]]="Female",1,0)</f>
        <v>1</v>
      </c>
      <c r="BF562" t="s">
        <v>19</v>
      </c>
      <c r="BG562">
        <f>IF(Table13[[#This Row],[Highest level of Education]]="Did not attend school",1,0)</f>
        <v>0</v>
      </c>
      <c r="BH562">
        <f>IF(Table13[[#This Row],[Highest level of Education]]="K12 completed",1,0)</f>
        <v>0</v>
      </c>
      <c r="BI562">
        <f>IF(Table13[[#This Row],[Highest level of Education]]="High School Completed",1,0)</f>
        <v>0</v>
      </c>
      <c r="BJ562">
        <f>IF(Table13[[#This Row],[Highest level of Education]]="Technical Diploma/Partially completed College",1,0)</f>
        <v>0</v>
      </c>
      <c r="BK562">
        <f>IF(Table13[[#This Row],[Highest level of Education]]="University/College Degree",1,0)</f>
        <v>1</v>
      </c>
      <c r="BL562">
        <f>IF(Table13[[#This Row],[Highest level of Education]]="Post-graduate education",1,0)</f>
        <v>0</v>
      </c>
      <c r="BM562">
        <v>0</v>
      </c>
      <c r="BN562">
        <v>1</v>
      </c>
      <c r="BO562">
        <v>5</v>
      </c>
      <c r="BP562">
        <f>IF(Table13[[#This Row],[Monthly_Income 1_5500 2_8000 3_11000 4_15000 5_20000 6_27000 7_35000 8_5000 9_51000 98_0]]=1,1,0)</f>
        <v>0</v>
      </c>
      <c r="BQ562">
        <f>IF(Table13[[#This Row],[Monthly_Income 1_5500 2_8000 3_11000 4_15000 5_20000 6_27000 7_35000 8_5000 9_51000 98_0]]=2,1,0)</f>
        <v>0</v>
      </c>
      <c r="BR562">
        <f>IF(Table13[[#This Row],[Monthly_Income 1_5500 2_8000 3_11000 4_15000 5_20000 6_27000 7_35000 8_5000 9_51000 98_0]]=3,1,0)</f>
        <v>0</v>
      </c>
      <c r="BS562">
        <f>IF(Table13[[#This Row],[Monthly_Income 1_5500 2_8000 3_11000 4_15000 5_20000 6_27000 7_35000 8_5000 9_51000 98_0]]=4,1,0)</f>
        <v>0</v>
      </c>
      <c r="BT562">
        <f>IF(Table13[[#This Row],[Monthly_Income 1_5500 2_8000 3_11000 4_15000 5_20000 6_27000 7_35000 8_5000 9_51000 98_0]]=5,1,0)</f>
        <v>1</v>
      </c>
      <c r="BU562">
        <f>IF(Table13[[#This Row],[Monthly_Income 1_5500 2_8000 3_11000 4_15000 5_20000 6_27000 7_35000 8_5000 9_51000 98_0]]=6,1,0)</f>
        <v>0</v>
      </c>
      <c r="BV562">
        <f>IF(Table13[[#This Row],[Monthly_Income 1_5500 2_8000 3_11000 4_15000 5_20000 6_27000 7_35000 8_5000 9_51000 98_0]]=7,1,0)</f>
        <v>0</v>
      </c>
      <c r="BW562">
        <f>IF(Table13[[#This Row],[Monthly_Income 1_5500 2_8000 3_11000 4_15000 5_20000 6_27000 7_35000 8_5000 9_51000 98_0]]=8,1,0)</f>
        <v>0</v>
      </c>
      <c r="BX562">
        <f>IF(Table13[[#This Row],[Monthly_Income 1_5500 2_8000 3_11000 4_15000 5_20000 6_27000 7_35000 8_5000 9_51000 98_0]]=9,1,0)</f>
        <v>0</v>
      </c>
      <c r="BY562">
        <f>IF(Table13[[#This Row],[Monthly_Income 1_5500 2_8000 3_11000 4_15000 5_20000 6_27000 7_35000 8_5000 9_51000 98_0]]=98,1,0)</f>
        <v>0</v>
      </c>
      <c r="BZ562">
        <v>7</v>
      </c>
      <c r="CA562">
        <f>IF(Table13[[#This Row],[Monthly_Household_Income]]=1,1,0)</f>
        <v>0</v>
      </c>
      <c r="CB562">
        <f>IF(Table13[[#This Row],[Monthly_Household_Income]]=2,1,0)</f>
        <v>0</v>
      </c>
      <c r="CC562">
        <f>IF(Table13[[#This Row],[Monthly_Household_Income]]=3,1,0)</f>
        <v>0</v>
      </c>
      <c r="CD562">
        <f>IF(Table13[[#This Row],[Monthly_Household_Income]]=4,1,0)</f>
        <v>0</v>
      </c>
      <c r="CE562">
        <f>IF(Table13[[#This Row],[Monthly_Household_Income]]=5,1,0)</f>
        <v>0</v>
      </c>
      <c r="CF562">
        <f>IF(Table13[[#This Row],[Monthly_Household_Income]]=6,1,0)</f>
        <v>0</v>
      </c>
      <c r="CG562">
        <f>IF(Table13[[#This Row],[Monthly_Household_Income]]=7,1,0)</f>
        <v>1</v>
      </c>
      <c r="CH562">
        <f>IF(Table13[[#This Row],[Monthly_Household_Income]]=8,1,0)</f>
        <v>0</v>
      </c>
      <c r="CI562">
        <f>IF(Table13[[#This Row],[Monthly_Household_Income]]=9,1,0)</f>
        <v>0</v>
      </c>
      <c r="CJ562">
        <f>IF(Table13[[#This Row],[Monthly_Household_Income]]=98,1,0)</f>
        <v>0</v>
      </c>
    </row>
    <row r="563" spans="1:88">
      <c r="A563">
        <v>2060</v>
      </c>
      <c r="B563" s="1">
        <v>42965</v>
      </c>
      <c r="C563" t="s">
        <v>32</v>
      </c>
      <c r="D563">
        <v>5</v>
      </c>
      <c r="E563">
        <v>3</v>
      </c>
      <c r="F563">
        <v>4</v>
      </c>
      <c r="G563">
        <v>5</v>
      </c>
      <c r="H563">
        <v>5</v>
      </c>
      <c r="I563">
        <v>4</v>
      </c>
      <c r="J563" t="s">
        <v>15</v>
      </c>
      <c r="K563">
        <v>6</v>
      </c>
      <c r="L563">
        <v>6</v>
      </c>
      <c r="M563">
        <v>7</v>
      </c>
      <c r="N563">
        <v>7</v>
      </c>
      <c r="O563">
        <v>4</v>
      </c>
      <c r="P563">
        <v>5</v>
      </c>
      <c r="Q563">
        <v>6</v>
      </c>
      <c r="R563">
        <v>5</v>
      </c>
      <c r="S563">
        <v>6</v>
      </c>
      <c r="T563">
        <v>7</v>
      </c>
      <c r="U563">
        <v>7</v>
      </c>
      <c r="V563">
        <v>6</v>
      </c>
      <c r="W563">
        <v>6</v>
      </c>
      <c r="X563">
        <v>5</v>
      </c>
      <c r="Y563">
        <v>6</v>
      </c>
      <c r="Z563">
        <v>6</v>
      </c>
      <c r="AA563">
        <v>6</v>
      </c>
      <c r="AB563">
        <v>3</v>
      </c>
      <c r="AC563">
        <v>1</v>
      </c>
      <c r="AD563">
        <f>IF(Table13[[#This Row],[payment]]=1,1,0)</f>
        <v>1</v>
      </c>
      <c r="AE563">
        <f>IF(Table13[[#This Row],[payment]]=2,1,0)</f>
        <v>0</v>
      </c>
      <c r="AF563">
        <f>IF(Table13[[#This Row],[payment]]=3,1,0)</f>
        <v>0</v>
      </c>
      <c r="AG563">
        <v>2</v>
      </c>
      <c r="AH563">
        <f>IF(Table13[[#This Row],[method_payment]]=1,1,0)</f>
        <v>0</v>
      </c>
      <c r="AI563">
        <f>IF(Table13[[#This Row],[method_payment]]=2,1,0)</f>
        <v>1</v>
      </c>
      <c r="AJ563">
        <f>IF(Table13[[#This Row],[method_payment]]=3,1,0)</f>
        <v>0</v>
      </c>
      <c r="AK563">
        <f>IF(Table13[[#This Row],[method_payment]]=5,1,0)</f>
        <v>0</v>
      </c>
      <c r="AL563">
        <f>IF(Table13[[#This Row],[method_payment]]=6,1,0)</f>
        <v>0</v>
      </c>
      <c r="AM563" t="s">
        <v>16</v>
      </c>
      <c r="AN563" t="s">
        <v>16</v>
      </c>
      <c r="AO563">
        <v>1</v>
      </c>
      <c r="AP563" s="2">
        <v>58.87</v>
      </c>
      <c r="AQ563" s="3">
        <f>IF(AND(Table13[[#This Row],[Average_amount_spent_per_visit_last_3_months]]&gt;=1,Table13[[#This Row],[Average_amount_spent_per_visit_last_3_months]]&lt;=999),1,0)</f>
        <v>1</v>
      </c>
      <c r="AR563" s="3">
        <f>IF(AND(Table13[[#This Row],[Average_amount_spent_per_visit_last_3_months]]&gt;=1000,Table13[[#This Row],[Average_amount_spent_per_visit_last_3_months]]&lt;=6700),1,0)</f>
        <v>0</v>
      </c>
      <c r="AS563">
        <v>3</v>
      </c>
      <c r="AT563">
        <v>47</v>
      </c>
      <c r="AU563">
        <f>IF(AND(Table13[[#This Row],[Age]]&gt;=18,Table13[[#This Row],[Age]]&lt;=25),1,0)</f>
        <v>0</v>
      </c>
      <c r="AV563">
        <f>IF(AND(Table13[[#This Row],[Age]]&gt;=26,Table13[[#This Row],[Age]]&lt;=35),1,0)</f>
        <v>0</v>
      </c>
      <c r="AW563">
        <f>IF(AND(Table13[[#This Row],[Age]]&gt;=36,Table13[[#This Row],[Age]]&lt;=45),1,0)</f>
        <v>0</v>
      </c>
      <c r="AX563">
        <f>IF(AND(Table13[[#This Row],[Age]]&gt;=46,Table13[[#This Row],[Age]]&lt;=55),1,0)</f>
        <v>1</v>
      </c>
      <c r="AY563">
        <f>IF(AND(Table13[[#This Row],[Age]]&gt;=56,Table13[[#This Row],[Age]]&lt;=67),1,0)</f>
        <v>0</v>
      </c>
      <c r="AZ563" t="s">
        <v>25</v>
      </c>
      <c r="BA563">
        <f>IF(Table13[[#This Row],[Marital Status]]="Married",1,0)</f>
        <v>1</v>
      </c>
      <c r="BB563">
        <f>IF(Table13[[#This Row],[Marital Status]]="Single",1,0)</f>
        <v>0</v>
      </c>
      <c r="BC563" t="s">
        <v>28</v>
      </c>
      <c r="BD563">
        <f>IF(Table13[[#This Row],[gender]]="Male",1,0)</f>
        <v>0</v>
      </c>
      <c r="BE563">
        <f>IF(Table13[[#This Row],[gender]]="Female",1,0)</f>
        <v>1</v>
      </c>
      <c r="BF563" t="s">
        <v>19</v>
      </c>
      <c r="BG563">
        <f>IF(Table13[[#This Row],[Highest level of Education]]="Did not attend school",1,0)</f>
        <v>0</v>
      </c>
      <c r="BH563">
        <f>IF(Table13[[#This Row],[Highest level of Education]]="K12 completed",1,0)</f>
        <v>0</v>
      </c>
      <c r="BI563">
        <f>IF(Table13[[#This Row],[Highest level of Education]]="High School Completed",1,0)</f>
        <v>0</v>
      </c>
      <c r="BJ563">
        <f>IF(Table13[[#This Row],[Highest level of Education]]="Technical Diploma/Partially completed College",1,0)</f>
        <v>0</v>
      </c>
      <c r="BK563">
        <f>IF(Table13[[#This Row],[Highest level of Education]]="University/College Degree",1,0)</f>
        <v>1</v>
      </c>
      <c r="BL563">
        <f>IF(Table13[[#This Row],[Highest level of Education]]="Post-graduate education",1,0)</f>
        <v>0</v>
      </c>
      <c r="BM563">
        <v>2</v>
      </c>
      <c r="BN563">
        <v>1</v>
      </c>
      <c r="BO563">
        <v>4</v>
      </c>
      <c r="BP563">
        <f>IF(Table13[[#This Row],[Monthly_Income 1_5500 2_8000 3_11000 4_15000 5_20000 6_27000 7_35000 8_5000 9_51000 98_0]]=1,1,0)</f>
        <v>0</v>
      </c>
      <c r="BQ563">
        <f>IF(Table13[[#This Row],[Monthly_Income 1_5500 2_8000 3_11000 4_15000 5_20000 6_27000 7_35000 8_5000 9_51000 98_0]]=2,1,0)</f>
        <v>0</v>
      </c>
      <c r="BR563">
        <f>IF(Table13[[#This Row],[Monthly_Income 1_5500 2_8000 3_11000 4_15000 5_20000 6_27000 7_35000 8_5000 9_51000 98_0]]=3,1,0)</f>
        <v>0</v>
      </c>
      <c r="BS563">
        <f>IF(Table13[[#This Row],[Monthly_Income 1_5500 2_8000 3_11000 4_15000 5_20000 6_27000 7_35000 8_5000 9_51000 98_0]]=4,1,0)</f>
        <v>1</v>
      </c>
      <c r="BT563">
        <f>IF(Table13[[#This Row],[Monthly_Income 1_5500 2_8000 3_11000 4_15000 5_20000 6_27000 7_35000 8_5000 9_51000 98_0]]=5,1,0)</f>
        <v>0</v>
      </c>
      <c r="BU563">
        <f>IF(Table13[[#This Row],[Monthly_Income 1_5500 2_8000 3_11000 4_15000 5_20000 6_27000 7_35000 8_5000 9_51000 98_0]]=6,1,0)</f>
        <v>0</v>
      </c>
      <c r="BV563">
        <f>IF(Table13[[#This Row],[Monthly_Income 1_5500 2_8000 3_11000 4_15000 5_20000 6_27000 7_35000 8_5000 9_51000 98_0]]=7,1,0)</f>
        <v>0</v>
      </c>
      <c r="BW563">
        <f>IF(Table13[[#This Row],[Monthly_Income 1_5500 2_8000 3_11000 4_15000 5_20000 6_27000 7_35000 8_5000 9_51000 98_0]]=8,1,0)</f>
        <v>0</v>
      </c>
      <c r="BX563">
        <f>IF(Table13[[#This Row],[Monthly_Income 1_5500 2_8000 3_11000 4_15000 5_20000 6_27000 7_35000 8_5000 9_51000 98_0]]=9,1,0)</f>
        <v>0</v>
      </c>
      <c r="BY563">
        <f>IF(Table13[[#This Row],[Monthly_Income 1_5500 2_8000 3_11000 4_15000 5_20000 6_27000 7_35000 8_5000 9_51000 98_0]]=98,1,0)</f>
        <v>0</v>
      </c>
      <c r="BZ563">
        <v>5</v>
      </c>
      <c r="CA563">
        <f>IF(Table13[[#This Row],[Monthly_Household_Income]]=1,1,0)</f>
        <v>0</v>
      </c>
      <c r="CB563">
        <f>IF(Table13[[#This Row],[Monthly_Household_Income]]=2,1,0)</f>
        <v>0</v>
      </c>
      <c r="CC563">
        <f>IF(Table13[[#This Row],[Monthly_Household_Income]]=3,1,0)</f>
        <v>0</v>
      </c>
      <c r="CD563">
        <f>IF(Table13[[#This Row],[Monthly_Household_Income]]=4,1,0)</f>
        <v>0</v>
      </c>
      <c r="CE563">
        <f>IF(Table13[[#This Row],[Monthly_Household_Income]]=5,1,0)</f>
        <v>1</v>
      </c>
      <c r="CF563">
        <f>IF(Table13[[#This Row],[Monthly_Household_Income]]=6,1,0)</f>
        <v>0</v>
      </c>
      <c r="CG563">
        <f>IF(Table13[[#This Row],[Monthly_Household_Income]]=7,1,0)</f>
        <v>0</v>
      </c>
      <c r="CH563">
        <f>IF(Table13[[#This Row],[Monthly_Household_Income]]=8,1,0)</f>
        <v>0</v>
      </c>
      <c r="CI563">
        <f>IF(Table13[[#This Row],[Monthly_Household_Income]]=9,1,0)</f>
        <v>0</v>
      </c>
      <c r="CJ563">
        <f>IF(Table13[[#This Row],[Monthly_Household_Income]]=98,1,0)</f>
        <v>0</v>
      </c>
    </row>
    <row r="564" spans="1:88">
      <c r="A564">
        <v>2061</v>
      </c>
      <c r="B564" s="1">
        <v>42972</v>
      </c>
      <c r="C564" t="s">
        <v>5</v>
      </c>
      <c r="D564">
        <v>9</v>
      </c>
      <c r="E564">
        <v>9</v>
      </c>
      <c r="F564">
        <v>8</v>
      </c>
      <c r="G564">
        <v>9</v>
      </c>
      <c r="H564">
        <v>9</v>
      </c>
      <c r="I564">
        <v>10</v>
      </c>
      <c r="J564" t="s">
        <v>16</v>
      </c>
      <c r="K564">
        <v>9</v>
      </c>
      <c r="L564">
        <v>8</v>
      </c>
      <c r="M564">
        <v>10</v>
      </c>
      <c r="N564">
        <v>10</v>
      </c>
      <c r="O564">
        <v>9</v>
      </c>
      <c r="P564">
        <v>10</v>
      </c>
      <c r="Q564">
        <v>8</v>
      </c>
      <c r="R564">
        <v>9</v>
      </c>
      <c r="S564">
        <v>8</v>
      </c>
      <c r="T564">
        <v>8</v>
      </c>
      <c r="U564">
        <v>10</v>
      </c>
      <c r="V564">
        <v>10</v>
      </c>
      <c r="W564">
        <v>9</v>
      </c>
      <c r="X564">
        <v>9</v>
      </c>
      <c r="Y564">
        <v>8</v>
      </c>
      <c r="Z564">
        <v>10</v>
      </c>
      <c r="AA564">
        <v>9</v>
      </c>
      <c r="AB564">
        <v>9</v>
      </c>
      <c r="AC564">
        <v>2</v>
      </c>
      <c r="AD564">
        <f>IF(Table13[[#This Row],[payment]]=1,1,0)</f>
        <v>0</v>
      </c>
      <c r="AE564">
        <f>IF(Table13[[#This Row],[payment]]=2,1,0)</f>
        <v>1</v>
      </c>
      <c r="AF564">
        <f>IF(Table13[[#This Row],[payment]]=3,1,0)</f>
        <v>0</v>
      </c>
      <c r="AG564">
        <v>1</v>
      </c>
      <c r="AH564">
        <f>IF(Table13[[#This Row],[method_payment]]=1,1,0)</f>
        <v>1</v>
      </c>
      <c r="AI564">
        <f>IF(Table13[[#This Row],[method_payment]]=2,1,0)</f>
        <v>0</v>
      </c>
      <c r="AJ564">
        <f>IF(Table13[[#This Row],[method_payment]]=3,1,0)</f>
        <v>0</v>
      </c>
      <c r="AK564">
        <f>IF(Table13[[#This Row],[method_payment]]=5,1,0)</f>
        <v>0</v>
      </c>
      <c r="AL564">
        <f>IF(Table13[[#This Row],[method_payment]]=6,1,0)</f>
        <v>0</v>
      </c>
      <c r="AM564" t="s">
        <v>16</v>
      </c>
      <c r="AN564" t="s">
        <v>15</v>
      </c>
      <c r="AO564">
        <v>1</v>
      </c>
      <c r="AP564" s="2">
        <v>169.12</v>
      </c>
      <c r="AQ564" s="3">
        <f>IF(AND(Table13[[#This Row],[Average_amount_spent_per_visit_last_3_months]]&gt;=1,Table13[[#This Row],[Average_amount_spent_per_visit_last_3_months]]&lt;=999),1,0)</f>
        <v>1</v>
      </c>
      <c r="AR564" s="3">
        <f>IF(AND(Table13[[#This Row],[Average_amount_spent_per_visit_last_3_months]]&gt;=1000,Table13[[#This Row],[Average_amount_spent_per_visit_last_3_months]]&lt;=6700),1,0)</f>
        <v>0</v>
      </c>
      <c r="AS564">
        <v>3</v>
      </c>
      <c r="AT564">
        <v>38</v>
      </c>
      <c r="AU564">
        <f>IF(AND(Table13[[#This Row],[Age]]&gt;=18,Table13[[#This Row],[Age]]&lt;=25),1,0)</f>
        <v>0</v>
      </c>
      <c r="AV564">
        <f>IF(AND(Table13[[#This Row],[Age]]&gt;=26,Table13[[#This Row],[Age]]&lt;=35),1,0)</f>
        <v>0</v>
      </c>
      <c r="AW564">
        <f>IF(AND(Table13[[#This Row],[Age]]&gt;=36,Table13[[#This Row],[Age]]&lt;=45),1,0)</f>
        <v>1</v>
      </c>
      <c r="AX564">
        <f>IF(AND(Table13[[#This Row],[Age]]&gt;=46,Table13[[#This Row],[Age]]&lt;=55),1,0)</f>
        <v>0</v>
      </c>
      <c r="AY564">
        <f>IF(AND(Table13[[#This Row],[Age]]&gt;=56,Table13[[#This Row],[Age]]&lt;=67),1,0)</f>
        <v>0</v>
      </c>
      <c r="AZ564" t="s">
        <v>25</v>
      </c>
      <c r="BA564">
        <f>IF(Table13[[#This Row],[Marital Status]]="Married",1,0)</f>
        <v>1</v>
      </c>
      <c r="BB564">
        <f>IF(Table13[[#This Row],[Marital Status]]="Single",1,0)</f>
        <v>0</v>
      </c>
      <c r="BC564" t="s">
        <v>28</v>
      </c>
      <c r="BD564">
        <f>IF(Table13[[#This Row],[gender]]="Male",1,0)</f>
        <v>0</v>
      </c>
      <c r="BE564">
        <f>IF(Table13[[#This Row],[gender]]="Female",1,0)</f>
        <v>1</v>
      </c>
      <c r="BF564" t="s">
        <v>23</v>
      </c>
      <c r="BG564">
        <f>IF(Table13[[#This Row],[Highest level of Education]]="Did not attend school",1,0)</f>
        <v>0</v>
      </c>
      <c r="BH564">
        <f>IF(Table13[[#This Row],[Highest level of Education]]="K12 completed",1,0)</f>
        <v>0</v>
      </c>
      <c r="BI564">
        <f>IF(Table13[[#This Row],[Highest level of Education]]="High School Completed",1,0)</f>
        <v>0</v>
      </c>
      <c r="BJ564">
        <f>IF(Table13[[#This Row],[Highest level of Education]]="Technical Diploma/Partially completed College",1,0)</f>
        <v>1</v>
      </c>
      <c r="BK564">
        <f>IF(Table13[[#This Row],[Highest level of Education]]="University/College Degree",1,0)</f>
        <v>0</v>
      </c>
      <c r="BL564">
        <f>IF(Table13[[#This Row],[Highest level of Education]]="Post-graduate education",1,0)</f>
        <v>0</v>
      </c>
      <c r="BM564">
        <v>3</v>
      </c>
      <c r="BN564">
        <v>1</v>
      </c>
      <c r="BO564">
        <v>4</v>
      </c>
      <c r="BP564">
        <f>IF(Table13[[#This Row],[Monthly_Income 1_5500 2_8000 3_11000 4_15000 5_20000 6_27000 7_35000 8_5000 9_51000 98_0]]=1,1,0)</f>
        <v>0</v>
      </c>
      <c r="BQ564">
        <f>IF(Table13[[#This Row],[Monthly_Income 1_5500 2_8000 3_11000 4_15000 5_20000 6_27000 7_35000 8_5000 9_51000 98_0]]=2,1,0)</f>
        <v>0</v>
      </c>
      <c r="BR564">
        <f>IF(Table13[[#This Row],[Monthly_Income 1_5500 2_8000 3_11000 4_15000 5_20000 6_27000 7_35000 8_5000 9_51000 98_0]]=3,1,0)</f>
        <v>0</v>
      </c>
      <c r="BS564">
        <f>IF(Table13[[#This Row],[Monthly_Income 1_5500 2_8000 3_11000 4_15000 5_20000 6_27000 7_35000 8_5000 9_51000 98_0]]=4,1,0)</f>
        <v>1</v>
      </c>
      <c r="BT564">
        <f>IF(Table13[[#This Row],[Monthly_Income 1_5500 2_8000 3_11000 4_15000 5_20000 6_27000 7_35000 8_5000 9_51000 98_0]]=5,1,0)</f>
        <v>0</v>
      </c>
      <c r="BU564">
        <f>IF(Table13[[#This Row],[Monthly_Income 1_5500 2_8000 3_11000 4_15000 5_20000 6_27000 7_35000 8_5000 9_51000 98_0]]=6,1,0)</f>
        <v>0</v>
      </c>
      <c r="BV564">
        <f>IF(Table13[[#This Row],[Monthly_Income 1_5500 2_8000 3_11000 4_15000 5_20000 6_27000 7_35000 8_5000 9_51000 98_0]]=7,1,0)</f>
        <v>0</v>
      </c>
      <c r="BW564">
        <f>IF(Table13[[#This Row],[Monthly_Income 1_5500 2_8000 3_11000 4_15000 5_20000 6_27000 7_35000 8_5000 9_51000 98_0]]=8,1,0)</f>
        <v>0</v>
      </c>
      <c r="BX564">
        <f>IF(Table13[[#This Row],[Monthly_Income 1_5500 2_8000 3_11000 4_15000 5_20000 6_27000 7_35000 8_5000 9_51000 98_0]]=9,1,0)</f>
        <v>0</v>
      </c>
      <c r="BY564">
        <f>IF(Table13[[#This Row],[Monthly_Income 1_5500 2_8000 3_11000 4_15000 5_20000 6_27000 7_35000 8_5000 9_51000 98_0]]=98,1,0)</f>
        <v>0</v>
      </c>
      <c r="BZ564">
        <v>5</v>
      </c>
      <c r="CA564">
        <f>IF(Table13[[#This Row],[Monthly_Household_Income]]=1,1,0)</f>
        <v>0</v>
      </c>
      <c r="CB564">
        <f>IF(Table13[[#This Row],[Monthly_Household_Income]]=2,1,0)</f>
        <v>0</v>
      </c>
      <c r="CC564">
        <f>IF(Table13[[#This Row],[Monthly_Household_Income]]=3,1,0)</f>
        <v>0</v>
      </c>
      <c r="CD564">
        <f>IF(Table13[[#This Row],[Monthly_Household_Income]]=4,1,0)</f>
        <v>0</v>
      </c>
      <c r="CE564">
        <f>IF(Table13[[#This Row],[Monthly_Household_Income]]=5,1,0)</f>
        <v>1</v>
      </c>
      <c r="CF564">
        <f>IF(Table13[[#This Row],[Monthly_Household_Income]]=6,1,0)</f>
        <v>0</v>
      </c>
      <c r="CG564">
        <f>IF(Table13[[#This Row],[Monthly_Household_Income]]=7,1,0)</f>
        <v>0</v>
      </c>
      <c r="CH564">
        <f>IF(Table13[[#This Row],[Monthly_Household_Income]]=8,1,0)</f>
        <v>0</v>
      </c>
      <c r="CI564">
        <f>IF(Table13[[#This Row],[Monthly_Household_Income]]=9,1,0)</f>
        <v>0</v>
      </c>
      <c r="CJ564">
        <f>IF(Table13[[#This Row],[Monthly_Household_Income]]=98,1,0)</f>
        <v>0</v>
      </c>
    </row>
    <row r="565" spans="1:88">
      <c r="A565">
        <v>2065</v>
      </c>
      <c r="B565" s="1">
        <v>42969</v>
      </c>
      <c r="C565" t="s">
        <v>32</v>
      </c>
      <c r="D565">
        <v>8</v>
      </c>
      <c r="E565">
        <v>8</v>
      </c>
      <c r="F565">
        <v>9</v>
      </c>
      <c r="G565">
        <v>8</v>
      </c>
      <c r="H565">
        <v>9</v>
      </c>
      <c r="I565">
        <v>9</v>
      </c>
      <c r="J565" t="s">
        <v>16</v>
      </c>
      <c r="K565">
        <v>9</v>
      </c>
      <c r="L565">
        <v>8</v>
      </c>
      <c r="M565">
        <v>7</v>
      </c>
      <c r="N565">
        <v>7</v>
      </c>
      <c r="O565">
        <v>8</v>
      </c>
      <c r="P565">
        <v>8</v>
      </c>
      <c r="Q565">
        <v>7</v>
      </c>
      <c r="R565">
        <v>9</v>
      </c>
      <c r="S565">
        <v>7</v>
      </c>
      <c r="T565">
        <v>8</v>
      </c>
      <c r="U565">
        <v>7</v>
      </c>
      <c r="V565">
        <v>8</v>
      </c>
      <c r="W565">
        <v>9</v>
      </c>
      <c r="X565">
        <v>6</v>
      </c>
      <c r="Y565">
        <v>9</v>
      </c>
      <c r="Z565">
        <v>9</v>
      </c>
      <c r="AA565">
        <v>6</v>
      </c>
      <c r="AB565">
        <v>8</v>
      </c>
      <c r="AC565">
        <v>1</v>
      </c>
      <c r="AD565">
        <f>IF(Table13[[#This Row],[payment]]=1,1,0)</f>
        <v>1</v>
      </c>
      <c r="AE565">
        <f>IF(Table13[[#This Row],[payment]]=2,1,0)</f>
        <v>0</v>
      </c>
      <c r="AF565">
        <f>IF(Table13[[#This Row],[payment]]=3,1,0)</f>
        <v>0</v>
      </c>
      <c r="AG565">
        <v>2</v>
      </c>
      <c r="AH565">
        <f>IF(Table13[[#This Row],[method_payment]]=1,1,0)</f>
        <v>0</v>
      </c>
      <c r="AI565">
        <f>IF(Table13[[#This Row],[method_payment]]=2,1,0)</f>
        <v>1</v>
      </c>
      <c r="AJ565">
        <f>IF(Table13[[#This Row],[method_payment]]=3,1,0)</f>
        <v>0</v>
      </c>
      <c r="AK565">
        <f>IF(Table13[[#This Row],[method_payment]]=5,1,0)</f>
        <v>0</v>
      </c>
      <c r="AL565">
        <f>IF(Table13[[#This Row],[method_payment]]=6,1,0)</f>
        <v>0</v>
      </c>
      <c r="AM565" t="s">
        <v>16</v>
      </c>
      <c r="AN565" t="s">
        <v>16</v>
      </c>
      <c r="AO565">
        <v>4</v>
      </c>
      <c r="AP565" s="2">
        <v>59.42</v>
      </c>
      <c r="AQ565" s="3">
        <f>IF(AND(Table13[[#This Row],[Average_amount_spent_per_visit_last_3_months]]&gt;=1,Table13[[#This Row],[Average_amount_spent_per_visit_last_3_months]]&lt;=999),1,0)</f>
        <v>1</v>
      </c>
      <c r="AR565" s="3">
        <f>IF(AND(Table13[[#This Row],[Average_amount_spent_per_visit_last_3_months]]&gt;=1000,Table13[[#This Row],[Average_amount_spent_per_visit_last_3_months]]&lt;=6700),1,0)</f>
        <v>0</v>
      </c>
      <c r="AS565">
        <v>2</v>
      </c>
      <c r="AT565">
        <v>42</v>
      </c>
      <c r="AU565">
        <f>IF(AND(Table13[[#This Row],[Age]]&gt;=18,Table13[[#This Row],[Age]]&lt;=25),1,0)</f>
        <v>0</v>
      </c>
      <c r="AV565">
        <f>IF(AND(Table13[[#This Row],[Age]]&gt;=26,Table13[[#This Row],[Age]]&lt;=35),1,0)</f>
        <v>0</v>
      </c>
      <c r="AW565">
        <f>IF(AND(Table13[[#This Row],[Age]]&gt;=36,Table13[[#This Row],[Age]]&lt;=45),1,0)</f>
        <v>1</v>
      </c>
      <c r="AX565">
        <f>IF(AND(Table13[[#This Row],[Age]]&gt;=46,Table13[[#This Row],[Age]]&lt;=55),1,0)</f>
        <v>0</v>
      </c>
      <c r="AY565">
        <f>IF(AND(Table13[[#This Row],[Age]]&gt;=56,Table13[[#This Row],[Age]]&lt;=67),1,0)</f>
        <v>0</v>
      </c>
      <c r="AZ565" t="s">
        <v>25</v>
      </c>
      <c r="BA565">
        <f>IF(Table13[[#This Row],[Marital Status]]="Married",1,0)</f>
        <v>1</v>
      </c>
      <c r="BB565">
        <f>IF(Table13[[#This Row],[Marital Status]]="Single",1,0)</f>
        <v>0</v>
      </c>
      <c r="BC565" t="s">
        <v>27</v>
      </c>
      <c r="BD565">
        <f>IF(Table13[[#This Row],[gender]]="Male",1,0)</f>
        <v>1</v>
      </c>
      <c r="BE565">
        <f>IF(Table13[[#This Row],[gender]]="Female",1,0)</f>
        <v>0</v>
      </c>
      <c r="BF565" t="s">
        <v>22</v>
      </c>
      <c r="BG565">
        <f>IF(Table13[[#This Row],[Highest level of Education]]="Did not attend school",1,0)</f>
        <v>0</v>
      </c>
      <c r="BH565">
        <f>IF(Table13[[#This Row],[Highest level of Education]]="K12 completed",1,0)</f>
        <v>1</v>
      </c>
      <c r="BI565">
        <f>IF(Table13[[#This Row],[Highest level of Education]]="High School Completed",1,0)</f>
        <v>0</v>
      </c>
      <c r="BJ565">
        <f>IF(Table13[[#This Row],[Highest level of Education]]="Technical Diploma/Partially completed College",1,0)</f>
        <v>0</v>
      </c>
      <c r="BK565">
        <f>IF(Table13[[#This Row],[Highest level of Education]]="University/College Degree",1,0)</f>
        <v>0</v>
      </c>
      <c r="BL565">
        <f>IF(Table13[[#This Row],[Highest level of Education]]="Post-graduate education",1,0)</f>
        <v>0</v>
      </c>
      <c r="BM565">
        <v>3</v>
      </c>
      <c r="BN565">
        <v>1</v>
      </c>
      <c r="BO565">
        <v>4</v>
      </c>
      <c r="BP565">
        <f>IF(Table13[[#This Row],[Monthly_Income 1_5500 2_8000 3_11000 4_15000 5_20000 6_27000 7_35000 8_5000 9_51000 98_0]]=1,1,0)</f>
        <v>0</v>
      </c>
      <c r="BQ565">
        <f>IF(Table13[[#This Row],[Monthly_Income 1_5500 2_8000 3_11000 4_15000 5_20000 6_27000 7_35000 8_5000 9_51000 98_0]]=2,1,0)</f>
        <v>0</v>
      </c>
      <c r="BR565">
        <f>IF(Table13[[#This Row],[Monthly_Income 1_5500 2_8000 3_11000 4_15000 5_20000 6_27000 7_35000 8_5000 9_51000 98_0]]=3,1,0)</f>
        <v>0</v>
      </c>
      <c r="BS565">
        <f>IF(Table13[[#This Row],[Monthly_Income 1_5500 2_8000 3_11000 4_15000 5_20000 6_27000 7_35000 8_5000 9_51000 98_0]]=4,1,0)</f>
        <v>1</v>
      </c>
      <c r="BT565">
        <f>IF(Table13[[#This Row],[Monthly_Income 1_5500 2_8000 3_11000 4_15000 5_20000 6_27000 7_35000 8_5000 9_51000 98_0]]=5,1,0)</f>
        <v>0</v>
      </c>
      <c r="BU565">
        <f>IF(Table13[[#This Row],[Monthly_Income 1_5500 2_8000 3_11000 4_15000 5_20000 6_27000 7_35000 8_5000 9_51000 98_0]]=6,1,0)</f>
        <v>0</v>
      </c>
      <c r="BV565">
        <f>IF(Table13[[#This Row],[Monthly_Income 1_5500 2_8000 3_11000 4_15000 5_20000 6_27000 7_35000 8_5000 9_51000 98_0]]=7,1,0)</f>
        <v>0</v>
      </c>
      <c r="BW565">
        <f>IF(Table13[[#This Row],[Monthly_Income 1_5500 2_8000 3_11000 4_15000 5_20000 6_27000 7_35000 8_5000 9_51000 98_0]]=8,1,0)</f>
        <v>0</v>
      </c>
      <c r="BX565">
        <f>IF(Table13[[#This Row],[Monthly_Income 1_5500 2_8000 3_11000 4_15000 5_20000 6_27000 7_35000 8_5000 9_51000 98_0]]=9,1,0)</f>
        <v>0</v>
      </c>
      <c r="BY565">
        <f>IF(Table13[[#This Row],[Monthly_Income 1_5500 2_8000 3_11000 4_15000 5_20000 6_27000 7_35000 8_5000 9_51000 98_0]]=98,1,0)</f>
        <v>0</v>
      </c>
      <c r="BZ565">
        <v>5</v>
      </c>
      <c r="CA565">
        <f>IF(Table13[[#This Row],[Monthly_Household_Income]]=1,1,0)</f>
        <v>0</v>
      </c>
      <c r="CB565">
        <f>IF(Table13[[#This Row],[Monthly_Household_Income]]=2,1,0)</f>
        <v>0</v>
      </c>
      <c r="CC565">
        <f>IF(Table13[[#This Row],[Monthly_Household_Income]]=3,1,0)</f>
        <v>0</v>
      </c>
      <c r="CD565">
        <f>IF(Table13[[#This Row],[Monthly_Household_Income]]=4,1,0)</f>
        <v>0</v>
      </c>
      <c r="CE565">
        <f>IF(Table13[[#This Row],[Monthly_Household_Income]]=5,1,0)</f>
        <v>1</v>
      </c>
      <c r="CF565">
        <f>IF(Table13[[#This Row],[Monthly_Household_Income]]=6,1,0)</f>
        <v>0</v>
      </c>
      <c r="CG565">
        <f>IF(Table13[[#This Row],[Monthly_Household_Income]]=7,1,0)</f>
        <v>0</v>
      </c>
      <c r="CH565">
        <f>IF(Table13[[#This Row],[Monthly_Household_Income]]=8,1,0)</f>
        <v>0</v>
      </c>
      <c r="CI565">
        <f>IF(Table13[[#This Row],[Monthly_Household_Income]]=9,1,0)</f>
        <v>0</v>
      </c>
      <c r="CJ565">
        <f>IF(Table13[[#This Row],[Monthly_Household_Income]]=98,1,0)</f>
        <v>0</v>
      </c>
    </row>
    <row r="566" spans="1:88">
      <c r="A566">
        <v>2066</v>
      </c>
      <c r="B566" s="1">
        <v>43131</v>
      </c>
      <c r="C566" t="s">
        <v>32</v>
      </c>
      <c r="D566">
        <v>8</v>
      </c>
      <c r="E566">
        <v>7</v>
      </c>
      <c r="F566">
        <v>7</v>
      </c>
      <c r="G566">
        <v>7</v>
      </c>
      <c r="H566">
        <v>6</v>
      </c>
      <c r="I566">
        <v>7</v>
      </c>
      <c r="J566" t="s">
        <v>15</v>
      </c>
      <c r="K566">
        <v>6</v>
      </c>
      <c r="L566">
        <v>8</v>
      </c>
      <c r="M566">
        <v>9</v>
      </c>
      <c r="N566">
        <v>7</v>
      </c>
      <c r="O566">
        <v>8</v>
      </c>
      <c r="P566">
        <v>6</v>
      </c>
      <c r="Q566">
        <v>6</v>
      </c>
      <c r="R566">
        <v>7</v>
      </c>
      <c r="S566">
        <v>7</v>
      </c>
      <c r="T566">
        <v>7</v>
      </c>
      <c r="U566">
        <v>8</v>
      </c>
      <c r="V566">
        <v>6</v>
      </c>
      <c r="W566">
        <v>6</v>
      </c>
      <c r="X566">
        <v>6</v>
      </c>
      <c r="Y566">
        <v>8</v>
      </c>
      <c r="Z566">
        <v>10</v>
      </c>
      <c r="AA566">
        <v>6</v>
      </c>
      <c r="AB566">
        <v>7</v>
      </c>
      <c r="AC566">
        <v>1</v>
      </c>
      <c r="AD566">
        <f>IF(Table13[[#This Row],[payment]]=1,1,0)</f>
        <v>1</v>
      </c>
      <c r="AE566">
        <f>IF(Table13[[#This Row],[payment]]=2,1,0)</f>
        <v>0</v>
      </c>
      <c r="AF566">
        <f>IF(Table13[[#This Row],[payment]]=3,1,0)</f>
        <v>0</v>
      </c>
      <c r="AG566">
        <v>1</v>
      </c>
      <c r="AH566">
        <f>IF(Table13[[#This Row],[method_payment]]=1,1,0)</f>
        <v>1</v>
      </c>
      <c r="AI566">
        <f>IF(Table13[[#This Row],[method_payment]]=2,1,0)</f>
        <v>0</v>
      </c>
      <c r="AJ566">
        <f>IF(Table13[[#This Row],[method_payment]]=3,1,0)</f>
        <v>0</v>
      </c>
      <c r="AK566">
        <f>IF(Table13[[#This Row],[method_payment]]=5,1,0)</f>
        <v>0</v>
      </c>
      <c r="AL566">
        <f>IF(Table13[[#This Row],[method_payment]]=6,1,0)</f>
        <v>0</v>
      </c>
      <c r="AM566" t="s">
        <v>16</v>
      </c>
      <c r="AN566" t="s">
        <v>16</v>
      </c>
      <c r="AO566">
        <v>6</v>
      </c>
      <c r="AP566" s="2">
        <v>63.47</v>
      </c>
      <c r="AQ566" s="3">
        <f>IF(AND(Table13[[#This Row],[Average_amount_spent_per_visit_last_3_months]]&gt;=1,Table13[[#This Row],[Average_amount_spent_per_visit_last_3_months]]&lt;=999),1,0)</f>
        <v>1</v>
      </c>
      <c r="AR566" s="3">
        <f>IF(AND(Table13[[#This Row],[Average_amount_spent_per_visit_last_3_months]]&gt;=1000,Table13[[#This Row],[Average_amount_spent_per_visit_last_3_months]]&lt;=6700),1,0)</f>
        <v>0</v>
      </c>
      <c r="AS566">
        <v>2</v>
      </c>
      <c r="AT566">
        <v>47</v>
      </c>
      <c r="AU566">
        <f>IF(AND(Table13[[#This Row],[Age]]&gt;=18,Table13[[#This Row],[Age]]&lt;=25),1,0)</f>
        <v>0</v>
      </c>
      <c r="AV566">
        <f>IF(AND(Table13[[#This Row],[Age]]&gt;=26,Table13[[#This Row],[Age]]&lt;=35),1,0)</f>
        <v>0</v>
      </c>
      <c r="AW566">
        <f>IF(AND(Table13[[#This Row],[Age]]&gt;=36,Table13[[#This Row],[Age]]&lt;=45),1,0)</f>
        <v>0</v>
      </c>
      <c r="AX566">
        <f>IF(AND(Table13[[#This Row],[Age]]&gt;=46,Table13[[#This Row],[Age]]&lt;=55),1,0)</f>
        <v>1</v>
      </c>
      <c r="AY566">
        <f>IF(AND(Table13[[#This Row],[Age]]&gt;=56,Table13[[#This Row],[Age]]&lt;=67),1,0)</f>
        <v>0</v>
      </c>
      <c r="AZ566" t="s">
        <v>25</v>
      </c>
      <c r="BA566">
        <f>IF(Table13[[#This Row],[Marital Status]]="Married",1,0)</f>
        <v>1</v>
      </c>
      <c r="BB566">
        <f>IF(Table13[[#This Row],[Marital Status]]="Single",1,0)</f>
        <v>0</v>
      </c>
      <c r="BC566" t="s">
        <v>28</v>
      </c>
      <c r="BD566">
        <f>IF(Table13[[#This Row],[gender]]="Male",1,0)</f>
        <v>0</v>
      </c>
      <c r="BE566">
        <f>IF(Table13[[#This Row],[gender]]="Female",1,0)</f>
        <v>1</v>
      </c>
      <c r="BF566" t="s">
        <v>23</v>
      </c>
      <c r="BG566">
        <f>IF(Table13[[#This Row],[Highest level of Education]]="Did not attend school",1,0)</f>
        <v>0</v>
      </c>
      <c r="BH566">
        <f>IF(Table13[[#This Row],[Highest level of Education]]="K12 completed",1,0)</f>
        <v>0</v>
      </c>
      <c r="BI566">
        <f>IF(Table13[[#This Row],[Highest level of Education]]="High School Completed",1,0)</f>
        <v>0</v>
      </c>
      <c r="BJ566">
        <f>IF(Table13[[#This Row],[Highest level of Education]]="Technical Diploma/Partially completed College",1,0)</f>
        <v>1</v>
      </c>
      <c r="BK566">
        <f>IF(Table13[[#This Row],[Highest level of Education]]="University/College Degree",1,0)</f>
        <v>0</v>
      </c>
      <c r="BL566">
        <f>IF(Table13[[#This Row],[Highest level of Education]]="Post-graduate education",1,0)</f>
        <v>0</v>
      </c>
      <c r="BM566">
        <v>4</v>
      </c>
      <c r="BN566">
        <v>3</v>
      </c>
      <c r="BO566" t="s">
        <v>1</v>
      </c>
      <c r="BP566">
        <f>IF(Table13[[#This Row],[Monthly_Income 1_5500 2_8000 3_11000 4_15000 5_20000 6_27000 7_35000 8_5000 9_51000 98_0]]=1,1,0)</f>
        <v>0</v>
      </c>
      <c r="BQ566">
        <f>IF(Table13[[#This Row],[Monthly_Income 1_5500 2_8000 3_11000 4_15000 5_20000 6_27000 7_35000 8_5000 9_51000 98_0]]=2,1,0)</f>
        <v>0</v>
      </c>
      <c r="BR566">
        <f>IF(Table13[[#This Row],[Monthly_Income 1_5500 2_8000 3_11000 4_15000 5_20000 6_27000 7_35000 8_5000 9_51000 98_0]]=3,1,0)</f>
        <v>0</v>
      </c>
      <c r="BS566">
        <f>IF(Table13[[#This Row],[Monthly_Income 1_5500 2_8000 3_11000 4_15000 5_20000 6_27000 7_35000 8_5000 9_51000 98_0]]=4,1,0)</f>
        <v>0</v>
      </c>
      <c r="BT566">
        <f>IF(Table13[[#This Row],[Monthly_Income 1_5500 2_8000 3_11000 4_15000 5_20000 6_27000 7_35000 8_5000 9_51000 98_0]]=5,1,0)</f>
        <v>0</v>
      </c>
      <c r="BU566">
        <f>IF(Table13[[#This Row],[Monthly_Income 1_5500 2_8000 3_11000 4_15000 5_20000 6_27000 7_35000 8_5000 9_51000 98_0]]=6,1,0)</f>
        <v>0</v>
      </c>
      <c r="BV566">
        <f>IF(Table13[[#This Row],[Monthly_Income 1_5500 2_8000 3_11000 4_15000 5_20000 6_27000 7_35000 8_5000 9_51000 98_0]]=7,1,0)</f>
        <v>0</v>
      </c>
      <c r="BW566">
        <f>IF(Table13[[#This Row],[Monthly_Income 1_5500 2_8000 3_11000 4_15000 5_20000 6_27000 7_35000 8_5000 9_51000 98_0]]=8,1,0)</f>
        <v>0</v>
      </c>
      <c r="BX566">
        <f>IF(Table13[[#This Row],[Monthly_Income 1_5500 2_8000 3_11000 4_15000 5_20000 6_27000 7_35000 8_5000 9_51000 98_0]]=9,1,0)</f>
        <v>0</v>
      </c>
      <c r="BY566">
        <f>IF(Table13[[#This Row],[Monthly_Income 1_5500 2_8000 3_11000 4_15000 5_20000 6_27000 7_35000 8_5000 9_51000 98_0]]=98,1,0)</f>
        <v>0</v>
      </c>
      <c r="BZ566">
        <v>4</v>
      </c>
      <c r="CA566">
        <f>IF(Table13[[#This Row],[Monthly_Household_Income]]=1,1,0)</f>
        <v>0</v>
      </c>
      <c r="CB566">
        <f>IF(Table13[[#This Row],[Monthly_Household_Income]]=2,1,0)</f>
        <v>0</v>
      </c>
      <c r="CC566">
        <f>IF(Table13[[#This Row],[Monthly_Household_Income]]=3,1,0)</f>
        <v>0</v>
      </c>
      <c r="CD566">
        <f>IF(Table13[[#This Row],[Monthly_Household_Income]]=4,1,0)</f>
        <v>1</v>
      </c>
      <c r="CE566">
        <f>IF(Table13[[#This Row],[Monthly_Household_Income]]=5,1,0)</f>
        <v>0</v>
      </c>
      <c r="CF566">
        <f>IF(Table13[[#This Row],[Monthly_Household_Income]]=6,1,0)</f>
        <v>0</v>
      </c>
      <c r="CG566">
        <f>IF(Table13[[#This Row],[Monthly_Household_Income]]=7,1,0)</f>
        <v>0</v>
      </c>
      <c r="CH566">
        <f>IF(Table13[[#This Row],[Monthly_Household_Income]]=8,1,0)</f>
        <v>0</v>
      </c>
      <c r="CI566">
        <f>IF(Table13[[#This Row],[Monthly_Household_Income]]=9,1,0)</f>
        <v>0</v>
      </c>
      <c r="CJ566">
        <f>IF(Table13[[#This Row],[Monthly_Household_Income]]=98,1,0)</f>
        <v>0</v>
      </c>
    </row>
    <row r="567" spans="1:88">
      <c r="A567">
        <v>2074</v>
      </c>
      <c r="B567" s="1">
        <v>42950</v>
      </c>
      <c r="C567" t="s">
        <v>32</v>
      </c>
      <c r="D567">
        <v>6</v>
      </c>
      <c r="E567">
        <v>7</v>
      </c>
      <c r="F567">
        <v>7</v>
      </c>
      <c r="G567">
        <v>8</v>
      </c>
      <c r="H567">
        <v>7</v>
      </c>
      <c r="I567">
        <v>8</v>
      </c>
      <c r="J567" t="s">
        <v>16</v>
      </c>
      <c r="K567">
        <v>8</v>
      </c>
      <c r="L567">
        <v>8</v>
      </c>
      <c r="M567">
        <v>9</v>
      </c>
      <c r="N567">
        <v>10</v>
      </c>
      <c r="O567">
        <v>7</v>
      </c>
      <c r="P567">
        <v>9</v>
      </c>
      <c r="Q567">
        <v>9</v>
      </c>
      <c r="R567">
        <v>9</v>
      </c>
      <c r="S567">
        <v>8</v>
      </c>
      <c r="T567">
        <v>7</v>
      </c>
      <c r="U567">
        <v>7</v>
      </c>
      <c r="V567">
        <v>8</v>
      </c>
      <c r="W567">
        <v>8</v>
      </c>
      <c r="X567">
        <v>9</v>
      </c>
      <c r="Y567">
        <v>7</v>
      </c>
      <c r="Z567">
        <v>7</v>
      </c>
      <c r="AA567">
        <v>7</v>
      </c>
      <c r="AB567">
        <v>0</v>
      </c>
      <c r="AC567">
        <v>3</v>
      </c>
      <c r="AD567">
        <f>IF(Table13[[#This Row],[payment]]=1,1,0)</f>
        <v>0</v>
      </c>
      <c r="AE567">
        <f>IF(Table13[[#This Row],[payment]]=2,1,0)</f>
        <v>0</v>
      </c>
      <c r="AF567">
        <f>IF(Table13[[#This Row],[payment]]=3,1,0)</f>
        <v>1</v>
      </c>
      <c r="AG567">
        <v>1</v>
      </c>
      <c r="AH567">
        <f>IF(Table13[[#This Row],[method_payment]]=1,1,0)</f>
        <v>1</v>
      </c>
      <c r="AI567">
        <f>IF(Table13[[#This Row],[method_payment]]=2,1,0)</f>
        <v>0</v>
      </c>
      <c r="AJ567">
        <f>IF(Table13[[#This Row],[method_payment]]=3,1,0)</f>
        <v>0</v>
      </c>
      <c r="AK567">
        <f>IF(Table13[[#This Row],[method_payment]]=5,1,0)</f>
        <v>0</v>
      </c>
      <c r="AL567">
        <f>IF(Table13[[#This Row],[method_payment]]=6,1,0)</f>
        <v>0</v>
      </c>
      <c r="AM567" t="s">
        <v>16</v>
      </c>
      <c r="AN567" t="s">
        <v>15</v>
      </c>
      <c r="AO567">
        <v>2</v>
      </c>
      <c r="AP567" s="2">
        <v>287.87</v>
      </c>
      <c r="AQ567" s="3">
        <f>IF(AND(Table13[[#This Row],[Average_amount_spent_per_visit_last_3_months]]&gt;=1,Table13[[#This Row],[Average_amount_spent_per_visit_last_3_months]]&lt;=999),1,0)</f>
        <v>1</v>
      </c>
      <c r="AR567" s="3">
        <f>IF(AND(Table13[[#This Row],[Average_amount_spent_per_visit_last_3_months]]&gt;=1000,Table13[[#This Row],[Average_amount_spent_per_visit_last_3_months]]&lt;=6700),1,0)</f>
        <v>0</v>
      </c>
      <c r="AS567">
        <v>1</v>
      </c>
      <c r="AT567">
        <v>35</v>
      </c>
      <c r="AU567">
        <f>IF(AND(Table13[[#This Row],[Age]]&gt;=18,Table13[[#This Row],[Age]]&lt;=25),1,0)</f>
        <v>0</v>
      </c>
      <c r="AV567">
        <f>IF(AND(Table13[[#This Row],[Age]]&gt;=26,Table13[[#This Row],[Age]]&lt;=35),1,0)</f>
        <v>1</v>
      </c>
      <c r="AW567">
        <f>IF(AND(Table13[[#This Row],[Age]]&gt;=36,Table13[[#This Row],[Age]]&lt;=45),1,0)</f>
        <v>0</v>
      </c>
      <c r="AX567">
        <f>IF(AND(Table13[[#This Row],[Age]]&gt;=46,Table13[[#This Row],[Age]]&lt;=55),1,0)</f>
        <v>0</v>
      </c>
      <c r="AY567">
        <f>IF(AND(Table13[[#This Row],[Age]]&gt;=56,Table13[[#This Row],[Age]]&lt;=67),1,0)</f>
        <v>0</v>
      </c>
      <c r="AZ567" t="s">
        <v>25</v>
      </c>
      <c r="BA567">
        <f>IF(Table13[[#This Row],[Marital Status]]="Married",1,0)</f>
        <v>1</v>
      </c>
      <c r="BB567">
        <f>IF(Table13[[#This Row],[Marital Status]]="Single",1,0)</f>
        <v>0</v>
      </c>
      <c r="BC567" t="s">
        <v>28</v>
      </c>
      <c r="BD567">
        <f>IF(Table13[[#This Row],[gender]]="Male",1,0)</f>
        <v>0</v>
      </c>
      <c r="BE567">
        <f>IF(Table13[[#This Row],[gender]]="Female",1,0)</f>
        <v>1</v>
      </c>
      <c r="BF567" t="s">
        <v>19</v>
      </c>
      <c r="BG567">
        <f>IF(Table13[[#This Row],[Highest level of Education]]="Did not attend school",1,0)</f>
        <v>0</v>
      </c>
      <c r="BH567">
        <f>IF(Table13[[#This Row],[Highest level of Education]]="K12 completed",1,0)</f>
        <v>0</v>
      </c>
      <c r="BI567">
        <f>IF(Table13[[#This Row],[Highest level of Education]]="High School Completed",1,0)</f>
        <v>0</v>
      </c>
      <c r="BJ567">
        <f>IF(Table13[[#This Row],[Highest level of Education]]="Technical Diploma/Partially completed College",1,0)</f>
        <v>0</v>
      </c>
      <c r="BK567">
        <f>IF(Table13[[#This Row],[Highest level of Education]]="University/College Degree",1,0)</f>
        <v>1</v>
      </c>
      <c r="BL567">
        <f>IF(Table13[[#This Row],[Highest level of Education]]="Post-graduate education",1,0)</f>
        <v>0</v>
      </c>
      <c r="BM567">
        <v>3</v>
      </c>
      <c r="BN567">
        <v>1</v>
      </c>
      <c r="BO567">
        <v>5</v>
      </c>
      <c r="BP567">
        <f>IF(Table13[[#This Row],[Monthly_Income 1_5500 2_8000 3_11000 4_15000 5_20000 6_27000 7_35000 8_5000 9_51000 98_0]]=1,1,0)</f>
        <v>0</v>
      </c>
      <c r="BQ567">
        <f>IF(Table13[[#This Row],[Monthly_Income 1_5500 2_8000 3_11000 4_15000 5_20000 6_27000 7_35000 8_5000 9_51000 98_0]]=2,1,0)</f>
        <v>0</v>
      </c>
      <c r="BR567">
        <f>IF(Table13[[#This Row],[Monthly_Income 1_5500 2_8000 3_11000 4_15000 5_20000 6_27000 7_35000 8_5000 9_51000 98_0]]=3,1,0)</f>
        <v>0</v>
      </c>
      <c r="BS567">
        <f>IF(Table13[[#This Row],[Monthly_Income 1_5500 2_8000 3_11000 4_15000 5_20000 6_27000 7_35000 8_5000 9_51000 98_0]]=4,1,0)</f>
        <v>0</v>
      </c>
      <c r="BT567">
        <f>IF(Table13[[#This Row],[Monthly_Income 1_5500 2_8000 3_11000 4_15000 5_20000 6_27000 7_35000 8_5000 9_51000 98_0]]=5,1,0)</f>
        <v>1</v>
      </c>
      <c r="BU567">
        <f>IF(Table13[[#This Row],[Monthly_Income 1_5500 2_8000 3_11000 4_15000 5_20000 6_27000 7_35000 8_5000 9_51000 98_0]]=6,1,0)</f>
        <v>0</v>
      </c>
      <c r="BV567">
        <f>IF(Table13[[#This Row],[Monthly_Income 1_5500 2_8000 3_11000 4_15000 5_20000 6_27000 7_35000 8_5000 9_51000 98_0]]=7,1,0)</f>
        <v>0</v>
      </c>
      <c r="BW567">
        <f>IF(Table13[[#This Row],[Monthly_Income 1_5500 2_8000 3_11000 4_15000 5_20000 6_27000 7_35000 8_5000 9_51000 98_0]]=8,1,0)</f>
        <v>0</v>
      </c>
      <c r="BX567">
        <f>IF(Table13[[#This Row],[Monthly_Income 1_5500 2_8000 3_11000 4_15000 5_20000 6_27000 7_35000 8_5000 9_51000 98_0]]=9,1,0)</f>
        <v>0</v>
      </c>
      <c r="BY567">
        <f>IF(Table13[[#This Row],[Monthly_Income 1_5500 2_8000 3_11000 4_15000 5_20000 6_27000 7_35000 8_5000 9_51000 98_0]]=98,1,0)</f>
        <v>0</v>
      </c>
      <c r="BZ567">
        <v>6</v>
      </c>
      <c r="CA567">
        <f>IF(Table13[[#This Row],[Monthly_Household_Income]]=1,1,0)</f>
        <v>0</v>
      </c>
      <c r="CB567">
        <f>IF(Table13[[#This Row],[Monthly_Household_Income]]=2,1,0)</f>
        <v>0</v>
      </c>
      <c r="CC567">
        <f>IF(Table13[[#This Row],[Monthly_Household_Income]]=3,1,0)</f>
        <v>0</v>
      </c>
      <c r="CD567">
        <f>IF(Table13[[#This Row],[Monthly_Household_Income]]=4,1,0)</f>
        <v>0</v>
      </c>
      <c r="CE567">
        <f>IF(Table13[[#This Row],[Monthly_Household_Income]]=5,1,0)</f>
        <v>0</v>
      </c>
      <c r="CF567">
        <f>IF(Table13[[#This Row],[Monthly_Household_Income]]=6,1,0)</f>
        <v>1</v>
      </c>
      <c r="CG567">
        <f>IF(Table13[[#This Row],[Monthly_Household_Income]]=7,1,0)</f>
        <v>0</v>
      </c>
      <c r="CH567">
        <f>IF(Table13[[#This Row],[Monthly_Household_Income]]=8,1,0)</f>
        <v>0</v>
      </c>
      <c r="CI567">
        <f>IF(Table13[[#This Row],[Monthly_Household_Income]]=9,1,0)</f>
        <v>0</v>
      </c>
      <c r="CJ567">
        <f>IF(Table13[[#This Row],[Monthly_Household_Income]]=98,1,0)</f>
        <v>0</v>
      </c>
    </row>
    <row r="568" spans="1:88">
      <c r="A568">
        <v>2075</v>
      </c>
      <c r="B568" s="1">
        <v>43192</v>
      </c>
      <c r="C568" t="s">
        <v>2</v>
      </c>
      <c r="D568">
        <v>7</v>
      </c>
      <c r="E568">
        <v>6</v>
      </c>
      <c r="F568">
        <v>8</v>
      </c>
      <c r="G568">
        <v>6</v>
      </c>
      <c r="H568">
        <v>7</v>
      </c>
      <c r="I568">
        <v>7</v>
      </c>
      <c r="J568" t="s">
        <v>15</v>
      </c>
      <c r="K568">
        <v>8</v>
      </c>
      <c r="L568">
        <v>8</v>
      </c>
      <c r="M568">
        <v>8</v>
      </c>
      <c r="N568">
        <v>8</v>
      </c>
      <c r="O568">
        <v>8</v>
      </c>
      <c r="P568">
        <v>7</v>
      </c>
      <c r="Q568">
        <v>8</v>
      </c>
      <c r="R568">
        <v>7</v>
      </c>
      <c r="S568">
        <v>7</v>
      </c>
      <c r="T568">
        <v>8</v>
      </c>
      <c r="U568">
        <v>6</v>
      </c>
      <c r="V568">
        <v>7</v>
      </c>
      <c r="W568">
        <v>6</v>
      </c>
      <c r="X568">
        <v>8</v>
      </c>
      <c r="Y568">
        <v>6</v>
      </c>
      <c r="Z568">
        <v>7</v>
      </c>
      <c r="AA568">
        <v>6</v>
      </c>
      <c r="AB568">
        <v>6</v>
      </c>
      <c r="AC568">
        <v>1</v>
      </c>
      <c r="AD568">
        <f>IF(Table13[[#This Row],[payment]]=1,1,0)</f>
        <v>1</v>
      </c>
      <c r="AE568">
        <f>IF(Table13[[#This Row],[payment]]=2,1,0)</f>
        <v>0</v>
      </c>
      <c r="AF568">
        <f>IF(Table13[[#This Row],[payment]]=3,1,0)</f>
        <v>0</v>
      </c>
      <c r="AG568">
        <v>1</v>
      </c>
      <c r="AH568">
        <f>IF(Table13[[#This Row],[method_payment]]=1,1,0)</f>
        <v>1</v>
      </c>
      <c r="AI568">
        <f>IF(Table13[[#This Row],[method_payment]]=2,1,0)</f>
        <v>0</v>
      </c>
      <c r="AJ568">
        <f>IF(Table13[[#This Row],[method_payment]]=3,1,0)</f>
        <v>0</v>
      </c>
      <c r="AK568">
        <f>IF(Table13[[#This Row],[method_payment]]=5,1,0)</f>
        <v>0</v>
      </c>
      <c r="AL568">
        <f>IF(Table13[[#This Row],[method_payment]]=6,1,0)</f>
        <v>0</v>
      </c>
      <c r="AM568" t="s">
        <v>16</v>
      </c>
      <c r="AN568" t="s">
        <v>15</v>
      </c>
      <c r="AO568">
        <v>1</v>
      </c>
      <c r="AP568" s="2">
        <v>593.08000000000004</v>
      </c>
      <c r="AQ568" s="3">
        <f>IF(AND(Table13[[#This Row],[Average_amount_spent_per_visit_last_3_months]]&gt;=1,Table13[[#This Row],[Average_amount_spent_per_visit_last_3_months]]&lt;=999),1,0)</f>
        <v>1</v>
      </c>
      <c r="AR568" s="3">
        <f>IF(AND(Table13[[#This Row],[Average_amount_spent_per_visit_last_3_months]]&gt;=1000,Table13[[#This Row],[Average_amount_spent_per_visit_last_3_months]]&lt;=6700),1,0)</f>
        <v>0</v>
      </c>
      <c r="AS568">
        <v>2</v>
      </c>
      <c r="AT568">
        <v>31</v>
      </c>
      <c r="AU568">
        <f>IF(AND(Table13[[#This Row],[Age]]&gt;=18,Table13[[#This Row],[Age]]&lt;=25),1,0)</f>
        <v>0</v>
      </c>
      <c r="AV568">
        <f>IF(AND(Table13[[#This Row],[Age]]&gt;=26,Table13[[#This Row],[Age]]&lt;=35),1,0)</f>
        <v>1</v>
      </c>
      <c r="AW568">
        <f>IF(AND(Table13[[#This Row],[Age]]&gt;=36,Table13[[#This Row],[Age]]&lt;=45),1,0)</f>
        <v>0</v>
      </c>
      <c r="AX568">
        <f>IF(AND(Table13[[#This Row],[Age]]&gt;=46,Table13[[#This Row],[Age]]&lt;=55),1,0)</f>
        <v>0</v>
      </c>
      <c r="AY568">
        <f>IF(AND(Table13[[#This Row],[Age]]&gt;=56,Table13[[#This Row],[Age]]&lt;=67),1,0)</f>
        <v>0</v>
      </c>
      <c r="AZ568" t="s">
        <v>24</v>
      </c>
      <c r="BA568">
        <f>IF(Table13[[#This Row],[Marital Status]]="Married",1,0)</f>
        <v>0</v>
      </c>
      <c r="BB568">
        <f>IF(Table13[[#This Row],[Marital Status]]="Single",1,0)</f>
        <v>1</v>
      </c>
      <c r="BC568" t="s">
        <v>27</v>
      </c>
      <c r="BD568">
        <f>IF(Table13[[#This Row],[gender]]="Male",1,0)</f>
        <v>1</v>
      </c>
      <c r="BE568">
        <f>IF(Table13[[#This Row],[gender]]="Female",1,0)</f>
        <v>0</v>
      </c>
      <c r="BF568" t="s">
        <v>19</v>
      </c>
      <c r="BG568">
        <f>IF(Table13[[#This Row],[Highest level of Education]]="Did not attend school",1,0)</f>
        <v>0</v>
      </c>
      <c r="BH568">
        <f>IF(Table13[[#This Row],[Highest level of Education]]="K12 completed",1,0)</f>
        <v>0</v>
      </c>
      <c r="BI568">
        <f>IF(Table13[[#This Row],[Highest level of Education]]="High School Completed",1,0)</f>
        <v>0</v>
      </c>
      <c r="BJ568">
        <f>IF(Table13[[#This Row],[Highest level of Education]]="Technical Diploma/Partially completed College",1,0)</f>
        <v>0</v>
      </c>
      <c r="BK568">
        <f>IF(Table13[[#This Row],[Highest level of Education]]="University/College Degree",1,0)</f>
        <v>1</v>
      </c>
      <c r="BL568">
        <f>IF(Table13[[#This Row],[Highest level of Education]]="Post-graduate education",1,0)</f>
        <v>0</v>
      </c>
      <c r="BM568">
        <v>0</v>
      </c>
      <c r="BN568">
        <v>1</v>
      </c>
      <c r="BO568">
        <v>2</v>
      </c>
      <c r="BP568">
        <f>IF(Table13[[#This Row],[Monthly_Income 1_5500 2_8000 3_11000 4_15000 5_20000 6_27000 7_35000 8_5000 9_51000 98_0]]=1,1,0)</f>
        <v>0</v>
      </c>
      <c r="BQ568">
        <f>IF(Table13[[#This Row],[Monthly_Income 1_5500 2_8000 3_11000 4_15000 5_20000 6_27000 7_35000 8_5000 9_51000 98_0]]=2,1,0)</f>
        <v>1</v>
      </c>
      <c r="BR568">
        <f>IF(Table13[[#This Row],[Monthly_Income 1_5500 2_8000 3_11000 4_15000 5_20000 6_27000 7_35000 8_5000 9_51000 98_0]]=3,1,0)</f>
        <v>0</v>
      </c>
      <c r="BS568">
        <f>IF(Table13[[#This Row],[Monthly_Income 1_5500 2_8000 3_11000 4_15000 5_20000 6_27000 7_35000 8_5000 9_51000 98_0]]=4,1,0)</f>
        <v>0</v>
      </c>
      <c r="BT568">
        <f>IF(Table13[[#This Row],[Monthly_Income 1_5500 2_8000 3_11000 4_15000 5_20000 6_27000 7_35000 8_5000 9_51000 98_0]]=5,1,0)</f>
        <v>0</v>
      </c>
      <c r="BU568">
        <f>IF(Table13[[#This Row],[Monthly_Income 1_5500 2_8000 3_11000 4_15000 5_20000 6_27000 7_35000 8_5000 9_51000 98_0]]=6,1,0)</f>
        <v>0</v>
      </c>
      <c r="BV568">
        <f>IF(Table13[[#This Row],[Monthly_Income 1_5500 2_8000 3_11000 4_15000 5_20000 6_27000 7_35000 8_5000 9_51000 98_0]]=7,1,0)</f>
        <v>0</v>
      </c>
      <c r="BW568">
        <f>IF(Table13[[#This Row],[Monthly_Income 1_5500 2_8000 3_11000 4_15000 5_20000 6_27000 7_35000 8_5000 9_51000 98_0]]=8,1,0)</f>
        <v>0</v>
      </c>
      <c r="BX568">
        <f>IF(Table13[[#This Row],[Monthly_Income 1_5500 2_8000 3_11000 4_15000 5_20000 6_27000 7_35000 8_5000 9_51000 98_0]]=9,1,0)</f>
        <v>0</v>
      </c>
      <c r="BY568">
        <f>IF(Table13[[#This Row],[Monthly_Income 1_5500 2_8000 3_11000 4_15000 5_20000 6_27000 7_35000 8_5000 9_51000 98_0]]=98,1,0)</f>
        <v>0</v>
      </c>
      <c r="BZ568">
        <v>6</v>
      </c>
      <c r="CA568">
        <f>IF(Table13[[#This Row],[Monthly_Household_Income]]=1,1,0)</f>
        <v>0</v>
      </c>
      <c r="CB568">
        <f>IF(Table13[[#This Row],[Monthly_Household_Income]]=2,1,0)</f>
        <v>0</v>
      </c>
      <c r="CC568">
        <f>IF(Table13[[#This Row],[Monthly_Household_Income]]=3,1,0)</f>
        <v>0</v>
      </c>
      <c r="CD568">
        <f>IF(Table13[[#This Row],[Monthly_Household_Income]]=4,1,0)</f>
        <v>0</v>
      </c>
      <c r="CE568">
        <f>IF(Table13[[#This Row],[Monthly_Household_Income]]=5,1,0)</f>
        <v>0</v>
      </c>
      <c r="CF568">
        <f>IF(Table13[[#This Row],[Monthly_Household_Income]]=6,1,0)</f>
        <v>1</v>
      </c>
      <c r="CG568">
        <f>IF(Table13[[#This Row],[Monthly_Household_Income]]=7,1,0)</f>
        <v>0</v>
      </c>
      <c r="CH568">
        <f>IF(Table13[[#This Row],[Monthly_Household_Income]]=8,1,0)</f>
        <v>0</v>
      </c>
      <c r="CI568">
        <f>IF(Table13[[#This Row],[Monthly_Household_Income]]=9,1,0)</f>
        <v>0</v>
      </c>
      <c r="CJ568">
        <f>IF(Table13[[#This Row],[Monthly_Household_Income]]=98,1,0)</f>
        <v>0</v>
      </c>
    </row>
    <row r="569" spans="1:88">
      <c r="A569">
        <v>2077</v>
      </c>
      <c r="B569" s="1">
        <v>42991</v>
      </c>
      <c r="C569" t="s">
        <v>32</v>
      </c>
      <c r="D569">
        <v>8</v>
      </c>
      <c r="E569">
        <v>7</v>
      </c>
      <c r="F569">
        <v>7</v>
      </c>
      <c r="G569">
        <v>8</v>
      </c>
      <c r="H569">
        <v>9</v>
      </c>
      <c r="I569">
        <v>10</v>
      </c>
      <c r="J569" t="s">
        <v>15</v>
      </c>
      <c r="K569">
        <v>8</v>
      </c>
      <c r="L569">
        <v>7</v>
      </c>
      <c r="M569">
        <v>8</v>
      </c>
      <c r="N569">
        <v>9</v>
      </c>
      <c r="O569">
        <v>6</v>
      </c>
      <c r="P569">
        <v>6</v>
      </c>
      <c r="Q569">
        <v>7</v>
      </c>
      <c r="R569">
        <v>8</v>
      </c>
      <c r="S569">
        <v>8</v>
      </c>
      <c r="T569">
        <v>8</v>
      </c>
      <c r="U569">
        <v>9</v>
      </c>
      <c r="V569">
        <v>7</v>
      </c>
      <c r="W569">
        <v>9</v>
      </c>
      <c r="X569">
        <v>0</v>
      </c>
      <c r="Y569">
        <v>9</v>
      </c>
      <c r="Z569">
        <v>8</v>
      </c>
      <c r="AA569">
        <v>8</v>
      </c>
      <c r="AB569">
        <v>9</v>
      </c>
      <c r="AC569">
        <v>2</v>
      </c>
      <c r="AD569">
        <f>IF(Table13[[#This Row],[payment]]=1,1,0)</f>
        <v>0</v>
      </c>
      <c r="AE569">
        <f>IF(Table13[[#This Row],[payment]]=2,1,0)</f>
        <v>1</v>
      </c>
      <c r="AF569">
        <f>IF(Table13[[#This Row],[payment]]=3,1,0)</f>
        <v>0</v>
      </c>
      <c r="AG569">
        <v>2</v>
      </c>
      <c r="AH569">
        <f>IF(Table13[[#This Row],[method_payment]]=1,1,0)</f>
        <v>0</v>
      </c>
      <c r="AI569">
        <f>IF(Table13[[#This Row],[method_payment]]=2,1,0)</f>
        <v>1</v>
      </c>
      <c r="AJ569">
        <f>IF(Table13[[#This Row],[method_payment]]=3,1,0)</f>
        <v>0</v>
      </c>
      <c r="AK569">
        <f>IF(Table13[[#This Row],[method_payment]]=5,1,0)</f>
        <v>0</v>
      </c>
      <c r="AL569">
        <f>IF(Table13[[#This Row],[method_payment]]=6,1,0)</f>
        <v>0</v>
      </c>
      <c r="AM569" t="s">
        <v>16</v>
      </c>
      <c r="AN569" t="s">
        <v>15</v>
      </c>
      <c r="AO569">
        <v>1</v>
      </c>
      <c r="AP569" s="2">
        <v>2477.98</v>
      </c>
      <c r="AQ569" s="3">
        <f>IF(AND(Table13[[#This Row],[Average_amount_spent_per_visit_last_3_months]]&gt;=1,Table13[[#This Row],[Average_amount_spent_per_visit_last_3_months]]&lt;=999),1,0)</f>
        <v>0</v>
      </c>
      <c r="AR569" s="3">
        <f>IF(AND(Table13[[#This Row],[Average_amount_spent_per_visit_last_3_months]]&gt;=1000,Table13[[#This Row],[Average_amount_spent_per_visit_last_3_months]]&lt;=6700),1,0)</f>
        <v>1</v>
      </c>
      <c r="AS569">
        <v>1</v>
      </c>
      <c r="AT569">
        <v>45</v>
      </c>
      <c r="AU569">
        <f>IF(AND(Table13[[#This Row],[Age]]&gt;=18,Table13[[#This Row],[Age]]&lt;=25),1,0)</f>
        <v>0</v>
      </c>
      <c r="AV569">
        <f>IF(AND(Table13[[#This Row],[Age]]&gt;=26,Table13[[#This Row],[Age]]&lt;=35),1,0)</f>
        <v>0</v>
      </c>
      <c r="AW569">
        <f>IF(AND(Table13[[#This Row],[Age]]&gt;=36,Table13[[#This Row],[Age]]&lt;=45),1,0)</f>
        <v>1</v>
      </c>
      <c r="AX569">
        <f>IF(AND(Table13[[#This Row],[Age]]&gt;=46,Table13[[#This Row],[Age]]&lt;=55),1,0)</f>
        <v>0</v>
      </c>
      <c r="AY569">
        <f>IF(AND(Table13[[#This Row],[Age]]&gt;=56,Table13[[#This Row],[Age]]&lt;=67),1,0)</f>
        <v>0</v>
      </c>
      <c r="AZ569" t="s">
        <v>25</v>
      </c>
      <c r="BA569">
        <f>IF(Table13[[#This Row],[Marital Status]]="Married",1,0)</f>
        <v>1</v>
      </c>
      <c r="BB569">
        <f>IF(Table13[[#This Row],[Marital Status]]="Single",1,0)</f>
        <v>0</v>
      </c>
      <c r="BC569" t="s">
        <v>28</v>
      </c>
      <c r="BD569">
        <f>IF(Table13[[#This Row],[gender]]="Male",1,0)</f>
        <v>0</v>
      </c>
      <c r="BE569">
        <f>IF(Table13[[#This Row],[gender]]="Female",1,0)</f>
        <v>1</v>
      </c>
      <c r="BF569" t="s">
        <v>19</v>
      </c>
      <c r="BG569">
        <f>IF(Table13[[#This Row],[Highest level of Education]]="Did not attend school",1,0)</f>
        <v>0</v>
      </c>
      <c r="BH569">
        <f>IF(Table13[[#This Row],[Highest level of Education]]="K12 completed",1,0)</f>
        <v>0</v>
      </c>
      <c r="BI569">
        <f>IF(Table13[[#This Row],[Highest level of Education]]="High School Completed",1,0)</f>
        <v>0</v>
      </c>
      <c r="BJ569">
        <f>IF(Table13[[#This Row],[Highest level of Education]]="Technical Diploma/Partially completed College",1,0)</f>
        <v>0</v>
      </c>
      <c r="BK569">
        <f>IF(Table13[[#This Row],[Highest level of Education]]="University/College Degree",1,0)</f>
        <v>1</v>
      </c>
      <c r="BL569">
        <f>IF(Table13[[#This Row],[Highest level of Education]]="Post-graduate education",1,0)</f>
        <v>0</v>
      </c>
      <c r="BM569">
        <v>4</v>
      </c>
      <c r="BN569">
        <v>3</v>
      </c>
      <c r="BO569" t="s">
        <v>1</v>
      </c>
      <c r="BP569">
        <f>IF(Table13[[#This Row],[Monthly_Income 1_5500 2_8000 3_11000 4_15000 5_20000 6_27000 7_35000 8_5000 9_51000 98_0]]=1,1,0)</f>
        <v>0</v>
      </c>
      <c r="BQ569">
        <f>IF(Table13[[#This Row],[Monthly_Income 1_5500 2_8000 3_11000 4_15000 5_20000 6_27000 7_35000 8_5000 9_51000 98_0]]=2,1,0)</f>
        <v>0</v>
      </c>
      <c r="BR569">
        <f>IF(Table13[[#This Row],[Monthly_Income 1_5500 2_8000 3_11000 4_15000 5_20000 6_27000 7_35000 8_5000 9_51000 98_0]]=3,1,0)</f>
        <v>0</v>
      </c>
      <c r="BS569">
        <f>IF(Table13[[#This Row],[Monthly_Income 1_5500 2_8000 3_11000 4_15000 5_20000 6_27000 7_35000 8_5000 9_51000 98_0]]=4,1,0)</f>
        <v>0</v>
      </c>
      <c r="BT569">
        <f>IF(Table13[[#This Row],[Monthly_Income 1_5500 2_8000 3_11000 4_15000 5_20000 6_27000 7_35000 8_5000 9_51000 98_0]]=5,1,0)</f>
        <v>0</v>
      </c>
      <c r="BU569">
        <f>IF(Table13[[#This Row],[Monthly_Income 1_5500 2_8000 3_11000 4_15000 5_20000 6_27000 7_35000 8_5000 9_51000 98_0]]=6,1,0)</f>
        <v>0</v>
      </c>
      <c r="BV569">
        <f>IF(Table13[[#This Row],[Monthly_Income 1_5500 2_8000 3_11000 4_15000 5_20000 6_27000 7_35000 8_5000 9_51000 98_0]]=7,1,0)</f>
        <v>0</v>
      </c>
      <c r="BW569">
        <f>IF(Table13[[#This Row],[Monthly_Income 1_5500 2_8000 3_11000 4_15000 5_20000 6_27000 7_35000 8_5000 9_51000 98_0]]=8,1,0)</f>
        <v>0</v>
      </c>
      <c r="BX569">
        <f>IF(Table13[[#This Row],[Monthly_Income 1_5500 2_8000 3_11000 4_15000 5_20000 6_27000 7_35000 8_5000 9_51000 98_0]]=9,1,0)</f>
        <v>0</v>
      </c>
      <c r="BY569">
        <f>IF(Table13[[#This Row],[Monthly_Income 1_5500 2_8000 3_11000 4_15000 5_20000 6_27000 7_35000 8_5000 9_51000 98_0]]=98,1,0)</f>
        <v>0</v>
      </c>
      <c r="BZ569">
        <v>8</v>
      </c>
      <c r="CA569">
        <f>IF(Table13[[#This Row],[Monthly_Household_Income]]=1,1,0)</f>
        <v>0</v>
      </c>
      <c r="CB569">
        <f>IF(Table13[[#This Row],[Monthly_Household_Income]]=2,1,0)</f>
        <v>0</v>
      </c>
      <c r="CC569">
        <f>IF(Table13[[#This Row],[Monthly_Household_Income]]=3,1,0)</f>
        <v>0</v>
      </c>
      <c r="CD569">
        <f>IF(Table13[[#This Row],[Monthly_Household_Income]]=4,1,0)</f>
        <v>0</v>
      </c>
      <c r="CE569">
        <f>IF(Table13[[#This Row],[Monthly_Household_Income]]=5,1,0)</f>
        <v>0</v>
      </c>
      <c r="CF569">
        <f>IF(Table13[[#This Row],[Monthly_Household_Income]]=6,1,0)</f>
        <v>0</v>
      </c>
      <c r="CG569">
        <f>IF(Table13[[#This Row],[Monthly_Household_Income]]=7,1,0)</f>
        <v>0</v>
      </c>
      <c r="CH569">
        <f>IF(Table13[[#This Row],[Monthly_Household_Income]]=8,1,0)</f>
        <v>1</v>
      </c>
      <c r="CI569">
        <f>IF(Table13[[#This Row],[Monthly_Household_Income]]=9,1,0)</f>
        <v>0</v>
      </c>
      <c r="CJ569">
        <f>IF(Table13[[#This Row],[Monthly_Household_Income]]=98,1,0)</f>
        <v>0</v>
      </c>
    </row>
    <row r="570" spans="1:88">
      <c r="A570">
        <v>2082</v>
      </c>
      <c r="B570" s="1">
        <v>43161</v>
      </c>
      <c r="C570" t="s">
        <v>2</v>
      </c>
      <c r="D570">
        <v>9</v>
      </c>
      <c r="E570">
        <v>9</v>
      </c>
      <c r="F570">
        <v>7</v>
      </c>
      <c r="G570">
        <v>8</v>
      </c>
      <c r="H570">
        <v>8</v>
      </c>
      <c r="I570">
        <v>9</v>
      </c>
      <c r="J570" t="s">
        <v>15</v>
      </c>
      <c r="K570">
        <v>8</v>
      </c>
      <c r="L570">
        <v>8</v>
      </c>
      <c r="M570">
        <v>7</v>
      </c>
      <c r="N570">
        <v>9</v>
      </c>
      <c r="O570">
        <v>9</v>
      </c>
      <c r="P570">
        <v>8</v>
      </c>
      <c r="Q570">
        <v>9</v>
      </c>
      <c r="R570">
        <v>7</v>
      </c>
      <c r="S570">
        <v>9</v>
      </c>
      <c r="T570">
        <v>8</v>
      </c>
      <c r="U570">
        <v>8</v>
      </c>
      <c r="V570">
        <v>9</v>
      </c>
      <c r="W570">
        <v>7</v>
      </c>
      <c r="X570">
        <v>8</v>
      </c>
      <c r="Y570">
        <v>8</v>
      </c>
      <c r="Z570">
        <v>7</v>
      </c>
      <c r="AA570">
        <v>7</v>
      </c>
      <c r="AB570">
        <v>9</v>
      </c>
      <c r="AC570">
        <v>2</v>
      </c>
      <c r="AD570">
        <f>IF(Table13[[#This Row],[payment]]=1,1,0)</f>
        <v>0</v>
      </c>
      <c r="AE570">
        <f>IF(Table13[[#This Row],[payment]]=2,1,0)</f>
        <v>1</v>
      </c>
      <c r="AF570">
        <f>IF(Table13[[#This Row],[payment]]=3,1,0)</f>
        <v>0</v>
      </c>
      <c r="AG570">
        <v>1</v>
      </c>
      <c r="AH570">
        <f>IF(Table13[[#This Row],[method_payment]]=1,1,0)</f>
        <v>1</v>
      </c>
      <c r="AI570">
        <f>IF(Table13[[#This Row],[method_payment]]=2,1,0)</f>
        <v>0</v>
      </c>
      <c r="AJ570">
        <f>IF(Table13[[#This Row],[method_payment]]=3,1,0)</f>
        <v>0</v>
      </c>
      <c r="AK570">
        <f>IF(Table13[[#This Row],[method_payment]]=5,1,0)</f>
        <v>0</v>
      </c>
      <c r="AL570">
        <f>IF(Table13[[#This Row],[method_payment]]=6,1,0)</f>
        <v>0</v>
      </c>
      <c r="AM570" t="s">
        <v>16</v>
      </c>
      <c r="AN570" t="s">
        <v>15</v>
      </c>
      <c r="AO570">
        <v>2</v>
      </c>
      <c r="AP570" s="2">
        <v>197.37</v>
      </c>
      <c r="AQ570" s="3">
        <f>IF(AND(Table13[[#This Row],[Average_amount_spent_per_visit_last_3_months]]&gt;=1,Table13[[#This Row],[Average_amount_spent_per_visit_last_3_months]]&lt;=999),1,0)</f>
        <v>1</v>
      </c>
      <c r="AR570" s="3">
        <f>IF(AND(Table13[[#This Row],[Average_amount_spent_per_visit_last_3_months]]&gt;=1000,Table13[[#This Row],[Average_amount_spent_per_visit_last_3_months]]&lt;=6700),1,0)</f>
        <v>0</v>
      </c>
      <c r="AS570">
        <v>1</v>
      </c>
      <c r="AT570">
        <v>34</v>
      </c>
      <c r="AU570">
        <f>IF(AND(Table13[[#This Row],[Age]]&gt;=18,Table13[[#This Row],[Age]]&lt;=25),1,0)</f>
        <v>0</v>
      </c>
      <c r="AV570">
        <f>IF(AND(Table13[[#This Row],[Age]]&gt;=26,Table13[[#This Row],[Age]]&lt;=35),1,0)</f>
        <v>1</v>
      </c>
      <c r="AW570">
        <f>IF(AND(Table13[[#This Row],[Age]]&gt;=36,Table13[[#This Row],[Age]]&lt;=45),1,0)</f>
        <v>0</v>
      </c>
      <c r="AX570">
        <f>IF(AND(Table13[[#This Row],[Age]]&gt;=46,Table13[[#This Row],[Age]]&lt;=55),1,0)</f>
        <v>0</v>
      </c>
      <c r="AY570">
        <f>IF(AND(Table13[[#This Row],[Age]]&gt;=56,Table13[[#This Row],[Age]]&lt;=67),1,0)</f>
        <v>0</v>
      </c>
      <c r="AZ570" t="s">
        <v>24</v>
      </c>
      <c r="BA570">
        <f>IF(Table13[[#This Row],[Marital Status]]="Married",1,0)</f>
        <v>0</v>
      </c>
      <c r="BB570">
        <f>IF(Table13[[#This Row],[Marital Status]]="Single",1,0)</f>
        <v>1</v>
      </c>
      <c r="BC570" t="s">
        <v>27</v>
      </c>
      <c r="BD570">
        <f>IF(Table13[[#This Row],[gender]]="Male",1,0)</f>
        <v>1</v>
      </c>
      <c r="BE570">
        <f>IF(Table13[[#This Row],[gender]]="Female",1,0)</f>
        <v>0</v>
      </c>
      <c r="BF570" t="s">
        <v>23</v>
      </c>
      <c r="BG570">
        <f>IF(Table13[[#This Row],[Highest level of Education]]="Did not attend school",1,0)</f>
        <v>0</v>
      </c>
      <c r="BH570">
        <f>IF(Table13[[#This Row],[Highest level of Education]]="K12 completed",1,0)</f>
        <v>0</v>
      </c>
      <c r="BI570">
        <f>IF(Table13[[#This Row],[Highest level of Education]]="High School Completed",1,0)</f>
        <v>0</v>
      </c>
      <c r="BJ570">
        <f>IF(Table13[[#This Row],[Highest level of Education]]="Technical Diploma/Partially completed College",1,0)</f>
        <v>1</v>
      </c>
      <c r="BK570">
        <f>IF(Table13[[#This Row],[Highest level of Education]]="University/College Degree",1,0)</f>
        <v>0</v>
      </c>
      <c r="BL570">
        <f>IF(Table13[[#This Row],[Highest level of Education]]="Post-graduate education",1,0)</f>
        <v>0</v>
      </c>
      <c r="BM570">
        <v>0</v>
      </c>
      <c r="BN570">
        <v>1</v>
      </c>
      <c r="BO570">
        <v>3</v>
      </c>
      <c r="BP570">
        <f>IF(Table13[[#This Row],[Monthly_Income 1_5500 2_8000 3_11000 4_15000 5_20000 6_27000 7_35000 8_5000 9_51000 98_0]]=1,1,0)</f>
        <v>0</v>
      </c>
      <c r="BQ570">
        <f>IF(Table13[[#This Row],[Monthly_Income 1_5500 2_8000 3_11000 4_15000 5_20000 6_27000 7_35000 8_5000 9_51000 98_0]]=2,1,0)</f>
        <v>0</v>
      </c>
      <c r="BR570">
        <f>IF(Table13[[#This Row],[Monthly_Income 1_5500 2_8000 3_11000 4_15000 5_20000 6_27000 7_35000 8_5000 9_51000 98_0]]=3,1,0)</f>
        <v>1</v>
      </c>
      <c r="BS570">
        <f>IF(Table13[[#This Row],[Monthly_Income 1_5500 2_8000 3_11000 4_15000 5_20000 6_27000 7_35000 8_5000 9_51000 98_0]]=4,1,0)</f>
        <v>0</v>
      </c>
      <c r="BT570">
        <f>IF(Table13[[#This Row],[Monthly_Income 1_5500 2_8000 3_11000 4_15000 5_20000 6_27000 7_35000 8_5000 9_51000 98_0]]=5,1,0)</f>
        <v>0</v>
      </c>
      <c r="BU570">
        <f>IF(Table13[[#This Row],[Monthly_Income 1_5500 2_8000 3_11000 4_15000 5_20000 6_27000 7_35000 8_5000 9_51000 98_0]]=6,1,0)</f>
        <v>0</v>
      </c>
      <c r="BV570">
        <f>IF(Table13[[#This Row],[Monthly_Income 1_5500 2_8000 3_11000 4_15000 5_20000 6_27000 7_35000 8_5000 9_51000 98_0]]=7,1,0)</f>
        <v>0</v>
      </c>
      <c r="BW570">
        <f>IF(Table13[[#This Row],[Monthly_Income 1_5500 2_8000 3_11000 4_15000 5_20000 6_27000 7_35000 8_5000 9_51000 98_0]]=8,1,0)</f>
        <v>0</v>
      </c>
      <c r="BX570">
        <f>IF(Table13[[#This Row],[Monthly_Income 1_5500 2_8000 3_11000 4_15000 5_20000 6_27000 7_35000 8_5000 9_51000 98_0]]=9,1,0)</f>
        <v>0</v>
      </c>
      <c r="BY570">
        <f>IF(Table13[[#This Row],[Monthly_Income 1_5500 2_8000 3_11000 4_15000 5_20000 6_27000 7_35000 8_5000 9_51000 98_0]]=98,1,0)</f>
        <v>0</v>
      </c>
      <c r="BZ570">
        <v>4</v>
      </c>
      <c r="CA570">
        <f>IF(Table13[[#This Row],[Monthly_Household_Income]]=1,1,0)</f>
        <v>0</v>
      </c>
      <c r="CB570">
        <f>IF(Table13[[#This Row],[Monthly_Household_Income]]=2,1,0)</f>
        <v>0</v>
      </c>
      <c r="CC570">
        <f>IF(Table13[[#This Row],[Monthly_Household_Income]]=3,1,0)</f>
        <v>0</v>
      </c>
      <c r="CD570">
        <f>IF(Table13[[#This Row],[Monthly_Household_Income]]=4,1,0)</f>
        <v>1</v>
      </c>
      <c r="CE570">
        <f>IF(Table13[[#This Row],[Monthly_Household_Income]]=5,1,0)</f>
        <v>0</v>
      </c>
      <c r="CF570">
        <f>IF(Table13[[#This Row],[Monthly_Household_Income]]=6,1,0)</f>
        <v>0</v>
      </c>
      <c r="CG570">
        <f>IF(Table13[[#This Row],[Monthly_Household_Income]]=7,1,0)</f>
        <v>0</v>
      </c>
      <c r="CH570">
        <f>IF(Table13[[#This Row],[Monthly_Household_Income]]=8,1,0)</f>
        <v>0</v>
      </c>
      <c r="CI570">
        <f>IF(Table13[[#This Row],[Monthly_Household_Income]]=9,1,0)</f>
        <v>0</v>
      </c>
      <c r="CJ570">
        <f>IF(Table13[[#This Row],[Monthly_Household_Income]]=98,1,0)</f>
        <v>0</v>
      </c>
    </row>
    <row r="571" spans="1:88">
      <c r="A571">
        <v>2090</v>
      </c>
      <c r="B571" s="1">
        <v>42966</v>
      </c>
      <c r="C571" t="s">
        <v>2</v>
      </c>
      <c r="D571">
        <v>8</v>
      </c>
      <c r="E571">
        <v>7</v>
      </c>
      <c r="F571">
        <v>7</v>
      </c>
      <c r="G571">
        <v>7</v>
      </c>
      <c r="H571">
        <v>7</v>
      </c>
      <c r="I571">
        <v>6</v>
      </c>
      <c r="J571" t="s">
        <v>15</v>
      </c>
      <c r="K571">
        <v>8</v>
      </c>
      <c r="L571">
        <v>6</v>
      </c>
      <c r="M571">
        <v>7</v>
      </c>
      <c r="N571">
        <v>7</v>
      </c>
      <c r="O571">
        <v>6</v>
      </c>
      <c r="P571">
        <v>8</v>
      </c>
      <c r="Q571">
        <v>7</v>
      </c>
      <c r="R571">
        <v>7</v>
      </c>
      <c r="S571">
        <v>6</v>
      </c>
      <c r="T571">
        <v>8</v>
      </c>
      <c r="U571">
        <v>7</v>
      </c>
      <c r="V571">
        <v>7</v>
      </c>
      <c r="W571">
        <v>8</v>
      </c>
      <c r="X571">
        <v>6</v>
      </c>
      <c r="Y571">
        <v>8</v>
      </c>
      <c r="Z571">
        <v>7</v>
      </c>
      <c r="AA571">
        <v>7</v>
      </c>
      <c r="AB571">
        <v>8</v>
      </c>
      <c r="AC571">
        <v>2</v>
      </c>
      <c r="AD571">
        <f>IF(Table13[[#This Row],[payment]]=1,1,0)</f>
        <v>0</v>
      </c>
      <c r="AE571">
        <f>IF(Table13[[#This Row],[payment]]=2,1,0)</f>
        <v>1</v>
      </c>
      <c r="AF571">
        <f>IF(Table13[[#This Row],[payment]]=3,1,0)</f>
        <v>0</v>
      </c>
      <c r="AG571">
        <v>1</v>
      </c>
      <c r="AH571">
        <f>IF(Table13[[#This Row],[method_payment]]=1,1,0)</f>
        <v>1</v>
      </c>
      <c r="AI571">
        <f>IF(Table13[[#This Row],[method_payment]]=2,1,0)</f>
        <v>0</v>
      </c>
      <c r="AJ571">
        <f>IF(Table13[[#This Row],[method_payment]]=3,1,0)</f>
        <v>0</v>
      </c>
      <c r="AK571">
        <f>IF(Table13[[#This Row],[method_payment]]=5,1,0)</f>
        <v>0</v>
      </c>
      <c r="AL571">
        <f>IF(Table13[[#This Row],[method_payment]]=6,1,0)</f>
        <v>0</v>
      </c>
      <c r="AM571" t="s">
        <v>16</v>
      </c>
      <c r="AN571" t="s">
        <v>15</v>
      </c>
      <c r="AO571">
        <v>3</v>
      </c>
      <c r="AP571" s="2">
        <v>221.93</v>
      </c>
      <c r="AQ571" s="3">
        <f>IF(AND(Table13[[#This Row],[Average_amount_spent_per_visit_last_3_months]]&gt;=1,Table13[[#This Row],[Average_amount_spent_per_visit_last_3_months]]&lt;=999),1,0)</f>
        <v>1</v>
      </c>
      <c r="AR571" s="3">
        <f>IF(AND(Table13[[#This Row],[Average_amount_spent_per_visit_last_3_months]]&gt;=1000,Table13[[#This Row],[Average_amount_spent_per_visit_last_3_months]]&lt;=6700),1,0)</f>
        <v>0</v>
      </c>
      <c r="AS571">
        <v>2</v>
      </c>
      <c r="AT571">
        <v>29</v>
      </c>
      <c r="AU571">
        <f>IF(AND(Table13[[#This Row],[Age]]&gt;=18,Table13[[#This Row],[Age]]&lt;=25),1,0)</f>
        <v>0</v>
      </c>
      <c r="AV571">
        <f>IF(AND(Table13[[#This Row],[Age]]&gt;=26,Table13[[#This Row],[Age]]&lt;=35),1,0)</f>
        <v>1</v>
      </c>
      <c r="AW571">
        <f>IF(AND(Table13[[#This Row],[Age]]&gt;=36,Table13[[#This Row],[Age]]&lt;=45),1,0)</f>
        <v>0</v>
      </c>
      <c r="AX571">
        <f>IF(AND(Table13[[#This Row],[Age]]&gt;=46,Table13[[#This Row],[Age]]&lt;=55),1,0)</f>
        <v>0</v>
      </c>
      <c r="AY571">
        <f>IF(AND(Table13[[#This Row],[Age]]&gt;=56,Table13[[#This Row],[Age]]&lt;=67),1,0)</f>
        <v>0</v>
      </c>
      <c r="AZ571" t="s">
        <v>25</v>
      </c>
      <c r="BA571">
        <f>IF(Table13[[#This Row],[Marital Status]]="Married",1,0)</f>
        <v>1</v>
      </c>
      <c r="BB571">
        <f>IF(Table13[[#This Row],[Marital Status]]="Single",1,0)</f>
        <v>0</v>
      </c>
      <c r="BC571" t="s">
        <v>28</v>
      </c>
      <c r="BD571">
        <f>IF(Table13[[#This Row],[gender]]="Male",1,0)</f>
        <v>0</v>
      </c>
      <c r="BE571">
        <f>IF(Table13[[#This Row],[gender]]="Female",1,0)</f>
        <v>1</v>
      </c>
      <c r="BF571" t="s">
        <v>20</v>
      </c>
      <c r="BG571">
        <f>IF(Table13[[#This Row],[Highest level of Education]]="Did not attend school",1,0)</f>
        <v>0</v>
      </c>
      <c r="BH571">
        <f>IF(Table13[[#This Row],[Highest level of Education]]="K12 completed",1,0)</f>
        <v>0</v>
      </c>
      <c r="BI571">
        <f>IF(Table13[[#This Row],[Highest level of Education]]="High School Completed",1,0)</f>
        <v>1</v>
      </c>
      <c r="BJ571">
        <f>IF(Table13[[#This Row],[Highest level of Education]]="Technical Diploma/Partially completed College",1,0)</f>
        <v>0</v>
      </c>
      <c r="BK571">
        <f>IF(Table13[[#This Row],[Highest level of Education]]="University/College Degree",1,0)</f>
        <v>0</v>
      </c>
      <c r="BL571">
        <f>IF(Table13[[#This Row],[Highest level of Education]]="Post-graduate education",1,0)</f>
        <v>0</v>
      </c>
      <c r="BM571">
        <v>1</v>
      </c>
      <c r="BN571">
        <v>1</v>
      </c>
      <c r="BO571">
        <v>2</v>
      </c>
      <c r="BP571">
        <f>IF(Table13[[#This Row],[Monthly_Income 1_5500 2_8000 3_11000 4_15000 5_20000 6_27000 7_35000 8_5000 9_51000 98_0]]=1,1,0)</f>
        <v>0</v>
      </c>
      <c r="BQ571">
        <f>IF(Table13[[#This Row],[Monthly_Income 1_5500 2_8000 3_11000 4_15000 5_20000 6_27000 7_35000 8_5000 9_51000 98_0]]=2,1,0)</f>
        <v>1</v>
      </c>
      <c r="BR571">
        <f>IF(Table13[[#This Row],[Monthly_Income 1_5500 2_8000 3_11000 4_15000 5_20000 6_27000 7_35000 8_5000 9_51000 98_0]]=3,1,0)</f>
        <v>0</v>
      </c>
      <c r="BS571">
        <f>IF(Table13[[#This Row],[Monthly_Income 1_5500 2_8000 3_11000 4_15000 5_20000 6_27000 7_35000 8_5000 9_51000 98_0]]=4,1,0)</f>
        <v>0</v>
      </c>
      <c r="BT571">
        <f>IF(Table13[[#This Row],[Monthly_Income 1_5500 2_8000 3_11000 4_15000 5_20000 6_27000 7_35000 8_5000 9_51000 98_0]]=5,1,0)</f>
        <v>0</v>
      </c>
      <c r="BU571">
        <f>IF(Table13[[#This Row],[Monthly_Income 1_5500 2_8000 3_11000 4_15000 5_20000 6_27000 7_35000 8_5000 9_51000 98_0]]=6,1,0)</f>
        <v>0</v>
      </c>
      <c r="BV571">
        <f>IF(Table13[[#This Row],[Monthly_Income 1_5500 2_8000 3_11000 4_15000 5_20000 6_27000 7_35000 8_5000 9_51000 98_0]]=7,1,0)</f>
        <v>0</v>
      </c>
      <c r="BW571">
        <f>IF(Table13[[#This Row],[Monthly_Income 1_5500 2_8000 3_11000 4_15000 5_20000 6_27000 7_35000 8_5000 9_51000 98_0]]=8,1,0)</f>
        <v>0</v>
      </c>
      <c r="BX571">
        <f>IF(Table13[[#This Row],[Monthly_Income 1_5500 2_8000 3_11000 4_15000 5_20000 6_27000 7_35000 8_5000 9_51000 98_0]]=9,1,0)</f>
        <v>0</v>
      </c>
      <c r="BY571">
        <f>IF(Table13[[#This Row],[Monthly_Income 1_5500 2_8000 3_11000 4_15000 5_20000 6_27000 7_35000 8_5000 9_51000 98_0]]=98,1,0)</f>
        <v>0</v>
      </c>
      <c r="BZ571">
        <v>4</v>
      </c>
      <c r="CA571">
        <f>IF(Table13[[#This Row],[Monthly_Household_Income]]=1,1,0)</f>
        <v>0</v>
      </c>
      <c r="CB571">
        <f>IF(Table13[[#This Row],[Monthly_Household_Income]]=2,1,0)</f>
        <v>0</v>
      </c>
      <c r="CC571">
        <f>IF(Table13[[#This Row],[Monthly_Household_Income]]=3,1,0)</f>
        <v>0</v>
      </c>
      <c r="CD571">
        <f>IF(Table13[[#This Row],[Monthly_Household_Income]]=4,1,0)</f>
        <v>1</v>
      </c>
      <c r="CE571">
        <f>IF(Table13[[#This Row],[Monthly_Household_Income]]=5,1,0)</f>
        <v>0</v>
      </c>
      <c r="CF571">
        <f>IF(Table13[[#This Row],[Monthly_Household_Income]]=6,1,0)</f>
        <v>0</v>
      </c>
      <c r="CG571">
        <f>IF(Table13[[#This Row],[Monthly_Household_Income]]=7,1,0)</f>
        <v>0</v>
      </c>
      <c r="CH571">
        <f>IF(Table13[[#This Row],[Monthly_Household_Income]]=8,1,0)</f>
        <v>0</v>
      </c>
      <c r="CI571">
        <f>IF(Table13[[#This Row],[Monthly_Household_Income]]=9,1,0)</f>
        <v>0</v>
      </c>
      <c r="CJ571">
        <f>IF(Table13[[#This Row],[Monthly_Household_Income]]=98,1,0)</f>
        <v>0</v>
      </c>
    </row>
    <row r="572" spans="1:88">
      <c r="A572">
        <v>2092</v>
      </c>
      <c r="B572" s="1">
        <v>42999</v>
      </c>
      <c r="C572" t="s">
        <v>35</v>
      </c>
      <c r="D572">
        <v>7</v>
      </c>
      <c r="E572">
        <v>9</v>
      </c>
      <c r="F572">
        <v>7</v>
      </c>
      <c r="G572">
        <v>8</v>
      </c>
      <c r="H572">
        <v>7</v>
      </c>
      <c r="I572">
        <v>8</v>
      </c>
      <c r="J572" t="s">
        <v>15</v>
      </c>
      <c r="K572">
        <v>8</v>
      </c>
      <c r="L572">
        <v>7</v>
      </c>
      <c r="M572">
        <v>7</v>
      </c>
      <c r="N572">
        <v>8</v>
      </c>
      <c r="O572">
        <v>8</v>
      </c>
      <c r="P572">
        <v>9</v>
      </c>
      <c r="Q572">
        <v>8</v>
      </c>
      <c r="R572">
        <v>7</v>
      </c>
      <c r="S572">
        <v>6</v>
      </c>
      <c r="T572">
        <v>7</v>
      </c>
      <c r="U572">
        <v>8</v>
      </c>
      <c r="V572">
        <v>6</v>
      </c>
      <c r="W572">
        <v>7</v>
      </c>
      <c r="X572">
        <v>0</v>
      </c>
      <c r="Y572">
        <v>8</v>
      </c>
      <c r="Z572">
        <v>6</v>
      </c>
      <c r="AA572">
        <v>8</v>
      </c>
      <c r="AB572">
        <v>0</v>
      </c>
      <c r="AC572">
        <v>2</v>
      </c>
      <c r="AD572">
        <f>IF(Table13[[#This Row],[payment]]=1,1,0)</f>
        <v>0</v>
      </c>
      <c r="AE572">
        <f>IF(Table13[[#This Row],[payment]]=2,1,0)</f>
        <v>1</v>
      </c>
      <c r="AF572">
        <f>IF(Table13[[#This Row],[payment]]=3,1,0)</f>
        <v>0</v>
      </c>
      <c r="AG572">
        <v>1</v>
      </c>
      <c r="AH572">
        <f>IF(Table13[[#This Row],[method_payment]]=1,1,0)</f>
        <v>1</v>
      </c>
      <c r="AI572">
        <f>IF(Table13[[#This Row],[method_payment]]=2,1,0)</f>
        <v>0</v>
      </c>
      <c r="AJ572">
        <f>IF(Table13[[#This Row],[method_payment]]=3,1,0)</f>
        <v>0</v>
      </c>
      <c r="AK572">
        <f>IF(Table13[[#This Row],[method_payment]]=5,1,0)</f>
        <v>0</v>
      </c>
      <c r="AL572">
        <f>IF(Table13[[#This Row],[method_payment]]=6,1,0)</f>
        <v>0</v>
      </c>
      <c r="AM572" t="s">
        <v>15</v>
      </c>
      <c r="AN572" t="s">
        <v>15</v>
      </c>
      <c r="AO572">
        <v>3</v>
      </c>
      <c r="AP572" s="2">
        <v>446.59</v>
      </c>
      <c r="AQ572" s="3">
        <f>IF(AND(Table13[[#This Row],[Average_amount_spent_per_visit_last_3_months]]&gt;=1,Table13[[#This Row],[Average_amount_spent_per_visit_last_3_months]]&lt;=999),1,0)</f>
        <v>1</v>
      </c>
      <c r="AR572" s="3">
        <f>IF(AND(Table13[[#This Row],[Average_amount_spent_per_visit_last_3_months]]&gt;=1000,Table13[[#This Row],[Average_amount_spent_per_visit_last_3_months]]&lt;=6700),1,0)</f>
        <v>0</v>
      </c>
      <c r="AS572">
        <v>2</v>
      </c>
      <c r="AT572">
        <v>55</v>
      </c>
      <c r="AU572">
        <f>IF(AND(Table13[[#This Row],[Age]]&gt;=18,Table13[[#This Row],[Age]]&lt;=25),1,0)</f>
        <v>0</v>
      </c>
      <c r="AV572">
        <f>IF(AND(Table13[[#This Row],[Age]]&gt;=26,Table13[[#This Row],[Age]]&lt;=35),1,0)</f>
        <v>0</v>
      </c>
      <c r="AW572">
        <f>IF(AND(Table13[[#This Row],[Age]]&gt;=36,Table13[[#This Row],[Age]]&lt;=45),1,0)</f>
        <v>0</v>
      </c>
      <c r="AX572">
        <f>IF(AND(Table13[[#This Row],[Age]]&gt;=46,Table13[[#This Row],[Age]]&lt;=55),1,0)</f>
        <v>1</v>
      </c>
      <c r="AY572">
        <f>IF(AND(Table13[[#This Row],[Age]]&gt;=56,Table13[[#This Row],[Age]]&lt;=67),1,0)</f>
        <v>0</v>
      </c>
      <c r="AZ572" t="s">
        <v>25</v>
      </c>
      <c r="BA572">
        <f>IF(Table13[[#This Row],[Marital Status]]="Married",1,0)</f>
        <v>1</v>
      </c>
      <c r="BB572">
        <f>IF(Table13[[#This Row],[Marital Status]]="Single",1,0)</f>
        <v>0</v>
      </c>
      <c r="BC572" t="s">
        <v>28</v>
      </c>
      <c r="BD572">
        <f>IF(Table13[[#This Row],[gender]]="Male",1,0)</f>
        <v>0</v>
      </c>
      <c r="BE572">
        <f>IF(Table13[[#This Row],[gender]]="Female",1,0)</f>
        <v>1</v>
      </c>
      <c r="BF572" t="s">
        <v>19</v>
      </c>
      <c r="BG572">
        <f>IF(Table13[[#This Row],[Highest level of Education]]="Did not attend school",1,0)</f>
        <v>0</v>
      </c>
      <c r="BH572">
        <f>IF(Table13[[#This Row],[Highest level of Education]]="K12 completed",1,0)</f>
        <v>0</v>
      </c>
      <c r="BI572">
        <f>IF(Table13[[#This Row],[Highest level of Education]]="High School Completed",1,0)</f>
        <v>0</v>
      </c>
      <c r="BJ572">
        <f>IF(Table13[[#This Row],[Highest level of Education]]="Technical Diploma/Partially completed College",1,0)</f>
        <v>0</v>
      </c>
      <c r="BK572">
        <f>IF(Table13[[#This Row],[Highest level of Education]]="University/College Degree",1,0)</f>
        <v>1</v>
      </c>
      <c r="BL572">
        <f>IF(Table13[[#This Row],[Highest level of Education]]="Post-graduate education",1,0)</f>
        <v>0</v>
      </c>
      <c r="BM572">
        <v>3</v>
      </c>
      <c r="BN572">
        <v>1</v>
      </c>
      <c r="BO572">
        <v>6</v>
      </c>
      <c r="BP572">
        <f>IF(Table13[[#This Row],[Monthly_Income 1_5500 2_8000 3_11000 4_15000 5_20000 6_27000 7_35000 8_5000 9_51000 98_0]]=1,1,0)</f>
        <v>0</v>
      </c>
      <c r="BQ572">
        <f>IF(Table13[[#This Row],[Monthly_Income 1_5500 2_8000 3_11000 4_15000 5_20000 6_27000 7_35000 8_5000 9_51000 98_0]]=2,1,0)</f>
        <v>0</v>
      </c>
      <c r="BR572">
        <f>IF(Table13[[#This Row],[Monthly_Income 1_5500 2_8000 3_11000 4_15000 5_20000 6_27000 7_35000 8_5000 9_51000 98_0]]=3,1,0)</f>
        <v>0</v>
      </c>
      <c r="BS572">
        <f>IF(Table13[[#This Row],[Monthly_Income 1_5500 2_8000 3_11000 4_15000 5_20000 6_27000 7_35000 8_5000 9_51000 98_0]]=4,1,0)</f>
        <v>0</v>
      </c>
      <c r="BT572">
        <f>IF(Table13[[#This Row],[Monthly_Income 1_5500 2_8000 3_11000 4_15000 5_20000 6_27000 7_35000 8_5000 9_51000 98_0]]=5,1,0)</f>
        <v>0</v>
      </c>
      <c r="BU572">
        <f>IF(Table13[[#This Row],[Monthly_Income 1_5500 2_8000 3_11000 4_15000 5_20000 6_27000 7_35000 8_5000 9_51000 98_0]]=6,1,0)</f>
        <v>1</v>
      </c>
      <c r="BV572">
        <f>IF(Table13[[#This Row],[Monthly_Income 1_5500 2_8000 3_11000 4_15000 5_20000 6_27000 7_35000 8_5000 9_51000 98_0]]=7,1,0)</f>
        <v>0</v>
      </c>
      <c r="BW572">
        <f>IF(Table13[[#This Row],[Monthly_Income 1_5500 2_8000 3_11000 4_15000 5_20000 6_27000 7_35000 8_5000 9_51000 98_0]]=8,1,0)</f>
        <v>0</v>
      </c>
      <c r="BX572">
        <f>IF(Table13[[#This Row],[Monthly_Income 1_5500 2_8000 3_11000 4_15000 5_20000 6_27000 7_35000 8_5000 9_51000 98_0]]=9,1,0)</f>
        <v>0</v>
      </c>
      <c r="BY572">
        <f>IF(Table13[[#This Row],[Monthly_Income 1_5500 2_8000 3_11000 4_15000 5_20000 6_27000 7_35000 8_5000 9_51000 98_0]]=98,1,0)</f>
        <v>0</v>
      </c>
      <c r="BZ572">
        <v>8</v>
      </c>
      <c r="CA572">
        <f>IF(Table13[[#This Row],[Monthly_Household_Income]]=1,1,0)</f>
        <v>0</v>
      </c>
      <c r="CB572">
        <f>IF(Table13[[#This Row],[Monthly_Household_Income]]=2,1,0)</f>
        <v>0</v>
      </c>
      <c r="CC572">
        <f>IF(Table13[[#This Row],[Monthly_Household_Income]]=3,1,0)</f>
        <v>0</v>
      </c>
      <c r="CD572">
        <f>IF(Table13[[#This Row],[Monthly_Household_Income]]=4,1,0)</f>
        <v>0</v>
      </c>
      <c r="CE572">
        <f>IF(Table13[[#This Row],[Monthly_Household_Income]]=5,1,0)</f>
        <v>0</v>
      </c>
      <c r="CF572">
        <f>IF(Table13[[#This Row],[Monthly_Household_Income]]=6,1,0)</f>
        <v>0</v>
      </c>
      <c r="CG572">
        <f>IF(Table13[[#This Row],[Monthly_Household_Income]]=7,1,0)</f>
        <v>0</v>
      </c>
      <c r="CH572">
        <f>IF(Table13[[#This Row],[Monthly_Household_Income]]=8,1,0)</f>
        <v>1</v>
      </c>
      <c r="CI572">
        <f>IF(Table13[[#This Row],[Monthly_Household_Income]]=9,1,0)</f>
        <v>0</v>
      </c>
      <c r="CJ572">
        <f>IF(Table13[[#This Row],[Monthly_Household_Income]]=98,1,0)</f>
        <v>0</v>
      </c>
    </row>
    <row r="573" spans="1:88">
      <c r="A573">
        <v>2102</v>
      </c>
      <c r="B573" s="1">
        <v>42990</v>
      </c>
      <c r="C573" t="s">
        <v>35</v>
      </c>
      <c r="D573">
        <v>9</v>
      </c>
      <c r="E573">
        <v>10</v>
      </c>
      <c r="F573">
        <v>9</v>
      </c>
      <c r="G573">
        <v>10</v>
      </c>
      <c r="H573">
        <v>7</v>
      </c>
      <c r="I573">
        <v>8</v>
      </c>
      <c r="J573" t="s">
        <v>15</v>
      </c>
      <c r="K573">
        <v>10</v>
      </c>
      <c r="L573">
        <v>10</v>
      </c>
      <c r="M573">
        <v>8</v>
      </c>
      <c r="N573">
        <v>8</v>
      </c>
      <c r="O573">
        <v>8</v>
      </c>
      <c r="P573">
        <v>10</v>
      </c>
      <c r="Q573">
        <v>8</v>
      </c>
      <c r="R573">
        <v>10</v>
      </c>
      <c r="S573">
        <v>10</v>
      </c>
      <c r="T573">
        <v>8</v>
      </c>
      <c r="U573">
        <v>8</v>
      </c>
      <c r="V573">
        <v>10</v>
      </c>
      <c r="W573">
        <v>10</v>
      </c>
      <c r="X573">
        <v>0</v>
      </c>
      <c r="Y573">
        <v>10</v>
      </c>
      <c r="Z573">
        <v>8</v>
      </c>
      <c r="AA573">
        <v>8</v>
      </c>
      <c r="AB573">
        <v>0</v>
      </c>
      <c r="AC573">
        <v>2</v>
      </c>
      <c r="AD573">
        <f>IF(Table13[[#This Row],[payment]]=1,1,0)</f>
        <v>0</v>
      </c>
      <c r="AE573">
        <f>IF(Table13[[#This Row],[payment]]=2,1,0)</f>
        <v>1</v>
      </c>
      <c r="AF573">
        <f>IF(Table13[[#This Row],[payment]]=3,1,0)</f>
        <v>0</v>
      </c>
      <c r="AG573">
        <v>1</v>
      </c>
      <c r="AH573">
        <f>IF(Table13[[#This Row],[method_payment]]=1,1,0)</f>
        <v>1</v>
      </c>
      <c r="AI573">
        <f>IF(Table13[[#This Row],[method_payment]]=2,1,0)</f>
        <v>0</v>
      </c>
      <c r="AJ573">
        <f>IF(Table13[[#This Row],[method_payment]]=3,1,0)</f>
        <v>0</v>
      </c>
      <c r="AK573">
        <f>IF(Table13[[#This Row],[method_payment]]=5,1,0)</f>
        <v>0</v>
      </c>
      <c r="AL573">
        <f>IF(Table13[[#This Row],[method_payment]]=6,1,0)</f>
        <v>0</v>
      </c>
      <c r="AM573" t="s">
        <v>16</v>
      </c>
      <c r="AN573" t="s">
        <v>16</v>
      </c>
      <c r="AO573">
        <v>6</v>
      </c>
      <c r="AP573" s="2">
        <v>354.29</v>
      </c>
      <c r="AQ573" s="3">
        <f>IF(AND(Table13[[#This Row],[Average_amount_spent_per_visit_last_3_months]]&gt;=1,Table13[[#This Row],[Average_amount_spent_per_visit_last_3_months]]&lt;=999),1,0)</f>
        <v>1</v>
      </c>
      <c r="AR573" s="3">
        <f>IF(AND(Table13[[#This Row],[Average_amount_spent_per_visit_last_3_months]]&gt;=1000,Table13[[#This Row],[Average_amount_spent_per_visit_last_3_months]]&lt;=6700),1,0)</f>
        <v>0</v>
      </c>
      <c r="AS573">
        <v>3</v>
      </c>
      <c r="AT573">
        <v>47</v>
      </c>
      <c r="AU573">
        <f>IF(AND(Table13[[#This Row],[Age]]&gt;=18,Table13[[#This Row],[Age]]&lt;=25),1,0)</f>
        <v>0</v>
      </c>
      <c r="AV573">
        <f>IF(AND(Table13[[#This Row],[Age]]&gt;=26,Table13[[#This Row],[Age]]&lt;=35),1,0)</f>
        <v>0</v>
      </c>
      <c r="AW573">
        <f>IF(AND(Table13[[#This Row],[Age]]&gt;=36,Table13[[#This Row],[Age]]&lt;=45),1,0)</f>
        <v>0</v>
      </c>
      <c r="AX573">
        <f>IF(AND(Table13[[#This Row],[Age]]&gt;=46,Table13[[#This Row],[Age]]&lt;=55),1,0)</f>
        <v>1</v>
      </c>
      <c r="AY573">
        <f>IF(AND(Table13[[#This Row],[Age]]&gt;=56,Table13[[#This Row],[Age]]&lt;=67),1,0)</f>
        <v>0</v>
      </c>
      <c r="AZ573" t="s">
        <v>25</v>
      </c>
      <c r="BA573">
        <f>IF(Table13[[#This Row],[Marital Status]]="Married",1,0)</f>
        <v>1</v>
      </c>
      <c r="BB573">
        <f>IF(Table13[[#This Row],[Marital Status]]="Single",1,0)</f>
        <v>0</v>
      </c>
      <c r="BC573" t="s">
        <v>28</v>
      </c>
      <c r="BD573">
        <f>IF(Table13[[#This Row],[gender]]="Male",1,0)</f>
        <v>0</v>
      </c>
      <c r="BE573">
        <f>IF(Table13[[#This Row],[gender]]="Female",1,0)</f>
        <v>1</v>
      </c>
      <c r="BF573" t="s">
        <v>19</v>
      </c>
      <c r="BG573">
        <f>IF(Table13[[#This Row],[Highest level of Education]]="Did not attend school",1,0)</f>
        <v>0</v>
      </c>
      <c r="BH573">
        <f>IF(Table13[[#This Row],[Highest level of Education]]="K12 completed",1,0)</f>
        <v>0</v>
      </c>
      <c r="BI573">
        <f>IF(Table13[[#This Row],[Highest level of Education]]="High School Completed",1,0)</f>
        <v>0</v>
      </c>
      <c r="BJ573">
        <f>IF(Table13[[#This Row],[Highest level of Education]]="Technical Diploma/Partially completed College",1,0)</f>
        <v>0</v>
      </c>
      <c r="BK573">
        <f>IF(Table13[[#This Row],[Highest level of Education]]="University/College Degree",1,0)</f>
        <v>1</v>
      </c>
      <c r="BL573">
        <f>IF(Table13[[#This Row],[Highest level of Education]]="Post-graduate education",1,0)</f>
        <v>0</v>
      </c>
      <c r="BM573">
        <v>4</v>
      </c>
      <c r="BN573">
        <v>3</v>
      </c>
      <c r="BO573" t="s">
        <v>1</v>
      </c>
      <c r="BP573">
        <f>IF(Table13[[#This Row],[Monthly_Income 1_5500 2_8000 3_11000 4_15000 5_20000 6_27000 7_35000 8_5000 9_51000 98_0]]=1,1,0)</f>
        <v>0</v>
      </c>
      <c r="BQ573">
        <f>IF(Table13[[#This Row],[Monthly_Income 1_5500 2_8000 3_11000 4_15000 5_20000 6_27000 7_35000 8_5000 9_51000 98_0]]=2,1,0)</f>
        <v>0</v>
      </c>
      <c r="BR573">
        <f>IF(Table13[[#This Row],[Monthly_Income 1_5500 2_8000 3_11000 4_15000 5_20000 6_27000 7_35000 8_5000 9_51000 98_0]]=3,1,0)</f>
        <v>0</v>
      </c>
      <c r="BS573">
        <f>IF(Table13[[#This Row],[Monthly_Income 1_5500 2_8000 3_11000 4_15000 5_20000 6_27000 7_35000 8_5000 9_51000 98_0]]=4,1,0)</f>
        <v>0</v>
      </c>
      <c r="BT573">
        <f>IF(Table13[[#This Row],[Monthly_Income 1_5500 2_8000 3_11000 4_15000 5_20000 6_27000 7_35000 8_5000 9_51000 98_0]]=5,1,0)</f>
        <v>0</v>
      </c>
      <c r="BU573">
        <f>IF(Table13[[#This Row],[Monthly_Income 1_5500 2_8000 3_11000 4_15000 5_20000 6_27000 7_35000 8_5000 9_51000 98_0]]=6,1,0)</f>
        <v>0</v>
      </c>
      <c r="BV573">
        <f>IF(Table13[[#This Row],[Monthly_Income 1_5500 2_8000 3_11000 4_15000 5_20000 6_27000 7_35000 8_5000 9_51000 98_0]]=7,1,0)</f>
        <v>0</v>
      </c>
      <c r="BW573">
        <f>IF(Table13[[#This Row],[Monthly_Income 1_5500 2_8000 3_11000 4_15000 5_20000 6_27000 7_35000 8_5000 9_51000 98_0]]=8,1,0)</f>
        <v>0</v>
      </c>
      <c r="BX573">
        <f>IF(Table13[[#This Row],[Monthly_Income 1_5500 2_8000 3_11000 4_15000 5_20000 6_27000 7_35000 8_5000 9_51000 98_0]]=9,1,0)</f>
        <v>0</v>
      </c>
      <c r="BY573">
        <f>IF(Table13[[#This Row],[Monthly_Income 1_5500 2_8000 3_11000 4_15000 5_20000 6_27000 7_35000 8_5000 9_51000 98_0]]=98,1,0)</f>
        <v>0</v>
      </c>
      <c r="BZ573">
        <v>9</v>
      </c>
      <c r="CA573">
        <f>IF(Table13[[#This Row],[Monthly_Household_Income]]=1,1,0)</f>
        <v>0</v>
      </c>
      <c r="CB573">
        <f>IF(Table13[[#This Row],[Monthly_Household_Income]]=2,1,0)</f>
        <v>0</v>
      </c>
      <c r="CC573">
        <f>IF(Table13[[#This Row],[Monthly_Household_Income]]=3,1,0)</f>
        <v>0</v>
      </c>
      <c r="CD573">
        <f>IF(Table13[[#This Row],[Monthly_Household_Income]]=4,1,0)</f>
        <v>0</v>
      </c>
      <c r="CE573">
        <f>IF(Table13[[#This Row],[Monthly_Household_Income]]=5,1,0)</f>
        <v>0</v>
      </c>
      <c r="CF573">
        <f>IF(Table13[[#This Row],[Monthly_Household_Income]]=6,1,0)</f>
        <v>0</v>
      </c>
      <c r="CG573">
        <f>IF(Table13[[#This Row],[Monthly_Household_Income]]=7,1,0)</f>
        <v>0</v>
      </c>
      <c r="CH573">
        <f>IF(Table13[[#This Row],[Monthly_Household_Income]]=8,1,0)</f>
        <v>0</v>
      </c>
      <c r="CI573">
        <f>IF(Table13[[#This Row],[Monthly_Household_Income]]=9,1,0)</f>
        <v>1</v>
      </c>
      <c r="CJ573">
        <f>IF(Table13[[#This Row],[Monthly_Household_Income]]=98,1,0)</f>
        <v>0</v>
      </c>
    </row>
    <row r="574" spans="1:88">
      <c r="A574">
        <v>2103</v>
      </c>
      <c r="B574" s="1">
        <v>43002</v>
      </c>
      <c r="C574" t="s">
        <v>2</v>
      </c>
      <c r="D574">
        <v>7</v>
      </c>
      <c r="E574">
        <v>8</v>
      </c>
      <c r="F574">
        <v>8</v>
      </c>
      <c r="G574">
        <v>8</v>
      </c>
      <c r="H574">
        <v>7</v>
      </c>
      <c r="I574">
        <v>8</v>
      </c>
      <c r="J574" t="s">
        <v>15</v>
      </c>
      <c r="K574">
        <v>9</v>
      </c>
      <c r="L574">
        <v>7</v>
      </c>
      <c r="M574">
        <v>7</v>
      </c>
      <c r="N574">
        <v>8</v>
      </c>
      <c r="O574">
        <v>7</v>
      </c>
      <c r="P574">
        <v>6</v>
      </c>
      <c r="Q574">
        <v>7</v>
      </c>
      <c r="R574">
        <v>8</v>
      </c>
      <c r="S574">
        <v>7</v>
      </c>
      <c r="T574">
        <v>7</v>
      </c>
      <c r="U574">
        <v>7</v>
      </c>
      <c r="V574">
        <v>6</v>
      </c>
      <c r="W574">
        <v>8</v>
      </c>
      <c r="X574">
        <v>6</v>
      </c>
      <c r="Y574">
        <v>9</v>
      </c>
      <c r="Z574">
        <v>8</v>
      </c>
      <c r="AA574">
        <v>7</v>
      </c>
      <c r="AB574">
        <v>7</v>
      </c>
      <c r="AC574">
        <v>2</v>
      </c>
      <c r="AD574">
        <f>IF(Table13[[#This Row],[payment]]=1,1,0)</f>
        <v>0</v>
      </c>
      <c r="AE574">
        <f>IF(Table13[[#This Row],[payment]]=2,1,0)</f>
        <v>1</v>
      </c>
      <c r="AF574">
        <f>IF(Table13[[#This Row],[payment]]=3,1,0)</f>
        <v>0</v>
      </c>
      <c r="AG574">
        <v>3</v>
      </c>
      <c r="AH574">
        <f>IF(Table13[[#This Row],[method_payment]]=1,1,0)</f>
        <v>0</v>
      </c>
      <c r="AI574">
        <f>IF(Table13[[#This Row],[method_payment]]=2,1,0)</f>
        <v>0</v>
      </c>
      <c r="AJ574">
        <f>IF(Table13[[#This Row],[method_payment]]=3,1,0)</f>
        <v>1</v>
      </c>
      <c r="AK574">
        <f>IF(Table13[[#This Row],[method_payment]]=5,1,0)</f>
        <v>0</v>
      </c>
      <c r="AL574">
        <f>IF(Table13[[#This Row],[method_payment]]=6,1,0)</f>
        <v>0</v>
      </c>
      <c r="AM574" t="s">
        <v>15</v>
      </c>
      <c r="AN574" t="s">
        <v>16</v>
      </c>
      <c r="AO574">
        <v>1</v>
      </c>
      <c r="AP574" s="2">
        <v>260.58999999999997</v>
      </c>
      <c r="AQ574" s="3">
        <f>IF(AND(Table13[[#This Row],[Average_amount_spent_per_visit_last_3_months]]&gt;=1,Table13[[#This Row],[Average_amount_spent_per_visit_last_3_months]]&lt;=999),1,0)</f>
        <v>1</v>
      </c>
      <c r="AR574" s="3">
        <f>IF(AND(Table13[[#This Row],[Average_amount_spent_per_visit_last_3_months]]&gt;=1000,Table13[[#This Row],[Average_amount_spent_per_visit_last_3_months]]&lt;=6700),1,0)</f>
        <v>0</v>
      </c>
      <c r="AS574">
        <v>3</v>
      </c>
      <c r="AT574">
        <v>39</v>
      </c>
      <c r="AU574">
        <f>IF(AND(Table13[[#This Row],[Age]]&gt;=18,Table13[[#This Row],[Age]]&lt;=25),1,0)</f>
        <v>0</v>
      </c>
      <c r="AV574">
        <f>IF(AND(Table13[[#This Row],[Age]]&gt;=26,Table13[[#This Row],[Age]]&lt;=35),1,0)</f>
        <v>0</v>
      </c>
      <c r="AW574">
        <f>IF(AND(Table13[[#This Row],[Age]]&gt;=36,Table13[[#This Row],[Age]]&lt;=45),1,0)</f>
        <v>1</v>
      </c>
      <c r="AX574">
        <f>IF(AND(Table13[[#This Row],[Age]]&gt;=46,Table13[[#This Row],[Age]]&lt;=55),1,0)</f>
        <v>0</v>
      </c>
      <c r="AY574">
        <f>IF(AND(Table13[[#This Row],[Age]]&gt;=56,Table13[[#This Row],[Age]]&lt;=67),1,0)</f>
        <v>0</v>
      </c>
      <c r="AZ574" t="s">
        <v>25</v>
      </c>
      <c r="BA574">
        <f>IF(Table13[[#This Row],[Marital Status]]="Married",1,0)</f>
        <v>1</v>
      </c>
      <c r="BB574">
        <f>IF(Table13[[#This Row],[Marital Status]]="Single",1,0)</f>
        <v>0</v>
      </c>
      <c r="BC574" t="s">
        <v>28</v>
      </c>
      <c r="BD574">
        <f>IF(Table13[[#This Row],[gender]]="Male",1,0)</f>
        <v>0</v>
      </c>
      <c r="BE574">
        <f>IF(Table13[[#This Row],[gender]]="Female",1,0)</f>
        <v>1</v>
      </c>
      <c r="BF574" t="s">
        <v>19</v>
      </c>
      <c r="BG574">
        <f>IF(Table13[[#This Row],[Highest level of Education]]="Did not attend school",1,0)</f>
        <v>0</v>
      </c>
      <c r="BH574">
        <f>IF(Table13[[#This Row],[Highest level of Education]]="K12 completed",1,0)</f>
        <v>0</v>
      </c>
      <c r="BI574">
        <f>IF(Table13[[#This Row],[Highest level of Education]]="High School Completed",1,0)</f>
        <v>0</v>
      </c>
      <c r="BJ574">
        <f>IF(Table13[[#This Row],[Highest level of Education]]="Technical Diploma/Partially completed College",1,0)</f>
        <v>0</v>
      </c>
      <c r="BK574">
        <f>IF(Table13[[#This Row],[Highest level of Education]]="University/College Degree",1,0)</f>
        <v>1</v>
      </c>
      <c r="BL574">
        <f>IF(Table13[[#This Row],[Highest level of Education]]="Post-graduate education",1,0)</f>
        <v>0</v>
      </c>
      <c r="BM574">
        <v>2</v>
      </c>
      <c r="BN574">
        <v>2</v>
      </c>
      <c r="BO574">
        <v>3</v>
      </c>
      <c r="BP574">
        <f>IF(Table13[[#This Row],[Monthly_Income 1_5500 2_8000 3_11000 4_15000 5_20000 6_27000 7_35000 8_5000 9_51000 98_0]]=1,1,0)</f>
        <v>0</v>
      </c>
      <c r="BQ574">
        <f>IF(Table13[[#This Row],[Monthly_Income 1_5500 2_8000 3_11000 4_15000 5_20000 6_27000 7_35000 8_5000 9_51000 98_0]]=2,1,0)</f>
        <v>0</v>
      </c>
      <c r="BR574">
        <f>IF(Table13[[#This Row],[Monthly_Income 1_5500 2_8000 3_11000 4_15000 5_20000 6_27000 7_35000 8_5000 9_51000 98_0]]=3,1,0)</f>
        <v>1</v>
      </c>
      <c r="BS574">
        <f>IF(Table13[[#This Row],[Monthly_Income 1_5500 2_8000 3_11000 4_15000 5_20000 6_27000 7_35000 8_5000 9_51000 98_0]]=4,1,0)</f>
        <v>0</v>
      </c>
      <c r="BT574">
        <f>IF(Table13[[#This Row],[Monthly_Income 1_5500 2_8000 3_11000 4_15000 5_20000 6_27000 7_35000 8_5000 9_51000 98_0]]=5,1,0)</f>
        <v>0</v>
      </c>
      <c r="BU574">
        <f>IF(Table13[[#This Row],[Monthly_Income 1_5500 2_8000 3_11000 4_15000 5_20000 6_27000 7_35000 8_5000 9_51000 98_0]]=6,1,0)</f>
        <v>0</v>
      </c>
      <c r="BV574">
        <f>IF(Table13[[#This Row],[Monthly_Income 1_5500 2_8000 3_11000 4_15000 5_20000 6_27000 7_35000 8_5000 9_51000 98_0]]=7,1,0)</f>
        <v>0</v>
      </c>
      <c r="BW574">
        <f>IF(Table13[[#This Row],[Monthly_Income 1_5500 2_8000 3_11000 4_15000 5_20000 6_27000 7_35000 8_5000 9_51000 98_0]]=8,1,0)</f>
        <v>0</v>
      </c>
      <c r="BX574">
        <f>IF(Table13[[#This Row],[Monthly_Income 1_5500 2_8000 3_11000 4_15000 5_20000 6_27000 7_35000 8_5000 9_51000 98_0]]=9,1,0)</f>
        <v>0</v>
      </c>
      <c r="BY574">
        <f>IF(Table13[[#This Row],[Monthly_Income 1_5500 2_8000 3_11000 4_15000 5_20000 6_27000 7_35000 8_5000 9_51000 98_0]]=98,1,0)</f>
        <v>0</v>
      </c>
      <c r="BZ574">
        <v>6</v>
      </c>
      <c r="CA574">
        <f>IF(Table13[[#This Row],[Monthly_Household_Income]]=1,1,0)</f>
        <v>0</v>
      </c>
      <c r="CB574">
        <f>IF(Table13[[#This Row],[Monthly_Household_Income]]=2,1,0)</f>
        <v>0</v>
      </c>
      <c r="CC574">
        <f>IF(Table13[[#This Row],[Monthly_Household_Income]]=3,1,0)</f>
        <v>0</v>
      </c>
      <c r="CD574">
        <f>IF(Table13[[#This Row],[Monthly_Household_Income]]=4,1,0)</f>
        <v>0</v>
      </c>
      <c r="CE574">
        <f>IF(Table13[[#This Row],[Monthly_Household_Income]]=5,1,0)</f>
        <v>0</v>
      </c>
      <c r="CF574">
        <f>IF(Table13[[#This Row],[Monthly_Household_Income]]=6,1,0)</f>
        <v>1</v>
      </c>
      <c r="CG574">
        <f>IF(Table13[[#This Row],[Monthly_Household_Income]]=7,1,0)</f>
        <v>0</v>
      </c>
      <c r="CH574">
        <f>IF(Table13[[#This Row],[Monthly_Household_Income]]=8,1,0)</f>
        <v>0</v>
      </c>
      <c r="CI574">
        <f>IF(Table13[[#This Row],[Monthly_Household_Income]]=9,1,0)</f>
        <v>0</v>
      </c>
      <c r="CJ574">
        <f>IF(Table13[[#This Row],[Monthly_Household_Income]]=98,1,0)</f>
        <v>0</v>
      </c>
    </row>
    <row r="575" spans="1:88">
      <c r="A575">
        <v>2111</v>
      </c>
      <c r="B575" s="1">
        <v>42995</v>
      </c>
      <c r="C575" t="s">
        <v>35</v>
      </c>
      <c r="D575">
        <v>7</v>
      </c>
      <c r="E575">
        <v>9</v>
      </c>
      <c r="F575">
        <v>7</v>
      </c>
      <c r="G575">
        <v>7</v>
      </c>
      <c r="H575">
        <v>8</v>
      </c>
      <c r="I575">
        <v>7</v>
      </c>
      <c r="J575" t="s">
        <v>15</v>
      </c>
      <c r="K575">
        <v>9</v>
      </c>
      <c r="L575">
        <v>9</v>
      </c>
      <c r="M575">
        <v>8</v>
      </c>
      <c r="N575">
        <v>8</v>
      </c>
      <c r="O575">
        <v>8</v>
      </c>
      <c r="P575">
        <v>7</v>
      </c>
      <c r="Q575">
        <v>7</v>
      </c>
      <c r="R575">
        <v>6</v>
      </c>
      <c r="S575">
        <v>6</v>
      </c>
      <c r="T575">
        <v>7</v>
      </c>
      <c r="U575">
        <v>8</v>
      </c>
      <c r="V575">
        <v>6</v>
      </c>
      <c r="W575">
        <v>7</v>
      </c>
      <c r="X575">
        <v>7</v>
      </c>
      <c r="Y575">
        <v>10</v>
      </c>
      <c r="Z575">
        <v>9</v>
      </c>
      <c r="AA575">
        <v>6</v>
      </c>
      <c r="AB575">
        <v>7</v>
      </c>
      <c r="AC575">
        <v>3</v>
      </c>
      <c r="AD575">
        <f>IF(Table13[[#This Row],[payment]]=1,1,0)</f>
        <v>0</v>
      </c>
      <c r="AE575">
        <f>IF(Table13[[#This Row],[payment]]=2,1,0)</f>
        <v>0</v>
      </c>
      <c r="AF575">
        <f>IF(Table13[[#This Row],[payment]]=3,1,0)</f>
        <v>1</v>
      </c>
      <c r="AG575">
        <v>1</v>
      </c>
      <c r="AH575">
        <f>IF(Table13[[#This Row],[method_payment]]=1,1,0)</f>
        <v>1</v>
      </c>
      <c r="AI575">
        <f>IF(Table13[[#This Row],[method_payment]]=2,1,0)</f>
        <v>0</v>
      </c>
      <c r="AJ575">
        <f>IF(Table13[[#This Row],[method_payment]]=3,1,0)</f>
        <v>0</v>
      </c>
      <c r="AK575">
        <f>IF(Table13[[#This Row],[method_payment]]=5,1,0)</f>
        <v>0</v>
      </c>
      <c r="AL575">
        <f>IF(Table13[[#This Row],[method_payment]]=6,1,0)</f>
        <v>0</v>
      </c>
      <c r="AM575" t="s">
        <v>16</v>
      </c>
      <c r="AN575" t="s">
        <v>15</v>
      </c>
      <c r="AO575">
        <v>1</v>
      </c>
      <c r="AP575" s="2">
        <v>517.78</v>
      </c>
      <c r="AQ575" s="3">
        <f>IF(AND(Table13[[#This Row],[Average_amount_spent_per_visit_last_3_months]]&gt;=1,Table13[[#This Row],[Average_amount_spent_per_visit_last_3_months]]&lt;=999),1,0)</f>
        <v>1</v>
      </c>
      <c r="AR575" s="3">
        <f>IF(AND(Table13[[#This Row],[Average_amount_spent_per_visit_last_3_months]]&gt;=1000,Table13[[#This Row],[Average_amount_spent_per_visit_last_3_months]]&lt;=6700),1,0)</f>
        <v>0</v>
      </c>
      <c r="AS575">
        <v>3</v>
      </c>
      <c r="AT575">
        <v>40</v>
      </c>
      <c r="AU575">
        <f>IF(AND(Table13[[#This Row],[Age]]&gt;=18,Table13[[#This Row],[Age]]&lt;=25),1,0)</f>
        <v>0</v>
      </c>
      <c r="AV575">
        <f>IF(AND(Table13[[#This Row],[Age]]&gt;=26,Table13[[#This Row],[Age]]&lt;=35),1,0)</f>
        <v>0</v>
      </c>
      <c r="AW575">
        <f>IF(AND(Table13[[#This Row],[Age]]&gt;=36,Table13[[#This Row],[Age]]&lt;=45),1,0)</f>
        <v>1</v>
      </c>
      <c r="AX575">
        <f>IF(AND(Table13[[#This Row],[Age]]&gt;=46,Table13[[#This Row],[Age]]&lt;=55),1,0)</f>
        <v>0</v>
      </c>
      <c r="AY575">
        <f>IF(AND(Table13[[#This Row],[Age]]&gt;=56,Table13[[#This Row],[Age]]&lt;=67),1,0)</f>
        <v>0</v>
      </c>
      <c r="AZ575" t="s">
        <v>25</v>
      </c>
      <c r="BA575">
        <f>IF(Table13[[#This Row],[Marital Status]]="Married",1,0)</f>
        <v>1</v>
      </c>
      <c r="BB575">
        <f>IF(Table13[[#This Row],[Marital Status]]="Single",1,0)</f>
        <v>0</v>
      </c>
      <c r="BC575" t="s">
        <v>27</v>
      </c>
      <c r="BD575">
        <f>IF(Table13[[#This Row],[gender]]="Male",1,0)</f>
        <v>1</v>
      </c>
      <c r="BE575">
        <f>IF(Table13[[#This Row],[gender]]="Female",1,0)</f>
        <v>0</v>
      </c>
      <c r="BF575" t="s">
        <v>18</v>
      </c>
      <c r="BG575">
        <f>IF(Table13[[#This Row],[Highest level of Education]]="Did not attend school",1,0)</f>
        <v>0</v>
      </c>
      <c r="BH575">
        <f>IF(Table13[[#This Row],[Highest level of Education]]="K12 completed",1,0)</f>
        <v>0</v>
      </c>
      <c r="BI575">
        <f>IF(Table13[[#This Row],[Highest level of Education]]="High School Completed",1,0)</f>
        <v>0</v>
      </c>
      <c r="BJ575">
        <f>IF(Table13[[#This Row],[Highest level of Education]]="Technical Diploma/Partially completed College",1,0)</f>
        <v>0</v>
      </c>
      <c r="BK575">
        <f>IF(Table13[[#This Row],[Highest level of Education]]="University/College Degree",1,0)</f>
        <v>0</v>
      </c>
      <c r="BL575">
        <f>IF(Table13[[#This Row],[Highest level of Education]]="Post-graduate education",1,0)</f>
        <v>1</v>
      </c>
      <c r="BM575">
        <v>1</v>
      </c>
      <c r="BN575">
        <v>1</v>
      </c>
      <c r="BO575">
        <v>7</v>
      </c>
      <c r="BP575">
        <f>IF(Table13[[#This Row],[Monthly_Income 1_5500 2_8000 3_11000 4_15000 5_20000 6_27000 7_35000 8_5000 9_51000 98_0]]=1,1,0)</f>
        <v>0</v>
      </c>
      <c r="BQ575">
        <f>IF(Table13[[#This Row],[Monthly_Income 1_5500 2_8000 3_11000 4_15000 5_20000 6_27000 7_35000 8_5000 9_51000 98_0]]=2,1,0)</f>
        <v>0</v>
      </c>
      <c r="BR575">
        <f>IF(Table13[[#This Row],[Monthly_Income 1_5500 2_8000 3_11000 4_15000 5_20000 6_27000 7_35000 8_5000 9_51000 98_0]]=3,1,0)</f>
        <v>0</v>
      </c>
      <c r="BS575">
        <f>IF(Table13[[#This Row],[Monthly_Income 1_5500 2_8000 3_11000 4_15000 5_20000 6_27000 7_35000 8_5000 9_51000 98_0]]=4,1,0)</f>
        <v>0</v>
      </c>
      <c r="BT575">
        <f>IF(Table13[[#This Row],[Monthly_Income 1_5500 2_8000 3_11000 4_15000 5_20000 6_27000 7_35000 8_5000 9_51000 98_0]]=5,1,0)</f>
        <v>0</v>
      </c>
      <c r="BU575">
        <f>IF(Table13[[#This Row],[Monthly_Income 1_5500 2_8000 3_11000 4_15000 5_20000 6_27000 7_35000 8_5000 9_51000 98_0]]=6,1,0)</f>
        <v>0</v>
      </c>
      <c r="BV575">
        <f>IF(Table13[[#This Row],[Monthly_Income 1_5500 2_8000 3_11000 4_15000 5_20000 6_27000 7_35000 8_5000 9_51000 98_0]]=7,1,0)</f>
        <v>1</v>
      </c>
      <c r="BW575">
        <f>IF(Table13[[#This Row],[Monthly_Income 1_5500 2_8000 3_11000 4_15000 5_20000 6_27000 7_35000 8_5000 9_51000 98_0]]=8,1,0)</f>
        <v>0</v>
      </c>
      <c r="BX575">
        <f>IF(Table13[[#This Row],[Monthly_Income 1_5500 2_8000 3_11000 4_15000 5_20000 6_27000 7_35000 8_5000 9_51000 98_0]]=9,1,0)</f>
        <v>0</v>
      </c>
      <c r="BY575">
        <f>IF(Table13[[#This Row],[Monthly_Income 1_5500 2_8000 3_11000 4_15000 5_20000 6_27000 7_35000 8_5000 9_51000 98_0]]=98,1,0)</f>
        <v>0</v>
      </c>
      <c r="BZ575">
        <v>7</v>
      </c>
      <c r="CA575">
        <f>IF(Table13[[#This Row],[Monthly_Household_Income]]=1,1,0)</f>
        <v>0</v>
      </c>
      <c r="CB575">
        <f>IF(Table13[[#This Row],[Monthly_Household_Income]]=2,1,0)</f>
        <v>0</v>
      </c>
      <c r="CC575">
        <f>IF(Table13[[#This Row],[Monthly_Household_Income]]=3,1,0)</f>
        <v>0</v>
      </c>
      <c r="CD575">
        <f>IF(Table13[[#This Row],[Monthly_Household_Income]]=4,1,0)</f>
        <v>0</v>
      </c>
      <c r="CE575">
        <f>IF(Table13[[#This Row],[Monthly_Household_Income]]=5,1,0)</f>
        <v>0</v>
      </c>
      <c r="CF575">
        <f>IF(Table13[[#This Row],[Monthly_Household_Income]]=6,1,0)</f>
        <v>0</v>
      </c>
      <c r="CG575">
        <f>IF(Table13[[#This Row],[Monthly_Household_Income]]=7,1,0)</f>
        <v>1</v>
      </c>
      <c r="CH575">
        <f>IF(Table13[[#This Row],[Monthly_Household_Income]]=8,1,0)</f>
        <v>0</v>
      </c>
      <c r="CI575">
        <f>IF(Table13[[#This Row],[Monthly_Household_Income]]=9,1,0)</f>
        <v>0</v>
      </c>
      <c r="CJ575">
        <f>IF(Table13[[#This Row],[Monthly_Household_Income]]=98,1,0)</f>
        <v>0</v>
      </c>
    </row>
    <row r="576" spans="1:88">
      <c r="A576">
        <v>2113</v>
      </c>
      <c r="B576" s="1">
        <v>43019</v>
      </c>
      <c r="C576" t="s">
        <v>35</v>
      </c>
      <c r="D576">
        <v>8</v>
      </c>
      <c r="E576">
        <v>7</v>
      </c>
      <c r="F576">
        <v>8</v>
      </c>
      <c r="G576">
        <v>8</v>
      </c>
      <c r="H576">
        <v>7</v>
      </c>
      <c r="I576">
        <v>8</v>
      </c>
      <c r="J576" t="s">
        <v>15</v>
      </c>
      <c r="K576">
        <v>8</v>
      </c>
      <c r="L576">
        <v>9</v>
      </c>
      <c r="M576">
        <v>9</v>
      </c>
      <c r="N576">
        <v>8</v>
      </c>
      <c r="O576">
        <v>7</v>
      </c>
      <c r="P576">
        <v>8</v>
      </c>
      <c r="Q576">
        <v>6</v>
      </c>
      <c r="R576">
        <v>8</v>
      </c>
      <c r="S576">
        <v>8</v>
      </c>
      <c r="T576">
        <v>7</v>
      </c>
      <c r="U576">
        <v>8</v>
      </c>
      <c r="V576">
        <v>9</v>
      </c>
      <c r="W576">
        <v>9</v>
      </c>
      <c r="X576">
        <v>9</v>
      </c>
      <c r="Y576">
        <v>8</v>
      </c>
      <c r="Z576">
        <v>9</v>
      </c>
      <c r="AA576">
        <v>9</v>
      </c>
      <c r="AB576">
        <v>0</v>
      </c>
      <c r="AC576">
        <v>2</v>
      </c>
      <c r="AD576">
        <f>IF(Table13[[#This Row],[payment]]=1,1,0)</f>
        <v>0</v>
      </c>
      <c r="AE576">
        <f>IF(Table13[[#This Row],[payment]]=2,1,0)</f>
        <v>1</v>
      </c>
      <c r="AF576">
        <f>IF(Table13[[#This Row],[payment]]=3,1,0)</f>
        <v>0</v>
      </c>
      <c r="AG576">
        <v>6</v>
      </c>
      <c r="AH576">
        <f>IF(Table13[[#This Row],[method_payment]]=1,1,0)</f>
        <v>0</v>
      </c>
      <c r="AI576">
        <f>IF(Table13[[#This Row],[method_payment]]=2,1,0)</f>
        <v>0</v>
      </c>
      <c r="AJ576">
        <f>IF(Table13[[#This Row],[method_payment]]=3,1,0)</f>
        <v>0</v>
      </c>
      <c r="AK576">
        <f>IF(Table13[[#This Row],[method_payment]]=5,1,0)</f>
        <v>0</v>
      </c>
      <c r="AL576">
        <f>IF(Table13[[#This Row],[method_payment]]=6,1,0)</f>
        <v>1</v>
      </c>
      <c r="AM576" t="s">
        <v>16</v>
      </c>
      <c r="AN576" t="s">
        <v>15</v>
      </c>
      <c r="AO576">
        <v>2</v>
      </c>
      <c r="AP576" s="2">
        <v>550.89</v>
      </c>
      <c r="AQ576" s="3">
        <f>IF(AND(Table13[[#This Row],[Average_amount_spent_per_visit_last_3_months]]&gt;=1,Table13[[#This Row],[Average_amount_spent_per_visit_last_3_months]]&lt;=999),1,0)</f>
        <v>1</v>
      </c>
      <c r="AR576" s="3">
        <f>IF(AND(Table13[[#This Row],[Average_amount_spent_per_visit_last_3_months]]&gt;=1000,Table13[[#This Row],[Average_amount_spent_per_visit_last_3_months]]&lt;=6700),1,0)</f>
        <v>0</v>
      </c>
      <c r="AS576">
        <v>3</v>
      </c>
      <c r="AT576">
        <v>35</v>
      </c>
      <c r="AU576">
        <f>IF(AND(Table13[[#This Row],[Age]]&gt;=18,Table13[[#This Row],[Age]]&lt;=25),1,0)</f>
        <v>0</v>
      </c>
      <c r="AV576">
        <f>IF(AND(Table13[[#This Row],[Age]]&gt;=26,Table13[[#This Row],[Age]]&lt;=35),1,0)</f>
        <v>1</v>
      </c>
      <c r="AW576">
        <f>IF(AND(Table13[[#This Row],[Age]]&gt;=36,Table13[[#This Row],[Age]]&lt;=45),1,0)</f>
        <v>0</v>
      </c>
      <c r="AX576">
        <f>IF(AND(Table13[[#This Row],[Age]]&gt;=46,Table13[[#This Row],[Age]]&lt;=55),1,0)</f>
        <v>0</v>
      </c>
      <c r="AY576">
        <f>IF(AND(Table13[[#This Row],[Age]]&gt;=56,Table13[[#This Row],[Age]]&lt;=67),1,0)</f>
        <v>0</v>
      </c>
      <c r="AZ576" t="s">
        <v>25</v>
      </c>
      <c r="BA576">
        <f>IF(Table13[[#This Row],[Marital Status]]="Married",1,0)</f>
        <v>1</v>
      </c>
      <c r="BB576">
        <f>IF(Table13[[#This Row],[Marital Status]]="Single",1,0)</f>
        <v>0</v>
      </c>
      <c r="BC576" t="s">
        <v>28</v>
      </c>
      <c r="BD576">
        <f>IF(Table13[[#This Row],[gender]]="Male",1,0)</f>
        <v>0</v>
      </c>
      <c r="BE576">
        <f>IF(Table13[[#This Row],[gender]]="Female",1,0)</f>
        <v>1</v>
      </c>
      <c r="BF576" t="s">
        <v>19</v>
      </c>
      <c r="BG576">
        <f>IF(Table13[[#This Row],[Highest level of Education]]="Did not attend school",1,0)</f>
        <v>0</v>
      </c>
      <c r="BH576">
        <f>IF(Table13[[#This Row],[Highest level of Education]]="K12 completed",1,0)</f>
        <v>0</v>
      </c>
      <c r="BI576">
        <f>IF(Table13[[#This Row],[Highest level of Education]]="High School Completed",1,0)</f>
        <v>0</v>
      </c>
      <c r="BJ576">
        <f>IF(Table13[[#This Row],[Highest level of Education]]="Technical Diploma/Partially completed College",1,0)</f>
        <v>0</v>
      </c>
      <c r="BK576">
        <f>IF(Table13[[#This Row],[Highest level of Education]]="University/College Degree",1,0)</f>
        <v>1</v>
      </c>
      <c r="BL576">
        <f>IF(Table13[[#This Row],[Highest level of Education]]="Post-graduate education",1,0)</f>
        <v>0</v>
      </c>
      <c r="BM576">
        <v>3</v>
      </c>
      <c r="BN576">
        <v>1</v>
      </c>
      <c r="BO576">
        <v>4</v>
      </c>
      <c r="BP576">
        <f>IF(Table13[[#This Row],[Monthly_Income 1_5500 2_8000 3_11000 4_15000 5_20000 6_27000 7_35000 8_5000 9_51000 98_0]]=1,1,0)</f>
        <v>0</v>
      </c>
      <c r="BQ576">
        <f>IF(Table13[[#This Row],[Monthly_Income 1_5500 2_8000 3_11000 4_15000 5_20000 6_27000 7_35000 8_5000 9_51000 98_0]]=2,1,0)</f>
        <v>0</v>
      </c>
      <c r="BR576">
        <f>IF(Table13[[#This Row],[Monthly_Income 1_5500 2_8000 3_11000 4_15000 5_20000 6_27000 7_35000 8_5000 9_51000 98_0]]=3,1,0)</f>
        <v>0</v>
      </c>
      <c r="BS576">
        <f>IF(Table13[[#This Row],[Monthly_Income 1_5500 2_8000 3_11000 4_15000 5_20000 6_27000 7_35000 8_5000 9_51000 98_0]]=4,1,0)</f>
        <v>1</v>
      </c>
      <c r="BT576">
        <f>IF(Table13[[#This Row],[Monthly_Income 1_5500 2_8000 3_11000 4_15000 5_20000 6_27000 7_35000 8_5000 9_51000 98_0]]=5,1,0)</f>
        <v>0</v>
      </c>
      <c r="BU576">
        <f>IF(Table13[[#This Row],[Monthly_Income 1_5500 2_8000 3_11000 4_15000 5_20000 6_27000 7_35000 8_5000 9_51000 98_0]]=6,1,0)</f>
        <v>0</v>
      </c>
      <c r="BV576">
        <f>IF(Table13[[#This Row],[Monthly_Income 1_5500 2_8000 3_11000 4_15000 5_20000 6_27000 7_35000 8_5000 9_51000 98_0]]=7,1,0)</f>
        <v>0</v>
      </c>
      <c r="BW576">
        <f>IF(Table13[[#This Row],[Monthly_Income 1_5500 2_8000 3_11000 4_15000 5_20000 6_27000 7_35000 8_5000 9_51000 98_0]]=8,1,0)</f>
        <v>0</v>
      </c>
      <c r="BX576">
        <f>IF(Table13[[#This Row],[Monthly_Income 1_5500 2_8000 3_11000 4_15000 5_20000 6_27000 7_35000 8_5000 9_51000 98_0]]=9,1,0)</f>
        <v>0</v>
      </c>
      <c r="BY576">
        <f>IF(Table13[[#This Row],[Monthly_Income 1_5500 2_8000 3_11000 4_15000 5_20000 6_27000 7_35000 8_5000 9_51000 98_0]]=98,1,0)</f>
        <v>0</v>
      </c>
      <c r="BZ576">
        <v>6</v>
      </c>
      <c r="CA576">
        <f>IF(Table13[[#This Row],[Monthly_Household_Income]]=1,1,0)</f>
        <v>0</v>
      </c>
      <c r="CB576">
        <f>IF(Table13[[#This Row],[Monthly_Household_Income]]=2,1,0)</f>
        <v>0</v>
      </c>
      <c r="CC576">
        <f>IF(Table13[[#This Row],[Monthly_Household_Income]]=3,1,0)</f>
        <v>0</v>
      </c>
      <c r="CD576">
        <f>IF(Table13[[#This Row],[Monthly_Household_Income]]=4,1,0)</f>
        <v>0</v>
      </c>
      <c r="CE576">
        <f>IF(Table13[[#This Row],[Monthly_Household_Income]]=5,1,0)</f>
        <v>0</v>
      </c>
      <c r="CF576">
        <f>IF(Table13[[#This Row],[Monthly_Household_Income]]=6,1,0)</f>
        <v>1</v>
      </c>
      <c r="CG576">
        <f>IF(Table13[[#This Row],[Monthly_Household_Income]]=7,1,0)</f>
        <v>0</v>
      </c>
      <c r="CH576">
        <f>IF(Table13[[#This Row],[Monthly_Household_Income]]=8,1,0)</f>
        <v>0</v>
      </c>
      <c r="CI576">
        <f>IF(Table13[[#This Row],[Monthly_Household_Income]]=9,1,0)</f>
        <v>0</v>
      </c>
      <c r="CJ576">
        <f>IF(Table13[[#This Row],[Monthly_Household_Income]]=98,1,0)</f>
        <v>0</v>
      </c>
    </row>
    <row r="577" spans="1:88">
      <c r="A577">
        <v>2117</v>
      </c>
      <c r="B577" s="1">
        <v>43192</v>
      </c>
      <c r="C577" t="s">
        <v>35</v>
      </c>
      <c r="D577">
        <v>6</v>
      </c>
      <c r="E577">
        <v>6</v>
      </c>
      <c r="F577">
        <v>9</v>
      </c>
      <c r="G577">
        <v>8</v>
      </c>
      <c r="H577">
        <v>8</v>
      </c>
      <c r="I577">
        <v>9</v>
      </c>
      <c r="J577" t="s">
        <v>16</v>
      </c>
      <c r="K577">
        <v>9</v>
      </c>
      <c r="L577">
        <v>8</v>
      </c>
      <c r="M577">
        <v>8</v>
      </c>
      <c r="N577">
        <v>9</v>
      </c>
      <c r="O577">
        <v>6</v>
      </c>
      <c r="P577">
        <v>9</v>
      </c>
      <c r="Q577">
        <v>10</v>
      </c>
      <c r="R577">
        <v>10</v>
      </c>
      <c r="S577">
        <v>8</v>
      </c>
      <c r="T577">
        <v>6</v>
      </c>
      <c r="U577">
        <v>9</v>
      </c>
      <c r="V577">
        <v>8</v>
      </c>
      <c r="W577">
        <v>9</v>
      </c>
      <c r="X577">
        <v>8</v>
      </c>
      <c r="Y577">
        <v>8</v>
      </c>
      <c r="Z577">
        <v>6</v>
      </c>
      <c r="AA577">
        <v>9</v>
      </c>
      <c r="AB577">
        <v>7</v>
      </c>
      <c r="AC577">
        <v>1</v>
      </c>
      <c r="AD577">
        <f>IF(Table13[[#This Row],[payment]]=1,1,0)</f>
        <v>1</v>
      </c>
      <c r="AE577">
        <f>IF(Table13[[#This Row],[payment]]=2,1,0)</f>
        <v>0</v>
      </c>
      <c r="AF577">
        <f>IF(Table13[[#This Row],[payment]]=3,1,0)</f>
        <v>0</v>
      </c>
      <c r="AG577">
        <v>1</v>
      </c>
      <c r="AH577">
        <f>IF(Table13[[#This Row],[method_payment]]=1,1,0)</f>
        <v>1</v>
      </c>
      <c r="AI577">
        <f>IF(Table13[[#This Row],[method_payment]]=2,1,0)</f>
        <v>0</v>
      </c>
      <c r="AJ577">
        <f>IF(Table13[[#This Row],[method_payment]]=3,1,0)</f>
        <v>0</v>
      </c>
      <c r="AK577">
        <f>IF(Table13[[#This Row],[method_payment]]=5,1,0)</f>
        <v>0</v>
      </c>
      <c r="AL577">
        <f>IF(Table13[[#This Row],[method_payment]]=6,1,0)</f>
        <v>0</v>
      </c>
      <c r="AM577" t="s">
        <v>15</v>
      </c>
      <c r="AN577" t="s">
        <v>15</v>
      </c>
      <c r="AO577">
        <v>1</v>
      </c>
      <c r="AP577" s="2">
        <v>834.14</v>
      </c>
      <c r="AQ577" s="3">
        <f>IF(AND(Table13[[#This Row],[Average_amount_spent_per_visit_last_3_months]]&gt;=1,Table13[[#This Row],[Average_amount_spent_per_visit_last_3_months]]&lt;=999),1,0)</f>
        <v>1</v>
      </c>
      <c r="AR577" s="3">
        <f>IF(AND(Table13[[#This Row],[Average_amount_spent_per_visit_last_3_months]]&gt;=1000,Table13[[#This Row],[Average_amount_spent_per_visit_last_3_months]]&lt;=6700),1,0)</f>
        <v>0</v>
      </c>
      <c r="AS577">
        <v>2</v>
      </c>
      <c r="AT577">
        <v>29</v>
      </c>
      <c r="AU577">
        <f>IF(AND(Table13[[#This Row],[Age]]&gt;=18,Table13[[#This Row],[Age]]&lt;=25),1,0)</f>
        <v>0</v>
      </c>
      <c r="AV577">
        <f>IF(AND(Table13[[#This Row],[Age]]&gt;=26,Table13[[#This Row],[Age]]&lt;=35),1,0)</f>
        <v>1</v>
      </c>
      <c r="AW577">
        <f>IF(AND(Table13[[#This Row],[Age]]&gt;=36,Table13[[#This Row],[Age]]&lt;=45),1,0)</f>
        <v>0</v>
      </c>
      <c r="AX577">
        <f>IF(AND(Table13[[#This Row],[Age]]&gt;=46,Table13[[#This Row],[Age]]&lt;=55),1,0)</f>
        <v>0</v>
      </c>
      <c r="AY577">
        <f>IF(AND(Table13[[#This Row],[Age]]&gt;=56,Table13[[#This Row],[Age]]&lt;=67),1,0)</f>
        <v>0</v>
      </c>
      <c r="AZ577" t="s">
        <v>24</v>
      </c>
      <c r="BA577">
        <f>IF(Table13[[#This Row],[Marital Status]]="Married",1,0)</f>
        <v>0</v>
      </c>
      <c r="BB577">
        <f>IF(Table13[[#This Row],[Marital Status]]="Single",1,0)</f>
        <v>1</v>
      </c>
      <c r="BC577" t="s">
        <v>28</v>
      </c>
      <c r="BD577">
        <f>IF(Table13[[#This Row],[gender]]="Male",1,0)</f>
        <v>0</v>
      </c>
      <c r="BE577">
        <f>IF(Table13[[#This Row],[gender]]="Female",1,0)</f>
        <v>1</v>
      </c>
      <c r="BF577" t="s">
        <v>19</v>
      </c>
      <c r="BG577">
        <f>IF(Table13[[#This Row],[Highest level of Education]]="Did not attend school",1,0)</f>
        <v>0</v>
      </c>
      <c r="BH577">
        <f>IF(Table13[[#This Row],[Highest level of Education]]="K12 completed",1,0)</f>
        <v>0</v>
      </c>
      <c r="BI577">
        <f>IF(Table13[[#This Row],[Highest level of Education]]="High School Completed",1,0)</f>
        <v>0</v>
      </c>
      <c r="BJ577">
        <f>IF(Table13[[#This Row],[Highest level of Education]]="Technical Diploma/Partially completed College",1,0)</f>
        <v>0</v>
      </c>
      <c r="BK577">
        <f>IF(Table13[[#This Row],[Highest level of Education]]="University/College Degree",1,0)</f>
        <v>1</v>
      </c>
      <c r="BL577">
        <f>IF(Table13[[#This Row],[Highest level of Education]]="Post-graduate education",1,0)</f>
        <v>0</v>
      </c>
      <c r="BM577">
        <v>0</v>
      </c>
      <c r="BN577">
        <v>1</v>
      </c>
      <c r="BO577">
        <v>3</v>
      </c>
      <c r="BP577">
        <f>IF(Table13[[#This Row],[Monthly_Income 1_5500 2_8000 3_11000 4_15000 5_20000 6_27000 7_35000 8_5000 9_51000 98_0]]=1,1,0)</f>
        <v>0</v>
      </c>
      <c r="BQ577">
        <f>IF(Table13[[#This Row],[Monthly_Income 1_5500 2_8000 3_11000 4_15000 5_20000 6_27000 7_35000 8_5000 9_51000 98_0]]=2,1,0)</f>
        <v>0</v>
      </c>
      <c r="BR577">
        <f>IF(Table13[[#This Row],[Monthly_Income 1_5500 2_8000 3_11000 4_15000 5_20000 6_27000 7_35000 8_5000 9_51000 98_0]]=3,1,0)</f>
        <v>1</v>
      </c>
      <c r="BS577">
        <f>IF(Table13[[#This Row],[Monthly_Income 1_5500 2_8000 3_11000 4_15000 5_20000 6_27000 7_35000 8_5000 9_51000 98_0]]=4,1,0)</f>
        <v>0</v>
      </c>
      <c r="BT577">
        <f>IF(Table13[[#This Row],[Monthly_Income 1_5500 2_8000 3_11000 4_15000 5_20000 6_27000 7_35000 8_5000 9_51000 98_0]]=5,1,0)</f>
        <v>0</v>
      </c>
      <c r="BU577">
        <f>IF(Table13[[#This Row],[Monthly_Income 1_5500 2_8000 3_11000 4_15000 5_20000 6_27000 7_35000 8_5000 9_51000 98_0]]=6,1,0)</f>
        <v>0</v>
      </c>
      <c r="BV577">
        <f>IF(Table13[[#This Row],[Monthly_Income 1_5500 2_8000 3_11000 4_15000 5_20000 6_27000 7_35000 8_5000 9_51000 98_0]]=7,1,0)</f>
        <v>0</v>
      </c>
      <c r="BW577">
        <f>IF(Table13[[#This Row],[Monthly_Income 1_5500 2_8000 3_11000 4_15000 5_20000 6_27000 7_35000 8_5000 9_51000 98_0]]=8,1,0)</f>
        <v>0</v>
      </c>
      <c r="BX577">
        <f>IF(Table13[[#This Row],[Monthly_Income 1_5500 2_8000 3_11000 4_15000 5_20000 6_27000 7_35000 8_5000 9_51000 98_0]]=9,1,0)</f>
        <v>0</v>
      </c>
      <c r="BY577">
        <f>IF(Table13[[#This Row],[Monthly_Income 1_5500 2_8000 3_11000 4_15000 5_20000 6_27000 7_35000 8_5000 9_51000 98_0]]=98,1,0)</f>
        <v>0</v>
      </c>
      <c r="BZ577">
        <v>7</v>
      </c>
      <c r="CA577">
        <f>IF(Table13[[#This Row],[Monthly_Household_Income]]=1,1,0)</f>
        <v>0</v>
      </c>
      <c r="CB577">
        <f>IF(Table13[[#This Row],[Monthly_Household_Income]]=2,1,0)</f>
        <v>0</v>
      </c>
      <c r="CC577">
        <f>IF(Table13[[#This Row],[Monthly_Household_Income]]=3,1,0)</f>
        <v>0</v>
      </c>
      <c r="CD577">
        <f>IF(Table13[[#This Row],[Monthly_Household_Income]]=4,1,0)</f>
        <v>0</v>
      </c>
      <c r="CE577">
        <f>IF(Table13[[#This Row],[Monthly_Household_Income]]=5,1,0)</f>
        <v>0</v>
      </c>
      <c r="CF577">
        <f>IF(Table13[[#This Row],[Monthly_Household_Income]]=6,1,0)</f>
        <v>0</v>
      </c>
      <c r="CG577">
        <f>IF(Table13[[#This Row],[Monthly_Household_Income]]=7,1,0)</f>
        <v>1</v>
      </c>
      <c r="CH577">
        <f>IF(Table13[[#This Row],[Monthly_Household_Income]]=8,1,0)</f>
        <v>0</v>
      </c>
      <c r="CI577">
        <f>IF(Table13[[#This Row],[Monthly_Household_Income]]=9,1,0)</f>
        <v>0</v>
      </c>
      <c r="CJ577">
        <f>IF(Table13[[#This Row],[Monthly_Household_Income]]=98,1,0)</f>
        <v>0</v>
      </c>
    </row>
    <row r="578" spans="1:88">
      <c r="A578">
        <v>2122</v>
      </c>
      <c r="B578" s="1">
        <v>42965</v>
      </c>
      <c r="C578" t="s">
        <v>2</v>
      </c>
      <c r="D578">
        <v>7</v>
      </c>
      <c r="E578">
        <v>7</v>
      </c>
      <c r="F578">
        <v>8</v>
      </c>
      <c r="G578">
        <v>8</v>
      </c>
      <c r="H578">
        <v>9</v>
      </c>
      <c r="I578">
        <v>7</v>
      </c>
      <c r="J578" t="s">
        <v>15</v>
      </c>
      <c r="K578">
        <v>7</v>
      </c>
      <c r="L578">
        <v>8</v>
      </c>
      <c r="M578">
        <v>7</v>
      </c>
      <c r="N578">
        <v>9</v>
      </c>
      <c r="O578">
        <v>8</v>
      </c>
      <c r="P578">
        <v>7</v>
      </c>
      <c r="Q578">
        <v>9</v>
      </c>
      <c r="R578">
        <v>7</v>
      </c>
      <c r="S578">
        <v>7</v>
      </c>
      <c r="T578">
        <v>8</v>
      </c>
      <c r="U578">
        <v>8</v>
      </c>
      <c r="V578">
        <v>7</v>
      </c>
      <c r="W578">
        <v>9</v>
      </c>
      <c r="X578">
        <v>9</v>
      </c>
      <c r="Y578">
        <v>8</v>
      </c>
      <c r="Z578">
        <v>9</v>
      </c>
      <c r="AA578">
        <v>8</v>
      </c>
      <c r="AB578">
        <v>8</v>
      </c>
      <c r="AC578">
        <v>2</v>
      </c>
      <c r="AD578">
        <f>IF(Table13[[#This Row],[payment]]=1,1,0)</f>
        <v>0</v>
      </c>
      <c r="AE578">
        <f>IF(Table13[[#This Row],[payment]]=2,1,0)</f>
        <v>1</v>
      </c>
      <c r="AF578">
        <f>IF(Table13[[#This Row],[payment]]=3,1,0)</f>
        <v>0</v>
      </c>
      <c r="AG578">
        <v>1</v>
      </c>
      <c r="AH578">
        <f>IF(Table13[[#This Row],[method_payment]]=1,1,0)</f>
        <v>1</v>
      </c>
      <c r="AI578">
        <f>IF(Table13[[#This Row],[method_payment]]=2,1,0)</f>
        <v>0</v>
      </c>
      <c r="AJ578">
        <f>IF(Table13[[#This Row],[method_payment]]=3,1,0)</f>
        <v>0</v>
      </c>
      <c r="AK578">
        <f>IF(Table13[[#This Row],[method_payment]]=5,1,0)</f>
        <v>0</v>
      </c>
      <c r="AL578">
        <f>IF(Table13[[#This Row],[method_payment]]=6,1,0)</f>
        <v>0</v>
      </c>
      <c r="AM578" t="s">
        <v>16</v>
      </c>
      <c r="AN578" t="s">
        <v>16</v>
      </c>
      <c r="AO578">
        <v>3</v>
      </c>
      <c r="AP578" s="2">
        <v>59.49</v>
      </c>
      <c r="AQ578" s="3">
        <f>IF(AND(Table13[[#This Row],[Average_amount_spent_per_visit_last_3_months]]&gt;=1,Table13[[#This Row],[Average_amount_spent_per_visit_last_3_months]]&lt;=999),1,0)</f>
        <v>1</v>
      </c>
      <c r="AR578" s="3">
        <f>IF(AND(Table13[[#This Row],[Average_amount_spent_per_visit_last_3_months]]&gt;=1000,Table13[[#This Row],[Average_amount_spent_per_visit_last_3_months]]&lt;=6700),1,0)</f>
        <v>0</v>
      </c>
      <c r="AS578">
        <v>2</v>
      </c>
      <c r="AT578">
        <v>33</v>
      </c>
      <c r="AU578">
        <f>IF(AND(Table13[[#This Row],[Age]]&gt;=18,Table13[[#This Row],[Age]]&lt;=25),1,0)</f>
        <v>0</v>
      </c>
      <c r="AV578">
        <f>IF(AND(Table13[[#This Row],[Age]]&gt;=26,Table13[[#This Row],[Age]]&lt;=35),1,0)</f>
        <v>1</v>
      </c>
      <c r="AW578">
        <f>IF(AND(Table13[[#This Row],[Age]]&gt;=36,Table13[[#This Row],[Age]]&lt;=45),1,0)</f>
        <v>0</v>
      </c>
      <c r="AX578">
        <f>IF(AND(Table13[[#This Row],[Age]]&gt;=46,Table13[[#This Row],[Age]]&lt;=55),1,0)</f>
        <v>0</v>
      </c>
      <c r="AY578">
        <f>IF(AND(Table13[[#This Row],[Age]]&gt;=56,Table13[[#This Row],[Age]]&lt;=67),1,0)</f>
        <v>0</v>
      </c>
      <c r="AZ578" t="s">
        <v>25</v>
      </c>
      <c r="BA578">
        <f>IF(Table13[[#This Row],[Marital Status]]="Married",1,0)</f>
        <v>1</v>
      </c>
      <c r="BB578">
        <f>IF(Table13[[#This Row],[Marital Status]]="Single",1,0)</f>
        <v>0</v>
      </c>
      <c r="BC578" t="s">
        <v>27</v>
      </c>
      <c r="BD578">
        <f>IF(Table13[[#This Row],[gender]]="Male",1,0)</f>
        <v>1</v>
      </c>
      <c r="BE578">
        <f>IF(Table13[[#This Row],[gender]]="Female",1,0)</f>
        <v>0</v>
      </c>
      <c r="BF578" t="s">
        <v>19</v>
      </c>
      <c r="BG578">
        <f>IF(Table13[[#This Row],[Highest level of Education]]="Did not attend school",1,0)</f>
        <v>0</v>
      </c>
      <c r="BH578">
        <f>IF(Table13[[#This Row],[Highest level of Education]]="K12 completed",1,0)</f>
        <v>0</v>
      </c>
      <c r="BI578">
        <f>IF(Table13[[#This Row],[Highest level of Education]]="High School Completed",1,0)</f>
        <v>0</v>
      </c>
      <c r="BJ578">
        <f>IF(Table13[[#This Row],[Highest level of Education]]="Technical Diploma/Partially completed College",1,0)</f>
        <v>0</v>
      </c>
      <c r="BK578">
        <f>IF(Table13[[#This Row],[Highest level of Education]]="University/College Degree",1,0)</f>
        <v>1</v>
      </c>
      <c r="BL578">
        <f>IF(Table13[[#This Row],[Highest level of Education]]="Post-graduate education",1,0)</f>
        <v>0</v>
      </c>
      <c r="BM578">
        <v>2</v>
      </c>
      <c r="BN578">
        <v>1</v>
      </c>
      <c r="BO578">
        <v>3</v>
      </c>
      <c r="BP578">
        <f>IF(Table13[[#This Row],[Monthly_Income 1_5500 2_8000 3_11000 4_15000 5_20000 6_27000 7_35000 8_5000 9_51000 98_0]]=1,1,0)</f>
        <v>0</v>
      </c>
      <c r="BQ578">
        <f>IF(Table13[[#This Row],[Monthly_Income 1_5500 2_8000 3_11000 4_15000 5_20000 6_27000 7_35000 8_5000 9_51000 98_0]]=2,1,0)</f>
        <v>0</v>
      </c>
      <c r="BR578">
        <f>IF(Table13[[#This Row],[Monthly_Income 1_5500 2_8000 3_11000 4_15000 5_20000 6_27000 7_35000 8_5000 9_51000 98_0]]=3,1,0)</f>
        <v>1</v>
      </c>
      <c r="BS578">
        <f>IF(Table13[[#This Row],[Monthly_Income 1_5500 2_8000 3_11000 4_15000 5_20000 6_27000 7_35000 8_5000 9_51000 98_0]]=4,1,0)</f>
        <v>0</v>
      </c>
      <c r="BT578">
        <f>IF(Table13[[#This Row],[Monthly_Income 1_5500 2_8000 3_11000 4_15000 5_20000 6_27000 7_35000 8_5000 9_51000 98_0]]=5,1,0)</f>
        <v>0</v>
      </c>
      <c r="BU578">
        <f>IF(Table13[[#This Row],[Monthly_Income 1_5500 2_8000 3_11000 4_15000 5_20000 6_27000 7_35000 8_5000 9_51000 98_0]]=6,1,0)</f>
        <v>0</v>
      </c>
      <c r="BV578">
        <f>IF(Table13[[#This Row],[Monthly_Income 1_5500 2_8000 3_11000 4_15000 5_20000 6_27000 7_35000 8_5000 9_51000 98_0]]=7,1,0)</f>
        <v>0</v>
      </c>
      <c r="BW578">
        <f>IF(Table13[[#This Row],[Monthly_Income 1_5500 2_8000 3_11000 4_15000 5_20000 6_27000 7_35000 8_5000 9_51000 98_0]]=8,1,0)</f>
        <v>0</v>
      </c>
      <c r="BX578">
        <f>IF(Table13[[#This Row],[Monthly_Income 1_5500 2_8000 3_11000 4_15000 5_20000 6_27000 7_35000 8_5000 9_51000 98_0]]=9,1,0)</f>
        <v>0</v>
      </c>
      <c r="BY578">
        <f>IF(Table13[[#This Row],[Monthly_Income 1_5500 2_8000 3_11000 4_15000 5_20000 6_27000 7_35000 8_5000 9_51000 98_0]]=98,1,0)</f>
        <v>0</v>
      </c>
      <c r="BZ578">
        <v>3</v>
      </c>
      <c r="CA578">
        <f>IF(Table13[[#This Row],[Monthly_Household_Income]]=1,1,0)</f>
        <v>0</v>
      </c>
      <c r="CB578">
        <f>IF(Table13[[#This Row],[Monthly_Household_Income]]=2,1,0)</f>
        <v>0</v>
      </c>
      <c r="CC578">
        <f>IF(Table13[[#This Row],[Monthly_Household_Income]]=3,1,0)</f>
        <v>1</v>
      </c>
      <c r="CD578">
        <f>IF(Table13[[#This Row],[Monthly_Household_Income]]=4,1,0)</f>
        <v>0</v>
      </c>
      <c r="CE578">
        <f>IF(Table13[[#This Row],[Monthly_Household_Income]]=5,1,0)</f>
        <v>0</v>
      </c>
      <c r="CF578">
        <f>IF(Table13[[#This Row],[Monthly_Household_Income]]=6,1,0)</f>
        <v>0</v>
      </c>
      <c r="CG578">
        <f>IF(Table13[[#This Row],[Monthly_Household_Income]]=7,1,0)</f>
        <v>0</v>
      </c>
      <c r="CH578">
        <f>IF(Table13[[#This Row],[Monthly_Household_Income]]=8,1,0)</f>
        <v>0</v>
      </c>
      <c r="CI578">
        <f>IF(Table13[[#This Row],[Monthly_Household_Income]]=9,1,0)</f>
        <v>0</v>
      </c>
      <c r="CJ578">
        <f>IF(Table13[[#This Row],[Monthly_Household_Income]]=98,1,0)</f>
        <v>0</v>
      </c>
    </row>
    <row r="579" spans="1:88">
      <c r="A579">
        <v>2123</v>
      </c>
      <c r="B579" s="1">
        <v>43039</v>
      </c>
      <c r="C579" t="s">
        <v>39</v>
      </c>
      <c r="D579">
        <v>9</v>
      </c>
      <c r="E579">
        <v>7</v>
      </c>
      <c r="F579">
        <v>8</v>
      </c>
      <c r="G579">
        <v>7</v>
      </c>
      <c r="H579">
        <v>6</v>
      </c>
      <c r="I579">
        <v>6</v>
      </c>
      <c r="J579" t="s">
        <v>15</v>
      </c>
      <c r="K579">
        <v>9</v>
      </c>
      <c r="L579">
        <v>7</v>
      </c>
      <c r="M579">
        <v>8</v>
      </c>
      <c r="N579">
        <v>7</v>
      </c>
      <c r="O579">
        <v>9</v>
      </c>
      <c r="P579">
        <v>7</v>
      </c>
      <c r="Q579">
        <v>10</v>
      </c>
      <c r="R579">
        <v>8</v>
      </c>
      <c r="S579">
        <v>6</v>
      </c>
      <c r="T579">
        <v>7</v>
      </c>
      <c r="U579">
        <v>7</v>
      </c>
      <c r="V579">
        <v>8</v>
      </c>
      <c r="W579">
        <v>6</v>
      </c>
      <c r="X579">
        <v>6</v>
      </c>
      <c r="Y579">
        <v>9</v>
      </c>
      <c r="Z579">
        <v>8</v>
      </c>
      <c r="AA579">
        <v>6</v>
      </c>
      <c r="AB579">
        <v>7</v>
      </c>
      <c r="AC579">
        <v>1</v>
      </c>
      <c r="AD579">
        <f>IF(Table13[[#This Row],[payment]]=1,1,0)</f>
        <v>1</v>
      </c>
      <c r="AE579">
        <f>IF(Table13[[#This Row],[payment]]=2,1,0)</f>
        <v>0</v>
      </c>
      <c r="AF579">
        <f>IF(Table13[[#This Row],[payment]]=3,1,0)</f>
        <v>0</v>
      </c>
      <c r="AG579">
        <v>1</v>
      </c>
      <c r="AH579">
        <f>IF(Table13[[#This Row],[method_payment]]=1,1,0)</f>
        <v>1</v>
      </c>
      <c r="AI579">
        <f>IF(Table13[[#This Row],[method_payment]]=2,1,0)</f>
        <v>0</v>
      </c>
      <c r="AJ579">
        <f>IF(Table13[[#This Row],[method_payment]]=3,1,0)</f>
        <v>0</v>
      </c>
      <c r="AK579">
        <f>IF(Table13[[#This Row],[method_payment]]=5,1,0)</f>
        <v>0</v>
      </c>
      <c r="AL579">
        <f>IF(Table13[[#This Row],[method_payment]]=6,1,0)</f>
        <v>0</v>
      </c>
      <c r="AM579" t="s">
        <v>16</v>
      </c>
      <c r="AN579" t="s">
        <v>15</v>
      </c>
      <c r="AO579">
        <v>1</v>
      </c>
      <c r="AP579" s="2">
        <v>297.68</v>
      </c>
      <c r="AQ579" s="3">
        <f>IF(AND(Table13[[#This Row],[Average_amount_spent_per_visit_last_3_months]]&gt;=1,Table13[[#This Row],[Average_amount_spent_per_visit_last_3_months]]&lt;=999),1,0)</f>
        <v>1</v>
      </c>
      <c r="AR579" s="3">
        <f>IF(AND(Table13[[#This Row],[Average_amount_spent_per_visit_last_3_months]]&gt;=1000,Table13[[#This Row],[Average_amount_spent_per_visit_last_3_months]]&lt;=6700),1,0)</f>
        <v>0</v>
      </c>
      <c r="AS579">
        <v>1</v>
      </c>
      <c r="AT579">
        <v>21</v>
      </c>
      <c r="AU579">
        <f>IF(AND(Table13[[#This Row],[Age]]&gt;=18,Table13[[#This Row],[Age]]&lt;=25),1,0)</f>
        <v>1</v>
      </c>
      <c r="AV579">
        <f>IF(AND(Table13[[#This Row],[Age]]&gt;=26,Table13[[#This Row],[Age]]&lt;=35),1,0)</f>
        <v>0</v>
      </c>
      <c r="AW579">
        <f>IF(AND(Table13[[#This Row],[Age]]&gt;=36,Table13[[#This Row],[Age]]&lt;=45),1,0)</f>
        <v>0</v>
      </c>
      <c r="AX579">
        <f>IF(AND(Table13[[#This Row],[Age]]&gt;=46,Table13[[#This Row],[Age]]&lt;=55),1,0)</f>
        <v>0</v>
      </c>
      <c r="AY579">
        <f>IF(AND(Table13[[#This Row],[Age]]&gt;=56,Table13[[#This Row],[Age]]&lt;=67),1,0)</f>
        <v>0</v>
      </c>
      <c r="AZ579" t="s">
        <v>24</v>
      </c>
      <c r="BA579">
        <f>IF(Table13[[#This Row],[Marital Status]]="Married",1,0)</f>
        <v>0</v>
      </c>
      <c r="BB579">
        <f>IF(Table13[[#This Row],[Marital Status]]="Single",1,0)</f>
        <v>1</v>
      </c>
      <c r="BC579" t="s">
        <v>27</v>
      </c>
      <c r="BD579">
        <f>IF(Table13[[#This Row],[gender]]="Male",1,0)</f>
        <v>1</v>
      </c>
      <c r="BE579">
        <f>IF(Table13[[#This Row],[gender]]="Female",1,0)</f>
        <v>0</v>
      </c>
      <c r="BF579" t="s">
        <v>20</v>
      </c>
      <c r="BG579">
        <f>IF(Table13[[#This Row],[Highest level of Education]]="Did not attend school",1,0)</f>
        <v>0</v>
      </c>
      <c r="BH579">
        <f>IF(Table13[[#This Row],[Highest level of Education]]="K12 completed",1,0)</f>
        <v>0</v>
      </c>
      <c r="BI579">
        <f>IF(Table13[[#This Row],[Highest level of Education]]="High School Completed",1,0)</f>
        <v>1</v>
      </c>
      <c r="BJ579">
        <f>IF(Table13[[#This Row],[Highest level of Education]]="Technical Diploma/Partially completed College",1,0)</f>
        <v>0</v>
      </c>
      <c r="BK579">
        <f>IF(Table13[[#This Row],[Highest level of Education]]="University/College Degree",1,0)</f>
        <v>0</v>
      </c>
      <c r="BL579">
        <f>IF(Table13[[#This Row],[Highest level of Education]]="Post-graduate education",1,0)</f>
        <v>0</v>
      </c>
      <c r="BM579">
        <v>0</v>
      </c>
      <c r="BN579">
        <v>5</v>
      </c>
      <c r="BO579" t="s">
        <v>1</v>
      </c>
      <c r="BP579">
        <f>IF(Table13[[#This Row],[Monthly_Income 1_5500 2_8000 3_11000 4_15000 5_20000 6_27000 7_35000 8_5000 9_51000 98_0]]=1,1,0)</f>
        <v>0</v>
      </c>
      <c r="BQ579">
        <f>IF(Table13[[#This Row],[Monthly_Income 1_5500 2_8000 3_11000 4_15000 5_20000 6_27000 7_35000 8_5000 9_51000 98_0]]=2,1,0)</f>
        <v>0</v>
      </c>
      <c r="BR579">
        <f>IF(Table13[[#This Row],[Monthly_Income 1_5500 2_8000 3_11000 4_15000 5_20000 6_27000 7_35000 8_5000 9_51000 98_0]]=3,1,0)</f>
        <v>0</v>
      </c>
      <c r="BS579">
        <f>IF(Table13[[#This Row],[Monthly_Income 1_5500 2_8000 3_11000 4_15000 5_20000 6_27000 7_35000 8_5000 9_51000 98_0]]=4,1,0)</f>
        <v>0</v>
      </c>
      <c r="BT579">
        <f>IF(Table13[[#This Row],[Monthly_Income 1_5500 2_8000 3_11000 4_15000 5_20000 6_27000 7_35000 8_5000 9_51000 98_0]]=5,1,0)</f>
        <v>0</v>
      </c>
      <c r="BU579">
        <f>IF(Table13[[#This Row],[Monthly_Income 1_5500 2_8000 3_11000 4_15000 5_20000 6_27000 7_35000 8_5000 9_51000 98_0]]=6,1,0)</f>
        <v>0</v>
      </c>
      <c r="BV579">
        <f>IF(Table13[[#This Row],[Monthly_Income 1_5500 2_8000 3_11000 4_15000 5_20000 6_27000 7_35000 8_5000 9_51000 98_0]]=7,1,0)</f>
        <v>0</v>
      </c>
      <c r="BW579">
        <f>IF(Table13[[#This Row],[Monthly_Income 1_5500 2_8000 3_11000 4_15000 5_20000 6_27000 7_35000 8_5000 9_51000 98_0]]=8,1,0)</f>
        <v>0</v>
      </c>
      <c r="BX579">
        <f>IF(Table13[[#This Row],[Monthly_Income 1_5500 2_8000 3_11000 4_15000 5_20000 6_27000 7_35000 8_5000 9_51000 98_0]]=9,1,0)</f>
        <v>0</v>
      </c>
      <c r="BY579">
        <f>IF(Table13[[#This Row],[Monthly_Income 1_5500 2_8000 3_11000 4_15000 5_20000 6_27000 7_35000 8_5000 9_51000 98_0]]=98,1,0)</f>
        <v>0</v>
      </c>
      <c r="BZ579">
        <v>4</v>
      </c>
      <c r="CA579">
        <f>IF(Table13[[#This Row],[Monthly_Household_Income]]=1,1,0)</f>
        <v>0</v>
      </c>
      <c r="CB579">
        <f>IF(Table13[[#This Row],[Monthly_Household_Income]]=2,1,0)</f>
        <v>0</v>
      </c>
      <c r="CC579">
        <f>IF(Table13[[#This Row],[Monthly_Household_Income]]=3,1,0)</f>
        <v>0</v>
      </c>
      <c r="CD579">
        <f>IF(Table13[[#This Row],[Monthly_Household_Income]]=4,1,0)</f>
        <v>1</v>
      </c>
      <c r="CE579">
        <f>IF(Table13[[#This Row],[Monthly_Household_Income]]=5,1,0)</f>
        <v>0</v>
      </c>
      <c r="CF579">
        <f>IF(Table13[[#This Row],[Monthly_Household_Income]]=6,1,0)</f>
        <v>0</v>
      </c>
      <c r="CG579">
        <f>IF(Table13[[#This Row],[Monthly_Household_Income]]=7,1,0)</f>
        <v>0</v>
      </c>
      <c r="CH579">
        <f>IF(Table13[[#This Row],[Monthly_Household_Income]]=8,1,0)</f>
        <v>0</v>
      </c>
      <c r="CI579">
        <f>IF(Table13[[#This Row],[Monthly_Household_Income]]=9,1,0)</f>
        <v>0</v>
      </c>
      <c r="CJ579">
        <f>IF(Table13[[#This Row],[Monthly_Household_Income]]=98,1,0)</f>
        <v>0</v>
      </c>
    </row>
    <row r="580" spans="1:88">
      <c r="A580">
        <v>2124</v>
      </c>
      <c r="B580" s="1">
        <v>43191</v>
      </c>
      <c r="C580" t="s">
        <v>5</v>
      </c>
      <c r="D580">
        <v>8</v>
      </c>
      <c r="E580">
        <v>8</v>
      </c>
      <c r="F580">
        <v>6</v>
      </c>
      <c r="G580">
        <v>7</v>
      </c>
      <c r="H580">
        <v>7</v>
      </c>
      <c r="I580">
        <v>8</v>
      </c>
      <c r="J580" t="s">
        <v>15</v>
      </c>
      <c r="K580">
        <v>7</v>
      </c>
      <c r="L580">
        <v>6</v>
      </c>
      <c r="M580">
        <v>8</v>
      </c>
      <c r="N580">
        <v>7</v>
      </c>
      <c r="O580">
        <v>8</v>
      </c>
      <c r="P580">
        <v>6</v>
      </c>
      <c r="Q580">
        <v>7</v>
      </c>
      <c r="R580">
        <v>7</v>
      </c>
      <c r="S580">
        <v>8</v>
      </c>
      <c r="T580">
        <v>8</v>
      </c>
      <c r="U580">
        <v>7</v>
      </c>
      <c r="V580">
        <v>8</v>
      </c>
      <c r="W580">
        <v>6</v>
      </c>
      <c r="X580">
        <v>7</v>
      </c>
      <c r="Y580">
        <v>7</v>
      </c>
      <c r="Z580">
        <v>6</v>
      </c>
      <c r="AA580">
        <v>8</v>
      </c>
      <c r="AB580">
        <v>7</v>
      </c>
      <c r="AC580">
        <v>2</v>
      </c>
      <c r="AD580">
        <f>IF(Table13[[#This Row],[payment]]=1,1,0)</f>
        <v>0</v>
      </c>
      <c r="AE580">
        <f>IF(Table13[[#This Row],[payment]]=2,1,0)</f>
        <v>1</v>
      </c>
      <c r="AF580">
        <f>IF(Table13[[#This Row],[payment]]=3,1,0)</f>
        <v>0</v>
      </c>
      <c r="AG580">
        <v>1</v>
      </c>
      <c r="AH580">
        <f>IF(Table13[[#This Row],[method_payment]]=1,1,0)</f>
        <v>1</v>
      </c>
      <c r="AI580">
        <f>IF(Table13[[#This Row],[method_payment]]=2,1,0)</f>
        <v>0</v>
      </c>
      <c r="AJ580">
        <f>IF(Table13[[#This Row],[method_payment]]=3,1,0)</f>
        <v>0</v>
      </c>
      <c r="AK580">
        <f>IF(Table13[[#This Row],[method_payment]]=5,1,0)</f>
        <v>0</v>
      </c>
      <c r="AL580">
        <f>IF(Table13[[#This Row],[method_payment]]=6,1,0)</f>
        <v>0</v>
      </c>
      <c r="AM580" t="s">
        <v>16</v>
      </c>
      <c r="AN580" t="s">
        <v>15</v>
      </c>
      <c r="AO580">
        <v>1</v>
      </c>
      <c r="AP580" s="2">
        <v>391.73</v>
      </c>
      <c r="AQ580" s="3">
        <f>IF(AND(Table13[[#This Row],[Average_amount_spent_per_visit_last_3_months]]&gt;=1,Table13[[#This Row],[Average_amount_spent_per_visit_last_3_months]]&lt;=999),1,0)</f>
        <v>1</v>
      </c>
      <c r="AR580" s="3">
        <f>IF(AND(Table13[[#This Row],[Average_amount_spent_per_visit_last_3_months]]&gt;=1000,Table13[[#This Row],[Average_amount_spent_per_visit_last_3_months]]&lt;=6700),1,0)</f>
        <v>0</v>
      </c>
      <c r="AS580">
        <v>2</v>
      </c>
      <c r="AT580">
        <v>41</v>
      </c>
      <c r="AU580">
        <f>IF(AND(Table13[[#This Row],[Age]]&gt;=18,Table13[[#This Row],[Age]]&lt;=25),1,0)</f>
        <v>0</v>
      </c>
      <c r="AV580">
        <f>IF(AND(Table13[[#This Row],[Age]]&gt;=26,Table13[[#This Row],[Age]]&lt;=35),1,0)</f>
        <v>0</v>
      </c>
      <c r="AW580">
        <f>IF(AND(Table13[[#This Row],[Age]]&gt;=36,Table13[[#This Row],[Age]]&lt;=45),1,0)</f>
        <v>1</v>
      </c>
      <c r="AX580">
        <f>IF(AND(Table13[[#This Row],[Age]]&gt;=46,Table13[[#This Row],[Age]]&lt;=55),1,0)</f>
        <v>0</v>
      </c>
      <c r="AY580">
        <f>IF(AND(Table13[[#This Row],[Age]]&gt;=56,Table13[[#This Row],[Age]]&lt;=67),1,0)</f>
        <v>0</v>
      </c>
      <c r="AZ580" t="s">
        <v>24</v>
      </c>
      <c r="BA580">
        <f>IF(Table13[[#This Row],[Marital Status]]="Married",1,0)</f>
        <v>0</v>
      </c>
      <c r="BB580">
        <f>IF(Table13[[#This Row],[Marital Status]]="Single",1,0)</f>
        <v>1</v>
      </c>
      <c r="BC580" t="s">
        <v>28</v>
      </c>
      <c r="BD580">
        <f>IF(Table13[[#This Row],[gender]]="Male",1,0)</f>
        <v>0</v>
      </c>
      <c r="BE580">
        <f>IF(Table13[[#This Row],[gender]]="Female",1,0)</f>
        <v>1</v>
      </c>
      <c r="BF580" t="s">
        <v>23</v>
      </c>
      <c r="BG580">
        <f>IF(Table13[[#This Row],[Highest level of Education]]="Did not attend school",1,0)</f>
        <v>0</v>
      </c>
      <c r="BH580">
        <f>IF(Table13[[#This Row],[Highest level of Education]]="K12 completed",1,0)</f>
        <v>0</v>
      </c>
      <c r="BI580">
        <f>IF(Table13[[#This Row],[Highest level of Education]]="High School Completed",1,0)</f>
        <v>0</v>
      </c>
      <c r="BJ580">
        <f>IF(Table13[[#This Row],[Highest level of Education]]="Technical Diploma/Partially completed College",1,0)</f>
        <v>1</v>
      </c>
      <c r="BK580">
        <f>IF(Table13[[#This Row],[Highest level of Education]]="University/College Degree",1,0)</f>
        <v>0</v>
      </c>
      <c r="BL580">
        <f>IF(Table13[[#This Row],[Highest level of Education]]="Post-graduate education",1,0)</f>
        <v>0</v>
      </c>
      <c r="BM580">
        <v>0</v>
      </c>
      <c r="BN580">
        <v>1</v>
      </c>
      <c r="BO580">
        <v>2</v>
      </c>
      <c r="BP580">
        <f>IF(Table13[[#This Row],[Monthly_Income 1_5500 2_8000 3_11000 4_15000 5_20000 6_27000 7_35000 8_5000 9_51000 98_0]]=1,1,0)</f>
        <v>0</v>
      </c>
      <c r="BQ580">
        <f>IF(Table13[[#This Row],[Monthly_Income 1_5500 2_8000 3_11000 4_15000 5_20000 6_27000 7_35000 8_5000 9_51000 98_0]]=2,1,0)</f>
        <v>1</v>
      </c>
      <c r="BR580">
        <f>IF(Table13[[#This Row],[Monthly_Income 1_5500 2_8000 3_11000 4_15000 5_20000 6_27000 7_35000 8_5000 9_51000 98_0]]=3,1,0)</f>
        <v>0</v>
      </c>
      <c r="BS580">
        <f>IF(Table13[[#This Row],[Monthly_Income 1_5500 2_8000 3_11000 4_15000 5_20000 6_27000 7_35000 8_5000 9_51000 98_0]]=4,1,0)</f>
        <v>0</v>
      </c>
      <c r="BT580">
        <f>IF(Table13[[#This Row],[Monthly_Income 1_5500 2_8000 3_11000 4_15000 5_20000 6_27000 7_35000 8_5000 9_51000 98_0]]=5,1,0)</f>
        <v>0</v>
      </c>
      <c r="BU580">
        <f>IF(Table13[[#This Row],[Monthly_Income 1_5500 2_8000 3_11000 4_15000 5_20000 6_27000 7_35000 8_5000 9_51000 98_0]]=6,1,0)</f>
        <v>0</v>
      </c>
      <c r="BV580">
        <f>IF(Table13[[#This Row],[Monthly_Income 1_5500 2_8000 3_11000 4_15000 5_20000 6_27000 7_35000 8_5000 9_51000 98_0]]=7,1,0)</f>
        <v>0</v>
      </c>
      <c r="BW580">
        <f>IF(Table13[[#This Row],[Monthly_Income 1_5500 2_8000 3_11000 4_15000 5_20000 6_27000 7_35000 8_5000 9_51000 98_0]]=8,1,0)</f>
        <v>0</v>
      </c>
      <c r="BX580">
        <f>IF(Table13[[#This Row],[Monthly_Income 1_5500 2_8000 3_11000 4_15000 5_20000 6_27000 7_35000 8_5000 9_51000 98_0]]=9,1,0)</f>
        <v>0</v>
      </c>
      <c r="BY580">
        <f>IF(Table13[[#This Row],[Monthly_Income 1_5500 2_8000 3_11000 4_15000 5_20000 6_27000 7_35000 8_5000 9_51000 98_0]]=98,1,0)</f>
        <v>0</v>
      </c>
      <c r="BZ580">
        <v>6</v>
      </c>
      <c r="CA580">
        <f>IF(Table13[[#This Row],[Monthly_Household_Income]]=1,1,0)</f>
        <v>0</v>
      </c>
      <c r="CB580">
        <f>IF(Table13[[#This Row],[Monthly_Household_Income]]=2,1,0)</f>
        <v>0</v>
      </c>
      <c r="CC580">
        <f>IF(Table13[[#This Row],[Monthly_Household_Income]]=3,1,0)</f>
        <v>0</v>
      </c>
      <c r="CD580">
        <f>IF(Table13[[#This Row],[Monthly_Household_Income]]=4,1,0)</f>
        <v>0</v>
      </c>
      <c r="CE580">
        <f>IF(Table13[[#This Row],[Monthly_Household_Income]]=5,1,0)</f>
        <v>0</v>
      </c>
      <c r="CF580">
        <f>IF(Table13[[#This Row],[Monthly_Household_Income]]=6,1,0)</f>
        <v>1</v>
      </c>
      <c r="CG580">
        <f>IF(Table13[[#This Row],[Monthly_Household_Income]]=7,1,0)</f>
        <v>0</v>
      </c>
      <c r="CH580">
        <f>IF(Table13[[#This Row],[Monthly_Household_Income]]=8,1,0)</f>
        <v>0</v>
      </c>
      <c r="CI580">
        <f>IF(Table13[[#This Row],[Monthly_Household_Income]]=9,1,0)</f>
        <v>0</v>
      </c>
      <c r="CJ580">
        <f>IF(Table13[[#This Row],[Monthly_Household_Income]]=98,1,0)</f>
        <v>0</v>
      </c>
    </row>
    <row r="581" spans="1:88">
      <c r="A581">
        <v>2128</v>
      </c>
      <c r="B581" s="1">
        <v>43008</v>
      </c>
      <c r="C581" t="s">
        <v>2</v>
      </c>
      <c r="D581">
        <v>8</v>
      </c>
      <c r="E581">
        <v>7</v>
      </c>
      <c r="F581">
        <v>6</v>
      </c>
      <c r="G581">
        <v>7</v>
      </c>
      <c r="H581">
        <v>8</v>
      </c>
      <c r="I581">
        <v>8</v>
      </c>
      <c r="J581" t="s">
        <v>16</v>
      </c>
      <c r="K581">
        <v>6</v>
      </c>
      <c r="L581">
        <v>7</v>
      </c>
      <c r="M581">
        <v>7</v>
      </c>
      <c r="N581">
        <v>8</v>
      </c>
      <c r="O581">
        <v>6</v>
      </c>
      <c r="P581">
        <v>8</v>
      </c>
      <c r="Q581">
        <v>7</v>
      </c>
      <c r="R581">
        <v>6</v>
      </c>
      <c r="S581">
        <v>9</v>
      </c>
      <c r="T581">
        <v>7</v>
      </c>
      <c r="U581">
        <v>8</v>
      </c>
      <c r="V581">
        <v>6</v>
      </c>
      <c r="W581">
        <v>7</v>
      </c>
      <c r="X581">
        <v>9</v>
      </c>
      <c r="Y581">
        <v>7</v>
      </c>
      <c r="Z581">
        <v>9</v>
      </c>
      <c r="AA581">
        <v>9</v>
      </c>
      <c r="AB581">
        <v>7</v>
      </c>
      <c r="AC581">
        <v>1</v>
      </c>
      <c r="AD581">
        <f>IF(Table13[[#This Row],[payment]]=1,1,0)</f>
        <v>1</v>
      </c>
      <c r="AE581">
        <f>IF(Table13[[#This Row],[payment]]=2,1,0)</f>
        <v>0</v>
      </c>
      <c r="AF581">
        <f>IF(Table13[[#This Row],[payment]]=3,1,0)</f>
        <v>0</v>
      </c>
      <c r="AG581">
        <v>1</v>
      </c>
      <c r="AH581">
        <f>IF(Table13[[#This Row],[method_payment]]=1,1,0)</f>
        <v>1</v>
      </c>
      <c r="AI581">
        <f>IF(Table13[[#This Row],[method_payment]]=2,1,0)</f>
        <v>0</v>
      </c>
      <c r="AJ581">
        <f>IF(Table13[[#This Row],[method_payment]]=3,1,0)</f>
        <v>0</v>
      </c>
      <c r="AK581">
        <f>IF(Table13[[#This Row],[method_payment]]=5,1,0)</f>
        <v>0</v>
      </c>
      <c r="AL581">
        <f>IF(Table13[[#This Row],[method_payment]]=6,1,0)</f>
        <v>0</v>
      </c>
      <c r="AM581" t="s">
        <v>16</v>
      </c>
      <c r="AN581" t="s">
        <v>16</v>
      </c>
      <c r="AO581">
        <v>2</v>
      </c>
      <c r="AP581" s="2">
        <v>571.49</v>
      </c>
      <c r="AQ581" s="3">
        <f>IF(AND(Table13[[#This Row],[Average_amount_spent_per_visit_last_3_months]]&gt;=1,Table13[[#This Row],[Average_amount_spent_per_visit_last_3_months]]&lt;=999),1,0)</f>
        <v>1</v>
      </c>
      <c r="AR581" s="3">
        <f>IF(AND(Table13[[#This Row],[Average_amount_spent_per_visit_last_3_months]]&gt;=1000,Table13[[#This Row],[Average_amount_spent_per_visit_last_3_months]]&lt;=6700),1,0)</f>
        <v>0</v>
      </c>
      <c r="AS581">
        <v>3</v>
      </c>
      <c r="AT581">
        <v>34</v>
      </c>
      <c r="AU581">
        <f>IF(AND(Table13[[#This Row],[Age]]&gt;=18,Table13[[#This Row],[Age]]&lt;=25),1,0)</f>
        <v>0</v>
      </c>
      <c r="AV581">
        <f>IF(AND(Table13[[#This Row],[Age]]&gt;=26,Table13[[#This Row],[Age]]&lt;=35),1,0)</f>
        <v>1</v>
      </c>
      <c r="AW581">
        <f>IF(AND(Table13[[#This Row],[Age]]&gt;=36,Table13[[#This Row],[Age]]&lt;=45),1,0)</f>
        <v>0</v>
      </c>
      <c r="AX581">
        <f>IF(AND(Table13[[#This Row],[Age]]&gt;=46,Table13[[#This Row],[Age]]&lt;=55),1,0)</f>
        <v>0</v>
      </c>
      <c r="AY581">
        <f>IF(AND(Table13[[#This Row],[Age]]&gt;=56,Table13[[#This Row],[Age]]&lt;=67),1,0)</f>
        <v>0</v>
      </c>
      <c r="AZ581" t="s">
        <v>24</v>
      </c>
      <c r="BA581">
        <f>IF(Table13[[#This Row],[Marital Status]]="Married",1,0)</f>
        <v>0</v>
      </c>
      <c r="BB581">
        <f>IF(Table13[[#This Row],[Marital Status]]="Single",1,0)</f>
        <v>1</v>
      </c>
      <c r="BC581" t="s">
        <v>28</v>
      </c>
      <c r="BD581">
        <f>IF(Table13[[#This Row],[gender]]="Male",1,0)</f>
        <v>0</v>
      </c>
      <c r="BE581">
        <f>IF(Table13[[#This Row],[gender]]="Female",1,0)</f>
        <v>1</v>
      </c>
      <c r="BF581" t="s">
        <v>20</v>
      </c>
      <c r="BG581">
        <f>IF(Table13[[#This Row],[Highest level of Education]]="Did not attend school",1,0)</f>
        <v>0</v>
      </c>
      <c r="BH581">
        <f>IF(Table13[[#This Row],[Highest level of Education]]="K12 completed",1,0)</f>
        <v>0</v>
      </c>
      <c r="BI581">
        <f>IF(Table13[[#This Row],[Highest level of Education]]="High School Completed",1,0)</f>
        <v>1</v>
      </c>
      <c r="BJ581">
        <f>IF(Table13[[#This Row],[Highest level of Education]]="Technical Diploma/Partially completed College",1,0)</f>
        <v>0</v>
      </c>
      <c r="BK581">
        <f>IF(Table13[[#This Row],[Highest level of Education]]="University/College Degree",1,0)</f>
        <v>0</v>
      </c>
      <c r="BL581">
        <f>IF(Table13[[#This Row],[Highest level of Education]]="Post-graduate education",1,0)</f>
        <v>0</v>
      </c>
      <c r="BM581">
        <v>0</v>
      </c>
      <c r="BN581">
        <v>1</v>
      </c>
      <c r="BO581">
        <v>2</v>
      </c>
      <c r="BP581">
        <f>IF(Table13[[#This Row],[Monthly_Income 1_5500 2_8000 3_11000 4_15000 5_20000 6_27000 7_35000 8_5000 9_51000 98_0]]=1,1,0)</f>
        <v>0</v>
      </c>
      <c r="BQ581">
        <f>IF(Table13[[#This Row],[Monthly_Income 1_5500 2_8000 3_11000 4_15000 5_20000 6_27000 7_35000 8_5000 9_51000 98_0]]=2,1,0)</f>
        <v>1</v>
      </c>
      <c r="BR581">
        <f>IF(Table13[[#This Row],[Monthly_Income 1_5500 2_8000 3_11000 4_15000 5_20000 6_27000 7_35000 8_5000 9_51000 98_0]]=3,1,0)</f>
        <v>0</v>
      </c>
      <c r="BS581">
        <f>IF(Table13[[#This Row],[Monthly_Income 1_5500 2_8000 3_11000 4_15000 5_20000 6_27000 7_35000 8_5000 9_51000 98_0]]=4,1,0)</f>
        <v>0</v>
      </c>
      <c r="BT581">
        <f>IF(Table13[[#This Row],[Monthly_Income 1_5500 2_8000 3_11000 4_15000 5_20000 6_27000 7_35000 8_5000 9_51000 98_0]]=5,1,0)</f>
        <v>0</v>
      </c>
      <c r="BU581">
        <f>IF(Table13[[#This Row],[Monthly_Income 1_5500 2_8000 3_11000 4_15000 5_20000 6_27000 7_35000 8_5000 9_51000 98_0]]=6,1,0)</f>
        <v>0</v>
      </c>
      <c r="BV581">
        <f>IF(Table13[[#This Row],[Monthly_Income 1_5500 2_8000 3_11000 4_15000 5_20000 6_27000 7_35000 8_5000 9_51000 98_0]]=7,1,0)</f>
        <v>0</v>
      </c>
      <c r="BW581">
        <f>IF(Table13[[#This Row],[Monthly_Income 1_5500 2_8000 3_11000 4_15000 5_20000 6_27000 7_35000 8_5000 9_51000 98_0]]=8,1,0)</f>
        <v>0</v>
      </c>
      <c r="BX581">
        <f>IF(Table13[[#This Row],[Monthly_Income 1_5500 2_8000 3_11000 4_15000 5_20000 6_27000 7_35000 8_5000 9_51000 98_0]]=9,1,0)</f>
        <v>0</v>
      </c>
      <c r="BY581">
        <f>IF(Table13[[#This Row],[Monthly_Income 1_5500 2_8000 3_11000 4_15000 5_20000 6_27000 7_35000 8_5000 9_51000 98_0]]=98,1,0)</f>
        <v>0</v>
      </c>
      <c r="BZ581">
        <v>6</v>
      </c>
      <c r="CA581">
        <f>IF(Table13[[#This Row],[Monthly_Household_Income]]=1,1,0)</f>
        <v>0</v>
      </c>
      <c r="CB581">
        <f>IF(Table13[[#This Row],[Monthly_Household_Income]]=2,1,0)</f>
        <v>0</v>
      </c>
      <c r="CC581">
        <f>IF(Table13[[#This Row],[Monthly_Household_Income]]=3,1,0)</f>
        <v>0</v>
      </c>
      <c r="CD581">
        <f>IF(Table13[[#This Row],[Monthly_Household_Income]]=4,1,0)</f>
        <v>0</v>
      </c>
      <c r="CE581">
        <f>IF(Table13[[#This Row],[Monthly_Household_Income]]=5,1,0)</f>
        <v>0</v>
      </c>
      <c r="CF581">
        <f>IF(Table13[[#This Row],[Monthly_Household_Income]]=6,1,0)</f>
        <v>1</v>
      </c>
      <c r="CG581">
        <f>IF(Table13[[#This Row],[Monthly_Household_Income]]=7,1,0)</f>
        <v>0</v>
      </c>
      <c r="CH581">
        <f>IF(Table13[[#This Row],[Monthly_Household_Income]]=8,1,0)</f>
        <v>0</v>
      </c>
      <c r="CI581">
        <f>IF(Table13[[#This Row],[Monthly_Household_Income]]=9,1,0)</f>
        <v>0</v>
      </c>
      <c r="CJ581">
        <f>IF(Table13[[#This Row],[Monthly_Household_Income]]=98,1,0)</f>
        <v>0</v>
      </c>
    </row>
    <row r="582" spans="1:88">
      <c r="A582">
        <v>2131</v>
      </c>
      <c r="B582" s="1">
        <v>42973</v>
      </c>
      <c r="C582" t="s">
        <v>29</v>
      </c>
      <c r="D582">
        <v>7</v>
      </c>
      <c r="E582">
        <v>6</v>
      </c>
      <c r="F582">
        <v>8</v>
      </c>
      <c r="G582">
        <v>7</v>
      </c>
      <c r="H582">
        <v>7</v>
      </c>
      <c r="I582">
        <v>7</v>
      </c>
      <c r="J582" t="s">
        <v>16</v>
      </c>
      <c r="K582">
        <v>7</v>
      </c>
      <c r="L582">
        <v>9</v>
      </c>
      <c r="M582">
        <v>7</v>
      </c>
      <c r="N582">
        <v>8</v>
      </c>
      <c r="O582">
        <v>7</v>
      </c>
      <c r="P582">
        <v>9</v>
      </c>
      <c r="Q582">
        <v>8</v>
      </c>
      <c r="R582">
        <v>7</v>
      </c>
      <c r="S582">
        <v>8</v>
      </c>
      <c r="T582">
        <v>7</v>
      </c>
      <c r="U582">
        <v>6</v>
      </c>
      <c r="V582">
        <v>7</v>
      </c>
      <c r="W582">
        <v>6</v>
      </c>
      <c r="X582">
        <v>6</v>
      </c>
      <c r="Y582">
        <v>8</v>
      </c>
      <c r="Z582">
        <v>7</v>
      </c>
      <c r="AA582">
        <v>7</v>
      </c>
      <c r="AB582">
        <v>6</v>
      </c>
      <c r="AC582">
        <v>2</v>
      </c>
      <c r="AD582">
        <f>IF(Table13[[#This Row],[payment]]=1,1,0)</f>
        <v>0</v>
      </c>
      <c r="AE582">
        <f>IF(Table13[[#This Row],[payment]]=2,1,0)</f>
        <v>1</v>
      </c>
      <c r="AF582">
        <f>IF(Table13[[#This Row],[payment]]=3,1,0)</f>
        <v>0</v>
      </c>
      <c r="AG582">
        <v>1</v>
      </c>
      <c r="AH582">
        <f>IF(Table13[[#This Row],[method_payment]]=1,1,0)</f>
        <v>1</v>
      </c>
      <c r="AI582">
        <f>IF(Table13[[#This Row],[method_payment]]=2,1,0)</f>
        <v>0</v>
      </c>
      <c r="AJ582">
        <f>IF(Table13[[#This Row],[method_payment]]=3,1,0)</f>
        <v>0</v>
      </c>
      <c r="AK582">
        <f>IF(Table13[[#This Row],[method_payment]]=5,1,0)</f>
        <v>0</v>
      </c>
      <c r="AL582">
        <f>IF(Table13[[#This Row],[method_payment]]=6,1,0)</f>
        <v>0</v>
      </c>
      <c r="AM582" t="s">
        <v>16</v>
      </c>
      <c r="AN582" t="s">
        <v>15</v>
      </c>
      <c r="AO582">
        <v>1</v>
      </c>
      <c r="AP582" s="2">
        <v>471.15</v>
      </c>
      <c r="AQ582" s="3">
        <f>IF(AND(Table13[[#This Row],[Average_amount_spent_per_visit_last_3_months]]&gt;=1,Table13[[#This Row],[Average_amount_spent_per_visit_last_3_months]]&lt;=999),1,0)</f>
        <v>1</v>
      </c>
      <c r="AR582" s="3">
        <f>IF(AND(Table13[[#This Row],[Average_amount_spent_per_visit_last_3_months]]&gt;=1000,Table13[[#This Row],[Average_amount_spent_per_visit_last_3_months]]&lt;=6700),1,0)</f>
        <v>0</v>
      </c>
      <c r="AS582">
        <v>1</v>
      </c>
      <c r="AT582">
        <v>42</v>
      </c>
      <c r="AU582">
        <f>IF(AND(Table13[[#This Row],[Age]]&gt;=18,Table13[[#This Row],[Age]]&lt;=25),1,0)</f>
        <v>0</v>
      </c>
      <c r="AV582">
        <f>IF(AND(Table13[[#This Row],[Age]]&gt;=26,Table13[[#This Row],[Age]]&lt;=35),1,0)</f>
        <v>0</v>
      </c>
      <c r="AW582">
        <f>IF(AND(Table13[[#This Row],[Age]]&gt;=36,Table13[[#This Row],[Age]]&lt;=45),1,0)</f>
        <v>1</v>
      </c>
      <c r="AX582">
        <f>IF(AND(Table13[[#This Row],[Age]]&gt;=46,Table13[[#This Row],[Age]]&lt;=55),1,0)</f>
        <v>0</v>
      </c>
      <c r="AY582">
        <f>IF(AND(Table13[[#This Row],[Age]]&gt;=56,Table13[[#This Row],[Age]]&lt;=67),1,0)</f>
        <v>0</v>
      </c>
      <c r="AZ582" t="s">
        <v>25</v>
      </c>
      <c r="BA582">
        <f>IF(Table13[[#This Row],[Marital Status]]="Married",1,0)</f>
        <v>1</v>
      </c>
      <c r="BB582">
        <f>IF(Table13[[#This Row],[Marital Status]]="Single",1,0)</f>
        <v>0</v>
      </c>
      <c r="BC582" t="s">
        <v>27</v>
      </c>
      <c r="BD582">
        <f>IF(Table13[[#This Row],[gender]]="Male",1,0)</f>
        <v>1</v>
      </c>
      <c r="BE582">
        <f>IF(Table13[[#This Row],[gender]]="Female",1,0)</f>
        <v>0</v>
      </c>
      <c r="BF582" t="s">
        <v>19</v>
      </c>
      <c r="BG582">
        <f>IF(Table13[[#This Row],[Highest level of Education]]="Did not attend school",1,0)</f>
        <v>0</v>
      </c>
      <c r="BH582">
        <f>IF(Table13[[#This Row],[Highest level of Education]]="K12 completed",1,0)</f>
        <v>0</v>
      </c>
      <c r="BI582">
        <f>IF(Table13[[#This Row],[Highest level of Education]]="High School Completed",1,0)</f>
        <v>0</v>
      </c>
      <c r="BJ582">
        <f>IF(Table13[[#This Row],[Highest level of Education]]="Technical Diploma/Partially completed College",1,0)</f>
        <v>0</v>
      </c>
      <c r="BK582">
        <f>IF(Table13[[#This Row],[Highest level of Education]]="University/College Degree",1,0)</f>
        <v>1</v>
      </c>
      <c r="BL582">
        <f>IF(Table13[[#This Row],[Highest level of Education]]="Post-graduate education",1,0)</f>
        <v>0</v>
      </c>
      <c r="BM582">
        <v>3</v>
      </c>
      <c r="BN582">
        <v>1</v>
      </c>
      <c r="BO582">
        <v>4</v>
      </c>
      <c r="BP582">
        <f>IF(Table13[[#This Row],[Monthly_Income 1_5500 2_8000 3_11000 4_15000 5_20000 6_27000 7_35000 8_5000 9_51000 98_0]]=1,1,0)</f>
        <v>0</v>
      </c>
      <c r="BQ582">
        <f>IF(Table13[[#This Row],[Monthly_Income 1_5500 2_8000 3_11000 4_15000 5_20000 6_27000 7_35000 8_5000 9_51000 98_0]]=2,1,0)</f>
        <v>0</v>
      </c>
      <c r="BR582">
        <f>IF(Table13[[#This Row],[Monthly_Income 1_5500 2_8000 3_11000 4_15000 5_20000 6_27000 7_35000 8_5000 9_51000 98_0]]=3,1,0)</f>
        <v>0</v>
      </c>
      <c r="BS582">
        <f>IF(Table13[[#This Row],[Monthly_Income 1_5500 2_8000 3_11000 4_15000 5_20000 6_27000 7_35000 8_5000 9_51000 98_0]]=4,1,0)</f>
        <v>1</v>
      </c>
      <c r="BT582">
        <f>IF(Table13[[#This Row],[Monthly_Income 1_5500 2_8000 3_11000 4_15000 5_20000 6_27000 7_35000 8_5000 9_51000 98_0]]=5,1,0)</f>
        <v>0</v>
      </c>
      <c r="BU582">
        <f>IF(Table13[[#This Row],[Monthly_Income 1_5500 2_8000 3_11000 4_15000 5_20000 6_27000 7_35000 8_5000 9_51000 98_0]]=6,1,0)</f>
        <v>0</v>
      </c>
      <c r="BV582">
        <f>IF(Table13[[#This Row],[Monthly_Income 1_5500 2_8000 3_11000 4_15000 5_20000 6_27000 7_35000 8_5000 9_51000 98_0]]=7,1,0)</f>
        <v>0</v>
      </c>
      <c r="BW582">
        <f>IF(Table13[[#This Row],[Monthly_Income 1_5500 2_8000 3_11000 4_15000 5_20000 6_27000 7_35000 8_5000 9_51000 98_0]]=8,1,0)</f>
        <v>0</v>
      </c>
      <c r="BX582">
        <f>IF(Table13[[#This Row],[Monthly_Income 1_5500 2_8000 3_11000 4_15000 5_20000 6_27000 7_35000 8_5000 9_51000 98_0]]=9,1,0)</f>
        <v>0</v>
      </c>
      <c r="BY582">
        <f>IF(Table13[[#This Row],[Monthly_Income 1_5500 2_8000 3_11000 4_15000 5_20000 6_27000 7_35000 8_5000 9_51000 98_0]]=98,1,0)</f>
        <v>0</v>
      </c>
      <c r="BZ582">
        <v>5</v>
      </c>
      <c r="CA582">
        <f>IF(Table13[[#This Row],[Monthly_Household_Income]]=1,1,0)</f>
        <v>0</v>
      </c>
      <c r="CB582">
        <f>IF(Table13[[#This Row],[Monthly_Household_Income]]=2,1,0)</f>
        <v>0</v>
      </c>
      <c r="CC582">
        <f>IF(Table13[[#This Row],[Monthly_Household_Income]]=3,1,0)</f>
        <v>0</v>
      </c>
      <c r="CD582">
        <f>IF(Table13[[#This Row],[Monthly_Household_Income]]=4,1,0)</f>
        <v>0</v>
      </c>
      <c r="CE582">
        <f>IF(Table13[[#This Row],[Monthly_Household_Income]]=5,1,0)</f>
        <v>1</v>
      </c>
      <c r="CF582">
        <f>IF(Table13[[#This Row],[Monthly_Household_Income]]=6,1,0)</f>
        <v>0</v>
      </c>
      <c r="CG582">
        <f>IF(Table13[[#This Row],[Monthly_Household_Income]]=7,1,0)</f>
        <v>0</v>
      </c>
      <c r="CH582">
        <f>IF(Table13[[#This Row],[Monthly_Household_Income]]=8,1,0)</f>
        <v>0</v>
      </c>
      <c r="CI582">
        <f>IF(Table13[[#This Row],[Monthly_Household_Income]]=9,1,0)</f>
        <v>0</v>
      </c>
      <c r="CJ582">
        <f>IF(Table13[[#This Row],[Monthly_Household_Income]]=98,1,0)</f>
        <v>0</v>
      </c>
    </row>
    <row r="583" spans="1:88">
      <c r="A583">
        <v>2136</v>
      </c>
      <c r="B583" s="1">
        <v>42973</v>
      </c>
      <c r="C583" t="s">
        <v>33</v>
      </c>
      <c r="D583">
        <v>7</v>
      </c>
      <c r="E583">
        <v>6</v>
      </c>
      <c r="F583">
        <v>7</v>
      </c>
      <c r="G583">
        <v>7</v>
      </c>
      <c r="H583">
        <v>7</v>
      </c>
      <c r="I583">
        <v>7</v>
      </c>
      <c r="J583" t="s">
        <v>15</v>
      </c>
      <c r="K583">
        <v>8</v>
      </c>
      <c r="L583">
        <v>9</v>
      </c>
      <c r="M583">
        <v>7</v>
      </c>
      <c r="N583">
        <v>7</v>
      </c>
      <c r="O583">
        <v>6</v>
      </c>
      <c r="P583">
        <v>9</v>
      </c>
      <c r="Q583">
        <v>7</v>
      </c>
      <c r="R583">
        <v>7</v>
      </c>
      <c r="S583">
        <v>7</v>
      </c>
      <c r="T583">
        <v>9</v>
      </c>
      <c r="U583">
        <v>7</v>
      </c>
      <c r="V583">
        <v>6</v>
      </c>
      <c r="W583">
        <v>8</v>
      </c>
      <c r="X583">
        <v>0</v>
      </c>
      <c r="Y583">
        <v>7</v>
      </c>
      <c r="Z583">
        <v>7</v>
      </c>
      <c r="AA583">
        <v>8</v>
      </c>
      <c r="AB583">
        <v>0</v>
      </c>
      <c r="AC583">
        <v>1</v>
      </c>
      <c r="AD583">
        <f>IF(Table13[[#This Row],[payment]]=1,1,0)</f>
        <v>1</v>
      </c>
      <c r="AE583">
        <f>IF(Table13[[#This Row],[payment]]=2,1,0)</f>
        <v>0</v>
      </c>
      <c r="AF583">
        <f>IF(Table13[[#This Row],[payment]]=3,1,0)</f>
        <v>0</v>
      </c>
      <c r="AG583">
        <v>1</v>
      </c>
      <c r="AH583">
        <f>IF(Table13[[#This Row],[method_payment]]=1,1,0)</f>
        <v>1</v>
      </c>
      <c r="AI583">
        <f>IF(Table13[[#This Row],[method_payment]]=2,1,0)</f>
        <v>0</v>
      </c>
      <c r="AJ583">
        <f>IF(Table13[[#This Row],[method_payment]]=3,1,0)</f>
        <v>0</v>
      </c>
      <c r="AK583">
        <f>IF(Table13[[#This Row],[method_payment]]=5,1,0)</f>
        <v>0</v>
      </c>
      <c r="AL583">
        <f>IF(Table13[[#This Row],[method_payment]]=6,1,0)</f>
        <v>0</v>
      </c>
      <c r="AM583" t="s">
        <v>16</v>
      </c>
      <c r="AN583" t="s">
        <v>16</v>
      </c>
      <c r="AO583">
        <v>5</v>
      </c>
      <c r="AP583" s="2">
        <v>75.040000000000006</v>
      </c>
      <c r="AQ583" s="3">
        <f>IF(AND(Table13[[#This Row],[Average_amount_spent_per_visit_last_3_months]]&gt;=1,Table13[[#This Row],[Average_amount_spent_per_visit_last_3_months]]&lt;=999),1,0)</f>
        <v>1</v>
      </c>
      <c r="AR583" s="3">
        <f>IF(AND(Table13[[#This Row],[Average_amount_spent_per_visit_last_3_months]]&gt;=1000,Table13[[#This Row],[Average_amount_spent_per_visit_last_3_months]]&lt;=6700),1,0)</f>
        <v>0</v>
      </c>
      <c r="AS583">
        <v>3</v>
      </c>
      <c r="AT583">
        <v>49</v>
      </c>
      <c r="AU583">
        <f>IF(AND(Table13[[#This Row],[Age]]&gt;=18,Table13[[#This Row],[Age]]&lt;=25),1,0)</f>
        <v>0</v>
      </c>
      <c r="AV583">
        <f>IF(AND(Table13[[#This Row],[Age]]&gt;=26,Table13[[#This Row],[Age]]&lt;=35),1,0)</f>
        <v>0</v>
      </c>
      <c r="AW583">
        <f>IF(AND(Table13[[#This Row],[Age]]&gt;=36,Table13[[#This Row],[Age]]&lt;=45),1,0)</f>
        <v>0</v>
      </c>
      <c r="AX583">
        <f>IF(AND(Table13[[#This Row],[Age]]&gt;=46,Table13[[#This Row],[Age]]&lt;=55),1,0)</f>
        <v>1</v>
      </c>
      <c r="AY583">
        <f>IF(AND(Table13[[#This Row],[Age]]&gt;=56,Table13[[#This Row],[Age]]&lt;=67),1,0)</f>
        <v>0</v>
      </c>
      <c r="AZ583" t="s">
        <v>25</v>
      </c>
      <c r="BA583">
        <f>IF(Table13[[#This Row],[Marital Status]]="Married",1,0)</f>
        <v>1</v>
      </c>
      <c r="BB583">
        <f>IF(Table13[[#This Row],[Marital Status]]="Single",1,0)</f>
        <v>0</v>
      </c>
      <c r="BC583" t="s">
        <v>27</v>
      </c>
      <c r="BD583">
        <f>IF(Table13[[#This Row],[gender]]="Male",1,0)</f>
        <v>1</v>
      </c>
      <c r="BE583">
        <f>IF(Table13[[#This Row],[gender]]="Female",1,0)</f>
        <v>0</v>
      </c>
      <c r="BF583" t="s">
        <v>19</v>
      </c>
      <c r="BG583">
        <f>IF(Table13[[#This Row],[Highest level of Education]]="Did not attend school",1,0)</f>
        <v>0</v>
      </c>
      <c r="BH583">
        <f>IF(Table13[[#This Row],[Highest level of Education]]="K12 completed",1,0)</f>
        <v>0</v>
      </c>
      <c r="BI583">
        <f>IF(Table13[[#This Row],[Highest level of Education]]="High School Completed",1,0)</f>
        <v>0</v>
      </c>
      <c r="BJ583">
        <f>IF(Table13[[#This Row],[Highest level of Education]]="Technical Diploma/Partially completed College",1,0)</f>
        <v>0</v>
      </c>
      <c r="BK583">
        <f>IF(Table13[[#This Row],[Highest level of Education]]="University/College Degree",1,0)</f>
        <v>1</v>
      </c>
      <c r="BL583">
        <f>IF(Table13[[#This Row],[Highest level of Education]]="Post-graduate education",1,0)</f>
        <v>0</v>
      </c>
      <c r="BM583">
        <v>4</v>
      </c>
      <c r="BN583">
        <v>1</v>
      </c>
      <c r="BO583">
        <v>4</v>
      </c>
      <c r="BP583">
        <f>IF(Table13[[#This Row],[Monthly_Income 1_5500 2_8000 3_11000 4_15000 5_20000 6_27000 7_35000 8_5000 9_51000 98_0]]=1,1,0)</f>
        <v>0</v>
      </c>
      <c r="BQ583">
        <f>IF(Table13[[#This Row],[Monthly_Income 1_5500 2_8000 3_11000 4_15000 5_20000 6_27000 7_35000 8_5000 9_51000 98_0]]=2,1,0)</f>
        <v>0</v>
      </c>
      <c r="BR583">
        <f>IF(Table13[[#This Row],[Monthly_Income 1_5500 2_8000 3_11000 4_15000 5_20000 6_27000 7_35000 8_5000 9_51000 98_0]]=3,1,0)</f>
        <v>0</v>
      </c>
      <c r="BS583">
        <f>IF(Table13[[#This Row],[Monthly_Income 1_5500 2_8000 3_11000 4_15000 5_20000 6_27000 7_35000 8_5000 9_51000 98_0]]=4,1,0)</f>
        <v>1</v>
      </c>
      <c r="BT583">
        <f>IF(Table13[[#This Row],[Monthly_Income 1_5500 2_8000 3_11000 4_15000 5_20000 6_27000 7_35000 8_5000 9_51000 98_0]]=5,1,0)</f>
        <v>0</v>
      </c>
      <c r="BU583">
        <f>IF(Table13[[#This Row],[Monthly_Income 1_5500 2_8000 3_11000 4_15000 5_20000 6_27000 7_35000 8_5000 9_51000 98_0]]=6,1,0)</f>
        <v>0</v>
      </c>
      <c r="BV583">
        <f>IF(Table13[[#This Row],[Monthly_Income 1_5500 2_8000 3_11000 4_15000 5_20000 6_27000 7_35000 8_5000 9_51000 98_0]]=7,1,0)</f>
        <v>0</v>
      </c>
      <c r="BW583">
        <f>IF(Table13[[#This Row],[Monthly_Income 1_5500 2_8000 3_11000 4_15000 5_20000 6_27000 7_35000 8_5000 9_51000 98_0]]=8,1,0)</f>
        <v>0</v>
      </c>
      <c r="BX583">
        <f>IF(Table13[[#This Row],[Monthly_Income 1_5500 2_8000 3_11000 4_15000 5_20000 6_27000 7_35000 8_5000 9_51000 98_0]]=9,1,0)</f>
        <v>0</v>
      </c>
      <c r="BY583">
        <f>IF(Table13[[#This Row],[Monthly_Income 1_5500 2_8000 3_11000 4_15000 5_20000 6_27000 7_35000 8_5000 9_51000 98_0]]=98,1,0)</f>
        <v>0</v>
      </c>
      <c r="BZ583">
        <v>4</v>
      </c>
      <c r="CA583">
        <f>IF(Table13[[#This Row],[Monthly_Household_Income]]=1,1,0)</f>
        <v>0</v>
      </c>
      <c r="CB583">
        <f>IF(Table13[[#This Row],[Monthly_Household_Income]]=2,1,0)</f>
        <v>0</v>
      </c>
      <c r="CC583">
        <f>IF(Table13[[#This Row],[Monthly_Household_Income]]=3,1,0)</f>
        <v>0</v>
      </c>
      <c r="CD583">
        <f>IF(Table13[[#This Row],[Monthly_Household_Income]]=4,1,0)</f>
        <v>1</v>
      </c>
      <c r="CE583">
        <f>IF(Table13[[#This Row],[Monthly_Household_Income]]=5,1,0)</f>
        <v>0</v>
      </c>
      <c r="CF583">
        <f>IF(Table13[[#This Row],[Monthly_Household_Income]]=6,1,0)</f>
        <v>0</v>
      </c>
      <c r="CG583">
        <f>IF(Table13[[#This Row],[Monthly_Household_Income]]=7,1,0)</f>
        <v>0</v>
      </c>
      <c r="CH583">
        <f>IF(Table13[[#This Row],[Monthly_Household_Income]]=8,1,0)</f>
        <v>0</v>
      </c>
      <c r="CI583">
        <f>IF(Table13[[#This Row],[Monthly_Household_Income]]=9,1,0)</f>
        <v>0</v>
      </c>
      <c r="CJ583">
        <f>IF(Table13[[#This Row],[Monthly_Household_Income]]=98,1,0)</f>
        <v>0</v>
      </c>
    </row>
    <row r="584" spans="1:88">
      <c r="A584">
        <v>2139</v>
      </c>
      <c r="B584" s="1">
        <v>43009</v>
      </c>
      <c r="C584" t="s">
        <v>5</v>
      </c>
      <c r="D584">
        <v>7</v>
      </c>
      <c r="E584">
        <v>9</v>
      </c>
      <c r="F584">
        <v>9</v>
      </c>
      <c r="G584">
        <v>8</v>
      </c>
      <c r="H584">
        <v>8</v>
      </c>
      <c r="I584">
        <v>8</v>
      </c>
      <c r="J584" t="s">
        <v>15</v>
      </c>
      <c r="K584">
        <v>7</v>
      </c>
      <c r="L584">
        <v>9</v>
      </c>
      <c r="M584">
        <v>7</v>
      </c>
      <c r="N584">
        <v>8</v>
      </c>
      <c r="O584">
        <v>9</v>
      </c>
      <c r="P584">
        <v>10</v>
      </c>
      <c r="Q584">
        <v>10</v>
      </c>
      <c r="R584">
        <v>7</v>
      </c>
      <c r="S584">
        <v>8</v>
      </c>
      <c r="T584">
        <v>8</v>
      </c>
      <c r="U584">
        <v>8</v>
      </c>
      <c r="V584">
        <v>6</v>
      </c>
      <c r="W584">
        <v>7</v>
      </c>
      <c r="X584">
        <v>9</v>
      </c>
      <c r="Y584">
        <v>6</v>
      </c>
      <c r="Z584">
        <v>8</v>
      </c>
      <c r="AA584">
        <v>6</v>
      </c>
      <c r="AB584">
        <v>8</v>
      </c>
      <c r="AC584">
        <v>3</v>
      </c>
      <c r="AD584">
        <f>IF(Table13[[#This Row],[payment]]=1,1,0)</f>
        <v>0</v>
      </c>
      <c r="AE584">
        <f>IF(Table13[[#This Row],[payment]]=2,1,0)</f>
        <v>0</v>
      </c>
      <c r="AF584">
        <f>IF(Table13[[#This Row],[payment]]=3,1,0)</f>
        <v>1</v>
      </c>
      <c r="AG584">
        <v>6</v>
      </c>
      <c r="AH584">
        <f>IF(Table13[[#This Row],[method_payment]]=1,1,0)</f>
        <v>0</v>
      </c>
      <c r="AI584">
        <f>IF(Table13[[#This Row],[method_payment]]=2,1,0)</f>
        <v>0</v>
      </c>
      <c r="AJ584">
        <f>IF(Table13[[#This Row],[method_payment]]=3,1,0)</f>
        <v>0</v>
      </c>
      <c r="AK584">
        <f>IF(Table13[[#This Row],[method_payment]]=5,1,0)</f>
        <v>0</v>
      </c>
      <c r="AL584">
        <f>IF(Table13[[#This Row],[method_payment]]=6,1,0)</f>
        <v>1</v>
      </c>
      <c r="AM584" t="s">
        <v>16</v>
      </c>
      <c r="AN584" t="s">
        <v>15</v>
      </c>
      <c r="AO584">
        <v>1</v>
      </c>
      <c r="AP584" s="2">
        <v>445</v>
      </c>
      <c r="AQ584" s="3">
        <f>IF(AND(Table13[[#This Row],[Average_amount_spent_per_visit_last_3_months]]&gt;=1,Table13[[#This Row],[Average_amount_spent_per_visit_last_3_months]]&lt;=999),1,0)</f>
        <v>1</v>
      </c>
      <c r="AR584" s="3">
        <f>IF(AND(Table13[[#This Row],[Average_amount_spent_per_visit_last_3_months]]&gt;=1000,Table13[[#This Row],[Average_amount_spent_per_visit_last_3_months]]&lt;=6700),1,0)</f>
        <v>0</v>
      </c>
      <c r="AS584">
        <v>2</v>
      </c>
      <c r="AT584">
        <v>33</v>
      </c>
      <c r="AU584">
        <f>IF(AND(Table13[[#This Row],[Age]]&gt;=18,Table13[[#This Row],[Age]]&lt;=25),1,0)</f>
        <v>0</v>
      </c>
      <c r="AV584">
        <f>IF(AND(Table13[[#This Row],[Age]]&gt;=26,Table13[[#This Row],[Age]]&lt;=35),1,0)</f>
        <v>1</v>
      </c>
      <c r="AW584">
        <f>IF(AND(Table13[[#This Row],[Age]]&gt;=36,Table13[[#This Row],[Age]]&lt;=45),1,0)</f>
        <v>0</v>
      </c>
      <c r="AX584">
        <f>IF(AND(Table13[[#This Row],[Age]]&gt;=46,Table13[[#This Row],[Age]]&lt;=55),1,0)</f>
        <v>0</v>
      </c>
      <c r="AY584">
        <f>IF(AND(Table13[[#This Row],[Age]]&gt;=56,Table13[[#This Row],[Age]]&lt;=67),1,0)</f>
        <v>0</v>
      </c>
      <c r="AZ584" t="s">
        <v>24</v>
      </c>
      <c r="BA584">
        <f>IF(Table13[[#This Row],[Marital Status]]="Married",1,0)</f>
        <v>0</v>
      </c>
      <c r="BB584">
        <f>IF(Table13[[#This Row],[Marital Status]]="Single",1,0)</f>
        <v>1</v>
      </c>
      <c r="BC584" t="s">
        <v>27</v>
      </c>
      <c r="BD584">
        <f>IF(Table13[[#This Row],[gender]]="Male",1,0)</f>
        <v>1</v>
      </c>
      <c r="BE584">
        <f>IF(Table13[[#This Row],[gender]]="Female",1,0)</f>
        <v>0</v>
      </c>
      <c r="BF584" t="s">
        <v>23</v>
      </c>
      <c r="BG584">
        <f>IF(Table13[[#This Row],[Highest level of Education]]="Did not attend school",1,0)</f>
        <v>0</v>
      </c>
      <c r="BH584">
        <f>IF(Table13[[#This Row],[Highest level of Education]]="K12 completed",1,0)</f>
        <v>0</v>
      </c>
      <c r="BI584">
        <f>IF(Table13[[#This Row],[Highest level of Education]]="High School Completed",1,0)</f>
        <v>0</v>
      </c>
      <c r="BJ584">
        <f>IF(Table13[[#This Row],[Highest level of Education]]="Technical Diploma/Partially completed College",1,0)</f>
        <v>1</v>
      </c>
      <c r="BK584">
        <f>IF(Table13[[#This Row],[Highest level of Education]]="University/College Degree",1,0)</f>
        <v>0</v>
      </c>
      <c r="BL584">
        <f>IF(Table13[[#This Row],[Highest level of Education]]="Post-graduate education",1,0)</f>
        <v>0</v>
      </c>
      <c r="BM584">
        <v>0</v>
      </c>
      <c r="BN584">
        <v>1</v>
      </c>
      <c r="BO584">
        <v>98</v>
      </c>
      <c r="BP584">
        <f>IF(Table13[[#This Row],[Monthly_Income 1_5500 2_8000 3_11000 4_15000 5_20000 6_27000 7_35000 8_5000 9_51000 98_0]]=1,1,0)</f>
        <v>0</v>
      </c>
      <c r="BQ584">
        <f>IF(Table13[[#This Row],[Monthly_Income 1_5500 2_8000 3_11000 4_15000 5_20000 6_27000 7_35000 8_5000 9_51000 98_0]]=2,1,0)</f>
        <v>0</v>
      </c>
      <c r="BR584">
        <f>IF(Table13[[#This Row],[Monthly_Income 1_5500 2_8000 3_11000 4_15000 5_20000 6_27000 7_35000 8_5000 9_51000 98_0]]=3,1,0)</f>
        <v>0</v>
      </c>
      <c r="BS584">
        <f>IF(Table13[[#This Row],[Monthly_Income 1_5500 2_8000 3_11000 4_15000 5_20000 6_27000 7_35000 8_5000 9_51000 98_0]]=4,1,0)</f>
        <v>0</v>
      </c>
      <c r="BT584">
        <f>IF(Table13[[#This Row],[Monthly_Income 1_5500 2_8000 3_11000 4_15000 5_20000 6_27000 7_35000 8_5000 9_51000 98_0]]=5,1,0)</f>
        <v>0</v>
      </c>
      <c r="BU584">
        <f>IF(Table13[[#This Row],[Monthly_Income 1_5500 2_8000 3_11000 4_15000 5_20000 6_27000 7_35000 8_5000 9_51000 98_0]]=6,1,0)</f>
        <v>0</v>
      </c>
      <c r="BV584">
        <f>IF(Table13[[#This Row],[Monthly_Income 1_5500 2_8000 3_11000 4_15000 5_20000 6_27000 7_35000 8_5000 9_51000 98_0]]=7,1,0)</f>
        <v>0</v>
      </c>
      <c r="BW584">
        <f>IF(Table13[[#This Row],[Monthly_Income 1_5500 2_8000 3_11000 4_15000 5_20000 6_27000 7_35000 8_5000 9_51000 98_0]]=8,1,0)</f>
        <v>0</v>
      </c>
      <c r="BX584">
        <f>IF(Table13[[#This Row],[Monthly_Income 1_5500 2_8000 3_11000 4_15000 5_20000 6_27000 7_35000 8_5000 9_51000 98_0]]=9,1,0)</f>
        <v>0</v>
      </c>
      <c r="BY584">
        <f>IF(Table13[[#This Row],[Monthly_Income 1_5500 2_8000 3_11000 4_15000 5_20000 6_27000 7_35000 8_5000 9_51000 98_0]]=98,1,0)</f>
        <v>1</v>
      </c>
      <c r="BZ584">
        <v>98</v>
      </c>
      <c r="CA584">
        <f>IF(Table13[[#This Row],[Monthly_Household_Income]]=1,1,0)</f>
        <v>0</v>
      </c>
      <c r="CB584">
        <f>IF(Table13[[#This Row],[Monthly_Household_Income]]=2,1,0)</f>
        <v>0</v>
      </c>
      <c r="CC584">
        <f>IF(Table13[[#This Row],[Monthly_Household_Income]]=3,1,0)</f>
        <v>0</v>
      </c>
      <c r="CD584">
        <f>IF(Table13[[#This Row],[Monthly_Household_Income]]=4,1,0)</f>
        <v>0</v>
      </c>
      <c r="CE584">
        <f>IF(Table13[[#This Row],[Monthly_Household_Income]]=5,1,0)</f>
        <v>0</v>
      </c>
      <c r="CF584">
        <f>IF(Table13[[#This Row],[Monthly_Household_Income]]=6,1,0)</f>
        <v>0</v>
      </c>
      <c r="CG584">
        <f>IF(Table13[[#This Row],[Monthly_Household_Income]]=7,1,0)</f>
        <v>0</v>
      </c>
      <c r="CH584">
        <f>IF(Table13[[#This Row],[Monthly_Household_Income]]=8,1,0)</f>
        <v>0</v>
      </c>
      <c r="CI584">
        <f>IF(Table13[[#This Row],[Monthly_Household_Income]]=9,1,0)</f>
        <v>0</v>
      </c>
      <c r="CJ584">
        <f>IF(Table13[[#This Row],[Monthly_Household_Income]]=98,1,0)</f>
        <v>1</v>
      </c>
    </row>
    <row r="585" spans="1:88">
      <c r="A585">
        <v>2141</v>
      </c>
      <c r="B585" s="1">
        <v>43099</v>
      </c>
      <c r="C585" t="s">
        <v>39</v>
      </c>
      <c r="D585">
        <v>8</v>
      </c>
      <c r="E585">
        <v>8</v>
      </c>
      <c r="F585">
        <v>9</v>
      </c>
      <c r="G585">
        <v>8</v>
      </c>
      <c r="H585">
        <v>7</v>
      </c>
      <c r="I585">
        <v>7</v>
      </c>
      <c r="J585" t="s">
        <v>16</v>
      </c>
      <c r="K585">
        <v>7</v>
      </c>
      <c r="L585">
        <v>7</v>
      </c>
      <c r="M585">
        <v>6</v>
      </c>
      <c r="N585">
        <v>8</v>
      </c>
      <c r="O585">
        <v>8</v>
      </c>
      <c r="P585">
        <v>8</v>
      </c>
      <c r="Q585">
        <v>9</v>
      </c>
      <c r="R585">
        <v>9</v>
      </c>
      <c r="S585">
        <v>6</v>
      </c>
      <c r="T585">
        <v>7</v>
      </c>
      <c r="U585">
        <v>7</v>
      </c>
      <c r="V585">
        <v>6</v>
      </c>
      <c r="W585">
        <v>7</v>
      </c>
      <c r="X585">
        <v>8</v>
      </c>
      <c r="Y585">
        <v>8</v>
      </c>
      <c r="Z585">
        <v>9</v>
      </c>
      <c r="AA585">
        <v>6</v>
      </c>
      <c r="AB585">
        <v>7</v>
      </c>
      <c r="AC585">
        <v>3</v>
      </c>
      <c r="AD585">
        <f>IF(Table13[[#This Row],[payment]]=1,1,0)</f>
        <v>0</v>
      </c>
      <c r="AE585">
        <f>IF(Table13[[#This Row],[payment]]=2,1,0)</f>
        <v>0</v>
      </c>
      <c r="AF585">
        <f>IF(Table13[[#This Row],[payment]]=3,1,0)</f>
        <v>1</v>
      </c>
      <c r="AG585">
        <v>1</v>
      </c>
      <c r="AH585">
        <f>IF(Table13[[#This Row],[method_payment]]=1,1,0)</f>
        <v>1</v>
      </c>
      <c r="AI585">
        <f>IF(Table13[[#This Row],[method_payment]]=2,1,0)</f>
        <v>0</v>
      </c>
      <c r="AJ585">
        <f>IF(Table13[[#This Row],[method_payment]]=3,1,0)</f>
        <v>0</v>
      </c>
      <c r="AK585">
        <f>IF(Table13[[#This Row],[method_payment]]=5,1,0)</f>
        <v>0</v>
      </c>
      <c r="AL585">
        <f>IF(Table13[[#This Row],[method_payment]]=6,1,0)</f>
        <v>0</v>
      </c>
      <c r="AM585" t="s">
        <v>16</v>
      </c>
      <c r="AN585" t="s">
        <v>15</v>
      </c>
      <c r="AO585">
        <v>1</v>
      </c>
      <c r="AP585" s="2">
        <v>1068.19</v>
      </c>
      <c r="AQ585" s="3">
        <f>IF(AND(Table13[[#This Row],[Average_amount_spent_per_visit_last_3_months]]&gt;=1,Table13[[#This Row],[Average_amount_spent_per_visit_last_3_months]]&lt;=999),1,0)</f>
        <v>0</v>
      </c>
      <c r="AR585" s="3">
        <f>IF(AND(Table13[[#This Row],[Average_amount_spent_per_visit_last_3_months]]&gt;=1000,Table13[[#This Row],[Average_amount_spent_per_visit_last_3_months]]&lt;=6700),1,0)</f>
        <v>1</v>
      </c>
      <c r="AS585">
        <v>1</v>
      </c>
      <c r="AT585">
        <v>42</v>
      </c>
      <c r="AU585">
        <f>IF(AND(Table13[[#This Row],[Age]]&gt;=18,Table13[[#This Row],[Age]]&lt;=25),1,0)</f>
        <v>0</v>
      </c>
      <c r="AV585">
        <f>IF(AND(Table13[[#This Row],[Age]]&gt;=26,Table13[[#This Row],[Age]]&lt;=35),1,0)</f>
        <v>0</v>
      </c>
      <c r="AW585">
        <f>IF(AND(Table13[[#This Row],[Age]]&gt;=36,Table13[[#This Row],[Age]]&lt;=45),1,0)</f>
        <v>1</v>
      </c>
      <c r="AX585">
        <f>IF(AND(Table13[[#This Row],[Age]]&gt;=46,Table13[[#This Row],[Age]]&lt;=55),1,0)</f>
        <v>0</v>
      </c>
      <c r="AY585">
        <f>IF(AND(Table13[[#This Row],[Age]]&gt;=56,Table13[[#This Row],[Age]]&lt;=67),1,0)</f>
        <v>0</v>
      </c>
      <c r="AZ585" t="s">
        <v>25</v>
      </c>
      <c r="BA585">
        <f>IF(Table13[[#This Row],[Marital Status]]="Married",1,0)</f>
        <v>1</v>
      </c>
      <c r="BB585">
        <f>IF(Table13[[#This Row],[Marital Status]]="Single",1,0)</f>
        <v>0</v>
      </c>
      <c r="BC585" t="s">
        <v>27</v>
      </c>
      <c r="BD585">
        <f>IF(Table13[[#This Row],[gender]]="Male",1,0)</f>
        <v>1</v>
      </c>
      <c r="BE585">
        <f>IF(Table13[[#This Row],[gender]]="Female",1,0)</f>
        <v>0</v>
      </c>
      <c r="BF585" t="s">
        <v>19</v>
      </c>
      <c r="BG585">
        <f>IF(Table13[[#This Row],[Highest level of Education]]="Did not attend school",1,0)</f>
        <v>0</v>
      </c>
      <c r="BH585">
        <f>IF(Table13[[#This Row],[Highest level of Education]]="K12 completed",1,0)</f>
        <v>0</v>
      </c>
      <c r="BI585">
        <f>IF(Table13[[#This Row],[Highest level of Education]]="High School Completed",1,0)</f>
        <v>0</v>
      </c>
      <c r="BJ585">
        <f>IF(Table13[[#This Row],[Highest level of Education]]="Technical Diploma/Partially completed College",1,0)</f>
        <v>0</v>
      </c>
      <c r="BK585">
        <f>IF(Table13[[#This Row],[Highest level of Education]]="University/College Degree",1,0)</f>
        <v>1</v>
      </c>
      <c r="BL585">
        <f>IF(Table13[[#This Row],[Highest level of Education]]="Post-graduate education",1,0)</f>
        <v>0</v>
      </c>
      <c r="BM585">
        <v>3</v>
      </c>
      <c r="BN585">
        <v>1</v>
      </c>
      <c r="BO585">
        <v>7</v>
      </c>
      <c r="BP585">
        <f>IF(Table13[[#This Row],[Monthly_Income 1_5500 2_8000 3_11000 4_15000 5_20000 6_27000 7_35000 8_5000 9_51000 98_0]]=1,1,0)</f>
        <v>0</v>
      </c>
      <c r="BQ585">
        <f>IF(Table13[[#This Row],[Monthly_Income 1_5500 2_8000 3_11000 4_15000 5_20000 6_27000 7_35000 8_5000 9_51000 98_0]]=2,1,0)</f>
        <v>0</v>
      </c>
      <c r="BR585">
        <f>IF(Table13[[#This Row],[Monthly_Income 1_5500 2_8000 3_11000 4_15000 5_20000 6_27000 7_35000 8_5000 9_51000 98_0]]=3,1,0)</f>
        <v>0</v>
      </c>
      <c r="BS585">
        <f>IF(Table13[[#This Row],[Monthly_Income 1_5500 2_8000 3_11000 4_15000 5_20000 6_27000 7_35000 8_5000 9_51000 98_0]]=4,1,0)</f>
        <v>0</v>
      </c>
      <c r="BT585">
        <f>IF(Table13[[#This Row],[Monthly_Income 1_5500 2_8000 3_11000 4_15000 5_20000 6_27000 7_35000 8_5000 9_51000 98_0]]=5,1,0)</f>
        <v>0</v>
      </c>
      <c r="BU585">
        <f>IF(Table13[[#This Row],[Monthly_Income 1_5500 2_8000 3_11000 4_15000 5_20000 6_27000 7_35000 8_5000 9_51000 98_0]]=6,1,0)</f>
        <v>0</v>
      </c>
      <c r="BV585">
        <f>IF(Table13[[#This Row],[Monthly_Income 1_5500 2_8000 3_11000 4_15000 5_20000 6_27000 7_35000 8_5000 9_51000 98_0]]=7,1,0)</f>
        <v>1</v>
      </c>
      <c r="BW585">
        <f>IF(Table13[[#This Row],[Monthly_Income 1_5500 2_8000 3_11000 4_15000 5_20000 6_27000 7_35000 8_5000 9_51000 98_0]]=8,1,0)</f>
        <v>0</v>
      </c>
      <c r="BX585">
        <f>IF(Table13[[#This Row],[Monthly_Income 1_5500 2_8000 3_11000 4_15000 5_20000 6_27000 7_35000 8_5000 9_51000 98_0]]=9,1,0)</f>
        <v>0</v>
      </c>
      <c r="BY585">
        <f>IF(Table13[[#This Row],[Monthly_Income 1_5500 2_8000 3_11000 4_15000 5_20000 6_27000 7_35000 8_5000 9_51000 98_0]]=98,1,0)</f>
        <v>0</v>
      </c>
      <c r="BZ585">
        <v>8</v>
      </c>
      <c r="CA585">
        <f>IF(Table13[[#This Row],[Monthly_Household_Income]]=1,1,0)</f>
        <v>0</v>
      </c>
      <c r="CB585">
        <f>IF(Table13[[#This Row],[Monthly_Household_Income]]=2,1,0)</f>
        <v>0</v>
      </c>
      <c r="CC585">
        <f>IF(Table13[[#This Row],[Monthly_Household_Income]]=3,1,0)</f>
        <v>0</v>
      </c>
      <c r="CD585">
        <f>IF(Table13[[#This Row],[Monthly_Household_Income]]=4,1,0)</f>
        <v>0</v>
      </c>
      <c r="CE585">
        <f>IF(Table13[[#This Row],[Monthly_Household_Income]]=5,1,0)</f>
        <v>0</v>
      </c>
      <c r="CF585">
        <f>IF(Table13[[#This Row],[Monthly_Household_Income]]=6,1,0)</f>
        <v>0</v>
      </c>
      <c r="CG585">
        <f>IF(Table13[[#This Row],[Monthly_Household_Income]]=7,1,0)</f>
        <v>0</v>
      </c>
      <c r="CH585">
        <f>IF(Table13[[#This Row],[Monthly_Household_Income]]=8,1,0)</f>
        <v>1</v>
      </c>
      <c r="CI585">
        <f>IF(Table13[[#This Row],[Monthly_Household_Income]]=9,1,0)</f>
        <v>0</v>
      </c>
      <c r="CJ585">
        <f>IF(Table13[[#This Row],[Monthly_Household_Income]]=98,1,0)</f>
        <v>0</v>
      </c>
    </row>
    <row r="586" spans="1:88">
      <c r="A586">
        <v>2145</v>
      </c>
      <c r="B586" s="1">
        <v>42973</v>
      </c>
      <c r="C586" t="s">
        <v>39</v>
      </c>
      <c r="D586">
        <v>8</v>
      </c>
      <c r="E586">
        <v>7</v>
      </c>
      <c r="F586">
        <v>6</v>
      </c>
      <c r="G586">
        <v>7</v>
      </c>
      <c r="H586">
        <v>7</v>
      </c>
      <c r="I586">
        <v>8</v>
      </c>
      <c r="J586" t="s">
        <v>15</v>
      </c>
      <c r="K586">
        <v>6</v>
      </c>
      <c r="L586">
        <v>8</v>
      </c>
      <c r="M586">
        <v>7</v>
      </c>
      <c r="N586">
        <v>8</v>
      </c>
      <c r="O586">
        <v>6</v>
      </c>
      <c r="P586">
        <v>7</v>
      </c>
      <c r="Q586">
        <v>6</v>
      </c>
      <c r="R586">
        <v>7</v>
      </c>
      <c r="S586">
        <v>6</v>
      </c>
      <c r="T586">
        <v>8</v>
      </c>
      <c r="U586">
        <v>6</v>
      </c>
      <c r="V586">
        <v>7</v>
      </c>
      <c r="W586">
        <v>7</v>
      </c>
      <c r="X586">
        <v>6</v>
      </c>
      <c r="Y586">
        <v>6</v>
      </c>
      <c r="Z586">
        <v>8</v>
      </c>
      <c r="AA586">
        <v>7</v>
      </c>
      <c r="AB586">
        <v>7</v>
      </c>
      <c r="AC586">
        <v>2</v>
      </c>
      <c r="AD586">
        <f>IF(Table13[[#This Row],[payment]]=1,1,0)</f>
        <v>0</v>
      </c>
      <c r="AE586">
        <f>IF(Table13[[#This Row],[payment]]=2,1,0)</f>
        <v>1</v>
      </c>
      <c r="AF586">
        <f>IF(Table13[[#This Row],[payment]]=3,1,0)</f>
        <v>0</v>
      </c>
      <c r="AG586">
        <v>1</v>
      </c>
      <c r="AH586">
        <f>IF(Table13[[#This Row],[method_payment]]=1,1,0)</f>
        <v>1</v>
      </c>
      <c r="AI586">
        <f>IF(Table13[[#This Row],[method_payment]]=2,1,0)</f>
        <v>0</v>
      </c>
      <c r="AJ586">
        <f>IF(Table13[[#This Row],[method_payment]]=3,1,0)</f>
        <v>0</v>
      </c>
      <c r="AK586">
        <f>IF(Table13[[#This Row],[method_payment]]=5,1,0)</f>
        <v>0</v>
      </c>
      <c r="AL586">
        <f>IF(Table13[[#This Row],[method_payment]]=6,1,0)</f>
        <v>0</v>
      </c>
      <c r="AM586" t="s">
        <v>15</v>
      </c>
      <c r="AN586" t="s">
        <v>15</v>
      </c>
      <c r="AO586">
        <v>1</v>
      </c>
      <c r="AP586" s="2">
        <v>1618.19</v>
      </c>
      <c r="AQ586" s="3">
        <f>IF(AND(Table13[[#This Row],[Average_amount_spent_per_visit_last_3_months]]&gt;=1,Table13[[#This Row],[Average_amount_spent_per_visit_last_3_months]]&lt;=999),1,0)</f>
        <v>0</v>
      </c>
      <c r="AR586" s="3">
        <f>IF(AND(Table13[[#This Row],[Average_amount_spent_per_visit_last_3_months]]&gt;=1000,Table13[[#This Row],[Average_amount_spent_per_visit_last_3_months]]&lt;=6700),1,0)</f>
        <v>1</v>
      </c>
      <c r="AS586">
        <v>3</v>
      </c>
      <c r="AT586">
        <v>40</v>
      </c>
      <c r="AU586">
        <f>IF(AND(Table13[[#This Row],[Age]]&gt;=18,Table13[[#This Row],[Age]]&lt;=25),1,0)</f>
        <v>0</v>
      </c>
      <c r="AV586">
        <f>IF(AND(Table13[[#This Row],[Age]]&gt;=26,Table13[[#This Row],[Age]]&lt;=35),1,0)</f>
        <v>0</v>
      </c>
      <c r="AW586">
        <f>IF(AND(Table13[[#This Row],[Age]]&gt;=36,Table13[[#This Row],[Age]]&lt;=45),1,0)</f>
        <v>1</v>
      </c>
      <c r="AX586">
        <f>IF(AND(Table13[[#This Row],[Age]]&gt;=46,Table13[[#This Row],[Age]]&lt;=55),1,0)</f>
        <v>0</v>
      </c>
      <c r="AY586">
        <f>IF(AND(Table13[[#This Row],[Age]]&gt;=56,Table13[[#This Row],[Age]]&lt;=67),1,0)</f>
        <v>0</v>
      </c>
      <c r="AZ586" t="s">
        <v>24</v>
      </c>
      <c r="BA586">
        <f>IF(Table13[[#This Row],[Marital Status]]="Married",1,0)</f>
        <v>0</v>
      </c>
      <c r="BB586">
        <f>IF(Table13[[#This Row],[Marital Status]]="Single",1,0)</f>
        <v>1</v>
      </c>
      <c r="BC586" t="s">
        <v>27</v>
      </c>
      <c r="BD586">
        <f>IF(Table13[[#This Row],[gender]]="Male",1,0)</f>
        <v>1</v>
      </c>
      <c r="BE586">
        <f>IF(Table13[[#This Row],[gender]]="Female",1,0)</f>
        <v>0</v>
      </c>
      <c r="BF586" t="s">
        <v>19</v>
      </c>
      <c r="BG586">
        <f>IF(Table13[[#This Row],[Highest level of Education]]="Did not attend school",1,0)</f>
        <v>0</v>
      </c>
      <c r="BH586">
        <f>IF(Table13[[#This Row],[Highest level of Education]]="K12 completed",1,0)</f>
        <v>0</v>
      </c>
      <c r="BI586">
        <f>IF(Table13[[#This Row],[Highest level of Education]]="High School Completed",1,0)</f>
        <v>0</v>
      </c>
      <c r="BJ586">
        <f>IF(Table13[[#This Row],[Highest level of Education]]="Technical Diploma/Partially completed College",1,0)</f>
        <v>0</v>
      </c>
      <c r="BK586">
        <f>IF(Table13[[#This Row],[Highest level of Education]]="University/College Degree",1,0)</f>
        <v>1</v>
      </c>
      <c r="BL586">
        <f>IF(Table13[[#This Row],[Highest level of Education]]="Post-graduate education",1,0)</f>
        <v>0</v>
      </c>
      <c r="BM586">
        <v>0</v>
      </c>
      <c r="BN586">
        <v>1</v>
      </c>
      <c r="BO586">
        <v>4</v>
      </c>
      <c r="BP586">
        <f>IF(Table13[[#This Row],[Monthly_Income 1_5500 2_8000 3_11000 4_15000 5_20000 6_27000 7_35000 8_5000 9_51000 98_0]]=1,1,0)</f>
        <v>0</v>
      </c>
      <c r="BQ586">
        <f>IF(Table13[[#This Row],[Monthly_Income 1_5500 2_8000 3_11000 4_15000 5_20000 6_27000 7_35000 8_5000 9_51000 98_0]]=2,1,0)</f>
        <v>0</v>
      </c>
      <c r="BR586">
        <f>IF(Table13[[#This Row],[Monthly_Income 1_5500 2_8000 3_11000 4_15000 5_20000 6_27000 7_35000 8_5000 9_51000 98_0]]=3,1,0)</f>
        <v>0</v>
      </c>
      <c r="BS586">
        <f>IF(Table13[[#This Row],[Monthly_Income 1_5500 2_8000 3_11000 4_15000 5_20000 6_27000 7_35000 8_5000 9_51000 98_0]]=4,1,0)</f>
        <v>1</v>
      </c>
      <c r="BT586">
        <f>IF(Table13[[#This Row],[Monthly_Income 1_5500 2_8000 3_11000 4_15000 5_20000 6_27000 7_35000 8_5000 9_51000 98_0]]=5,1,0)</f>
        <v>0</v>
      </c>
      <c r="BU586">
        <f>IF(Table13[[#This Row],[Monthly_Income 1_5500 2_8000 3_11000 4_15000 5_20000 6_27000 7_35000 8_5000 9_51000 98_0]]=6,1,0)</f>
        <v>0</v>
      </c>
      <c r="BV586">
        <f>IF(Table13[[#This Row],[Monthly_Income 1_5500 2_8000 3_11000 4_15000 5_20000 6_27000 7_35000 8_5000 9_51000 98_0]]=7,1,0)</f>
        <v>0</v>
      </c>
      <c r="BW586">
        <f>IF(Table13[[#This Row],[Monthly_Income 1_5500 2_8000 3_11000 4_15000 5_20000 6_27000 7_35000 8_5000 9_51000 98_0]]=8,1,0)</f>
        <v>0</v>
      </c>
      <c r="BX586">
        <f>IF(Table13[[#This Row],[Monthly_Income 1_5500 2_8000 3_11000 4_15000 5_20000 6_27000 7_35000 8_5000 9_51000 98_0]]=9,1,0)</f>
        <v>0</v>
      </c>
      <c r="BY586">
        <f>IF(Table13[[#This Row],[Monthly_Income 1_5500 2_8000 3_11000 4_15000 5_20000 6_27000 7_35000 8_5000 9_51000 98_0]]=98,1,0)</f>
        <v>0</v>
      </c>
      <c r="BZ586">
        <v>8</v>
      </c>
      <c r="CA586">
        <f>IF(Table13[[#This Row],[Monthly_Household_Income]]=1,1,0)</f>
        <v>0</v>
      </c>
      <c r="CB586">
        <f>IF(Table13[[#This Row],[Monthly_Household_Income]]=2,1,0)</f>
        <v>0</v>
      </c>
      <c r="CC586">
        <f>IF(Table13[[#This Row],[Monthly_Household_Income]]=3,1,0)</f>
        <v>0</v>
      </c>
      <c r="CD586">
        <f>IF(Table13[[#This Row],[Monthly_Household_Income]]=4,1,0)</f>
        <v>0</v>
      </c>
      <c r="CE586">
        <f>IF(Table13[[#This Row],[Monthly_Household_Income]]=5,1,0)</f>
        <v>0</v>
      </c>
      <c r="CF586">
        <f>IF(Table13[[#This Row],[Monthly_Household_Income]]=6,1,0)</f>
        <v>0</v>
      </c>
      <c r="CG586">
        <f>IF(Table13[[#This Row],[Monthly_Household_Income]]=7,1,0)</f>
        <v>0</v>
      </c>
      <c r="CH586">
        <f>IF(Table13[[#This Row],[Monthly_Household_Income]]=8,1,0)</f>
        <v>1</v>
      </c>
      <c r="CI586">
        <f>IF(Table13[[#This Row],[Monthly_Household_Income]]=9,1,0)</f>
        <v>0</v>
      </c>
      <c r="CJ586">
        <f>IF(Table13[[#This Row],[Monthly_Household_Income]]=98,1,0)</f>
        <v>0</v>
      </c>
    </row>
    <row r="587" spans="1:88">
      <c r="A587">
        <v>2153</v>
      </c>
      <c r="B587" s="1">
        <v>43039</v>
      </c>
      <c r="C587" t="s">
        <v>33</v>
      </c>
      <c r="D587">
        <v>8</v>
      </c>
      <c r="E587">
        <v>8</v>
      </c>
      <c r="F587">
        <v>8</v>
      </c>
      <c r="G587">
        <v>9</v>
      </c>
      <c r="H587">
        <v>9</v>
      </c>
      <c r="I587">
        <v>8</v>
      </c>
      <c r="J587" t="s">
        <v>15</v>
      </c>
      <c r="K587">
        <v>8</v>
      </c>
      <c r="L587">
        <v>10</v>
      </c>
      <c r="M587">
        <v>8</v>
      </c>
      <c r="N587">
        <v>8</v>
      </c>
      <c r="O587">
        <v>8</v>
      </c>
      <c r="P587">
        <v>10</v>
      </c>
      <c r="Q587">
        <v>8</v>
      </c>
      <c r="R587">
        <v>9</v>
      </c>
      <c r="S587">
        <v>8</v>
      </c>
      <c r="T587">
        <v>9</v>
      </c>
      <c r="U587">
        <v>8</v>
      </c>
      <c r="V587">
        <v>8</v>
      </c>
      <c r="W587">
        <v>9</v>
      </c>
      <c r="X587">
        <v>0</v>
      </c>
      <c r="Y587">
        <v>9</v>
      </c>
      <c r="Z587">
        <v>9</v>
      </c>
      <c r="AA587">
        <v>10</v>
      </c>
      <c r="AB587">
        <v>8</v>
      </c>
      <c r="AC587">
        <v>1</v>
      </c>
      <c r="AD587">
        <f>IF(Table13[[#This Row],[payment]]=1,1,0)</f>
        <v>1</v>
      </c>
      <c r="AE587">
        <f>IF(Table13[[#This Row],[payment]]=2,1,0)</f>
        <v>0</v>
      </c>
      <c r="AF587">
        <f>IF(Table13[[#This Row],[payment]]=3,1,0)</f>
        <v>0</v>
      </c>
      <c r="AG587">
        <v>1</v>
      </c>
      <c r="AH587">
        <f>IF(Table13[[#This Row],[method_payment]]=1,1,0)</f>
        <v>1</v>
      </c>
      <c r="AI587">
        <f>IF(Table13[[#This Row],[method_payment]]=2,1,0)</f>
        <v>0</v>
      </c>
      <c r="AJ587">
        <f>IF(Table13[[#This Row],[method_payment]]=3,1,0)</f>
        <v>0</v>
      </c>
      <c r="AK587">
        <f>IF(Table13[[#This Row],[method_payment]]=5,1,0)</f>
        <v>0</v>
      </c>
      <c r="AL587">
        <f>IF(Table13[[#This Row],[method_payment]]=6,1,0)</f>
        <v>0</v>
      </c>
      <c r="AM587" t="s">
        <v>16</v>
      </c>
      <c r="AN587" t="s">
        <v>15</v>
      </c>
      <c r="AO587">
        <v>1</v>
      </c>
      <c r="AP587" s="2">
        <v>875.01</v>
      </c>
      <c r="AQ587" s="3">
        <f>IF(AND(Table13[[#This Row],[Average_amount_spent_per_visit_last_3_months]]&gt;=1,Table13[[#This Row],[Average_amount_spent_per_visit_last_3_months]]&lt;=999),1,0)</f>
        <v>1</v>
      </c>
      <c r="AR587" s="3">
        <f>IF(AND(Table13[[#This Row],[Average_amount_spent_per_visit_last_3_months]]&gt;=1000,Table13[[#This Row],[Average_amount_spent_per_visit_last_3_months]]&lt;=6700),1,0)</f>
        <v>0</v>
      </c>
      <c r="AS587">
        <v>1</v>
      </c>
      <c r="AT587">
        <v>27</v>
      </c>
      <c r="AU587">
        <f>IF(AND(Table13[[#This Row],[Age]]&gt;=18,Table13[[#This Row],[Age]]&lt;=25),1,0)</f>
        <v>0</v>
      </c>
      <c r="AV587">
        <f>IF(AND(Table13[[#This Row],[Age]]&gt;=26,Table13[[#This Row],[Age]]&lt;=35),1,0)</f>
        <v>1</v>
      </c>
      <c r="AW587">
        <f>IF(AND(Table13[[#This Row],[Age]]&gt;=36,Table13[[#This Row],[Age]]&lt;=45),1,0)</f>
        <v>0</v>
      </c>
      <c r="AX587">
        <f>IF(AND(Table13[[#This Row],[Age]]&gt;=46,Table13[[#This Row],[Age]]&lt;=55),1,0)</f>
        <v>0</v>
      </c>
      <c r="AY587">
        <f>IF(AND(Table13[[#This Row],[Age]]&gt;=56,Table13[[#This Row],[Age]]&lt;=67),1,0)</f>
        <v>0</v>
      </c>
      <c r="AZ587" t="s">
        <v>24</v>
      </c>
      <c r="BA587">
        <f>IF(Table13[[#This Row],[Marital Status]]="Married",1,0)</f>
        <v>0</v>
      </c>
      <c r="BB587">
        <f>IF(Table13[[#This Row],[Marital Status]]="Single",1,0)</f>
        <v>1</v>
      </c>
      <c r="BC587" t="s">
        <v>27</v>
      </c>
      <c r="BD587">
        <f>IF(Table13[[#This Row],[gender]]="Male",1,0)</f>
        <v>1</v>
      </c>
      <c r="BE587">
        <f>IF(Table13[[#This Row],[gender]]="Female",1,0)</f>
        <v>0</v>
      </c>
      <c r="BF587" t="s">
        <v>23</v>
      </c>
      <c r="BG587">
        <f>IF(Table13[[#This Row],[Highest level of Education]]="Did not attend school",1,0)</f>
        <v>0</v>
      </c>
      <c r="BH587">
        <f>IF(Table13[[#This Row],[Highest level of Education]]="K12 completed",1,0)</f>
        <v>0</v>
      </c>
      <c r="BI587">
        <f>IF(Table13[[#This Row],[Highest level of Education]]="High School Completed",1,0)</f>
        <v>0</v>
      </c>
      <c r="BJ587">
        <f>IF(Table13[[#This Row],[Highest level of Education]]="Technical Diploma/Partially completed College",1,0)</f>
        <v>1</v>
      </c>
      <c r="BK587">
        <f>IF(Table13[[#This Row],[Highest level of Education]]="University/College Degree",1,0)</f>
        <v>0</v>
      </c>
      <c r="BL587">
        <f>IF(Table13[[#This Row],[Highest level of Education]]="Post-graduate education",1,0)</f>
        <v>0</v>
      </c>
      <c r="BM587">
        <v>0</v>
      </c>
      <c r="BN587">
        <v>1</v>
      </c>
      <c r="BO587">
        <v>2</v>
      </c>
      <c r="BP587">
        <f>IF(Table13[[#This Row],[Monthly_Income 1_5500 2_8000 3_11000 4_15000 5_20000 6_27000 7_35000 8_5000 9_51000 98_0]]=1,1,0)</f>
        <v>0</v>
      </c>
      <c r="BQ587">
        <f>IF(Table13[[#This Row],[Monthly_Income 1_5500 2_8000 3_11000 4_15000 5_20000 6_27000 7_35000 8_5000 9_51000 98_0]]=2,1,0)</f>
        <v>1</v>
      </c>
      <c r="BR587">
        <f>IF(Table13[[#This Row],[Monthly_Income 1_5500 2_8000 3_11000 4_15000 5_20000 6_27000 7_35000 8_5000 9_51000 98_0]]=3,1,0)</f>
        <v>0</v>
      </c>
      <c r="BS587">
        <f>IF(Table13[[#This Row],[Monthly_Income 1_5500 2_8000 3_11000 4_15000 5_20000 6_27000 7_35000 8_5000 9_51000 98_0]]=4,1,0)</f>
        <v>0</v>
      </c>
      <c r="BT587">
        <f>IF(Table13[[#This Row],[Monthly_Income 1_5500 2_8000 3_11000 4_15000 5_20000 6_27000 7_35000 8_5000 9_51000 98_0]]=5,1,0)</f>
        <v>0</v>
      </c>
      <c r="BU587">
        <f>IF(Table13[[#This Row],[Monthly_Income 1_5500 2_8000 3_11000 4_15000 5_20000 6_27000 7_35000 8_5000 9_51000 98_0]]=6,1,0)</f>
        <v>0</v>
      </c>
      <c r="BV587">
        <f>IF(Table13[[#This Row],[Monthly_Income 1_5500 2_8000 3_11000 4_15000 5_20000 6_27000 7_35000 8_5000 9_51000 98_0]]=7,1,0)</f>
        <v>0</v>
      </c>
      <c r="BW587">
        <f>IF(Table13[[#This Row],[Monthly_Income 1_5500 2_8000 3_11000 4_15000 5_20000 6_27000 7_35000 8_5000 9_51000 98_0]]=8,1,0)</f>
        <v>0</v>
      </c>
      <c r="BX587">
        <f>IF(Table13[[#This Row],[Monthly_Income 1_5500 2_8000 3_11000 4_15000 5_20000 6_27000 7_35000 8_5000 9_51000 98_0]]=9,1,0)</f>
        <v>0</v>
      </c>
      <c r="BY587">
        <f>IF(Table13[[#This Row],[Monthly_Income 1_5500 2_8000 3_11000 4_15000 5_20000 6_27000 7_35000 8_5000 9_51000 98_0]]=98,1,0)</f>
        <v>0</v>
      </c>
      <c r="BZ587">
        <v>97</v>
      </c>
      <c r="CA587">
        <f>IF(Table13[[#This Row],[Monthly_Household_Income]]=1,1,0)</f>
        <v>0</v>
      </c>
      <c r="CB587">
        <f>IF(Table13[[#This Row],[Monthly_Household_Income]]=2,1,0)</f>
        <v>0</v>
      </c>
      <c r="CC587">
        <f>IF(Table13[[#This Row],[Monthly_Household_Income]]=3,1,0)</f>
        <v>0</v>
      </c>
      <c r="CD587">
        <f>IF(Table13[[#This Row],[Monthly_Household_Income]]=4,1,0)</f>
        <v>0</v>
      </c>
      <c r="CE587">
        <f>IF(Table13[[#This Row],[Monthly_Household_Income]]=5,1,0)</f>
        <v>0</v>
      </c>
      <c r="CF587">
        <f>IF(Table13[[#This Row],[Monthly_Household_Income]]=6,1,0)</f>
        <v>0</v>
      </c>
      <c r="CG587">
        <f>IF(Table13[[#This Row],[Monthly_Household_Income]]=7,1,0)</f>
        <v>0</v>
      </c>
      <c r="CH587">
        <f>IF(Table13[[#This Row],[Monthly_Household_Income]]=8,1,0)</f>
        <v>0</v>
      </c>
      <c r="CI587">
        <f>IF(Table13[[#This Row],[Monthly_Household_Income]]=9,1,0)</f>
        <v>0</v>
      </c>
      <c r="CJ587">
        <f>IF(Table13[[#This Row],[Monthly_Household_Income]]=98,1,0)</f>
        <v>0</v>
      </c>
    </row>
    <row r="588" spans="1:88">
      <c r="A588">
        <v>2157</v>
      </c>
      <c r="B588" s="1">
        <v>43098</v>
      </c>
      <c r="C588" t="s">
        <v>39</v>
      </c>
      <c r="D588">
        <v>7</v>
      </c>
      <c r="E588">
        <v>8</v>
      </c>
      <c r="F588">
        <v>8</v>
      </c>
      <c r="G588">
        <v>8</v>
      </c>
      <c r="H588">
        <v>7</v>
      </c>
      <c r="I588">
        <v>8</v>
      </c>
      <c r="J588" t="s">
        <v>15</v>
      </c>
      <c r="K588">
        <v>8</v>
      </c>
      <c r="L588">
        <v>9</v>
      </c>
      <c r="M588">
        <v>7</v>
      </c>
      <c r="N588">
        <v>8</v>
      </c>
      <c r="O588">
        <v>6</v>
      </c>
      <c r="P588">
        <v>6</v>
      </c>
      <c r="Q588">
        <v>6</v>
      </c>
      <c r="R588">
        <v>6</v>
      </c>
      <c r="S588">
        <v>9</v>
      </c>
      <c r="T588">
        <v>9</v>
      </c>
      <c r="U588">
        <v>8</v>
      </c>
      <c r="V588">
        <v>6</v>
      </c>
      <c r="W588">
        <v>6</v>
      </c>
      <c r="X588">
        <v>9</v>
      </c>
      <c r="Y588">
        <v>9</v>
      </c>
      <c r="Z588">
        <v>8</v>
      </c>
      <c r="AA588">
        <v>6</v>
      </c>
      <c r="AB588">
        <v>8</v>
      </c>
      <c r="AC588">
        <v>1</v>
      </c>
      <c r="AD588">
        <f>IF(Table13[[#This Row],[payment]]=1,1,0)</f>
        <v>1</v>
      </c>
      <c r="AE588">
        <f>IF(Table13[[#This Row],[payment]]=2,1,0)</f>
        <v>0</v>
      </c>
      <c r="AF588">
        <f>IF(Table13[[#This Row],[payment]]=3,1,0)</f>
        <v>0</v>
      </c>
      <c r="AG588">
        <v>2</v>
      </c>
      <c r="AH588">
        <f>IF(Table13[[#This Row],[method_payment]]=1,1,0)</f>
        <v>0</v>
      </c>
      <c r="AI588">
        <f>IF(Table13[[#This Row],[method_payment]]=2,1,0)</f>
        <v>1</v>
      </c>
      <c r="AJ588">
        <f>IF(Table13[[#This Row],[method_payment]]=3,1,0)</f>
        <v>0</v>
      </c>
      <c r="AK588">
        <f>IF(Table13[[#This Row],[method_payment]]=5,1,0)</f>
        <v>0</v>
      </c>
      <c r="AL588">
        <f>IF(Table13[[#This Row],[method_payment]]=6,1,0)</f>
        <v>0</v>
      </c>
      <c r="AM588" t="s">
        <v>15</v>
      </c>
      <c r="AN588" t="s">
        <v>15</v>
      </c>
      <c r="AO588">
        <v>1</v>
      </c>
      <c r="AP588" s="2">
        <v>435.87</v>
      </c>
      <c r="AQ588" s="3">
        <f>IF(AND(Table13[[#This Row],[Average_amount_spent_per_visit_last_3_months]]&gt;=1,Table13[[#This Row],[Average_amount_spent_per_visit_last_3_months]]&lt;=999),1,0)</f>
        <v>1</v>
      </c>
      <c r="AR588" s="3">
        <f>IF(AND(Table13[[#This Row],[Average_amount_spent_per_visit_last_3_months]]&gt;=1000,Table13[[#This Row],[Average_amount_spent_per_visit_last_3_months]]&lt;=6700),1,0)</f>
        <v>0</v>
      </c>
      <c r="AS588">
        <v>3</v>
      </c>
      <c r="AT588">
        <v>42</v>
      </c>
      <c r="AU588">
        <f>IF(AND(Table13[[#This Row],[Age]]&gt;=18,Table13[[#This Row],[Age]]&lt;=25),1,0)</f>
        <v>0</v>
      </c>
      <c r="AV588">
        <f>IF(AND(Table13[[#This Row],[Age]]&gt;=26,Table13[[#This Row],[Age]]&lt;=35),1,0)</f>
        <v>0</v>
      </c>
      <c r="AW588">
        <f>IF(AND(Table13[[#This Row],[Age]]&gt;=36,Table13[[#This Row],[Age]]&lt;=45),1,0)</f>
        <v>1</v>
      </c>
      <c r="AX588">
        <f>IF(AND(Table13[[#This Row],[Age]]&gt;=46,Table13[[#This Row],[Age]]&lt;=55),1,0)</f>
        <v>0</v>
      </c>
      <c r="AY588">
        <f>IF(AND(Table13[[#This Row],[Age]]&gt;=56,Table13[[#This Row],[Age]]&lt;=67),1,0)</f>
        <v>0</v>
      </c>
      <c r="AZ588" t="s">
        <v>25</v>
      </c>
      <c r="BA588">
        <f>IF(Table13[[#This Row],[Marital Status]]="Married",1,0)</f>
        <v>1</v>
      </c>
      <c r="BB588">
        <f>IF(Table13[[#This Row],[Marital Status]]="Single",1,0)</f>
        <v>0</v>
      </c>
      <c r="BC588" t="s">
        <v>28</v>
      </c>
      <c r="BD588">
        <f>IF(Table13[[#This Row],[gender]]="Male",1,0)</f>
        <v>0</v>
      </c>
      <c r="BE588">
        <f>IF(Table13[[#This Row],[gender]]="Female",1,0)</f>
        <v>1</v>
      </c>
      <c r="BF588" t="s">
        <v>19</v>
      </c>
      <c r="BG588">
        <f>IF(Table13[[#This Row],[Highest level of Education]]="Did not attend school",1,0)</f>
        <v>0</v>
      </c>
      <c r="BH588">
        <f>IF(Table13[[#This Row],[Highest level of Education]]="K12 completed",1,0)</f>
        <v>0</v>
      </c>
      <c r="BI588">
        <f>IF(Table13[[#This Row],[Highest level of Education]]="High School Completed",1,0)</f>
        <v>0</v>
      </c>
      <c r="BJ588">
        <f>IF(Table13[[#This Row],[Highest level of Education]]="Technical Diploma/Partially completed College",1,0)</f>
        <v>0</v>
      </c>
      <c r="BK588">
        <f>IF(Table13[[#This Row],[Highest level of Education]]="University/College Degree",1,0)</f>
        <v>1</v>
      </c>
      <c r="BL588">
        <f>IF(Table13[[#This Row],[Highest level of Education]]="Post-graduate education",1,0)</f>
        <v>0</v>
      </c>
      <c r="BM588">
        <v>3</v>
      </c>
      <c r="BN588">
        <v>1</v>
      </c>
      <c r="BO588">
        <v>3</v>
      </c>
      <c r="BP588">
        <f>IF(Table13[[#This Row],[Monthly_Income 1_5500 2_8000 3_11000 4_15000 5_20000 6_27000 7_35000 8_5000 9_51000 98_0]]=1,1,0)</f>
        <v>0</v>
      </c>
      <c r="BQ588">
        <f>IF(Table13[[#This Row],[Monthly_Income 1_5500 2_8000 3_11000 4_15000 5_20000 6_27000 7_35000 8_5000 9_51000 98_0]]=2,1,0)</f>
        <v>0</v>
      </c>
      <c r="BR588">
        <f>IF(Table13[[#This Row],[Monthly_Income 1_5500 2_8000 3_11000 4_15000 5_20000 6_27000 7_35000 8_5000 9_51000 98_0]]=3,1,0)</f>
        <v>1</v>
      </c>
      <c r="BS588">
        <f>IF(Table13[[#This Row],[Monthly_Income 1_5500 2_8000 3_11000 4_15000 5_20000 6_27000 7_35000 8_5000 9_51000 98_0]]=4,1,0)</f>
        <v>0</v>
      </c>
      <c r="BT588">
        <f>IF(Table13[[#This Row],[Monthly_Income 1_5500 2_8000 3_11000 4_15000 5_20000 6_27000 7_35000 8_5000 9_51000 98_0]]=5,1,0)</f>
        <v>0</v>
      </c>
      <c r="BU588">
        <f>IF(Table13[[#This Row],[Monthly_Income 1_5500 2_8000 3_11000 4_15000 5_20000 6_27000 7_35000 8_5000 9_51000 98_0]]=6,1,0)</f>
        <v>0</v>
      </c>
      <c r="BV588">
        <f>IF(Table13[[#This Row],[Monthly_Income 1_5500 2_8000 3_11000 4_15000 5_20000 6_27000 7_35000 8_5000 9_51000 98_0]]=7,1,0)</f>
        <v>0</v>
      </c>
      <c r="BW588">
        <f>IF(Table13[[#This Row],[Monthly_Income 1_5500 2_8000 3_11000 4_15000 5_20000 6_27000 7_35000 8_5000 9_51000 98_0]]=8,1,0)</f>
        <v>0</v>
      </c>
      <c r="BX588">
        <f>IF(Table13[[#This Row],[Monthly_Income 1_5500 2_8000 3_11000 4_15000 5_20000 6_27000 7_35000 8_5000 9_51000 98_0]]=9,1,0)</f>
        <v>0</v>
      </c>
      <c r="BY588">
        <f>IF(Table13[[#This Row],[Monthly_Income 1_5500 2_8000 3_11000 4_15000 5_20000 6_27000 7_35000 8_5000 9_51000 98_0]]=98,1,0)</f>
        <v>0</v>
      </c>
      <c r="BZ588">
        <v>5</v>
      </c>
      <c r="CA588">
        <f>IF(Table13[[#This Row],[Monthly_Household_Income]]=1,1,0)</f>
        <v>0</v>
      </c>
      <c r="CB588">
        <f>IF(Table13[[#This Row],[Monthly_Household_Income]]=2,1,0)</f>
        <v>0</v>
      </c>
      <c r="CC588">
        <f>IF(Table13[[#This Row],[Monthly_Household_Income]]=3,1,0)</f>
        <v>0</v>
      </c>
      <c r="CD588">
        <f>IF(Table13[[#This Row],[Monthly_Household_Income]]=4,1,0)</f>
        <v>0</v>
      </c>
      <c r="CE588">
        <f>IF(Table13[[#This Row],[Monthly_Household_Income]]=5,1,0)</f>
        <v>1</v>
      </c>
      <c r="CF588">
        <f>IF(Table13[[#This Row],[Monthly_Household_Income]]=6,1,0)</f>
        <v>0</v>
      </c>
      <c r="CG588">
        <f>IF(Table13[[#This Row],[Monthly_Household_Income]]=7,1,0)</f>
        <v>0</v>
      </c>
      <c r="CH588">
        <f>IF(Table13[[#This Row],[Monthly_Household_Income]]=8,1,0)</f>
        <v>0</v>
      </c>
      <c r="CI588">
        <f>IF(Table13[[#This Row],[Monthly_Household_Income]]=9,1,0)</f>
        <v>0</v>
      </c>
      <c r="CJ588">
        <f>IF(Table13[[#This Row],[Monthly_Household_Income]]=98,1,0)</f>
        <v>0</v>
      </c>
    </row>
    <row r="589" spans="1:88">
      <c r="A589">
        <v>2158</v>
      </c>
      <c r="B589" s="1">
        <v>43023</v>
      </c>
      <c r="C589" t="s">
        <v>31</v>
      </c>
      <c r="D589">
        <v>6</v>
      </c>
      <c r="E589">
        <v>8</v>
      </c>
      <c r="F589">
        <v>9</v>
      </c>
      <c r="G589">
        <v>8</v>
      </c>
      <c r="H589">
        <v>9</v>
      </c>
      <c r="I589">
        <v>10</v>
      </c>
      <c r="J589" t="s">
        <v>16</v>
      </c>
      <c r="K589">
        <v>8</v>
      </c>
      <c r="L589">
        <v>10</v>
      </c>
      <c r="M589">
        <v>8</v>
      </c>
      <c r="N589">
        <v>7</v>
      </c>
      <c r="O589">
        <v>8</v>
      </c>
      <c r="P589">
        <v>8</v>
      </c>
      <c r="Q589">
        <v>8</v>
      </c>
      <c r="R589">
        <v>9</v>
      </c>
      <c r="S589">
        <v>7</v>
      </c>
      <c r="T589">
        <v>7</v>
      </c>
      <c r="U589">
        <v>9</v>
      </c>
      <c r="V589">
        <v>7</v>
      </c>
      <c r="W589">
        <v>7</v>
      </c>
      <c r="X589">
        <v>0</v>
      </c>
      <c r="Y589">
        <v>9</v>
      </c>
      <c r="Z589">
        <v>8</v>
      </c>
      <c r="AA589">
        <v>9</v>
      </c>
      <c r="AB589">
        <v>10</v>
      </c>
      <c r="AC589">
        <v>2</v>
      </c>
      <c r="AD589">
        <f>IF(Table13[[#This Row],[payment]]=1,1,0)</f>
        <v>0</v>
      </c>
      <c r="AE589">
        <f>IF(Table13[[#This Row],[payment]]=2,1,0)</f>
        <v>1</v>
      </c>
      <c r="AF589">
        <f>IF(Table13[[#This Row],[payment]]=3,1,0)</f>
        <v>0</v>
      </c>
      <c r="AG589">
        <v>6</v>
      </c>
      <c r="AH589">
        <f>IF(Table13[[#This Row],[method_payment]]=1,1,0)</f>
        <v>0</v>
      </c>
      <c r="AI589">
        <f>IF(Table13[[#This Row],[method_payment]]=2,1,0)</f>
        <v>0</v>
      </c>
      <c r="AJ589">
        <f>IF(Table13[[#This Row],[method_payment]]=3,1,0)</f>
        <v>0</v>
      </c>
      <c r="AK589">
        <f>IF(Table13[[#This Row],[method_payment]]=5,1,0)</f>
        <v>0</v>
      </c>
      <c r="AL589">
        <f>IF(Table13[[#This Row],[method_payment]]=6,1,0)</f>
        <v>1</v>
      </c>
      <c r="AM589" t="s">
        <v>16</v>
      </c>
      <c r="AN589" t="s">
        <v>16</v>
      </c>
      <c r="AO589">
        <v>3</v>
      </c>
      <c r="AP589" s="2">
        <v>84.48</v>
      </c>
      <c r="AQ589" s="3">
        <f>IF(AND(Table13[[#This Row],[Average_amount_spent_per_visit_last_3_months]]&gt;=1,Table13[[#This Row],[Average_amount_spent_per_visit_last_3_months]]&lt;=999),1,0)</f>
        <v>1</v>
      </c>
      <c r="AR589" s="3">
        <f>IF(AND(Table13[[#This Row],[Average_amount_spent_per_visit_last_3_months]]&gt;=1000,Table13[[#This Row],[Average_amount_spent_per_visit_last_3_months]]&lt;=6700),1,0)</f>
        <v>0</v>
      </c>
      <c r="AS589">
        <v>3</v>
      </c>
      <c r="AT589">
        <v>30</v>
      </c>
      <c r="AU589">
        <f>IF(AND(Table13[[#This Row],[Age]]&gt;=18,Table13[[#This Row],[Age]]&lt;=25),1,0)</f>
        <v>0</v>
      </c>
      <c r="AV589">
        <f>IF(AND(Table13[[#This Row],[Age]]&gt;=26,Table13[[#This Row],[Age]]&lt;=35),1,0)</f>
        <v>1</v>
      </c>
      <c r="AW589">
        <f>IF(AND(Table13[[#This Row],[Age]]&gt;=36,Table13[[#This Row],[Age]]&lt;=45),1,0)</f>
        <v>0</v>
      </c>
      <c r="AX589">
        <f>IF(AND(Table13[[#This Row],[Age]]&gt;=46,Table13[[#This Row],[Age]]&lt;=55),1,0)</f>
        <v>0</v>
      </c>
      <c r="AY589">
        <f>IF(AND(Table13[[#This Row],[Age]]&gt;=56,Table13[[#This Row],[Age]]&lt;=67),1,0)</f>
        <v>0</v>
      </c>
      <c r="AZ589" t="s">
        <v>24</v>
      </c>
      <c r="BA589">
        <f>IF(Table13[[#This Row],[Marital Status]]="Married",1,0)</f>
        <v>0</v>
      </c>
      <c r="BB589">
        <f>IF(Table13[[#This Row],[Marital Status]]="Single",1,0)</f>
        <v>1</v>
      </c>
      <c r="BC589" t="s">
        <v>27</v>
      </c>
      <c r="BD589">
        <f>IF(Table13[[#This Row],[gender]]="Male",1,0)</f>
        <v>1</v>
      </c>
      <c r="BE589">
        <f>IF(Table13[[#This Row],[gender]]="Female",1,0)</f>
        <v>0</v>
      </c>
      <c r="BF589" t="s">
        <v>19</v>
      </c>
      <c r="BG589">
        <f>IF(Table13[[#This Row],[Highest level of Education]]="Did not attend school",1,0)</f>
        <v>0</v>
      </c>
      <c r="BH589">
        <f>IF(Table13[[#This Row],[Highest level of Education]]="K12 completed",1,0)</f>
        <v>0</v>
      </c>
      <c r="BI589">
        <f>IF(Table13[[#This Row],[Highest level of Education]]="High School Completed",1,0)</f>
        <v>0</v>
      </c>
      <c r="BJ589">
        <f>IF(Table13[[#This Row],[Highest level of Education]]="Technical Diploma/Partially completed College",1,0)</f>
        <v>0</v>
      </c>
      <c r="BK589">
        <f>IF(Table13[[#This Row],[Highest level of Education]]="University/College Degree",1,0)</f>
        <v>1</v>
      </c>
      <c r="BL589">
        <f>IF(Table13[[#This Row],[Highest level of Education]]="Post-graduate education",1,0)</f>
        <v>0</v>
      </c>
      <c r="BM589">
        <v>0</v>
      </c>
      <c r="BN589">
        <v>1</v>
      </c>
      <c r="BO589">
        <v>3</v>
      </c>
      <c r="BP589">
        <f>IF(Table13[[#This Row],[Monthly_Income 1_5500 2_8000 3_11000 4_15000 5_20000 6_27000 7_35000 8_5000 9_51000 98_0]]=1,1,0)</f>
        <v>0</v>
      </c>
      <c r="BQ589">
        <f>IF(Table13[[#This Row],[Monthly_Income 1_5500 2_8000 3_11000 4_15000 5_20000 6_27000 7_35000 8_5000 9_51000 98_0]]=2,1,0)</f>
        <v>0</v>
      </c>
      <c r="BR589">
        <f>IF(Table13[[#This Row],[Monthly_Income 1_5500 2_8000 3_11000 4_15000 5_20000 6_27000 7_35000 8_5000 9_51000 98_0]]=3,1,0)</f>
        <v>1</v>
      </c>
      <c r="BS589">
        <f>IF(Table13[[#This Row],[Monthly_Income 1_5500 2_8000 3_11000 4_15000 5_20000 6_27000 7_35000 8_5000 9_51000 98_0]]=4,1,0)</f>
        <v>0</v>
      </c>
      <c r="BT589">
        <f>IF(Table13[[#This Row],[Monthly_Income 1_5500 2_8000 3_11000 4_15000 5_20000 6_27000 7_35000 8_5000 9_51000 98_0]]=5,1,0)</f>
        <v>0</v>
      </c>
      <c r="BU589">
        <f>IF(Table13[[#This Row],[Monthly_Income 1_5500 2_8000 3_11000 4_15000 5_20000 6_27000 7_35000 8_5000 9_51000 98_0]]=6,1,0)</f>
        <v>0</v>
      </c>
      <c r="BV589">
        <f>IF(Table13[[#This Row],[Monthly_Income 1_5500 2_8000 3_11000 4_15000 5_20000 6_27000 7_35000 8_5000 9_51000 98_0]]=7,1,0)</f>
        <v>0</v>
      </c>
      <c r="BW589">
        <f>IF(Table13[[#This Row],[Monthly_Income 1_5500 2_8000 3_11000 4_15000 5_20000 6_27000 7_35000 8_5000 9_51000 98_0]]=8,1,0)</f>
        <v>0</v>
      </c>
      <c r="BX589">
        <f>IF(Table13[[#This Row],[Monthly_Income 1_5500 2_8000 3_11000 4_15000 5_20000 6_27000 7_35000 8_5000 9_51000 98_0]]=9,1,0)</f>
        <v>0</v>
      </c>
      <c r="BY589">
        <f>IF(Table13[[#This Row],[Monthly_Income 1_5500 2_8000 3_11000 4_15000 5_20000 6_27000 7_35000 8_5000 9_51000 98_0]]=98,1,0)</f>
        <v>0</v>
      </c>
      <c r="BZ589">
        <v>97</v>
      </c>
      <c r="CA589">
        <f>IF(Table13[[#This Row],[Monthly_Household_Income]]=1,1,0)</f>
        <v>0</v>
      </c>
      <c r="CB589">
        <f>IF(Table13[[#This Row],[Monthly_Household_Income]]=2,1,0)</f>
        <v>0</v>
      </c>
      <c r="CC589">
        <f>IF(Table13[[#This Row],[Monthly_Household_Income]]=3,1,0)</f>
        <v>0</v>
      </c>
      <c r="CD589">
        <f>IF(Table13[[#This Row],[Monthly_Household_Income]]=4,1,0)</f>
        <v>0</v>
      </c>
      <c r="CE589">
        <f>IF(Table13[[#This Row],[Monthly_Household_Income]]=5,1,0)</f>
        <v>0</v>
      </c>
      <c r="CF589">
        <f>IF(Table13[[#This Row],[Monthly_Household_Income]]=6,1,0)</f>
        <v>0</v>
      </c>
      <c r="CG589">
        <f>IF(Table13[[#This Row],[Monthly_Household_Income]]=7,1,0)</f>
        <v>0</v>
      </c>
      <c r="CH589">
        <f>IF(Table13[[#This Row],[Monthly_Household_Income]]=8,1,0)</f>
        <v>0</v>
      </c>
      <c r="CI589">
        <f>IF(Table13[[#This Row],[Monthly_Household_Income]]=9,1,0)</f>
        <v>0</v>
      </c>
      <c r="CJ589">
        <f>IF(Table13[[#This Row],[Monthly_Household_Income]]=98,1,0)</f>
        <v>0</v>
      </c>
    </row>
    <row r="590" spans="1:88">
      <c r="A590">
        <v>2166</v>
      </c>
      <c r="B590" s="1">
        <v>42997</v>
      </c>
      <c r="C590" t="s">
        <v>35</v>
      </c>
      <c r="D590">
        <v>7</v>
      </c>
      <c r="E590">
        <v>6</v>
      </c>
      <c r="F590">
        <v>8</v>
      </c>
      <c r="G590">
        <v>8</v>
      </c>
      <c r="H590">
        <v>8</v>
      </c>
      <c r="I590">
        <v>7</v>
      </c>
      <c r="J590" t="s">
        <v>16</v>
      </c>
      <c r="K590">
        <v>8</v>
      </c>
      <c r="L590">
        <v>6</v>
      </c>
      <c r="M590">
        <v>6</v>
      </c>
      <c r="N590">
        <v>7</v>
      </c>
      <c r="O590">
        <v>7</v>
      </c>
      <c r="P590">
        <v>8</v>
      </c>
      <c r="Q590">
        <v>9</v>
      </c>
      <c r="R590">
        <v>7</v>
      </c>
      <c r="S590">
        <v>7</v>
      </c>
      <c r="T590">
        <v>9</v>
      </c>
      <c r="U590">
        <v>8</v>
      </c>
      <c r="V590">
        <v>7</v>
      </c>
      <c r="W590">
        <v>7</v>
      </c>
      <c r="X590">
        <v>7</v>
      </c>
      <c r="Y590">
        <v>10</v>
      </c>
      <c r="Z590">
        <v>10</v>
      </c>
      <c r="AA590">
        <v>8</v>
      </c>
      <c r="AB590">
        <v>7</v>
      </c>
      <c r="AC590">
        <v>3</v>
      </c>
      <c r="AD590">
        <f>IF(Table13[[#This Row],[payment]]=1,1,0)</f>
        <v>0</v>
      </c>
      <c r="AE590">
        <f>IF(Table13[[#This Row],[payment]]=2,1,0)</f>
        <v>0</v>
      </c>
      <c r="AF590">
        <f>IF(Table13[[#This Row],[payment]]=3,1,0)</f>
        <v>1</v>
      </c>
      <c r="AG590">
        <v>6</v>
      </c>
      <c r="AH590">
        <f>IF(Table13[[#This Row],[method_payment]]=1,1,0)</f>
        <v>0</v>
      </c>
      <c r="AI590">
        <f>IF(Table13[[#This Row],[method_payment]]=2,1,0)</f>
        <v>0</v>
      </c>
      <c r="AJ590">
        <f>IF(Table13[[#This Row],[method_payment]]=3,1,0)</f>
        <v>0</v>
      </c>
      <c r="AK590">
        <f>IF(Table13[[#This Row],[method_payment]]=5,1,0)</f>
        <v>0</v>
      </c>
      <c r="AL590">
        <f>IF(Table13[[#This Row],[method_payment]]=6,1,0)</f>
        <v>1</v>
      </c>
      <c r="AM590" t="s">
        <v>16</v>
      </c>
      <c r="AN590" t="s">
        <v>15</v>
      </c>
      <c r="AO590">
        <v>1</v>
      </c>
      <c r="AP590" s="2">
        <v>381.92</v>
      </c>
      <c r="AQ590" s="3">
        <f>IF(AND(Table13[[#This Row],[Average_amount_spent_per_visit_last_3_months]]&gt;=1,Table13[[#This Row],[Average_amount_spent_per_visit_last_3_months]]&lt;=999),1,0)</f>
        <v>1</v>
      </c>
      <c r="AR590" s="3">
        <f>IF(AND(Table13[[#This Row],[Average_amount_spent_per_visit_last_3_months]]&gt;=1000,Table13[[#This Row],[Average_amount_spent_per_visit_last_3_months]]&lt;=6700),1,0)</f>
        <v>0</v>
      </c>
      <c r="AS590">
        <v>2</v>
      </c>
      <c r="AT590">
        <v>28</v>
      </c>
      <c r="AU590">
        <f>IF(AND(Table13[[#This Row],[Age]]&gt;=18,Table13[[#This Row],[Age]]&lt;=25),1,0)</f>
        <v>0</v>
      </c>
      <c r="AV590">
        <f>IF(AND(Table13[[#This Row],[Age]]&gt;=26,Table13[[#This Row],[Age]]&lt;=35),1,0)</f>
        <v>1</v>
      </c>
      <c r="AW590">
        <f>IF(AND(Table13[[#This Row],[Age]]&gt;=36,Table13[[#This Row],[Age]]&lt;=45),1,0)</f>
        <v>0</v>
      </c>
      <c r="AX590">
        <f>IF(AND(Table13[[#This Row],[Age]]&gt;=46,Table13[[#This Row],[Age]]&lt;=55),1,0)</f>
        <v>0</v>
      </c>
      <c r="AY590">
        <f>IF(AND(Table13[[#This Row],[Age]]&gt;=56,Table13[[#This Row],[Age]]&lt;=67),1,0)</f>
        <v>0</v>
      </c>
      <c r="AZ590" t="s">
        <v>24</v>
      </c>
      <c r="BA590">
        <f>IF(Table13[[#This Row],[Marital Status]]="Married",1,0)</f>
        <v>0</v>
      </c>
      <c r="BB590">
        <f>IF(Table13[[#This Row],[Marital Status]]="Single",1,0)</f>
        <v>1</v>
      </c>
      <c r="BC590" t="s">
        <v>28</v>
      </c>
      <c r="BD590">
        <f>IF(Table13[[#This Row],[gender]]="Male",1,0)</f>
        <v>0</v>
      </c>
      <c r="BE590">
        <f>IF(Table13[[#This Row],[gender]]="Female",1,0)</f>
        <v>1</v>
      </c>
      <c r="BF590" t="s">
        <v>19</v>
      </c>
      <c r="BG590">
        <f>IF(Table13[[#This Row],[Highest level of Education]]="Did not attend school",1,0)</f>
        <v>0</v>
      </c>
      <c r="BH590">
        <f>IF(Table13[[#This Row],[Highest level of Education]]="K12 completed",1,0)</f>
        <v>0</v>
      </c>
      <c r="BI590">
        <f>IF(Table13[[#This Row],[Highest level of Education]]="High School Completed",1,0)</f>
        <v>0</v>
      </c>
      <c r="BJ590">
        <f>IF(Table13[[#This Row],[Highest level of Education]]="Technical Diploma/Partially completed College",1,0)</f>
        <v>0</v>
      </c>
      <c r="BK590">
        <f>IF(Table13[[#This Row],[Highest level of Education]]="University/College Degree",1,0)</f>
        <v>1</v>
      </c>
      <c r="BL590">
        <f>IF(Table13[[#This Row],[Highest level of Education]]="Post-graduate education",1,0)</f>
        <v>0</v>
      </c>
      <c r="BM590">
        <v>0</v>
      </c>
      <c r="BN590">
        <v>1</v>
      </c>
      <c r="BO590">
        <v>3</v>
      </c>
      <c r="BP590">
        <f>IF(Table13[[#This Row],[Monthly_Income 1_5500 2_8000 3_11000 4_15000 5_20000 6_27000 7_35000 8_5000 9_51000 98_0]]=1,1,0)</f>
        <v>0</v>
      </c>
      <c r="BQ590">
        <f>IF(Table13[[#This Row],[Monthly_Income 1_5500 2_8000 3_11000 4_15000 5_20000 6_27000 7_35000 8_5000 9_51000 98_0]]=2,1,0)</f>
        <v>0</v>
      </c>
      <c r="BR590">
        <f>IF(Table13[[#This Row],[Monthly_Income 1_5500 2_8000 3_11000 4_15000 5_20000 6_27000 7_35000 8_5000 9_51000 98_0]]=3,1,0)</f>
        <v>1</v>
      </c>
      <c r="BS590">
        <f>IF(Table13[[#This Row],[Monthly_Income 1_5500 2_8000 3_11000 4_15000 5_20000 6_27000 7_35000 8_5000 9_51000 98_0]]=4,1,0)</f>
        <v>0</v>
      </c>
      <c r="BT590">
        <f>IF(Table13[[#This Row],[Monthly_Income 1_5500 2_8000 3_11000 4_15000 5_20000 6_27000 7_35000 8_5000 9_51000 98_0]]=5,1,0)</f>
        <v>0</v>
      </c>
      <c r="BU590">
        <f>IF(Table13[[#This Row],[Monthly_Income 1_5500 2_8000 3_11000 4_15000 5_20000 6_27000 7_35000 8_5000 9_51000 98_0]]=6,1,0)</f>
        <v>0</v>
      </c>
      <c r="BV590">
        <f>IF(Table13[[#This Row],[Monthly_Income 1_5500 2_8000 3_11000 4_15000 5_20000 6_27000 7_35000 8_5000 9_51000 98_0]]=7,1,0)</f>
        <v>0</v>
      </c>
      <c r="BW590">
        <f>IF(Table13[[#This Row],[Monthly_Income 1_5500 2_8000 3_11000 4_15000 5_20000 6_27000 7_35000 8_5000 9_51000 98_0]]=8,1,0)</f>
        <v>0</v>
      </c>
      <c r="BX590">
        <f>IF(Table13[[#This Row],[Monthly_Income 1_5500 2_8000 3_11000 4_15000 5_20000 6_27000 7_35000 8_5000 9_51000 98_0]]=9,1,0)</f>
        <v>0</v>
      </c>
      <c r="BY590">
        <f>IF(Table13[[#This Row],[Monthly_Income 1_5500 2_8000 3_11000 4_15000 5_20000 6_27000 7_35000 8_5000 9_51000 98_0]]=98,1,0)</f>
        <v>0</v>
      </c>
      <c r="BZ590">
        <v>8</v>
      </c>
      <c r="CA590">
        <f>IF(Table13[[#This Row],[Monthly_Household_Income]]=1,1,0)</f>
        <v>0</v>
      </c>
      <c r="CB590">
        <f>IF(Table13[[#This Row],[Monthly_Household_Income]]=2,1,0)</f>
        <v>0</v>
      </c>
      <c r="CC590">
        <f>IF(Table13[[#This Row],[Monthly_Household_Income]]=3,1,0)</f>
        <v>0</v>
      </c>
      <c r="CD590">
        <f>IF(Table13[[#This Row],[Monthly_Household_Income]]=4,1,0)</f>
        <v>0</v>
      </c>
      <c r="CE590">
        <f>IF(Table13[[#This Row],[Monthly_Household_Income]]=5,1,0)</f>
        <v>0</v>
      </c>
      <c r="CF590">
        <f>IF(Table13[[#This Row],[Monthly_Household_Income]]=6,1,0)</f>
        <v>0</v>
      </c>
      <c r="CG590">
        <f>IF(Table13[[#This Row],[Monthly_Household_Income]]=7,1,0)</f>
        <v>0</v>
      </c>
      <c r="CH590">
        <f>IF(Table13[[#This Row],[Monthly_Household_Income]]=8,1,0)</f>
        <v>1</v>
      </c>
      <c r="CI590">
        <f>IF(Table13[[#This Row],[Monthly_Household_Income]]=9,1,0)</f>
        <v>0</v>
      </c>
      <c r="CJ590">
        <f>IF(Table13[[#This Row],[Monthly_Household_Income]]=98,1,0)</f>
        <v>0</v>
      </c>
    </row>
    <row r="591" spans="1:88">
      <c r="A591">
        <v>2170</v>
      </c>
      <c r="B591" s="1">
        <v>43099</v>
      </c>
      <c r="C591" t="s">
        <v>32</v>
      </c>
      <c r="D591">
        <v>8</v>
      </c>
      <c r="E591">
        <v>8</v>
      </c>
      <c r="F591">
        <v>7</v>
      </c>
      <c r="G591">
        <v>8</v>
      </c>
      <c r="H591">
        <v>8</v>
      </c>
      <c r="I591">
        <v>7</v>
      </c>
      <c r="J591" t="s">
        <v>16</v>
      </c>
      <c r="K591">
        <v>7</v>
      </c>
      <c r="L591">
        <v>7</v>
      </c>
      <c r="M591">
        <v>9</v>
      </c>
      <c r="N591">
        <v>8</v>
      </c>
      <c r="O591">
        <v>9</v>
      </c>
      <c r="P591">
        <v>7</v>
      </c>
      <c r="Q591">
        <v>8</v>
      </c>
      <c r="R591">
        <v>8</v>
      </c>
      <c r="S591">
        <v>9</v>
      </c>
      <c r="T591">
        <v>8</v>
      </c>
      <c r="U591">
        <v>8</v>
      </c>
      <c r="V591">
        <v>7</v>
      </c>
      <c r="W591">
        <v>9</v>
      </c>
      <c r="X591">
        <v>7</v>
      </c>
      <c r="Y591">
        <v>8</v>
      </c>
      <c r="Z591">
        <v>8</v>
      </c>
      <c r="AA591">
        <v>7</v>
      </c>
      <c r="AB591">
        <v>8</v>
      </c>
      <c r="AC591">
        <v>2</v>
      </c>
      <c r="AD591">
        <f>IF(Table13[[#This Row],[payment]]=1,1,0)</f>
        <v>0</v>
      </c>
      <c r="AE591">
        <f>IF(Table13[[#This Row],[payment]]=2,1,0)</f>
        <v>1</v>
      </c>
      <c r="AF591">
        <f>IF(Table13[[#This Row],[payment]]=3,1,0)</f>
        <v>0</v>
      </c>
      <c r="AG591">
        <v>1</v>
      </c>
      <c r="AH591">
        <f>IF(Table13[[#This Row],[method_payment]]=1,1,0)</f>
        <v>1</v>
      </c>
      <c r="AI591">
        <f>IF(Table13[[#This Row],[method_payment]]=2,1,0)</f>
        <v>0</v>
      </c>
      <c r="AJ591">
        <f>IF(Table13[[#This Row],[method_payment]]=3,1,0)</f>
        <v>0</v>
      </c>
      <c r="AK591">
        <f>IF(Table13[[#This Row],[method_payment]]=5,1,0)</f>
        <v>0</v>
      </c>
      <c r="AL591">
        <f>IF(Table13[[#This Row],[method_payment]]=6,1,0)</f>
        <v>0</v>
      </c>
      <c r="AM591" t="s">
        <v>16</v>
      </c>
      <c r="AN591" t="s">
        <v>16</v>
      </c>
      <c r="AO591">
        <v>3</v>
      </c>
      <c r="AP591" s="2">
        <v>425.72</v>
      </c>
      <c r="AQ591" s="3">
        <f>IF(AND(Table13[[#This Row],[Average_amount_spent_per_visit_last_3_months]]&gt;=1,Table13[[#This Row],[Average_amount_spent_per_visit_last_3_months]]&lt;=999),1,0)</f>
        <v>1</v>
      </c>
      <c r="AR591" s="3">
        <f>IF(AND(Table13[[#This Row],[Average_amount_spent_per_visit_last_3_months]]&gt;=1000,Table13[[#This Row],[Average_amount_spent_per_visit_last_3_months]]&lt;=6700),1,0)</f>
        <v>0</v>
      </c>
      <c r="AS591">
        <v>2</v>
      </c>
      <c r="AT591">
        <v>45</v>
      </c>
      <c r="AU591">
        <f>IF(AND(Table13[[#This Row],[Age]]&gt;=18,Table13[[#This Row],[Age]]&lt;=25),1,0)</f>
        <v>0</v>
      </c>
      <c r="AV591">
        <f>IF(AND(Table13[[#This Row],[Age]]&gt;=26,Table13[[#This Row],[Age]]&lt;=35),1,0)</f>
        <v>0</v>
      </c>
      <c r="AW591">
        <f>IF(AND(Table13[[#This Row],[Age]]&gt;=36,Table13[[#This Row],[Age]]&lt;=45),1,0)</f>
        <v>1</v>
      </c>
      <c r="AX591">
        <f>IF(AND(Table13[[#This Row],[Age]]&gt;=46,Table13[[#This Row],[Age]]&lt;=55),1,0)</f>
        <v>0</v>
      </c>
      <c r="AY591">
        <f>IF(AND(Table13[[#This Row],[Age]]&gt;=56,Table13[[#This Row],[Age]]&lt;=67),1,0)</f>
        <v>0</v>
      </c>
      <c r="AZ591" t="s">
        <v>24</v>
      </c>
      <c r="BA591">
        <f>IF(Table13[[#This Row],[Marital Status]]="Married",1,0)</f>
        <v>0</v>
      </c>
      <c r="BB591">
        <f>IF(Table13[[#This Row],[Marital Status]]="Single",1,0)</f>
        <v>1</v>
      </c>
      <c r="BC591" t="s">
        <v>27</v>
      </c>
      <c r="BD591">
        <f>IF(Table13[[#This Row],[gender]]="Male",1,0)</f>
        <v>1</v>
      </c>
      <c r="BE591">
        <f>IF(Table13[[#This Row],[gender]]="Female",1,0)</f>
        <v>0</v>
      </c>
      <c r="BF591" t="s">
        <v>20</v>
      </c>
      <c r="BG591">
        <f>IF(Table13[[#This Row],[Highest level of Education]]="Did not attend school",1,0)</f>
        <v>0</v>
      </c>
      <c r="BH591">
        <f>IF(Table13[[#This Row],[Highest level of Education]]="K12 completed",1,0)</f>
        <v>0</v>
      </c>
      <c r="BI591">
        <f>IF(Table13[[#This Row],[Highest level of Education]]="High School Completed",1,0)</f>
        <v>1</v>
      </c>
      <c r="BJ591">
        <f>IF(Table13[[#This Row],[Highest level of Education]]="Technical Diploma/Partially completed College",1,0)</f>
        <v>0</v>
      </c>
      <c r="BK591">
        <f>IF(Table13[[#This Row],[Highest level of Education]]="University/College Degree",1,0)</f>
        <v>0</v>
      </c>
      <c r="BL591">
        <f>IF(Table13[[#This Row],[Highest level of Education]]="Post-graduate education",1,0)</f>
        <v>0</v>
      </c>
      <c r="BM591">
        <v>0</v>
      </c>
      <c r="BN591">
        <v>1</v>
      </c>
      <c r="BO591">
        <v>2</v>
      </c>
      <c r="BP591">
        <f>IF(Table13[[#This Row],[Monthly_Income 1_5500 2_8000 3_11000 4_15000 5_20000 6_27000 7_35000 8_5000 9_51000 98_0]]=1,1,0)</f>
        <v>0</v>
      </c>
      <c r="BQ591">
        <f>IF(Table13[[#This Row],[Monthly_Income 1_5500 2_8000 3_11000 4_15000 5_20000 6_27000 7_35000 8_5000 9_51000 98_0]]=2,1,0)</f>
        <v>1</v>
      </c>
      <c r="BR591">
        <f>IF(Table13[[#This Row],[Monthly_Income 1_5500 2_8000 3_11000 4_15000 5_20000 6_27000 7_35000 8_5000 9_51000 98_0]]=3,1,0)</f>
        <v>0</v>
      </c>
      <c r="BS591">
        <f>IF(Table13[[#This Row],[Monthly_Income 1_5500 2_8000 3_11000 4_15000 5_20000 6_27000 7_35000 8_5000 9_51000 98_0]]=4,1,0)</f>
        <v>0</v>
      </c>
      <c r="BT591">
        <f>IF(Table13[[#This Row],[Monthly_Income 1_5500 2_8000 3_11000 4_15000 5_20000 6_27000 7_35000 8_5000 9_51000 98_0]]=5,1,0)</f>
        <v>0</v>
      </c>
      <c r="BU591">
        <f>IF(Table13[[#This Row],[Monthly_Income 1_5500 2_8000 3_11000 4_15000 5_20000 6_27000 7_35000 8_5000 9_51000 98_0]]=6,1,0)</f>
        <v>0</v>
      </c>
      <c r="BV591">
        <f>IF(Table13[[#This Row],[Monthly_Income 1_5500 2_8000 3_11000 4_15000 5_20000 6_27000 7_35000 8_5000 9_51000 98_0]]=7,1,0)</f>
        <v>0</v>
      </c>
      <c r="BW591">
        <f>IF(Table13[[#This Row],[Monthly_Income 1_5500 2_8000 3_11000 4_15000 5_20000 6_27000 7_35000 8_5000 9_51000 98_0]]=8,1,0)</f>
        <v>0</v>
      </c>
      <c r="BX591">
        <f>IF(Table13[[#This Row],[Monthly_Income 1_5500 2_8000 3_11000 4_15000 5_20000 6_27000 7_35000 8_5000 9_51000 98_0]]=9,1,0)</f>
        <v>0</v>
      </c>
      <c r="BY591">
        <f>IF(Table13[[#This Row],[Monthly_Income 1_5500 2_8000 3_11000 4_15000 5_20000 6_27000 7_35000 8_5000 9_51000 98_0]]=98,1,0)</f>
        <v>0</v>
      </c>
      <c r="BZ591">
        <v>5</v>
      </c>
      <c r="CA591">
        <f>IF(Table13[[#This Row],[Monthly_Household_Income]]=1,1,0)</f>
        <v>0</v>
      </c>
      <c r="CB591">
        <f>IF(Table13[[#This Row],[Monthly_Household_Income]]=2,1,0)</f>
        <v>0</v>
      </c>
      <c r="CC591">
        <f>IF(Table13[[#This Row],[Monthly_Household_Income]]=3,1,0)</f>
        <v>0</v>
      </c>
      <c r="CD591">
        <f>IF(Table13[[#This Row],[Monthly_Household_Income]]=4,1,0)</f>
        <v>0</v>
      </c>
      <c r="CE591">
        <f>IF(Table13[[#This Row],[Monthly_Household_Income]]=5,1,0)</f>
        <v>1</v>
      </c>
      <c r="CF591">
        <f>IF(Table13[[#This Row],[Monthly_Household_Income]]=6,1,0)</f>
        <v>0</v>
      </c>
      <c r="CG591">
        <f>IF(Table13[[#This Row],[Monthly_Household_Income]]=7,1,0)</f>
        <v>0</v>
      </c>
      <c r="CH591">
        <f>IF(Table13[[#This Row],[Monthly_Household_Income]]=8,1,0)</f>
        <v>0</v>
      </c>
      <c r="CI591">
        <f>IF(Table13[[#This Row],[Monthly_Household_Income]]=9,1,0)</f>
        <v>0</v>
      </c>
      <c r="CJ591">
        <f>IF(Table13[[#This Row],[Monthly_Household_Income]]=98,1,0)</f>
        <v>0</v>
      </c>
    </row>
    <row r="592" spans="1:88">
      <c r="A592">
        <v>2173</v>
      </c>
      <c r="B592" s="1">
        <v>43161</v>
      </c>
      <c r="C592" t="s">
        <v>11</v>
      </c>
      <c r="D592">
        <v>7</v>
      </c>
      <c r="E592">
        <v>7</v>
      </c>
      <c r="F592">
        <v>8</v>
      </c>
      <c r="G592">
        <v>8</v>
      </c>
      <c r="H592">
        <v>8</v>
      </c>
      <c r="I592">
        <v>7</v>
      </c>
      <c r="J592" t="s">
        <v>15</v>
      </c>
      <c r="K592">
        <v>8</v>
      </c>
      <c r="L592">
        <v>7</v>
      </c>
      <c r="M592">
        <v>9</v>
      </c>
      <c r="N592">
        <v>9</v>
      </c>
      <c r="O592">
        <v>6</v>
      </c>
      <c r="P592">
        <v>6</v>
      </c>
      <c r="Q592">
        <v>7</v>
      </c>
      <c r="R592">
        <v>9</v>
      </c>
      <c r="S592">
        <v>7</v>
      </c>
      <c r="T592">
        <v>8</v>
      </c>
      <c r="U592">
        <v>9</v>
      </c>
      <c r="V592">
        <v>6</v>
      </c>
      <c r="W592">
        <v>8</v>
      </c>
      <c r="X592">
        <v>0</v>
      </c>
      <c r="Y592">
        <v>7</v>
      </c>
      <c r="Z592">
        <v>8</v>
      </c>
      <c r="AA592">
        <v>7</v>
      </c>
      <c r="AB592">
        <v>0</v>
      </c>
      <c r="AC592">
        <v>3</v>
      </c>
      <c r="AD592">
        <f>IF(Table13[[#This Row],[payment]]=1,1,0)</f>
        <v>0</v>
      </c>
      <c r="AE592">
        <f>IF(Table13[[#This Row],[payment]]=2,1,0)</f>
        <v>0</v>
      </c>
      <c r="AF592">
        <f>IF(Table13[[#This Row],[payment]]=3,1,0)</f>
        <v>1</v>
      </c>
      <c r="AG592">
        <v>2</v>
      </c>
      <c r="AH592">
        <f>IF(Table13[[#This Row],[method_payment]]=1,1,0)</f>
        <v>0</v>
      </c>
      <c r="AI592">
        <f>IF(Table13[[#This Row],[method_payment]]=2,1,0)</f>
        <v>1</v>
      </c>
      <c r="AJ592">
        <f>IF(Table13[[#This Row],[method_payment]]=3,1,0)</f>
        <v>0</v>
      </c>
      <c r="AK592">
        <f>IF(Table13[[#This Row],[method_payment]]=5,1,0)</f>
        <v>0</v>
      </c>
      <c r="AL592">
        <f>IF(Table13[[#This Row],[method_payment]]=6,1,0)</f>
        <v>0</v>
      </c>
      <c r="AM592" t="s">
        <v>16</v>
      </c>
      <c r="AN592" t="s">
        <v>15</v>
      </c>
      <c r="AO592">
        <v>1</v>
      </c>
      <c r="AP592" s="2">
        <v>841.06</v>
      </c>
      <c r="AQ592" s="3">
        <f>IF(AND(Table13[[#This Row],[Average_amount_spent_per_visit_last_3_months]]&gt;=1,Table13[[#This Row],[Average_amount_spent_per_visit_last_3_months]]&lt;=999),1,0)</f>
        <v>1</v>
      </c>
      <c r="AR592" s="3">
        <f>IF(AND(Table13[[#This Row],[Average_amount_spent_per_visit_last_3_months]]&gt;=1000,Table13[[#This Row],[Average_amount_spent_per_visit_last_3_months]]&lt;=6700),1,0)</f>
        <v>0</v>
      </c>
      <c r="AS592">
        <v>3</v>
      </c>
      <c r="AT592">
        <v>43</v>
      </c>
      <c r="AU592">
        <f>IF(AND(Table13[[#This Row],[Age]]&gt;=18,Table13[[#This Row],[Age]]&lt;=25),1,0)</f>
        <v>0</v>
      </c>
      <c r="AV592">
        <f>IF(AND(Table13[[#This Row],[Age]]&gt;=26,Table13[[#This Row],[Age]]&lt;=35),1,0)</f>
        <v>0</v>
      </c>
      <c r="AW592">
        <f>IF(AND(Table13[[#This Row],[Age]]&gt;=36,Table13[[#This Row],[Age]]&lt;=45),1,0)</f>
        <v>1</v>
      </c>
      <c r="AX592">
        <f>IF(AND(Table13[[#This Row],[Age]]&gt;=46,Table13[[#This Row],[Age]]&lt;=55),1,0)</f>
        <v>0</v>
      </c>
      <c r="AY592">
        <f>IF(AND(Table13[[#This Row],[Age]]&gt;=56,Table13[[#This Row],[Age]]&lt;=67),1,0)</f>
        <v>0</v>
      </c>
      <c r="AZ592" t="s">
        <v>25</v>
      </c>
      <c r="BA592">
        <f>IF(Table13[[#This Row],[Marital Status]]="Married",1,0)</f>
        <v>1</v>
      </c>
      <c r="BB592">
        <f>IF(Table13[[#This Row],[Marital Status]]="Single",1,0)</f>
        <v>0</v>
      </c>
      <c r="BC592" t="s">
        <v>27</v>
      </c>
      <c r="BD592">
        <f>IF(Table13[[#This Row],[gender]]="Male",1,0)</f>
        <v>1</v>
      </c>
      <c r="BE592">
        <f>IF(Table13[[#This Row],[gender]]="Female",1,0)</f>
        <v>0</v>
      </c>
      <c r="BF592" t="s">
        <v>19</v>
      </c>
      <c r="BG592">
        <f>IF(Table13[[#This Row],[Highest level of Education]]="Did not attend school",1,0)</f>
        <v>0</v>
      </c>
      <c r="BH592">
        <f>IF(Table13[[#This Row],[Highest level of Education]]="K12 completed",1,0)</f>
        <v>0</v>
      </c>
      <c r="BI592">
        <f>IF(Table13[[#This Row],[Highest level of Education]]="High School Completed",1,0)</f>
        <v>0</v>
      </c>
      <c r="BJ592">
        <f>IF(Table13[[#This Row],[Highest level of Education]]="Technical Diploma/Partially completed College",1,0)</f>
        <v>0</v>
      </c>
      <c r="BK592">
        <f>IF(Table13[[#This Row],[Highest level of Education]]="University/College Degree",1,0)</f>
        <v>1</v>
      </c>
      <c r="BL592">
        <f>IF(Table13[[#This Row],[Highest level of Education]]="Post-graduate education",1,0)</f>
        <v>0</v>
      </c>
      <c r="BM592">
        <v>2</v>
      </c>
      <c r="BN592">
        <v>1</v>
      </c>
      <c r="BO592">
        <v>6</v>
      </c>
      <c r="BP592">
        <f>IF(Table13[[#This Row],[Monthly_Income 1_5500 2_8000 3_11000 4_15000 5_20000 6_27000 7_35000 8_5000 9_51000 98_0]]=1,1,0)</f>
        <v>0</v>
      </c>
      <c r="BQ592">
        <f>IF(Table13[[#This Row],[Monthly_Income 1_5500 2_8000 3_11000 4_15000 5_20000 6_27000 7_35000 8_5000 9_51000 98_0]]=2,1,0)</f>
        <v>0</v>
      </c>
      <c r="BR592">
        <f>IF(Table13[[#This Row],[Monthly_Income 1_5500 2_8000 3_11000 4_15000 5_20000 6_27000 7_35000 8_5000 9_51000 98_0]]=3,1,0)</f>
        <v>0</v>
      </c>
      <c r="BS592">
        <f>IF(Table13[[#This Row],[Monthly_Income 1_5500 2_8000 3_11000 4_15000 5_20000 6_27000 7_35000 8_5000 9_51000 98_0]]=4,1,0)</f>
        <v>0</v>
      </c>
      <c r="BT592">
        <f>IF(Table13[[#This Row],[Monthly_Income 1_5500 2_8000 3_11000 4_15000 5_20000 6_27000 7_35000 8_5000 9_51000 98_0]]=5,1,0)</f>
        <v>0</v>
      </c>
      <c r="BU592">
        <f>IF(Table13[[#This Row],[Monthly_Income 1_5500 2_8000 3_11000 4_15000 5_20000 6_27000 7_35000 8_5000 9_51000 98_0]]=6,1,0)</f>
        <v>1</v>
      </c>
      <c r="BV592">
        <f>IF(Table13[[#This Row],[Monthly_Income 1_5500 2_8000 3_11000 4_15000 5_20000 6_27000 7_35000 8_5000 9_51000 98_0]]=7,1,0)</f>
        <v>0</v>
      </c>
      <c r="BW592">
        <f>IF(Table13[[#This Row],[Monthly_Income 1_5500 2_8000 3_11000 4_15000 5_20000 6_27000 7_35000 8_5000 9_51000 98_0]]=8,1,0)</f>
        <v>0</v>
      </c>
      <c r="BX592">
        <f>IF(Table13[[#This Row],[Monthly_Income 1_5500 2_8000 3_11000 4_15000 5_20000 6_27000 7_35000 8_5000 9_51000 98_0]]=9,1,0)</f>
        <v>0</v>
      </c>
      <c r="BY592">
        <f>IF(Table13[[#This Row],[Monthly_Income 1_5500 2_8000 3_11000 4_15000 5_20000 6_27000 7_35000 8_5000 9_51000 98_0]]=98,1,0)</f>
        <v>0</v>
      </c>
      <c r="BZ592">
        <v>6</v>
      </c>
      <c r="CA592">
        <f>IF(Table13[[#This Row],[Monthly_Household_Income]]=1,1,0)</f>
        <v>0</v>
      </c>
      <c r="CB592">
        <f>IF(Table13[[#This Row],[Monthly_Household_Income]]=2,1,0)</f>
        <v>0</v>
      </c>
      <c r="CC592">
        <f>IF(Table13[[#This Row],[Monthly_Household_Income]]=3,1,0)</f>
        <v>0</v>
      </c>
      <c r="CD592">
        <f>IF(Table13[[#This Row],[Monthly_Household_Income]]=4,1,0)</f>
        <v>0</v>
      </c>
      <c r="CE592">
        <f>IF(Table13[[#This Row],[Monthly_Household_Income]]=5,1,0)</f>
        <v>0</v>
      </c>
      <c r="CF592">
        <f>IF(Table13[[#This Row],[Monthly_Household_Income]]=6,1,0)</f>
        <v>1</v>
      </c>
      <c r="CG592">
        <f>IF(Table13[[#This Row],[Monthly_Household_Income]]=7,1,0)</f>
        <v>0</v>
      </c>
      <c r="CH592">
        <f>IF(Table13[[#This Row],[Monthly_Household_Income]]=8,1,0)</f>
        <v>0</v>
      </c>
      <c r="CI592">
        <f>IF(Table13[[#This Row],[Monthly_Household_Income]]=9,1,0)</f>
        <v>0</v>
      </c>
      <c r="CJ592">
        <f>IF(Table13[[#This Row],[Monthly_Household_Income]]=98,1,0)</f>
        <v>0</v>
      </c>
    </row>
    <row r="593" spans="1:88">
      <c r="A593">
        <v>2177</v>
      </c>
      <c r="B593" s="1">
        <v>42966</v>
      </c>
      <c r="C593" t="s">
        <v>33</v>
      </c>
      <c r="D593">
        <v>8</v>
      </c>
      <c r="E593">
        <v>6</v>
      </c>
      <c r="F593">
        <v>8</v>
      </c>
      <c r="G593">
        <v>7</v>
      </c>
      <c r="H593">
        <v>7</v>
      </c>
      <c r="I593">
        <v>5</v>
      </c>
      <c r="J593" t="s">
        <v>15</v>
      </c>
      <c r="K593">
        <v>8</v>
      </c>
      <c r="L593">
        <v>9</v>
      </c>
      <c r="M593">
        <v>7</v>
      </c>
      <c r="N593">
        <v>7</v>
      </c>
      <c r="O593">
        <v>8</v>
      </c>
      <c r="P593">
        <v>6</v>
      </c>
      <c r="Q593">
        <v>6</v>
      </c>
      <c r="R593">
        <v>8</v>
      </c>
      <c r="S593">
        <v>9</v>
      </c>
      <c r="T593">
        <v>8</v>
      </c>
      <c r="U593">
        <v>7</v>
      </c>
      <c r="V593">
        <v>0</v>
      </c>
      <c r="W593">
        <v>0</v>
      </c>
      <c r="X593">
        <v>0</v>
      </c>
      <c r="Y593">
        <v>7</v>
      </c>
      <c r="Z593">
        <v>7</v>
      </c>
      <c r="AA593">
        <v>8</v>
      </c>
      <c r="AB593">
        <v>6</v>
      </c>
      <c r="AC593">
        <v>1</v>
      </c>
      <c r="AD593">
        <f>IF(Table13[[#This Row],[payment]]=1,1,0)</f>
        <v>1</v>
      </c>
      <c r="AE593">
        <f>IF(Table13[[#This Row],[payment]]=2,1,0)</f>
        <v>0</v>
      </c>
      <c r="AF593">
        <f>IF(Table13[[#This Row],[payment]]=3,1,0)</f>
        <v>0</v>
      </c>
      <c r="AG593">
        <v>1</v>
      </c>
      <c r="AH593">
        <f>IF(Table13[[#This Row],[method_payment]]=1,1,0)</f>
        <v>1</v>
      </c>
      <c r="AI593">
        <f>IF(Table13[[#This Row],[method_payment]]=2,1,0)</f>
        <v>0</v>
      </c>
      <c r="AJ593">
        <f>IF(Table13[[#This Row],[method_payment]]=3,1,0)</f>
        <v>0</v>
      </c>
      <c r="AK593">
        <f>IF(Table13[[#This Row],[method_payment]]=5,1,0)</f>
        <v>0</v>
      </c>
      <c r="AL593">
        <f>IF(Table13[[#This Row],[method_payment]]=6,1,0)</f>
        <v>0</v>
      </c>
      <c r="AM593" t="s">
        <v>16</v>
      </c>
      <c r="AN593" t="s">
        <v>16</v>
      </c>
      <c r="AO593">
        <v>8</v>
      </c>
      <c r="AP593" s="2">
        <v>88.86</v>
      </c>
      <c r="AQ593" s="3">
        <f>IF(AND(Table13[[#This Row],[Average_amount_spent_per_visit_last_3_months]]&gt;=1,Table13[[#This Row],[Average_amount_spent_per_visit_last_3_months]]&lt;=999),1,0)</f>
        <v>1</v>
      </c>
      <c r="AR593" s="3">
        <f>IF(AND(Table13[[#This Row],[Average_amount_spent_per_visit_last_3_months]]&gt;=1000,Table13[[#This Row],[Average_amount_spent_per_visit_last_3_months]]&lt;=6700),1,0)</f>
        <v>0</v>
      </c>
      <c r="AS593">
        <v>3</v>
      </c>
      <c r="AT593">
        <v>37</v>
      </c>
      <c r="AU593">
        <f>IF(AND(Table13[[#This Row],[Age]]&gt;=18,Table13[[#This Row],[Age]]&lt;=25),1,0)</f>
        <v>0</v>
      </c>
      <c r="AV593">
        <f>IF(AND(Table13[[#This Row],[Age]]&gt;=26,Table13[[#This Row],[Age]]&lt;=35),1,0)</f>
        <v>0</v>
      </c>
      <c r="AW593">
        <f>IF(AND(Table13[[#This Row],[Age]]&gt;=36,Table13[[#This Row],[Age]]&lt;=45),1,0)</f>
        <v>1</v>
      </c>
      <c r="AX593">
        <f>IF(AND(Table13[[#This Row],[Age]]&gt;=46,Table13[[#This Row],[Age]]&lt;=55),1,0)</f>
        <v>0</v>
      </c>
      <c r="AY593">
        <f>IF(AND(Table13[[#This Row],[Age]]&gt;=56,Table13[[#This Row],[Age]]&lt;=67),1,0)</f>
        <v>0</v>
      </c>
      <c r="AZ593" t="s">
        <v>25</v>
      </c>
      <c r="BA593">
        <f>IF(Table13[[#This Row],[Marital Status]]="Married",1,0)</f>
        <v>1</v>
      </c>
      <c r="BB593">
        <f>IF(Table13[[#This Row],[Marital Status]]="Single",1,0)</f>
        <v>0</v>
      </c>
      <c r="BC593" t="s">
        <v>27</v>
      </c>
      <c r="BD593">
        <f>IF(Table13[[#This Row],[gender]]="Male",1,0)</f>
        <v>1</v>
      </c>
      <c r="BE593">
        <f>IF(Table13[[#This Row],[gender]]="Female",1,0)</f>
        <v>0</v>
      </c>
      <c r="BF593" t="s">
        <v>23</v>
      </c>
      <c r="BG593">
        <f>IF(Table13[[#This Row],[Highest level of Education]]="Did not attend school",1,0)</f>
        <v>0</v>
      </c>
      <c r="BH593">
        <f>IF(Table13[[#This Row],[Highest level of Education]]="K12 completed",1,0)</f>
        <v>0</v>
      </c>
      <c r="BI593">
        <f>IF(Table13[[#This Row],[Highest level of Education]]="High School Completed",1,0)</f>
        <v>0</v>
      </c>
      <c r="BJ593">
        <f>IF(Table13[[#This Row],[Highest level of Education]]="Technical Diploma/Partially completed College",1,0)</f>
        <v>1</v>
      </c>
      <c r="BK593">
        <f>IF(Table13[[#This Row],[Highest level of Education]]="University/College Degree",1,0)</f>
        <v>0</v>
      </c>
      <c r="BL593">
        <f>IF(Table13[[#This Row],[Highest level of Education]]="Post-graduate education",1,0)</f>
        <v>0</v>
      </c>
      <c r="BM593">
        <v>3</v>
      </c>
      <c r="BN593">
        <v>1</v>
      </c>
      <c r="BO593">
        <v>3</v>
      </c>
      <c r="BP593">
        <f>IF(Table13[[#This Row],[Monthly_Income 1_5500 2_8000 3_11000 4_15000 5_20000 6_27000 7_35000 8_5000 9_51000 98_0]]=1,1,0)</f>
        <v>0</v>
      </c>
      <c r="BQ593">
        <f>IF(Table13[[#This Row],[Monthly_Income 1_5500 2_8000 3_11000 4_15000 5_20000 6_27000 7_35000 8_5000 9_51000 98_0]]=2,1,0)</f>
        <v>0</v>
      </c>
      <c r="BR593">
        <f>IF(Table13[[#This Row],[Monthly_Income 1_5500 2_8000 3_11000 4_15000 5_20000 6_27000 7_35000 8_5000 9_51000 98_0]]=3,1,0)</f>
        <v>1</v>
      </c>
      <c r="BS593">
        <f>IF(Table13[[#This Row],[Monthly_Income 1_5500 2_8000 3_11000 4_15000 5_20000 6_27000 7_35000 8_5000 9_51000 98_0]]=4,1,0)</f>
        <v>0</v>
      </c>
      <c r="BT593">
        <f>IF(Table13[[#This Row],[Monthly_Income 1_5500 2_8000 3_11000 4_15000 5_20000 6_27000 7_35000 8_5000 9_51000 98_0]]=5,1,0)</f>
        <v>0</v>
      </c>
      <c r="BU593">
        <f>IF(Table13[[#This Row],[Monthly_Income 1_5500 2_8000 3_11000 4_15000 5_20000 6_27000 7_35000 8_5000 9_51000 98_0]]=6,1,0)</f>
        <v>0</v>
      </c>
      <c r="BV593">
        <f>IF(Table13[[#This Row],[Monthly_Income 1_5500 2_8000 3_11000 4_15000 5_20000 6_27000 7_35000 8_5000 9_51000 98_0]]=7,1,0)</f>
        <v>0</v>
      </c>
      <c r="BW593">
        <f>IF(Table13[[#This Row],[Monthly_Income 1_5500 2_8000 3_11000 4_15000 5_20000 6_27000 7_35000 8_5000 9_51000 98_0]]=8,1,0)</f>
        <v>0</v>
      </c>
      <c r="BX593">
        <f>IF(Table13[[#This Row],[Monthly_Income 1_5500 2_8000 3_11000 4_15000 5_20000 6_27000 7_35000 8_5000 9_51000 98_0]]=9,1,0)</f>
        <v>0</v>
      </c>
      <c r="BY593">
        <f>IF(Table13[[#This Row],[Monthly_Income 1_5500 2_8000 3_11000 4_15000 5_20000 6_27000 7_35000 8_5000 9_51000 98_0]]=98,1,0)</f>
        <v>0</v>
      </c>
      <c r="BZ593">
        <v>4</v>
      </c>
      <c r="CA593">
        <f>IF(Table13[[#This Row],[Monthly_Household_Income]]=1,1,0)</f>
        <v>0</v>
      </c>
      <c r="CB593">
        <f>IF(Table13[[#This Row],[Monthly_Household_Income]]=2,1,0)</f>
        <v>0</v>
      </c>
      <c r="CC593">
        <f>IF(Table13[[#This Row],[Monthly_Household_Income]]=3,1,0)</f>
        <v>0</v>
      </c>
      <c r="CD593">
        <f>IF(Table13[[#This Row],[Monthly_Household_Income]]=4,1,0)</f>
        <v>1</v>
      </c>
      <c r="CE593">
        <f>IF(Table13[[#This Row],[Monthly_Household_Income]]=5,1,0)</f>
        <v>0</v>
      </c>
      <c r="CF593">
        <f>IF(Table13[[#This Row],[Monthly_Household_Income]]=6,1,0)</f>
        <v>0</v>
      </c>
      <c r="CG593">
        <f>IF(Table13[[#This Row],[Monthly_Household_Income]]=7,1,0)</f>
        <v>0</v>
      </c>
      <c r="CH593">
        <f>IF(Table13[[#This Row],[Monthly_Household_Income]]=8,1,0)</f>
        <v>0</v>
      </c>
      <c r="CI593">
        <f>IF(Table13[[#This Row],[Monthly_Household_Income]]=9,1,0)</f>
        <v>0</v>
      </c>
      <c r="CJ593">
        <f>IF(Table13[[#This Row],[Monthly_Household_Income]]=98,1,0)</f>
        <v>0</v>
      </c>
    </row>
    <row r="594" spans="1:88">
      <c r="A594">
        <v>2179</v>
      </c>
      <c r="B594" s="1">
        <v>43002</v>
      </c>
      <c r="C594" t="s">
        <v>35</v>
      </c>
      <c r="D594">
        <v>10</v>
      </c>
      <c r="E594">
        <v>9</v>
      </c>
      <c r="F594">
        <v>9</v>
      </c>
      <c r="G594">
        <v>9</v>
      </c>
      <c r="H594">
        <v>9</v>
      </c>
      <c r="I594">
        <v>7</v>
      </c>
      <c r="J594" t="s">
        <v>16</v>
      </c>
      <c r="K594">
        <v>10</v>
      </c>
      <c r="L594">
        <v>10</v>
      </c>
      <c r="M594">
        <v>9</v>
      </c>
      <c r="N594">
        <v>7</v>
      </c>
      <c r="O594">
        <v>9</v>
      </c>
      <c r="P594">
        <v>8</v>
      </c>
      <c r="Q594">
        <v>7</v>
      </c>
      <c r="R594">
        <v>10</v>
      </c>
      <c r="S594">
        <v>7</v>
      </c>
      <c r="T594">
        <v>7</v>
      </c>
      <c r="U594">
        <v>9</v>
      </c>
      <c r="V594">
        <v>7</v>
      </c>
      <c r="W594">
        <v>8</v>
      </c>
      <c r="X594">
        <v>9</v>
      </c>
      <c r="Y594">
        <v>8</v>
      </c>
      <c r="Z594">
        <v>8</v>
      </c>
      <c r="AA594">
        <v>9</v>
      </c>
      <c r="AB594">
        <v>7</v>
      </c>
      <c r="AC594">
        <v>1</v>
      </c>
      <c r="AD594">
        <f>IF(Table13[[#This Row],[payment]]=1,1,0)</f>
        <v>1</v>
      </c>
      <c r="AE594">
        <f>IF(Table13[[#This Row],[payment]]=2,1,0)</f>
        <v>0</v>
      </c>
      <c r="AF594">
        <f>IF(Table13[[#This Row],[payment]]=3,1,0)</f>
        <v>0</v>
      </c>
      <c r="AG594">
        <v>6</v>
      </c>
      <c r="AH594">
        <f>IF(Table13[[#This Row],[method_payment]]=1,1,0)</f>
        <v>0</v>
      </c>
      <c r="AI594">
        <f>IF(Table13[[#This Row],[method_payment]]=2,1,0)</f>
        <v>0</v>
      </c>
      <c r="AJ594">
        <f>IF(Table13[[#This Row],[method_payment]]=3,1,0)</f>
        <v>0</v>
      </c>
      <c r="AK594">
        <f>IF(Table13[[#This Row],[method_payment]]=5,1,0)</f>
        <v>0</v>
      </c>
      <c r="AL594">
        <f>IF(Table13[[#This Row],[method_payment]]=6,1,0)</f>
        <v>1</v>
      </c>
      <c r="AM594" t="s">
        <v>15</v>
      </c>
      <c r="AN594" t="s">
        <v>16</v>
      </c>
      <c r="AO594">
        <v>1</v>
      </c>
      <c r="AP594" s="2">
        <v>587.65</v>
      </c>
      <c r="AQ594" s="3">
        <f>IF(AND(Table13[[#This Row],[Average_amount_spent_per_visit_last_3_months]]&gt;=1,Table13[[#This Row],[Average_amount_spent_per_visit_last_3_months]]&lt;=999),1,0)</f>
        <v>1</v>
      </c>
      <c r="AR594" s="3">
        <f>IF(AND(Table13[[#This Row],[Average_amount_spent_per_visit_last_3_months]]&gt;=1000,Table13[[#This Row],[Average_amount_spent_per_visit_last_3_months]]&lt;=6700),1,0)</f>
        <v>0</v>
      </c>
      <c r="AS594">
        <v>1</v>
      </c>
      <c r="AT594">
        <v>24</v>
      </c>
      <c r="AU594">
        <f>IF(AND(Table13[[#This Row],[Age]]&gt;=18,Table13[[#This Row],[Age]]&lt;=25),1,0)</f>
        <v>1</v>
      </c>
      <c r="AV594">
        <f>IF(AND(Table13[[#This Row],[Age]]&gt;=26,Table13[[#This Row],[Age]]&lt;=35),1,0)</f>
        <v>0</v>
      </c>
      <c r="AW594">
        <f>IF(AND(Table13[[#This Row],[Age]]&gt;=36,Table13[[#This Row],[Age]]&lt;=45),1,0)</f>
        <v>0</v>
      </c>
      <c r="AX594">
        <f>IF(AND(Table13[[#This Row],[Age]]&gt;=46,Table13[[#This Row],[Age]]&lt;=55),1,0)</f>
        <v>0</v>
      </c>
      <c r="AY594">
        <f>IF(AND(Table13[[#This Row],[Age]]&gt;=56,Table13[[#This Row],[Age]]&lt;=67),1,0)</f>
        <v>0</v>
      </c>
      <c r="AZ594" t="s">
        <v>24</v>
      </c>
      <c r="BA594">
        <f>IF(Table13[[#This Row],[Marital Status]]="Married",1,0)</f>
        <v>0</v>
      </c>
      <c r="BB594">
        <f>IF(Table13[[#This Row],[Marital Status]]="Single",1,0)</f>
        <v>1</v>
      </c>
      <c r="BC594" t="s">
        <v>27</v>
      </c>
      <c r="BD594">
        <f>IF(Table13[[#This Row],[gender]]="Male",1,0)</f>
        <v>1</v>
      </c>
      <c r="BE594">
        <f>IF(Table13[[#This Row],[gender]]="Female",1,0)</f>
        <v>0</v>
      </c>
      <c r="BF594" t="s">
        <v>20</v>
      </c>
      <c r="BG594">
        <f>IF(Table13[[#This Row],[Highest level of Education]]="Did not attend school",1,0)</f>
        <v>0</v>
      </c>
      <c r="BH594">
        <f>IF(Table13[[#This Row],[Highest level of Education]]="K12 completed",1,0)</f>
        <v>0</v>
      </c>
      <c r="BI594">
        <f>IF(Table13[[#This Row],[Highest level of Education]]="High School Completed",1,0)</f>
        <v>1</v>
      </c>
      <c r="BJ594">
        <f>IF(Table13[[#This Row],[Highest level of Education]]="Technical Diploma/Partially completed College",1,0)</f>
        <v>0</v>
      </c>
      <c r="BK594">
        <f>IF(Table13[[#This Row],[Highest level of Education]]="University/College Degree",1,0)</f>
        <v>0</v>
      </c>
      <c r="BL594">
        <f>IF(Table13[[#This Row],[Highest level of Education]]="Post-graduate education",1,0)</f>
        <v>0</v>
      </c>
      <c r="BM594">
        <v>0</v>
      </c>
      <c r="BN594">
        <v>5</v>
      </c>
      <c r="BO594" t="s">
        <v>1</v>
      </c>
      <c r="BP594">
        <f>IF(Table13[[#This Row],[Monthly_Income 1_5500 2_8000 3_11000 4_15000 5_20000 6_27000 7_35000 8_5000 9_51000 98_0]]=1,1,0)</f>
        <v>0</v>
      </c>
      <c r="BQ594">
        <f>IF(Table13[[#This Row],[Monthly_Income 1_5500 2_8000 3_11000 4_15000 5_20000 6_27000 7_35000 8_5000 9_51000 98_0]]=2,1,0)</f>
        <v>0</v>
      </c>
      <c r="BR594">
        <f>IF(Table13[[#This Row],[Monthly_Income 1_5500 2_8000 3_11000 4_15000 5_20000 6_27000 7_35000 8_5000 9_51000 98_0]]=3,1,0)</f>
        <v>0</v>
      </c>
      <c r="BS594">
        <f>IF(Table13[[#This Row],[Monthly_Income 1_5500 2_8000 3_11000 4_15000 5_20000 6_27000 7_35000 8_5000 9_51000 98_0]]=4,1,0)</f>
        <v>0</v>
      </c>
      <c r="BT594">
        <f>IF(Table13[[#This Row],[Monthly_Income 1_5500 2_8000 3_11000 4_15000 5_20000 6_27000 7_35000 8_5000 9_51000 98_0]]=5,1,0)</f>
        <v>0</v>
      </c>
      <c r="BU594">
        <f>IF(Table13[[#This Row],[Monthly_Income 1_5500 2_8000 3_11000 4_15000 5_20000 6_27000 7_35000 8_5000 9_51000 98_0]]=6,1,0)</f>
        <v>0</v>
      </c>
      <c r="BV594">
        <f>IF(Table13[[#This Row],[Monthly_Income 1_5500 2_8000 3_11000 4_15000 5_20000 6_27000 7_35000 8_5000 9_51000 98_0]]=7,1,0)</f>
        <v>0</v>
      </c>
      <c r="BW594">
        <f>IF(Table13[[#This Row],[Monthly_Income 1_5500 2_8000 3_11000 4_15000 5_20000 6_27000 7_35000 8_5000 9_51000 98_0]]=8,1,0)</f>
        <v>0</v>
      </c>
      <c r="BX594">
        <f>IF(Table13[[#This Row],[Monthly_Income 1_5500 2_8000 3_11000 4_15000 5_20000 6_27000 7_35000 8_5000 9_51000 98_0]]=9,1,0)</f>
        <v>0</v>
      </c>
      <c r="BY594">
        <f>IF(Table13[[#This Row],[Monthly_Income 1_5500 2_8000 3_11000 4_15000 5_20000 6_27000 7_35000 8_5000 9_51000 98_0]]=98,1,0)</f>
        <v>0</v>
      </c>
      <c r="BZ594">
        <v>9</v>
      </c>
      <c r="CA594">
        <f>IF(Table13[[#This Row],[Monthly_Household_Income]]=1,1,0)</f>
        <v>0</v>
      </c>
      <c r="CB594">
        <f>IF(Table13[[#This Row],[Monthly_Household_Income]]=2,1,0)</f>
        <v>0</v>
      </c>
      <c r="CC594">
        <f>IF(Table13[[#This Row],[Monthly_Household_Income]]=3,1,0)</f>
        <v>0</v>
      </c>
      <c r="CD594">
        <f>IF(Table13[[#This Row],[Monthly_Household_Income]]=4,1,0)</f>
        <v>0</v>
      </c>
      <c r="CE594">
        <f>IF(Table13[[#This Row],[Monthly_Household_Income]]=5,1,0)</f>
        <v>0</v>
      </c>
      <c r="CF594">
        <f>IF(Table13[[#This Row],[Monthly_Household_Income]]=6,1,0)</f>
        <v>0</v>
      </c>
      <c r="CG594">
        <f>IF(Table13[[#This Row],[Monthly_Household_Income]]=7,1,0)</f>
        <v>0</v>
      </c>
      <c r="CH594">
        <f>IF(Table13[[#This Row],[Monthly_Household_Income]]=8,1,0)</f>
        <v>0</v>
      </c>
      <c r="CI594">
        <f>IF(Table13[[#This Row],[Monthly_Household_Income]]=9,1,0)</f>
        <v>1</v>
      </c>
      <c r="CJ594">
        <f>IF(Table13[[#This Row],[Monthly_Household_Income]]=98,1,0)</f>
        <v>0</v>
      </c>
    </row>
    <row r="595" spans="1:88">
      <c r="A595">
        <v>2180</v>
      </c>
      <c r="B595" s="1">
        <v>43161</v>
      </c>
      <c r="C595" t="s">
        <v>8</v>
      </c>
      <c r="D595">
        <v>8</v>
      </c>
      <c r="E595">
        <v>7</v>
      </c>
      <c r="F595">
        <v>8</v>
      </c>
      <c r="G595">
        <v>6</v>
      </c>
      <c r="H595">
        <v>6</v>
      </c>
      <c r="I595">
        <v>8</v>
      </c>
      <c r="J595" t="s">
        <v>15</v>
      </c>
      <c r="K595">
        <v>8</v>
      </c>
      <c r="L595">
        <v>8</v>
      </c>
      <c r="M595">
        <v>6</v>
      </c>
      <c r="N595">
        <v>8</v>
      </c>
      <c r="O595">
        <v>8</v>
      </c>
      <c r="P595">
        <v>8</v>
      </c>
      <c r="Q595">
        <v>8</v>
      </c>
      <c r="R595">
        <v>6</v>
      </c>
      <c r="S595">
        <v>6</v>
      </c>
      <c r="T595">
        <v>8</v>
      </c>
      <c r="U595">
        <v>6</v>
      </c>
      <c r="V595">
        <v>6</v>
      </c>
      <c r="W595">
        <v>6</v>
      </c>
      <c r="X595">
        <v>7</v>
      </c>
      <c r="Y595">
        <v>8</v>
      </c>
      <c r="Z595">
        <v>6</v>
      </c>
      <c r="AA595">
        <v>6</v>
      </c>
      <c r="AB595">
        <v>6</v>
      </c>
      <c r="AC595">
        <v>1</v>
      </c>
      <c r="AD595">
        <f>IF(Table13[[#This Row],[payment]]=1,1,0)</f>
        <v>1</v>
      </c>
      <c r="AE595">
        <f>IF(Table13[[#This Row],[payment]]=2,1,0)</f>
        <v>0</v>
      </c>
      <c r="AF595">
        <f>IF(Table13[[#This Row],[payment]]=3,1,0)</f>
        <v>0</v>
      </c>
      <c r="AG595">
        <v>6</v>
      </c>
      <c r="AH595">
        <f>IF(Table13[[#This Row],[method_payment]]=1,1,0)</f>
        <v>0</v>
      </c>
      <c r="AI595">
        <f>IF(Table13[[#This Row],[method_payment]]=2,1,0)</f>
        <v>0</v>
      </c>
      <c r="AJ595">
        <f>IF(Table13[[#This Row],[method_payment]]=3,1,0)</f>
        <v>0</v>
      </c>
      <c r="AK595">
        <f>IF(Table13[[#This Row],[method_payment]]=5,1,0)</f>
        <v>0</v>
      </c>
      <c r="AL595">
        <f>IF(Table13[[#This Row],[method_payment]]=6,1,0)</f>
        <v>1</v>
      </c>
      <c r="AM595" t="s">
        <v>16</v>
      </c>
      <c r="AN595" t="s">
        <v>15</v>
      </c>
      <c r="AO595">
        <v>1</v>
      </c>
      <c r="AP595" s="2">
        <v>283.89999999999998</v>
      </c>
      <c r="AQ595" s="3">
        <f>IF(AND(Table13[[#This Row],[Average_amount_spent_per_visit_last_3_months]]&gt;=1,Table13[[#This Row],[Average_amount_spent_per_visit_last_3_months]]&lt;=999),1,0)</f>
        <v>1</v>
      </c>
      <c r="AR595" s="3">
        <f>IF(AND(Table13[[#This Row],[Average_amount_spent_per_visit_last_3_months]]&gt;=1000,Table13[[#This Row],[Average_amount_spent_per_visit_last_3_months]]&lt;=6700),1,0)</f>
        <v>0</v>
      </c>
      <c r="AS595">
        <v>3</v>
      </c>
      <c r="AT595">
        <v>23</v>
      </c>
      <c r="AU595">
        <f>IF(AND(Table13[[#This Row],[Age]]&gt;=18,Table13[[#This Row],[Age]]&lt;=25),1,0)</f>
        <v>1</v>
      </c>
      <c r="AV595">
        <f>IF(AND(Table13[[#This Row],[Age]]&gt;=26,Table13[[#This Row],[Age]]&lt;=35),1,0)</f>
        <v>0</v>
      </c>
      <c r="AW595">
        <f>IF(AND(Table13[[#This Row],[Age]]&gt;=36,Table13[[#This Row],[Age]]&lt;=45),1,0)</f>
        <v>0</v>
      </c>
      <c r="AX595">
        <f>IF(AND(Table13[[#This Row],[Age]]&gt;=46,Table13[[#This Row],[Age]]&lt;=55),1,0)</f>
        <v>0</v>
      </c>
      <c r="AY595">
        <f>IF(AND(Table13[[#This Row],[Age]]&gt;=56,Table13[[#This Row],[Age]]&lt;=67),1,0)</f>
        <v>0</v>
      </c>
      <c r="AZ595" t="s">
        <v>24</v>
      </c>
      <c r="BA595">
        <f>IF(Table13[[#This Row],[Marital Status]]="Married",1,0)</f>
        <v>0</v>
      </c>
      <c r="BB595">
        <f>IF(Table13[[#This Row],[Marital Status]]="Single",1,0)</f>
        <v>1</v>
      </c>
      <c r="BC595" t="s">
        <v>28</v>
      </c>
      <c r="BD595">
        <f>IF(Table13[[#This Row],[gender]]="Male",1,0)</f>
        <v>0</v>
      </c>
      <c r="BE595">
        <f>IF(Table13[[#This Row],[gender]]="Female",1,0)</f>
        <v>1</v>
      </c>
      <c r="BF595" t="s">
        <v>20</v>
      </c>
      <c r="BG595">
        <f>IF(Table13[[#This Row],[Highest level of Education]]="Did not attend school",1,0)</f>
        <v>0</v>
      </c>
      <c r="BH595">
        <f>IF(Table13[[#This Row],[Highest level of Education]]="K12 completed",1,0)</f>
        <v>0</v>
      </c>
      <c r="BI595">
        <f>IF(Table13[[#This Row],[Highest level of Education]]="High School Completed",1,0)</f>
        <v>1</v>
      </c>
      <c r="BJ595">
        <f>IF(Table13[[#This Row],[Highest level of Education]]="Technical Diploma/Partially completed College",1,0)</f>
        <v>0</v>
      </c>
      <c r="BK595">
        <f>IF(Table13[[#This Row],[Highest level of Education]]="University/College Degree",1,0)</f>
        <v>0</v>
      </c>
      <c r="BL595">
        <f>IF(Table13[[#This Row],[Highest level of Education]]="Post-graduate education",1,0)</f>
        <v>0</v>
      </c>
      <c r="BM595">
        <v>0</v>
      </c>
      <c r="BN595">
        <v>5</v>
      </c>
      <c r="BO595" t="s">
        <v>1</v>
      </c>
      <c r="BP595">
        <f>IF(Table13[[#This Row],[Monthly_Income 1_5500 2_8000 3_11000 4_15000 5_20000 6_27000 7_35000 8_5000 9_51000 98_0]]=1,1,0)</f>
        <v>0</v>
      </c>
      <c r="BQ595">
        <f>IF(Table13[[#This Row],[Monthly_Income 1_5500 2_8000 3_11000 4_15000 5_20000 6_27000 7_35000 8_5000 9_51000 98_0]]=2,1,0)</f>
        <v>0</v>
      </c>
      <c r="BR595">
        <f>IF(Table13[[#This Row],[Monthly_Income 1_5500 2_8000 3_11000 4_15000 5_20000 6_27000 7_35000 8_5000 9_51000 98_0]]=3,1,0)</f>
        <v>0</v>
      </c>
      <c r="BS595">
        <f>IF(Table13[[#This Row],[Monthly_Income 1_5500 2_8000 3_11000 4_15000 5_20000 6_27000 7_35000 8_5000 9_51000 98_0]]=4,1,0)</f>
        <v>0</v>
      </c>
      <c r="BT595">
        <f>IF(Table13[[#This Row],[Monthly_Income 1_5500 2_8000 3_11000 4_15000 5_20000 6_27000 7_35000 8_5000 9_51000 98_0]]=5,1,0)</f>
        <v>0</v>
      </c>
      <c r="BU595">
        <f>IF(Table13[[#This Row],[Monthly_Income 1_5500 2_8000 3_11000 4_15000 5_20000 6_27000 7_35000 8_5000 9_51000 98_0]]=6,1,0)</f>
        <v>0</v>
      </c>
      <c r="BV595">
        <f>IF(Table13[[#This Row],[Monthly_Income 1_5500 2_8000 3_11000 4_15000 5_20000 6_27000 7_35000 8_5000 9_51000 98_0]]=7,1,0)</f>
        <v>0</v>
      </c>
      <c r="BW595">
        <f>IF(Table13[[#This Row],[Monthly_Income 1_5500 2_8000 3_11000 4_15000 5_20000 6_27000 7_35000 8_5000 9_51000 98_0]]=8,1,0)</f>
        <v>0</v>
      </c>
      <c r="BX595">
        <f>IF(Table13[[#This Row],[Monthly_Income 1_5500 2_8000 3_11000 4_15000 5_20000 6_27000 7_35000 8_5000 9_51000 98_0]]=9,1,0)</f>
        <v>0</v>
      </c>
      <c r="BY595">
        <f>IF(Table13[[#This Row],[Monthly_Income 1_5500 2_8000 3_11000 4_15000 5_20000 6_27000 7_35000 8_5000 9_51000 98_0]]=98,1,0)</f>
        <v>0</v>
      </c>
      <c r="BZ595">
        <v>97</v>
      </c>
      <c r="CA595">
        <f>IF(Table13[[#This Row],[Monthly_Household_Income]]=1,1,0)</f>
        <v>0</v>
      </c>
      <c r="CB595">
        <f>IF(Table13[[#This Row],[Monthly_Household_Income]]=2,1,0)</f>
        <v>0</v>
      </c>
      <c r="CC595">
        <f>IF(Table13[[#This Row],[Monthly_Household_Income]]=3,1,0)</f>
        <v>0</v>
      </c>
      <c r="CD595">
        <f>IF(Table13[[#This Row],[Monthly_Household_Income]]=4,1,0)</f>
        <v>0</v>
      </c>
      <c r="CE595">
        <f>IF(Table13[[#This Row],[Monthly_Household_Income]]=5,1,0)</f>
        <v>0</v>
      </c>
      <c r="CF595">
        <f>IF(Table13[[#This Row],[Monthly_Household_Income]]=6,1,0)</f>
        <v>0</v>
      </c>
      <c r="CG595">
        <f>IF(Table13[[#This Row],[Monthly_Household_Income]]=7,1,0)</f>
        <v>0</v>
      </c>
      <c r="CH595">
        <f>IF(Table13[[#This Row],[Monthly_Household_Income]]=8,1,0)</f>
        <v>0</v>
      </c>
      <c r="CI595">
        <f>IF(Table13[[#This Row],[Monthly_Household_Income]]=9,1,0)</f>
        <v>0</v>
      </c>
      <c r="CJ595">
        <f>IF(Table13[[#This Row],[Monthly_Household_Income]]=98,1,0)</f>
        <v>0</v>
      </c>
    </row>
    <row r="596" spans="1:88">
      <c r="A596">
        <v>2188</v>
      </c>
      <c r="B596" s="1">
        <v>42993</v>
      </c>
      <c r="C596" t="s">
        <v>39</v>
      </c>
      <c r="D596">
        <v>9</v>
      </c>
      <c r="E596">
        <v>7</v>
      </c>
      <c r="F596">
        <v>7</v>
      </c>
      <c r="G596">
        <v>7</v>
      </c>
      <c r="H596">
        <v>8</v>
      </c>
      <c r="I596">
        <v>7</v>
      </c>
      <c r="J596" t="s">
        <v>15</v>
      </c>
      <c r="K596">
        <v>8</v>
      </c>
      <c r="L596">
        <v>9</v>
      </c>
      <c r="M596">
        <v>9</v>
      </c>
      <c r="N596">
        <v>7</v>
      </c>
      <c r="O596">
        <v>7</v>
      </c>
      <c r="P596">
        <v>9</v>
      </c>
      <c r="Q596">
        <v>8</v>
      </c>
      <c r="R596">
        <v>7</v>
      </c>
      <c r="S596">
        <v>10</v>
      </c>
      <c r="T596">
        <v>10</v>
      </c>
      <c r="U596">
        <v>9</v>
      </c>
      <c r="V596">
        <v>9</v>
      </c>
      <c r="W596">
        <v>9</v>
      </c>
      <c r="X596">
        <v>7</v>
      </c>
      <c r="Y596">
        <v>7</v>
      </c>
      <c r="Z596">
        <v>7</v>
      </c>
      <c r="AA596">
        <v>9</v>
      </c>
      <c r="AB596">
        <v>7</v>
      </c>
      <c r="AC596">
        <v>1</v>
      </c>
      <c r="AD596">
        <f>IF(Table13[[#This Row],[payment]]=1,1,0)</f>
        <v>1</v>
      </c>
      <c r="AE596">
        <f>IF(Table13[[#This Row],[payment]]=2,1,0)</f>
        <v>0</v>
      </c>
      <c r="AF596">
        <f>IF(Table13[[#This Row],[payment]]=3,1,0)</f>
        <v>0</v>
      </c>
      <c r="AG596">
        <v>1</v>
      </c>
      <c r="AH596">
        <f>IF(Table13[[#This Row],[method_payment]]=1,1,0)</f>
        <v>1</v>
      </c>
      <c r="AI596">
        <f>IF(Table13[[#This Row],[method_payment]]=2,1,0)</f>
        <v>0</v>
      </c>
      <c r="AJ596">
        <f>IF(Table13[[#This Row],[method_payment]]=3,1,0)</f>
        <v>0</v>
      </c>
      <c r="AK596">
        <f>IF(Table13[[#This Row],[method_payment]]=5,1,0)</f>
        <v>0</v>
      </c>
      <c r="AL596">
        <f>IF(Table13[[#This Row],[method_payment]]=6,1,0)</f>
        <v>0</v>
      </c>
      <c r="AM596" t="s">
        <v>16</v>
      </c>
      <c r="AN596" t="s">
        <v>15</v>
      </c>
      <c r="AO596">
        <v>2</v>
      </c>
      <c r="AP596" s="2">
        <v>150.47</v>
      </c>
      <c r="AQ596" s="3">
        <f>IF(AND(Table13[[#This Row],[Average_amount_spent_per_visit_last_3_months]]&gt;=1,Table13[[#This Row],[Average_amount_spent_per_visit_last_3_months]]&lt;=999),1,0)</f>
        <v>1</v>
      </c>
      <c r="AR596" s="3">
        <f>IF(AND(Table13[[#This Row],[Average_amount_spent_per_visit_last_3_months]]&gt;=1000,Table13[[#This Row],[Average_amount_spent_per_visit_last_3_months]]&lt;=6700),1,0)</f>
        <v>0</v>
      </c>
      <c r="AS596">
        <v>1</v>
      </c>
      <c r="AT596">
        <v>27</v>
      </c>
      <c r="AU596">
        <f>IF(AND(Table13[[#This Row],[Age]]&gt;=18,Table13[[#This Row],[Age]]&lt;=25),1,0)</f>
        <v>0</v>
      </c>
      <c r="AV596">
        <f>IF(AND(Table13[[#This Row],[Age]]&gt;=26,Table13[[#This Row],[Age]]&lt;=35),1,0)</f>
        <v>1</v>
      </c>
      <c r="AW596">
        <f>IF(AND(Table13[[#This Row],[Age]]&gt;=36,Table13[[#This Row],[Age]]&lt;=45),1,0)</f>
        <v>0</v>
      </c>
      <c r="AX596">
        <f>IF(AND(Table13[[#This Row],[Age]]&gt;=46,Table13[[#This Row],[Age]]&lt;=55),1,0)</f>
        <v>0</v>
      </c>
      <c r="AY596">
        <f>IF(AND(Table13[[#This Row],[Age]]&gt;=56,Table13[[#This Row],[Age]]&lt;=67),1,0)</f>
        <v>0</v>
      </c>
      <c r="AZ596" t="s">
        <v>24</v>
      </c>
      <c r="BA596">
        <f>IF(Table13[[#This Row],[Marital Status]]="Married",1,0)</f>
        <v>0</v>
      </c>
      <c r="BB596">
        <f>IF(Table13[[#This Row],[Marital Status]]="Single",1,0)</f>
        <v>1</v>
      </c>
      <c r="BC596" t="s">
        <v>27</v>
      </c>
      <c r="BD596">
        <f>IF(Table13[[#This Row],[gender]]="Male",1,0)</f>
        <v>1</v>
      </c>
      <c r="BE596">
        <f>IF(Table13[[#This Row],[gender]]="Female",1,0)</f>
        <v>0</v>
      </c>
      <c r="BF596" t="s">
        <v>19</v>
      </c>
      <c r="BG596">
        <f>IF(Table13[[#This Row],[Highest level of Education]]="Did not attend school",1,0)</f>
        <v>0</v>
      </c>
      <c r="BH596">
        <f>IF(Table13[[#This Row],[Highest level of Education]]="K12 completed",1,0)</f>
        <v>0</v>
      </c>
      <c r="BI596">
        <f>IF(Table13[[#This Row],[Highest level of Education]]="High School Completed",1,0)</f>
        <v>0</v>
      </c>
      <c r="BJ596">
        <f>IF(Table13[[#This Row],[Highest level of Education]]="Technical Diploma/Partially completed College",1,0)</f>
        <v>0</v>
      </c>
      <c r="BK596">
        <f>IF(Table13[[#This Row],[Highest level of Education]]="University/College Degree",1,0)</f>
        <v>1</v>
      </c>
      <c r="BL596">
        <f>IF(Table13[[#This Row],[Highest level of Education]]="Post-graduate education",1,0)</f>
        <v>0</v>
      </c>
      <c r="BM596">
        <v>0</v>
      </c>
      <c r="BN596">
        <v>1</v>
      </c>
      <c r="BO596">
        <v>2</v>
      </c>
      <c r="BP596">
        <f>IF(Table13[[#This Row],[Monthly_Income 1_5500 2_8000 3_11000 4_15000 5_20000 6_27000 7_35000 8_5000 9_51000 98_0]]=1,1,0)</f>
        <v>0</v>
      </c>
      <c r="BQ596">
        <f>IF(Table13[[#This Row],[Monthly_Income 1_5500 2_8000 3_11000 4_15000 5_20000 6_27000 7_35000 8_5000 9_51000 98_0]]=2,1,0)</f>
        <v>1</v>
      </c>
      <c r="BR596">
        <f>IF(Table13[[#This Row],[Monthly_Income 1_5500 2_8000 3_11000 4_15000 5_20000 6_27000 7_35000 8_5000 9_51000 98_0]]=3,1,0)</f>
        <v>0</v>
      </c>
      <c r="BS596">
        <f>IF(Table13[[#This Row],[Monthly_Income 1_5500 2_8000 3_11000 4_15000 5_20000 6_27000 7_35000 8_5000 9_51000 98_0]]=4,1,0)</f>
        <v>0</v>
      </c>
      <c r="BT596">
        <f>IF(Table13[[#This Row],[Monthly_Income 1_5500 2_8000 3_11000 4_15000 5_20000 6_27000 7_35000 8_5000 9_51000 98_0]]=5,1,0)</f>
        <v>0</v>
      </c>
      <c r="BU596">
        <f>IF(Table13[[#This Row],[Monthly_Income 1_5500 2_8000 3_11000 4_15000 5_20000 6_27000 7_35000 8_5000 9_51000 98_0]]=6,1,0)</f>
        <v>0</v>
      </c>
      <c r="BV596">
        <f>IF(Table13[[#This Row],[Monthly_Income 1_5500 2_8000 3_11000 4_15000 5_20000 6_27000 7_35000 8_5000 9_51000 98_0]]=7,1,0)</f>
        <v>0</v>
      </c>
      <c r="BW596">
        <f>IF(Table13[[#This Row],[Monthly_Income 1_5500 2_8000 3_11000 4_15000 5_20000 6_27000 7_35000 8_5000 9_51000 98_0]]=8,1,0)</f>
        <v>0</v>
      </c>
      <c r="BX596">
        <f>IF(Table13[[#This Row],[Monthly_Income 1_5500 2_8000 3_11000 4_15000 5_20000 6_27000 7_35000 8_5000 9_51000 98_0]]=9,1,0)</f>
        <v>0</v>
      </c>
      <c r="BY596">
        <f>IF(Table13[[#This Row],[Monthly_Income 1_5500 2_8000 3_11000 4_15000 5_20000 6_27000 7_35000 8_5000 9_51000 98_0]]=98,1,0)</f>
        <v>0</v>
      </c>
      <c r="BZ596">
        <v>8</v>
      </c>
      <c r="CA596">
        <f>IF(Table13[[#This Row],[Monthly_Household_Income]]=1,1,0)</f>
        <v>0</v>
      </c>
      <c r="CB596">
        <f>IF(Table13[[#This Row],[Monthly_Household_Income]]=2,1,0)</f>
        <v>0</v>
      </c>
      <c r="CC596">
        <f>IF(Table13[[#This Row],[Monthly_Household_Income]]=3,1,0)</f>
        <v>0</v>
      </c>
      <c r="CD596">
        <f>IF(Table13[[#This Row],[Monthly_Household_Income]]=4,1,0)</f>
        <v>0</v>
      </c>
      <c r="CE596">
        <f>IF(Table13[[#This Row],[Monthly_Household_Income]]=5,1,0)</f>
        <v>0</v>
      </c>
      <c r="CF596">
        <f>IF(Table13[[#This Row],[Monthly_Household_Income]]=6,1,0)</f>
        <v>0</v>
      </c>
      <c r="CG596">
        <f>IF(Table13[[#This Row],[Monthly_Household_Income]]=7,1,0)</f>
        <v>0</v>
      </c>
      <c r="CH596">
        <f>IF(Table13[[#This Row],[Monthly_Household_Income]]=8,1,0)</f>
        <v>1</v>
      </c>
      <c r="CI596">
        <f>IF(Table13[[#This Row],[Monthly_Household_Income]]=9,1,0)</f>
        <v>0</v>
      </c>
      <c r="CJ596">
        <f>IF(Table13[[#This Row],[Monthly_Household_Income]]=98,1,0)</f>
        <v>0</v>
      </c>
    </row>
    <row r="597" spans="1:88">
      <c r="A597">
        <v>2189</v>
      </c>
      <c r="B597" s="1">
        <v>43001</v>
      </c>
      <c r="C597" t="s">
        <v>35</v>
      </c>
      <c r="D597">
        <v>8</v>
      </c>
      <c r="E597">
        <v>8</v>
      </c>
      <c r="F597">
        <v>7</v>
      </c>
      <c r="G597">
        <v>8</v>
      </c>
      <c r="H597">
        <v>8</v>
      </c>
      <c r="I597">
        <v>9</v>
      </c>
      <c r="J597" t="s">
        <v>15</v>
      </c>
      <c r="K597">
        <v>8</v>
      </c>
      <c r="L597">
        <v>7</v>
      </c>
      <c r="M597">
        <v>7</v>
      </c>
      <c r="N597">
        <v>8</v>
      </c>
      <c r="O597">
        <v>8</v>
      </c>
      <c r="P597">
        <v>7</v>
      </c>
      <c r="Q597">
        <v>6</v>
      </c>
      <c r="R597">
        <v>8</v>
      </c>
      <c r="S597">
        <v>7</v>
      </c>
      <c r="T597">
        <v>8</v>
      </c>
      <c r="U597">
        <v>9</v>
      </c>
      <c r="V597">
        <v>7</v>
      </c>
      <c r="W597">
        <v>7</v>
      </c>
      <c r="X597">
        <v>8</v>
      </c>
      <c r="Y597">
        <v>7</v>
      </c>
      <c r="Z597">
        <v>7</v>
      </c>
      <c r="AA597">
        <v>7</v>
      </c>
      <c r="AB597">
        <v>9</v>
      </c>
      <c r="AC597">
        <v>1</v>
      </c>
      <c r="AD597">
        <f>IF(Table13[[#This Row],[payment]]=1,1,0)</f>
        <v>1</v>
      </c>
      <c r="AE597">
        <f>IF(Table13[[#This Row],[payment]]=2,1,0)</f>
        <v>0</v>
      </c>
      <c r="AF597">
        <f>IF(Table13[[#This Row],[payment]]=3,1,0)</f>
        <v>0</v>
      </c>
      <c r="AG597">
        <v>1</v>
      </c>
      <c r="AH597">
        <f>IF(Table13[[#This Row],[method_payment]]=1,1,0)</f>
        <v>1</v>
      </c>
      <c r="AI597">
        <f>IF(Table13[[#This Row],[method_payment]]=2,1,0)</f>
        <v>0</v>
      </c>
      <c r="AJ597">
        <f>IF(Table13[[#This Row],[method_payment]]=3,1,0)</f>
        <v>0</v>
      </c>
      <c r="AK597">
        <f>IF(Table13[[#This Row],[method_payment]]=5,1,0)</f>
        <v>0</v>
      </c>
      <c r="AL597">
        <f>IF(Table13[[#This Row],[method_payment]]=6,1,0)</f>
        <v>0</v>
      </c>
      <c r="AM597" t="s">
        <v>16</v>
      </c>
      <c r="AN597" t="s">
        <v>15</v>
      </c>
      <c r="AO597">
        <v>2</v>
      </c>
      <c r="AP597" s="2">
        <v>119.82</v>
      </c>
      <c r="AQ597" s="3">
        <f>IF(AND(Table13[[#This Row],[Average_amount_spent_per_visit_last_3_months]]&gt;=1,Table13[[#This Row],[Average_amount_spent_per_visit_last_3_months]]&lt;=999),1,0)</f>
        <v>1</v>
      </c>
      <c r="AR597" s="3">
        <f>IF(AND(Table13[[#This Row],[Average_amount_spent_per_visit_last_3_months]]&gt;=1000,Table13[[#This Row],[Average_amount_spent_per_visit_last_3_months]]&lt;=6700),1,0)</f>
        <v>0</v>
      </c>
      <c r="AS597">
        <v>3</v>
      </c>
      <c r="AT597">
        <v>53</v>
      </c>
      <c r="AU597">
        <f>IF(AND(Table13[[#This Row],[Age]]&gt;=18,Table13[[#This Row],[Age]]&lt;=25),1,0)</f>
        <v>0</v>
      </c>
      <c r="AV597">
        <f>IF(AND(Table13[[#This Row],[Age]]&gt;=26,Table13[[#This Row],[Age]]&lt;=35),1,0)</f>
        <v>0</v>
      </c>
      <c r="AW597">
        <f>IF(AND(Table13[[#This Row],[Age]]&gt;=36,Table13[[#This Row],[Age]]&lt;=45),1,0)</f>
        <v>0</v>
      </c>
      <c r="AX597">
        <f>IF(AND(Table13[[#This Row],[Age]]&gt;=46,Table13[[#This Row],[Age]]&lt;=55),1,0)</f>
        <v>1</v>
      </c>
      <c r="AY597">
        <f>IF(AND(Table13[[#This Row],[Age]]&gt;=56,Table13[[#This Row],[Age]]&lt;=67),1,0)</f>
        <v>0</v>
      </c>
      <c r="AZ597" t="s">
        <v>25</v>
      </c>
      <c r="BA597">
        <f>IF(Table13[[#This Row],[Marital Status]]="Married",1,0)</f>
        <v>1</v>
      </c>
      <c r="BB597">
        <f>IF(Table13[[#This Row],[Marital Status]]="Single",1,0)</f>
        <v>0</v>
      </c>
      <c r="BC597" t="s">
        <v>28</v>
      </c>
      <c r="BD597">
        <f>IF(Table13[[#This Row],[gender]]="Male",1,0)</f>
        <v>0</v>
      </c>
      <c r="BE597">
        <f>IF(Table13[[#This Row],[gender]]="Female",1,0)</f>
        <v>1</v>
      </c>
      <c r="BF597" t="s">
        <v>20</v>
      </c>
      <c r="BG597">
        <f>IF(Table13[[#This Row],[Highest level of Education]]="Did not attend school",1,0)</f>
        <v>0</v>
      </c>
      <c r="BH597">
        <f>IF(Table13[[#This Row],[Highest level of Education]]="K12 completed",1,0)</f>
        <v>0</v>
      </c>
      <c r="BI597">
        <f>IF(Table13[[#This Row],[Highest level of Education]]="High School Completed",1,0)</f>
        <v>1</v>
      </c>
      <c r="BJ597">
        <f>IF(Table13[[#This Row],[Highest level of Education]]="Technical Diploma/Partially completed College",1,0)</f>
        <v>0</v>
      </c>
      <c r="BK597">
        <f>IF(Table13[[#This Row],[Highest level of Education]]="University/College Degree",1,0)</f>
        <v>0</v>
      </c>
      <c r="BL597">
        <f>IF(Table13[[#This Row],[Highest level of Education]]="Post-graduate education",1,0)</f>
        <v>0</v>
      </c>
      <c r="BM597">
        <v>3</v>
      </c>
      <c r="BN597">
        <v>3</v>
      </c>
      <c r="BO597" t="s">
        <v>1</v>
      </c>
      <c r="BP597">
        <f>IF(Table13[[#This Row],[Monthly_Income 1_5500 2_8000 3_11000 4_15000 5_20000 6_27000 7_35000 8_5000 9_51000 98_0]]=1,1,0)</f>
        <v>0</v>
      </c>
      <c r="BQ597">
        <f>IF(Table13[[#This Row],[Monthly_Income 1_5500 2_8000 3_11000 4_15000 5_20000 6_27000 7_35000 8_5000 9_51000 98_0]]=2,1,0)</f>
        <v>0</v>
      </c>
      <c r="BR597">
        <f>IF(Table13[[#This Row],[Monthly_Income 1_5500 2_8000 3_11000 4_15000 5_20000 6_27000 7_35000 8_5000 9_51000 98_0]]=3,1,0)</f>
        <v>0</v>
      </c>
      <c r="BS597">
        <f>IF(Table13[[#This Row],[Monthly_Income 1_5500 2_8000 3_11000 4_15000 5_20000 6_27000 7_35000 8_5000 9_51000 98_0]]=4,1,0)</f>
        <v>0</v>
      </c>
      <c r="BT597">
        <f>IF(Table13[[#This Row],[Monthly_Income 1_5500 2_8000 3_11000 4_15000 5_20000 6_27000 7_35000 8_5000 9_51000 98_0]]=5,1,0)</f>
        <v>0</v>
      </c>
      <c r="BU597">
        <f>IF(Table13[[#This Row],[Monthly_Income 1_5500 2_8000 3_11000 4_15000 5_20000 6_27000 7_35000 8_5000 9_51000 98_0]]=6,1,0)</f>
        <v>0</v>
      </c>
      <c r="BV597">
        <f>IF(Table13[[#This Row],[Monthly_Income 1_5500 2_8000 3_11000 4_15000 5_20000 6_27000 7_35000 8_5000 9_51000 98_0]]=7,1,0)</f>
        <v>0</v>
      </c>
      <c r="BW597">
        <f>IF(Table13[[#This Row],[Monthly_Income 1_5500 2_8000 3_11000 4_15000 5_20000 6_27000 7_35000 8_5000 9_51000 98_0]]=8,1,0)</f>
        <v>0</v>
      </c>
      <c r="BX597">
        <f>IF(Table13[[#This Row],[Monthly_Income 1_5500 2_8000 3_11000 4_15000 5_20000 6_27000 7_35000 8_5000 9_51000 98_0]]=9,1,0)</f>
        <v>0</v>
      </c>
      <c r="BY597">
        <f>IF(Table13[[#This Row],[Monthly_Income 1_5500 2_8000 3_11000 4_15000 5_20000 6_27000 7_35000 8_5000 9_51000 98_0]]=98,1,0)</f>
        <v>0</v>
      </c>
      <c r="BZ597">
        <v>3</v>
      </c>
      <c r="CA597">
        <f>IF(Table13[[#This Row],[Monthly_Household_Income]]=1,1,0)</f>
        <v>0</v>
      </c>
      <c r="CB597">
        <f>IF(Table13[[#This Row],[Monthly_Household_Income]]=2,1,0)</f>
        <v>0</v>
      </c>
      <c r="CC597">
        <f>IF(Table13[[#This Row],[Monthly_Household_Income]]=3,1,0)</f>
        <v>1</v>
      </c>
      <c r="CD597">
        <f>IF(Table13[[#This Row],[Monthly_Household_Income]]=4,1,0)</f>
        <v>0</v>
      </c>
      <c r="CE597">
        <f>IF(Table13[[#This Row],[Monthly_Household_Income]]=5,1,0)</f>
        <v>0</v>
      </c>
      <c r="CF597">
        <f>IF(Table13[[#This Row],[Monthly_Household_Income]]=6,1,0)</f>
        <v>0</v>
      </c>
      <c r="CG597">
        <f>IF(Table13[[#This Row],[Monthly_Household_Income]]=7,1,0)</f>
        <v>0</v>
      </c>
      <c r="CH597">
        <f>IF(Table13[[#This Row],[Monthly_Household_Income]]=8,1,0)</f>
        <v>0</v>
      </c>
      <c r="CI597">
        <f>IF(Table13[[#This Row],[Monthly_Household_Income]]=9,1,0)</f>
        <v>0</v>
      </c>
      <c r="CJ597">
        <f>IF(Table13[[#This Row],[Monthly_Household_Income]]=98,1,0)</f>
        <v>0</v>
      </c>
    </row>
    <row r="598" spans="1:88">
      <c r="A598">
        <v>2190</v>
      </c>
      <c r="B598" s="1">
        <v>43022</v>
      </c>
      <c r="C598" t="s">
        <v>39</v>
      </c>
      <c r="D598">
        <v>7</v>
      </c>
      <c r="E598">
        <v>8</v>
      </c>
      <c r="F598">
        <v>7</v>
      </c>
      <c r="G598">
        <v>7</v>
      </c>
      <c r="H598">
        <v>7</v>
      </c>
      <c r="I598">
        <v>8</v>
      </c>
      <c r="J598" t="s">
        <v>15</v>
      </c>
      <c r="K598">
        <v>9</v>
      </c>
      <c r="L598">
        <v>9</v>
      </c>
      <c r="M598">
        <v>8</v>
      </c>
      <c r="N598">
        <v>9</v>
      </c>
      <c r="O598">
        <v>7</v>
      </c>
      <c r="P598">
        <v>7</v>
      </c>
      <c r="Q598">
        <v>8</v>
      </c>
      <c r="R598">
        <v>8</v>
      </c>
      <c r="S598">
        <v>9</v>
      </c>
      <c r="T598">
        <v>8</v>
      </c>
      <c r="U598">
        <v>9</v>
      </c>
      <c r="V598">
        <v>8</v>
      </c>
      <c r="W598">
        <v>7</v>
      </c>
      <c r="X598">
        <v>7</v>
      </c>
      <c r="Y598">
        <v>7</v>
      </c>
      <c r="Z598">
        <v>8</v>
      </c>
      <c r="AA598">
        <v>8</v>
      </c>
      <c r="AB598">
        <v>7</v>
      </c>
      <c r="AC598">
        <v>1</v>
      </c>
      <c r="AD598">
        <f>IF(Table13[[#This Row],[payment]]=1,1,0)</f>
        <v>1</v>
      </c>
      <c r="AE598">
        <f>IF(Table13[[#This Row],[payment]]=2,1,0)</f>
        <v>0</v>
      </c>
      <c r="AF598">
        <f>IF(Table13[[#This Row],[payment]]=3,1,0)</f>
        <v>0</v>
      </c>
      <c r="AG598">
        <v>1</v>
      </c>
      <c r="AH598">
        <f>IF(Table13[[#This Row],[method_payment]]=1,1,0)</f>
        <v>1</v>
      </c>
      <c r="AI598">
        <f>IF(Table13[[#This Row],[method_payment]]=2,1,0)</f>
        <v>0</v>
      </c>
      <c r="AJ598">
        <f>IF(Table13[[#This Row],[method_payment]]=3,1,0)</f>
        <v>0</v>
      </c>
      <c r="AK598">
        <f>IF(Table13[[#This Row],[method_payment]]=5,1,0)</f>
        <v>0</v>
      </c>
      <c r="AL598">
        <f>IF(Table13[[#This Row],[method_payment]]=6,1,0)</f>
        <v>0</v>
      </c>
      <c r="AM598" t="s">
        <v>16</v>
      </c>
      <c r="AN598" t="s">
        <v>15</v>
      </c>
      <c r="AO598">
        <v>3</v>
      </c>
      <c r="AP598" s="2">
        <v>247.69</v>
      </c>
      <c r="AQ598" s="3">
        <f>IF(AND(Table13[[#This Row],[Average_amount_spent_per_visit_last_3_months]]&gt;=1,Table13[[#This Row],[Average_amount_spent_per_visit_last_3_months]]&lt;=999),1,0)</f>
        <v>1</v>
      </c>
      <c r="AR598" s="3">
        <f>IF(AND(Table13[[#This Row],[Average_amount_spent_per_visit_last_3_months]]&gt;=1000,Table13[[#This Row],[Average_amount_spent_per_visit_last_3_months]]&lt;=6700),1,0)</f>
        <v>0</v>
      </c>
      <c r="AS598">
        <v>3</v>
      </c>
      <c r="AT598">
        <v>32</v>
      </c>
      <c r="AU598">
        <f>IF(AND(Table13[[#This Row],[Age]]&gt;=18,Table13[[#This Row],[Age]]&lt;=25),1,0)</f>
        <v>0</v>
      </c>
      <c r="AV598">
        <f>IF(AND(Table13[[#This Row],[Age]]&gt;=26,Table13[[#This Row],[Age]]&lt;=35),1,0)</f>
        <v>1</v>
      </c>
      <c r="AW598">
        <f>IF(AND(Table13[[#This Row],[Age]]&gt;=36,Table13[[#This Row],[Age]]&lt;=45),1,0)</f>
        <v>0</v>
      </c>
      <c r="AX598">
        <f>IF(AND(Table13[[#This Row],[Age]]&gt;=46,Table13[[#This Row],[Age]]&lt;=55),1,0)</f>
        <v>0</v>
      </c>
      <c r="AY598">
        <f>IF(AND(Table13[[#This Row],[Age]]&gt;=56,Table13[[#This Row],[Age]]&lt;=67),1,0)</f>
        <v>0</v>
      </c>
      <c r="AZ598" t="s">
        <v>25</v>
      </c>
      <c r="BA598">
        <f>IF(Table13[[#This Row],[Marital Status]]="Married",1,0)</f>
        <v>1</v>
      </c>
      <c r="BB598">
        <f>IF(Table13[[#This Row],[Marital Status]]="Single",1,0)</f>
        <v>0</v>
      </c>
      <c r="BC598" t="s">
        <v>27</v>
      </c>
      <c r="BD598">
        <f>IF(Table13[[#This Row],[gender]]="Male",1,0)</f>
        <v>1</v>
      </c>
      <c r="BE598">
        <f>IF(Table13[[#This Row],[gender]]="Female",1,0)</f>
        <v>0</v>
      </c>
      <c r="BF598" t="s">
        <v>20</v>
      </c>
      <c r="BG598">
        <f>IF(Table13[[#This Row],[Highest level of Education]]="Did not attend school",1,0)</f>
        <v>0</v>
      </c>
      <c r="BH598">
        <f>IF(Table13[[#This Row],[Highest level of Education]]="K12 completed",1,0)</f>
        <v>0</v>
      </c>
      <c r="BI598">
        <f>IF(Table13[[#This Row],[Highest level of Education]]="High School Completed",1,0)</f>
        <v>1</v>
      </c>
      <c r="BJ598">
        <f>IF(Table13[[#This Row],[Highest level of Education]]="Technical Diploma/Partially completed College",1,0)</f>
        <v>0</v>
      </c>
      <c r="BK598">
        <f>IF(Table13[[#This Row],[Highest level of Education]]="University/College Degree",1,0)</f>
        <v>0</v>
      </c>
      <c r="BL598">
        <f>IF(Table13[[#This Row],[Highest level of Education]]="Post-graduate education",1,0)</f>
        <v>0</v>
      </c>
      <c r="BM598">
        <v>1</v>
      </c>
      <c r="BN598">
        <v>1</v>
      </c>
      <c r="BO598">
        <v>2</v>
      </c>
      <c r="BP598">
        <f>IF(Table13[[#This Row],[Monthly_Income 1_5500 2_8000 3_11000 4_15000 5_20000 6_27000 7_35000 8_5000 9_51000 98_0]]=1,1,0)</f>
        <v>0</v>
      </c>
      <c r="BQ598">
        <f>IF(Table13[[#This Row],[Monthly_Income 1_5500 2_8000 3_11000 4_15000 5_20000 6_27000 7_35000 8_5000 9_51000 98_0]]=2,1,0)</f>
        <v>1</v>
      </c>
      <c r="BR598">
        <f>IF(Table13[[#This Row],[Monthly_Income 1_5500 2_8000 3_11000 4_15000 5_20000 6_27000 7_35000 8_5000 9_51000 98_0]]=3,1,0)</f>
        <v>0</v>
      </c>
      <c r="BS598">
        <f>IF(Table13[[#This Row],[Monthly_Income 1_5500 2_8000 3_11000 4_15000 5_20000 6_27000 7_35000 8_5000 9_51000 98_0]]=4,1,0)</f>
        <v>0</v>
      </c>
      <c r="BT598">
        <f>IF(Table13[[#This Row],[Monthly_Income 1_5500 2_8000 3_11000 4_15000 5_20000 6_27000 7_35000 8_5000 9_51000 98_0]]=5,1,0)</f>
        <v>0</v>
      </c>
      <c r="BU598">
        <f>IF(Table13[[#This Row],[Monthly_Income 1_5500 2_8000 3_11000 4_15000 5_20000 6_27000 7_35000 8_5000 9_51000 98_0]]=6,1,0)</f>
        <v>0</v>
      </c>
      <c r="BV598">
        <f>IF(Table13[[#This Row],[Monthly_Income 1_5500 2_8000 3_11000 4_15000 5_20000 6_27000 7_35000 8_5000 9_51000 98_0]]=7,1,0)</f>
        <v>0</v>
      </c>
      <c r="BW598">
        <f>IF(Table13[[#This Row],[Monthly_Income 1_5500 2_8000 3_11000 4_15000 5_20000 6_27000 7_35000 8_5000 9_51000 98_0]]=8,1,0)</f>
        <v>0</v>
      </c>
      <c r="BX598">
        <f>IF(Table13[[#This Row],[Monthly_Income 1_5500 2_8000 3_11000 4_15000 5_20000 6_27000 7_35000 8_5000 9_51000 98_0]]=9,1,0)</f>
        <v>0</v>
      </c>
      <c r="BY598">
        <f>IF(Table13[[#This Row],[Monthly_Income 1_5500 2_8000 3_11000 4_15000 5_20000 6_27000 7_35000 8_5000 9_51000 98_0]]=98,1,0)</f>
        <v>0</v>
      </c>
      <c r="BZ598">
        <v>7</v>
      </c>
      <c r="CA598">
        <f>IF(Table13[[#This Row],[Monthly_Household_Income]]=1,1,0)</f>
        <v>0</v>
      </c>
      <c r="CB598">
        <f>IF(Table13[[#This Row],[Monthly_Household_Income]]=2,1,0)</f>
        <v>0</v>
      </c>
      <c r="CC598">
        <f>IF(Table13[[#This Row],[Monthly_Household_Income]]=3,1,0)</f>
        <v>0</v>
      </c>
      <c r="CD598">
        <f>IF(Table13[[#This Row],[Monthly_Household_Income]]=4,1,0)</f>
        <v>0</v>
      </c>
      <c r="CE598">
        <f>IF(Table13[[#This Row],[Monthly_Household_Income]]=5,1,0)</f>
        <v>0</v>
      </c>
      <c r="CF598">
        <f>IF(Table13[[#This Row],[Monthly_Household_Income]]=6,1,0)</f>
        <v>0</v>
      </c>
      <c r="CG598">
        <f>IF(Table13[[#This Row],[Monthly_Household_Income]]=7,1,0)</f>
        <v>1</v>
      </c>
      <c r="CH598">
        <f>IF(Table13[[#This Row],[Monthly_Household_Income]]=8,1,0)</f>
        <v>0</v>
      </c>
      <c r="CI598">
        <f>IF(Table13[[#This Row],[Monthly_Household_Income]]=9,1,0)</f>
        <v>0</v>
      </c>
      <c r="CJ598">
        <f>IF(Table13[[#This Row],[Monthly_Household_Income]]=98,1,0)</f>
        <v>0</v>
      </c>
    </row>
    <row r="599" spans="1:88">
      <c r="A599">
        <v>2195</v>
      </c>
      <c r="B599" s="1">
        <v>42972</v>
      </c>
      <c r="C599" t="s">
        <v>29</v>
      </c>
      <c r="D599">
        <v>2</v>
      </c>
      <c r="E599">
        <v>5</v>
      </c>
      <c r="F599">
        <v>4</v>
      </c>
      <c r="G599">
        <v>4</v>
      </c>
      <c r="H599">
        <v>4</v>
      </c>
      <c r="I599">
        <v>4</v>
      </c>
      <c r="J599" t="s">
        <v>15</v>
      </c>
      <c r="K599">
        <v>4</v>
      </c>
      <c r="L599">
        <v>3</v>
      </c>
      <c r="M599">
        <v>6</v>
      </c>
      <c r="N599">
        <v>6</v>
      </c>
      <c r="O599">
        <v>8</v>
      </c>
      <c r="P599">
        <v>7</v>
      </c>
      <c r="Q599">
        <v>4</v>
      </c>
      <c r="R599">
        <v>4</v>
      </c>
      <c r="S599">
        <v>7</v>
      </c>
      <c r="T599">
        <v>7</v>
      </c>
      <c r="U599">
        <v>6</v>
      </c>
      <c r="V599">
        <v>5</v>
      </c>
      <c r="W599">
        <v>6</v>
      </c>
      <c r="X599">
        <v>6</v>
      </c>
      <c r="Y599">
        <v>7</v>
      </c>
      <c r="Z599">
        <v>6</v>
      </c>
      <c r="AA599">
        <v>0</v>
      </c>
      <c r="AB599">
        <v>6</v>
      </c>
      <c r="AC599">
        <v>1</v>
      </c>
      <c r="AD599">
        <f>IF(Table13[[#This Row],[payment]]=1,1,0)</f>
        <v>1</v>
      </c>
      <c r="AE599">
        <f>IF(Table13[[#This Row],[payment]]=2,1,0)</f>
        <v>0</v>
      </c>
      <c r="AF599">
        <f>IF(Table13[[#This Row],[payment]]=3,1,0)</f>
        <v>0</v>
      </c>
      <c r="AG599">
        <v>6</v>
      </c>
      <c r="AH599">
        <f>IF(Table13[[#This Row],[method_payment]]=1,1,0)</f>
        <v>0</v>
      </c>
      <c r="AI599">
        <f>IF(Table13[[#This Row],[method_payment]]=2,1,0)</f>
        <v>0</v>
      </c>
      <c r="AJ599">
        <f>IF(Table13[[#This Row],[method_payment]]=3,1,0)</f>
        <v>0</v>
      </c>
      <c r="AK599">
        <f>IF(Table13[[#This Row],[method_payment]]=5,1,0)</f>
        <v>0</v>
      </c>
      <c r="AL599">
        <f>IF(Table13[[#This Row],[method_payment]]=6,1,0)</f>
        <v>1</v>
      </c>
      <c r="AM599" t="s">
        <v>16</v>
      </c>
      <c r="AN599" t="s">
        <v>15</v>
      </c>
      <c r="AO599">
        <v>1</v>
      </c>
      <c r="AP599" s="2">
        <v>117.75</v>
      </c>
      <c r="AQ599" s="3">
        <f>IF(AND(Table13[[#This Row],[Average_amount_spent_per_visit_last_3_months]]&gt;=1,Table13[[#This Row],[Average_amount_spent_per_visit_last_3_months]]&lt;=999),1,0)</f>
        <v>1</v>
      </c>
      <c r="AR599" s="3">
        <f>IF(AND(Table13[[#This Row],[Average_amount_spent_per_visit_last_3_months]]&gt;=1000,Table13[[#This Row],[Average_amount_spent_per_visit_last_3_months]]&lt;=6700),1,0)</f>
        <v>0</v>
      </c>
      <c r="AS599">
        <v>3</v>
      </c>
      <c r="AT599">
        <v>29</v>
      </c>
      <c r="AU599">
        <f>IF(AND(Table13[[#This Row],[Age]]&gt;=18,Table13[[#This Row],[Age]]&lt;=25),1,0)</f>
        <v>0</v>
      </c>
      <c r="AV599">
        <f>IF(AND(Table13[[#This Row],[Age]]&gt;=26,Table13[[#This Row],[Age]]&lt;=35),1,0)</f>
        <v>1</v>
      </c>
      <c r="AW599">
        <f>IF(AND(Table13[[#This Row],[Age]]&gt;=36,Table13[[#This Row],[Age]]&lt;=45),1,0)</f>
        <v>0</v>
      </c>
      <c r="AX599">
        <f>IF(AND(Table13[[#This Row],[Age]]&gt;=46,Table13[[#This Row],[Age]]&lt;=55),1,0)</f>
        <v>0</v>
      </c>
      <c r="AY599">
        <f>IF(AND(Table13[[#This Row],[Age]]&gt;=56,Table13[[#This Row],[Age]]&lt;=67),1,0)</f>
        <v>0</v>
      </c>
      <c r="AZ599" t="s">
        <v>25</v>
      </c>
      <c r="BA599">
        <f>IF(Table13[[#This Row],[Marital Status]]="Married",1,0)</f>
        <v>1</v>
      </c>
      <c r="BB599">
        <f>IF(Table13[[#This Row],[Marital Status]]="Single",1,0)</f>
        <v>0</v>
      </c>
      <c r="BC599" t="s">
        <v>27</v>
      </c>
      <c r="BD599">
        <f>IF(Table13[[#This Row],[gender]]="Male",1,0)</f>
        <v>1</v>
      </c>
      <c r="BE599">
        <f>IF(Table13[[#This Row],[gender]]="Female",1,0)</f>
        <v>0</v>
      </c>
      <c r="BF599" t="s">
        <v>23</v>
      </c>
      <c r="BG599">
        <f>IF(Table13[[#This Row],[Highest level of Education]]="Did not attend school",1,0)</f>
        <v>0</v>
      </c>
      <c r="BH599">
        <f>IF(Table13[[#This Row],[Highest level of Education]]="K12 completed",1,0)</f>
        <v>0</v>
      </c>
      <c r="BI599">
        <f>IF(Table13[[#This Row],[Highest level of Education]]="High School Completed",1,0)</f>
        <v>0</v>
      </c>
      <c r="BJ599">
        <f>IF(Table13[[#This Row],[Highest level of Education]]="Technical Diploma/Partially completed College",1,0)</f>
        <v>1</v>
      </c>
      <c r="BK599">
        <f>IF(Table13[[#This Row],[Highest level of Education]]="University/College Degree",1,0)</f>
        <v>0</v>
      </c>
      <c r="BL599">
        <f>IF(Table13[[#This Row],[Highest level of Education]]="Post-graduate education",1,0)</f>
        <v>0</v>
      </c>
      <c r="BM599">
        <v>2</v>
      </c>
      <c r="BN599">
        <v>2</v>
      </c>
      <c r="BO599">
        <v>1</v>
      </c>
      <c r="BP599">
        <f>IF(Table13[[#This Row],[Monthly_Income 1_5500 2_8000 3_11000 4_15000 5_20000 6_27000 7_35000 8_5000 9_51000 98_0]]=1,1,0)</f>
        <v>1</v>
      </c>
      <c r="BQ599">
        <f>IF(Table13[[#This Row],[Monthly_Income 1_5500 2_8000 3_11000 4_15000 5_20000 6_27000 7_35000 8_5000 9_51000 98_0]]=2,1,0)</f>
        <v>0</v>
      </c>
      <c r="BR599">
        <f>IF(Table13[[#This Row],[Monthly_Income 1_5500 2_8000 3_11000 4_15000 5_20000 6_27000 7_35000 8_5000 9_51000 98_0]]=3,1,0)</f>
        <v>0</v>
      </c>
      <c r="BS599">
        <f>IF(Table13[[#This Row],[Monthly_Income 1_5500 2_8000 3_11000 4_15000 5_20000 6_27000 7_35000 8_5000 9_51000 98_0]]=4,1,0)</f>
        <v>0</v>
      </c>
      <c r="BT599">
        <f>IF(Table13[[#This Row],[Monthly_Income 1_5500 2_8000 3_11000 4_15000 5_20000 6_27000 7_35000 8_5000 9_51000 98_0]]=5,1,0)</f>
        <v>0</v>
      </c>
      <c r="BU599">
        <f>IF(Table13[[#This Row],[Monthly_Income 1_5500 2_8000 3_11000 4_15000 5_20000 6_27000 7_35000 8_5000 9_51000 98_0]]=6,1,0)</f>
        <v>0</v>
      </c>
      <c r="BV599">
        <f>IF(Table13[[#This Row],[Monthly_Income 1_5500 2_8000 3_11000 4_15000 5_20000 6_27000 7_35000 8_5000 9_51000 98_0]]=7,1,0)</f>
        <v>0</v>
      </c>
      <c r="BW599">
        <f>IF(Table13[[#This Row],[Monthly_Income 1_5500 2_8000 3_11000 4_15000 5_20000 6_27000 7_35000 8_5000 9_51000 98_0]]=8,1,0)</f>
        <v>0</v>
      </c>
      <c r="BX599">
        <f>IF(Table13[[#This Row],[Monthly_Income 1_5500 2_8000 3_11000 4_15000 5_20000 6_27000 7_35000 8_5000 9_51000 98_0]]=9,1,0)</f>
        <v>0</v>
      </c>
      <c r="BY599">
        <f>IF(Table13[[#This Row],[Monthly_Income 1_5500 2_8000 3_11000 4_15000 5_20000 6_27000 7_35000 8_5000 9_51000 98_0]]=98,1,0)</f>
        <v>0</v>
      </c>
      <c r="BZ599">
        <v>5</v>
      </c>
      <c r="CA599">
        <f>IF(Table13[[#This Row],[Monthly_Household_Income]]=1,1,0)</f>
        <v>0</v>
      </c>
      <c r="CB599">
        <f>IF(Table13[[#This Row],[Monthly_Household_Income]]=2,1,0)</f>
        <v>0</v>
      </c>
      <c r="CC599">
        <f>IF(Table13[[#This Row],[Monthly_Household_Income]]=3,1,0)</f>
        <v>0</v>
      </c>
      <c r="CD599">
        <f>IF(Table13[[#This Row],[Monthly_Household_Income]]=4,1,0)</f>
        <v>0</v>
      </c>
      <c r="CE599">
        <f>IF(Table13[[#This Row],[Monthly_Household_Income]]=5,1,0)</f>
        <v>1</v>
      </c>
      <c r="CF599">
        <f>IF(Table13[[#This Row],[Monthly_Household_Income]]=6,1,0)</f>
        <v>0</v>
      </c>
      <c r="CG599">
        <f>IF(Table13[[#This Row],[Monthly_Household_Income]]=7,1,0)</f>
        <v>0</v>
      </c>
      <c r="CH599">
        <f>IF(Table13[[#This Row],[Monthly_Household_Income]]=8,1,0)</f>
        <v>0</v>
      </c>
      <c r="CI599">
        <f>IF(Table13[[#This Row],[Monthly_Household_Income]]=9,1,0)</f>
        <v>0</v>
      </c>
      <c r="CJ599">
        <f>IF(Table13[[#This Row],[Monthly_Household_Income]]=98,1,0)</f>
        <v>0</v>
      </c>
    </row>
    <row r="600" spans="1:88">
      <c r="A600">
        <v>2200</v>
      </c>
      <c r="B600" s="1">
        <v>43252</v>
      </c>
      <c r="C600" t="s">
        <v>32</v>
      </c>
      <c r="D600">
        <v>7</v>
      </c>
      <c r="E600">
        <v>7</v>
      </c>
      <c r="F600">
        <v>9</v>
      </c>
      <c r="G600">
        <v>9</v>
      </c>
      <c r="H600">
        <v>9</v>
      </c>
      <c r="I600">
        <v>8</v>
      </c>
      <c r="J600" t="s">
        <v>15</v>
      </c>
      <c r="K600">
        <v>8</v>
      </c>
      <c r="L600">
        <v>9</v>
      </c>
      <c r="M600">
        <v>9</v>
      </c>
      <c r="N600">
        <v>9</v>
      </c>
      <c r="O600">
        <v>8</v>
      </c>
      <c r="P600">
        <v>8</v>
      </c>
      <c r="Q600">
        <v>10</v>
      </c>
      <c r="R600">
        <v>9</v>
      </c>
      <c r="S600">
        <v>9</v>
      </c>
      <c r="T600">
        <v>9</v>
      </c>
      <c r="U600">
        <v>8</v>
      </c>
      <c r="V600">
        <v>8</v>
      </c>
      <c r="W600">
        <v>9</v>
      </c>
      <c r="X600">
        <v>10</v>
      </c>
      <c r="Y600">
        <v>9</v>
      </c>
      <c r="Z600">
        <v>9</v>
      </c>
      <c r="AA600">
        <v>8</v>
      </c>
      <c r="AB600">
        <v>8</v>
      </c>
      <c r="AC600">
        <v>2</v>
      </c>
      <c r="AD600">
        <f>IF(Table13[[#This Row],[payment]]=1,1,0)</f>
        <v>0</v>
      </c>
      <c r="AE600">
        <f>IF(Table13[[#This Row],[payment]]=2,1,0)</f>
        <v>1</v>
      </c>
      <c r="AF600">
        <f>IF(Table13[[#This Row],[payment]]=3,1,0)</f>
        <v>0</v>
      </c>
      <c r="AG600">
        <v>2</v>
      </c>
      <c r="AH600">
        <f>IF(Table13[[#This Row],[method_payment]]=1,1,0)</f>
        <v>0</v>
      </c>
      <c r="AI600">
        <f>IF(Table13[[#This Row],[method_payment]]=2,1,0)</f>
        <v>1</v>
      </c>
      <c r="AJ600">
        <f>IF(Table13[[#This Row],[method_payment]]=3,1,0)</f>
        <v>0</v>
      </c>
      <c r="AK600">
        <f>IF(Table13[[#This Row],[method_payment]]=5,1,0)</f>
        <v>0</v>
      </c>
      <c r="AL600">
        <f>IF(Table13[[#This Row],[method_payment]]=6,1,0)</f>
        <v>0</v>
      </c>
      <c r="AM600" t="s">
        <v>16</v>
      </c>
      <c r="AN600" t="s">
        <v>16</v>
      </c>
      <c r="AO600">
        <v>1</v>
      </c>
      <c r="AP600" s="2">
        <v>245.67</v>
      </c>
      <c r="AQ600" s="3">
        <f>IF(AND(Table13[[#This Row],[Average_amount_spent_per_visit_last_3_months]]&gt;=1,Table13[[#This Row],[Average_amount_spent_per_visit_last_3_months]]&lt;=999),1,0)</f>
        <v>1</v>
      </c>
      <c r="AR600" s="3">
        <f>IF(AND(Table13[[#This Row],[Average_amount_spent_per_visit_last_3_months]]&gt;=1000,Table13[[#This Row],[Average_amount_spent_per_visit_last_3_months]]&lt;=6700),1,0)</f>
        <v>0</v>
      </c>
      <c r="AS600">
        <v>1</v>
      </c>
      <c r="AT600">
        <v>23</v>
      </c>
      <c r="AU600">
        <f>IF(AND(Table13[[#This Row],[Age]]&gt;=18,Table13[[#This Row],[Age]]&lt;=25),1,0)</f>
        <v>1</v>
      </c>
      <c r="AV600">
        <f>IF(AND(Table13[[#This Row],[Age]]&gt;=26,Table13[[#This Row],[Age]]&lt;=35),1,0)</f>
        <v>0</v>
      </c>
      <c r="AW600">
        <f>IF(AND(Table13[[#This Row],[Age]]&gt;=36,Table13[[#This Row],[Age]]&lt;=45),1,0)</f>
        <v>0</v>
      </c>
      <c r="AX600">
        <f>IF(AND(Table13[[#This Row],[Age]]&gt;=46,Table13[[#This Row],[Age]]&lt;=55),1,0)</f>
        <v>0</v>
      </c>
      <c r="AY600">
        <f>IF(AND(Table13[[#This Row],[Age]]&gt;=56,Table13[[#This Row],[Age]]&lt;=67),1,0)</f>
        <v>0</v>
      </c>
      <c r="AZ600" t="s">
        <v>24</v>
      </c>
      <c r="BA600">
        <f>IF(Table13[[#This Row],[Marital Status]]="Married",1,0)</f>
        <v>0</v>
      </c>
      <c r="BB600">
        <f>IF(Table13[[#This Row],[Marital Status]]="Single",1,0)</f>
        <v>1</v>
      </c>
      <c r="BC600" t="s">
        <v>28</v>
      </c>
      <c r="BD600">
        <f>IF(Table13[[#This Row],[gender]]="Male",1,0)</f>
        <v>0</v>
      </c>
      <c r="BE600">
        <f>IF(Table13[[#This Row],[gender]]="Female",1,0)</f>
        <v>1</v>
      </c>
      <c r="BF600" t="s">
        <v>20</v>
      </c>
      <c r="BG600">
        <f>IF(Table13[[#This Row],[Highest level of Education]]="Did not attend school",1,0)</f>
        <v>0</v>
      </c>
      <c r="BH600">
        <f>IF(Table13[[#This Row],[Highest level of Education]]="K12 completed",1,0)</f>
        <v>0</v>
      </c>
      <c r="BI600">
        <f>IF(Table13[[#This Row],[Highest level of Education]]="High School Completed",1,0)</f>
        <v>1</v>
      </c>
      <c r="BJ600">
        <f>IF(Table13[[#This Row],[Highest level of Education]]="Technical Diploma/Partially completed College",1,0)</f>
        <v>0</v>
      </c>
      <c r="BK600">
        <f>IF(Table13[[#This Row],[Highest level of Education]]="University/College Degree",1,0)</f>
        <v>0</v>
      </c>
      <c r="BL600">
        <f>IF(Table13[[#This Row],[Highest level of Education]]="Post-graduate education",1,0)</f>
        <v>0</v>
      </c>
      <c r="BM600">
        <v>0</v>
      </c>
      <c r="BN600">
        <v>5</v>
      </c>
      <c r="BO600" t="s">
        <v>1</v>
      </c>
      <c r="BP600">
        <f>IF(Table13[[#This Row],[Monthly_Income 1_5500 2_8000 3_11000 4_15000 5_20000 6_27000 7_35000 8_5000 9_51000 98_0]]=1,1,0)</f>
        <v>0</v>
      </c>
      <c r="BQ600">
        <f>IF(Table13[[#This Row],[Monthly_Income 1_5500 2_8000 3_11000 4_15000 5_20000 6_27000 7_35000 8_5000 9_51000 98_0]]=2,1,0)</f>
        <v>0</v>
      </c>
      <c r="BR600">
        <f>IF(Table13[[#This Row],[Monthly_Income 1_5500 2_8000 3_11000 4_15000 5_20000 6_27000 7_35000 8_5000 9_51000 98_0]]=3,1,0)</f>
        <v>0</v>
      </c>
      <c r="BS600">
        <f>IF(Table13[[#This Row],[Monthly_Income 1_5500 2_8000 3_11000 4_15000 5_20000 6_27000 7_35000 8_5000 9_51000 98_0]]=4,1,0)</f>
        <v>0</v>
      </c>
      <c r="BT600">
        <f>IF(Table13[[#This Row],[Monthly_Income 1_5500 2_8000 3_11000 4_15000 5_20000 6_27000 7_35000 8_5000 9_51000 98_0]]=5,1,0)</f>
        <v>0</v>
      </c>
      <c r="BU600">
        <f>IF(Table13[[#This Row],[Monthly_Income 1_5500 2_8000 3_11000 4_15000 5_20000 6_27000 7_35000 8_5000 9_51000 98_0]]=6,1,0)</f>
        <v>0</v>
      </c>
      <c r="BV600">
        <f>IF(Table13[[#This Row],[Monthly_Income 1_5500 2_8000 3_11000 4_15000 5_20000 6_27000 7_35000 8_5000 9_51000 98_0]]=7,1,0)</f>
        <v>0</v>
      </c>
      <c r="BW600">
        <f>IF(Table13[[#This Row],[Monthly_Income 1_5500 2_8000 3_11000 4_15000 5_20000 6_27000 7_35000 8_5000 9_51000 98_0]]=8,1,0)</f>
        <v>0</v>
      </c>
      <c r="BX600">
        <f>IF(Table13[[#This Row],[Monthly_Income 1_5500 2_8000 3_11000 4_15000 5_20000 6_27000 7_35000 8_5000 9_51000 98_0]]=9,1,0)</f>
        <v>0</v>
      </c>
      <c r="BY600">
        <f>IF(Table13[[#This Row],[Monthly_Income 1_5500 2_8000 3_11000 4_15000 5_20000 6_27000 7_35000 8_5000 9_51000 98_0]]=98,1,0)</f>
        <v>0</v>
      </c>
      <c r="BZ600">
        <v>97</v>
      </c>
      <c r="CA600">
        <f>IF(Table13[[#This Row],[Monthly_Household_Income]]=1,1,0)</f>
        <v>0</v>
      </c>
      <c r="CB600">
        <f>IF(Table13[[#This Row],[Monthly_Household_Income]]=2,1,0)</f>
        <v>0</v>
      </c>
      <c r="CC600">
        <f>IF(Table13[[#This Row],[Monthly_Household_Income]]=3,1,0)</f>
        <v>0</v>
      </c>
      <c r="CD600">
        <f>IF(Table13[[#This Row],[Monthly_Household_Income]]=4,1,0)</f>
        <v>0</v>
      </c>
      <c r="CE600">
        <f>IF(Table13[[#This Row],[Monthly_Household_Income]]=5,1,0)</f>
        <v>0</v>
      </c>
      <c r="CF600">
        <f>IF(Table13[[#This Row],[Monthly_Household_Income]]=6,1,0)</f>
        <v>0</v>
      </c>
      <c r="CG600">
        <f>IF(Table13[[#This Row],[Monthly_Household_Income]]=7,1,0)</f>
        <v>0</v>
      </c>
      <c r="CH600">
        <f>IF(Table13[[#This Row],[Monthly_Household_Income]]=8,1,0)</f>
        <v>0</v>
      </c>
      <c r="CI600">
        <f>IF(Table13[[#This Row],[Monthly_Household_Income]]=9,1,0)</f>
        <v>0</v>
      </c>
      <c r="CJ600">
        <f>IF(Table13[[#This Row],[Monthly_Household_Income]]=98,1,0)</f>
        <v>0</v>
      </c>
    </row>
    <row r="601" spans="1:88">
      <c r="A601">
        <v>2201</v>
      </c>
      <c r="B601" s="1">
        <v>42974</v>
      </c>
      <c r="C601" t="s">
        <v>31</v>
      </c>
      <c r="D601">
        <v>7</v>
      </c>
      <c r="E601">
        <v>6</v>
      </c>
      <c r="F601">
        <v>8</v>
      </c>
      <c r="G601">
        <v>7</v>
      </c>
      <c r="H601">
        <v>7</v>
      </c>
      <c r="I601">
        <v>6</v>
      </c>
      <c r="J601" t="s">
        <v>15</v>
      </c>
      <c r="K601">
        <v>8</v>
      </c>
      <c r="L601">
        <v>8</v>
      </c>
      <c r="M601">
        <v>9</v>
      </c>
      <c r="N601">
        <v>7</v>
      </c>
      <c r="O601">
        <v>8</v>
      </c>
      <c r="P601">
        <v>7</v>
      </c>
      <c r="Q601">
        <v>7</v>
      </c>
      <c r="R601">
        <v>6</v>
      </c>
      <c r="S601">
        <v>8</v>
      </c>
      <c r="T601">
        <v>7</v>
      </c>
      <c r="U601">
        <v>7</v>
      </c>
      <c r="V601">
        <v>7</v>
      </c>
      <c r="W601">
        <v>6</v>
      </c>
      <c r="X601">
        <v>6</v>
      </c>
      <c r="Y601">
        <v>6</v>
      </c>
      <c r="Z601">
        <v>7</v>
      </c>
      <c r="AA601">
        <v>6</v>
      </c>
      <c r="AB601">
        <v>6</v>
      </c>
      <c r="AC601">
        <v>1</v>
      </c>
      <c r="AD601">
        <f>IF(Table13[[#This Row],[payment]]=1,1,0)</f>
        <v>1</v>
      </c>
      <c r="AE601">
        <f>IF(Table13[[#This Row],[payment]]=2,1,0)</f>
        <v>0</v>
      </c>
      <c r="AF601">
        <f>IF(Table13[[#This Row],[payment]]=3,1,0)</f>
        <v>0</v>
      </c>
      <c r="AG601">
        <v>5</v>
      </c>
      <c r="AH601">
        <f>IF(Table13[[#This Row],[method_payment]]=1,1,0)</f>
        <v>0</v>
      </c>
      <c r="AI601">
        <f>IF(Table13[[#This Row],[method_payment]]=2,1,0)</f>
        <v>0</v>
      </c>
      <c r="AJ601">
        <f>IF(Table13[[#This Row],[method_payment]]=3,1,0)</f>
        <v>0</v>
      </c>
      <c r="AK601">
        <f>IF(Table13[[#This Row],[method_payment]]=5,1,0)</f>
        <v>1</v>
      </c>
      <c r="AL601">
        <f>IF(Table13[[#This Row],[method_payment]]=6,1,0)</f>
        <v>0</v>
      </c>
      <c r="AM601" t="s">
        <v>15</v>
      </c>
      <c r="AN601" t="s">
        <v>16</v>
      </c>
      <c r="AO601">
        <v>6</v>
      </c>
      <c r="AP601" s="2">
        <v>155.66999999999999</v>
      </c>
      <c r="AQ601" s="3">
        <f>IF(AND(Table13[[#This Row],[Average_amount_spent_per_visit_last_3_months]]&gt;=1,Table13[[#This Row],[Average_amount_spent_per_visit_last_3_months]]&lt;=999),1,0)</f>
        <v>1</v>
      </c>
      <c r="AR601" s="3">
        <f>IF(AND(Table13[[#This Row],[Average_amount_spent_per_visit_last_3_months]]&gt;=1000,Table13[[#This Row],[Average_amount_spent_per_visit_last_3_months]]&lt;=6700),1,0)</f>
        <v>0</v>
      </c>
      <c r="AS601">
        <v>3</v>
      </c>
      <c r="AT601">
        <v>26</v>
      </c>
      <c r="AU601">
        <f>IF(AND(Table13[[#This Row],[Age]]&gt;=18,Table13[[#This Row],[Age]]&lt;=25),1,0)</f>
        <v>0</v>
      </c>
      <c r="AV601">
        <f>IF(AND(Table13[[#This Row],[Age]]&gt;=26,Table13[[#This Row],[Age]]&lt;=35),1,0)</f>
        <v>1</v>
      </c>
      <c r="AW601">
        <f>IF(AND(Table13[[#This Row],[Age]]&gt;=36,Table13[[#This Row],[Age]]&lt;=45),1,0)</f>
        <v>0</v>
      </c>
      <c r="AX601">
        <f>IF(AND(Table13[[#This Row],[Age]]&gt;=46,Table13[[#This Row],[Age]]&lt;=55),1,0)</f>
        <v>0</v>
      </c>
      <c r="AY601">
        <f>IF(AND(Table13[[#This Row],[Age]]&gt;=56,Table13[[#This Row],[Age]]&lt;=67),1,0)</f>
        <v>0</v>
      </c>
      <c r="AZ601" t="s">
        <v>25</v>
      </c>
      <c r="BA601">
        <f>IF(Table13[[#This Row],[Marital Status]]="Married",1,0)</f>
        <v>1</v>
      </c>
      <c r="BB601">
        <f>IF(Table13[[#This Row],[Marital Status]]="Single",1,0)</f>
        <v>0</v>
      </c>
      <c r="BC601" t="s">
        <v>27</v>
      </c>
      <c r="BD601">
        <f>IF(Table13[[#This Row],[gender]]="Male",1,0)</f>
        <v>1</v>
      </c>
      <c r="BE601">
        <f>IF(Table13[[#This Row],[gender]]="Female",1,0)</f>
        <v>0</v>
      </c>
      <c r="BF601" t="s">
        <v>23</v>
      </c>
      <c r="BG601">
        <f>IF(Table13[[#This Row],[Highest level of Education]]="Did not attend school",1,0)</f>
        <v>0</v>
      </c>
      <c r="BH601">
        <f>IF(Table13[[#This Row],[Highest level of Education]]="K12 completed",1,0)</f>
        <v>0</v>
      </c>
      <c r="BI601">
        <f>IF(Table13[[#This Row],[Highest level of Education]]="High School Completed",1,0)</f>
        <v>0</v>
      </c>
      <c r="BJ601">
        <f>IF(Table13[[#This Row],[Highest level of Education]]="Technical Diploma/Partially completed College",1,0)</f>
        <v>1</v>
      </c>
      <c r="BK601">
        <f>IF(Table13[[#This Row],[Highest level of Education]]="University/College Degree",1,0)</f>
        <v>0</v>
      </c>
      <c r="BL601">
        <f>IF(Table13[[#This Row],[Highest level of Education]]="Post-graduate education",1,0)</f>
        <v>0</v>
      </c>
      <c r="BM601">
        <v>3</v>
      </c>
      <c r="BN601">
        <v>1</v>
      </c>
      <c r="BO601">
        <v>3</v>
      </c>
      <c r="BP601">
        <f>IF(Table13[[#This Row],[Monthly_Income 1_5500 2_8000 3_11000 4_15000 5_20000 6_27000 7_35000 8_5000 9_51000 98_0]]=1,1,0)</f>
        <v>0</v>
      </c>
      <c r="BQ601">
        <f>IF(Table13[[#This Row],[Monthly_Income 1_5500 2_8000 3_11000 4_15000 5_20000 6_27000 7_35000 8_5000 9_51000 98_0]]=2,1,0)</f>
        <v>0</v>
      </c>
      <c r="BR601">
        <f>IF(Table13[[#This Row],[Monthly_Income 1_5500 2_8000 3_11000 4_15000 5_20000 6_27000 7_35000 8_5000 9_51000 98_0]]=3,1,0)</f>
        <v>1</v>
      </c>
      <c r="BS601">
        <f>IF(Table13[[#This Row],[Monthly_Income 1_5500 2_8000 3_11000 4_15000 5_20000 6_27000 7_35000 8_5000 9_51000 98_0]]=4,1,0)</f>
        <v>0</v>
      </c>
      <c r="BT601">
        <f>IF(Table13[[#This Row],[Monthly_Income 1_5500 2_8000 3_11000 4_15000 5_20000 6_27000 7_35000 8_5000 9_51000 98_0]]=5,1,0)</f>
        <v>0</v>
      </c>
      <c r="BU601">
        <f>IF(Table13[[#This Row],[Monthly_Income 1_5500 2_8000 3_11000 4_15000 5_20000 6_27000 7_35000 8_5000 9_51000 98_0]]=6,1,0)</f>
        <v>0</v>
      </c>
      <c r="BV601">
        <f>IF(Table13[[#This Row],[Monthly_Income 1_5500 2_8000 3_11000 4_15000 5_20000 6_27000 7_35000 8_5000 9_51000 98_0]]=7,1,0)</f>
        <v>0</v>
      </c>
      <c r="BW601">
        <f>IF(Table13[[#This Row],[Monthly_Income 1_5500 2_8000 3_11000 4_15000 5_20000 6_27000 7_35000 8_5000 9_51000 98_0]]=8,1,0)</f>
        <v>0</v>
      </c>
      <c r="BX601">
        <f>IF(Table13[[#This Row],[Monthly_Income 1_5500 2_8000 3_11000 4_15000 5_20000 6_27000 7_35000 8_5000 9_51000 98_0]]=9,1,0)</f>
        <v>0</v>
      </c>
      <c r="BY601">
        <f>IF(Table13[[#This Row],[Monthly_Income 1_5500 2_8000 3_11000 4_15000 5_20000 6_27000 7_35000 8_5000 9_51000 98_0]]=98,1,0)</f>
        <v>0</v>
      </c>
      <c r="BZ601">
        <v>5</v>
      </c>
      <c r="CA601">
        <f>IF(Table13[[#This Row],[Monthly_Household_Income]]=1,1,0)</f>
        <v>0</v>
      </c>
      <c r="CB601">
        <f>IF(Table13[[#This Row],[Monthly_Household_Income]]=2,1,0)</f>
        <v>0</v>
      </c>
      <c r="CC601">
        <f>IF(Table13[[#This Row],[Monthly_Household_Income]]=3,1,0)</f>
        <v>0</v>
      </c>
      <c r="CD601">
        <f>IF(Table13[[#This Row],[Monthly_Household_Income]]=4,1,0)</f>
        <v>0</v>
      </c>
      <c r="CE601">
        <f>IF(Table13[[#This Row],[Monthly_Household_Income]]=5,1,0)</f>
        <v>1</v>
      </c>
      <c r="CF601">
        <f>IF(Table13[[#This Row],[Monthly_Household_Income]]=6,1,0)</f>
        <v>0</v>
      </c>
      <c r="CG601">
        <f>IF(Table13[[#This Row],[Monthly_Household_Income]]=7,1,0)</f>
        <v>0</v>
      </c>
      <c r="CH601">
        <f>IF(Table13[[#This Row],[Monthly_Household_Income]]=8,1,0)</f>
        <v>0</v>
      </c>
      <c r="CI601">
        <f>IF(Table13[[#This Row],[Monthly_Household_Income]]=9,1,0)</f>
        <v>0</v>
      </c>
      <c r="CJ601">
        <f>IF(Table13[[#This Row],[Monthly_Household_Income]]=98,1,0)</f>
        <v>0</v>
      </c>
    </row>
    <row r="602" spans="1:88">
      <c r="A602">
        <v>2203</v>
      </c>
      <c r="B602" s="1">
        <v>42959</v>
      </c>
      <c r="C602" t="s">
        <v>39</v>
      </c>
      <c r="D602">
        <v>8</v>
      </c>
      <c r="E602">
        <v>8</v>
      </c>
      <c r="F602">
        <v>8</v>
      </c>
      <c r="G602">
        <v>7</v>
      </c>
      <c r="H602">
        <v>6</v>
      </c>
      <c r="I602">
        <v>6</v>
      </c>
      <c r="J602" t="s">
        <v>15</v>
      </c>
      <c r="K602">
        <v>7</v>
      </c>
      <c r="L602">
        <v>6</v>
      </c>
      <c r="M602">
        <v>6</v>
      </c>
      <c r="N602">
        <v>7</v>
      </c>
      <c r="O602">
        <v>7</v>
      </c>
      <c r="P602">
        <v>6</v>
      </c>
      <c r="Q602">
        <v>7</v>
      </c>
      <c r="R602">
        <v>6</v>
      </c>
      <c r="S602">
        <v>7</v>
      </c>
      <c r="T602">
        <v>7</v>
      </c>
      <c r="U602">
        <v>6</v>
      </c>
      <c r="V602">
        <v>6</v>
      </c>
      <c r="W602">
        <v>7</v>
      </c>
      <c r="X602">
        <v>6</v>
      </c>
      <c r="Y602">
        <v>7</v>
      </c>
      <c r="Z602">
        <v>7</v>
      </c>
      <c r="AA602">
        <v>6</v>
      </c>
      <c r="AB602">
        <v>6</v>
      </c>
      <c r="AC602">
        <v>1</v>
      </c>
      <c r="AD602">
        <f>IF(Table13[[#This Row],[payment]]=1,1,0)</f>
        <v>1</v>
      </c>
      <c r="AE602">
        <f>IF(Table13[[#This Row],[payment]]=2,1,0)</f>
        <v>0</v>
      </c>
      <c r="AF602">
        <f>IF(Table13[[#This Row],[payment]]=3,1,0)</f>
        <v>0</v>
      </c>
      <c r="AG602">
        <v>1</v>
      </c>
      <c r="AH602">
        <f>IF(Table13[[#This Row],[method_payment]]=1,1,0)</f>
        <v>1</v>
      </c>
      <c r="AI602">
        <f>IF(Table13[[#This Row],[method_payment]]=2,1,0)</f>
        <v>0</v>
      </c>
      <c r="AJ602">
        <f>IF(Table13[[#This Row],[method_payment]]=3,1,0)</f>
        <v>0</v>
      </c>
      <c r="AK602">
        <f>IF(Table13[[#This Row],[method_payment]]=5,1,0)</f>
        <v>0</v>
      </c>
      <c r="AL602">
        <f>IF(Table13[[#This Row],[method_payment]]=6,1,0)</f>
        <v>0</v>
      </c>
      <c r="AM602" t="s">
        <v>15</v>
      </c>
      <c r="AN602" t="s">
        <v>15</v>
      </c>
      <c r="AO602">
        <v>3</v>
      </c>
      <c r="AP602" s="2">
        <v>235.08</v>
      </c>
      <c r="AQ602" s="3">
        <f>IF(AND(Table13[[#This Row],[Average_amount_spent_per_visit_last_3_months]]&gt;=1,Table13[[#This Row],[Average_amount_spent_per_visit_last_3_months]]&lt;=999),1,0)</f>
        <v>1</v>
      </c>
      <c r="AR602" s="3">
        <f>IF(AND(Table13[[#This Row],[Average_amount_spent_per_visit_last_3_months]]&gt;=1000,Table13[[#This Row],[Average_amount_spent_per_visit_last_3_months]]&lt;=6700),1,0)</f>
        <v>0</v>
      </c>
      <c r="AS602">
        <v>1</v>
      </c>
      <c r="AT602">
        <v>34</v>
      </c>
      <c r="AU602">
        <f>IF(AND(Table13[[#This Row],[Age]]&gt;=18,Table13[[#This Row],[Age]]&lt;=25),1,0)</f>
        <v>0</v>
      </c>
      <c r="AV602">
        <f>IF(AND(Table13[[#This Row],[Age]]&gt;=26,Table13[[#This Row],[Age]]&lt;=35),1,0)</f>
        <v>1</v>
      </c>
      <c r="AW602">
        <f>IF(AND(Table13[[#This Row],[Age]]&gt;=36,Table13[[#This Row],[Age]]&lt;=45),1,0)</f>
        <v>0</v>
      </c>
      <c r="AX602">
        <f>IF(AND(Table13[[#This Row],[Age]]&gt;=46,Table13[[#This Row],[Age]]&lt;=55),1,0)</f>
        <v>0</v>
      </c>
      <c r="AY602">
        <f>IF(AND(Table13[[#This Row],[Age]]&gt;=56,Table13[[#This Row],[Age]]&lt;=67),1,0)</f>
        <v>0</v>
      </c>
      <c r="AZ602" t="s">
        <v>24</v>
      </c>
      <c r="BA602">
        <f>IF(Table13[[#This Row],[Marital Status]]="Married",1,0)</f>
        <v>0</v>
      </c>
      <c r="BB602">
        <f>IF(Table13[[#This Row],[Marital Status]]="Single",1,0)</f>
        <v>1</v>
      </c>
      <c r="BC602" t="s">
        <v>27</v>
      </c>
      <c r="BD602">
        <f>IF(Table13[[#This Row],[gender]]="Male",1,0)</f>
        <v>1</v>
      </c>
      <c r="BE602">
        <f>IF(Table13[[#This Row],[gender]]="Female",1,0)</f>
        <v>0</v>
      </c>
      <c r="BF602" t="s">
        <v>23</v>
      </c>
      <c r="BG602">
        <f>IF(Table13[[#This Row],[Highest level of Education]]="Did not attend school",1,0)</f>
        <v>0</v>
      </c>
      <c r="BH602">
        <f>IF(Table13[[#This Row],[Highest level of Education]]="K12 completed",1,0)</f>
        <v>0</v>
      </c>
      <c r="BI602">
        <f>IF(Table13[[#This Row],[Highest level of Education]]="High School Completed",1,0)</f>
        <v>0</v>
      </c>
      <c r="BJ602">
        <f>IF(Table13[[#This Row],[Highest level of Education]]="Technical Diploma/Partially completed College",1,0)</f>
        <v>1</v>
      </c>
      <c r="BK602">
        <f>IF(Table13[[#This Row],[Highest level of Education]]="University/College Degree",1,0)</f>
        <v>0</v>
      </c>
      <c r="BL602">
        <f>IF(Table13[[#This Row],[Highest level of Education]]="Post-graduate education",1,0)</f>
        <v>0</v>
      </c>
      <c r="BM602">
        <v>0</v>
      </c>
      <c r="BN602">
        <v>1</v>
      </c>
      <c r="BO602">
        <v>2</v>
      </c>
      <c r="BP602">
        <f>IF(Table13[[#This Row],[Monthly_Income 1_5500 2_8000 3_11000 4_15000 5_20000 6_27000 7_35000 8_5000 9_51000 98_0]]=1,1,0)</f>
        <v>0</v>
      </c>
      <c r="BQ602">
        <f>IF(Table13[[#This Row],[Monthly_Income 1_5500 2_8000 3_11000 4_15000 5_20000 6_27000 7_35000 8_5000 9_51000 98_0]]=2,1,0)</f>
        <v>1</v>
      </c>
      <c r="BR602">
        <f>IF(Table13[[#This Row],[Monthly_Income 1_5500 2_8000 3_11000 4_15000 5_20000 6_27000 7_35000 8_5000 9_51000 98_0]]=3,1,0)</f>
        <v>0</v>
      </c>
      <c r="BS602">
        <f>IF(Table13[[#This Row],[Monthly_Income 1_5500 2_8000 3_11000 4_15000 5_20000 6_27000 7_35000 8_5000 9_51000 98_0]]=4,1,0)</f>
        <v>0</v>
      </c>
      <c r="BT602">
        <f>IF(Table13[[#This Row],[Monthly_Income 1_5500 2_8000 3_11000 4_15000 5_20000 6_27000 7_35000 8_5000 9_51000 98_0]]=5,1,0)</f>
        <v>0</v>
      </c>
      <c r="BU602">
        <f>IF(Table13[[#This Row],[Monthly_Income 1_5500 2_8000 3_11000 4_15000 5_20000 6_27000 7_35000 8_5000 9_51000 98_0]]=6,1,0)</f>
        <v>0</v>
      </c>
      <c r="BV602">
        <f>IF(Table13[[#This Row],[Monthly_Income 1_5500 2_8000 3_11000 4_15000 5_20000 6_27000 7_35000 8_5000 9_51000 98_0]]=7,1,0)</f>
        <v>0</v>
      </c>
      <c r="BW602">
        <f>IF(Table13[[#This Row],[Monthly_Income 1_5500 2_8000 3_11000 4_15000 5_20000 6_27000 7_35000 8_5000 9_51000 98_0]]=8,1,0)</f>
        <v>0</v>
      </c>
      <c r="BX602">
        <f>IF(Table13[[#This Row],[Monthly_Income 1_5500 2_8000 3_11000 4_15000 5_20000 6_27000 7_35000 8_5000 9_51000 98_0]]=9,1,0)</f>
        <v>0</v>
      </c>
      <c r="BY602">
        <f>IF(Table13[[#This Row],[Monthly_Income 1_5500 2_8000 3_11000 4_15000 5_20000 6_27000 7_35000 8_5000 9_51000 98_0]]=98,1,0)</f>
        <v>0</v>
      </c>
      <c r="BZ602">
        <v>5</v>
      </c>
      <c r="CA602">
        <f>IF(Table13[[#This Row],[Monthly_Household_Income]]=1,1,0)</f>
        <v>0</v>
      </c>
      <c r="CB602">
        <f>IF(Table13[[#This Row],[Monthly_Household_Income]]=2,1,0)</f>
        <v>0</v>
      </c>
      <c r="CC602">
        <f>IF(Table13[[#This Row],[Monthly_Household_Income]]=3,1,0)</f>
        <v>0</v>
      </c>
      <c r="CD602">
        <f>IF(Table13[[#This Row],[Monthly_Household_Income]]=4,1,0)</f>
        <v>0</v>
      </c>
      <c r="CE602">
        <f>IF(Table13[[#This Row],[Monthly_Household_Income]]=5,1,0)</f>
        <v>1</v>
      </c>
      <c r="CF602">
        <f>IF(Table13[[#This Row],[Monthly_Household_Income]]=6,1,0)</f>
        <v>0</v>
      </c>
      <c r="CG602">
        <f>IF(Table13[[#This Row],[Monthly_Household_Income]]=7,1,0)</f>
        <v>0</v>
      </c>
      <c r="CH602">
        <f>IF(Table13[[#This Row],[Monthly_Household_Income]]=8,1,0)</f>
        <v>0</v>
      </c>
      <c r="CI602">
        <f>IF(Table13[[#This Row],[Monthly_Household_Income]]=9,1,0)</f>
        <v>0</v>
      </c>
      <c r="CJ602">
        <f>IF(Table13[[#This Row],[Monthly_Household_Income]]=98,1,0)</f>
        <v>0</v>
      </c>
    </row>
    <row r="603" spans="1:88">
      <c r="A603">
        <v>2206</v>
      </c>
      <c r="B603" s="1">
        <v>43001</v>
      </c>
      <c r="C603" t="s">
        <v>29</v>
      </c>
      <c r="D603">
        <v>6</v>
      </c>
      <c r="E603">
        <v>8</v>
      </c>
      <c r="F603">
        <v>7</v>
      </c>
      <c r="G603">
        <v>7</v>
      </c>
      <c r="H603">
        <v>7</v>
      </c>
      <c r="I603">
        <v>7</v>
      </c>
      <c r="J603" t="s">
        <v>15</v>
      </c>
      <c r="K603">
        <v>7</v>
      </c>
      <c r="L603">
        <v>9</v>
      </c>
      <c r="M603">
        <v>6</v>
      </c>
      <c r="N603">
        <v>8</v>
      </c>
      <c r="O603">
        <v>6</v>
      </c>
      <c r="P603">
        <v>8</v>
      </c>
      <c r="Q603">
        <v>8</v>
      </c>
      <c r="R603">
        <v>7</v>
      </c>
      <c r="S603">
        <v>6</v>
      </c>
      <c r="T603">
        <v>7</v>
      </c>
      <c r="U603">
        <v>8</v>
      </c>
      <c r="V603">
        <v>6</v>
      </c>
      <c r="W603">
        <v>8</v>
      </c>
      <c r="X603">
        <v>7</v>
      </c>
      <c r="Y603">
        <v>9</v>
      </c>
      <c r="Z603">
        <v>8</v>
      </c>
      <c r="AA603">
        <v>6</v>
      </c>
      <c r="AB603">
        <v>7</v>
      </c>
      <c r="AC603">
        <v>2</v>
      </c>
      <c r="AD603">
        <f>IF(Table13[[#This Row],[payment]]=1,1,0)</f>
        <v>0</v>
      </c>
      <c r="AE603">
        <f>IF(Table13[[#This Row],[payment]]=2,1,0)</f>
        <v>1</v>
      </c>
      <c r="AF603">
        <f>IF(Table13[[#This Row],[payment]]=3,1,0)</f>
        <v>0</v>
      </c>
      <c r="AG603">
        <v>1</v>
      </c>
      <c r="AH603">
        <f>IF(Table13[[#This Row],[method_payment]]=1,1,0)</f>
        <v>1</v>
      </c>
      <c r="AI603">
        <f>IF(Table13[[#This Row],[method_payment]]=2,1,0)</f>
        <v>0</v>
      </c>
      <c r="AJ603">
        <f>IF(Table13[[#This Row],[method_payment]]=3,1,0)</f>
        <v>0</v>
      </c>
      <c r="AK603">
        <f>IF(Table13[[#This Row],[method_payment]]=5,1,0)</f>
        <v>0</v>
      </c>
      <c r="AL603">
        <f>IF(Table13[[#This Row],[method_payment]]=6,1,0)</f>
        <v>0</v>
      </c>
      <c r="AM603" t="s">
        <v>16</v>
      </c>
      <c r="AN603" t="s">
        <v>15</v>
      </c>
      <c r="AO603">
        <v>4</v>
      </c>
      <c r="AP603" s="2">
        <v>249.85</v>
      </c>
      <c r="AQ603" s="3">
        <f>IF(AND(Table13[[#This Row],[Average_amount_spent_per_visit_last_3_months]]&gt;=1,Table13[[#This Row],[Average_amount_spent_per_visit_last_3_months]]&lt;=999),1,0)</f>
        <v>1</v>
      </c>
      <c r="AR603" s="3">
        <f>IF(AND(Table13[[#This Row],[Average_amount_spent_per_visit_last_3_months]]&gt;=1000,Table13[[#This Row],[Average_amount_spent_per_visit_last_3_months]]&lt;=6700),1,0)</f>
        <v>0</v>
      </c>
      <c r="AS603">
        <v>2</v>
      </c>
      <c r="AT603">
        <v>28</v>
      </c>
      <c r="AU603">
        <f>IF(AND(Table13[[#This Row],[Age]]&gt;=18,Table13[[#This Row],[Age]]&lt;=25),1,0)</f>
        <v>0</v>
      </c>
      <c r="AV603">
        <f>IF(AND(Table13[[#This Row],[Age]]&gt;=26,Table13[[#This Row],[Age]]&lt;=35),1,0)</f>
        <v>1</v>
      </c>
      <c r="AW603">
        <f>IF(AND(Table13[[#This Row],[Age]]&gt;=36,Table13[[#This Row],[Age]]&lt;=45),1,0)</f>
        <v>0</v>
      </c>
      <c r="AX603">
        <f>IF(AND(Table13[[#This Row],[Age]]&gt;=46,Table13[[#This Row],[Age]]&lt;=55),1,0)</f>
        <v>0</v>
      </c>
      <c r="AY603">
        <f>IF(AND(Table13[[#This Row],[Age]]&gt;=56,Table13[[#This Row],[Age]]&lt;=67),1,0)</f>
        <v>0</v>
      </c>
      <c r="AZ603" t="s">
        <v>24</v>
      </c>
      <c r="BA603">
        <f>IF(Table13[[#This Row],[Marital Status]]="Married",1,0)</f>
        <v>0</v>
      </c>
      <c r="BB603">
        <f>IF(Table13[[#This Row],[Marital Status]]="Single",1,0)</f>
        <v>1</v>
      </c>
      <c r="BC603" t="s">
        <v>27</v>
      </c>
      <c r="BD603">
        <f>IF(Table13[[#This Row],[gender]]="Male",1,0)</f>
        <v>1</v>
      </c>
      <c r="BE603">
        <f>IF(Table13[[#This Row],[gender]]="Female",1,0)</f>
        <v>0</v>
      </c>
      <c r="BF603" t="s">
        <v>23</v>
      </c>
      <c r="BG603">
        <f>IF(Table13[[#This Row],[Highest level of Education]]="Did not attend school",1,0)</f>
        <v>0</v>
      </c>
      <c r="BH603">
        <f>IF(Table13[[#This Row],[Highest level of Education]]="K12 completed",1,0)</f>
        <v>0</v>
      </c>
      <c r="BI603">
        <f>IF(Table13[[#This Row],[Highest level of Education]]="High School Completed",1,0)</f>
        <v>0</v>
      </c>
      <c r="BJ603">
        <f>IF(Table13[[#This Row],[Highest level of Education]]="Technical Diploma/Partially completed College",1,0)</f>
        <v>1</v>
      </c>
      <c r="BK603">
        <f>IF(Table13[[#This Row],[Highest level of Education]]="University/College Degree",1,0)</f>
        <v>0</v>
      </c>
      <c r="BL603">
        <f>IF(Table13[[#This Row],[Highest level of Education]]="Post-graduate education",1,0)</f>
        <v>0</v>
      </c>
      <c r="BM603">
        <v>0</v>
      </c>
      <c r="BN603">
        <v>1</v>
      </c>
      <c r="BO603">
        <v>2</v>
      </c>
      <c r="BP603">
        <f>IF(Table13[[#This Row],[Monthly_Income 1_5500 2_8000 3_11000 4_15000 5_20000 6_27000 7_35000 8_5000 9_51000 98_0]]=1,1,0)</f>
        <v>0</v>
      </c>
      <c r="BQ603">
        <f>IF(Table13[[#This Row],[Monthly_Income 1_5500 2_8000 3_11000 4_15000 5_20000 6_27000 7_35000 8_5000 9_51000 98_0]]=2,1,0)</f>
        <v>1</v>
      </c>
      <c r="BR603">
        <f>IF(Table13[[#This Row],[Monthly_Income 1_5500 2_8000 3_11000 4_15000 5_20000 6_27000 7_35000 8_5000 9_51000 98_0]]=3,1,0)</f>
        <v>0</v>
      </c>
      <c r="BS603">
        <f>IF(Table13[[#This Row],[Monthly_Income 1_5500 2_8000 3_11000 4_15000 5_20000 6_27000 7_35000 8_5000 9_51000 98_0]]=4,1,0)</f>
        <v>0</v>
      </c>
      <c r="BT603">
        <f>IF(Table13[[#This Row],[Monthly_Income 1_5500 2_8000 3_11000 4_15000 5_20000 6_27000 7_35000 8_5000 9_51000 98_0]]=5,1,0)</f>
        <v>0</v>
      </c>
      <c r="BU603">
        <f>IF(Table13[[#This Row],[Monthly_Income 1_5500 2_8000 3_11000 4_15000 5_20000 6_27000 7_35000 8_5000 9_51000 98_0]]=6,1,0)</f>
        <v>0</v>
      </c>
      <c r="BV603">
        <f>IF(Table13[[#This Row],[Monthly_Income 1_5500 2_8000 3_11000 4_15000 5_20000 6_27000 7_35000 8_5000 9_51000 98_0]]=7,1,0)</f>
        <v>0</v>
      </c>
      <c r="BW603">
        <f>IF(Table13[[#This Row],[Monthly_Income 1_5500 2_8000 3_11000 4_15000 5_20000 6_27000 7_35000 8_5000 9_51000 98_0]]=8,1,0)</f>
        <v>0</v>
      </c>
      <c r="BX603">
        <f>IF(Table13[[#This Row],[Monthly_Income 1_5500 2_8000 3_11000 4_15000 5_20000 6_27000 7_35000 8_5000 9_51000 98_0]]=9,1,0)</f>
        <v>0</v>
      </c>
      <c r="BY603">
        <f>IF(Table13[[#This Row],[Monthly_Income 1_5500 2_8000 3_11000 4_15000 5_20000 6_27000 7_35000 8_5000 9_51000 98_0]]=98,1,0)</f>
        <v>0</v>
      </c>
      <c r="BZ603">
        <v>7</v>
      </c>
      <c r="CA603">
        <f>IF(Table13[[#This Row],[Monthly_Household_Income]]=1,1,0)</f>
        <v>0</v>
      </c>
      <c r="CB603">
        <f>IF(Table13[[#This Row],[Monthly_Household_Income]]=2,1,0)</f>
        <v>0</v>
      </c>
      <c r="CC603">
        <f>IF(Table13[[#This Row],[Monthly_Household_Income]]=3,1,0)</f>
        <v>0</v>
      </c>
      <c r="CD603">
        <f>IF(Table13[[#This Row],[Monthly_Household_Income]]=4,1,0)</f>
        <v>0</v>
      </c>
      <c r="CE603">
        <f>IF(Table13[[#This Row],[Monthly_Household_Income]]=5,1,0)</f>
        <v>0</v>
      </c>
      <c r="CF603">
        <f>IF(Table13[[#This Row],[Monthly_Household_Income]]=6,1,0)</f>
        <v>0</v>
      </c>
      <c r="CG603">
        <f>IF(Table13[[#This Row],[Monthly_Household_Income]]=7,1,0)</f>
        <v>1</v>
      </c>
      <c r="CH603">
        <f>IF(Table13[[#This Row],[Monthly_Household_Income]]=8,1,0)</f>
        <v>0</v>
      </c>
      <c r="CI603">
        <f>IF(Table13[[#This Row],[Monthly_Household_Income]]=9,1,0)</f>
        <v>0</v>
      </c>
      <c r="CJ603">
        <f>IF(Table13[[#This Row],[Monthly_Household_Income]]=98,1,0)</f>
        <v>0</v>
      </c>
    </row>
    <row r="604" spans="1:88">
      <c r="A604">
        <v>2219</v>
      </c>
      <c r="B604" s="1">
        <v>43192</v>
      </c>
      <c r="C604" t="s">
        <v>2</v>
      </c>
      <c r="D604">
        <v>9</v>
      </c>
      <c r="E604">
        <v>10</v>
      </c>
      <c r="F604">
        <v>9</v>
      </c>
      <c r="G604">
        <v>10</v>
      </c>
      <c r="H604">
        <v>10</v>
      </c>
      <c r="I604">
        <v>8</v>
      </c>
      <c r="J604" t="s">
        <v>16</v>
      </c>
      <c r="K604">
        <v>9</v>
      </c>
      <c r="L604">
        <v>10</v>
      </c>
      <c r="M604">
        <v>8</v>
      </c>
      <c r="N604">
        <v>9</v>
      </c>
      <c r="O604">
        <v>10</v>
      </c>
      <c r="P604">
        <v>10</v>
      </c>
      <c r="Q604">
        <v>7</v>
      </c>
      <c r="R604">
        <v>7</v>
      </c>
      <c r="S604">
        <v>10</v>
      </c>
      <c r="T604">
        <v>10</v>
      </c>
      <c r="U604">
        <v>10</v>
      </c>
      <c r="V604">
        <v>7</v>
      </c>
      <c r="W604">
        <v>8</v>
      </c>
      <c r="X604">
        <v>7</v>
      </c>
      <c r="Y604">
        <v>7</v>
      </c>
      <c r="Z604">
        <v>10</v>
      </c>
      <c r="AA604">
        <v>7</v>
      </c>
      <c r="AB604">
        <v>0</v>
      </c>
      <c r="AC604">
        <v>1</v>
      </c>
      <c r="AD604">
        <f>IF(Table13[[#This Row],[payment]]=1,1,0)</f>
        <v>1</v>
      </c>
      <c r="AE604">
        <f>IF(Table13[[#This Row],[payment]]=2,1,0)</f>
        <v>0</v>
      </c>
      <c r="AF604">
        <f>IF(Table13[[#This Row],[payment]]=3,1,0)</f>
        <v>0</v>
      </c>
      <c r="AG604">
        <v>3</v>
      </c>
      <c r="AH604">
        <f>IF(Table13[[#This Row],[method_payment]]=1,1,0)</f>
        <v>0</v>
      </c>
      <c r="AI604">
        <f>IF(Table13[[#This Row],[method_payment]]=2,1,0)</f>
        <v>0</v>
      </c>
      <c r="AJ604">
        <f>IF(Table13[[#This Row],[method_payment]]=3,1,0)</f>
        <v>1</v>
      </c>
      <c r="AK604">
        <f>IF(Table13[[#This Row],[method_payment]]=5,1,0)</f>
        <v>0</v>
      </c>
      <c r="AL604">
        <f>IF(Table13[[#This Row],[method_payment]]=6,1,0)</f>
        <v>0</v>
      </c>
      <c r="AM604" t="s">
        <v>16</v>
      </c>
      <c r="AN604" t="s">
        <v>16</v>
      </c>
      <c r="AO604">
        <v>1</v>
      </c>
      <c r="AP604" s="2">
        <v>255.28</v>
      </c>
      <c r="AQ604" s="3">
        <f>IF(AND(Table13[[#This Row],[Average_amount_spent_per_visit_last_3_months]]&gt;=1,Table13[[#This Row],[Average_amount_spent_per_visit_last_3_months]]&lt;=999),1,0)</f>
        <v>1</v>
      </c>
      <c r="AR604" s="3">
        <f>IF(AND(Table13[[#This Row],[Average_amount_spent_per_visit_last_3_months]]&gt;=1000,Table13[[#This Row],[Average_amount_spent_per_visit_last_3_months]]&lt;=6700),1,0)</f>
        <v>0</v>
      </c>
      <c r="AS604">
        <v>1</v>
      </c>
      <c r="AT604">
        <v>19</v>
      </c>
      <c r="AU604">
        <f>IF(AND(Table13[[#This Row],[Age]]&gt;=18,Table13[[#This Row],[Age]]&lt;=25),1,0)</f>
        <v>1</v>
      </c>
      <c r="AV604">
        <f>IF(AND(Table13[[#This Row],[Age]]&gt;=26,Table13[[#This Row],[Age]]&lt;=35),1,0)</f>
        <v>0</v>
      </c>
      <c r="AW604">
        <f>IF(AND(Table13[[#This Row],[Age]]&gt;=36,Table13[[#This Row],[Age]]&lt;=45),1,0)</f>
        <v>0</v>
      </c>
      <c r="AX604">
        <f>IF(AND(Table13[[#This Row],[Age]]&gt;=46,Table13[[#This Row],[Age]]&lt;=55),1,0)</f>
        <v>0</v>
      </c>
      <c r="AY604">
        <f>IF(AND(Table13[[#This Row],[Age]]&gt;=56,Table13[[#This Row],[Age]]&lt;=67),1,0)</f>
        <v>0</v>
      </c>
      <c r="AZ604" t="s">
        <v>24</v>
      </c>
      <c r="BA604">
        <f>IF(Table13[[#This Row],[Marital Status]]="Married",1,0)</f>
        <v>0</v>
      </c>
      <c r="BB604">
        <f>IF(Table13[[#This Row],[Marital Status]]="Single",1,0)</f>
        <v>1</v>
      </c>
      <c r="BC604" t="s">
        <v>27</v>
      </c>
      <c r="BD604">
        <f>IF(Table13[[#This Row],[gender]]="Male",1,0)</f>
        <v>1</v>
      </c>
      <c r="BE604">
        <f>IF(Table13[[#This Row],[gender]]="Female",1,0)</f>
        <v>0</v>
      </c>
      <c r="BF604" t="s">
        <v>22</v>
      </c>
      <c r="BG604">
        <f>IF(Table13[[#This Row],[Highest level of Education]]="Did not attend school",1,0)</f>
        <v>0</v>
      </c>
      <c r="BH604">
        <f>IF(Table13[[#This Row],[Highest level of Education]]="K12 completed",1,0)</f>
        <v>1</v>
      </c>
      <c r="BI604">
        <f>IF(Table13[[#This Row],[Highest level of Education]]="High School Completed",1,0)</f>
        <v>0</v>
      </c>
      <c r="BJ604">
        <f>IF(Table13[[#This Row],[Highest level of Education]]="Technical Diploma/Partially completed College",1,0)</f>
        <v>0</v>
      </c>
      <c r="BK604">
        <f>IF(Table13[[#This Row],[Highest level of Education]]="University/College Degree",1,0)</f>
        <v>0</v>
      </c>
      <c r="BL604">
        <f>IF(Table13[[#This Row],[Highest level of Education]]="Post-graduate education",1,0)</f>
        <v>0</v>
      </c>
      <c r="BM604">
        <v>0</v>
      </c>
      <c r="BN604">
        <v>5</v>
      </c>
      <c r="BO604" t="s">
        <v>1</v>
      </c>
      <c r="BP604">
        <f>IF(Table13[[#This Row],[Monthly_Income 1_5500 2_8000 3_11000 4_15000 5_20000 6_27000 7_35000 8_5000 9_51000 98_0]]=1,1,0)</f>
        <v>0</v>
      </c>
      <c r="BQ604">
        <f>IF(Table13[[#This Row],[Monthly_Income 1_5500 2_8000 3_11000 4_15000 5_20000 6_27000 7_35000 8_5000 9_51000 98_0]]=2,1,0)</f>
        <v>0</v>
      </c>
      <c r="BR604">
        <f>IF(Table13[[#This Row],[Monthly_Income 1_5500 2_8000 3_11000 4_15000 5_20000 6_27000 7_35000 8_5000 9_51000 98_0]]=3,1,0)</f>
        <v>0</v>
      </c>
      <c r="BS604">
        <f>IF(Table13[[#This Row],[Monthly_Income 1_5500 2_8000 3_11000 4_15000 5_20000 6_27000 7_35000 8_5000 9_51000 98_0]]=4,1,0)</f>
        <v>0</v>
      </c>
      <c r="BT604">
        <f>IF(Table13[[#This Row],[Monthly_Income 1_5500 2_8000 3_11000 4_15000 5_20000 6_27000 7_35000 8_5000 9_51000 98_0]]=5,1,0)</f>
        <v>0</v>
      </c>
      <c r="BU604">
        <f>IF(Table13[[#This Row],[Monthly_Income 1_5500 2_8000 3_11000 4_15000 5_20000 6_27000 7_35000 8_5000 9_51000 98_0]]=6,1,0)</f>
        <v>0</v>
      </c>
      <c r="BV604">
        <f>IF(Table13[[#This Row],[Monthly_Income 1_5500 2_8000 3_11000 4_15000 5_20000 6_27000 7_35000 8_5000 9_51000 98_0]]=7,1,0)</f>
        <v>0</v>
      </c>
      <c r="BW604">
        <f>IF(Table13[[#This Row],[Monthly_Income 1_5500 2_8000 3_11000 4_15000 5_20000 6_27000 7_35000 8_5000 9_51000 98_0]]=8,1,0)</f>
        <v>0</v>
      </c>
      <c r="BX604">
        <f>IF(Table13[[#This Row],[Monthly_Income 1_5500 2_8000 3_11000 4_15000 5_20000 6_27000 7_35000 8_5000 9_51000 98_0]]=9,1,0)</f>
        <v>0</v>
      </c>
      <c r="BY604">
        <f>IF(Table13[[#This Row],[Monthly_Income 1_5500 2_8000 3_11000 4_15000 5_20000 6_27000 7_35000 8_5000 9_51000 98_0]]=98,1,0)</f>
        <v>0</v>
      </c>
      <c r="BZ604">
        <v>97</v>
      </c>
      <c r="CA604">
        <f>IF(Table13[[#This Row],[Monthly_Household_Income]]=1,1,0)</f>
        <v>0</v>
      </c>
      <c r="CB604">
        <f>IF(Table13[[#This Row],[Monthly_Household_Income]]=2,1,0)</f>
        <v>0</v>
      </c>
      <c r="CC604">
        <f>IF(Table13[[#This Row],[Monthly_Household_Income]]=3,1,0)</f>
        <v>0</v>
      </c>
      <c r="CD604">
        <f>IF(Table13[[#This Row],[Monthly_Household_Income]]=4,1,0)</f>
        <v>0</v>
      </c>
      <c r="CE604">
        <f>IF(Table13[[#This Row],[Monthly_Household_Income]]=5,1,0)</f>
        <v>0</v>
      </c>
      <c r="CF604">
        <f>IF(Table13[[#This Row],[Monthly_Household_Income]]=6,1,0)</f>
        <v>0</v>
      </c>
      <c r="CG604">
        <f>IF(Table13[[#This Row],[Monthly_Household_Income]]=7,1,0)</f>
        <v>0</v>
      </c>
      <c r="CH604">
        <f>IF(Table13[[#This Row],[Monthly_Household_Income]]=8,1,0)</f>
        <v>0</v>
      </c>
      <c r="CI604">
        <f>IF(Table13[[#This Row],[Monthly_Household_Income]]=9,1,0)</f>
        <v>0</v>
      </c>
      <c r="CJ604">
        <f>IF(Table13[[#This Row],[Monthly_Household_Income]]=98,1,0)</f>
        <v>0</v>
      </c>
    </row>
    <row r="605" spans="1:88">
      <c r="A605">
        <v>2223</v>
      </c>
      <c r="B605" s="1">
        <v>43005</v>
      </c>
      <c r="C605" t="s">
        <v>38</v>
      </c>
      <c r="D605">
        <v>9</v>
      </c>
      <c r="E605">
        <v>9</v>
      </c>
      <c r="F605">
        <v>9</v>
      </c>
      <c r="G605">
        <v>9</v>
      </c>
      <c r="H605">
        <v>9</v>
      </c>
      <c r="I605">
        <v>10</v>
      </c>
      <c r="J605" t="s">
        <v>16</v>
      </c>
      <c r="K605">
        <v>9</v>
      </c>
      <c r="L605">
        <v>7</v>
      </c>
      <c r="M605">
        <v>8</v>
      </c>
      <c r="N605">
        <v>10</v>
      </c>
      <c r="O605">
        <v>10</v>
      </c>
      <c r="P605">
        <v>9</v>
      </c>
      <c r="Q605">
        <v>8</v>
      </c>
      <c r="R605">
        <v>7</v>
      </c>
      <c r="S605">
        <v>7</v>
      </c>
      <c r="T605">
        <v>9</v>
      </c>
      <c r="U605">
        <v>10</v>
      </c>
      <c r="V605">
        <v>7</v>
      </c>
      <c r="W605">
        <v>10</v>
      </c>
      <c r="X605">
        <v>9</v>
      </c>
      <c r="Y605">
        <v>8</v>
      </c>
      <c r="Z605">
        <v>7</v>
      </c>
      <c r="AA605">
        <v>9</v>
      </c>
      <c r="AB605">
        <v>10</v>
      </c>
      <c r="AC605">
        <v>3</v>
      </c>
      <c r="AD605">
        <f>IF(Table13[[#This Row],[payment]]=1,1,0)</f>
        <v>0</v>
      </c>
      <c r="AE605">
        <f>IF(Table13[[#This Row],[payment]]=2,1,0)</f>
        <v>0</v>
      </c>
      <c r="AF605">
        <f>IF(Table13[[#This Row],[payment]]=3,1,0)</f>
        <v>1</v>
      </c>
      <c r="AG605">
        <v>6</v>
      </c>
      <c r="AH605">
        <f>IF(Table13[[#This Row],[method_payment]]=1,1,0)</f>
        <v>0</v>
      </c>
      <c r="AI605">
        <f>IF(Table13[[#This Row],[method_payment]]=2,1,0)</f>
        <v>0</v>
      </c>
      <c r="AJ605">
        <f>IF(Table13[[#This Row],[method_payment]]=3,1,0)</f>
        <v>0</v>
      </c>
      <c r="AK605">
        <f>IF(Table13[[#This Row],[method_payment]]=5,1,0)</f>
        <v>0</v>
      </c>
      <c r="AL605">
        <f>IF(Table13[[#This Row],[method_payment]]=6,1,0)</f>
        <v>1</v>
      </c>
      <c r="AM605" t="s">
        <v>16</v>
      </c>
      <c r="AN605" t="s">
        <v>15</v>
      </c>
      <c r="AO605">
        <v>1</v>
      </c>
      <c r="AP605" s="2">
        <v>2377.4</v>
      </c>
      <c r="AQ605" s="3">
        <f>IF(AND(Table13[[#This Row],[Average_amount_spent_per_visit_last_3_months]]&gt;=1,Table13[[#This Row],[Average_amount_spent_per_visit_last_3_months]]&lt;=999),1,0)</f>
        <v>0</v>
      </c>
      <c r="AR605" s="3">
        <f>IF(AND(Table13[[#This Row],[Average_amount_spent_per_visit_last_3_months]]&gt;=1000,Table13[[#This Row],[Average_amount_spent_per_visit_last_3_months]]&lt;=6700),1,0)</f>
        <v>1</v>
      </c>
      <c r="AS605">
        <v>3</v>
      </c>
      <c r="AT605">
        <v>41</v>
      </c>
      <c r="AU605">
        <f>IF(AND(Table13[[#This Row],[Age]]&gt;=18,Table13[[#This Row],[Age]]&lt;=25),1,0)</f>
        <v>0</v>
      </c>
      <c r="AV605">
        <f>IF(AND(Table13[[#This Row],[Age]]&gt;=26,Table13[[#This Row],[Age]]&lt;=35),1,0)</f>
        <v>0</v>
      </c>
      <c r="AW605">
        <f>IF(AND(Table13[[#This Row],[Age]]&gt;=36,Table13[[#This Row],[Age]]&lt;=45),1,0)</f>
        <v>1</v>
      </c>
      <c r="AX605">
        <f>IF(AND(Table13[[#This Row],[Age]]&gt;=46,Table13[[#This Row],[Age]]&lt;=55),1,0)</f>
        <v>0</v>
      </c>
      <c r="AY605">
        <f>IF(AND(Table13[[#This Row],[Age]]&gt;=56,Table13[[#This Row],[Age]]&lt;=67),1,0)</f>
        <v>0</v>
      </c>
      <c r="AZ605" t="s">
        <v>25</v>
      </c>
      <c r="BA605">
        <f>IF(Table13[[#This Row],[Marital Status]]="Married",1,0)</f>
        <v>1</v>
      </c>
      <c r="BB605">
        <f>IF(Table13[[#This Row],[Marital Status]]="Single",1,0)</f>
        <v>0</v>
      </c>
      <c r="BC605" t="s">
        <v>28</v>
      </c>
      <c r="BD605">
        <f>IF(Table13[[#This Row],[gender]]="Male",1,0)</f>
        <v>0</v>
      </c>
      <c r="BE605">
        <f>IF(Table13[[#This Row],[gender]]="Female",1,0)</f>
        <v>1</v>
      </c>
      <c r="BF605" t="s">
        <v>19</v>
      </c>
      <c r="BG605">
        <f>IF(Table13[[#This Row],[Highest level of Education]]="Did not attend school",1,0)</f>
        <v>0</v>
      </c>
      <c r="BH605">
        <f>IF(Table13[[#This Row],[Highest level of Education]]="K12 completed",1,0)</f>
        <v>0</v>
      </c>
      <c r="BI605">
        <f>IF(Table13[[#This Row],[Highest level of Education]]="High School Completed",1,0)</f>
        <v>0</v>
      </c>
      <c r="BJ605">
        <f>IF(Table13[[#This Row],[Highest level of Education]]="Technical Diploma/Partially completed College",1,0)</f>
        <v>0</v>
      </c>
      <c r="BK605">
        <f>IF(Table13[[#This Row],[Highest level of Education]]="University/College Degree",1,0)</f>
        <v>1</v>
      </c>
      <c r="BL605">
        <f>IF(Table13[[#This Row],[Highest level of Education]]="Post-graduate education",1,0)</f>
        <v>0</v>
      </c>
      <c r="BM605">
        <v>4</v>
      </c>
      <c r="BN605">
        <v>1</v>
      </c>
      <c r="BO605">
        <v>5</v>
      </c>
      <c r="BP605">
        <f>IF(Table13[[#This Row],[Monthly_Income 1_5500 2_8000 3_11000 4_15000 5_20000 6_27000 7_35000 8_5000 9_51000 98_0]]=1,1,0)</f>
        <v>0</v>
      </c>
      <c r="BQ605">
        <f>IF(Table13[[#This Row],[Monthly_Income 1_5500 2_8000 3_11000 4_15000 5_20000 6_27000 7_35000 8_5000 9_51000 98_0]]=2,1,0)</f>
        <v>0</v>
      </c>
      <c r="BR605">
        <f>IF(Table13[[#This Row],[Monthly_Income 1_5500 2_8000 3_11000 4_15000 5_20000 6_27000 7_35000 8_5000 9_51000 98_0]]=3,1,0)</f>
        <v>0</v>
      </c>
      <c r="BS605">
        <f>IF(Table13[[#This Row],[Monthly_Income 1_5500 2_8000 3_11000 4_15000 5_20000 6_27000 7_35000 8_5000 9_51000 98_0]]=4,1,0)</f>
        <v>0</v>
      </c>
      <c r="BT605">
        <f>IF(Table13[[#This Row],[Monthly_Income 1_5500 2_8000 3_11000 4_15000 5_20000 6_27000 7_35000 8_5000 9_51000 98_0]]=5,1,0)</f>
        <v>1</v>
      </c>
      <c r="BU605">
        <f>IF(Table13[[#This Row],[Monthly_Income 1_5500 2_8000 3_11000 4_15000 5_20000 6_27000 7_35000 8_5000 9_51000 98_0]]=6,1,0)</f>
        <v>0</v>
      </c>
      <c r="BV605">
        <f>IF(Table13[[#This Row],[Monthly_Income 1_5500 2_8000 3_11000 4_15000 5_20000 6_27000 7_35000 8_5000 9_51000 98_0]]=7,1,0)</f>
        <v>0</v>
      </c>
      <c r="BW605">
        <f>IF(Table13[[#This Row],[Monthly_Income 1_5500 2_8000 3_11000 4_15000 5_20000 6_27000 7_35000 8_5000 9_51000 98_0]]=8,1,0)</f>
        <v>0</v>
      </c>
      <c r="BX605">
        <f>IF(Table13[[#This Row],[Monthly_Income 1_5500 2_8000 3_11000 4_15000 5_20000 6_27000 7_35000 8_5000 9_51000 98_0]]=9,1,0)</f>
        <v>0</v>
      </c>
      <c r="BY605">
        <f>IF(Table13[[#This Row],[Monthly_Income 1_5500 2_8000 3_11000 4_15000 5_20000 6_27000 7_35000 8_5000 9_51000 98_0]]=98,1,0)</f>
        <v>0</v>
      </c>
      <c r="BZ605">
        <v>7</v>
      </c>
      <c r="CA605">
        <f>IF(Table13[[#This Row],[Monthly_Household_Income]]=1,1,0)</f>
        <v>0</v>
      </c>
      <c r="CB605">
        <f>IF(Table13[[#This Row],[Monthly_Household_Income]]=2,1,0)</f>
        <v>0</v>
      </c>
      <c r="CC605">
        <f>IF(Table13[[#This Row],[Monthly_Household_Income]]=3,1,0)</f>
        <v>0</v>
      </c>
      <c r="CD605">
        <f>IF(Table13[[#This Row],[Monthly_Household_Income]]=4,1,0)</f>
        <v>0</v>
      </c>
      <c r="CE605">
        <f>IF(Table13[[#This Row],[Monthly_Household_Income]]=5,1,0)</f>
        <v>0</v>
      </c>
      <c r="CF605">
        <f>IF(Table13[[#This Row],[Monthly_Household_Income]]=6,1,0)</f>
        <v>0</v>
      </c>
      <c r="CG605">
        <f>IF(Table13[[#This Row],[Monthly_Household_Income]]=7,1,0)</f>
        <v>1</v>
      </c>
      <c r="CH605">
        <f>IF(Table13[[#This Row],[Monthly_Household_Income]]=8,1,0)</f>
        <v>0</v>
      </c>
      <c r="CI605">
        <f>IF(Table13[[#This Row],[Monthly_Household_Income]]=9,1,0)</f>
        <v>0</v>
      </c>
      <c r="CJ605">
        <f>IF(Table13[[#This Row],[Monthly_Household_Income]]=98,1,0)</f>
        <v>0</v>
      </c>
    </row>
    <row r="606" spans="1:88">
      <c r="A606">
        <v>2231</v>
      </c>
      <c r="B606" s="1">
        <v>43021</v>
      </c>
      <c r="C606" t="s">
        <v>33</v>
      </c>
      <c r="D606">
        <v>7</v>
      </c>
      <c r="E606">
        <v>9</v>
      </c>
      <c r="F606">
        <v>8</v>
      </c>
      <c r="G606">
        <v>8</v>
      </c>
      <c r="H606">
        <v>9</v>
      </c>
      <c r="I606">
        <v>7</v>
      </c>
      <c r="J606" t="s">
        <v>15</v>
      </c>
      <c r="K606">
        <v>8</v>
      </c>
      <c r="L606">
        <v>6</v>
      </c>
      <c r="M606">
        <v>7</v>
      </c>
      <c r="N606">
        <v>6</v>
      </c>
      <c r="O606">
        <v>7</v>
      </c>
      <c r="P606">
        <v>9</v>
      </c>
      <c r="Q606">
        <v>8</v>
      </c>
      <c r="R606">
        <v>8</v>
      </c>
      <c r="S606">
        <v>7</v>
      </c>
      <c r="T606">
        <v>7</v>
      </c>
      <c r="U606">
        <v>7</v>
      </c>
      <c r="V606">
        <v>8</v>
      </c>
      <c r="W606">
        <v>8</v>
      </c>
      <c r="X606">
        <v>0</v>
      </c>
      <c r="Y606">
        <v>9</v>
      </c>
      <c r="Z606">
        <v>7</v>
      </c>
      <c r="AA606">
        <v>8</v>
      </c>
      <c r="AB606">
        <v>8</v>
      </c>
      <c r="AC606">
        <v>1</v>
      </c>
      <c r="AD606">
        <f>IF(Table13[[#This Row],[payment]]=1,1,0)</f>
        <v>1</v>
      </c>
      <c r="AE606">
        <f>IF(Table13[[#This Row],[payment]]=2,1,0)</f>
        <v>0</v>
      </c>
      <c r="AF606">
        <f>IF(Table13[[#This Row],[payment]]=3,1,0)</f>
        <v>0</v>
      </c>
      <c r="AG606">
        <v>6</v>
      </c>
      <c r="AH606">
        <f>IF(Table13[[#This Row],[method_payment]]=1,1,0)</f>
        <v>0</v>
      </c>
      <c r="AI606">
        <f>IF(Table13[[#This Row],[method_payment]]=2,1,0)</f>
        <v>0</v>
      </c>
      <c r="AJ606">
        <f>IF(Table13[[#This Row],[method_payment]]=3,1,0)</f>
        <v>0</v>
      </c>
      <c r="AK606">
        <f>IF(Table13[[#This Row],[method_payment]]=5,1,0)</f>
        <v>0</v>
      </c>
      <c r="AL606">
        <f>IF(Table13[[#This Row],[method_payment]]=6,1,0)</f>
        <v>1</v>
      </c>
      <c r="AM606" t="s">
        <v>16</v>
      </c>
      <c r="AN606" t="s">
        <v>16</v>
      </c>
      <c r="AO606">
        <v>2</v>
      </c>
      <c r="AP606" s="2">
        <v>135.66</v>
      </c>
      <c r="AQ606" s="3">
        <f>IF(AND(Table13[[#This Row],[Average_amount_spent_per_visit_last_3_months]]&gt;=1,Table13[[#This Row],[Average_amount_spent_per_visit_last_3_months]]&lt;=999),1,0)</f>
        <v>1</v>
      </c>
      <c r="AR606" s="3">
        <f>IF(AND(Table13[[#This Row],[Average_amount_spent_per_visit_last_3_months]]&gt;=1000,Table13[[#This Row],[Average_amount_spent_per_visit_last_3_months]]&lt;=6700),1,0)</f>
        <v>0</v>
      </c>
      <c r="AS606">
        <v>2</v>
      </c>
      <c r="AT606">
        <v>27</v>
      </c>
      <c r="AU606">
        <f>IF(AND(Table13[[#This Row],[Age]]&gt;=18,Table13[[#This Row],[Age]]&lt;=25),1,0)</f>
        <v>0</v>
      </c>
      <c r="AV606">
        <f>IF(AND(Table13[[#This Row],[Age]]&gt;=26,Table13[[#This Row],[Age]]&lt;=35),1,0)</f>
        <v>1</v>
      </c>
      <c r="AW606">
        <f>IF(AND(Table13[[#This Row],[Age]]&gt;=36,Table13[[#This Row],[Age]]&lt;=45),1,0)</f>
        <v>0</v>
      </c>
      <c r="AX606">
        <f>IF(AND(Table13[[#This Row],[Age]]&gt;=46,Table13[[#This Row],[Age]]&lt;=55),1,0)</f>
        <v>0</v>
      </c>
      <c r="AY606">
        <f>IF(AND(Table13[[#This Row],[Age]]&gt;=56,Table13[[#This Row],[Age]]&lt;=67),1,0)</f>
        <v>0</v>
      </c>
      <c r="AZ606" t="s">
        <v>24</v>
      </c>
      <c r="BA606">
        <f>IF(Table13[[#This Row],[Marital Status]]="Married",1,0)</f>
        <v>0</v>
      </c>
      <c r="BB606">
        <f>IF(Table13[[#This Row],[Marital Status]]="Single",1,0)</f>
        <v>1</v>
      </c>
      <c r="BC606" t="s">
        <v>27</v>
      </c>
      <c r="BD606">
        <f>IF(Table13[[#This Row],[gender]]="Male",1,0)</f>
        <v>1</v>
      </c>
      <c r="BE606">
        <f>IF(Table13[[#This Row],[gender]]="Female",1,0)</f>
        <v>0</v>
      </c>
      <c r="BF606" t="s">
        <v>23</v>
      </c>
      <c r="BG606">
        <f>IF(Table13[[#This Row],[Highest level of Education]]="Did not attend school",1,0)</f>
        <v>0</v>
      </c>
      <c r="BH606">
        <f>IF(Table13[[#This Row],[Highest level of Education]]="K12 completed",1,0)</f>
        <v>0</v>
      </c>
      <c r="BI606">
        <f>IF(Table13[[#This Row],[Highest level of Education]]="High School Completed",1,0)</f>
        <v>0</v>
      </c>
      <c r="BJ606">
        <f>IF(Table13[[#This Row],[Highest level of Education]]="Technical Diploma/Partially completed College",1,0)</f>
        <v>1</v>
      </c>
      <c r="BK606">
        <f>IF(Table13[[#This Row],[Highest level of Education]]="University/College Degree",1,0)</f>
        <v>0</v>
      </c>
      <c r="BL606">
        <f>IF(Table13[[#This Row],[Highest level of Education]]="Post-graduate education",1,0)</f>
        <v>0</v>
      </c>
      <c r="BM606">
        <v>0</v>
      </c>
      <c r="BN606">
        <v>1</v>
      </c>
      <c r="BO606">
        <v>3</v>
      </c>
      <c r="BP606">
        <f>IF(Table13[[#This Row],[Monthly_Income 1_5500 2_8000 3_11000 4_15000 5_20000 6_27000 7_35000 8_5000 9_51000 98_0]]=1,1,0)</f>
        <v>0</v>
      </c>
      <c r="BQ606">
        <f>IF(Table13[[#This Row],[Monthly_Income 1_5500 2_8000 3_11000 4_15000 5_20000 6_27000 7_35000 8_5000 9_51000 98_0]]=2,1,0)</f>
        <v>0</v>
      </c>
      <c r="BR606">
        <f>IF(Table13[[#This Row],[Monthly_Income 1_5500 2_8000 3_11000 4_15000 5_20000 6_27000 7_35000 8_5000 9_51000 98_0]]=3,1,0)</f>
        <v>1</v>
      </c>
      <c r="BS606">
        <f>IF(Table13[[#This Row],[Monthly_Income 1_5500 2_8000 3_11000 4_15000 5_20000 6_27000 7_35000 8_5000 9_51000 98_0]]=4,1,0)</f>
        <v>0</v>
      </c>
      <c r="BT606">
        <f>IF(Table13[[#This Row],[Monthly_Income 1_5500 2_8000 3_11000 4_15000 5_20000 6_27000 7_35000 8_5000 9_51000 98_0]]=5,1,0)</f>
        <v>0</v>
      </c>
      <c r="BU606">
        <f>IF(Table13[[#This Row],[Monthly_Income 1_5500 2_8000 3_11000 4_15000 5_20000 6_27000 7_35000 8_5000 9_51000 98_0]]=6,1,0)</f>
        <v>0</v>
      </c>
      <c r="BV606">
        <f>IF(Table13[[#This Row],[Monthly_Income 1_5500 2_8000 3_11000 4_15000 5_20000 6_27000 7_35000 8_5000 9_51000 98_0]]=7,1,0)</f>
        <v>0</v>
      </c>
      <c r="BW606">
        <f>IF(Table13[[#This Row],[Monthly_Income 1_5500 2_8000 3_11000 4_15000 5_20000 6_27000 7_35000 8_5000 9_51000 98_0]]=8,1,0)</f>
        <v>0</v>
      </c>
      <c r="BX606">
        <f>IF(Table13[[#This Row],[Monthly_Income 1_5500 2_8000 3_11000 4_15000 5_20000 6_27000 7_35000 8_5000 9_51000 98_0]]=9,1,0)</f>
        <v>0</v>
      </c>
      <c r="BY606">
        <f>IF(Table13[[#This Row],[Monthly_Income 1_5500 2_8000 3_11000 4_15000 5_20000 6_27000 7_35000 8_5000 9_51000 98_0]]=98,1,0)</f>
        <v>0</v>
      </c>
      <c r="BZ606">
        <v>7</v>
      </c>
      <c r="CA606">
        <f>IF(Table13[[#This Row],[Monthly_Household_Income]]=1,1,0)</f>
        <v>0</v>
      </c>
      <c r="CB606">
        <f>IF(Table13[[#This Row],[Monthly_Household_Income]]=2,1,0)</f>
        <v>0</v>
      </c>
      <c r="CC606">
        <f>IF(Table13[[#This Row],[Monthly_Household_Income]]=3,1,0)</f>
        <v>0</v>
      </c>
      <c r="CD606">
        <f>IF(Table13[[#This Row],[Monthly_Household_Income]]=4,1,0)</f>
        <v>0</v>
      </c>
      <c r="CE606">
        <f>IF(Table13[[#This Row],[Monthly_Household_Income]]=5,1,0)</f>
        <v>0</v>
      </c>
      <c r="CF606">
        <f>IF(Table13[[#This Row],[Monthly_Household_Income]]=6,1,0)</f>
        <v>0</v>
      </c>
      <c r="CG606">
        <f>IF(Table13[[#This Row],[Monthly_Household_Income]]=7,1,0)</f>
        <v>1</v>
      </c>
      <c r="CH606">
        <f>IF(Table13[[#This Row],[Monthly_Household_Income]]=8,1,0)</f>
        <v>0</v>
      </c>
      <c r="CI606">
        <f>IF(Table13[[#This Row],[Monthly_Household_Income]]=9,1,0)</f>
        <v>0</v>
      </c>
      <c r="CJ606">
        <f>IF(Table13[[#This Row],[Monthly_Household_Income]]=98,1,0)</f>
        <v>0</v>
      </c>
    </row>
    <row r="607" spans="1:88">
      <c r="A607">
        <v>2237</v>
      </c>
      <c r="B607" s="1">
        <v>43019</v>
      </c>
      <c r="C607" t="s">
        <v>11</v>
      </c>
      <c r="D607">
        <v>7</v>
      </c>
      <c r="E607">
        <v>7</v>
      </c>
      <c r="F607">
        <v>8</v>
      </c>
      <c r="G607">
        <v>7</v>
      </c>
      <c r="H607">
        <v>6</v>
      </c>
      <c r="I607">
        <v>8</v>
      </c>
      <c r="J607" t="s">
        <v>15</v>
      </c>
      <c r="K607">
        <v>6</v>
      </c>
      <c r="L607">
        <v>6</v>
      </c>
      <c r="M607">
        <v>7</v>
      </c>
      <c r="N607">
        <v>6</v>
      </c>
      <c r="O607">
        <v>8</v>
      </c>
      <c r="P607">
        <v>10</v>
      </c>
      <c r="Q607">
        <v>7</v>
      </c>
      <c r="R607">
        <v>9</v>
      </c>
      <c r="S607">
        <v>8</v>
      </c>
      <c r="T607">
        <v>8</v>
      </c>
      <c r="U607">
        <v>9</v>
      </c>
      <c r="V607">
        <v>9</v>
      </c>
      <c r="W607">
        <v>8</v>
      </c>
      <c r="X607">
        <v>0</v>
      </c>
      <c r="Y607">
        <v>7</v>
      </c>
      <c r="Z607">
        <v>7</v>
      </c>
      <c r="AA607">
        <v>9</v>
      </c>
      <c r="AB607">
        <v>0</v>
      </c>
      <c r="AC607">
        <v>3</v>
      </c>
      <c r="AD607">
        <f>IF(Table13[[#This Row],[payment]]=1,1,0)</f>
        <v>0</v>
      </c>
      <c r="AE607">
        <f>IF(Table13[[#This Row],[payment]]=2,1,0)</f>
        <v>0</v>
      </c>
      <c r="AF607">
        <f>IF(Table13[[#This Row],[payment]]=3,1,0)</f>
        <v>1</v>
      </c>
      <c r="AG607">
        <v>1</v>
      </c>
      <c r="AH607">
        <f>IF(Table13[[#This Row],[method_payment]]=1,1,0)</f>
        <v>1</v>
      </c>
      <c r="AI607">
        <f>IF(Table13[[#This Row],[method_payment]]=2,1,0)</f>
        <v>0</v>
      </c>
      <c r="AJ607">
        <f>IF(Table13[[#This Row],[method_payment]]=3,1,0)</f>
        <v>0</v>
      </c>
      <c r="AK607">
        <f>IF(Table13[[#This Row],[method_payment]]=5,1,0)</f>
        <v>0</v>
      </c>
      <c r="AL607">
        <f>IF(Table13[[#This Row],[method_payment]]=6,1,0)</f>
        <v>0</v>
      </c>
      <c r="AM607" t="s">
        <v>16</v>
      </c>
      <c r="AN607" t="s">
        <v>15</v>
      </c>
      <c r="AO607">
        <v>5</v>
      </c>
      <c r="AP607" s="2">
        <v>258.31</v>
      </c>
      <c r="AQ607" s="3">
        <f>IF(AND(Table13[[#This Row],[Average_amount_spent_per_visit_last_3_months]]&gt;=1,Table13[[#This Row],[Average_amount_spent_per_visit_last_3_months]]&lt;=999),1,0)</f>
        <v>1</v>
      </c>
      <c r="AR607" s="3">
        <f>IF(AND(Table13[[#This Row],[Average_amount_spent_per_visit_last_3_months]]&gt;=1000,Table13[[#This Row],[Average_amount_spent_per_visit_last_3_months]]&lt;=6700),1,0)</f>
        <v>0</v>
      </c>
      <c r="AS607">
        <v>3</v>
      </c>
      <c r="AT607">
        <v>30</v>
      </c>
      <c r="AU607">
        <f>IF(AND(Table13[[#This Row],[Age]]&gt;=18,Table13[[#This Row],[Age]]&lt;=25),1,0)</f>
        <v>0</v>
      </c>
      <c r="AV607">
        <f>IF(AND(Table13[[#This Row],[Age]]&gt;=26,Table13[[#This Row],[Age]]&lt;=35),1,0)</f>
        <v>1</v>
      </c>
      <c r="AW607">
        <f>IF(AND(Table13[[#This Row],[Age]]&gt;=36,Table13[[#This Row],[Age]]&lt;=45),1,0)</f>
        <v>0</v>
      </c>
      <c r="AX607">
        <f>IF(AND(Table13[[#This Row],[Age]]&gt;=46,Table13[[#This Row],[Age]]&lt;=55),1,0)</f>
        <v>0</v>
      </c>
      <c r="AY607">
        <f>IF(AND(Table13[[#This Row],[Age]]&gt;=56,Table13[[#This Row],[Age]]&lt;=67),1,0)</f>
        <v>0</v>
      </c>
      <c r="AZ607" t="s">
        <v>25</v>
      </c>
      <c r="BA607">
        <f>IF(Table13[[#This Row],[Marital Status]]="Married",1,0)</f>
        <v>1</v>
      </c>
      <c r="BB607">
        <f>IF(Table13[[#This Row],[Marital Status]]="Single",1,0)</f>
        <v>0</v>
      </c>
      <c r="BC607" t="s">
        <v>28</v>
      </c>
      <c r="BD607">
        <f>IF(Table13[[#This Row],[gender]]="Male",1,0)</f>
        <v>0</v>
      </c>
      <c r="BE607">
        <f>IF(Table13[[#This Row],[gender]]="Female",1,0)</f>
        <v>1</v>
      </c>
      <c r="BF607" t="s">
        <v>19</v>
      </c>
      <c r="BG607">
        <f>IF(Table13[[#This Row],[Highest level of Education]]="Did not attend school",1,0)</f>
        <v>0</v>
      </c>
      <c r="BH607">
        <f>IF(Table13[[#This Row],[Highest level of Education]]="K12 completed",1,0)</f>
        <v>0</v>
      </c>
      <c r="BI607">
        <f>IF(Table13[[#This Row],[Highest level of Education]]="High School Completed",1,0)</f>
        <v>0</v>
      </c>
      <c r="BJ607">
        <f>IF(Table13[[#This Row],[Highest level of Education]]="Technical Diploma/Partially completed College",1,0)</f>
        <v>0</v>
      </c>
      <c r="BK607">
        <f>IF(Table13[[#This Row],[Highest level of Education]]="University/College Degree",1,0)</f>
        <v>1</v>
      </c>
      <c r="BL607">
        <f>IF(Table13[[#This Row],[Highest level of Education]]="Post-graduate education",1,0)</f>
        <v>0</v>
      </c>
      <c r="BM607">
        <v>1</v>
      </c>
      <c r="BN607">
        <v>1</v>
      </c>
      <c r="BO607">
        <v>5</v>
      </c>
      <c r="BP607">
        <f>IF(Table13[[#This Row],[Monthly_Income 1_5500 2_8000 3_11000 4_15000 5_20000 6_27000 7_35000 8_5000 9_51000 98_0]]=1,1,0)</f>
        <v>0</v>
      </c>
      <c r="BQ607">
        <f>IF(Table13[[#This Row],[Monthly_Income 1_5500 2_8000 3_11000 4_15000 5_20000 6_27000 7_35000 8_5000 9_51000 98_0]]=2,1,0)</f>
        <v>0</v>
      </c>
      <c r="BR607">
        <f>IF(Table13[[#This Row],[Monthly_Income 1_5500 2_8000 3_11000 4_15000 5_20000 6_27000 7_35000 8_5000 9_51000 98_0]]=3,1,0)</f>
        <v>0</v>
      </c>
      <c r="BS607">
        <f>IF(Table13[[#This Row],[Monthly_Income 1_5500 2_8000 3_11000 4_15000 5_20000 6_27000 7_35000 8_5000 9_51000 98_0]]=4,1,0)</f>
        <v>0</v>
      </c>
      <c r="BT607">
        <f>IF(Table13[[#This Row],[Monthly_Income 1_5500 2_8000 3_11000 4_15000 5_20000 6_27000 7_35000 8_5000 9_51000 98_0]]=5,1,0)</f>
        <v>1</v>
      </c>
      <c r="BU607">
        <f>IF(Table13[[#This Row],[Monthly_Income 1_5500 2_8000 3_11000 4_15000 5_20000 6_27000 7_35000 8_5000 9_51000 98_0]]=6,1,0)</f>
        <v>0</v>
      </c>
      <c r="BV607">
        <f>IF(Table13[[#This Row],[Monthly_Income 1_5500 2_8000 3_11000 4_15000 5_20000 6_27000 7_35000 8_5000 9_51000 98_0]]=7,1,0)</f>
        <v>0</v>
      </c>
      <c r="BW607">
        <f>IF(Table13[[#This Row],[Monthly_Income 1_5500 2_8000 3_11000 4_15000 5_20000 6_27000 7_35000 8_5000 9_51000 98_0]]=8,1,0)</f>
        <v>0</v>
      </c>
      <c r="BX607">
        <f>IF(Table13[[#This Row],[Monthly_Income 1_5500 2_8000 3_11000 4_15000 5_20000 6_27000 7_35000 8_5000 9_51000 98_0]]=9,1,0)</f>
        <v>0</v>
      </c>
      <c r="BY607">
        <f>IF(Table13[[#This Row],[Monthly_Income 1_5500 2_8000 3_11000 4_15000 5_20000 6_27000 7_35000 8_5000 9_51000 98_0]]=98,1,0)</f>
        <v>0</v>
      </c>
      <c r="BZ607">
        <v>8</v>
      </c>
      <c r="CA607">
        <f>IF(Table13[[#This Row],[Monthly_Household_Income]]=1,1,0)</f>
        <v>0</v>
      </c>
      <c r="CB607">
        <f>IF(Table13[[#This Row],[Monthly_Household_Income]]=2,1,0)</f>
        <v>0</v>
      </c>
      <c r="CC607">
        <f>IF(Table13[[#This Row],[Monthly_Household_Income]]=3,1,0)</f>
        <v>0</v>
      </c>
      <c r="CD607">
        <f>IF(Table13[[#This Row],[Monthly_Household_Income]]=4,1,0)</f>
        <v>0</v>
      </c>
      <c r="CE607">
        <f>IF(Table13[[#This Row],[Monthly_Household_Income]]=5,1,0)</f>
        <v>0</v>
      </c>
      <c r="CF607">
        <f>IF(Table13[[#This Row],[Monthly_Household_Income]]=6,1,0)</f>
        <v>0</v>
      </c>
      <c r="CG607">
        <f>IF(Table13[[#This Row],[Monthly_Household_Income]]=7,1,0)</f>
        <v>0</v>
      </c>
      <c r="CH607">
        <f>IF(Table13[[#This Row],[Monthly_Household_Income]]=8,1,0)</f>
        <v>1</v>
      </c>
      <c r="CI607">
        <f>IF(Table13[[#This Row],[Monthly_Household_Income]]=9,1,0)</f>
        <v>0</v>
      </c>
      <c r="CJ607">
        <f>IF(Table13[[#This Row],[Monthly_Household_Income]]=98,1,0)</f>
        <v>0</v>
      </c>
    </row>
    <row r="608" spans="1:88">
      <c r="A608">
        <v>2244</v>
      </c>
      <c r="B608" s="1">
        <v>42945</v>
      </c>
      <c r="C608" t="s">
        <v>39</v>
      </c>
      <c r="D608">
        <v>7</v>
      </c>
      <c r="E608">
        <v>9</v>
      </c>
      <c r="F608">
        <v>8</v>
      </c>
      <c r="G608">
        <v>9</v>
      </c>
      <c r="H608">
        <v>8</v>
      </c>
      <c r="I608">
        <v>7</v>
      </c>
      <c r="J608" t="s">
        <v>16</v>
      </c>
      <c r="K608">
        <v>9</v>
      </c>
      <c r="L608">
        <v>9</v>
      </c>
      <c r="M608">
        <v>9</v>
      </c>
      <c r="N608">
        <v>8</v>
      </c>
      <c r="O608">
        <v>8</v>
      </c>
      <c r="P608">
        <v>7</v>
      </c>
      <c r="Q608">
        <v>7</v>
      </c>
      <c r="R608">
        <v>7</v>
      </c>
      <c r="S608">
        <v>9</v>
      </c>
      <c r="T608">
        <v>8</v>
      </c>
      <c r="U608">
        <v>7</v>
      </c>
      <c r="V608">
        <v>8</v>
      </c>
      <c r="W608">
        <v>7</v>
      </c>
      <c r="X608">
        <v>8</v>
      </c>
      <c r="Y608">
        <v>9</v>
      </c>
      <c r="Z608">
        <v>7</v>
      </c>
      <c r="AA608">
        <v>7</v>
      </c>
      <c r="AB608">
        <v>9</v>
      </c>
      <c r="AC608">
        <v>1</v>
      </c>
      <c r="AD608">
        <f>IF(Table13[[#This Row],[payment]]=1,1,0)</f>
        <v>1</v>
      </c>
      <c r="AE608">
        <f>IF(Table13[[#This Row],[payment]]=2,1,0)</f>
        <v>0</v>
      </c>
      <c r="AF608">
        <f>IF(Table13[[#This Row],[payment]]=3,1,0)</f>
        <v>0</v>
      </c>
      <c r="AG608">
        <v>1</v>
      </c>
      <c r="AH608">
        <f>IF(Table13[[#This Row],[method_payment]]=1,1,0)</f>
        <v>1</v>
      </c>
      <c r="AI608">
        <f>IF(Table13[[#This Row],[method_payment]]=2,1,0)</f>
        <v>0</v>
      </c>
      <c r="AJ608">
        <f>IF(Table13[[#This Row],[method_payment]]=3,1,0)</f>
        <v>0</v>
      </c>
      <c r="AK608">
        <f>IF(Table13[[#This Row],[method_payment]]=5,1,0)</f>
        <v>0</v>
      </c>
      <c r="AL608">
        <f>IF(Table13[[#This Row],[method_payment]]=6,1,0)</f>
        <v>0</v>
      </c>
      <c r="AM608" t="s">
        <v>15</v>
      </c>
      <c r="AN608" t="s">
        <v>16</v>
      </c>
      <c r="AO608">
        <v>4</v>
      </c>
      <c r="AP608" s="2">
        <v>375.19</v>
      </c>
      <c r="AQ608" s="3">
        <f>IF(AND(Table13[[#This Row],[Average_amount_spent_per_visit_last_3_months]]&gt;=1,Table13[[#This Row],[Average_amount_spent_per_visit_last_3_months]]&lt;=999),1,0)</f>
        <v>1</v>
      </c>
      <c r="AR608" s="3">
        <f>IF(AND(Table13[[#This Row],[Average_amount_spent_per_visit_last_3_months]]&gt;=1000,Table13[[#This Row],[Average_amount_spent_per_visit_last_3_months]]&lt;=6700),1,0)</f>
        <v>0</v>
      </c>
      <c r="AS608">
        <v>3</v>
      </c>
      <c r="AT608">
        <v>28</v>
      </c>
      <c r="AU608">
        <f>IF(AND(Table13[[#This Row],[Age]]&gt;=18,Table13[[#This Row],[Age]]&lt;=25),1,0)</f>
        <v>0</v>
      </c>
      <c r="AV608">
        <f>IF(AND(Table13[[#This Row],[Age]]&gt;=26,Table13[[#This Row],[Age]]&lt;=35),1,0)</f>
        <v>1</v>
      </c>
      <c r="AW608">
        <f>IF(AND(Table13[[#This Row],[Age]]&gt;=36,Table13[[#This Row],[Age]]&lt;=45),1,0)</f>
        <v>0</v>
      </c>
      <c r="AX608">
        <f>IF(AND(Table13[[#This Row],[Age]]&gt;=46,Table13[[#This Row],[Age]]&lt;=55),1,0)</f>
        <v>0</v>
      </c>
      <c r="AY608">
        <f>IF(AND(Table13[[#This Row],[Age]]&gt;=56,Table13[[#This Row],[Age]]&lt;=67),1,0)</f>
        <v>0</v>
      </c>
      <c r="AZ608" t="s">
        <v>25</v>
      </c>
      <c r="BA608">
        <f>IF(Table13[[#This Row],[Marital Status]]="Married",1,0)</f>
        <v>1</v>
      </c>
      <c r="BB608">
        <f>IF(Table13[[#This Row],[Marital Status]]="Single",1,0)</f>
        <v>0</v>
      </c>
      <c r="BC608" t="s">
        <v>28</v>
      </c>
      <c r="BD608">
        <f>IF(Table13[[#This Row],[gender]]="Male",1,0)</f>
        <v>0</v>
      </c>
      <c r="BE608">
        <f>IF(Table13[[#This Row],[gender]]="Female",1,0)</f>
        <v>1</v>
      </c>
      <c r="BF608" t="s">
        <v>19</v>
      </c>
      <c r="BG608">
        <f>IF(Table13[[#This Row],[Highest level of Education]]="Did not attend school",1,0)</f>
        <v>0</v>
      </c>
      <c r="BH608">
        <f>IF(Table13[[#This Row],[Highest level of Education]]="K12 completed",1,0)</f>
        <v>0</v>
      </c>
      <c r="BI608">
        <f>IF(Table13[[#This Row],[Highest level of Education]]="High School Completed",1,0)</f>
        <v>0</v>
      </c>
      <c r="BJ608">
        <f>IF(Table13[[#This Row],[Highest level of Education]]="Technical Diploma/Partially completed College",1,0)</f>
        <v>0</v>
      </c>
      <c r="BK608">
        <f>IF(Table13[[#This Row],[Highest level of Education]]="University/College Degree",1,0)</f>
        <v>1</v>
      </c>
      <c r="BL608">
        <f>IF(Table13[[#This Row],[Highest level of Education]]="Post-graduate education",1,0)</f>
        <v>0</v>
      </c>
      <c r="BM608">
        <v>3</v>
      </c>
      <c r="BN608">
        <v>1</v>
      </c>
      <c r="BO608">
        <v>3</v>
      </c>
      <c r="BP608">
        <f>IF(Table13[[#This Row],[Monthly_Income 1_5500 2_8000 3_11000 4_15000 5_20000 6_27000 7_35000 8_5000 9_51000 98_0]]=1,1,0)</f>
        <v>0</v>
      </c>
      <c r="BQ608">
        <f>IF(Table13[[#This Row],[Monthly_Income 1_5500 2_8000 3_11000 4_15000 5_20000 6_27000 7_35000 8_5000 9_51000 98_0]]=2,1,0)</f>
        <v>0</v>
      </c>
      <c r="BR608">
        <f>IF(Table13[[#This Row],[Monthly_Income 1_5500 2_8000 3_11000 4_15000 5_20000 6_27000 7_35000 8_5000 9_51000 98_0]]=3,1,0)</f>
        <v>1</v>
      </c>
      <c r="BS608">
        <f>IF(Table13[[#This Row],[Monthly_Income 1_5500 2_8000 3_11000 4_15000 5_20000 6_27000 7_35000 8_5000 9_51000 98_0]]=4,1,0)</f>
        <v>0</v>
      </c>
      <c r="BT608">
        <f>IF(Table13[[#This Row],[Monthly_Income 1_5500 2_8000 3_11000 4_15000 5_20000 6_27000 7_35000 8_5000 9_51000 98_0]]=5,1,0)</f>
        <v>0</v>
      </c>
      <c r="BU608">
        <f>IF(Table13[[#This Row],[Monthly_Income 1_5500 2_8000 3_11000 4_15000 5_20000 6_27000 7_35000 8_5000 9_51000 98_0]]=6,1,0)</f>
        <v>0</v>
      </c>
      <c r="BV608">
        <f>IF(Table13[[#This Row],[Monthly_Income 1_5500 2_8000 3_11000 4_15000 5_20000 6_27000 7_35000 8_5000 9_51000 98_0]]=7,1,0)</f>
        <v>0</v>
      </c>
      <c r="BW608">
        <f>IF(Table13[[#This Row],[Monthly_Income 1_5500 2_8000 3_11000 4_15000 5_20000 6_27000 7_35000 8_5000 9_51000 98_0]]=8,1,0)</f>
        <v>0</v>
      </c>
      <c r="BX608">
        <f>IF(Table13[[#This Row],[Monthly_Income 1_5500 2_8000 3_11000 4_15000 5_20000 6_27000 7_35000 8_5000 9_51000 98_0]]=9,1,0)</f>
        <v>0</v>
      </c>
      <c r="BY608">
        <f>IF(Table13[[#This Row],[Monthly_Income 1_5500 2_8000 3_11000 4_15000 5_20000 6_27000 7_35000 8_5000 9_51000 98_0]]=98,1,0)</f>
        <v>0</v>
      </c>
      <c r="BZ608">
        <v>5</v>
      </c>
      <c r="CA608">
        <f>IF(Table13[[#This Row],[Monthly_Household_Income]]=1,1,0)</f>
        <v>0</v>
      </c>
      <c r="CB608">
        <f>IF(Table13[[#This Row],[Monthly_Household_Income]]=2,1,0)</f>
        <v>0</v>
      </c>
      <c r="CC608">
        <f>IF(Table13[[#This Row],[Monthly_Household_Income]]=3,1,0)</f>
        <v>0</v>
      </c>
      <c r="CD608">
        <f>IF(Table13[[#This Row],[Monthly_Household_Income]]=4,1,0)</f>
        <v>0</v>
      </c>
      <c r="CE608">
        <f>IF(Table13[[#This Row],[Monthly_Household_Income]]=5,1,0)</f>
        <v>1</v>
      </c>
      <c r="CF608">
        <f>IF(Table13[[#This Row],[Monthly_Household_Income]]=6,1,0)</f>
        <v>0</v>
      </c>
      <c r="CG608">
        <f>IF(Table13[[#This Row],[Monthly_Household_Income]]=7,1,0)</f>
        <v>0</v>
      </c>
      <c r="CH608">
        <f>IF(Table13[[#This Row],[Monthly_Household_Income]]=8,1,0)</f>
        <v>0</v>
      </c>
      <c r="CI608">
        <f>IF(Table13[[#This Row],[Monthly_Household_Income]]=9,1,0)</f>
        <v>0</v>
      </c>
      <c r="CJ608">
        <f>IF(Table13[[#This Row],[Monthly_Household_Income]]=98,1,0)</f>
        <v>0</v>
      </c>
    </row>
    <row r="609" spans="1:88">
      <c r="A609">
        <v>2248</v>
      </c>
      <c r="B609" s="1">
        <v>42944</v>
      </c>
      <c r="C609" t="s">
        <v>32</v>
      </c>
      <c r="D609">
        <v>7</v>
      </c>
      <c r="E609">
        <v>8</v>
      </c>
      <c r="F609">
        <v>8</v>
      </c>
      <c r="G609">
        <v>8</v>
      </c>
      <c r="H609">
        <v>7</v>
      </c>
      <c r="I609">
        <v>5</v>
      </c>
      <c r="J609" t="s">
        <v>15</v>
      </c>
      <c r="K609">
        <v>7</v>
      </c>
      <c r="L609">
        <v>8</v>
      </c>
      <c r="M609">
        <v>7</v>
      </c>
      <c r="N609">
        <v>8</v>
      </c>
      <c r="O609">
        <v>8</v>
      </c>
      <c r="P609">
        <v>7</v>
      </c>
      <c r="Q609">
        <v>7</v>
      </c>
      <c r="R609">
        <v>7</v>
      </c>
      <c r="S609">
        <v>7</v>
      </c>
      <c r="T609">
        <v>7</v>
      </c>
      <c r="U609">
        <v>7</v>
      </c>
      <c r="V609">
        <v>8</v>
      </c>
      <c r="W609">
        <v>7</v>
      </c>
      <c r="X609">
        <v>7</v>
      </c>
      <c r="Y609">
        <v>8</v>
      </c>
      <c r="Z609">
        <v>8</v>
      </c>
      <c r="AA609">
        <v>8</v>
      </c>
      <c r="AB609">
        <v>7</v>
      </c>
      <c r="AC609">
        <v>3</v>
      </c>
      <c r="AD609">
        <f>IF(Table13[[#This Row],[payment]]=1,1,0)</f>
        <v>0</v>
      </c>
      <c r="AE609">
        <f>IF(Table13[[#This Row],[payment]]=2,1,0)</f>
        <v>0</v>
      </c>
      <c r="AF609">
        <f>IF(Table13[[#This Row],[payment]]=3,1,0)</f>
        <v>1</v>
      </c>
      <c r="AG609">
        <v>2</v>
      </c>
      <c r="AH609">
        <f>IF(Table13[[#This Row],[method_payment]]=1,1,0)</f>
        <v>0</v>
      </c>
      <c r="AI609">
        <f>IF(Table13[[#This Row],[method_payment]]=2,1,0)</f>
        <v>1</v>
      </c>
      <c r="AJ609">
        <f>IF(Table13[[#This Row],[method_payment]]=3,1,0)</f>
        <v>0</v>
      </c>
      <c r="AK609">
        <f>IF(Table13[[#This Row],[method_payment]]=5,1,0)</f>
        <v>0</v>
      </c>
      <c r="AL609">
        <f>IF(Table13[[#This Row],[method_payment]]=6,1,0)</f>
        <v>0</v>
      </c>
      <c r="AM609" t="s">
        <v>16</v>
      </c>
      <c r="AN609" t="s">
        <v>15</v>
      </c>
      <c r="AO609">
        <v>1</v>
      </c>
      <c r="AP609" s="2">
        <v>280.45</v>
      </c>
      <c r="AQ609" s="3">
        <f>IF(AND(Table13[[#This Row],[Average_amount_spent_per_visit_last_3_months]]&gt;=1,Table13[[#This Row],[Average_amount_spent_per_visit_last_3_months]]&lt;=999),1,0)</f>
        <v>1</v>
      </c>
      <c r="AR609" s="3">
        <f>IF(AND(Table13[[#This Row],[Average_amount_spent_per_visit_last_3_months]]&gt;=1000,Table13[[#This Row],[Average_amount_spent_per_visit_last_3_months]]&lt;=6700),1,0)</f>
        <v>0</v>
      </c>
      <c r="AS609">
        <v>1</v>
      </c>
      <c r="AT609">
        <v>29</v>
      </c>
      <c r="AU609">
        <f>IF(AND(Table13[[#This Row],[Age]]&gt;=18,Table13[[#This Row],[Age]]&lt;=25),1,0)</f>
        <v>0</v>
      </c>
      <c r="AV609">
        <f>IF(AND(Table13[[#This Row],[Age]]&gt;=26,Table13[[#This Row],[Age]]&lt;=35),1,0)</f>
        <v>1</v>
      </c>
      <c r="AW609">
        <f>IF(AND(Table13[[#This Row],[Age]]&gt;=36,Table13[[#This Row],[Age]]&lt;=45),1,0)</f>
        <v>0</v>
      </c>
      <c r="AX609">
        <f>IF(AND(Table13[[#This Row],[Age]]&gt;=46,Table13[[#This Row],[Age]]&lt;=55),1,0)</f>
        <v>0</v>
      </c>
      <c r="AY609">
        <f>IF(AND(Table13[[#This Row],[Age]]&gt;=56,Table13[[#This Row],[Age]]&lt;=67),1,0)</f>
        <v>0</v>
      </c>
      <c r="AZ609" t="s">
        <v>24</v>
      </c>
      <c r="BA609">
        <f>IF(Table13[[#This Row],[Marital Status]]="Married",1,0)</f>
        <v>0</v>
      </c>
      <c r="BB609">
        <f>IF(Table13[[#This Row],[Marital Status]]="Single",1,0)</f>
        <v>1</v>
      </c>
      <c r="BC609" t="s">
        <v>28</v>
      </c>
      <c r="BD609">
        <f>IF(Table13[[#This Row],[gender]]="Male",1,0)</f>
        <v>0</v>
      </c>
      <c r="BE609">
        <f>IF(Table13[[#This Row],[gender]]="Female",1,0)</f>
        <v>1</v>
      </c>
      <c r="BF609" t="s">
        <v>19</v>
      </c>
      <c r="BG609">
        <f>IF(Table13[[#This Row],[Highest level of Education]]="Did not attend school",1,0)</f>
        <v>0</v>
      </c>
      <c r="BH609">
        <f>IF(Table13[[#This Row],[Highest level of Education]]="K12 completed",1,0)</f>
        <v>0</v>
      </c>
      <c r="BI609">
        <f>IF(Table13[[#This Row],[Highest level of Education]]="High School Completed",1,0)</f>
        <v>0</v>
      </c>
      <c r="BJ609">
        <f>IF(Table13[[#This Row],[Highest level of Education]]="Technical Diploma/Partially completed College",1,0)</f>
        <v>0</v>
      </c>
      <c r="BK609">
        <f>IF(Table13[[#This Row],[Highest level of Education]]="University/College Degree",1,0)</f>
        <v>1</v>
      </c>
      <c r="BL609">
        <f>IF(Table13[[#This Row],[Highest level of Education]]="Post-graduate education",1,0)</f>
        <v>0</v>
      </c>
      <c r="BM609">
        <v>0</v>
      </c>
      <c r="BN609">
        <v>1</v>
      </c>
      <c r="BO609">
        <v>3</v>
      </c>
      <c r="BP609">
        <f>IF(Table13[[#This Row],[Monthly_Income 1_5500 2_8000 3_11000 4_15000 5_20000 6_27000 7_35000 8_5000 9_51000 98_0]]=1,1,0)</f>
        <v>0</v>
      </c>
      <c r="BQ609">
        <f>IF(Table13[[#This Row],[Monthly_Income 1_5500 2_8000 3_11000 4_15000 5_20000 6_27000 7_35000 8_5000 9_51000 98_0]]=2,1,0)</f>
        <v>0</v>
      </c>
      <c r="BR609">
        <f>IF(Table13[[#This Row],[Monthly_Income 1_5500 2_8000 3_11000 4_15000 5_20000 6_27000 7_35000 8_5000 9_51000 98_0]]=3,1,0)</f>
        <v>1</v>
      </c>
      <c r="BS609">
        <f>IF(Table13[[#This Row],[Monthly_Income 1_5500 2_8000 3_11000 4_15000 5_20000 6_27000 7_35000 8_5000 9_51000 98_0]]=4,1,0)</f>
        <v>0</v>
      </c>
      <c r="BT609">
        <f>IF(Table13[[#This Row],[Monthly_Income 1_5500 2_8000 3_11000 4_15000 5_20000 6_27000 7_35000 8_5000 9_51000 98_0]]=5,1,0)</f>
        <v>0</v>
      </c>
      <c r="BU609">
        <f>IF(Table13[[#This Row],[Monthly_Income 1_5500 2_8000 3_11000 4_15000 5_20000 6_27000 7_35000 8_5000 9_51000 98_0]]=6,1,0)</f>
        <v>0</v>
      </c>
      <c r="BV609">
        <f>IF(Table13[[#This Row],[Monthly_Income 1_5500 2_8000 3_11000 4_15000 5_20000 6_27000 7_35000 8_5000 9_51000 98_0]]=7,1,0)</f>
        <v>0</v>
      </c>
      <c r="BW609">
        <f>IF(Table13[[#This Row],[Monthly_Income 1_5500 2_8000 3_11000 4_15000 5_20000 6_27000 7_35000 8_5000 9_51000 98_0]]=8,1,0)</f>
        <v>0</v>
      </c>
      <c r="BX609">
        <f>IF(Table13[[#This Row],[Monthly_Income 1_5500 2_8000 3_11000 4_15000 5_20000 6_27000 7_35000 8_5000 9_51000 98_0]]=9,1,0)</f>
        <v>0</v>
      </c>
      <c r="BY609">
        <f>IF(Table13[[#This Row],[Monthly_Income 1_5500 2_8000 3_11000 4_15000 5_20000 6_27000 7_35000 8_5000 9_51000 98_0]]=98,1,0)</f>
        <v>0</v>
      </c>
      <c r="BZ609">
        <v>6</v>
      </c>
      <c r="CA609">
        <f>IF(Table13[[#This Row],[Monthly_Household_Income]]=1,1,0)</f>
        <v>0</v>
      </c>
      <c r="CB609">
        <f>IF(Table13[[#This Row],[Monthly_Household_Income]]=2,1,0)</f>
        <v>0</v>
      </c>
      <c r="CC609">
        <f>IF(Table13[[#This Row],[Monthly_Household_Income]]=3,1,0)</f>
        <v>0</v>
      </c>
      <c r="CD609">
        <f>IF(Table13[[#This Row],[Monthly_Household_Income]]=4,1,0)</f>
        <v>0</v>
      </c>
      <c r="CE609">
        <f>IF(Table13[[#This Row],[Monthly_Household_Income]]=5,1,0)</f>
        <v>0</v>
      </c>
      <c r="CF609">
        <f>IF(Table13[[#This Row],[Monthly_Household_Income]]=6,1,0)</f>
        <v>1</v>
      </c>
      <c r="CG609">
        <f>IF(Table13[[#This Row],[Monthly_Household_Income]]=7,1,0)</f>
        <v>0</v>
      </c>
      <c r="CH609">
        <f>IF(Table13[[#This Row],[Monthly_Household_Income]]=8,1,0)</f>
        <v>0</v>
      </c>
      <c r="CI609">
        <f>IF(Table13[[#This Row],[Monthly_Household_Income]]=9,1,0)</f>
        <v>0</v>
      </c>
      <c r="CJ609">
        <f>IF(Table13[[#This Row],[Monthly_Household_Income]]=98,1,0)</f>
        <v>0</v>
      </c>
    </row>
    <row r="610" spans="1:88">
      <c r="A610">
        <v>2251</v>
      </c>
      <c r="B610" s="1">
        <v>43251</v>
      </c>
      <c r="C610" t="s">
        <v>33</v>
      </c>
      <c r="D610">
        <v>8</v>
      </c>
      <c r="E610">
        <v>8</v>
      </c>
      <c r="F610">
        <v>8</v>
      </c>
      <c r="G610">
        <v>8</v>
      </c>
      <c r="H610">
        <v>8</v>
      </c>
      <c r="I610">
        <v>8</v>
      </c>
      <c r="J610" t="s">
        <v>15</v>
      </c>
      <c r="K610">
        <v>9</v>
      </c>
      <c r="L610">
        <v>7</v>
      </c>
      <c r="M610">
        <v>8</v>
      </c>
      <c r="N610">
        <v>8</v>
      </c>
      <c r="O610">
        <v>7</v>
      </c>
      <c r="P610">
        <v>7</v>
      </c>
      <c r="Q610">
        <v>9</v>
      </c>
      <c r="R610">
        <v>7</v>
      </c>
      <c r="S610">
        <v>8</v>
      </c>
      <c r="T610">
        <v>7</v>
      </c>
      <c r="U610">
        <v>9</v>
      </c>
      <c r="V610">
        <v>7</v>
      </c>
      <c r="W610">
        <v>8</v>
      </c>
      <c r="X610">
        <v>8</v>
      </c>
      <c r="Y610">
        <v>7</v>
      </c>
      <c r="Z610">
        <v>7</v>
      </c>
      <c r="AA610">
        <v>9</v>
      </c>
      <c r="AB610">
        <v>8</v>
      </c>
      <c r="AC610">
        <v>1</v>
      </c>
      <c r="AD610">
        <f>IF(Table13[[#This Row],[payment]]=1,1,0)</f>
        <v>1</v>
      </c>
      <c r="AE610">
        <f>IF(Table13[[#This Row],[payment]]=2,1,0)</f>
        <v>0</v>
      </c>
      <c r="AF610">
        <f>IF(Table13[[#This Row],[payment]]=3,1,0)</f>
        <v>0</v>
      </c>
      <c r="AG610">
        <v>1</v>
      </c>
      <c r="AH610">
        <f>IF(Table13[[#This Row],[method_payment]]=1,1,0)</f>
        <v>1</v>
      </c>
      <c r="AI610">
        <f>IF(Table13[[#This Row],[method_payment]]=2,1,0)</f>
        <v>0</v>
      </c>
      <c r="AJ610">
        <f>IF(Table13[[#This Row],[method_payment]]=3,1,0)</f>
        <v>0</v>
      </c>
      <c r="AK610">
        <f>IF(Table13[[#This Row],[method_payment]]=5,1,0)</f>
        <v>0</v>
      </c>
      <c r="AL610">
        <f>IF(Table13[[#This Row],[method_payment]]=6,1,0)</f>
        <v>0</v>
      </c>
      <c r="AM610" t="s">
        <v>16</v>
      </c>
      <c r="AN610" t="s">
        <v>16</v>
      </c>
      <c r="AO610">
        <v>3</v>
      </c>
      <c r="AP610" s="2">
        <v>260.51</v>
      </c>
      <c r="AQ610" s="3">
        <f>IF(AND(Table13[[#This Row],[Average_amount_spent_per_visit_last_3_months]]&gt;=1,Table13[[#This Row],[Average_amount_spent_per_visit_last_3_months]]&lt;=999),1,0)</f>
        <v>1</v>
      </c>
      <c r="AR610" s="3">
        <f>IF(AND(Table13[[#This Row],[Average_amount_spent_per_visit_last_3_months]]&gt;=1000,Table13[[#This Row],[Average_amount_spent_per_visit_last_3_months]]&lt;=6700),1,0)</f>
        <v>0</v>
      </c>
      <c r="AS610">
        <v>3</v>
      </c>
      <c r="AT610">
        <v>30</v>
      </c>
      <c r="AU610">
        <f>IF(AND(Table13[[#This Row],[Age]]&gt;=18,Table13[[#This Row],[Age]]&lt;=25),1,0)</f>
        <v>0</v>
      </c>
      <c r="AV610">
        <f>IF(AND(Table13[[#This Row],[Age]]&gt;=26,Table13[[#This Row],[Age]]&lt;=35),1,0)</f>
        <v>1</v>
      </c>
      <c r="AW610">
        <f>IF(AND(Table13[[#This Row],[Age]]&gt;=36,Table13[[#This Row],[Age]]&lt;=45),1,0)</f>
        <v>0</v>
      </c>
      <c r="AX610">
        <f>IF(AND(Table13[[#This Row],[Age]]&gt;=46,Table13[[#This Row],[Age]]&lt;=55),1,0)</f>
        <v>0</v>
      </c>
      <c r="AY610">
        <f>IF(AND(Table13[[#This Row],[Age]]&gt;=56,Table13[[#This Row],[Age]]&lt;=67),1,0)</f>
        <v>0</v>
      </c>
      <c r="AZ610" t="s">
        <v>25</v>
      </c>
      <c r="BA610">
        <f>IF(Table13[[#This Row],[Marital Status]]="Married",1,0)</f>
        <v>1</v>
      </c>
      <c r="BB610">
        <f>IF(Table13[[#This Row],[Marital Status]]="Single",1,0)</f>
        <v>0</v>
      </c>
      <c r="BC610" t="s">
        <v>28</v>
      </c>
      <c r="BD610">
        <f>IF(Table13[[#This Row],[gender]]="Male",1,0)</f>
        <v>0</v>
      </c>
      <c r="BE610">
        <f>IF(Table13[[#This Row],[gender]]="Female",1,0)</f>
        <v>1</v>
      </c>
      <c r="BF610" t="s">
        <v>23</v>
      </c>
      <c r="BG610">
        <f>IF(Table13[[#This Row],[Highest level of Education]]="Did not attend school",1,0)</f>
        <v>0</v>
      </c>
      <c r="BH610">
        <f>IF(Table13[[#This Row],[Highest level of Education]]="K12 completed",1,0)</f>
        <v>0</v>
      </c>
      <c r="BI610">
        <f>IF(Table13[[#This Row],[Highest level of Education]]="High School Completed",1,0)</f>
        <v>0</v>
      </c>
      <c r="BJ610">
        <f>IF(Table13[[#This Row],[Highest level of Education]]="Technical Diploma/Partially completed College",1,0)</f>
        <v>1</v>
      </c>
      <c r="BK610">
        <f>IF(Table13[[#This Row],[Highest level of Education]]="University/College Degree",1,0)</f>
        <v>0</v>
      </c>
      <c r="BL610">
        <f>IF(Table13[[#This Row],[Highest level of Education]]="Post-graduate education",1,0)</f>
        <v>0</v>
      </c>
      <c r="BM610">
        <v>3</v>
      </c>
      <c r="BN610">
        <v>1</v>
      </c>
      <c r="BO610">
        <v>3</v>
      </c>
      <c r="BP610">
        <f>IF(Table13[[#This Row],[Monthly_Income 1_5500 2_8000 3_11000 4_15000 5_20000 6_27000 7_35000 8_5000 9_51000 98_0]]=1,1,0)</f>
        <v>0</v>
      </c>
      <c r="BQ610">
        <f>IF(Table13[[#This Row],[Monthly_Income 1_5500 2_8000 3_11000 4_15000 5_20000 6_27000 7_35000 8_5000 9_51000 98_0]]=2,1,0)</f>
        <v>0</v>
      </c>
      <c r="BR610">
        <f>IF(Table13[[#This Row],[Monthly_Income 1_5500 2_8000 3_11000 4_15000 5_20000 6_27000 7_35000 8_5000 9_51000 98_0]]=3,1,0)</f>
        <v>1</v>
      </c>
      <c r="BS610">
        <f>IF(Table13[[#This Row],[Monthly_Income 1_5500 2_8000 3_11000 4_15000 5_20000 6_27000 7_35000 8_5000 9_51000 98_0]]=4,1,0)</f>
        <v>0</v>
      </c>
      <c r="BT610">
        <f>IF(Table13[[#This Row],[Monthly_Income 1_5500 2_8000 3_11000 4_15000 5_20000 6_27000 7_35000 8_5000 9_51000 98_0]]=5,1,0)</f>
        <v>0</v>
      </c>
      <c r="BU610">
        <f>IF(Table13[[#This Row],[Monthly_Income 1_5500 2_8000 3_11000 4_15000 5_20000 6_27000 7_35000 8_5000 9_51000 98_0]]=6,1,0)</f>
        <v>0</v>
      </c>
      <c r="BV610">
        <f>IF(Table13[[#This Row],[Monthly_Income 1_5500 2_8000 3_11000 4_15000 5_20000 6_27000 7_35000 8_5000 9_51000 98_0]]=7,1,0)</f>
        <v>0</v>
      </c>
      <c r="BW610">
        <f>IF(Table13[[#This Row],[Monthly_Income 1_5500 2_8000 3_11000 4_15000 5_20000 6_27000 7_35000 8_5000 9_51000 98_0]]=8,1,0)</f>
        <v>0</v>
      </c>
      <c r="BX610">
        <f>IF(Table13[[#This Row],[Monthly_Income 1_5500 2_8000 3_11000 4_15000 5_20000 6_27000 7_35000 8_5000 9_51000 98_0]]=9,1,0)</f>
        <v>0</v>
      </c>
      <c r="BY610">
        <f>IF(Table13[[#This Row],[Monthly_Income 1_5500 2_8000 3_11000 4_15000 5_20000 6_27000 7_35000 8_5000 9_51000 98_0]]=98,1,0)</f>
        <v>0</v>
      </c>
      <c r="BZ610">
        <v>4</v>
      </c>
      <c r="CA610">
        <f>IF(Table13[[#This Row],[Monthly_Household_Income]]=1,1,0)</f>
        <v>0</v>
      </c>
      <c r="CB610">
        <f>IF(Table13[[#This Row],[Monthly_Household_Income]]=2,1,0)</f>
        <v>0</v>
      </c>
      <c r="CC610">
        <f>IF(Table13[[#This Row],[Monthly_Household_Income]]=3,1,0)</f>
        <v>0</v>
      </c>
      <c r="CD610">
        <f>IF(Table13[[#This Row],[Monthly_Household_Income]]=4,1,0)</f>
        <v>1</v>
      </c>
      <c r="CE610">
        <f>IF(Table13[[#This Row],[Monthly_Household_Income]]=5,1,0)</f>
        <v>0</v>
      </c>
      <c r="CF610">
        <f>IF(Table13[[#This Row],[Monthly_Household_Income]]=6,1,0)</f>
        <v>0</v>
      </c>
      <c r="CG610">
        <f>IF(Table13[[#This Row],[Monthly_Household_Income]]=7,1,0)</f>
        <v>0</v>
      </c>
      <c r="CH610">
        <f>IF(Table13[[#This Row],[Monthly_Household_Income]]=8,1,0)</f>
        <v>0</v>
      </c>
      <c r="CI610">
        <f>IF(Table13[[#This Row],[Monthly_Household_Income]]=9,1,0)</f>
        <v>0</v>
      </c>
      <c r="CJ610">
        <f>IF(Table13[[#This Row],[Monthly_Household_Income]]=98,1,0)</f>
        <v>0</v>
      </c>
    </row>
    <row r="611" spans="1:88">
      <c r="A611">
        <v>2253</v>
      </c>
      <c r="B611" s="1">
        <v>42918</v>
      </c>
      <c r="C611" t="s">
        <v>2</v>
      </c>
      <c r="D611">
        <v>7</v>
      </c>
      <c r="E611">
        <v>7</v>
      </c>
      <c r="F611">
        <v>7</v>
      </c>
      <c r="G611">
        <v>7</v>
      </c>
      <c r="H611">
        <v>8</v>
      </c>
      <c r="I611">
        <v>6</v>
      </c>
      <c r="J611" t="s">
        <v>15</v>
      </c>
      <c r="K611">
        <v>8</v>
      </c>
      <c r="L611">
        <v>7</v>
      </c>
      <c r="M611">
        <v>6</v>
      </c>
      <c r="N611">
        <v>6</v>
      </c>
      <c r="O611">
        <v>7</v>
      </c>
      <c r="P611">
        <v>8</v>
      </c>
      <c r="Q611">
        <v>7</v>
      </c>
      <c r="R611">
        <v>6</v>
      </c>
      <c r="S611">
        <v>9</v>
      </c>
      <c r="T611">
        <v>8</v>
      </c>
      <c r="U611">
        <v>8</v>
      </c>
      <c r="V611">
        <v>7</v>
      </c>
      <c r="W611">
        <v>7</v>
      </c>
      <c r="X611">
        <v>6</v>
      </c>
      <c r="Y611">
        <v>8</v>
      </c>
      <c r="Z611">
        <v>6</v>
      </c>
      <c r="AA611">
        <v>7</v>
      </c>
      <c r="AB611">
        <v>3</v>
      </c>
      <c r="AC611">
        <v>1</v>
      </c>
      <c r="AD611">
        <f>IF(Table13[[#This Row],[payment]]=1,1,0)</f>
        <v>1</v>
      </c>
      <c r="AE611">
        <f>IF(Table13[[#This Row],[payment]]=2,1,0)</f>
        <v>0</v>
      </c>
      <c r="AF611">
        <f>IF(Table13[[#This Row],[payment]]=3,1,0)</f>
        <v>0</v>
      </c>
      <c r="AG611">
        <v>1</v>
      </c>
      <c r="AH611">
        <f>IF(Table13[[#This Row],[method_payment]]=1,1,0)</f>
        <v>1</v>
      </c>
      <c r="AI611">
        <f>IF(Table13[[#This Row],[method_payment]]=2,1,0)</f>
        <v>0</v>
      </c>
      <c r="AJ611">
        <f>IF(Table13[[#This Row],[method_payment]]=3,1,0)</f>
        <v>0</v>
      </c>
      <c r="AK611">
        <f>IF(Table13[[#This Row],[method_payment]]=5,1,0)</f>
        <v>0</v>
      </c>
      <c r="AL611">
        <f>IF(Table13[[#This Row],[method_payment]]=6,1,0)</f>
        <v>0</v>
      </c>
      <c r="AM611" t="s">
        <v>16</v>
      </c>
      <c r="AN611" t="s">
        <v>16</v>
      </c>
      <c r="AO611">
        <v>1</v>
      </c>
      <c r="AP611" s="2">
        <v>424.47</v>
      </c>
      <c r="AQ611" s="3">
        <f>IF(AND(Table13[[#This Row],[Average_amount_spent_per_visit_last_3_months]]&gt;=1,Table13[[#This Row],[Average_amount_spent_per_visit_last_3_months]]&lt;=999),1,0)</f>
        <v>1</v>
      </c>
      <c r="AR611" s="3">
        <f>IF(AND(Table13[[#This Row],[Average_amount_spent_per_visit_last_3_months]]&gt;=1000,Table13[[#This Row],[Average_amount_spent_per_visit_last_3_months]]&lt;=6700),1,0)</f>
        <v>0</v>
      </c>
      <c r="AS611">
        <v>3</v>
      </c>
      <c r="AT611">
        <v>31</v>
      </c>
      <c r="AU611">
        <f>IF(AND(Table13[[#This Row],[Age]]&gt;=18,Table13[[#This Row],[Age]]&lt;=25),1,0)</f>
        <v>0</v>
      </c>
      <c r="AV611">
        <f>IF(AND(Table13[[#This Row],[Age]]&gt;=26,Table13[[#This Row],[Age]]&lt;=35),1,0)</f>
        <v>1</v>
      </c>
      <c r="AW611">
        <f>IF(AND(Table13[[#This Row],[Age]]&gt;=36,Table13[[#This Row],[Age]]&lt;=45),1,0)</f>
        <v>0</v>
      </c>
      <c r="AX611">
        <f>IF(AND(Table13[[#This Row],[Age]]&gt;=46,Table13[[#This Row],[Age]]&lt;=55),1,0)</f>
        <v>0</v>
      </c>
      <c r="AY611">
        <f>IF(AND(Table13[[#This Row],[Age]]&gt;=56,Table13[[#This Row],[Age]]&lt;=67),1,0)</f>
        <v>0</v>
      </c>
      <c r="AZ611" t="s">
        <v>24</v>
      </c>
      <c r="BA611">
        <f>IF(Table13[[#This Row],[Marital Status]]="Married",1,0)</f>
        <v>0</v>
      </c>
      <c r="BB611">
        <f>IF(Table13[[#This Row],[Marital Status]]="Single",1,0)</f>
        <v>1</v>
      </c>
      <c r="BC611" t="s">
        <v>27</v>
      </c>
      <c r="BD611">
        <f>IF(Table13[[#This Row],[gender]]="Male",1,0)</f>
        <v>1</v>
      </c>
      <c r="BE611">
        <f>IF(Table13[[#This Row],[gender]]="Female",1,0)</f>
        <v>0</v>
      </c>
      <c r="BF611" t="s">
        <v>23</v>
      </c>
      <c r="BG611">
        <f>IF(Table13[[#This Row],[Highest level of Education]]="Did not attend school",1,0)</f>
        <v>0</v>
      </c>
      <c r="BH611">
        <f>IF(Table13[[#This Row],[Highest level of Education]]="K12 completed",1,0)</f>
        <v>0</v>
      </c>
      <c r="BI611">
        <f>IF(Table13[[#This Row],[Highest level of Education]]="High School Completed",1,0)</f>
        <v>0</v>
      </c>
      <c r="BJ611">
        <f>IF(Table13[[#This Row],[Highest level of Education]]="Technical Diploma/Partially completed College",1,0)</f>
        <v>1</v>
      </c>
      <c r="BK611">
        <f>IF(Table13[[#This Row],[Highest level of Education]]="University/College Degree",1,0)</f>
        <v>0</v>
      </c>
      <c r="BL611">
        <f>IF(Table13[[#This Row],[Highest level of Education]]="Post-graduate education",1,0)</f>
        <v>0</v>
      </c>
      <c r="BM611">
        <v>0</v>
      </c>
      <c r="BN611">
        <v>1</v>
      </c>
      <c r="BO611">
        <v>3</v>
      </c>
      <c r="BP611">
        <f>IF(Table13[[#This Row],[Monthly_Income 1_5500 2_8000 3_11000 4_15000 5_20000 6_27000 7_35000 8_5000 9_51000 98_0]]=1,1,0)</f>
        <v>0</v>
      </c>
      <c r="BQ611">
        <f>IF(Table13[[#This Row],[Monthly_Income 1_5500 2_8000 3_11000 4_15000 5_20000 6_27000 7_35000 8_5000 9_51000 98_0]]=2,1,0)</f>
        <v>0</v>
      </c>
      <c r="BR611">
        <f>IF(Table13[[#This Row],[Monthly_Income 1_5500 2_8000 3_11000 4_15000 5_20000 6_27000 7_35000 8_5000 9_51000 98_0]]=3,1,0)</f>
        <v>1</v>
      </c>
      <c r="BS611">
        <f>IF(Table13[[#This Row],[Monthly_Income 1_5500 2_8000 3_11000 4_15000 5_20000 6_27000 7_35000 8_5000 9_51000 98_0]]=4,1,0)</f>
        <v>0</v>
      </c>
      <c r="BT611">
        <f>IF(Table13[[#This Row],[Monthly_Income 1_5500 2_8000 3_11000 4_15000 5_20000 6_27000 7_35000 8_5000 9_51000 98_0]]=5,1,0)</f>
        <v>0</v>
      </c>
      <c r="BU611">
        <f>IF(Table13[[#This Row],[Monthly_Income 1_5500 2_8000 3_11000 4_15000 5_20000 6_27000 7_35000 8_5000 9_51000 98_0]]=6,1,0)</f>
        <v>0</v>
      </c>
      <c r="BV611">
        <f>IF(Table13[[#This Row],[Monthly_Income 1_5500 2_8000 3_11000 4_15000 5_20000 6_27000 7_35000 8_5000 9_51000 98_0]]=7,1,0)</f>
        <v>0</v>
      </c>
      <c r="BW611">
        <f>IF(Table13[[#This Row],[Monthly_Income 1_5500 2_8000 3_11000 4_15000 5_20000 6_27000 7_35000 8_5000 9_51000 98_0]]=8,1,0)</f>
        <v>0</v>
      </c>
      <c r="BX611">
        <f>IF(Table13[[#This Row],[Monthly_Income 1_5500 2_8000 3_11000 4_15000 5_20000 6_27000 7_35000 8_5000 9_51000 98_0]]=9,1,0)</f>
        <v>0</v>
      </c>
      <c r="BY611">
        <f>IF(Table13[[#This Row],[Monthly_Income 1_5500 2_8000 3_11000 4_15000 5_20000 6_27000 7_35000 8_5000 9_51000 98_0]]=98,1,0)</f>
        <v>0</v>
      </c>
      <c r="BZ611">
        <v>3</v>
      </c>
      <c r="CA611">
        <f>IF(Table13[[#This Row],[Monthly_Household_Income]]=1,1,0)</f>
        <v>0</v>
      </c>
      <c r="CB611">
        <f>IF(Table13[[#This Row],[Monthly_Household_Income]]=2,1,0)</f>
        <v>0</v>
      </c>
      <c r="CC611">
        <f>IF(Table13[[#This Row],[Monthly_Household_Income]]=3,1,0)</f>
        <v>1</v>
      </c>
      <c r="CD611">
        <f>IF(Table13[[#This Row],[Monthly_Household_Income]]=4,1,0)</f>
        <v>0</v>
      </c>
      <c r="CE611">
        <f>IF(Table13[[#This Row],[Monthly_Household_Income]]=5,1,0)</f>
        <v>0</v>
      </c>
      <c r="CF611">
        <f>IF(Table13[[#This Row],[Monthly_Household_Income]]=6,1,0)</f>
        <v>0</v>
      </c>
      <c r="CG611">
        <f>IF(Table13[[#This Row],[Monthly_Household_Income]]=7,1,0)</f>
        <v>0</v>
      </c>
      <c r="CH611">
        <f>IF(Table13[[#This Row],[Monthly_Household_Income]]=8,1,0)</f>
        <v>0</v>
      </c>
      <c r="CI611">
        <f>IF(Table13[[#This Row],[Monthly_Household_Income]]=9,1,0)</f>
        <v>0</v>
      </c>
      <c r="CJ611">
        <f>IF(Table13[[#This Row],[Monthly_Household_Income]]=98,1,0)</f>
        <v>0</v>
      </c>
    </row>
    <row r="612" spans="1:88">
      <c r="A612">
        <v>2254</v>
      </c>
      <c r="B612" s="1">
        <v>42974</v>
      </c>
      <c r="C612" t="s">
        <v>7</v>
      </c>
      <c r="D612">
        <v>8</v>
      </c>
      <c r="E612">
        <v>7</v>
      </c>
      <c r="F612">
        <v>6</v>
      </c>
      <c r="G612">
        <v>7</v>
      </c>
      <c r="H612">
        <v>8</v>
      </c>
      <c r="I612">
        <v>8</v>
      </c>
      <c r="J612" t="s">
        <v>15</v>
      </c>
      <c r="K612">
        <v>6</v>
      </c>
      <c r="L612">
        <v>7</v>
      </c>
      <c r="M612">
        <v>8</v>
      </c>
      <c r="N612">
        <v>8</v>
      </c>
      <c r="O612">
        <v>10</v>
      </c>
      <c r="P612">
        <v>8</v>
      </c>
      <c r="Q612">
        <v>8</v>
      </c>
      <c r="R612">
        <v>9</v>
      </c>
      <c r="S612">
        <v>7</v>
      </c>
      <c r="T612">
        <v>8</v>
      </c>
      <c r="U612">
        <v>6</v>
      </c>
      <c r="V612">
        <v>6</v>
      </c>
      <c r="W612">
        <v>7</v>
      </c>
      <c r="X612">
        <v>7</v>
      </c>
      <c r="Y612">
        <v>7</v>
      </c>
      <c r="Z612">
        <v>6</v>
      </c>
      <c r="AA612">
        <v>9</v>
      </c>
      <c r="AB612">
        <v>0</v>
      </c>
      <c r="AC612">
        <v>2</v>
      </c>
      <c r="AD612">
        <f>IF(Table13[[#This Row],[payment]]=1,1,0)</f>
        <v>0</v>
      </c>
      <c r="AE612">
        <f>IF(Table13[[#This Row],[payment]]=2,1,0)</f>
        <v>1</v>
      </c>
      <c r="AF612">
        <f>IF(Table13[[#This Row],[payment]]=3,1,0)</f>
        <v>0</v>
      </c>
      <c r="AG612">
        <v>1</v>
      </c>
      <c r="AH612">
        <f>IF(Table13[[#This Row],[method_payment]]=1,1,0)</f>
        <v>1</v>
      </c>
      <c r="AI612">
        <f>IF(Table13[[#This Row],[method_payment]]=2,1,0)</f>
        <v>0</v>
      </c>
      <c r="AJ612">
        <f>IF(Table13[[#This Row],[method_payment]]=3,1,0)</f>
        <v>0</v>
      </c>
      <c r="AK612">
        <f>IF(Table13[[#This Row],[method_payment]]=5,1,0)</f>
        <v>0</v>
      </c>
      <c r="AL612">
        <f>IF(Table13[[#This Row],[method_payment]]=6,1,0)</f>
        <v>0</v>
      </c>
      <c r="AM612" t="s">
        <v>16</v>
      </c>
      <c r="AN612" t="s">
        <v>16</v>
      </c>
      <c r="AO612">
        <v>3</v>
      </c>
      <c r="AP612" s="2">
        <v>1039.04</v>
      </c>
      <c r="AQ612" s="3">
        <f>IF(AND(Table13[[#This Row],[Average_amount_spent_per_visit_last_3_months]]&gt;=1,Table13[[#This Row],[Average_amount_spent_per_visit_last_3_months]]&lt;=999),1,0)</f>
        <v>0</v>
      </c>
      <c r="AR612" s="3">
        <f>IF(AND(Table13[[#This Row],[Average_amount_spent_per_visit_last_3_months]]&gt;=1000,Table13[[#This Row],[Average_amount_spent_per_visit_last_3_months]]&lt;=6700),1,0)</f>
        <v>1</v>
      </c>
      <c r="AS612">
        <v>3</v>
      </c>
      <c r="AT612">
        <v>44</v>
      </c>
      <c r="AU612">
        <f>IF(AND(Table13[[#This Row],[Age]]&gt;=18,Table13[[#This Row],[Age]]&lt;=25),1,0)</f>
        <v>0</v>
      </c>
      <c r="AV612">
        <f>IF(AND(Table13[[#This Row],[Age]]&gt;=26,Table13[[#This Row],[Age]]&lt;=35),1,0)</f>
        <v>0</v>
      </c>
      <c r="AW612">
        <f>IF(AND(Table13[[#This Row],[Age]]&gt;=36,Table13[[#This Row],[Age]]&lt;=45),1,0)</f>
        <v>1</v>
      </c>
      <c r="AX612">
        <f>IF(AND(Table13[[#This Row],[Age]]&gt;=46,Table13[[#This Row],[Age]]&lt;=55),1,0)</f>
        <v>0</v>
      </c>
      <c r="AY612">
        <f>IF(AND(Table13[[#This Row],[Age]]&gt;=56,Table13[[#This Row],[Age]]&lt;=67),1,0)</f>
        <v>0</v>
      </c>
      <c r="AZ612" t="s">
        <v>25</v>
      </c>
      <c r="BA612">
        <f>IF(Table13[[#This Row],[Marital Status]]="Married",1,0)</f>
        <v>1</v>
      </c>
      <c r="BB612">
        <f>IF(Table13[[#This Row],[Marital Status]]="Single",1,0)</f>
        <v>0</v>
      </c>
      <c r="BC612" t="s">
        <v>28</v>
      </c>
      <c r="BD612">
        <f>IF(Table13[[#This Row],[gender]]="Male",1,0)</f>
        <v>0</v>
      </c>
      <c r="BE612">
        <f>IF(Table13[[#This Row],[gender]]="Female",1,0)</f>
        <v>1</v>
      </c>
      <c r="BF612" t="s">
        <v>20</v>
      </c>
      <c r="BG612">
        <f>IF(Table13[[#This Row],[Highest level of Education]]="Did not attend school",1,0)</f>
        <v>0</v>
      </c>
      <c r="BH612">
        <f>IF(Table13[[#This Row],[Highest level of Education]]="K12 completed",1,0)</f>
        <v>0</v>
      </c>
      <c r="BI612">
        <f>IF(Table13[[#This Row],[Highest level of Education]]="High School Completed",1,0)</f>
        <v>1</v>
      </c>
      <c r="BJ612">
        <f>IF(Table13[[#This Row],[Highest level of Education]]="Technical Diploma/Partially completed College",1,0)</f>
        <v>0</v>
      </c>
      <c r="BK612">
        <f>IF(Table13[[#This Row],[Highest level of Education]]="University/College Degree",1,0)</f>
        <v>0</v>
      </c>
      <c r="BL612">
        <f>IF(Table13[[#This Row],[Highest level of Education]]="Post-graduate education",1,0)</f>
        <v>0</v>
      </c>
      <c r="BM612">
        <v>4</v>
      </c>
      <c r="BN612">
        <v>1</v>
      </c>
      <c r="BO612">
        <v>2</v>
      </c>
      <c r="BP612">
        <f>IF(Table13[[#This Row],[Monthly_Income 1_5500 2_8000 3_11000 4_15000 5_20000 6_27000 7_35000 8_5000 9_51000 98_0]]=1,1,0)</f>
        <v>0</v>
      </c>
      <c r="BQ612">
        <f>IF(Table13[[#This Row],[Monthly_Income 1_5500 2_8000 3_11000 4_15000 5_20000 6_27000 7_35000 8_5000 9_51000 98_0]]=2,1,0)</f>
        <v>1</v>
      </c>
      <c r="BR612">
        <f>IF(Table13[[#This Row],[Monthly_Income 1_5500 2_8000 3_11000 4_15000 5_20000 6_27000 7_35000 8_5000 9_51000 98_0]]=3,1,0)</f>
        <v>0</v>
      </c>
      <c r="BS612">
        <f>IF(Table13[[#This Row],[Monthly_Income 1_5500 2_8000 3_11000 4_15000 5_20000 6_27000 7_35000 8_5000 9_51000 98_0]]=4,1,0)</f>
        <v>0</v>
      </c>
      <c r="BT612">
        <f>IF(Table13[[#This Row],[Monthly_Income 1_5500 2_8000 3_11000 4_15000 5_20000 6_27000 7_35000 8_5000 9_51000 98_0]]=5,1,0)</f>
        <v>0</v>
      </c>
      <c r="BU612">
        <f>IF(Table13[[#This Row],[Monthly_Income 1_5500 2_8000 3_11000 4_15000 5_20000 6_27000 7_35000 8_5000 9_51000 98_0]]=6,1,0)</f>
        <v>0</v>
      </c>
      <c r="BV612">
        <f>IF(Table13[[#This Row],[Monthly_Income 1_5500 2_8000 3_11000 4_15000 5_20000 6_27000 7_35000 8_5000 9_51000 98_0]]=7,1,0)</f>
        <v>0</v>
      </c>
      <c r="BW612">
        <f>IF(Table13[[#This Row],[Monthly_Income 1_5500 2_8000 3_11000 4_15000 5_20000 6_27000 7_35000 8_5000 9_51000 98_0]]=8,1,0)</f>
        <v>0</v>
      </c>
      <c r="BX612">
        <f>IF(Table13[[#This Row],[Monthly_Income 1_5500 2_8000 3_11000 4_15000 5_20000 6_27000 7_35000 8_5000 9_51000 98_0]]=9,1,0)</f>
        <v>0</v>
      </c>
      <c r="BY612">
        <f>IF(Table13[[#This Row],[Monthly_Income 1_5500 2_8000 3_11000 4_15000 5_20000 6_27000 7_35000 8_5000 9_51000 98_0]]=98,1,0)</f>
        <v>0</v>
      </c>
      <c r="BZ612">
        <v>5</v>
      </c>
      <c r="CA612">
        <f>IF(Table13[[#This Row],[Monthly_Household_Income]]=1,1,0)</f>
        <v>0</v>
      </c>
      <c r="CB612">
        <f>IF(Table13[[#This Row],[Monthly_Household_Income]]=2,1,0)</f>
        <v>0</v>
      </c>
      <c r="CC612">
        <f>IF(Table13[[#This Row],[Monthly_Household_Income]]=3,1,0)</f>
        <v>0</v>
      </c>
      <c r="CD612">
        <f>IF(Table13[[#This Row],[Monthly_Household_Income]]=4,1,0)</f>
        <v>0</v>
      </c>
      <c r="CE612">
        <f>IF(Table13[[#This Row],[Monthly_Household_Income]]=5,1,0)</f>
        <v>1</v>
      </c>
      <c r="CF612">
        <f>IF(Table13[[#This Row],[Monthly_Household_Income]]=6,1,0)</f>
        <v>0</v>
      </c>
      <c r="CG612">
        <f>IF(Table13[[#This Row],[Monthly_Household_Income]]=7,1,0)</f>
        <v>0</v>
      </c>
      <c r="CH612">
        <f>IF(Table13[[#This Row],[Monthly_Household_Income]]=8,1,0)</f>
        <v>0</v>
      </c>
      <c r="CI612">
        <f>IF(Table13[[#This Row],[Monthly_Household_Income]]=9,1,0)</f>
        <v>0</v>
      </c>
      <c r="CJ612">
        <f>IF(Table13[[#This Row],[Monthly_Household_Income]]=98,1,0)</f>
        <v>0</v>
      </c>
    </row>
    <row r="613" spans="1:88">
      <c r="A613">
        <v>2256</v>
      </c>
      <c r="B613" s="1">
        <v>43001</v>
      </c>
      <c r="C613" t="s">
        <v>31</v>
      </c>
      <c r="D613">
        <v>9</v>
      </c>
      <c r="E613">
        <v>8</v>
      </c>
      <c r="F613">
        <v>9</v>
      </c>
      <c r="G613">
        <v>9</v>
      </c>
      <c r="H613">
        <v>8</v>
      </c>
      <c r="I613">
        <v>7</v>
      </c>
      <c r="J613" t="s">
        <v>15</v>
      </c>
      <c r="K613">
        <v>9</v>
      </c>
      <c r="L613">
        <v>8</v>
      </c>
      <c r="M613">
        <v>9</v>
      </c>
      <c r="N613">
        <v>9</v>
      </c>
      <c r="O613">
        <v>9</v>
      </c>
      <c r="P613">
        <v>7</v>
      </c>
      <c r="Q613">
        <v>10</v>
      </c>
      <c r="R613">
        <v>9</v>
      </c>
      <c r="S613">
        <v>7</v>
      </c>
      <c r="T613">
        <v>10</v>
      </c>
      <c r="U613">
        <v>8</v>
      </c>
      <c r="V613">
        <v>7</v>
      </c>
      <c r="W613">
        <v>10</v>
      </c>
      <c r="X613">
        <v>0</v>
      </c>
      <c r="Y613">
        <v>9</v>
      </c>
      <c r="Z613">
        <v>9</v>
      </c>
      <c r="AA613">
        <v>8</v>
      </c>
      <c r="AB613">
        <v>8</v>
      </c>
      <c r="AC613">
        <v>2</v>
      </c>
      <c r="AD613">
        <f>IF(Table13[[#This Row],[payment]]=1,1,0)</f>
        <v>0</v>
      </c>
      <c r="AE613">
        <f>IF(Table13[[#This Row],[payment]]=2,1,0)</f>
        <v>1</v>
      </c>
      <c r="AF613">
        <f>IF(Table13[[#This Row],[payment]]=3,1,0)</f>
        <v>0</v>
      </c>
      <c r="AG613">
        <v>2</v>
      </c>
      <c r="AH613">
        <f>IF(Table13[[#This Row],[method_payment]]=1,1,0)</f>
        <v>0</v>
      </c>
      <c r="AI613">
        <f>IF(Table13[[#This Row],[method_payment]]=2,1,0)</f>
        <v>1</v>
      </c>
      <c r="AJ613">
        <f>IF(Table13[[#This Row],[method_payment]]=3,1,0)</f>
        <v>0</v>
      </c>
      <c r="AK613">
        <f>IF(Table13[[#This Row],[method_payment]]=5,1,0)</f>
        <v>0</v>
      </c>
      <c r="AL613">
        <f>IF(Table13[[#This Row],[method_payment]]=6,1,0)</f>
        <v>0</v>
      </c>
      <c r="AM613" t="s">
        <v>16</v>
      </c>
      <c r="AN613" t="s">
        <v>16</v>
      </c>
      <c r="AO613">
        <v>2</v>
      </c>
      <c r="AP613" s="2">
        <v>1225.74</v>
      </c>
      <c r="AQ613" s="3">
        <f>IF(AND(Table13[[#This Row],[Average_amount_spent_per_visit_last_3_months]]&gt;=1,Table13[[#This Row],[Average_amount_spent_per_visit_last_3_months]]&lt;=999),1,0)</f>
        <v>0</v>
      </c>
      <c r="AR613" s="3">
        <f>IF(AND(Table13[[#This Row],[Average_amount_spent_per_visit_last_3_months]]&gt;=1000,Table13[[#This Row],[Average_amount_spent_per_visit_last_3_months]]&lt;=6700),1,0)</f>
        <v>1</v>
      </c>
      <c r="AS613">
        <v>3</v>
      </c>
      <c r="AT613">
        <v>36</v>
      </c>
      <c r="AU613">
        <f>IF(AND(Table13[[#This Row],[Age]]&gt;=18,Table13[[#This Row],[Age]]&lt;=25),1,0)</f>
        <v>0</v>
      </c>
      <c r="AV613">
        <f>IF(AND(Table13[[#This Row],[Age]]&gt;=26,Table13[[#This Row],[Age]]&lt;=35),1,0)</f>
        <v>0</v>
      </c>
      <c r="AW613">
        <f>IF(AND(Table13[[#This Row],[Age]]&gt;=36,Table13[[#This Row],[Age]]&lt;=45),1,0)</f>
        <v>1</v>
      </c>
      <c r="AX613">
        <f>IF(AND(Table13[[#This Row],[Age]]&gt;=46,Table13[[#This Row],[Age]]&lt;=55),1,0)</f>
        <v>0</v>
      </c>
      <c r="AY613">
        <f>IF(AND(Table13[[#This Row],[Age]]&gt;=56,Table13[[#This Row],[Age]]&lt;=67),1,0)</f>
        <v>0</v>
      </c>
      <c r="AZ613" t="s">
        <v>24</v>
      </c>
      <c r="BA613">
        <f>IF(Table13[[#This Row],[Marital Status]]="Married",1,0)</f>
        <v>0</v>
      </c>
      <c r="BB613">
        <f>IF(Table13[[#This Row],[Marital Status]]="Single",1,0)</f>
        <v>1</v>
      </c>
      <c r="BC613" t="s">
        <v>27</v>
      </c>
      <c r="BD613">
        <f>IF(Table13[[#This Row],[gender]]="Male",1,0)</f>
        <v>1</v>
      </c>
      <c r="BE613">
        <f>IF(Table13[[#This Row],[gender]]="Female",1,0)</f>
        <v>0</v>
      </c>
      <c r="BF613" t="s">
        <v>19</v>
      </c>
      <c r="BG613">
        <f>IF(Table13[[#This Row],[Highest level of Education]]="Did not attend school",1,0)</f>
        <v>0</v>
      </c>
      <c r="BH613">
        <f>IF(Table13[[#This Row],[Highest level of Education]]="K12 completed",1,0)</f>
        <v>0</v>
      </c>
      <c r="BI613">
        <f>IF(Table13[[#This Row],[Highest level of Education]]="High School Completed",1,0)</f>
        <v>0</v>
      </c>
      <c r="BJ613">
        <f>IF(Table13[[#This Row],[Highest level of Education]]="Technical Diploma/Partially completed College",1,0)</f>
        <v>0</v>
      </c>
      <c r="BK613">
        <f>IF(Table13[[#This Row],[Highest level of Education]]="University/College Degree",1,0)</f>
        <v>1</v>
      </c>
      <c r="BL613">
        <f>IF(Table13[[#This Row],[Highest level of Education]]="Post-graduate education",1,0)</f>
        <v>0</v>
      </c>
      <c r="BM613">
        <v>0</v>
      </c>
      <c r="BN613">
        <v>1</v>
      </c>
      <c r="BO613">
        <v>4</v>
      </c>
      <c r="BP613">
        <f>IF(Table13[[#This Row],[Monthly_Income 1_5500 2_8000 3_11000 4_15000 5_20000 6_27000 7_35000 8_5000 9_51000 98_0]]=1,1,0)</f>
        <v>0</v>
      </c>
      <c r="BQ613">
        <f>IF(Table13[[#This Row],[Monthly_Income 1_5500 2_8000 3_11000 4_15000 5_20000 6_27000 7_35000 8_5000 9_51000 98_0]]=2,1,0)</f>
        <v>0</v>
      </c>
      <c r="BR613">
        <f>IF(Table13[[#This Row],[Monthly_Income 1_5500 2_8000 3_11000 4_15000 5_20000 6_27000 7_35000 8_5000 9_51000 98_0]]=3,1,0)</f>
        <v>0</v>
      </c>
      <c r="BS613">
        <f>IF(Table13[[#This Row],[Monthly_Income 1_5500 2_8000 3_11000 4_15000 5_20000 6_27000 7_35000 8_5000 9_51000 98_0]]=4,1,0)</f>
        <v>1</v>
      </c>
      <c r="BT613">
        <f>IF(Table13[[#This Row],[Monthly_Income 1_5500 2_8000 3_11000 4_15000 5_20000 6_27000 7_35000 8_5000 9_51000 98_0]]=5,1,0)</f>
        <v>0</v>
      </c>
      <c r="BU613">
        <f>IF(Table13[[#This Row],[Monthly_Income 1_5500 2_8000 3_11000 4_15000 5_20000 6_27000 7_35000 8_5000 9_51000 98_0]]=6,1,0)</f>
        <v>0</v>
      </c>
      <c r="BV613">
        <f>IF(Table13[[#This Row],[Monthly_Income 1_5500 2_8000 3_11000 4_15000 5_20000 6_27000 7_35000 8_5000 9_51000 98_0]]=7,1,0)</f>
        <v>0</v>
      </c>
      <c r="BW613">
        <f>IF(Table13[[#This Row],[Monthly_Income 1_5500 2_8000 3_11000 4_15000 5_20000 6_27000 7_35000 8_5000 9_51000 98_0]]=8,1,0)</f>
        <v>0</v>
      </c>
      <c r="BX613">
        <f>IF(Table13[[#This Row],[Monthly_Income 1_5500 2_8000 3_11000 4_15000 5_20000 6_27000 7_35000 8_5000 9_51000 98_0]]=9,1,0)</f>
        <v>0</v>
      </c>
      <c r="BY613">
        <f>IF(Table13[[#This Row],[Monthly_Income 1_5500 2_8000 3_11000 4_15000 5_20000 6_27000 7_35000 8_5000 9_51000 98_0]]=98,1,0)</f>
        <v>0</v>
      </c>
      <c r="BZ613">
        <v>6</v>
      </c>
      <c r="CA613">
        <f>IF(Table13[[#This Row],[Monthly_Household_Income]]=1,1,0)</f>
        <v>0</v>
      </c>
      <c r="CB613">
        <f>IF(Table13[[#This Row],[Monthly_Household_Income]]=2,1,0)</f>
        <v>0</v>
      </c>
      <c r="CC613">
        <f>IF(Table13[[#This Row],[Monthly_Household_Income]]=3,1,0)</f>
        <v>0</v>
      </c>
      <c r="CD613">
        <f>IF(Table13[[#This Row],[Monthly_Household_Income]]=4,1,0)</f>
        <v>0</v>
      </c>
      <c r="CE613">
        <f>IF(Table13[[#This Row],[Monthly_Household_Income]]=5,1,0)</f>
        <v>0</v>
      </c>
      <c r="CF613">
        <f>IF(Table13[[#This Row],[Monthly_Household_Income]]=6,1,0)</f>
        <v>1</v>
      </c>
      <c r="CG613">
        <f>IF(Table13[[#This Row],[Monthly_Household_Income]]=7,1,0)</f>
        <v>0</v>
      </c>
      <c r="CH613">
        <f>IF(Table13[[#This Row],[Monthly_Household_Income]]=8,1,0)</f>
        <v>0</v>
      </c>
      <c r="CI613">
        <f>IF(Table13[[#This Row],[Monthly_Household_Income]]=9,1,0)</f>
        <v>0</v>
      </c>
      <c r="CJ613">
        <f>IF(Table13[[#This Row],[Monthly_Household_Income]]=98,1,0)</f>
        <v>0</v>
      </c>
    </row>
    <row r="614" spans="1:88">
      <c r="A614">
        <v>2257</v>
      </c>
      <c r="B614" s="1">
        <v>42970</v>
      </c>
      <c r="C614" t="s">
        <v>32</v>
      </c>
      <c r="D614">
        <v>8</v>
      </c>
      <c r="E614">
        <v>9</v>
      </c>
      <c r="F614">
        <v>7</v>
      </c>
      <c r="G614">
        <v>8</v>
      </c>
      <c r="H614">
        <v>8</v>
      </c>
      <c r="I614">
        <v>8</v>
      </c>
      <c r="J614" t="s">
        <v>15</v>
      </c>
      <c r="K614">
        <v>7</v>
      </c>
      <c r="L614">
        <v>7</v>
      </c>
      <c r="M614">
        <v>9</v>
      </c>
      <c r="N614">
        <v>8</v>
      </c>
      <c r="O614">
        <v>9</v>
      </c>
      <c r="P614">
        <v>7</v>
      </c>
      <c r="Q614">
        <v>8</v>
      </c>
      <c r="R614">
        <v>8</v>
      </c>
      <c r="S614">
        <v>7</v>
      </c>
      <c r="T614">
        <v>7</v>
      </c>
      <c r="U614">
        <v>9</v>
      </c>
      <c r="V614">
        <v>8</v>
      </c>
      <c r="W614">
        <v>8</v>
      </c>
      <c r="X614">
        <v>9</v>
      </c>
      <c r="Y614">
        <v>7</v>
      </c>
      <c r="Z614">
        <v>9</v>
      </c>
      <c r="AA614">
        <v>8</v>
      </c>
      <c r="AB614">
        <v>8</v>
      </c>
      <c r="AC614">
        <v>2</v>
      </c>
      <c r="AD614">
        <f>IF(Table13[[#This Row],[payment]]=1,1,0)</f>
        <v>0</v>
      </c>
      <c r="AE614">
        <f>IF(Table13[[#This Row],[payment]]=2,1,0)</f>
        <v>1</v>
      </c>
      <c r="AF614">
        <f>IF(Table13[[#This Row],[payment]]=3,1,0)</f>
        <v>0</v>
      </c>
      <c r="AG614">
        <v>1</v>
      </c>
      <c r="AH614">
        <f>IF(Table13[[#This Row],[method_payment]]=1,1,0)</f>
        <v>1</v>
      </c>
      <c r="AI614">
        <f>IF(Table13[[#This Row],[method_payment]]=2,1,0)</f>
        <v>0</v>
      </c>
      <c r="AJ614">
        <f>IF(Table13[[#This Row],[method_payment]]=3,1,0)</f>
        <v>0</v>
      </c>
      <c r="AK614">
        <f>IF(Table13[[#This Row],[method_payment]]=5,1,0)</f>
        <v>0</v>
      </c>
      <c r="AL614">
        <f>IF(Table13[[#This Row],[method_payment]]=6,1,0)</f>
        <v>0</v>
      </c>
      <c r="AM614" t="s">
        <v>15</v>
      </c>
      <c r="AN614" t="s">
        <v>16</v>
      </c>
      <c r="AO614">
        <v>1</v>
      </c>
      <c r="AP614" s="2">
        <v>1823.55</v>
      </c>
      <c r="AQ614" s="3">
        <f>IF(AND(Table13[[#This Row],[Average_amount_spent_per_visit_last_3_months]]&gt;=1,Table13[[#This Row],[Average_amount_spent_per_visit_last_3_months]]&lt;=999),1,0)</f>
        <v>0</v>
      </c>
      <c r="AR614" s="3">
        <f>IF(AND(Table13[[#This Row],[Average_amount_spent_per_visit_last_3_months]]&gt;=1000,Table13[[#This Row],[Average_amount_spent_per_visit_last_3_months]]&lt;=6700),1,0)</f>
        <v>1</v>
      </c>
      <c r="AS614">
        <v>3</v>
      </c>
      <c r="AT614">
        <v>33</v>
      </c>
      <c r="AU614">
        <f>IF(AND(Table13[[#This Row],[Age]]&gt;=18,Table13[[#This Row],[Age]]&lt;=25),1,0)</f>
        <v>0</v>
      </c>
      <c r="AV614">
        <f>IF(AND(Table13[[#This Row],[Age]]&gt;=26,Table13[[#This Row],[Age]]&lt;=35),1,0)</f>
        <v>1</v>
      </c>
      <c r="AW614">
        <f>IF(AND(Table13[[#This Row],[Age]]&gt;=36,Table13[[#This Row],[Age]]&lt;=45),1,0)</f>
        <v>0</v>
      </c>
      <c r="AX614">
        <f>IF(AND(Table13[[#This Row],[Age]]&gt;=46,Table13[[#This Row],[Age]]&lt;=55),1,0)</f>
        <v>0</v>
      </c>
      <c r="AY614">
        <f>IF(AND(Table13[[#This Row],[Age]]&gt;=56,Table13[[#This Row],[Age]]&lt;=67),1,0)</f>
        <v>0</v>
      </c>
      <c r="AZ614" t="s">
        <v>25</v>
      </c>
      <c r="BA614">
        <f>IF(Table13[[#This Row],[Marital Status]]="Married",1,0)</f>
        <v>1</v>
      </c>
      <c r="BB614">
        <f>IF(Table13[[#This Row],[Marital Status]]="Single",1,0)</f>
        <v>0</v>
      </c>
      <c r="BC614" t="s">
        <v>27</v>
      </c>
      <c r="BD614">
        <f>IF(Table13[[#This Row],[gender]]="Male",1,0)</f>
        <v>1</v>
      </c>
      <c r="BE614">
        <f>IF(Table13[[#This Row],[gender]]="Female",1,0)</f>
        <v>0</v>
      </c>
      <c r="BF614" t="s">
        <v>19</v>
      </c>
      <c r="BG614">
        <f>IF(Table13[[#This Row],[Highest level of Education]]="Did not attend school",1,0)</f>
        <v>0</v>
      </c>
      <c r="BH614">
        <f>IF(Table13[[#This Row],[Highest level of Education]]="K12 completed",1,0)</f>
        <v>0</v>
      </c>
      <c r="BI614">
        <f>IF(Table13[[#This Row],[Highest level of Education]]="High School Completed",1,0)</f>
        <v>0</v>
      </c>
      <c r="BJ614">
        <f>IF(Table13[[#This Row],[Highest level of Education]]="Technical Diploma/Partially completed College",1,0)</f>
        <v>0</v>
      </c>
      <c r="BK614">
        <f>IF(Table13[[#This Row],[Highest level of Education]]="University/College Degree",1,0)</f>
        <v>1</v>
      </c>
      <c r="BL614">
        <f>IF(Table13[[#This Row],[Highest level of Education]]="Post-graduate education",1,0)</f>
        <v>0</v>
      </c>
      <c r="BM614">
        <v>4</v>
      </c>
      <c r="BN614">
        <v>1</v>
      </c>
      <c r="BO614">
        <v>5</v>
      </c>
      <c r="BP614">
        <f>IF(Table13[[#This Row],[Monthly_Income 1_5500 2_8000 3_11000 4_15000 5_20000 6_27000 7_35000 8_5000 9_51000 98_0]]=1,1,0)</f>
        <v>0</v>
      </c>
      <c r="BQ614">
        <f>IF(Table13[[#This Row],[Monthly_Income 1_5500 2_8000 3_11000 4_15000 5_20000 6_27000 7_35000 8_5000 9_51000 98_0]]=2,1,0)</f>
        <v>0</v>
      </c>
      <c r="BR614">
        <f>IF(Table13[[#This Row],[Monthly_Income 1_5500 2_8000 3_11000 4_15000 5_20000 6_27000 7_35000 8_5000 9_51000 98_0]]=3,1,0)</f>
        <v>0</v>
      </c>
      <c r="BS614">
        <f>IF(Table13[[#This Row],[Monthly_Income 1_5500 2_8000 3_11000 4_15000 5_20000 6_27000 7_35000 8_5000 9_51000 98_0]]=4,1,0)</f>
        <v>0</v>
      </c>
      <c r="BT614">
        <f>IF(Table13[[#This Row],[Monthly_Income 1_5500 2_8000 3_11000 4_15000 5_20000 6_27000 7_35000 8_5000 9_51000 98_0]]=5,1,0)</f>
        <v>1</v>
      </c>
      <c r="BU614">
        <f>IF(Table13[[#This Row],[Monthly_Income 1_5500 2_8000 3_11000 4_15000 5_20000 6_27000 7_35000 8_5000 9_51000 98_0]]=6,1,0)</f>
        <v>0</v>
      </c>
      <c r="BV614">
        <f>IF(Table13[[#This Row],[Monthly_Income 1_5500 2_8000 3_11000 4_15000 5_20000 6_27000 7_35000 8_5000 9_51000 98_0]]=7,1,0)</f>
        <v>0</v>
      </c>
      <c r="BW614">
        <f>IF(Table13[[#This Row],[Monthly_Income 1_5500 2_8000 3_11000 4_15000 5_20000 6_27000 7_35000 8_5000 9_51000 98_0]]=8,1,0)</f>
        <v>0</v>
      </c>
      <c r="BX614">
        <f>IF(Table13[[#This Row],[Monthly_Income 1_5500 2_8000 3_11000 4_15000 5_20000 6_27000 7_35000 8_5000 9_51000 98_0]]=9,1,0)</f>
        <v>0</v>
      </c>
      <c r="BY614">
        <f>IF(Table13[[#This Row],[Monthly_Income 1_5500 2_8000 3_11000 4_15000 5_20000 6_27000 7_35000 8_5000 9_51000 98_0]]=98,1,0)</f>
        <v>0</v>
      </c>
      <c r="BZ614">
        <v>8</v>
      </c>
      <c r="CA614">
        <f>IF(Table13[[#This Row],[Monthly_Household_Income]]=1,1,0)</f>
        <v>0</v>
      </c>
      <c r="CB614">
        <f>IF(Table13[[#This Row],[Monthly_Household_Income]]=2,1,0)</f>
        <v>0</v>
      </c>
      <c r="CC614">
        <f>IF(Table13[[#This Row],[Monthly_Household_Income]]=3,1,0)</f>
        <v>0</v>
      </c>
      <c r="CD614">
        <f>IF(Table13[[#This Row],[Monthly_Household_Income]]=4,1,0)</f>
        <v>0</v>
      </c>
      <c r="CE614">
        <f>IF(Table13[[#This Row],[Monthly_Household_Income]]=5,1,0)</f>
        <v>0</v>
      </c>
      <c r="CF614">
        <f>IF(Table13[[#This Row],[Monthly_Household_Income]]=6,1,0)</f>
        <v>0</v>
      </c>
      <c r="CG614">
        <f>IF(Table13[[#This Row],[Monthly_Household_Income]]=7,1,0)</f>
        <v>0</v>
      </c>
      <c r="CH614">
        <f>IF(Table13[[#This Row],[Monthly_Household_Income]]=8,1,0)</f>
        <v>1</v>
      </c>
      <c r="CI614">
        <f>IF(Table13[[#This Row],[Monthly_Household_Income]]=9,1,0)</f>
        <v>0</v>
      </c>
      <c r="CJ614">
        <f>IF(Table13[[#This Row],[Monthly_Household_Income]]=98,1,0)</f>
        <v>0</v>
      </c>
    </row>
    <row r="615" spans="1:88">
      <c r="A615">
        <v>2259</v>
      </c>
      <c r="B615" s="1">
        <v>42944</v>
      </c>
      <c r="C615" t="s">
        <v>39</v>
      </c>
      <c r="D615">
        <v>8</v>
      </c>
      <c r="E615">
        <v>9</v>
      </c>
      <c r="F615">
        <v>8</v>
      </c>
      <c r="G615">
        <v>8</v>
      </c>
      <c r="H615">
        <v>7</v>
      </c>
      <c r="I615">
        <v>6</v>
      </c>
      <c r="J615" t="s">
        <v>15</v>
      </c>
      <c r="K615">
        <v>8</v>
      </c>
      <c r="L615">
        <v>8</v>
      </c>
      <c r="M615">
        <v>6</v>
      </c>
      <c r="N615">
        <v>6</v>
      </c>
      <c r="O615">
        <v>7</v>
      </c>
      <c r="P615">
        <v>8</v>
      </c>
      <c r="Q615">
        <v>7</v>
      </c>
      <c r="R615">
        <v>6</v>
      </c>
      <c r="S615">
        <v>6</v>
      </c>
      <c r="T615">
        <v>8</v>
      </c>
      <c r="U615">
        <v>6</v>
      </c>
      <c r="V615">
        <v>6</v>
      </c>
      <c r="W615">
        <v>6</v>
      </c>
      <c r="X615">
        <v>8</v>
      </c>
      <c r="Y615">
        <v>8</v>
      </c>
      <c r="Z615">
        <v>7</v>
      </c>
      <c r="AA615">
        <v>7</v>
      </c>
      <c r="AB615">
        <v>8</v>
      </c>
      <c r="AC615">
        <v>1</v>
      </c>
      <c r="AD615">
        <f>IF(Table13[[#This Row],[payment]]=1,1,0)</f>
        <v>1</v>
      </c>
      <c r="AE615">
        <f>IF(Table13[[#This Row],[payment]]=2,1,0)</f>
        <v>0</v>
      </c>
      <c r="AF615">
        <f>IF(Table13[[#This Row],[payment]]=3,1,0)</f>
        <v>0</v>
      </c>
      <c r="AG615">
        <v>1</v>
      </c>
      <c r="AH615">
        <f>IF(Table13[[#This Row],[method_payment]]=1,1,0)</f>
        <v>1</v>
      </c>
      <c r="AI615">
        <f>IF(Table13[[#This Row],[method_payment]]=2,1,0)</f>
        <v>0</v>
      </c>
      <c r="AJ615">
        <f>IF(Table13[[#This Row],[method_payment]]=3,1,0)</f>
        <v>0</v>
      </c>
      <c r="AK615">
        <f>IF(Table13[[#This Row],[method_payment]]=5,1,0)</f>
        <v>0</v>
      </c>
      <c r="AL615">
        <f>IF(Table13[[#This Row],[method_payment]]=6,1,0)</f>
        <v>0</v>
      </c>
      <c r="AM615" t="s">
        <v>15</v>
      </c>
      <c r="AN615" t="s">
        <v>16</v>
      </c>
      <c r="AO615">
        <v>2</v>
      </c>
      <c r="AP615" s="2">
        <v>506.72</v>
      </c>
      <c r="AQ615" s="3">
        <f>IF(AND(Table13[[#This Row],[Average_amount_spent_per_visit_last_3_months]]&gt;=1,Table13[[#This Row],[Average_amount_spent_per_visit_last_3_months]]&lt;=999),1,0)</f>
        <v>1</v>
      </c>
      <c r="AR615" s="3">
        <f>IF(AND(Table13[[#This Row],[Average_amount_spent_per_visit_last_3_months]]&gt;=1000,Table13[[#This Row],[Average_amount_spent_per_visit_last_3_months]]&lt;=6700),1,0)</f>
        <v>0</v>
      </c>
      <c r="AS615">
        <v>1</v>
      </c>
      <c r="AT615">
        <v>33</v>
      </c>
      <c r="AU615">
        <f>IF(AND(Table13[[#This Row],[Age]]&gt;=18,Table13[[#This Row],[Age]]&lt;=25),1,0)</f>
        <v>0</v>
      </c>
      <c r="AV615">
        <f>IF(AND(Table13[[#This Row],[Age]]&gt;=26,Table13[[#This Row],[Age]]&lt;=35),1,0)</f>
        <v>1</v>
      </c>
      <c r="AW615">
        <f>IF(AND(Table13[[#This Row],[Age]]&gt;=36,Table13[[#This Row],[Age]]&lt;=45),1,0)</f>
        <v>0</v>
      </c>
      <c r="AX615">
        <f>IF(AND(Table13[[#This Row],[Age]]&gt;=46,Table13[[#This Row],[Age]]&lt;=55),1,0)</f>
        <v>0</v>
      </c>
      <c r="AY615">
        <f>IF(AND(Table13[[#This Row],[Age]]&gt;=56,Table13[[#This Row],[Age]]&lt;=67),1,0)</f>
        <v>0</v>
      </c>
      <c r="AZ615" t="s">
        <v>24</v>
      </c>
      <c r="BA615">
        <f>IF(Table13[[#This Row],[Marital Status]]="Married",1,0)</f>
        <v>0</v>
      </c>
      <c r="BB615">
        <f>IF(Table13[[#This Row],[Marital Status]]="Single",1,0)</f>
        <v>1</v>
      </c>
      <c r="BC615" t="s">
        <v>27</v>
      </c>
      <c r="BD615">
        <f>IF(Table13[[#This Row],[gender]]="Male",1,0)</f>
        <v>1</v>
      </c>
      <c r="BE615">
        <f>IF(Table13[[#This Row],[gender]]="Female",1,0)</f>
        <v>0</v>
      </c>
      <c r="BF615" t="s">
        <v>19</v>
      </c>
      <c r="BG615">
        <f>IF(Table13[[#This Row],[Highest level of Education]]="Did not attend school",1,0)</f>
        <v>0</v>
      </c>
      <c r="BH615">
        <f>IF(Table13[[#This Row],[Highest level of Education]]="K12 completed",1,0)</f>
        <v>0</v>
      </c>
      <c r="BI615">
        <f>IF(Table13[[#This Row],[Highest level of Education]]="High School Completed",1,0)</f>
        <v>0</v>
      </c>
      <c r="BJ615">
        <f>IF(Table13[[#This Row],[Highest level of Education]]="Technical Diploma/Partially completed College",1,0)</f>
        <v>0</v>
      </c>
      <c r="BK615">
        <f>IF(Table13[[#This Row],[Highest level of Education]]="University/College Degree",1,0)</f>
        <v>1</v>
      </c>
      <c r="BL615">
        <f>IF(Table13[[#This Row],[Highest level of Education]]="Post-graduate education",1,0)</f>
        <v>0</v>
      </c>
      <c r="BM615">
        <v>0</v>
      </c>
      <c r="BN615">
        <v>1</v>
      </c>
      <c r="BO615">
        <v>3</v>
      </c>
      <c r="BP615">
        <f>IF(Table13[[#This Row],[Monthly_Income 1_5500 2_8000 3_11000 4_15000 5_20000 6_27000 7_35000 8_5000 9_51000 98_0]]=1,1,0)</f>
        <v>0</v>
      </c>
      <c r="BQ615">
        <f>IF(Table13[[#This Row],[Monthly_Income 1_5500 2_8000 3_11000 4_15000 5_20000 6_27000 7_35000 8_5000 9_51000 98_0]]=2,1,0)</f>
        <v>0</v>
      </c>
      <c r="BR615">
        <f>IF(Table13[[#This Row],[Monthly_Income 1_5500 2_8000 3_11000 4_15000 5_20000 6_27000 7_35000 8_5000 9_51000 98_0]]=3,1,0)</f>
        <v>1</v>
      </c>
      <c r="BS615">
        <f>IF(Table13[[#This Row],[Monthly_Income 1_5500 2_8000 3_11000 4_15000 5_20000 6_27000 7_35000 8_5000 9_51000 98_0]]=4,1,0)</f>
        <v>0</v>
      </c>
      <c r="BT615">
        <f>IF(Table13[[#This Row],[Monthly_Income 1_5500 2_8000 3_11000 4_15000 5_20000 6_27000 7_35000 8_5000 9_51000 98_0]]=5,1,0)</f>
        <v>0</v>
      </c>
      <c r="BU615">
        <f>IF(Table13[[#This Row],[Monthly_Income 1_5500 2_8000 3_11000 4_15000 5_20000 6_27000 7_35000 8_5000 9_51000 98_0]]=6,1,0)</f>
        <v>0</v>
      </c>
      <c r="BV615">
        <f>IF(Table13[[#This Row],[Monthly_Income 1_5500 2_8000 3_11000 4_15000 5_20000 6_27000 7_35000 8_5000 9_51000 98_0]]=7,1,0)</f>
        <v>0</v>
      </c>
      <c r="BW615">
        <f>IF(Table13[[#This Row],[Monthly_Income 1_5500 2_8000 3_11000 4_15000 5_20000 6_27000 7_35000 8_5000 9_51000 98_0]]=8,1,0)</f>
        <v>0</v>
      </c>
      <c r="BX615">
        <f>IF(Table13[[#This Row],[Monthly_Income 1_5500 2_8000 3_11000 4_15000 5_20000 6_27000 7_35000 8_5000 9_51000 98_0]]=9,1,0)</f>
        <v>0</v>
      </c>
      <c r="BY615">
        <f>IF(Table13[[#This Row],[Monthly_Income 1_5500 2_8000 3_11000 4_15000 5_20000 6_27000 7_35000 8_5000 9_51000 98_0]]=98,1,0)</f>
        <v>0</v>
      </c>
      <c r="BZ615">
        <v>7</v>
      </c>
      <c r="CA615">
        <f>IF(Table13[[#This Row],[Monthly_Household_Income]]=1,1,0)</f>
        <v>0</v>
      </c>
      <c r="CB615">
        <f>IF(Table13[[#This Row],[Monthly_Household_Income]]=2,1,0)</f>
        <v>0</v>
      </c>
      <c r="CC615">
        <f>IF(Table13[[#This Row],[Monthly_Household_Income]]=3,1,0)</f>
        <v>0</v>
      </c>
      <c r="CD615">
        <f>IF(Table13[[#This Row],[Monthly_Household_Income]]=4,1,0)</f>
        <v>0</v>
      </c>
      <c r="CE615">
        <f>IF(Table13[[#This Row],[Monthly_Household_Income]]=5,1,0)</f>
        <v>0</v>
      </c>
      <c r="CF615">
        <f>IF(Table13[[#This Row],[Monthly_Household_Income]]=6,1,0)</f>
        <v>0</v>
      </c>
      <c r="CG615">
        <f>IF(Table13[[#This Row],[Monthly_Household_Income]]=7,1,0)</f>
        <v>1</v>
      </c>
      <c r="CH615">
        <f>IF(Table13[[#This Row],[Monthly_Household_Income]]=8,1,0)</f>
        <v>0</v>
      </c>
      <c r="CI615">
        <f>IF(Table13[[#This Row],[Monthly_Household_Income]]=9,1,0)</f>
        <v>0</v>
      </c>
      <c r="CJ615">
        <f>IF(Table13[[#This Row],[Monthly_Household_Income]]=98,1,0)</f>
        <v>0</v>
      </c>
    </row>
    <row r="616" spans="1:88">
      <c r="A616">
        <v>2267</v>
      </c>
      <c r="B616" s="1">
        <v>42991</v>
      </c>
      <c r="C616" t="s">
        <v>29</v>
      </c>
      <c r="D616">
        <v>6</v>
      </c>
      <c r="E616">
        <v>8</v>
      </c>
      <c r="F616">
        <v>6</v>
      </c>
      <c r="G616">
        <v>7</v>
      </c>
      <c r="H616">
        <v>8</v>
      </c>
      <c r="I616">
        <v>9</v>
      </c>
      <c r="J616" t="s">
        <v>15</v>
      </c>
      <c r="K616">
        <v>8</v>
      </c>
      <c r="L616">
        <v>7</v>
      </c>
      <c r="M616">
        <v>9</v>
      </c>
      <c r="N616">
        <v>8</v>
      </c>
      <c r="O616">
        <v>10</v>
      </c>
      <c r="P616">
        <v>7</v>
      </c>
      <c r="Q616">
        <v>9</v>
      </c>
      <c r="R616">
        <v>8</v>
      </c>
      <c r="S616">
        <v>8</v>
      </c>
      <c r="T616">
        <v>8</v>
      </c>
      <c r="U616">
        <v>8</v>
      </c>
      <c r="V616">
        <v>7</v>
      </c>
      <c r="W616">
        <v>8</v>
      </c>
      <c r="X616">
        <v>8</v>
      </c>
      <c r="Y616">
        <v>7</v>
      </c>
      <c r="Z616">
        <v>9</v>
      </c>
      <c r="AA616">
        <v>8</v>
      </c>
      <c r="AB616">
        <v>9</v>
      </c>
      <c r="AC616">
        <v>2</v>
      </c>
      <c r="AD616">
        <f>IF(Table13[[#This Row],[payment]]=1,1,0)</f>
        <v>0</v>
      </c>
      <c r="AE616">
        <f>IF(Table13[[#This Row],[payment]]=2,1,0)</f>
        <v>1</v>
      </c>
      <c r="AF616">
        <f>IF(Table13[[#This Row],[payment]]=3,1,0)</f>
        <v>0</v>
      </c>
      <c r="AG616">
        <v>1</v>
      </c>
      <c r="AH616">
        <f>IF(Table13[[#This Row],[method_payment]]=1,1,0)</f>
        <v>1</v>
      </c>
      <c r="AI616">
        <f>IF(Table13[[#This Row],[method_payment]]=2,1,0)</f>
        <v>0</v>
      </c>
      <c r="AJ616">
        <f>IF(Table13[[#This Row],[method_payment]]=3,1,0)</f>
        <v>0</v>
      </c>
      <c r="AK616">
        <f>IF(Table13[[#This Row],[method_payment]]=5,1,0)</f>
        <v>0</v>
      </c>
      <c r="AL616">
        <f>IF(Table13[[#This Row],[method_payment]]=6,1,0)</f>
        <v>0</v>
      </c>
      <c r="AM616" t="s">
        <v>16</v>
      </c>
      <c r="AN616" t="s">
        <v>15</v>
      </c>
      <c r="AO616">
        <v>1</v>
      </c>
      <c r="AP616" s="2">
        <v>784.64</v>
      </c>
      <c r="AQ616" s="3">
        <f>IF(AND(Table13[[#This Row],[Average_amount_spent_per_visit_last_3_months]]&gt;=1,Table13[[#This Row],[Average_amount_spent_per_visit_last_3_months]]&lt;=999),1,0)</f>
        <v>1</v>
      </c>
      <c r="AR616" s="3">
        <f>IF(AND(Table13[[#This Row],[Average_amount_spent_per_visit_last_3_months]]&gt;=1000,Table13[[#This Row],[Average_amount_spent_per_visit_last_3_months]]&lt;=6700),1,0)</f>
        <v>0</v>
      </c>
      <c r="AS616">
        <v>3</v>
      </c>
      <c r="AT616">
        <v>42</v>
      </c>
      <c r="AU616">
        <f>IF(AND(Table13[[#This Row],[Age]]&gt;=18,Table13[[#This Row],[Age]]&lt;=25),1,0)</f>
        <v>0</v>
      </c>
      <c r="AV616">
        <f>IF(AND(Table13[[#This Row],[Age]]&gt;=26,Table13[[#This Row],[Age]]&lt;=35),1,0)</f>
        <v>0</v>
      </c>
      <c r="AW616">
        <f>IF(AND(Table13[[#This Row],[Age]]&gt;=36,Table13[[#This Row],[Age]]&lt;=45),1,0)</f>
        <v>1</v>
      </c>
      <c r="AX616">
        <f>IF(AND(Table13[[#This Row],[Age]]&gt;=46,Table13[[#This Row],[Age]]&lt;=55),1,0)</f>
        <v>0</v>
      </c>
      <c r="AY616">
        <f>IF(AND(Table13[[#This Row],[Age]]&gt;=56,Table13[[#This Row],[Age]]&lt;=67),1,0)</f>
        <v>0</v>
      </c>
      <c r="AZ616" t="s">
        <v>25</v>
      </c>
      <c r="BA616">
        <f>IF(Table13[[#This Row],[Marital Status]]="Married",1,0)</f>
        <v>1</v>
      </c>
      <c r="BB616">
        <f>IF(Table13[[#This Row],[Marital Status]]="Single",1,0)</f>
        <v>0</v>
      </c>
      <c r="BC616" t="s">
        <v>27</v>
      </c>
      <c r="BD616">
        <f>IF(Table13[[#This Row],[gender]]="Male",1,0)</f>
        <v>1</v>
      </c>
      <c r="BE616">
        <f>IF(Table13[[#This Row],[gender]]="Female",1,0)</f>
        <v>0</v>
      </c>
      <c r="BF616" t="s">
        <v>19</v>
      </c>
      <c r="BG616">
        <f>IF(Table13[[#This Row],[Highest level of Education]]="Did not attend school",1,0)</f>
        <v>0</v>
      </c>
      <c r="BH616">
        <f>IF(Table13[[#This Row],[Highest level of Education]]="K12 completed",1,0)</f>
        <v>0</v>
      </c>
      <c r="BI616">
        <f>IF(Table13[[#This Row],[Highest level of Education]]="High School Completed",1,0)</f>
        <v>0</v>
      </c>
      <c r="BJ616">
        <f>IF(Table13[[#This Row],[Highest level of Education]]="Technical Diploma/Partially completed College",1,0)</f>
        <v>0</v>
      </c>
      <c r="BK616">
        <f>IF(Table13[[#This Row],[Highest level of Education]]="University/College Degree",1,0)</f>
        <v>1</v>
      </c>
      <c r="BL616">
        <f>IF(Table13[[#This Row],[Highest level of Education]]="Post-graduate education",1,0)</f>
        <v>0</v>
      </c>
      <c r="BM616">
        <v>3</v>
      </c>
      <c r="BN616">
        <v>1</v>
      </c>
      <c r="BO616">
        <v>6</v>
      </c>
      <c r="BP616">
        <f>IF(Table13[[#This Row],[Monthly_Income 1_5500 2_8000 3_11000 4_15000 5_20000 6_27000 7_35000 8_5000 9_51000 98_0]]=1,1,0)</f>
        <v>0</v>
      </c>
      <c r="BQ616">
        <f>IF(Table13[[#This Row],[Monthly_Income 1_5500 2_8000 3_11000 4_15000 5_20000 6_27000 7_35000 8_5000 9_51000 98_0]]=2,1,0)</f>
        <v>0</v>
      </c>
      <c r="BR616">
        <f>IF(Table13[[#This Row],[Monthly_Income 1_5500 2_8000 3_11000 4_15000 5_20000 6_27000 7_35000 8_5000 9_51000 98_0]]=3,1,0)</f>
        <v>0</v>
      </c>
      <c r="BS616">
        <f>IF(Table13[[#This Row],[Monthly_Income 1_5500 2_8000 3_11000 4_15000 5_20000 6_27000 7_35000 8_5000 9_51000 98_0]]=4,1,0)</f>
        <v>0</v>
      </c>
      <c r="BT616">
        <f>IF(Table13[[#This Row],[Monthly_Income 1_5500 2_8000 3_11000 4_15000 5_20000 6_27000 7_35000 8_5000 9_51000 98_0]]=5,1,0)</f>
        <v>0</v>
      </c>
      <c r="BU616">
        <f>IF(Table13[[#This Row],[Monthly_Income 1_5500 2_8000 3_11000 4_15000 5_20000 6_27000 7_35000 8_5000 9_51000 98_0]]=6,1,0)</f>
        <v>1</v>
      </c>
      <c r="BV616">
        <f>IF(Table13[[#This Row],[Monthly_Income 1_5500 2_8000 3_11000 4_15000 5_20000 6_27000 7_35000 8_5000 9_51000 98_0]]=7,1,0)</f>
        <v>0</v>
      </c>
      <c r="BW616">
        <f>IF(Table13[[#This Row],[Monthly_Income 1_5500 2_8000 3_11000 4_15000 5_20000 6_27000 7_35000 8_5000 9_51000 98_0]]=8,1,0)</f>
        <v>0</v>
      </c>
      <c r="BX616">
        <f>IF(Table13[[#This Row],[Monthly_Income 1_5500 2_8000 3_11000 4_15000 5_20000 6_27000 7_35000 8_5000 9_51000 98_0]]=9,1,0)</f>
        <v>0</v>
      </c>
      <c r="BY616">
        <f>IF(Table13[[#This Row],[Monthly_Income 1_5500 2_8000 3_11000 4_15000 5_20000 6_27000 7_35000 8_5000 9_51000 98_0]]=98,1,0)</f>
        <v>0</v>
      </c>
      <c r="BZ616">
        <v>8</v>
      </c>
      <c r="CA616">
        <f>IF(Table13[[#This Row],[Monthly_Household_Income]]=1,1,0)</f>
        <v>0</v>
      </c>
      <c r="CB616">
        <f>IF(Table13[[#This Row],[Monthly_Household_Income]]=2,1,0)</f>
        <v>0</v>
      </c>
      <c r="CC616">
        <f>IF(Table13[[#This Row],[Monthly_Household_Income]]=3,1,0)</f>
        <v>0</v>
      </c>
      <c r="CD616">
        <f>IF(Table13[[#This Row],[Monthly_Household_Income]]=4,1,0)</f>
        <v>0</v>
      </c>
      <c r="CE616">
        <f>IF(Table13[[#This Row],[Monthly_Household_Income]]=5,1,0)</f>
        <v>0</v>
      </c>
      <c r="CF616">
        <f>IF(Table13[[#This Row],[Monthly_Household_Income]]=6,1,0)</f>
        <v>0</v>
      </c>
      <c r="CG616">
        <f>IF(Table13[[#This Row],[Monthly_Household_Income]]=7,1,0)</f>
        <v>0</v>
      </c>
      <c r="CH616">
        <f>IF(Table13[[#This Row],[Monthly_Household_Income]]=8,1,0)</f>
        <v>1</v>
      </c>
      <c r="CI616">
        <f>IF(Table13[[#This Row],[Monthly_Household_Income]]=9,1,0)</f>
        <v>0</v>
      </c>
      <c r="CJ616">
        <f>IF(Table13[[#This Row],[Monthly_Household_Income]]=98,1,0)</f>
        <v>0</v>
      </c>
    </row>
    <row r="617" spans="1:88">
      <c r="A617">
        <v>2277</v>
      </c>
      <c r="B617" s="1">
        <v>43025</v>
      </c>
      <c r="C617" t="s">
        <v>35</v>
      </c>
      <c r="D617">
        <v>2</v>
      </c>
      <c r="E617">
        <v>3</v>
      </c>
      <c r="F617">
        <v>4</v>
      </c>
      <c r="G617">
        <v>4</v>
      </c>
      <c r="H617">
        <v>4</v>
      </c>
      <c r="I617">
        <v>5</v>
      </c>
      <c r="J617" t="s">
        <v>15</v>
      </c>
      <c r="K617">
        <v>5</v>
      </c>
      <c r="L617">
        <v>4</v>
      </c>
      <c r="M617">
        <v>6</v>
      </c>
      <c r="N617">
        <v>6</v>
      </c>
      <c r="O617">
        <v>6</v>
      </c>
      <c r="P617">
        <v>3</v>
      </c>
      <c r="Q617">
        <v>6</v>
      </c>
      <c r="R617">
        <v>5</v>
      </c>
      <c r="S617">
        <v>5</v>
      </c>
      <c r="T617">
        <v>6</v>
      </c>
      <c r="U617">
        <v>6</v>
      </c>
      <c r="V617">
        <v>7</v>
      </c>
      <c r="W617">
        <v>7</v>
      </c>
      <c r="X617">
        <v>4</v>
      </c>
      <c r="Y617">
        <v>6</v>
      </c>
      <c r="Z617">
        <v>6</v>
      </c>
      <c r="AA617">
        <v>5</v>
      </c>
      <c r="AB617">
        <v>5</v>
      </c>
      <c r="AC617">
        <v>1</v>
      </c>
      <c r="AD617">
        <f>IF(Table13[[#This Row],[payment]]=1,1,0)</f>
        <v>1</v>
      </c>
      <c r="AE617">
        <f>IF(Table13[[#This Row],[payment]]=2,1,0)</f>
        <v>0</v>
      </c>
      <c r="AF617">
        <f>IF(Table13[[#This Row],[payment]]=3,1,0)</f>
        <v>0</v>
      </c>
      <c r="AG617">
        <v>2</v>
      </c>
      <c r="AH617">
        <f>IF(Table13[[#This Row],[method_payment]]=1,1,0)</f>
        <v>0</v>
      </c>
      <c r="AI617">
        <f>IF(Table13[[#This Row],[method_payment]]=2,1,0)</f>
        <v>1</v>
      </c>
      <c r="AJ617">
        <f>IF(Table13[[#This Row],[method_payment]]=3,1,0)</f>
        <v>0</v>
      </c>
      <c r="AK617">
        <f>IF(Table13[[#This Row],[method_payment]]=5,1,0)</f>
        <v>0</v>
      </c>
      <c r="AL617">
        <f>IF(Table13[[#This Row],[method_payment]]=6,1,0)</f>
        <v>0</v>
      </c>
      <c r="AM617" t="s">
        <v>16</v>
      </c>
      <c r="AN617" t="s">
        <v>16</v>
      </c>
      <c r="AO617">
        <v>1</v>
      </c>
      <c r="AP617" s="2">
        <v>86.14</v>
      </c>
      <c r="AQ617" s="3">
        <f>IF(AND(Table13[[#This Row],[Average_amount_spent_per_visit_last_3_months]]&gt;=1,Table13[[#This Row],[Average_amount_spent_per_visit_last_3_months]]&lt;=999),1,0)</f>
        <v>1</v>
      </c>
      <c r="AR617" s="3">
        <f>IF(AND(Table13[[#This Row],[Average_amount_spent_per_visit_last_3_months]]&gt;=1000,Table13[[#This Row],[Average_amount_spent_per_visit_last_3_months]]&lt;=6700),1,0)</f>
        <v>0</v>
      </c>
      <c r="AS617">
        <v>3</v>
      </c>
      <c r="AT617">
        <v>22</v>
      </c>
      <c r="AU617">
        <f>IF(AND(Table13[[#This Row],[Age]]&gt;=18,Table13[[#This Row],[Age]]&lt;=25),1,0)</f>
        <v>1</v>
      </c>
      <c r="AV617">
        <f>IF(AND(Table13[[#This Row],[Age]]&gt;=26,Table13[[#This Row],[Age]]&lt;=35),1,0)</f>
        <v>0</v>
      </c>
      <c r="AW617">
        <f>IF(AND(Table13[[#This Row],[Age]]&gt;=36,Table13[[#This Row],[Age]]&lt;=45),1,0)</f>
        <v>0</v>
      </c>
      <c r="AX617">
        <f>IF(AND(Table13[[#This Row],[Age]]&gt;=46,Table13[[#This Row],[Age]]&lt;=55),1,0)</f>
        <v>0</v>
      </c>
      <c r="AY617">
        <f>IF(AND(Table13[[#This Row],[Age]]&gt;=56,Table13[[#This Row],[Age]]&lt;=67),1,0)</f>
        <v>0</v>
      </c>
      <c r="AZ617" t="s">
        <v>24</v>
      </c>
      <c r="BA617">
        <f>IF(Table13[[#This Row],[Marital Status]]="Married",1,0)</f>
        <v>0</v>
      </c>
      <c r="BB617">
        <f>IF(Table13[[#This Row],[Marital Status]]="Single",1,0)</f>
        <v>1</v>
      </c>
      <c r="BC617" t="s">
        <v>28</v>
      </c>
      <c r="BD617">
        <f>IF(Table13[[#This Row],[gender]]="Male",1,0)</f>
        <v>0</v>
      </c>
      <c r="BE617">
        <f>IF(Table13[[#This Row],[gender]]="Female",1,0)</f>
        <v>1</v>
      </c>
      <c r="BF617" t="s">
        <v>23</v>
      </c>
      <c r="BG617">
        <f>IF(Table13[[#This Row],[Highest level of Education]]="Did not attend school",1,0)</f>
        <v>0</v>
      </c>
      <c r="BH617">
        <f>IF(Table13[[#This Row],[Highest level of Education]]="K12 completed",1,0)</f>
        <v>0</v>
      </c>
      <c r="BI617">
        <f>IF(Table13[[#This Row],[Highest level of Education]]="High School Completed",1,0)</f>
        <v>0</v>
      </c>
      <c r="BJ617">
        <f>IF(Table13[[#This Row],[Highest level of Education]]="Technical Diploma/Partially completed College",1,0)</f>
        <v>1</v>
      </c>
      <c r="BK617">
        <f>IF(Table13[[#This Row],[Highest level of Education]]="University/College Degree",1,0)</f>
        <v>0</v>
      </c>
      <c r="BL617">
        <f>IF(Table13[[#This Row],[Highest level of Education]]="Post-graduate education",1,0)</f>
        <v>0</v>
      </c>
      <c r="BM617">
        <v>0</v>
      </c>
      <c r="BN617">
        <v>5</v>
      </c>
      <c r="BO617" t="s">
        <v>1</v>
      </c>
      <c r="BP617">
        <f>IF(Table13[[#This Row],[Monthly_Income 1_5500 2_8000 3_11000 4_15000 5_20000 6_27000 7_35000 8_5000 9_51000 98_0]]=1,1,0)</f>
        <v>0</v>
      </c>
      <c r="BQ617">
        <f>IF(Table13[[#This Row],[Monthly_Income 1_5500 2_8000 3_11000 4_15000 5_20000 6_27000 7_35000 8_5000 9_51000 98_0]]=2,1,0)</f>
        <v>0</v>
      </c>
      <c r="BR617">
        <f>IF(Table13[[#This Row],[Monthly_Income 1_5500 2_8000 3_11000 4_15000 5_20000 6_27000 7_35000 8_5000 9_51000 98_0]]=3,1,0)</f>
        <v>0</v>
      </c>
      <c r="BS617">
        <f>IF(Table13[[#This Row],[Monthly_Income 1_5500 2_8000 3_11000 4_15000 5_20000 6_27000 7_35000 8_5000 9_51000 98_0]]=4,1,0)</f>
        <v>0</v>
      </c>
      <c r="BT617">
        <f>IF(Table13[[#This Row],[Monthly_Income 1_5500 2_8000 3_11000 4_15000 5_20000 6_27000 7_35000 8_5000 9_51000 98_0]]=5,1,0)</f>
        <v>0</v>
      </c>
      <c r="BU617">
        <f>IF(Table13[[#This Row],[Monthly_Income 1_5500 2_8000 3_11000 4_15000 5_20000 6_27000 7_35000 8_5000 9_51000 98_0]]=6,1,0)</f>
        <v>0</v>
      </c>
      <c r="BV617">
        <f>IF(Table13[[#This Row],[Monthly_Income 1_5500 2_8000 3_11000 4_15000 5_20000 6_27000 7_35000 8_5000 9_51000 98_0]]=7,1,0)</f>
        <v>0</v>
      </c>
      <c r="BW617">
        <f>IF(Table13[[#This Row],[Monthly_Income 1_5500 2_8000 3_11000 4_15000 5_20000 6_27000 7_35000 8_5000 9_51000 98_0]]=8,1,0)</f>
        <v>0</v>
      </c>
      <c r="BX617">
        <f>IF(Table13[[#This Row],[Monthly_Income 1_5500 2_8000 3_11000 4_15000 5_20000 6_27000 7_35000 8_5000 9_51000 98_0]]=9,1,0)</f>
        <v>0</v>
      </c>
      <c r="BY617">
        <f>IF(Table13[[#This Row],[Monthly_Income 1_5500 2_8000 3_11000 4_15000 5_20000 6_27000 7_35000 8_5000 9_51000 98_0]]=98,1,0)</f>
        <v>0</v>
      </c>
      <c r="BZ617">
        <v>97</v>
      </c>
      <c r="CA617">
        <f>IF(Table13[[#This Row],[Monthly_Household_Income]]=1,1,0)</f>
        <v>0</v>
      </c>
      <c r="CB617">
        <f>IF(Table13[[#This Row],[Monthly_Household_Income]]=2,1,0)</f>
        <v>0</v>
      </c>
      <c r="CC617">
        <f>IF(Table13[[#This Row],[Monthly_Household_Income]]=3,1,0)</f>
        <v>0</v>
      </c>
      <c r="CD617">
        <f>IF(Table13[[#This Row],[Monthly_Household_Income]]=4,1,0)</f>
        <v>0</v>
      </c>
      <c r="CE617">
        <f>IF(Table13[[#This Row],[Monthly_Household_Income]]=5,1,0)</f>
        <v>0</v>
      </c>
      <c r="CF617">
        <f>IF(Table13[[#This Row],[Monthly_Household_Income]]=6,1,0)</f>
        <v>0</v>
      </c>
      <c r="CG617">
        <f>IF(Table13[[#This Row],[Monthly_Household_Income]]=7,1,0)</f>
        <v>0</v>
      </c>
      <c r="CH617">
        <f>IF(Table13[[#This Row],[Monthly_Household_Income]]=8,1,0)</f>
        <v>0</v>
      </c>
      <c r="CI617">
        <f>IF(Table13[[#This Row],[Monthly_Household_Income]]=9,1,0)</f>
        <v>0</v>
      </c>
      <c r="CJ617">
        <f>IF(Table13[[#This Row],[Monthly_Household_Income]]=98,1,0)</f>
        <v>0</v>
      </c>
    </row>
    <row r="618" spans="1:88">
      <c r="A618">
        <v>2278</v>
      </c>
      <c r="B618" s="1">
        <v>42974</v>
      </c>
      <c r="C618" t="s">
        <v>33</v>
      </c>
      <c r="D618">
        <v>9</v>
      </c>
      <c r="E618">
        <v>8</v>
      </c>
      <c r="F618">
        <v>7</v>
      </c>
      <c r="G618">
        <v>8</v>
      </c>
      <c r="H618">
        <v>8</v>
      </c>
      <c r="I618">
        <v>9</v>
      </c>
      <c r="J618" t="s">
        <v>15</v>
      </c>
      <c r="K618">
        <v>8</v>
      </c>
      <c r="L618">
        <v>7</v>
      </c>
      <c r="M618">
        <v>9</v>
      </c>
      <c r="N618">
        <v>9</v>
      </c>
      <c r="O618">
        <v>8</v>
      </c>
      <c r="P618">
        <v>9</v>
      </c>
      <c r="Q618">
        <v>7</v>
      </c>
      <c r="R618">
        <v>8</v>
      </c>
      <c r="S618">
        <v>7</v>
      </c>
      <c r="T618">
        <v>9</v>
      </c>
      <c r="U618">
        <v>8</v>
      </c>
      <c r="V618">
        <v>9</v>
      </c>
      <c r="W618">
        <v>7</v>
      </c>
      <c r="X618">
        <v>0</v>
      </c>
      <c r="Y618">
        <v>8</v>
      </c>
      <c r="Z618">
        <v>7</v>
      </c>
      <c r="AA618">
        <v>7</v>
      </c>
      <c r="AB618">
        <v>9</v>
      </c>
      <c r="AC618">
        <v>1</v>
      </c>
      <c r="AD618">
        <f>IF(Table13[[#This Row],[payment]]=1,1,0)</f>
        <v>1</v>
      </c>
      <c r="AE618">
        <f>IF(Table13[[#This Row],[payment]]=2,1,0)</f>
        <v>0</v>
      </c>
      <c r="AF618">
        <f>IF(Table13[[#This Row],[payment]]=3,1,0)</f>
        <v>0</v>
      </c>
      <c r="AG618">
        <v>1</v>
      </c>
      <c r="AH618">
        <f>IF(Table13[[#This Row],[method_payment]]=1,1,0)</f>
        <v>1</v>
      </c>
      <c r="AI618">
        <f>IF(Table13[[#This Row],[method_payment]]=2,1,0)</f>
        <v>0</v>
      </c>
      <c r="AJ618">
        <f>IF(Table13[[#This Row],[method_payment]]=3,1,0)</f>
        <v>0</v>
      </c>
      <c r="AK618">
        <f>IF(Table13[[#This Row],[method_payment]]=5,1,0)</f>
        <v>0</v>
      </c>
      <c r="AL618">
        <f>IF(Table13[[#This Row],[method_payment]]=6,1,0)</f>
        <v>0</v>
      </c>
      <c r="AM618" t="s">
        <v>16</v>
      </c>
      <c r="AN618" t="s">
        <v>15</v>
      </c>
      <c r="AO618">
        <v>1</v>
      </c>
      <c r="AP618" s="2">
        <v>353.84</v>
      </c>
      <c r="AQ618" s="3">
        <f>IF(AND(Table13[[#This Row],[Average_amount_spent_per_visit_last_3_months]]&gt;=1,Table13[[#This Row],[Average_amount_spent_per_visit_last_3_months]]&lt;=999),1,0)</f>
        <v>1</v>
      </c>
      <c r="AR618" s="3">
        <f>IF(AND(Table13[[#This Row],[Average_amount_spent_per_visit_last_3_months]]&gt;=1000,Table13[[#This Row],[Average_amount_spent_per_visit_last_3_months]]&lt;=6700),1,0)</f>
        <v>0</v>
      </c>
      <c r="AS618">
        <v>3</v>
      </c>
      <c r="AT618">
        <v>40</v>
      </c>
      <c r="AU618">
        <f>IF(AND(Table13[[#This Row],[Age]]&gt;=18,Table13[[#This Row],[Age]]&lt;=25),1,0)</f>
        <v>0</v>
      </c>
      <c r="AV618">
        <f>IF(AND(Table13[[#This Row],[Age]]&gt;=26,Table13[[#This Row],[Age]]&lt;=35),1,0)</f>
        <v>0</v>
      </c>
      <c r="AW618">
        <f>IF(AND(Table13[[#This Row],[Age]]&gt;=36,Table13[[#This Row],[Age]]&lt;=45),1,0)</f>
        <v>1</v>
      </c>
      <c r="AX618">
        <f>IF(AND(Table13[[#This Row],[Age]]&gt;=46,Table13[[#This Row],[Age]]&lt;=55),1,0)</f>
        <v>0</v>
      </c>
      <c r="AY618">
        <f>IF(AND(Table13[[#This Row],[Age]]&gt;=56,Table13[[#This Row],[Age]]&lt;=67),1,0)</f>
        <v>0</v>
      </c>
      <c r="AZ618" t="s">
        <v>25</v>
      </c>
      <c r="BA618">
        <f>IF(Table13[[#This Row],[Marital Status]]="Married",1,0)</f>
        <v>1</v>
      </c>
      <c r="BB618">
        <f>IF(Table13[[#This Row],[Marital Status]]="Single",1,0)</f>
        <v>0</v>
      </c>
      <c r="BC618" t="s">
        <v>27</v>
      </c>
      <c r="BD618">
        <f>IF(Table13[[#This Row],[gender]]="Male",1,0)</f>
        <v>1</v>
      </c>
      <c r="BE618">
        <f>IF(Table13[[#This Row],[gender]]="Female",1,0)</f>
        <v>0</v>
      </c>
      <c r="BF618" t="s">
        <v>20</v>
      </c>
      <c r="BG618">
        <f>IF(Table13[[#This Row],[Highest level of Education]]="Did not attend school",1,0)</f>
        <v>0</v>
      </c>
      <c r="BH618">
        <f>IF(Table13[[#This Row],[Highest level of Education]]="K12 completed",1,0)</f>
        <v>0</v>
      </c>
      <c r="BI618">
        <f>IF(Table13[[#This Row],[Highest level of Education]]="High School Completed",1,0)</f>
        <v>1</v>
      </c>
      <c r="BJ618">
        <f>IF(Table13[[#This Row],[Highest level of Education]]="Technical Diploma/Partially completed College",1,0)</f>
        <v>0</v>
      </c>
      <c r="BK618">
        <f>IF(Table13[[#This Row],[Highest level of Education]]="University/College Degree",1,0)</f>
        <v>0</v>
      </c>
      <c r="BL618">
        <f>IF(Table13[[#This Row],[Highest level of Education]]="Post-graduate education",1,0)</f>
        <v>0</v>
      </c>
      <c r="BM618">
        <v>1</v>
      </c>
      <c r="BN618">
        <v>1</v>
      </c>
      <c r="BO618">
        <v>4</v>
      </c>
      <c r="BP618">
        <f>IF(Table13[[#This Row],[Monthly_Income 1_5500 2_8000 3_11000 4_15000 5_20000 6_27000 7_35000 8_5000 9_51000 98_0]]=1,1,0)</f>
        <v>0</v>
      </c>
      <c r="BQ618">
        <f>IF(Table13[[#This Row],[Monthly_Income 1_5500 2_8000 3_11000 4_15000 5_20000 6_27000 7_35000 8_5000 9_51000 98_0]]=2,1,0)</f>
        <v>0</v>
      </c>
      <c r="BR618">
        <f>IF(Table13[[#This Row],[Monthly_Income 1_5500 2_8000 3_11000 4_15000 5_20000 6_27000 7_35000 8_5000 9_51000 98_0]]=3,1,0)</f>
        <v>0</v>
      </c>
      <c r="BS618">
        <f>IF(Table13[[#This Row],[Monthly_Income 1_5500 2_8000 3_11000 4_15000 5_20000 6_27000 7_35000 8_5000 9_51000 98_0]]=4,1,0)</f>
        <v>1</v>
      </c>
      <c r="BT618">
        <f>IF(Table13[[#This Row],[Monthly_Income 1_5500 2_8000 3_11000 4_15000 5_20000 6_27000 7_35000 8_5000 9_51000 98_0]]=5,1,0)</f>
        <v>0</v>
      </c>
      <c r="BU618">
        <f>IF(Table13[[#This Row],[Monthly_Income 1_5500 2_8000 3_11000 4_15000 5_20000 6_27000 7_35000 8_5000 9_51000 98_0]]=6,1,0)</f>
        <v>0</v>
      </c>
      <c r="BV618">
        <f>IF(Table13[[#This Row],[Monthly_Income 1_5500 2_8000 3_11000 4_15000 5_20000 6_27000 7_35000 8_5000 9_51000 98_0]]=7,1,0)</f>
        <v>0</v>
      </c>
      <c r="BW618">
        <f>IF(Table13[[#This Row],[Monthly_Income 1_5500 2_8000 3_11000 4_15000 5_20000 6_27000 7_35000 8_5000 9_51000 98_0]]=8,1,0)</f>
        <v>0</v>
      </c>
      <c r="BX618">
        <f>IF(Table13[[#This Row],[Monthly_Income 1_5500 2_8000 3_11000 4_15000 5_20000 6_27000 7_35000 8_5000 9_51000 98_0]]=9,1,0)</f>
        <v>0</v>
      </c>
      <c r="BY618">
        <f>IF(Table13[[#This Row],[Monthly_Income 1_5500 2_8000 3_11000 4_15000 5_20000 6_27000 7_35000 8_5000 9_51000 98_0]]=98,1,0)</f>
        <v>0</v>
      </c>
      <c r="BZ618">
        <v>4</v>
      </c>
      <c r="CA618">
        <f>IF(Table13[[#This Row],[Monthly_Household_Income]]=1,1,0)</f>
        <v>0</v>
      </c>
      <c r="CB618">
        <f>IF(Table13[[#This Row],[Monthly_Household_Income]]=2,1,0)</f>
        <v>0</v>
      </c>
      <c r="CC618">
        <f>IF(Table13[[#This Row],[Monthly_Household_Income]]=3,1,0)</f>
        <v>0</v>
      </c>
      <c r="CD618">
        <f>IF(Table13[[#This Row],[Monthly_Household_Income]]=4,1,0)</f>
        <v>1</v>
      </c>
      <c r="CE618">
        <f>IF(Table13[[#This Row],[Monthly_Household_Income]]=5,1,0)</f>
        <v>0</v>
      </c>
      <c r="CF618">
        <f>IF(Table13[[#This Row],[Monthly_Household_Income]]=6,1,0)</f>
        <v>0</v>
      </c>
      <c r="CG618">
        <f>IF(Table13[[#This Row],[Monthly_Household_Income]]=7,1,0)</f>
        <v>0</v>
      </c>
      <c r="CH618">
        <f>IF(Table13[[#This Row],[Monthly_Household_Income]]=8,1,0)</f>
        <v>0</v>
      </c>
      <c r="CI618">
        <f>IF(Table13[[#This Row],[Monthly_Household_Income]]=9,1,0)</f>
        <v>0</v>
      </c>
      <c r="CJ618">
        <f>IF(Table13[[#This Row],[Monthly_Household_Income]]=98,1,0)</f>
        <v>0</v>
      </c>
    </row>
    <row r="619" spans="1:88">
      <c r="A619">
        <v>2280</v>
      </c>
      <c r="B619" s="1">
        <v>43018</v>
      </c>
      <c r="C619" t="s">
        <v>33</v>
      </c>
      <c r="D619">
        <v>9</v>
      </c>
      <c r="E619">
        <v>8</v>
      </c>
      <c r="F619">
        <v>8</v>
      </c>
      <c r="G619">
        <v>8</v>
      </c>
      <c r="H619">
        <v>8</v>
      </c>
      <c r="I619">
        <v>8</v>
      </c>
      <c r="J619" t="s">
        <v>16</v>
      </c>
      <c r="K619">
        <v>9</v>
      </c>
      <c r="L619">
        <v>8</v>
      </c>
      <c r="M619">
        <v>7</v>
      </c>
      <c r="N619">
        <v>8</v>
      </c>
      <c r="O619">
        <v>7</v>
      </c>
      <c r="P619">
        <v>7</v>
      </c>
      <c r="Q619">
        <v>9</v>
      </c>
      <c r="R619">
        <v>7</v>
      </c>
      <c r="S619">
        <v>7</v>
      </c>
      <c r="T619">
        <v>7</v>
      </c>
      <c r="U619">
        <v>9</v>
      </c>
      <c r="V619">
        <v>7</v>
      </c>
      <c r="W619">
        <v>7</v>
      </c>
      <c r="X619">
        <v>8</v>
      </c>
      <c r="Y619">
        <v>9</v>
      </c>
      <c r="Z619">
        <v>8</v>
      </c>
      <c r="AA619">
        <v>9</v>
      </c>
      <c r="AB619">
        <v>7</v>
      </c>
      <c r="AC619">
        <v>2</v>
      </c>
      <c r="AD619">
        <f>IF(Table13[[#This Row],[payment]]=1,1,0)</f>
        <v>0</v>
      </c>
      <c r="AE619">
        <f>IF(Table13[[#This Row],[payment]]=2,1,0)</f>
        <v>1</v>
      </c>
      <c r="AF619">
        <f>IF(Table13[[#This Row],[payment]]=3,1,0)</f>
        <v>0</v>
      </c>
      <c r="AG619">
        <v>1</v>
      </c>
      <c r="AH619">
        <f>IF(Table13[[#This Row],[method_payment]]=1,1,0)</f>
        <v>1</v>
      </c>
      <c r="AI619">
        <f>IF(Table13[[#This Row],[method_payment]]=2,1,0)</f>
        <v>0</v>
      </c>
      <c r="AJ619">
        <f>IF(Table13[[#This Row],[method_payment]]=3,1,0)</f>
        <v>0</v>
      </c>
      <c r="AK619">
        <f>IF(Table13[[#This Row],[method_payment]]=5,1,0)</f>
        <v>0</v>
      </c>
      <c r="AL619">
        <f>IF(Table13[[#This Row],[method_payment]]=6,1,0)</f>
        <v>0</v>
      </c>
      <c r="AM619" t="s">
        <v>16</v>
      </c>
      <c r="AN619" t="s">
        <v>16</v>
      </c>
      <c r="AO619">
        <v>5</v>
      </c>
      <c r="AP619" s="2">
        <v>140.62</v>
      </c>
      <c r="AQ619" s="3">
        <f>IF(AND(Table13[[#This Row],[Average_amount_spent_per_visit_last_3_months]]&gt;=1,Table13[[#This Row],[Average_amount_spent_per_visit_last_3_months]]&lt;=999),1,0)</f>
        <v>1</v>
      </c>
      <c r="AR619" s="3">
        <f>IF(AND(Table13[[#This Row],[Average_amount_spent_per_visit_last_3_months]]&gt;=1000,Table13[[#This Row],[Average_amount_spent_per_visit_last_3_months]]&lt;=6700),1,0)</f>
        <v>0</v>
      </c>
      <c r="AS619">
        <v>3</v>
      </c>
      <c r="AT619">
        <v>27</v>
      </c>
      <c r="AU619">
        <f>IF(AND(Table13[[#This Row],[Age]]&gt;=18,Table13[[#This Row],[Age]]&lt;=25),1,0)</f>
        <v>0</v>
      </c>
      <c r="AV619">
        <f>IF(AND(Table13[[#This Row],[Age]]&gt;=26,Table13[[#This Row],[Age]]&lt;=35),1,0)</f>
        <v>1</v>
      </c>
      <c r="AW619">
        <f>IF(AND(Table13[[#This Row],[Age]]&gt;=36,Table13[[#This Row],[Age]]&lt;=45),1,0)</f>
        <v>0</v>
      </c>
      <c r="AX619">
        <f>IF(AND(Table13[[#This Row],[Age]]&gt;=46,Table13[[#This Row],[Age]]&lt;=55),1,0)</f>
        <v>0</v>
      </c>
      <c r="AY619">
        <f>IF(AND(Table13[[#This Row],[Age]]&gt;=56,Table13[[#This Row],[Age]]&lt;=67),1,0)</f>
        <v>0</v>
      </c>
      <c r="AZ619" t="s">
        <v>24</v>
      </c>
      <c r="BA619">
        <f>IF(Table13[[#This Row],[Marital Status]]="Married",1,0)</f>
        <v>0</v>
      </c>
      <c r="BB619">
        <f>IF(Table13[[#This Row],[Marital Status]]="Single",1,0)</f>
        <v>1</v>
      </c>
      <c r="BC619" t="s">
        <v>27</v>
      </c>
      <c r="BD619">
        <f>IF(Table13[[#This Row],[gender]]="Male",1,0)</f>
        <v>1</v>
      </c>
      <c r="BE619">
        <f>IF(Table13[[#This Row],[gender]]="Female",1,0)</f>
        <v>0</v>
      </c>
      <c r="BF619" t="s">
        <v>23</v>
      </c>
      <c r="BG619">
        <f>IF(Table13[[#This Row],[Highest level of Education]]="Did not attend school",1,0)</f>
        <v>0</v>
      </c>
      <c r="BH619">
        <f>IF(Table13[[#This Row],[Highest level of Education]]="K12 completed",1,0)</f>
        <v>0</v>
      </c>
      <c r="BI619">
        <f>IF(Table13[[#This Row],[Highest level of Education]]="High School Completed",1,0)</f>
        <v>0</v>
      </c>
      <c r="BJ619">
        <f>IF(Table13[[#This Row],[Highest level of Education]]="Technical Diploma/Partially completed College",1,0)</f>
        <v>1</v>
      </c>
      <c r="BK619">
        <f>IF(Table13[[#This Row],[Highest level of Education]]="University/College Degree",1,0)</f>
        <v>0</v>
      </c>
      <c r="BL619">
        <f>IF(Table13[[#This Row],[Highest level of Education]]="Post-graduate education",1,0)</f>
        <v>0</v>
      </c>
      <c r="BM619">
        <v>0</v>
      </c>
      <c r="BN619">
        <v>1</v>
      </c>
      <c r="BO619">
        <v>2</v>
      </c>
      <c r="BP619">
        <f>IF(Table13[[#This Row],[Monthly_Income 1_5500 2_8000 3_11000 4_15000 5_20000 6_27000 7_35000 8_5000 9_51000 98_0]]=1,1,0)</f>
        <v>0</v>
      </c>
      <c r="BQ619">
        <f>IF(Table13[[#This Row],[Monthly_Income 1_5500 2_8000 3_11000 4_15000 5_20000 6_27000 7_35000 8_5000 9_51000 98_0]]=2,1,0)</f>
        <v>1</v>
      </c>
      <c r="BR619">
        <f>IF(Table13[[#This Row],[Monthly_Income 1_5500 2_8000 3_11000 4_15000 5_20000 6_27000 7_35000 8_5000 9_51000 98_0]]=3,1,0)</f>
        <v>0</v>
      </c>
      <c r="BS619">
        <f>IF(Table13[[#This Row],[Monthly_Income 1_5500 2_8000 3_11000 4_15000 5_20000 6_27000 7_35000 8_5000 9_51000 98_0]]=4,1,0)</f>
        <v>0</v>
      </c>
      <c r="BT619">
        <f>IF(Table13[[#This Row],[Monthly_Income 1_5500 2_8000 3_11000 4_15000 5_20000 6_27000 7_35000 8_5000 9_51000 98_0]]=5,1,0)</f>
        <v>0</v>
      </c>
      <c r="BU619">
        <f>IF(Table13[[#This Row],[Monthly_Income 1_5500 2_8000 3_11000 4_15000 5_20000 6_27000 7_35000 8_5000 9_51000 98_0]]=6,1,0)</f>
        <v>0</v>
      </c>
      <c r="BV619">
        <f>IF(Table13[[#This Row],[Monthly_Income 1_5500 2_8000 3_11000 4_15000 5_20000 6_27000 7_35000 8_5000 9_51000 98_0]]=7,1,0)</f>
        <v>0</v>
      </c>
      <c r="BW619">
        <f>IF(Table13[[#This Row],[Monthly_Income 1_5500 2_8000 3_11000 4_15000 5_20000 6_27000 7_35000 8_5000 9_51000 98_0]]=8,1,0)</f>
        <v>0</v>
      </c>
      <c r="BX619">
        <f>IF(Table13[[#This Row],[Monthly_Income 1_5500 2_8000 3_11000 4_15000 5_20000 6_27000 7_35000 8_5000 9_51000 98_0]]=9,1,0)</f>
        <v>0</v>
      </c>
      <c r="BY619">
        <f>IF(Table13[[#This Row],[Monthly_Income 1_5500 2_8000 3_11000 4_15000 5_20000 6_27000 7_35000 8_5000 9_51000 98_0]]=98,1,0)</f>
        <v>0</v>
      </c>
      <c r="BZ619">
        <v>3</v>
      </c>
      <c r="CA619">
        <f>IF(Table13[[#This Row],[Monthly_Household_Income]]=1,1,0)</f>
        <v>0</v>
      </c>
      <c r="CB619">
        <f>IF(Table13[[#This Row],[Monthly_Household_Income]]=2,1,0)</f>
        <v>0</v>
      </c>
      <c r="CC619">
        <f>IF(Table13[[#This Row],[Monthly_Household_Income]]=3,1,0)</f>
        <v>1</v>
      </c>
      <c r="CD619">
        <f>IF(Table13[[#This Row],[Monthly_Household_Income]]=4,1,0)</f>
        <v>0</v>
      </c>
      <c r="CE619">
        <f>IF(Table13[[#This Row],[Monthly_Household_Income]]=5,1,0)</f>
        <v>0</v>
      </c>
      <c r="CF619">
        <f>IF(Table13[[#This Row],[Monthly_Household_Income]]=6,1,0)</f>
        <v>0</v>
      </c>
      <c r="CG619">
        <f>IF(Table13[[#This Row],[Monthly_Household_Income]]=7,1,0)</f>
        <v>0</v>
      </c>
      <c r="CH619">
        <f>IF(Table13[[#This Row],[Monthly_Household_Income]]=8,1,0)</f>
        <v>0</v>
      </c>
      <c r="CI619">
        <f>IF(Table13[[#This Row],[Monthly_Household_Income]]=9,1,0)</f>
        <v>0</v>
      </c>
      <c r="CJ619">
        <f>IF(Table13[[#This Row],[Monthly_Household_Income]]=98,1,0)</f>
        <v>0</v>
      </c>
    </row>
    <row r="620" spans="1:88">
      <c r="A620">
        <v>2281</v>
      </c>
      <c r="B620" s="1">
        <v>43222</v>
      </c>
      <c r="C620" t="s">
        <v>33</v>
      </c>
      <c r="D620">
        <v>8</v>
      </c>
      <c r="E620">
        <v>7</v>
      </c>
      <c r="F620">
        <v>8</v>
      </c>
      <c r="G620">
        <v>8</v>
      </c>
      <c r="H620">
        <v>8</v>
      </c>
      <c r="I620">
        <v>8</v>
      </c>
      <c r="J620" t="s">
        <v>15</v>
      </c>
      <c r="K620">
        <v>7</v>
      </c>
      <c r="L620">
        <v>7</v>
      </c>
      <c r="M620">
        <v>9</v>
      </c>
      <c r="N620">
        <v>8</v>
      </c>
      <c r="O620">
        <v>9</v>
      </c>
      <c r="P620">
        <v>7</v>
      </c>
      <c r="Q620">
        <v>8</v>
      </c>
      <c r="R620">
        <v>8</v>
      </c>
      <c r="S620">
        <v>7</v>
      </c>
      <c r="T620">
        <v>8</v>
      </c>
      <c r="U620">
        <v>8</v>
      </c>
      <c r="V620">
        <v>7</v>
      </c>
      <c r="W620">
        <v>9</v>
      </c>
      <c r="X620">
        <v>7</v>
      </c>
      <c r="Y620">
        <v>8</v>
      </c>
      <c r="Z620">
        <v>8</v>
      </c>
      <c r="AA620">
        <v>7</v>
      </c>
      <c r="AB620">
        <v>8</v>
      </c>
      <c r="AC620">
        <v>1</v>
      </c>
      <c r="AD620">
        <f>IF(Table13[[#This Row],[payment]]=1,1,0)</f>
        <v>1</v>
      </c>
      <c r="AE620">
        <f>IF(Table13[[#This Row],[payment]]=2,1,0)</f>
        <v>0</v>
      </c>
      <c r="AF620">
        <f>IF(Table13[[#This Row],[payment]]=3,1,0)</f>
        <v>0</v>
      </c>
      <c r="AG620">
        <v>1</v>
      </c>
      <c r="AH620">
        <f>IF(Table13[[#This Row],[method_payment]]=1,1,0)</f>
        <v>1</v>
      </c>
      <c r="AI620">
        <f>IF(Table13[[#This Row],[method_payment]]=2,1,0)</f>
        <v>0</v>
      </c>
      <c r="AJ620">
        <f>IF(Table13[[#This Row],[method_payment]]=3,1,0)</f>
        <v>0</v>
      </c>
      <c r="AK620">
        <f>IF(Table13[[#This Row],[method_payment]]=5,1,0)</f>
        <v>0</v>
      </c>
      <c r="AL620">
        <f>IF(Table13[[#This Row],[method_payment]]=6,1,0)</f>
        <v>0</v>
      </c>
      <c r="AM620" t="s">
        <v>16</v>
      </c>
      <c r="AN620" t="s">
        <v>15</v>
      </c>
      <c r="AO620">
        <v>1</v>
      </c>
      <c r="AP620" s="2">
        <v>113.28</v>
      </c>
      <c r="AQ620" s="3">
        <f>IF(AND(Table13[[#This Row],[Average_amount_spent_per_visit_last_3_months]]&gt;=1,Table13[[#This Row],[Average_amount_spent_per_visit_last_3_months]]&lt;=999),1,0)</f>
        <v>1</v>
      </c>
      <c r="AR620" s="3">
        <f>IF(AND(Table13[[#This Row],[Average_amount_spent_per_visit_last_3_months]]&gt;=1000,Table13[[#This Row],[Average_amount_spent_per_visit_last_3_months]]&lt;=6700),1,0)</f>
        <v>0</v>
      </c>
      <c r="AS620">
        <v>3</v>
      </c>
      <c r="AT620">
        <v>27</v>
      </c>
      <c r="AU620">
        <f>IF(AND(Table13[[#This Row],[Age]]&gt;=18,Table13[[#This Row],[Age]]&lt;=25),1,0)</f>
        <v>0</v>
      </c>
      <c r="AV620">
        <f>IF(AND(Table13[[#This Row],[Age]]&gt;=26,Table13[[#This Row],[Age]]&lt;=35),1,0)</f>
        <v>1</v>
      </c>
      <c r="AW620">
        <f>IF(AND(Table13[[#This Row],[Age]]&gt;=36,Table13[[#This Row],[Age]]&lt;=45),1,0)</f>
        <v>0</v>
      </c>
      <c r="AX620">
        <f>IF(AND(Table13[[#This Row],[Age]]&gt;=46,Table13[[#This Row],[Age]]&lt;=55),1,0)</f>
        <v>0</v>
      </c>
      <c r="AY620">
        <f>IF(AND(Table13[[#This Row],[Age]]&gt;=56,Table13[[#This Row],[Age]]&lt;=67),1,0)</f>
        <v>0</v>
      </c>
      <c r="AZ620" t="s">
        <v>24</v>
      </c>
      <c r="BA620">
        <f>IF(Table13[[#This Row],[Marital Status]]="Married",1,0)</f>
        <v>0</v>
      </c>
      <c r="BB620">
        <f>IF(Table13[[#This Row],[Marital Status]]="Single",1,0)</f>
        <v>1</v>
      </c>
      <c r="BC620" t="s">
        <v>27</v>
      </c>
      <c r="BD620">
        <f>IF(Table13[[#This Row],[gender]]="Male",1,0)</f>
        <v>1</v>
      </c>
      <c r="BE620">
        <f>IF(Table13[[#This Row],[gender]]="Female",1,0)</f>
        <v>0</v>
      </c>
      <c r="BF620" t="s">
        <v>23</v>
      </c>
      <c r="BG620">
        <f>IF(Table13[[#This Row],[Highest level of Education]]="Did not attend school",1,0)</f>
        <v>0</v>
      </c>
      <c r="BH620">
        <f>IF(Table13[[#This Row],[Highest level of Education]]="K12 completed",1,0)</f>
        <v>0</v>
      </c>
      <c r="BI620">
        <f>IF(Table13[[#This Row],[Highest level of Education]]="High School Completed",1,0)</f>
        <v>0</v>
      </c>
      <c r="BJ620">
        <f>IF(Table13[[#This Row],[Highest level of Education]]="Technical Diploma/Partially completed College",1,0)</f>
        <v>1</v>
      </c>
      <c r="BK620">
        <f>IF(Table13[[#This Row],[Highest level of Education]]="University/College Degree",1,0)</f>
        <v>0</v>
      </c>
      <c r="BL620">
        <f>IF(Table13[[#This Row],[Highest level of Education]]="Post-graduate education",1,0)</f>
        <v>0</v>
      </c>
      <c r="BM620">
        <v>0</v>
      </c>
      <c r="BN620">
        <v>1</v>
      </c>
      <c r="BO620">
        <v>3</v>
      </c>
      <c r="BP620">
        <f>IF(Table13[[#This Row],[Monthly_Income 1_5500 2_8000 3_11000 4_15000 5_20000 6_27000 7_35000 8_5000 9_51000 98_0]]=1,1,0)</f>
        <v>0</v>
      </c>
      <c r="BQ620">
        <f>IF(Table13[[#This Row],[Monthly_Income 1_5500 2_8000 3_11000 4_15000 5_20000 6_27000 7_35000 8_5000 9_51000 98_0]]=2,1,0)</f>
        <v>0</v>
      </c>
      <c r="BR620">
        <f>IF(Table13[[#This Row],[Monthly_Income 1_5500 2_8000 3_11000 4_15000 5_20000 6_27000 7_35000 8_5000 9_51000 98_0]]=3,1,0)</f>
        <v>1</v>
      </c>
      <c r="BS620">
        <f>IF(Table13[[#This Row],[Monthly_Income 1_5500 2_8000 3_11000 4_15000 5_20000 6_27000 7_35000 8_5000 9_51000 98_0]]=4,1,0)</f>
        <v>0</v>
      </c>
      <c r="BT620">
        <f>IF(Table13[[#This Row],[Monthly_Income 1_5500 2_8000 3_11000 4_15000 5_20000 6_27000 7_35000 8_5000 9_51000 98_0]]=5,1,0)</f>
        <v>0</v>
      </c>
      <c r="BU620">
        <f>IF(Table13[[#This Row],[Monthly_Income 1_5500 2_8000 3_11000 4_15000 5_20000 6_27000 7_35000 8_5000 9_51000 98_0]]=6,1,0)</f>
        <v>0</v>
      </c>
      <c r="BV620">
        <f>IF(Table13[[#This Row],[Monthly_Income 1_5500 2_8000 3_11000 4_15000 5_20000 6_27000 7_35000 8_5000 9_51000 98_0]]=7,1,0)</f>
        <v>0</v>
      </c>
      <c r="BW620">
        <f>IF(Table13[[#This Row],[Monthly_Income 1_5500 2_8000 3_11000 4_15000 5_20000 6_27000 7_35000 8_5000 9_51000 98_0]]=8,1,0)</f>
        <v>0</v>
      </c>
      <c r="BX620">
        <f>IF(Table13[[#This Row],[Monthly_Income 1_5500 2_8000 3_11000 4_15000 5_20000 6_27000 7_35000 8_5000 9_51000 98_0]]=9,1,0)</f>
        <v>0</v>
      </c>
      <c r="BY620">
        <f>IF(Table13[[#This Row],[Monthly_Income 1_5500 2_8000 3_11000 4_15000 5_20000 6_27000 7_35000 8_5000 9_51000 98_0]]=98,1,0)</f>
        <v>0</v>
      </c>
      <c r="BZ620">
        <v>6</v>
      </c>
      <c r="CA620">
        <f>IF(Table13[[#This Row],[Monthly_Household_Income]]=1,1,0)</f>
        <v>0</v>
      </c>
      <c r="CB620">
        <f>IF(Table13[[#This Row],[Monthly_Household_Income]]=2,1,0)</f>
        <v>0</v>
      </c>
      <c r="CC620">
        <f>IF(Table13[[#This Row],[Monthly_Household_Income]]=3,1,0)</f>
        <v>0</v>
      </c>
      <c r="CD620">
        <f>IF(Table13[[#This Row],[Monthly_Household_Income]]=4,1,0)</f>
        <v>0</v>
      </c>
      <c r="CE620">
        <f>IF(Table13[[#This Row],[Monthly_Household_Income]]=5,1,0)</f>
        <v>0</v>
      </c>
      <c r="CF620">
        <f>IF(Table13[[#This Row],[Monthly_Household_Income]]=6,1,0)</f>
        <v>1</v>
      </c>
      <c r="CG620">
        <f>IF(Table13[[#This Row],[Monthly_Household_Income]]=7,1,0)</f>
        <v>0</v>
      </c>
      <c r="CH620">
        <f>IF(Table13[[#This Row],[Monthly_Household_Income]]=8,1,0)</f>
        <v>0</v>
      </c>
      <c r="CI620">
        <f>IF(Table13[[#This Row],[Monthly_Household_Income]]=9,1,0)</f>
        <v>0</v>
      </c>
      <c r="CJ620">
        <f>IF(Table13[[#This Row],[Monthly_Household_Income]]=98,1,0)</f>
        <v>0</v>
      </c>
    </row>
    <row r="621" spans="1:88">
      <c r="A621">
        <v>2282</v>
      </c>
      <c r="B621" s="1">
        <v>43191</v>
      </c>
      <c r="C621" t="s">
        <v>39</v>
      </c>
      <c r="D621">
        <v>9</v>
      </c>
      <c r="E621">
        <v>7</v>
      </c>
      <c r="F621">
        <v>7</v>
      </c>
      <c r="G621">
        <v>8</v>
      </c>
      <c r="H621">
        <v>7</v>
      </c>
      <c r="I621">
        <v>9</v>
      </c>
      <c r="J621" t="s">
        <v>15</v>
      </c>
      <c r="K621">
        <v>8</v>
      </c>
      <c r="L621">
        <v>8</v>
      </c>
      <c r="M621">
        <v>7</v>
      </c>
      <c r="N621">
        <v>9</v>
      </c>
      <c r="O621">
        <v>9</v>
      </c>
      <c r="P621">
        <v>8</v>
      </c>
      <c r="Q621">
        <v>9</v>
      </c>
      <c r="R621">
        <v>7</v>
      </c>
      <c r="S621">
        <v>9</v>
      </c>
      <c r="T621">
        <v>8</v>
      </c>
      <c r="U621">
        <v>8</v>
      </c>
      <c r="V621">
        <v>7</v>
      </c>
      <c r="W621">
        <v>9</v>
      </c>
      <c r="X621">
        <v>9</v>
      </c>
      <c r="Y621">
        <v>8</v>
      </c>
      <c r="Z621">
        <v>9</v>
      </c>
      <c r="AA621">
        <v>8</v>
      </c>
      <c r="AB621">
        <v>8</v>
      </c>
      <c r="AC621">
        <v>2</v>
      </c>
      <c r="AD621">
        <f>IF(Table13[[#This Row],[payment]]=1,1,0)</f>
        <v>0</v>
      </c>
      <c r="AE621">
        <f>IF(Table13[[#This Row],[payment]]=2,1,0)</f>
        <v>1</v>
      </c>
      <c r="AF621">
        <f>IF(Table13[[#This Row],[payment]]=3,1,0)</f>
        <v>0</v>
      </c>
      <c r="AG621">
        <v>1</v>
      </c>
      <c r="AH621">
        <f>IF(Table13[[#This Row],[method_payment]]=1,1,0)</f>
        <v>1</v>
      </c>
      <c r="AI621">
        <f>IF(Table13[[#This Row],[method_payment]]=2,1,0)</f>
        <v>0</v>
      </c>
      <c r="AJ621">
        <f>IF(Table13[[#This Row],[method_payment]]=3,1,0)</f>
        <v>0</v>
      </c>
      <c r="AK621">
        <f>IF(Table13[[#This Row],[method_payment]]=5,1,0)</f>
        <v>0</v>
      </c>
      <c r="AL621">
        <f>IF(Table13[[#This Row],[method_payment]]=6,1,0)</f>
        <v>0</v>
      </c>
      <c r="AM621" t="s">
        <v>16</v>
      </c>
      <c r="AN621" t="s">
        <v>16</v>
      </c>
      <c r="AO621">
        <v>2</v>
      </c>
      <c r="AP621" s="2">
        <v>250.64</v>
      </c>
      <c r="AQ621" s="3">
        <f>IF(AND(Table13[[#This Row],[Average_amount_spent_per_visit_last_3_months]]&gt;=1,Table13[[#This Row],[Average_amount_spent_per_visit_last_3_months]]&lt;=999),1,0)</f>
        <v>1</v>
      </c>
      <c r="AR621" s="3">
        <f>IF(AND(Table13[[#This Row],[Average_amount_spent_per_visit_last_3_months]]&gt;=1000,Table13[[#This Row],[Average_amount_spent_per_visit_last_3_months]]&lt;=6700),1,0)</f>
        <v>0</v>
      </c>
      <c r="AS621">
        <v>2</v>
      </c>
      <c r="AT621">
        <v>34</v>
      </c>
      <c r="AU621">
        <f>IF(AND(Table13[[#This Row],[Age]]&gt;=18,Table13[[#This Row],[Age]]&lt;=25),1,0)</f>
        <v>0</v>
      </c>
      <c r="AV621">
        <f>IF(AND(Table13[[#This Row],[Age]]&gt;=26,Table13[[#This Row],[Age]]&lt;=35),1,0)</f>
        <v>1</v>
      </c>
      <c r="AW621">
        <f>IF(AND(Table13[[#This Row],[Age]]&gt;=36,Table13[[#This Row],[Age]]&lt;=45),1,0)</f>
        <v>0</v>
      </c>
      <c r="AX621">
        <f>IF(AND(Table13[[#This Row],[Age]]&gt;=46,Table13[[#This Row],[Age]]&lt;=55),1,0)</f>
        <v>0</v>
      </c>
      <c r="AY621">
        <f>IF(AND(Table13[[#This Row],[Age]]&gt;=56,Table13[[#This Row],[Age]]&lt;=67),1,0)</f>
        <v>0</v>
      </c>
      <c r="AZ621" t="s">
        <v>25</v>
      </c>
      <c r="BA621">
        <f>IF(Table13[[#This Row],[Marital Status]]="Married",1,0)</f>
        <v>1</v>
      </c>
      <c r="BB621">
        <f>IF(Table13[[#This Row],[Marital Status]]="Single",1,0)</f>
        <v>0</v>
      </c>
      <c r="BC621" t="s">
        <v>28</v>
      </c>
      <c r="BD621">
        <f>IF(Table13[[#This Row],[gender]]="Male",1,0)</f>
        <v>0</v>
      </c>
      <c r="BE621">
        <f>IF(Table13[[#This Row],[gender]]="Female",1,0)</f>
        <v>1</v>
      </c>
      <c r="BF621" t="s">
        <v>19</v>
      </c>
      <c r="BG621">
        <f>IF(Table13[[#This Row],[Highest level of Education]]="Did not attend school",1,0)</f>
        <v>0</v>
      </c>
      <c r="BH621">
        <f>IF(Table13[[#This Row],[Highest level of Education]]="K12 completed",1,0)</f>
        <v>0</v>
      </c>
      <c r="BI621">
        <f>IF(Table13[[#This Row],[Highest level of Education]]="High School Completed",1,0)</f>
        <v>0</v>
      </c>
      <c r="BJ621">
        <f>IF(Table13[[#This Row],[Highest level of Education]]="Technical Diploma/Partially completed College",1,0)</f>
        <v>0</v>
      </c>
      <c r="BK621">
        <f>IF(Table13[[#This Row],[Highest level of Education]]="University/College Degree",1,0)</f>
        <v>1</v>
      </c>
      <c r="BL621">
        <f>IF(Table13[[#This Row],[Highest level of Education]]="Post-graduate education",1,0)</f>
        <v>0</v>
      </c>
      <c r="BM621">
        <v>3</v>
      </c>
      <c r="BN621">
        <v>1</v>
      </c>
      <c r="BO621">
        <v>4</v>
      </c>
      <c r="BP621">
        <f>IF(Table13[[#This Row],[Monthly_Income 1_5500 2_8000 3_11000 4_15000 5_20000 6_27000 7_35000 8_5000 9_51000 98_0]]=1,1,0)</f>
        <v>0</v>
      </c>
      <c r="BQ621">
        <f>IF(Table13[[#This Row],[Monthly_Income 1_5500 2_8000 3_11000 4_15000 5_20000 6_27000 7_35000 8_5000 9_51000 98_0]]=2,1,0)</f>
        <v>0</v>
      </c>
      <c r="BR621">
        <f>IF(Table13[[#This Row],[Monthly_Income 1_5500 2_8000 3_11000 4_15000 5_20000 6_27000 7_35000 8_5000 9_51000 98_0]]=3,1,0)</f>
        <v>0</v>
      </c>
      <c r="BS621">
        <f>IF(Table13[[#This Row],[Monthly_Income 1_5500 2_8000 3_11000 4_15000 5_20000 6_27000 7_35000 8_5000 9_51000 98_0]]=4,1,0)</f>
        <v>1</v>
      </c>
      <c r="BT621">
        <f>IF(Table13[[#This Row],[Monthly_Income 1_5500 2_8000 3_11000 4_15000 5_20000 6_27000 7_35000 8_5000 9_51000 98_0]]=5,1,0)</f>
        <v>0</v>
      </c>
      <c r="BU621">
        <f>IF(Table13[[#This Row],[Monthly_Income 1_5500 2_8000 3_11000 4_15000 5_20000 6_27000 7_35000 8_5000 9_51000 98_0]]=6,1,0)</f>
        <v>0</v>
      </c>
      <c r="BV621">
        <f>IF(Table13[[#This Row],[Monthly_Income 1_5500 2_8000 3_11000 4_15000 5_20000 6_27000 7_35000 8_5000 9_51000 98_0]]=7,1,0)</f>
        <v>0</v>
      </c>
      <c r="BW621">
        <f>IF(Table13[[#This Row],[Monthly_Income 1_5500 2_8000 3_11000 4_15000 5_20000 6_27000 7_35000 8_5000 9_51000 98_0]]=8,1,0)</f>
        <v>0</v>
      </c>
      <c r="BX621">
        <f>IF(Table13[[#This Row],[Monthly_Income 1_5500 2_8000 3_11000 4_15000 5_20000 6_27000 7_35000 8_5000 9_51000 98_0]]=9,1,0)</f>
        <v>0</v>
      </c>
      <c r="BY621">
        <f>IF(Table13[[#This Row],[Monthly_Income 1_5500 2_8000 3_11000 4_15000 5_20000 6_27000 7_35000 8_5000 9_51000 98_0]]=98,1,0)</f>
        <v>0</v>
      </c>
      <c r="BZ621">
        <v>5</v>
      </c>
      <c r="CA621">
        <f>IF(Table13[[#This Row],[Monthly_Household_Income]]=1,1,0)</f>
        <v>0</v>
      </c>
      <c r="CB621">
        <f>IF(Table13[[#This Row],[Monthly_Household_Income]]=2,1,0)</f>
        <v>0</v>
      </c>
      <c r="CC621">
        <f>IF(Table13[[#This Row],[Monthly_Household_Income]]=3,1,0)</f>
        <v>0</v>
      </c>
      <c r="CD621">
        <f>IF(Table13[[#This Row],[Monthly_Household_Income]]=4,1,0)</f>
        <v>0</v>
      </c>
      <c r="CE621">
        <f>IF(Table13[[#This Row],[Monthly_Household_Income]]=5,1,0)</f>
        <v>1</v>
      </c>
      <c r="CF621">
        <f>IF(Table13[[#This Row],[Monthly_Household_Income]]=6,1,0)</f>
        <v>0</v>
      </c>
      <c r="CG621">
        <f>IF(Table13[[#This Row],[Monthly_Household_Income]]=7,1,0)</f>
        <v>0</v>
      </c>
      <c r="CH621">
        <f>IF(Table13[[#This Row],[Monthly_Household_Income]]=8,1,0)</f>
        <v>0</v>
      </c>
      <c r="CI621">
        <f>IF(Table13[[#This Row],[Monthly_Household_Income]]=9,1,0)</f>
        <v>0</v>
      </c>
      <c r="CJ621">
        <f>IF(Table13[[#This Row],[Monthly_Household_Income]]=98,1,0)</f>
        <v>0</v>
      </c>
    </row>
    <row r="622" spans="1:88">
      <c r="A622">
        <v>2287</v>
      </c>
      <c r="B622" s="1">
        <v>43222</v>
      </c>
      <c r="C622" t="s">
        <v>12</v>
      </c>
      <c r="D622">
        <v>7</v>
      </c>
      <c r="E622">
        <v>7</v>
      </c>
      <c r="F622">
        <v>6</v>
      </c>
      <c r="G622">
        <v>6</v>
      </c>
      <c r="H622">
        <v>6</v>
      </c>
      <c r="I622">
        <v>6</v>
      </c>
      <c r="J622" t="s">
        <v>15</v>
      </c>
      <c r="K622">
        <v>7</v>
      </c>
      <c r="L622">
        <v>6</v>
      </c>
      <c r="M622">
        <v>6</v>
      </c>
      <c r="N622">
        <v>7</v>
      </c>
      <c r="O622">
        <v>7</v>
      </c>
      <c r="P622">
        <v>6</v>
      </c>
      <c r="Q622">
        <v>7</v>
      </c>
      <c r="R622">
        <v>6</v>
      </c>
      <c r="S622">
        <v>7</v>
      </c>
      <c r="T622">
        <v>6</v>
      </c>
      <c r="U622">
        <v>7</v>
      </c>
      <c r="V622">
        <v>6</v>
      </c>
      <c r="W622">
        <v>6</v>
      </c>
      <c r="X622">
        <v>7</v>
      </c>
      <c r="Y622">
        <v>7</v>
      </c>
      <c r="Z622">
        <v>6</v>
      </c>
      <c r="AA622">
        <v>6</v>
      </c>
      <c r="AB622">
        <v>7</v>
      </c>
      <c r="AC622">
        <v>2</v>
      </c>
      <c r="AD622">
        <f>IF(Table13[[#This Row],[payment]]=1,1,0)</f>
        <v>0</v>
      </c>
      <c r="AE622">
        <f>IF(Table13[[#This Row],[payment]]=2,1,0)</f>
        <v>1</v>
      </c>
      <c r="AF622">
        <f>IF(Table13[[#This Row],[payment]]=3,1,0)</f>
        <v>0</v>
      </c>
      <c r="AG622">
        <v>1</v>
      </c>
      <c r="AH622">
        <f>IF(Table13[[#This Row],[method_payment]]=1,1,0)</f>
        <v>1</v>
      </c>
      <c r="AI622">
        <f>IF(Table13[[#This Row],[method_payment]]=2,1,0)</f>
        <v>0</v>
      </c>
      <c r="AJ622">
        <f>IF(Table13[[#This Row],[method_payment]]=3,1,0)</f>
        <v>0</v>
      </c>
      <c r="AK622">
        <f>IF(Table13[[#This Row],[method_payment]]=5,1,0)</f>
        <v>0</v>
      </c>
      <c r="AL622">
        <f>IF(Table13[[#This Row],[method_payment]]=6,1,0)</f>
        <v>0</v>
      </c>
      <c r="AM622" t="s">
        <v>16</v>
      </c>
      <c r="AN622" t="s">
        <v>15</v>
      </c>
      <c r="AO622">
        <v>1</v>
      </c>
      <c r="AP622" s="2">
        <v>238.91</v>
      </c>
      <c r="AQ622" s="3">
        <f>IF(AND(Table13[[#This Row],[Average_amount_spent_per_visit_last_3_months]]&gt;=1,Table13[[#This Row],[Average_amount_spent_per_visit_last_3_months]]&lt;=999),1,0)</f>
        <v>1</v>
      </c>
      <c r="AR622" s="3">
        <f>IF(AND(Table13[[#This Row],[Average_amount_spent_per_visit_last_3_months]]&gt;=1000,Table13[[#This Row],[Average_amount_spent_per_visit_last_3_months]]&lt;=6700),1,0)</f>
        <v>0</v>
      </c>
      <c r="AS622">
        <v>3</v>
      </c>
      <c r="AT622">
        <v>38</v>
      </c>
      <c r="AU622">
        <f>IF(AND(Table13[[#This Row],[Age]]&gt;=18,Table13[[#This Row],[Age]]&lt;=25),1,0)</f>
        <v>0</v>
      </c>
      <c r="AV622">
        <f>IF(AND(Table13[[#This Row],[Age]]&gt;=26,Table13[[#This Row],[Age]]&lt;=35),1,0)</f>
        <v>0</v>
      </c>
      <c r="AW622">
        <f>IF(AND(Table13[[#This Row],[Age]]&gt;=36,Table13[[#This Row],[Age]]&lt;=45),1,0)</f>
        <v>1</v>
      </c>
      <c r="AX622">
        <f>IF(AND(Table13[[#This Row],[Age]]&gt;=46,Table13[[#This Row],[Age]]&lt;=55),1,0)</f>
        <v>0</v>
      </c>
      <c r="AY622">
        <f>IF(AND(Table13[[#This Row],[Age]]&gt;=56,Table13[[#This Row],[Age]]&lt;=67),1,0)</f>
        <v>0</v>
      </c>
      <c r="AZ622" t="s">
        <v>25</v>
      </c>
      <c r="BA622">
        <f>IF(Table13[[#This Row],[Marital Status]]="Married",1,0)</f>
        <v>1</v>
      </c>
      <c r="BB622">
        <f>IF(Table13[[#This Row],[Marital Status]]="Single",1,0)</f>
        <v>0</v>
      </c>
      <c r="BC622" t="s">
        <v>28</v>
      </c>
      <c r="BD622">
        <f>IF(Table13[[#This Row],[gender]]="Male",1,0)</f>
        <v>0</v>
      </c>
      <c r="BE622">
        <f>IF(Table13[[#This Row],[gender]]="Female",1,0)</f>
        <v>1</v>
      </c>
      <c r="BF622" t="s">
        <v>23</v>
      </c>
      <c r="BG622">
        <f>IF(Table13[[#This Row],[Highest level of Education]]="Did not attend school",1,0)</f>
        <v>0</v>
      </c>
      <c r="BH622">
        <f>IF(Table13[[#This Row],[Highest level of Education]]="K12 completed",1,0)</f>
        <v>0</v>
      </c>
      <c r="BI622">
        <f>IF(Table13[[#This Row],[Highest level of Education]]="High School Completed",1,0)</f>
        <v>0</v>
      </c>
      <c r="BJ622">
        <f>IF(Table13[[#This Row],[Highest level of Education]]="Technical Diploma/Partially completed College",1,0)</f>
        <v>1</v>
      </c>
      <c r="BK622">
        <f>IF(Table13[[#This Row],[Highest level of Education]]="University/College Degree",1,0)</f>
        <v>0</v>
      </c>
      <c r="BL622">
        <f>IF(Table13[[#This Row],[Highest level of Education]]="Post-graduate education",1,0)</f>
        <v>0</v>
      </c>
      <c r="BM622">
        <v>2</v>
      </c>
      <c r="BN622">
        <v>1</v>
      </c>
      <c r="BO622">
        <v>4</v>
      </c>
      <c r="BP622">
        <f>IF(Table13[[#This Row],[Monthly_Income 1_5500 2_8000 3_11000 4_15000 5_20000 6_27000 7_35000 8_5000 9_51000 98_0]]=1,1,0)</f>
        <v>0</v>
      </c>
      <c r="BQ622">
        <f>IF(Table13[[#This Row],[Monthly_Income 1_5500 2_8000 3_11000 4_15000 5_20000 6_27000 7_35000 8_5000 9_51000 98_0]]=2,1,0)</f>
        <v>0</v>
      </c>
      <c r="BR622">
        <f>IF(Table13[[#This Row],[Monthly_Income 1_5500 2_8000 3_11000 4_15000 5_20000 6_27000 7_35000 8_5000 9_51000 98_0]]=3,1,0)</f>
        <v>0</v>
      </c>
      <c r="BS622">
        <f>IF(Table13[[#This Row],[Monthly_Income 1_5500 2_8000 3_11000 4_15000 5_20000 6_27000 7_35000 8_5000 9_51000 98_0]]=4,1,0)</f>
        <v>1</v>
      </c>
      <c r="BT622">
        <f>IF(Table13[[#This Row],[Monthly_Income 1_5500 2_8000 3_11000 4_15000 5_20000 6_27000 7_35000 8_5000 9_51000 98_0]]=5,1,0)</f>
        <v>0</v>
      </c>
      <c r="BU622">
        <f>IF(Table13[[#This Row],[Monthly_Income 1_5500 2_8000 3_11000 4_15000 5_20000 6_27000 7_35000 8_5000 9_51000 98_0]]=6,1,0)</f>
        <v>0</v>
      </c>
      <c r="BV622">
        <f>IF(Table13[[#This Row],[Monthly_Income 1_5500 2_8000 3_11000 4_15000 5_20000 6_27000 7_35000 8_5000 9_51000 98_0]]=7,1,0)</f>
        <v>0</v>
      </c>
      <c r="BW622">
        <f>IF(Table13[[#This Row],[Monthly_Income 1_5500 2_8000 3_11000 4_15000 5_20000 6_27000 7_35000 8_5000 9_51000 98_0]]=8,1,0)</f>
        <v>0</v>
      </c>
      <c r="BX622">
        <f>IF(Table13[[#This Row],[Monthly_Income 1_5500 2_8000 3_11000 4_15000 5_20000 6_27000 7_35000 8_5000 9_51000 98_0]]=9,1,0)</f>
        <v>0</v>
      </c>
      <c r="BY622">
        <f>IF(Table13[[#This Row],[Monthly_Income 1_5500 2_8000 3_11000 4_15000 5_20000 6_27000 7_35000 8_5000 9_51000 98_0]]=98,1,0)</f>
        <v>0</v>
      </c>
      <c r="BZ622">
        <v>5</v>
      </c>
      <c r="CA622">
        <f>IF(Table13[[#This Row],[Monthly_Household_Income]]=1,1,0)</f>
        <v>0</v>
      </c>
      <c r="CB622">
        <f>IF(Table13[[#This Row],[Monthly_Household_Income]]=2,1,0)</f>
        <v>0</v>
      </c>
      <c r="CC622">
        <f>IF(Table13[[#This Row],[Monthly_Household_Income]]=3,1,0)</f>
        <v>0</v>
      </c>
      <c r="CD622">
        <f>IF(Table13[[#This Row],[Monthly_Household_Income]]=4,1,0)</f>
        <v>0</v>
      </c>
      <c r="CE622">
        <f>IF(Table13[[#This Row],[Monthly_Household_Income]]=5,1,0)</f>
        <v>1</v>
      </c>
      <c r="CF622">
        <f>IF(Table13[[#This Row],[Monthly_Household_Income]]=6,1,0)</f>
        <v>0</v>
      </c>
      <c r="CG622">
        <f>IF(Table13[[#This Row],[Monthly_Household_Income]]=7,1,0)</f>
        <v>0</v>
      </c>
      <c r="CH622">
        <f>IF(Table13[[#This Row],[Monthly_Household_Income]]=8,1,0)</f>
        <v>0</v>
      </c>
      <c r="CI622">
        <f>IF(Table13[[#This Row],[Monthly_Household_Income]]=9,1,0)</f>
        <v>0</v>
      </c>
      <c r="CJ622">
        <f>IF(Table13[[#This Row],[Monthly_Household_Income]]=98,1,0)</f>
        <v>0</v>
      </c>
    </row>
    <row r="623" spans="1:88">
      <c r="A623">
        <v>2292</v>
      </c>
      <c r="B623" s="1">
        <v>42972</v>
      </c>
      <c r="C623" t="s">
        <v>33</v>
      </c>
      <c r="D623">
        <v>7</v>
      </c>
      <c r="E623">
        <v>6</v>
      </c>
      <c r="F623">
        <v>8</v>
      </c>
      <c r="G623">
        <v>8</v>
      </c>
      <c r="H623">
        <v>7</v>
      </c>
      <c r="I623">
        <v>6</v>
      </c>
      <c r="J623" t="s">
        <v>15</v>
      </c>
      <c r="K623">
        <v>7</v>
      </c>
      <c r="L623">
        <v>8</v>
      </c>
      <c r="M623">
        <v>9</v>
      </c>
      <c r="N623">
        <v>7</v>
      </c>
      <c r="O623">
        <v>8</v>
      </c>
      <c r="P623">
        <v>8</v>
      </c>
      <c r="Q623">
        <v>6</v>
      </c>
      <c r="R623">
        <v>8</v>
      </c>
      <c r="S623">
        <v>7</v>
      </c>
      <c r="T623">
        <v>8</v>
      </c>
      <c r="U623">
        <v>6</v>
      </c>
      <c r="V623">
        <v>6</v>
      </c>
      <c r="W623">
        <v>9</v>
      </c>
      <c r="X623">
        <v>0</v>
      </c>
      <c r="Y623">
        <v>7</v>
      </c>
      <c r="Z623">
        <v>7</v>
      </c>
      <c r="AA623">
        <v>8</v>
      </c>
      <c r="AB623">
        <v>6</v>
      </c>
      <c r="AC623">
        <v>1</v>
      </c>
      <c r="AD623">
        <f>IF(Table13[[#This Row],[payment]]=1,1,0)</f>
        <v>1</v>
      </c>
      <c r="AE623">
        <f>IF(Table13[[#This Row],[payment]]=2,1,0)</f>
        <v>0</v>
      </c>
      <c r="AF623">
        <f>IF(Table13[[#This Row],[payment]]=3,1,0)</f>
        <v>0</v>
      </c>
      <c r="AG623">
        <v>1</v>
      </c>
      <c r="AH623">
        <f>IF(Table13[[#This Row],[method_payment]]=1,1,0)</f>
        <v>1</v>
      </c>
      <c r="AI623">
        <f>IF(Table13[[#This Row],[method_payment]]=2,1,0)</f>
        <v>0</v>
      </c>
      <c r="AJ623">
        <f>IF(Table13[[#This Row],[method_payment]]=3,1,0)</f>
        <v>0</v>
      </c>
      <c r="AK623">
        <f>IF(Table13[[#This Row],[method_payment]]=5,1,0)</f>
        <v>0</v>
      </c>
      <c r="AL623">
        <f>IF(Table13[[#This Row],[method_payment]]=6,1,0)</f>
        <v>0</v>
      </c>
      <c r="AM623" t="s">
        <v>16</v>
      </c>
      <c r="AN623" t="s">
        <v>15</v>
      </c>
      <c r="AO623">
        <v>8</v>
      </c>
      <c r="AP623" s="2">
        <v>125.66</v>
      </c>
      <c r="AQ623" s="3">
        <f>IF(AND(Table13[[#This Row],[Average_amount_spent_per_visit_last_3_months]]&gt;=1,Table13[[#This Row],[Average_amount_spent_per_visit_last_3_months]]&lt;=999),1,0)</f>
        <v>1</v>
      </c>
      <c r="AR623" s="3">
        <f>IF(AND(Table13[[#This Row],[Average_amount_spent_per_visit_last_3_months]]&gt;=1000,Table13[[#This Row],[Average_amount_spent_per_visit_last_3_months]]&lt;=6700),1,0)</f>
        <v>0</v>
      </c>
      <c r="AS623">
        <v>3</v>
      </c>
      <c r="AT623">
        <v>30</v>
      </c>
      <c r="AU623">
        <f>IF(AND(Table13[[#This Row],[Age]]&gt;=18,Table13[[#This Row],[Age]]&lt;=25),1,0)</f>
        <v>0</v>
      </c>
      <c r="AV623">
        <f>IF(AND(Table13[[#This Row],[Age]]&gt;=26,Table13[[#This Row],[Age]]&lt;=35),1,0)</f>
        <v>1</v>
      </c>
      <c r="AW623">
        <f>IF(AND(Table13[[#This Row],[Age]]&gt;=36,Table13[[#This Row],[Age]]&lt;=45),1,0)</f>
        <v>0</v>
      </c>
      <c r="AX623">
        <f>IF(AND(Table13[[#This Row],[Age]]&gt;=46,Table13[[#This Row],[Age]]&lt;=55),1,0)</f>
        <v>0</v>
      </c>
      <c r="AY623">
        <f>IF(AND(Table13[[#This Row],[Age]]&gt;=56,Table13[[#This Row],[Age]]&lt;=67),1,0)</f>
        <v>0</v>
      </c>
      <c r="AZ623" t="s">
        <v>25</v>
      </c>
      <c r="BA623">
        <f>IF(Table13[[#This Row],[Marital Status]]="Married",1,0)</f>
        <v>1</v>
      </c>
      <c r="BB623">
        <f>IF(Table13[[#This Row],[Marital Status]]="Single",1,0)</f>
        <v>0</v>
      </c>
      <c r="BC623" t="s">
        <v>27</v>
      </c>
      <c r="BD623">
        <f>IF(Table13[[#This Row],[gender]]="Male",1,0)</f>
        <v>1</v>
      </c>
      <c r="BE623">
        <f>IF(Table13[[#This Row],[gender]]="Female",1,0)</f>
        <v>0</v>
      </c>
      <c r="BF623" t="s">
        <v>23</v>
      </c>
      <c r="BG623">
        <f>IF(Table13[[#This Row],[Highest level of Education]]="Did not attend school",1,0)</f>
        <v>0</v>
      </c>
      <c r="BH623">
        <f>IF(Table13[[#This Row],[Highest level of Education]]="K12 completed",1,0)</f>
        <v>0</v>
      </c>
      <c r="BI623">
        <f>IF(Table13[[#This Row],[Highest level of Education]]="High School Completed",1,0)</f>
        <v>0</v>
      </c>
      <c r="BJ623">
        <f>IF(Table13[[#This Row],[Highest level of Education]]="Technical Diploma/Partially completed College",1,0)</f>
        <v>1</v>
      </c>
      <c r="BK623">
        <f>IF(Table13[[#This Row],[Highest level of Education]]="University/College Degree",1,0)</f>
        <v>0</v>
      </c>
      <c r="BL623">
        <f>IF(Table13[[#This Row],[Highest level of Education]]="Post-graduate education",1,0)</f>
        <v>0</v>
      </c>
      <c r="BM623">
        <v>2</v>
      </c>
      <c r="BN623">
        <v>1</v>
      </c>
      <c r="BO623">
        <v>2</v>
      </c>
      <c r="BP623">
        <f>IF(Table13[[#This Row],[Monthly_Income 1_5500 2_8000 3_11000 4_15000 5_20000 6_27000 7_35000 8_5000 9_51000 98_0]]=1,1,0)</f>
        <v>0</v>
      </c>
      <c r="BQ623">
        <f>IF(Table13[[#This Row],[Monthly_Income 1_5500 2_8000 3_11000 4_15000 5_20000 6_27000 7_35000 8_5000 9_51000 98_0]]=2,1,0)</f>
        <v>1</v>
      </c>
      <c r="BR623">
        <f>IF(Table13[[#This Row],[Monthly_Income 1_5500 2_8000 3_11000 4_15000 5_20000 6_27000 7_35000 8_5000 9_51000 98_0]]=3,1,0)</f>
        <v>0</v>
      </c>
      <c r="BS623">
        <f>IF(Table13[[#This Row],[Monthly_Income 1_5500 2_8000 3_11000 4_15000 5_20000 6_27000 7_35000 8_5000 9_51000 98_0]]=4,1,0)</f>
        <v>0</v>
      </c>
      <c r="BT623">
        <f>IF(Table13[[#This Row],[Monthly_Income 1_5500 2_8000 3_11000 4_15000 5_20000 6_27000 7_35000 8_5000 9_51000 98_0]]=5,1,0)</f>
        <v>0</v>
      </c>
      <c r="BU623">
        <f>IF(Table13[[#This Row],[Monthly_Income 1_5500 2_8000 3_11000 4_15000 5_20000 6_27000 7_35000 8_5000 9_51000 98_0]]=6,1,0)</f>
        <v>0</v>
      </c>
      <c r="BV623">
        <f>IF(Table13[[#This Row],[Monthly_Income 1_5500 2_8000 3_11000 4_15000 5_20000 6_27000 7_35000 8_5000 9_51000 98_0]]=7,1,0)</f>
        <v>0</v>
      </c>
      <c r="BW623">
        <f>IF(Table13[[#This Row],[Monthly_Income 1_5500 2_8000 3_11000 4_15000 5_20000 6_27000 7_35000 8_5000 9_51000 98_0]]=8,1,0)</f>
        <v>0</v>
      </c>
      <c r="BX623">
        <f>IF(Table13[[#This Row],[Monthly_Income 1_5500 2_8000 3_11000 4_15000 5_20000 6_27000 7_35000 8_5000 9_51000 98_0]]=9,1,0)</f>
        <v>0</v>
      </c>
      <c r="BY623">
        <f>IF(Table13[[#This Row],[Monthly_Income 1_5500 2_8000 3_11000 4_15000 5_20000 6_27000 7_35000 8_5000 9_51000 98_0]]=98,1,0)</f>
        <v>0</v>
      </c>
      <c r="BZ623">
        <v>4</v>
      </c>
      <c r="CA623">
        <f>IF(Table13[[#This Row],[Monthly_Household_Income]]=1,1,0)</f>
        <v>0</v>
      </c>
      <c r="CB623">
        <f>IF(Table13[[#This Row],[Monthly_Household_Income]]=2,1,0)</f>
        <v>0</v>
      </c>
      <c r="CC623">
        <f>IF(Table13[[#This Row],[Monthly_Household_Income]]=3,1,0)</f>
        <v>0</v>
      </c>
      <c r="CD623">
        <f>IF(Table13[[#This Row],[Monthly_Household_Income]]=4,1,0)</f>
        <v>1</v>
      </c>
      <c r="CE623">
        <f>IF(Table13[[#This Row],[Monthly_Household_Income]]=5,1,0)</f>
        <v>0</v>
      </c>
      <c r="CF623">
        <f>IF(Table13[[#This Row],[Monthly_Household_Income]]=6,1,0)</f>
        <v>0</v>
      </c>
      <c r="CG623">
        <f>IF(Table13[[#This Row],[Monthly_Household_Income]]=7,1,0)</f>
        <v>0</v>
      </c>
      <c r="CH623">
        <f>IF(Table13[[#This Row],[Monthly_Household_Income]]=8,1,0)</f>
        <v>0</v>
      </c>
      <c r="CI623">
        <f>IF(Table13[[#This Row],[Monthly_Household_Income]]=9,1,0)</f>
        <v>0</v>
      </c>
      <c r="CJ623">
        <f>IF(Table13[[#This Row],[Monthly_Household_Income]]=98,1,0)</f>
        <v>0</v>
      </c>
    </row>
    <row r="624" spans="1:88">
      <c r="A624">
        <v>2293</v>
      </c>
      <c r="B624" s="1">
        <v>42965</v>
      </c>
      <c r="C624" t="s">
        <v>2</v>
      </c>
      <c r="D624">
        <v>8</v>
      </c>
      <c r="E624">
        <v>8</v>
      </c>
      <c r="F624">
        <v>8</v>
      </c>
      <c r="G624">
        <v>8</v>
      </c>
      <c r="H624">
        <v>8</v>
      </c>
      <c r="I624">
        <v>7</v>
      </c>
      <c r="J624" t="s">
        <v>15</v>
      </c>
      <c r="K624">
        <v>9</v>
      </c>
      <c r="L624">
        <v>7</v>
      </c>
      <c r="M624">
        <v>7</v>
      </c>
      <c r="N624">
        <v>8</v>
      </c>
      <c r="O624">
        <v>7</v>
      </c>
      <c r="P624">
        <v>9</v>
      </c>
      <c r="Q624">
        <v>8</v>
      </c>
      <c r="R624">
        <v>8</v>
      </c>
      <c r="S624">
        <v>7</v>
      </c>
      <c r="T624">
        <v>7</v>
      </c>
      <c r="U624">
        <v>9</v>
      </c>
      <c r="V624">
        <v>7</v>
      </c>
      <c r="W624">
        <v>8</v>
      </c>
      <c r="X624">
        <v>8</v>
      </c>
      <c r="Y624">
        <v>8</v>
      </c>
      <c r="Z624">
        <v>7</v>
      </c>
      <c r="AA624">
        <v>7</v>
      </c>
      <c r="AB624">
        <v>9</v>
      </c>
      <c r="AC624">
        <v>1</v>
      </c>
      <c r="AD624">
        <f>IF(Table13[[#This Row],[payment]]=1,1,0)</f>
        <v>1</v>
      </c>
      <c r="AE624">
        <f>IF(Table13[[#This Row],[payment]]=2,1,0)</f>
        <v>0</v>
      </c>
      <c r="AF624">
        <f>IF(Table13[[#This Row],[payment]]=3,1,0)</f>
        <v>0</v>
      </c>
      <c r="AG624">
        <v>1</v>
      </c>
      <c r="AH624">
        <f>IF(Table13[[#This Row],[method_payment]]=1,1,0)</f>
        <v>1</v>
      </c>
      <c r="AI624">
        <f>IF(Table13[[#This Row],[method_payment]]=2,1,0)</f>
        <v>0</v>
      </c>
      <c r="AJ624">
        <f>IF(Table13[[#This Row],[method_payment]]=3,1,0)</f>
        <v>0</v>
      </c>
      <c r="AK624">
        <f>IF(Table13[[#This Row],[method_payment]]=5,1,0)</f>
        <v>0</v>
      </c>
      <c r="AL624">
        <f>IF(Table13[[#This Row],[method_payment]]=6,1,0)</f>
        <v>0</v>
      </c>
      <c r="AM624" t="s">
        <v>16</v>
      </c>
      <c r="AN624" t="s">
        <v>16</v>
      </c>
      <c r="AO624">
        <v>2</v>
      </c>
      <c r="AP624" s="2">
        <v>139.80000000000001</v>
      </c>
      <c r="AQ624" s="3">
        <f>IF(AND(Table13[[#This Row],[Average_amount_spent_per_visit_last_3_months]]&gt;=1,Table13[[#This Row],[Average_amount_spent_per_visit_last_3_months]]&lt;=999),1,0)</f>
        <v>1</v>
      </c>
      <c r="AR624" s="3">
        <f>IF(AND(Table13[[#This Row],[Average_amount_spent_per_visit_last_3_months]]&gt;=1000,Table13[[#This Row],[Average_amount_spent_per_visit_last_3_months]]&lt;=6700),1,0)</f>
        <v>0</v>
      </c>
      <c r="AS624">
        <v>3</v>
      </c>
      <c r="AT624">
        <v>28</v>
      </c>
      <c r="AU624">
        <f>IF(AND(Table13[[#This Row],[Age]]&gt;=18,Table13[[#This Row],[Age]]&lt;=25),1,0)</f>
        <v>0</v>
      </c>
      <c r="AV624">
        <f>IF(AND(Table13[[#This Row],[Age]]&gt;=26,Table13[[#This Row],[Age]]&lt;=35),1,0)</f>
        <v>1</v>
      </c>
      <c r="AW624">
        <f>IF(AND(Table13[[#This Row],[Age]]&gt;=36,Table13[[#This Row],[Age]]&lt;=45),1,0)</f>
        <v>0</v>
      </c>
      <c r="AX624">
        <f>IF(AND(Table13[[#This Row],[Age]]&gt;=46,Table13[[#This Row],[Age]]&lt;=55),1,0)</f>
        <v>0</v>
      </c>
      <c r="AY624">
        <f>IF(AND(Table13[[#This Row],[Age]]&gt;=56,Table13[[#This Row],[Age]]&lt;=67),1,0)</f>
        <v>0</v>
      </c>
      <c r="AZ624" t="s">
        <v>25</v>
      </c>
      <c r="BA624">
        <f>IF(Table13[[#This Row],[Marital Status]]="Married",1,0)</f>
        <v>1</v>
      </c>
      <c r="BB624">
        <f>IF(Table13[[#This Row],[Marital Status]]="Single",1,0)</f>
        <v>0</v>
      </c>
      <c r="BC624" t="s">
        <v>27</v>
      </c>
      <c r="BD624">
        <f>IF(Table13[[#This Row],[gender]]="Male",1,0)</f>
        <v>1</v>
      </c>
      <c r="BE624">
        <f>IF(Table13[[#This Row],[gender]]="Female",1,0)</f>
        <v>0</v>
      </c>
      <c r="BF624" t="s">
        <v>19</v>
      </c>
      <c r="BG624">
        <f>IF(Table13[[#This Row],[Highest level of Education]]="Did not attend school",1,0)</f>
        <v>0</v>
      </c>
      <c r="BH624">
        <f>IF(Table13[[#This Row],[Highest level of Education]]="K12 completed",1,0)</f>
        <v>0</v>
      </c>
      <c r="BI624">
        <f>IF(Table13[[#This Row],[Highest level of Education]]="High School Completed",1,0)</f>
        <v>0</v>
      </c>
      <c r="BJ624">
        <f>IF(Table13[[#This Row],[Highest level of Education]]="Technical Diploma/Partially completed College",1,0)</f>
        <v>0</v>
      </c>
      <c r="BK624">
        <f>IF(Table13[[#This Row],[Highest level of Education]]="University/College Degree",1,0)</f>
        <v>1</v>
      </c>
      <c r="BL624">
        <f>IF(Table13[[#This Row],[Highest level of Education]]="Post-graduate education",1,0)</f>
        <v>0</v>
      </c>
      <c r="BM624">
        <v>2</v>
      </c>
      <c r="BN624">
        <v>1</v>
      </c>
      <c r="BO624">
        <v>4</v>
      </c>
      <c r="BP624">
        <f>IF(Table13[[#This Row],[Monthly_Income 1_5500 2_8000 3_11000 4_15000 5_20000 6_27000 7_35000 8_5000 9_51000 98_0]]=1,1,0)</f>
        <v>0</v>
      </c>
      <c r="BQ624">
        <f>IF(Table13[[#This Row],[Monthly_Income 1_5500 2_8000 3_11000 4_15000 5_20000 6_27000 7_35000 8_5000 9_51000 98_0]]=2,1,0)</f>
        <v>0</v>
      </c>
      <c r="BR624">
        <f>IF(Table13[[#This Row],[Monthly_Income 1_5500 2_8000 3_11000 4_15000 5_20000 6_27000 7_35000 8_5000 9_51000 98_0]]=3,1,0)</f>
        <v>0</v>
      </c>
      <c r="BS624">
        <f>IF(Table13[[#This Row],[Monthly_Income 1_5500 2_8000 3_11000 4_15000 5_20000 6_27000 7_35000 8_5000 9_51000 98_0]]=4,1,0)</f>
        <v>1</v>
      </c>
      <c r="BT624">
        <f>IF(Table13[[#This Row],[Monthly_Income 1_5500 2_8000 3_11000 4_15000 5_20000 6_27000 7_35000 8_5000 9_51000 98_0]]=5,1,0)</f>
        <v>0</v>
      </c>
      <c r="BU624">
        <f>IF(Table13[[#This Row],[Monthly_Income 1_5500 2_8000 3_11000 4_15000 5_20000 6_27000 7_35000 8_5000 9_51000 98_0]]=6,1,0)</f>
        <v>0</v>
      </c>
      <c r="BV624">
        <f>IF(Table13[[#This Row],[Monthly_Income 1_5500 2_8000 3_11000 4_15000 5_20000 6_27000 7_35000 8_5000 9_51000 98_0]]=7,1,0)</f>
        <v>0</v>
      </c>
      <c r="BW624">
        <f>IF(Table13[[#This Row],[Monthly_Income 1_5500 2_8000 3_11000 4_15000 5_20000 6_27000 7_35000 8_5000 9_51000 98_0]]=8,1,0)</f>
        <v>0</v>
      </c>
      <c r="BX624">
        <f>IF(Table13[[#This Row],[Monthly_Income 1_5500 2_8000 3_11000 4_15000 5_20000 6_27000 7_35000 8_5000 9_51000 98_0]]=9,1,0)</f>
        <v>0</v>
      </c>
      <c r="BY624">
        <f>IF(Table13[[#This Row],[Monthly_Income 1_5500 2_8000 3_11000 4_15000 5_20000 6_27000 7_35000 8_5000 9_51000 98_0]]=98,1,0)</f>
        <v>0</v>
      </c>
      <c r="BZ624">
        <v>6</v>
      </c>
      <c r="CA624">
        <f>IF(Table13[[#This Row],[Monthly_Household_Income]]=1,1,0)</f>
        <v>0</v>
      </c>
      <c r="CB624">
        <f>IF(Table13[[#This Row],[Monthly_Household_Income]]=2,1,0)</f>
        <v>0</v>
      </c>
      <c r="CC624">
        <f>IF(Table13[[#This Row],[Monthly_Household_Income]]=3,1,0)</f>
        <v>0</v>
      </c>
      <c r="CD624">
        <f>IF(Table13[[#This Row],[Monthly_Household_Income]]=4,1,0)</f>
        <v>0</v>
      </c>
      <c r="CE624">
        <f>IF(Table13[[#This Row],[Monthly_Household_Income]]=5,1,0)</f>
        <v>0</v>
      </c>
      <c r="CF624">
        <f>IF(Table13[[#This Row],[Monthly_Household_Income]]=6,1,0)</f>
        <v>1</v>
      </c>
      <c r="CG624">
        <f>IF(Table13[[#This Row],[Monthly_Household_Income]]=7,1,0)</f>
        <v>0</v>
      </c>
      <c r="CH624">
        <f>IF(Table13[[#This Row],[Monthly_Household_Income]]=8,1,0)</f>
        <v>0</v>
      </c>
      <c r="CI624">
        <f>IF(Table13[[#This Row],[Monthly_Household_Income]]=9,1,0)</f>
        <v>0</v>
      </c>
      <c r="CJ624">
        <f>IF(Table13[[#This Row],[Monthly_Household_Income]]=98,1,0)</f>
        <v>0</v>
      </c>
    </row>
    <row r="625" spans="1:88">
      <c r="A625">
        <v>2299</v>
      </c>
      <c r="B625" s="1">
        <v>42993</v>
      </c>
      <c r="C625" t="s">
        <v>31</v>
      </c>
      <c r="D625">
        <v>6</v>
      </c>
      <c r="E625">
        <v>6</v>
      </c>
      <c r="F625">
        <v>8</v>
      </c>
      <c r="G625">
        <v>7</v>
      </c>
      <c r="H625">
        <v>8</v>
      </c>
      <c r="I625">
        <v>7</v>
      </c>
      <c r="J625" t="s">
        <v>15</v>
      </c>
      <c r="K625">
        <v>7</v>
      </c>
      <c r="L625">
        <v>6</v>
      </c>
      <c r="M625">
        <v>6</v>
      </c>
      <c r="N625">
        <v>8</v>
      </c>
      <c r="O625">
        <v>8</v>
      </c>
      <c r="P625">
        <v>7</v>
      </c>
      <c r="Q625">
        <v>10</v>
      </c>
      <c r="R625">
        <v>7</v>
      </c>
      <c r="S625">
        <v>7</v>
      </c>
      <c r="T625">
        <v>6</v>
      </c>
      <c r="U625">
        <v>7</v>
      </c>
      <c r="V625">
        <v>8</v>
      </c>
      <c r="W625">
        <v>8</v>
      </c>
      <c r="X625">
        <v>7</v>
      </c>
      <c r="Y625">
        <v>10</v>
      </c>
      <c r="Z625">
        <v>7</v>
      </c>
      <c r="AA625">
        <v>9</v>
      </c>
      <c r="AB625">
        <v>8</v>
      </c>
      <c r="AC625">
        <v>2</v>
      </c>
      <c r="AD625">
        <f>IF(Table13[[#This Row],[payment]]=1,1,0)</f>
        <v>0</v>
      </c>
      <c r="AE625">
        <f>IF(Table13[[#This Row],[payment]]=2,1,0)</f>
        <v>1</v>
      </c>
      <c r="AF625">
        <f>IF(Table13[[#This Row],[payment]]=3,1,0)</f>
        <v>0</v>
      </c>
      <c r="AG625">
        <v>5</v>
      </c>
      <c r="AH625">
        <f>IF(Table13[[#This Row],[method_payment]]=1,1,0)</f>
        <v>0</v>
      </c>
      <c r="AI625">
        <f>IF(Table13[[#This Row],[method_payment]]=2,1,0)</f>
        <v>0</v>
      </c>
      <c r="AJ625">
        <f>IF(Table13[[#This Row],[method_payment]]=3,1,0)</f>
        <v>0</v>
      </c>
      <c r="AK625">
        <f>IF(Table13[[#This Row],[method_payment]]=5,1,0)</f>
        <v>1</v>
      </c>
      <c r="AL625">
        <f>IF(Table13[[#This Row],[method_payment]]=6,1,0)</f>
        <v>0</v>
      </c>
      <c r="AM625" t="s">
        <v>16</v>
      </c>
      <c r="AN625" t="s">
        <v>16</v>
      </c>
      <c r="AO625">
        <v>3</v>
      </c>
      <c r="AP625" s="2">
        <v>275.01</v>
      </c>
      <c r="AQ625" s="3">
        <f>IF(AND(Table13[[#This Row],[Average_amount_spent_per_visit_last_3_months]]&gt;=1,Table13[[#This Row],[Average_amount_spent_per_visit_last_3_months]]&lt;=999),1,0)</f>
        <v>1</v>
      </c>
      <c r="AR625" s="3">
        <f>IF(AND(Table13[[#This Row],[Average_amount_spent_per_visit_last_3_months]]&gt;=1000,Table13[[#This Row],[Average_amount_spent_per_visit_last_3_months]]&lt;=6700),1,0)</f>
        <v>0</v>
      </c>
      <c r="AS625">
        <v>2</v>
      </c>
      <c r="AT625">
        <v>51</v>
      </c>
      <c r="AU625">
        <f>IF(AND(Table13[[#This Row],[Age]]&gt;=18,Table13[[#This Row],[Age]]&lt;=25),1,0)</f>
        <v>0</v>
      </c>
      <c r="AV625">
        <f>IF(AND(Table13[[#This Row],[Age]]&gt;=26,Table13[[#This Row],[Age]]&lt;=35),1,0)</f>
        <v>0</v>
      </c>
      <c r="AW625">
        <f>IF(AND(Table13[[#This Row],[Age]]&gt;=36,Table13[[#This Row],[Age]]&lt;=45),1,0)</f>
        <v>0</v>
      </c>
      <c r="AX625">
        <f>IF(AND(Table13[[#This Row],[Age]]&gt;=46,Table13[[#This Row],[Age]]&lt;=55),1,0)</f>
        <v>1</v>
      </c>
      <c r="AY625">
        <f>IF(AND(Table13[[#This Row],[Age]]&gt;=56,Table13[[#This Row],[Age]]&lt;=67),1,0)</f>
        <v>0</v>
      </c>
      <c r="AZ625" t="s">
        <v>25</v>
      </c>
      <c r="BA625">
        <f>IF(Table13[[#This Row],[Marital Status]]="Married",1,0)</f>
        <v>1</v>
      </c>
      <c r="BB625">
        <f>IF(Table13[[#This Row],[Marital Status]]="Single",1,0)</f>
        <v>0</v>
      </c>
      <c r="BC625" t="s">
        <v>27</v>
      </c>
      <c r="BD625">
        <f>IF(Table13[[#This Row],[gender]]="Male",1,0)</f>
        <v>1</v>
      </c>
      <c r="BE625">
        <f>IF(Table13[[#This Row],[gender]]="Female",1,0)</f>
        <v>0</v>
      </c>
      <c r="BF625" t="s">
        <v>23</v>
      </c>
      <c r="BG625">
        <f>IF(Table13[[#This Row],[Highest level of Education]]="Did not attend school",1,0)</f>
        <v>0</v>
      </c>
      <c r="BH625">
        <f>IF(Table13[[#This Row],[Highest level of Education]]="K12 completed",1,0)</f>
        <v>0</v>
      </c>
      <c r="BI625">
        <f>IF(Table13[[#This Row],[Highest level of Education]]="High School Completed",1,0)</f>
        <v>0</v>
      </c>
      <c r="BJ625">
        <f>IF(Table13[[#This Row],[Highest level of Education]]="Technical Diploma/Partially completed College",1,0)</f>
        <v>1</v>
      </c>
      <c r="BK625">
        <f>IF(Table13[[#This Row],[Highest level of Education]]="University/College Degree",1,0)</f>
        <v>0</v>
      </c>
      <c r="BL625">
        <f>IF(Table13[[#This Row],[Highest level of Education]]="Post-graduate education",1,0)</f>
        <v>0</v>
      </c>
      <c r="BM625">
        <v>2</v>
      </c>
      <c r="BN625">
        <v>1</v>
      </c>
      <c r="BO625">
        <v>6</v>
      </c>
      <c r="BP625">
        <f>IF(Table13[[#This Row],[Monthly_Income 1_5500 2_8000 3_11000 4_15000 5_20000 6_27000 7_35000 8_5000 9_51000 98_0]]=1,1,0)</f>
        <v>0</v>
      </c>
      <c r="BQ625">
        <f>IF(Table13[[#This Row],[Monthly_Income 1_5500 2_8000 3_11000 4_15000 5_20000 6_27000 7_35000 8_5000 9_51000 98_0]]=2,1,0)</f>
        <v>0</v>
      </c>
      <c r="BR625">
        <f>IF(Table13[[#This Row],[Monthly_Income 1_5500 2_8000 3_11000 4_15000 5_20000 6_27000 7_35000 8_5000 9_51000 98_0]]=3,1,0)</f>
        <v>0</v>
      </c>
      <c r="BS625">
        <f>IF(Table13[[#This Row],[Monthly_Income 1_5500 2_8000 3_11000 4_15000 5_20000 6_27000 7_35000 8_5000 9_51000 98_0]]=4,1,0)</f>
        <v>0</v>
      </c>
      <c r="BT625">
        <f>IF(Table13[[#This Row],[Monthly_Income 1_5500 2_8000 3_11000 4_15000 5_20000 6_27000 7_35000 8_5000 9_51000 98_0]]=5,1,0)</f>
        <v>0</v>
      </c>
      <c r="BU625">
        <f>IF(Table13[[#This Row],[Monthly_Income 1_5500 2_8000 3_11000 4_15000 5_20000 6_27000 7_35000 8_5000 9_51000 98_0]]=6,1,0)</f>
        <v>1</v>
      </c>
      <c r="BV625">
        <f>IF(Table13[[#This Row],[Monthly_Income 1_5500 2_8000 3_11000 4_15000 5_20000 6_27000 7_35000 8_5000 9_51000 98_0]]=7,1,0)</f>
        <v>0</v>
      </c>
      <c r="BW625">
        <f>IF(Table13[[#This Row],[Monthly_Income 1_5500 2_8000 3_11000 4_15000 5_20000 6_27000 7_35000 8_5000 9_51000 98_0]]=8,1,0)</f>
        <v>0</v>
      </c>
      <c r="BX625">
        <f>IF(Table13[[#This Row],[Monthly_Income 1_5500 2_8000 3_11000 4_15000 5_20000 6_27000 7_35000 8_5000 9_51000 98_0]]=9,1,0)</f>
        <v>0</v>
      </c>
      <c r="BY625">
        <f>IF(Table13[[#This Row],[Monthly_Income 1_5500 2_8000 3_11000 4_15000 5_20000 6_27000 7_35000 8_5000 9_51000 98_0]]=98,1,0)</f>
        <v>0</v>
      </c>
      <c r="BZ625">
        <v>6</v>
      </c>
      <c r="CA625">
        <f>IF(Table13[[#This Row],[Monthly_Household_Income]]=1,1,0)</f>
        <v>0</v>
      </c>
      <c r="CB625">
        <f>IF(Table13[[#This Row],[Monthly_Household_Income]]=2,1,0)</f>
        <v>0</v>
      </c>
      <c r="CC625">
        <f>IF(Table13[[#This Row],[Monthly_Household_Income]]=3,1,0)</f>
        <v>0</v>
      </c>
      <c r="CD625">
        <f>IF(Table13[[#This Row],[Monthly_Household_Income]]=4,1,0)</f>
        <v>0</v>
      </c>
      <c r="CE625">
        <f>IF(Table13[[#This Row],[Monthly_Household_Income]]=5,1,0)</f>
        <v>0</v>
      </c>
      <c r="CF625">
        <f>IF(Table13[[#This Row],[Monthly_Household_Income]]=6,1,0)</f>
        <v>1</v>
      </c>
      <c r="CG625">
        <f>IF(Table13[[#This Row],[Monthly_Household_Income]]=7,1,0)</f>
        <v>0</v>
      </c>
      <c r="CH625">
        <f>IF(Table13[[#This Row],[Monthly_Household_Income]]=8,1,0)</f>
        <v>0</v>
      </c>
      <c r="CI625">
        <f>IF(Table13[[#This Row],[Monthly_Household_Income]]=9,1,0)</f>
        <v>0</v>
      </c>
      <c r="CJ625">
        <f>IF(Table13[[#This Row],[Monthly_Household_Income]]=98,1,0)</f>
        <v>0</v>
      </c>
    </row>
    <row r="626" spans="1:88">
      <c r="A626">
        <v>2300</v>
      </c>
      <c r="B626" s="1">
        <v>43038</v>
      </c>
      <c r="C626" t="s">
        <v>35</v>
      </c>
      <c r="D626">
        <v>8</v>
      </c>
      <c r="E626">
        <v>8</v>
      </c>
      <c r="F626">
        <v>9</v>
      </c>
      <c r="G626">
        <v>8</v>
      </c>
      <c r="H626">
        <v>7</v>
      </c>
      <c r="I626">
        <v>7</v>
      </c>
      <c r="J626" t="s">
        <v>15</v>
      </c>
      <c r="K626">
        <v>8</v>
      </c>
      <c r="L626">
        <v>9</v>
      </c>
      <c r="M626">
        <v>7</v>
      </c>
      <c r="N626">
        <v>8</v>
      </c>
      <c r="O626">
        <v>7</v>
      </c>
      <c r="P626">
        <v>6</v>
      </c>
      <c r="Q626">
        <v>9</v>
      </c>
      <c r="R626">
        <v>8</v>
      </c>
      <c r="S626">
        <v>10</v>
      </c>
      <c r="T626">
        <v>9</v>
      </c>
      <c r="U626">
        <v>9</v>
      </c>
      <c r="V626">
        <v>9</v>
      </c>
      <c r="W626">
        <v>7</v>
      </c>
      <c r="X626">
        <v>9</v>
      </c>
      <c r="Y626">
        <v>9</v>
      </c>
      <c r="Z626">
        <v>8</v>
      </c>
      <c r="AA626">
        <v>8</v>
      </c>
      <c r="AB626">
        <v>0</v>
      </c>
      <c r="AC626">
        <v>2</v>
      </c>
      <c r="AD626">
        <f>IF(Table13[[#This Row],[payment]]=1,1,0)</f>
        <v>0</v>
      </c>
      <c r="AE626">
        <f>IF(Table13[[#This Row],[payment]]=2,1,0)</f>
        <v>1</v>
      </c>
      <c r="AF626">
        <f>IF(Table13[[#This Row],[payment]]=3,1,0)</f>
        <v>0</v>
      </c>
      <c r="AG626">
        <v>1</v>
      </c>
      <c r="AH626">
        <f>IF(Table13[[#This Row],[method_payment]]=1,1,0)</f>
        <v>1</v>
      </c>
      <c r="AI626">
        <f>IF(Table13[[#This Row],[method_payment]]=2,1,0)</f>
        <v>0</v>
      </c>
      <c r="AJ626">
        <f>IF(Table13[[#This Row],[method_payment]]=3,1,0)</f>
        <v>0</v>
      </c>
      <c r="AK626">
        <f>IF(Table13[[#This Row],[method_payment]]=5,1,0)</f>
        <v>0</v>
      </c>
      <c r="AL626">
        <f>IF(Table13[[#This Row],[method_payment]]=6,1,0)</f>
        <v>0</v>
      </c>
      <c r="AM626" t="s">
        <v>16</v>
      </c>
      <c r="AN626" t="s">
        <v>16</v>
      </c>
      <c r="AO626">
        <v>4</v>
      </c>
      <c r="AP626" s="2">
        <v>262.56</v>
      </c>
      <c r="AQ626" s="3">
        <f>IF(AND(Table13[[#This Row],[Average_amount_spent_per_visit_last_3_months]]&gt;=1,Table13[[#This Row],[Average_amount_spent_per_visit_last_3_months]]&lt;=999),1,0)</f>
        <v>1</v>
      </c>
      <c r="AR626" s="3">
        <f>IF(AND(Table13[[#This Row],[Average_amount_spent_per_visit_last_3_months]]&gt;=1000,Table13[[#This Row],[Average_amount_spent_per_visit_last_3_months]]&lt;=6700),1,0)</f>
        <v>0</v>
      </c>
      <c r="AS626">
        <v>2</v>
      </c>
      <c r="AT626">
        <v>27</v>
      </c>
      <c r="AU626">
        <f>IF(AND(Table13[[#This Row],[Age]]&gt;=18,Table13[[#This Row],[Age]]&lt;=25),1,0)</f>
        <v>0</v>
      </c>
      <c r="AV626">
        <f>IF(AND(Table13[[#This Row],[Age]]&gt;=26,Table13[[#This Row],[Age]]&lt;=35),1,0)</f>
        <v>1</v>
      </c>
      <c r="AW626">
        <f>IF(AND(Table13[[#This Row],[Age]]&gt;=36,Table13[[#This Row],[Age]]&lt;=45),1,0)</f>
        <v>0</v>
      </c>
      <c r="AX626">
        <f>IF(AND(Table13[[#This Row],[Age]]&gt;=46,Table13[[#This Row],[Age]]&lt;=55),1,0)</f>
        <v>0</v>
      </c>
      <c r="AY626">
        <f>IF(AND(Table13[[#This Row],[Age]]&gt;=56,Table13[[#This Row],[Age]]&lt;=67),1,0)</f>
        <v>0</v>
      </c>
      <c r="AZ626" t="s">
        <v>24</v>
      </c>
      <c r="BA626">
        <f>IF(Table13[[#This Row],[Marital Status]]="Married",1,0)</f>
        <v>0</v>
      </c>
      <c r="BB626">
        <f>IF(Table13[[#This Row],[Marital Status]]="Single",1,0)</f>
        <v>1</v>
      </c>
      <c r="BC626" t="s">
        <v>27</v>
      </c>
      <c r="BD626">
        <f>IF(Table13[[#This Row],[gender]]="Male",1,0)</f>
        <v>1</v>
      </c>
      <c r="BE626">
        <f>IF(Table13[[#This Row],[gender]]="Female",1,0)</f>
        <v>0</v>
      </c>
      <c r="BF626" t="s">
        <v>23</v>
      </c>
      <c r="BG626">
        <f>IF(Table13[[#This Row],[Highest level of Education]]="Did not attend school",1,0)</f>
        <v>0</v>
      </c>
      <c r="BH626">
        <f>IF(Table13[[#This Row],[Highest level of Education]]="K12 completed",1,0)</f>
        <v>0</v>
      </c>
      <c r="BI626">
        <f>IF(Table13[[#This Row],[Highest level of Education]]="High School Completed",1,0)</f>
        <v>0</v>
      </c>
      <c r="BJ626">
        <f>IF(Table13[[#This Row],[Highest level of Education]]="Technical Diploma/Partially completed College",1,0)</f>
        <v>1</v>
      </c>
      <c r="BK626">
        <f>IF(Table13[[#This Row],[Highest level of Education]]="University/College Degree",1,0)</f>
        <v>0</v>
      </c>
      <c r="BL626">
        <f>IF(Table13[[#This Row],[Highest level of Education]]="Post-graduate education",1,0)</f>
        <v>0</v>
      </c>
      <c r="BM626">
        <v>0</v>
      </c>
      <c r="BN626">
        <v>1</v>
      </c>
      <c r="BO626">
        <v>2</v>
      </c>
      <c r="BP626">
        <f>IF(Table13[[#This Row],[Monthly_Income 1_5500 2_8000 3_11000 4_15000 5_20000 6_27000 7_35000 8_5000 9_51000 98_0]]=1,1,0)</f>
        <v>0</v>
      </c>
      <c r="BQ626">
        <f>IF(Table13[[#This Row],[Monthly_Income 1_5500 2_8000 3_11000 4_15000 5_20000 6_27000 7_35000 8_5000 9_51000 98_0]]=2,1,0)</f>
        <v>1</v>
      </c>
      <c r="BR626">
        <f>IF(Table13[[#This Row],[Monthly_Income 1_5500 2_8000 3_11000 4_15000 5_20000 6_27000 7_35000 8_5000 9_51000 98_0]]=3,1,0)</f>
        <v>0</v>
      </c>
      <c r="BS626">
        <f>IF(Table13[[#This Row],[Monthly_Income 1_5500 2_8000 3_11000 4_15000 5_20000 6_27000 7_35000 8_5000 9_51000 98_0]]=4,1,0)</f>
        <v>0</v>
      </c>
      <c r="BT626">
        <f>IF(Table13[[#This Row],[Monthly_Income 1_5500 2_8000 3_11000 4_15000 5_20000 6_27000 7_35000 8_5000 9_51000 98_0]]=5,1,0)</f>
        <v>0</v>
      </c>
      <c r="BU626">
        <f>IF(Table13[[#This Row],[Monthly_Income 1_5500 2_8000 3_11000 4_15000 5_20000 6_27000 7_35000 8_5000 9_51000 98_0]]=6,1,0)</f>
        <v>0</v>
      </c>
      <c r="BV626">
        <f>IF(Table13[[#This Row],[Monthly_Income 1_5500 2_8000 3_11000 4_15000 5_20000 6_27000 7_35000 8_5000 9_51000 98_0]]=7,1,0)</f>
        <v>0</v>
      </c>
      <c r="BW626">
        <f>IF(Table13[[#This Row],[Monthly_Income 1_5500 2_8000 3_11000 4_15000 5_20000 6_27000 7_35000 8_5000 9_51000 98_0]]=8,1,0)</f>
        <v>0</v>
      </c>
      <c r="BX626">
        <f>IF(Table13[[#This Row],[Monthly_Income 1_5500 2_8000 3_11000 4_15000 5_20000 6_27000 7_35000 8_5000 9_51000 98_0]]=9,1,0)</f>
        <v>0</v>
      </c>
      <c r="BY626">
        <f>IF(Table13[[#This Row],[Monthly_Income 1_5500 2_8000 3_11000 4_15000 5_20000 6_27000 7_35000 8_5000 9_51000 98_0]]=98,1,0)</f>
        <v>0</v>
      </c>
      <c r="BZ626">
        <v>5</v>
      </c>
      <c r="CA626">
        <f>IF(Table13[[#This Row],[Monthly_Household_Income]]=1,1,0)</f>
        <v>0</v>
      </c>
      <c r="CB626">
        <f>IF(Table13[[#This Row],[Monthly_Household_Income]]=2,1,0)</f>
        <v>0</v>
      </c>
      <c r="CC626">
        <f>IF(Table13[[#This Row],[Monthly_Household_Income]]=3,1,0)</f>
        <v>0</v>
      </c>
      <c r="CD626">
        <f>IF(Table13[[#This Row],[Monthly_Household_Income]]=4,1,0)</f>
        <v>0</v>
      </c>
      <c r="CE626">
        <f>IF(Table13[[#This Row],[Monthly_Household_Income]]=5,1,0)</f>
        <v>1</v>
      </c>
      <c r="CF626">
        <f>IF(Table13[[#This Row],[Monthly_Household_Income]]=6,1,0)</f>
        <v>0</v>
      </c>
      <c r="CG626">
        <f>IF(Table13[[#This Row],[Monthly_Household_Income]]=7,1,0)</f>
        <v>0</v>
      </c>
      <c r="CH626">
        <f>IF(Table13[[#This Row],[Monthly_Household_Income]]=8,1,0)</f>
        <v>0</v>
      </c>
      <c r="CI626">
        <f>IF(Table13[[#This Row],[Monthly_Household_Income]]=9,1,0)</f>
        <v>0</v>
      </c>
      <c r="CJ626">
        <f>IF(Table13[[#This Row],[Monthly_Household_Income]]=98,1,0)</f>
        <v>0</v>
      </c>
    </row>
    <row r="627" spans="1:88">
      <c r="A627">
        <v>2301</v>
      </c>
      <c r="B627" s="1">
        <v>43069</v>
      </c>
      <c r="C627" t="s">
        <v>5</v>
      </c>
      <c r="D627">
        <v>8</v>
      </c>
      <c r="E627">
        <v>7</v>
      </c>
      <c r="F627">
        <v>7</v>
      </c>
      <c r="G627">
        <v>7</v>
      </c>
      <c r="H627">
        <v>6</v>
      </c>
      <c r="I627">
        <v>5</v>
      </c>
      <c r="J627" t="s">
        <v>15</v>
      </c>
      <c r="K627">
        <v>8</v>
      </c>
      <c r="L627">
        <v>8</v>
      </c>
      <c r="M627">
        <v>8</v>
      </c>
      <c r="N627">
        <v>7</v>
      </c>
      <c r="O627">
        <v>6</v>
      </c>
      <c r="P627">
        <v>8</v>
      </c>
      <c r="Q627">
        <v>7</v>
      </c>
      <c r="R627">
        <v>8</v>
      </c>
      <c r="S627">
        <v>7</v>
      </c>
      <c r="T627">
        <v>9</v>
      </c>
      <c r="U627">
        <v>8</v>
      </c>
      <c r="V627">
        <v>7</v>
      </c>
      <c r="W627">
        <v>7</v>
      </c>
      <c r="X627">
        <v>6</v>
      </c>
      <c r="Y627">
        <v>6</v>
      </c>
      <c r="Z627">
        <v>8</v>
      </c>
      <c r="AA627">
        <v>7</v>
      </c>
      <c r="AB627">
        <v>6</v>
      </c>
      <c r="AC627">
        <v>2</v>
      </c>
      <c r="AD627">
        <f>IF(Table13[[#This Row],[payment]]=1,1,0)</f>
        <v>0</v>
      </c>
      <c r="AE627">
        <f>IF(Table13[[#This Row],[payment]]=2,1,0)</f>
        <v>1</v>
      </c>
      <c r="AF627">
        <f>IF(Table13[[#This Row],[payment]]=3,1,0)</f>
        <v>0</v>
      </c>
      <c r="AG627">
        <v>1</v>
      </c>
      <c r="AH627">
        <f>IF(Table13[[#This Row],[method_payment]]=1,1,0)</f>
        <v>1</v>
      </c>
      <c r="AI627">
        <f>IF(Table13[[#This Row],[method_payment]]=2,1,0)</f>
        <v>0</v>
      </c>
      <c r="AJ627">
        <f>IF(Table13[[#This Row],[method_payment]]=3,1,0)</f>
        <v>0</v>
      </c>
      <c r="AK627">
        <f>IF(Table13[[#This Row],[method_payment]]=5,1,0)</f>
        <v>0</v>
      </c>
      <c r="AL627">
        <f>IF(Table13[[#This Row],[method_payment]]=6,1,0)</f>
        <v>0</v>
      </c>
      <c r="AM627" t="s">
        <v>16</v>
      </c>
      <c r="AN627" t="s">
        <v>15</v>
      </c>
      <c r="AO627">
        <v>1</v>
      </c>
      <c r="AP627" s="2">
        <v>345.34</v>
      </c>
      <c r="AQ627" s="3">
        <f>IF(AND(Table13[[#This Row],[Average_amount_spent_per_visit_last_3_months]]&gt;=1,Table13[[#This Row],[Average_amount_spent_per_visit_last_3_months]]&lt;=999),1,0)</f>
        <v>1</v>
      </c>
      <c r="AR627" s="3">
        <f>IF(AND(Table13[[#This Row],[Average_amount_spent_per_visit_last_3_months]]&gt;=1000,Table13[[#This Row],[Average_amount_spent_per_visit_last_3_months]]&lt;=6700),1,0)</f>
        <v>0</v>
      </c>
      <c r="AS627">
        <v>3</v>
      </c>
      <c r="AT627">
        <v>54</v>
      </c>
      <c r="AU627">
        <f>IF(AND(Table13[[#This Row],[Age]]&gt;=18,Table13[[#This Row],[Age]]&lt;=25),1,0)</f>
        <v>0</v>
      </c>
      <c r="AV627">
        <f>IF(AND(Table13[[#This Row],[Age]]&gt;=26,Table13[[#This Row],[Age]]&lt;=35),1,0)</f>
        <v>0</v>
      </c>
      <c r="AW627">
        <f>IF(AND(Table13[[#This Row],[Age]]&gt;=36,Table13[[#This Row],[Age]]&lt;=45),1,0)</f>
        <v>0</v>
      </c>
      <c r="AX627">
        <f>IF(AND(Table13[[#This Row],[Age]]&gt;=46,Table13[[#This Row],[Age]]&lt;=55),1,0)</f>
        <v>1</v>
      </c>
      <c r="AY627">
        <f>IF(AND(Table13[[#This Row],[Age]]&gt;=56,Table13[[#This Row],[Age]]&lt;=67),1,0)</f>
        <v>0</v>
      </c>
      <c r="AZ627" t="s">
        <v>25</v>
      </c>
      <c r="BA627">
        <f>IF(Table13[[#This Row],[Marital Status]]="Married",1,0)</f>
        <v>1</v>
      </c>
      <c r="BB627">
        <f>IF(Table13[[#This Row],[Marital Status]]="Single",1,0)</f>
        <v>0</v>
      </c>
      <c r="BC627" t="s">
        <v>27</v>
      </c>
      <c r="BD627">
        <f>IF(Table13[[#This Row],[gender]]="Male",1,0)</f>
        <v>1</v>
      </c>
      <c r="BE627">
        <f>IF(Table13[[#This Row],[gender]]="Female",1,0)</f>
        <v>0</v>
      </c>
      <c r="BF627" t="s">
        <v>19</v>
      </c>
      <c r="BG627">
        <f>IF(Table13[[#This Row],[Highest level of Education]]="Did not attend school",1,0)</f>
        <v>0</v>
      </c>
      <c r="BH627">
        <f>IF(Table13[[#This Row],[Highest level of Education]]="K12 completed",1,0)</f>
        <v>0</v>
      </c>
      <c r="BI627">
        <f>IF(Table13[[#This Row],[Highest level of Education]]="High School Completed",1,0)</f>
        <v>0</v>
      </c>
      <c r="BJ627">
        <f>IF(Table13[[#This Row],[Highest level of Education]]="Technical Diploma/Partially completed College",1,0)</f>
        <v>0</v>
      </c>
      <c r="BK627">
        <f>IF(Table13[[#This Row],[Highest level of Education]]="University/College Degree",1,0)</f>
        <v>1</v>
      </c>
      <c r="BL627">
        <f>IF(Table13[[#This Row],[Highest level of Education]]="Post-graduate education",1,0)</f>
        <v>0</v>
      </c>
      <c r="BM627">
        <v>2</v>
      </c>
      <c r="BN627">
        <v>1</v>
      </c>
      <c r="BO627">
        <v>5</v>
      </c>
      <c r="BP627">
        <f>IF(Table13[[#This Row],[Monthly_Income 1_5500 2_8000 3_11000 4_15000 5_20000 6_27000 7_35000 8_5000 9_51000 98_0]]=1,1,0)</f>
        <v>0</v>
      </c>
      <c r="BQ627">
        <f>IF(Table13[[#This Row],[Monthly_Income 1_5500 2_8000 3_11000 4_15000 5_20000 6_27000 7_35000 8_5000 9_51000 98_0]]=2,1,0)</f>
        <v>0</v>
      </c>
      <c r="BR627">
        <f>IF(Table13[[#This Row],[Monthly_Income 1_5500 2_8000 3_11000 4_15000 5_20000 6_27000 7_35000 8_5000 9_51000 98_0]]=3,1,0)</f>
        <v>0</v>
      </c>
      <c r="BS627">
        <f>IF(Table13[[#This Row],[Monthly_Income 1_5500 2_8000 3_11000 4_15000 5_20000 6_27000 7_35000 8_5000 9_51000 98_0]]=4,1,0)</f>
        <v>0</v>
      </c>
      <c r="BT627">
        <f>IF(Table13[[#This Row],[Monthly_Income 1_5500 2_8000 3_11000 4_15000 5_20000 6_27000 7_35000 8_5000 9_51000 98_0]]=5,1,0)</f>
        <v>1</v>
      </c>
      <c r="BU627">
        <f>IF(Table13[[#This Row],[Monthly_Income 1_5500 2_8000 3_11000 4_15000 5_20000 6_27000 7_35000 8_5000 9_51000 98_0]]=6,1,0)</f>
        <v>0</v>
      </c>
      <c r="BV627">
        <f>IF(Table13[[#This Row],[Monthly_Income 1_5500 2_8000 3_11000 4_15000 5_20000 6_27000 7_35000 8_5000 9_51000 98_0]]=7,1,0)</f>
        <v>0</v>
      </c>
      <c r="BW627">
        <f>IF(Table13[[#This Row],[Monthly_Income 1_5500 2_8000 3_11000 4_15000 5_20000 6_27000 7_35000 8_5000 9_51000 98_0]]=8,1,0)</f>
        <v>0</v>
      </c>
      <c r="BX627">
        <f>IF(Table13[[#This Row],[Monthly_Income 1_5500 2_8000 3_11000 4_15000 5_20000 6_27000 7_35000 8_5000 9_51000 98_0]]=9,1,0)</f>
        <v>0</v>
      </c>
      <c r="BY627">
        <f>IF(Table13[[#This Row],[Monthly_Income 1_5500 2_8000 3_11000 4_15000 5_20000 6_27000 7_35000 8_5000 9_51000 98_0]]=98,1,0)</f>
        <v>0</v>
      </c>
      <c r="BZ627">
        <v>6</v>
      </c>
      <c r="CA627">
        <f>IF(Table13[[#This Row],[Monthly_Household_Income]]=1,1,0)</f>
        <v>0</v>
      </c>
      <c r="CB627">
        <f>IF(Table13[[#This Row],[Monthly_Household_Income]]=2,1,0)</f>
        <v>0</v>
      </c>
      <c r="CC627">
        <f>IF(Table13[[#This Row],[Monthly_Household_Income]]=3,1,0)</f>
        <v>0</v>
      </c>
      <c r="CD627">
        <f>IF(Table13[[#This Row],[Monthly_Household_Income]]=4,1,0)</f>
        <v>0</v>
      </c>
      <c r="CE627">
        <f>IF(Table13[[#This Row],[Monthly_Household_Income]]=5,1,0)</f>
        <v>0</v>
      </c>
      <c r="CF627">
        <f>IF(Table13[[#This Row],[Monthly_Household_Income]]=6,1,0)</f>
        <v>1</v>
      </c>
      <c r="CG627">
        <f>IF(Table13[[#This Row],[Monthly_Household_Income]]=7,1,0)</f>
        <v>0</v>
      </c>
      <c r="CH627">
        <f>IF(Table13[[#This Row],[Monthly_Household_Income]]=8,1,0)</f>
        <v>0</v>
      </c>
      <c r="CI627">
        <f>IF(Table13[[#This Row],[Monthly_Household_Income]]=9,1,0)</f>
        <v>0</v>
      </c>
      <c r="CJ627">
        <f>IF(Table13[[#This Row],[Monthly_Household_Income]]=98,1,0)</f>
        <v>0</v>
      </c>
    </row>
    <row r="628" spans="1:88">
      <c r="A628">
        <v>2303</v>
      </c>
      <c r="B628" s="1">
        <v>42917</v>
      </c>
      <c r="C628" t="s">
        <v>33</v>
      </c>
      <c r="D628">
        <v>6</v>
      </c>
      <c r="E628">
        <v>7</v>
      </c>
      <c r="F628">
        <v>7</v>
      </c>
      <c r="G628">
        <v>6</v>
      </c>
      <c r="H628">
        <v>6</v>
      </c>
      <c r="I628">
        <v>6</v>
      </c>
      <c r="J628" t="s">
        <v>15</v>
      </c>
      <c r="K628">
        <v>8</v>
      </c>
      <c r="L628">
        <v>7</v>
      </c>
      <c r="M628">
        <v>6</v>
      </c>
      <c r="N628">
        <v>8</v>
      </c>
      <c r="O628">
        <v>7</v>
      </c>
      <c r="P628">
        <v>8</v>
      </c>
      <c r="Q628">
        <v>6</v>
      </c>
      <c r="R628">
        <v>6</v>
      </c>
      <c r="S628">
        <v>8</v>
      </c>
      <c r="T628">
        <v>7</v>
      </c>
      <c r="U628">
        <v>7</v>
      </c>
      <c r="V628">
        <v>8</v>
      </c>
      <c r="W628">
        <v>6</v>
      </c>
      <c r="X628">
        <v>0</v>
      </c>
      <c r="Y628">
        <v>7</v>
      </c>
      <c r="Z628">
        <v>7</v>
      </c>
      <c r="AA628">
        <v>7</v>
      </c>
      <c r="AB628">
        <v>8</v>
      </c>
      <c r="AC628">
        <v>1</v>
      </c>
      <c r="AD628">
        <f>IF(Table13[[#This Row],[payment]]=1,1,0)</f>
        <v>1</v>
      </c>
      <c r="AE628">
        <f>IF(Table13[[#This Row],[payment]]=2,1,0)</f>
        <v>0</v>
      </c>
      <c r="AF628">
        <f>IF(Table13[[#This Row],[payment]]=3,1,0)</f>
        <v>0</v>
      </c>
      <c r="AG628">
        <v>1</v>
      </c>
      <c r="AH628">
        <f>IF(Table13[[#This Row],[method_payment]]=1,1,0)</f>
        <v>1</v>
      </c>
      <c r="AI628">
        <f>IF(Table13[[#This Row],[method_payment]]=2,1,0)</f>
        <v>0</v>
      </c>
      <c r="AJ628">
        <f>IF(Table13[[#This Row],[method_payment]]=3,1,0)</f>
        <v>0</v>
      </c>
      <c r="AK628">
        <f>IF(Table13[[#This Row],[method_payment]]=5,1,0)</f>
        <v>0</v>
      </c>
      <c r="AL628">
        <f>IF(Table13[[#This Row],[method_payment]]=6,1,0)</f>
        <v>0</v>
      </c>
      <c r="AM628" t="s">
        <v>16</v>
      </c>
      <c r="AN628" t="s">
        <v>16</v>
      </c>
      <c r="AO628">
        <v>4</v>
      </c>
      <c r="AP628" s="2">
        <v>97.86</v>
      </c>
      <c r="AQ628" s="3">
        <f>IF(AND(Table13[[#This Row],[Average_amount_spent_per_visit_last_3_months]]&gt;=1,Table13[[#This Row],[Average_amount_spent_per_visit_last_3_months]]&lt;=999),1,0)</f>
        <v>1</v>
      </c>
      <c r="AR628" s="3">
        <f>IF(AND(Table13[[#This Row],[Average_amount_spent_per_visit_last_3_months]]&gt;=1000,Table13[[#This Row],[Average_amount_spent_per_visit_last_3_months]]&lt;=6700),1,0)</f>
        <v>0</v>
      </c>
      <c r="AS628">
        <v>1</v>
      </c>
      <c r="AT628">
        <v>42</v>
      </c>
      <c r="AU628">
        <f>IF(AND(Table13[[#This Row],[Age]]&gt;=18,Table13[[#This Row],[Age]]&lt;=25),1,0)</f>
        <v>0</v>
      </c>
      <c r="AV628">
        <f>IF(AND(Table13[[#This Row],[Age]]&gt;=26,Table13[[#This Row],[Age]]&lt;=35),1,0)</f>
        <v>0</v>
      </c>
      <c r="AW628">
        <f>IF(AND(Table13[[#This Row],[Age]]&gt;=36,Table13[[#This Row],[Age]]&lt;=45),1,0)</f>
        <v>1</v>
      </c>
      <c r="AX628">
        <f>IF(AND(Table13[[#This Row],[Age]]&gt;=46,Table13[[#This Row],[Age]]&lt;=55),1,0)</f>
        <v>0</v>
      </c>
      <c r="AY628">
        <f>IF(AND(Table13[[#This Row],[Age]]&gt;=56,Table13[[#This Row],[Age]]&lt;=67),1,0)</f>
        <v>0</v>
      </c>
      <c r="AZ628" t="s">
        <v>25</v>
      </c>
      <c r="BA628">
        <f>IF(Table13[[#This Row],[Marital Status]]="Married",1,0)</f>
        <v>1</v>
      </c>
      <c r="BB628">
        <f>IF(Table13[[#This Row],[Marital Status]]="Single",1,0)</f>
        <v>0</v>
      </c>
      <c r="BC628" t="s">
        <v>28</v>
      </c>
      <c r="BD628">
        <f>IF(Table13[[#This Row],[gender]]="Male",1,0)</f>
        <v>0</v>
      </c>
      <c r="BE628">
        <f>IF(Table13[[#This Row],[gender]]="Female",1,0)</f>
        <v>1</v>
      </c>
      <c r="BF628" t="s">
        <v>19</v>
      </c>
      <c r="BG628">
        <f>IF(Table13[[#This Row],[Highest level of Education]]="Did not attend school",1,0)</f>
        <v>0</v>
      </c>
      <c r="BH628">
        <f>IF(Table13[[#This Row],[Highest level of Education]]="K12 completed",1,0)</f>
        <v>0</v>
      </c>
      <c r="BI628">
        <f>IF(Table13[[#This Row],[Highest level of Education]]="High School Completed",1,0)</f>
        <v>0</v>
      </c>
      <c r="BJ628">
        <f>IF(Table13[[#This Row],[Highest level of Education]]="Technical Diploma/Partially completed College",1,0)</f>
        <v>0</v>
      </c>
      <c r="BK628">
        <f>IF(Table13[[#This Row],[Highest level of Education]]="University/College Degree",1,0)</f>
        <v>1</v>
      </c>
      <c r="BL628">
        <f>IF(Table13[[#This Row],[Highest level of Education]]="Post-graduate education",1,0)</f>
        <v>0</v>
      </c>
      <c r="BM628">
        <v>2</v>
      </c>
      <c r="BN628">
        <v>1</v>
      </c>
      <c r="BO628">
        <v>4</v>
      </c>
      <c r="BP628">
        <f>IF(Table13[[#This Row],[Monthly_Income 1_5500 2_8000 3_11000 4_15000 5_20000 6_27000 7_35000 8_5000 9_51000 98_0]]=1,1,0)</f>
        <v>0</v>
      </c>
      <c r="BQ628">
        <f>IF(Table13[[#This Row],[Monthly_Income 1_5500 2_8000 3_11000 4_15000 5_20000 6_27000 7_35000 8_5000 9_51000 98_0]]=2,1,0)</f>
        <v>0</v>
      </c>
      <c r="BR628">
        <f>IF(Table13[[#This Row],[Monthly_Income 1_5500 2_8000 3_11000 4_15000 5_20000 6_27000 7_35000 8_5000 9_51000 98_0]]=3,1,0)</f>
        <v>0</v>
      </c>
      <c r="BS628">
        <f>IF(Table13[[#This Row],[Monthly_Income 1_5500 2_8000 3_11000 4_15000 5_20000 6_27000 7_35000 8_5000 9_51000 98_0]]=4,1,0)</f>
        <v>1</v>
      </c>
      <c r="BT628">
        <f>IF(Table13[[#This Row],[Monthly_Income 1_5500 2_8000 3_11000 4_15000 5_20000 6_27000 7_35000 8_5000 9_51000 98_0]]=5,1,0)</f>
        <v>0</v>
      </c>
      <c r="BU628">
        <f>IF(Table13[[#This Row],[Monthly_Income 1_5500 2_8000 3_11000 4_15000 5_20000 6_27000 7_35000 8_5000 9_51000 98_0]]=6,1,0)</f>
        <v>0</v>
      </c>
      <c r="BV628">
        <f>IF(Table13[[#This Row],[Monthly_Income 1_5500 2_8000 3_11000 4_15000 5_20000 6_27000 7_35000 8_5000 9_51000 98_0]]=7,1,0)</f>
        <v>0</v>
      </c>
      <c r="BW628">
        <f>IF(Table13[[#This Row],[Monthly_Income 1_5500 2_8000 3_11000 4_15000 5_20000 6_27000 7_35000 8_5000 9_51000 98_0]]=8,1,0)</f>
        <v>0</v>
      </c>
      <c r="BX628">
        <f>IF(Table13[[#This Row],[Monthly_Income 1_5500 2_8000 3_11000 4_15000 5_20000 6_27000 7_35000 8_5000 9_51000 98_0]]=9,1,0)</f>
        <v>0</v>
      </c>
      <c r="BY628">
        <f>IF(Table13[[#This Row],[Monthly_Income 1_5500 2_8000 3_11000 4_15000 5_20000 6_27000 7_35000 8_5000 9_51000 98_0]]=98,1,0)</f>
        <v>0</v>
      </c>
      <c r="BZ628">
        <v>5</v>
      </c>
      <c r="CA628">
        <f>IF(Table13[[#This Row],[Monthly_Household_Income]]=1,1,0)</f>
        <v>0</v>
      </c>
      <c r="CB628">
        <f>IF(Table13[[#This Row],[Monthly_Household_Income]]=2,1,0)</f>
        <v>0</v>
      </c>
      <c r="CC628">
        <f>IF(Table13[[#This Row],[Monthly_Household_Income]]=3,1,0)</f>
        <v>0</v>
      </c>
      <c r="CD628">
        <f>IF(Table13[[#This Row],[Monthly_Household_Income]]=4,1,0)</f>
        <v>0</v>
      </c>
      <c r="CE628">
        <f>IF(Table13[[#This Row],[Monthly_Household_Income]]=5,1,0)</f>
        <v>1</v>
      </c>
      <c r="CF628">
        <f>IF(Table13[[#This Row],[Monthly_Household_Income]]=6,1,0)</f>
        <v>0</v>
      </c>
      <c r="CG628">
        <f>IF(Table13[[#This Row],[Monthly_Household_Income]]=7,1,0)</f>
        <v>0</v>
      </c>
      <c r="CH628">
        <f>IF(Table13[[#This Row],[Monthly_Household_Income]]=8,1,0)</f>
        <v>0</v>
      </c>
      <c r="CI628">
        <f>IF(Table13[[#This Row],[Monthly_Household_Income]]=9,1,0)</f>
        <v>0</v>
      </c>
      <c r="CJ628">
        <f>IF(Table13[[#This Row],[Monthly_Household_Income]]=98,1,0)</f>
        <v>0</v>
      </c>
    </row>
    <row r="629" spans="1:88">
      <c r="A629">
        <v>2306</v>
      </c>
      <c r="B629" s="1">
        <v>42960</v>
      </c>
      <c r="C629" t="s">
        <v>31</v>
      </c>
      <c r="D629">
        <v>7</v>
      </c>
      <c r="E629">
        <v>7</v>
      </c>
      <c r="F629">
        <v>7</v>
      </c>
      <c r="G629">
        <v>7</v>
      </c>
      <c r="H629">
        <v>7</v>
      </c>
      <c r="I629">
        <v>6</v>
      </c>
      <c r="J629" t="s">
        <v>15</v>
      </c>
      <c r="K629">
        <v>6</v>
      </c>
      <c r="L629">
        <v>8</v>
      </c>
      <c r="M629">
        <v>7</v>
      </c>
      <c r="N629">
        <v>8</v>
      </c>
      <c r="O629">
        <v>6</v>
      </c>
      <c r="P629">
        <v>7</v>
      </c>
      <c r="Q629">
        <v>7</v>
      </c>
      <c r="R629">
        <v>8</v>
      </c>
      <c r="S629">
        <v>8</v>
      </c>
      <c r="T629">
        <v>7</v>
      </c>
      <c r="U629">
        <v>7</v>
      </c>
      <c r="V629">
        <v>8</v>
      </c>
      <c r="W629">
        <v>6</v>
      </c>
      <c r="X629">
        <v>8</v>
      </c>
      <c r="Y629">
        <v>7</v>
      </c>
      <c r="Z629">
        <v>7</v>
      </c>
      <c r="AA629">
        <v>6</v>
      </c>
      <c r="AB629">
        <v>7</v>
      </c>
      <c r="AC629">
        <v>1</v>
      </c>
      <c r="AD629">
        <f>IF(Table13[[#This Row],[payment]]=1,1,0)</f>
        <v>1</v>
      </c>
      <c r="AE629">
        <f>IF(Table13[[#This Row],[payment]]=2,1,0)</f>
        <v>0</v>
      </c>
      <c r="AF629">
        <f>IF(Table13[[#This Row],[payment]]=3,1,0)</f>
        <v>0</v>
      </c>
      <c r="AG629">
        <v>5</v>
      </c>
      <c r="AH629">
        <f>IF(Table13[[#This Row],[method_payment]]=1,1,0)</f>
        <v>0</v>
      </c>
      <c r="AI629">
        <f>IF(Table13[[#This Row],[method_payment]]=2,1,0)</f>
        <v>0</v>
      </c>
      <c r="AJ629">
        <f>IF(Table13[[#This Row],[method_payment]]=3,1,0)</f>
        <v>0</v>
      </c>
      <c r="AK629">
        <f>IF(Table13[[#This Row],[method_payment]]=5,1,0)</f>
        <v>1</v>
      </c>
      <c r="AL629">
        <f>IF(Table13[[#This Row],[method_payment]]=6,1,0)</f>
        <v>0</v>
      </c>
      <c r="AM629" t="s">
        <v>16</v>
      </c>
      <c r="AN629" t="s">
        <v>16</v>
      </c>
      <c r="AO629">
        <v>6</v>
      </c>
      <c r="AP629" s="2">
        <v>79.930000000000007</v>
      </c>
      <c r="AQ629" s="3">
        <f>IF(AND(Table13[[#This Row],[Average_amount_spent_per_visit_last_3_months]]&gt;=1,Table13[[#This Row],[Average_amount_spent_per_visit_last_3_months]]&lt;=999),1,0)</f>
        <v>1</v>
      </c>
      <c r="AR629" s="3">
        <f>IF(AND(Table13[[#This Row],[Average_amount_spent_per_visit_last_3_months]]&gt;=1000,Table13[[#This Row],[Average_amount_spent_per_visit_last_3_months]]&lt;=6700),1,0)</f>
        <v>0</v>
      </c>
      <c r="AS629">
        <v>2</v>
      </c>
      <c r="AT629">
        <v>30</v>
      </c>
      <c r="AU629">
        <f>IF(AND(Table13[[#This Row],[Age]]&gt;=18,Table13[[#This Row],[Age]]&lt;=25),1,0)</f>
        <v>0</v>
      </c>
      <c r="AV629">
        <f>IF(AND(Table13[[#This Row],[Age]]&gt;=26,Table13[[#This Row],[Age]]&lt;=35),1,0)</f>
        <v>1</v>
      </c>
      <c r="AW629">
        <f>IF(AND(Table13[[#This Row],[Age]]&gt;=36,Table13[[#This Row],[Age]]&lt;=45),1,0)</f>
        <v>0</v>
      </c>
      <c r="AX629">
        <f>IF(AND(Table13[[#This Row],[Age]]&gt;=46,Table13[[#This Row],[Age]]&lt;=55),1,0)</f>
        <v>0</v>
      </c>
      <c r="AY629">
        <f>IF(AND(Table13[[#This Row],[Age]]&gt;=56,Table13[[#This Row],[Age]]&lt;=67),1,0)</f>
        <v>0</v>
      </c>
      <c r="AZ629" t="s">
        <v>25</v>
      </c>
      <c r="BA629">
        <f>IF(Table13[[#This Row],[Marital Status]]="Married",1,0)</f>
        <v>1</v>
      </c>
      <c r="BB629">
        <f>IF(Table13[[#This Row],[Marital Status]]="Single",1,0)</f>
        <v>0</v>
      </c>
      <c r="BC629" t="s">
        <v>28</v>
      </c>
      <c r="BD629">
        <f>IF(Table13[[#This Row],[gender]]="Male",1,0)</f>
        <v>0</v>
      </c>
      <c r="BE629">
        <f>IF(Table13[[#This Row],[gender]]="Female",1,0)</f>
        <v>1</v>
      </c>
      <c r="BF629" t="s">
        <v>19</v>
      </c>
      <c r="BG629">
        <f>IF(Table13[[#This Row],[Highest level of Education]]="Did not attend school",1,0)</f>
        <v>0</v>
      </c>
      <c r="BH629">
        <f>IF(Table13[[#This Row],[Highest level of Education]]="K12 completed",1,0)</f>
        <v>0</v>
      </c>
      <c r="BI629">
        <f>IF(Table13[[#This Row],[Highest level of Education]]="High School Completed",1,0)</f>
        <v>0</v>
      </c>
      <c r="BJ629">
        <f>IF(Table13[[#This Row],[Highest level of Education]]="Technical Diploma/Partially completed College",1,0)</f>
        <v>0</v>
      </c>
      <c r="BK629">
        <f>IF(Table13[[#This Row],[Highest level of Education]]="University/College Degree",1,0)</f>
        <v>1</v>
      </c>
      <c r="BL629">
        <f>IF(Table13[[#This Row],[Highest level of Education]]="Post-graduate education",1,0)</f>
        <v>0</v>
      </c>
      <c r="BM629">
        <v>3</v>
      </c>
      <c r="BN629">
        <v>1</v>
      </c>
      <c r="BO629">
        <v>4</v>
      </c>
      <c r="BP629">
        <f>IF(Table13[[#This Row],[Monthly_Income 1_5500 2_8000 3_11000 4_15000 5_20000 6_27000 7_35000 8_5000 9_51000 98_0]]=1,1,0)</f>
        <v>0</v>
      </c>
      <c r="BQ629">
        <f>IF(Table13[[#This Row],[Monthly_Income 1_5500 2_8000 3_11000 4_15000 5_20000 6_27000 7_35000 8_5000 9_51000 98_0]]=2,1,0)</f>
        <v>0</v>
      </c>
      <c r="BR629">
        <f>IF(Table13[[#This Row],[Monthly_Income 1_5500 2_8000 3_11000 4_15000 5_20000 6_27000 7_35000 8_5000 9_51000 98_0]]=3,1,0)</f>
        <v>0</v>
      </c>
      <c r="BS629">
        <f>IF(Table13[[#This Row],[Monthly_Income 1_5500 2_8000 3_11000 4_15000 5_20000 6_27000 7_35000 8_5000 9_51000 98_0]]=4,1,0)</f>
        <v>1</v>
      </c>
      <c r="BT629">
        <f>IF(Table13[[#This Row],[Monthly_Income 1_5500 2_8000 3_11000 4_15000 5_20000 6_27000 7_35000 8_5000 9_51000 98_0]]=5,1,0)</f>
        <v>0</v>
      </c>
      <c r="BU629">
        <f>IF(Table13[[#This Row],[Monthly_Income 1_5500 2_8000 3_11000 4_15000 5_20000 6_27000 7_35000 8_5000 9_51000 98_0]]=6,1,0)</f>
        <v>0</v>
      </c>
      <c r="BV629">
        <f>IF(Table13[[#This Row],[Monthly_Income 1_5500 2_8000 3_11000 4_15000 5_20000 6_27000 7_35000 8_5000 9_51000 98_0]]=7,1,0)</f>
        <v>0</v>
      </c>
      <c r="BW629">
        <f>IF(Table13[[#This Row],[Monthly_Income 1_5500 2_8000 3_11000 4_15000 5_20000 6_27000 7_35000 8_5000 9_51000 98_0]]=8,1,0)</f>
        <v>0</v>
      </c>
      <c r="BX629">
        <f>IF(Table13[[#This Row],[Monthly_Income 1_5500 2_8000 3_11000 4_15000 5_20000 6_27000 7_35000 8_5000 9_51000 98_0]]=9,1,0)</f>
        <v>0</v>
      </c>
      <c r="BY629">
        <f>IF(Table13[[#This Row],[Monthly_Income 1_5500 2_8000 3_11000 4_15000 5_20000 6_27000 7_35000 8_5000 9_51000 98_0]]=98,1,0)</f>
        <v>0</v>
      </c>
      <c r="BZ629">
        <v>5</v>
      </c>
      <c r="CA629">
        <f>IF(Table13[[#This Row],[Monthly_Household_Income]]=1,1,0)</f>
        <v>0</v>
      </c>
      <c r="CB629">
        <f>IF(Table13[[#This Row],[Monthly_Household_Income]]=2,1,0)</f>
        <v>0</v>
      </c>
      <c r="CC629">
        <f>IF(Table13[[#This Row],[Monthly_Household_Income]]=3,1,0)</f>
        <v>0</v>
      </c>
      <c r="CD629">
        <f>IF(Table13[[#This Row],[Monthly_Household_Income]]=4,1,0)</f>
        <v>0</v>
      </c>
      <c r="CE629">
        <f>IF(Table13[[#This Row],[Monthly_Household_Income]]=5,1,0)</f>
        <v>1</v>
      </c>
      <c r="CF629">
        <f>IF(Table13[[#This Row],[Monthly_Household_Income]]=6,1,0)</f>
        <v>0</v>
      </c>
      <c r="CG629">
        <f>IF(Table13[[#This Row],[Monthly_Household_Income]]=7,1,0)</f>
        <v>0</v>
      </c>
      <c r="CH629">
        <f>IF(Table13[[#This Row],[Monthly_Household_Income]]=8,1,0)</f>
        <v>0</v>
      </c>
      <c r="CI629">
        <f>IF(Table13[[#This Row],[Monthly_Household_Income]]=9,1,0)</f>
        <v>0</v>
      </c>
      <c r="CJ629">
        <f>IF(Table13[[#This Row],[Monthly_Household_Income]]=98,1,0)</f>
        <v>0</v>
      </c>
    </row>
    <row r="630" spans="1:88">
      <c r="A630">
        <v>2320</v>
      </c>
      <c r="B630" s="1">
        <v>43253</v>
      </c>
      <c r="C630" t="s">
        <v>33</v>
      </c>
      <c r="D630">
        <v>8</v>
      </c>
      <c r="E630">
        <v>8</v>
      </c>
      <c r="F630">
        <v>7</v>
      </c>
      <c r="G630">
        <v>7</v>
      </c>
      <c r="H630">
        <v>8</v>
      </c>
      <c r="I630">
        <v>7</v>
      </c>
      <c r="J630" t="s">
        <v>15</v>
      </c>
      <c r="K630">
        <v>8</v>
      </c>
      <c r="L630">
        <v>6</v>
      </c>
      <c r="M630">
        <v>7</v>
      </c>
      <c r="N630">
        <v>7</v>
      </c>
      <c r="O630">
        <v>8</v>
      </c>
      <c r="P630">
        <v>8</v>
      </c>
      <c r="Q630">
        <v>7</v>
      </c>
      <c r="R630">
        <v>8</v>
      </c>
      <c r="S630">
        <v>9</v>
      </c>
      <c r="T630">
        <v>8</v>
      </c>
      <c r="U630">
        <v>7</v>
      </c>
      <c r="V630">
        <v>9</v>
      </c>
      <c r="W630">
        <v>8</v>
      </c>
      <c r="X630">
        <v>0</v>
      </c>
      <c r="Y630">
        <v>6</v>
      </c>
      <c r="Z630">
        <v>7</v>
      </c>
      <c r="AA630">
        <v>7</v>
      </c>
      <c r="AB630">
        <v>0</v>
      </c>
      <c r="AC630">
        <v>1</v>
      </c>
      <c r="AD630">
        <f>IF(Table13[[#This Row],[payment]]=1,1,0)</f>
        <v>1</v>
      </c>
      <c r="AE630">
        <f>IF(Table13[[#This Row],[payment]]=2,1,0)</f>
        <v>0</v>
      </c>
      <c r="AF630">
        <f>IF(Table13[[#This Row],[payment]]=3,1,0)</f>
        <v>0</v>
      </c>
      <c r="AG630">
        <v>1</v>
      </c>
      <c r="AH630">
        <f>IF(Table13[[#This Row],[method_payment]]=1,1,0)</f>
        <v>1</v>
      </c>
      <c r="AI630">
        <f>IF(Table13[[#This Row],[method_payment]]=2,1,0)</f>
        <v>0</v>
      </c>
      <c r="AJ630">
        <f>IF(Table13[[#This Row],[method_payment]]=3,1,0)</f>
        <v>0</v>
      </c>
      <c r="AK630">
        <f>IF(Table13[[#This Row],[method_payment]]=5,1,0)</f>
        <v>0</v>
      </c>
      <c r="AL630">
        <f>IF(Table13[[#This Row],[method_payment]]=6,1,0)</f>
        <v>0</v>
      </c>
      <c r="AM630" t="s">
        <v>16</v>
      </c>
      <c r="AN630" t="s">
        <v>16</v>
      </c>
      <c r="AO630">
        <v>1</v>
      </c>
      <c r="AP630" s="2">
        <v>316.25</v>
      </c>
      <c r="AQ630" s="3">
        <f>IF(AND(Table13[[#This Row],[Average_amount_spent_per_visit_last_3_months]]&gt;=1,Table13[[#This Row],[Average_amount_spent_per_visit_last_3_months]]&lt;=999),1,0)</f>
        <v>1</v>
      </c>
      <c r="AR630" s="3">
        <f>IF(AND(Table13[[#This Row],[Average_amount_spent_per_visit_last_3_months]]&gt;=1000,Table13[[#This Row],[Average_amount_spent_per_visit_last_3_months]]&lt;=6700),1,0)</f>
        <v>0</v>
      </c>
      <c r="AS630">
        <v>1</v>
      </c>
      <c r="AT630">
        <v>43</v>
      </c>
      <c r="AU630">
        <f>IF(AND(Table13[[#This Row],[Age]]&gt;=18,Table13[[#This Row],[Age]]&lt;=25),1,0)</f>
        <v>0</v>
      </c>
      <c r="AV630">
        <f>IF(AND(Table13[[#This Row],[Age]]&gt;=26,Table13[[#This Row],[Age]]&lt;=35),1,0)</f>
        <v>0</v>
      </c>
      <c r="AW630">
        <f>IF(AND(Table13[[#This Row],[Age]]&gt;=36,Table13[[#This Row],[Age]]&lt;=45),1,0)</f>
        <v>1</v>
      </c>
      <c r="AX630">
        <f>IF(AND(Table13[[#This Row],[Age]]&gt;=46,Table13[[#This Row],[Age]]&lt;=55),1,0)</f>
        <v>0</v>
      </c>
      <c r="AY630">
        <f>IF(AND(Table13[[#This Row],[Age]]&gt;=56,Table13[[#This Row],[Age]]&lt;=67),1,0)</f>
        <v>0</v>
      </c>
      <c r="AZ630" t="s">
        <v>24</v>
      </c>
      <c r="BA630">
        <f>IF(Table13[[#This Row],[Marital Status]]="Married",1,0)</f>
        <v>0</v>
      </c>
      <c r="BB630">
        <f>IF(Table13[[#This Row],[Marital Status]]="Single",1,0)</f>
        <v>1</v>
      </c>
      <c r="BC630" t="s">
        <v>28</v>
      </c>
      <c r="BD630">
        <f>IF(Table13[[#This Row],[gender]]="Male",1,0)</f>
        <v>0</v>
      </c>
      <c r="BE630">
        <f>IF(Table13[[#This Row],[gender]]="Female",1,0)</f>
        <v>1</v>
      </c>
      <c r="BF630" t="s">
        <v>19</v>
      </c>
      <c r="BG630">
        <f>IF(Table13[[#This Row],[Highest level of Education]]="Did not attend school",1,0)</f>
        <v>0</v>
      </c>
      <c r="BH630">
        <f>IF(Table13[[#This Row],[Highest level of Education]]="K12 completed",1,0)</f>
        <v>0</v>
      </c>
      <c r="BI630">
        <f>IF(Table13[[#This Row],[Highest level of Education]]="High School Completed",1,0)</f>
        <v>0</v>
      </c>
      <c r="BJ630">
        <f>IF(Table13[[#This Row],[Highest level of Education]]="Technical Diploma/Partially completed College",1,0)</f>
        <v>0</v>
      </c>
      <c r="BK630">
        <f>IF(Table13[[#This Row],[Highest level of Education]]="University/College Degree",1,0)</f>
        <v>1</v>
      </c>
      <c r="BL630">
        <f>IF(Table13[[#This Row],[Highest level of Education]]="Post-graduate education",1,0)</f>
        <v>0</v>
      </c>
      <c r="BM630">
        <v>0</v>
      </c>
      <c r="BN630">
        <v>1</v>
      </c>
      <c r="BO630">
        <v>5</v>
      </c>
      <c r="BP630">
        <f>IF(Table13[[#This Row],[Monthly_Income 1_5500 2_8000 3_11000 4_15000 5_20000 6_27000 7_35000 8_5000 9_51000 98_0]]=1,1,0)</f>
        <v>0</v>
      </c>
      <c r="BQ630">
        <f>IF(Table13[[#This Row],[Monthly_Income 1_5500 2_8000 3_11000 4_15000 5_20000 6_27000 7_35000 8_5000 9_51000 98_0]]=2,1,0)</f>
        <v>0</v>
      </c>
      <c r="BR630">
        <f>IF(Table13[[#This Row],[Monthly_Income 1_5500 2_8000 3_11000 4_15000 5_20000 6_27000 7_35000 8_5000 9_51000 98_0]]=3,1,0)</f>
        <v>0</v>
      </c>
      <c r="BS630">
        <f>IF(Table13[[#This Row],[Monthly_Income 1_5500 2_8000 3_11000 4_15000 5_20000 6_27000 7_35000 8_5000 9_51000 98_0]]=4,1,0)</f>
        <v>0</v>
      </c>
      <c r="BT630">
        <f>IF(Table13[[#This Row],[Monthly_Income 1_5500 2_8000 3_11000 4_15000 5_20000 6_27000 7_35000 8_5000 9_51000 98_0]]=5,1,0)</f>
        <v>1</v>
      </c>
      <c r="BU630">
        <f>IF(Table13[[#This Row],[Monthly_Income 1_5500 2_8000 3_11000 4_15000 5_20000 6_27000 7_35000 8_5000 9_51000 98_0]]=6,1,0)</f>
        <v>0</v>
      </c>
      <c r="BV630">
        <f>IF(Table13[[#This Row],[Monthly_Income 1_5500 2_8000 3_11000 4_15000 5_20000 6_27000 7_35000 8_5000 9_51000 98_0]]=7,1,0)</f>
        <v>0</v>
      </c>
      <c r="BW630">
        <f>IF(Table13[[#This Row],[Monthly_Income 1_5500 2_8000 3_11000 4_15000 5_20000 6_27000 7_35000 8_5000 9_51000 98_0]]=8,1,0)</f>
        <v>0</v>
      </c>
      <c r="BX630">
        <f>IF(Table13[[#This Row],[Monthly_Income 1_5500 2_8000 3_11000 4_15000 5_20000 6_27000 7_35000 8_5000 9_51000 98_0]]=9,1,0)</f>
        <v>0</v>
      </c>
      <c r="BY630">
        <f>IF(Table13[[#This Row],[Monthly_Income 1_5500 2_8000 3_11000 4_15000 5_20000 6_27000 7_35000 8_5000 9_51000 98_0]]=98,1,0)</f>
        <v>0</v>
      </c>
      <c r="BZ630">
        <v>7</v>
      </c>
      <c r="CA630">
        <f>IF(Table13[[#This Row],[Monthly_Household_Income]]=1,1,0)</f>
        <v>0</v>
      </c>
      <c r="CB630">
        <f>IF(Table13[[#This Row],[Monthly_Household_Income]]=2,1,0)</f>
        <v>0</v>
      </c>
      <c r="CC630">
        <f>IF(Table13[[#This Row],[Monthly_Household_Income]]=3,1,0)</f>
        <v>0</v>
      </c>
      <c r="CD630">
        <f>IF(Table13[[#This Row],[Monthly_Household_Income]]=4,1,0)</f>
        <v>0</v>
      </c>
      <c r="CE630">
        <f>IF(Table13[[#This Row],[Monthly_Household_Income]]=5,1,0)</f>
        <v>0</v>
      </c>
      <c r="CF630">
        <f>IF(Table13[[#This Row],[Monthly_Household_Income]]=6,1,0)</f>
        <v>0</v>
      </c>
      <c r="CG630">
        <f>IF(Table13[[#This Row],[Monthly_Household_Income]]=7,1,0)</f>
        <v>1</v>
      </c>
      <c r="CH630">
        <f>IF(Table13[[#This Row],[Monthly_Household_Income]]=8,1,0)</f>
        <v>0</v>
      </c>
      <c r="CI630">
        <f>IF(Table13[[#This Row],[Monthly_Household_Income]]=9,1,0)</f>
        <v>0</v>
      </c>
      <c r="CJ630">
        <f>IF(Table13[[#This Row],[Monthly_Household_Income]]=98,1,0)</f>
        <v>0</v>
      </c>
    </row>
    <row r="631" spans="1:88">
      <c r="A631">
        <v>2330</v>
      </c>
      <c r="B631" s="1">
        <v>43038</v>
      </c>
      <c r="C631" t="s">
        <v>39</v>
      </c>
      <c r="D631">
        <v>7</v>
      </c>
      <c r="E631">
        <v>8</v>
      </c>
      <c r="F631">
        <v>8</v>
      </c>
      <c r="G631">
        <v>7</v>
      </c>
      <c r="H631">
        <v>6</v>
      </c>
      <c r="I631">
        <v>7</v>
      </c>
      <c r="J631" t="s">
        <v>15</v>
      </c>
      <c r="K631">
        <v>7</v>
      </c>
      <c r="L631">
        <v>6</v>
      </c>
      <c r="M631">
        <v>7</v>
      </c>
      <c r="N631">
        <v>6</v>
      </c>
      <c r="O631">
        <v>6</v>
      </c>
      <c r="P631">
        <v>7</v>
      </c>
      <c r="Q631">
        <v>6</v>
      </c>
      <c r="R631">
        <v>7</v>
      </c>
      <c r="S631">
        <v>6</v>
      </c>
      <c r="T631">
        <v>7</v>
      </c>
      <c r="U631">
        <v>6</v>
      </c>
      <c r="V631">
        <v>7</v>
      </c>
      <c r="W631">
        <v>7</v>
      </c>
      <c r="X631">
        <v>6</v>
      </c>
      <c r="Y631">
        <v>7</v>
      </c>
      <c r="Z631">
        <v>6</v>
      </c>
      <c r="AA631">
        <v>7</v>
      </c>
      <c r="AB631">
        <v>6</v>
      </c>
      <c r="AC631">
        <v>2</v>
      </c>
      <c r="AD631">
        <f>IF(Table13[[#This Row],[payment]]=1,1,0)</f>
        <v>0</v>
      </c>
      <c r="AE631">
        <f>IF(Table13[[#This Row],[payment]]=2,1,0)</f>
        <v>1</v>
      </c>
      <c r="AF631">
        <f>IF(Table13[[#This Row],[payment]]=3,1,0)</f>
        <v>0</v>
      </c>
      <c r="AG631">
        <v>1</v>
      </c>
      <c r="AH631">
        <f>IF(Table13[[#This Row],[method_payment]]=1,1,0)</f>
        <v>1</v>
      </c>
      <c r="AI631">
        <f>IF(Table13[[#This Row],[method_payment]]=2,1,0)</f>
        <v>0</v>
      </c>
      <c r="AJ631">
        <f>IF(Table13[[#This Row],[method_payment]]=3,1,0)</f>
        <v>0</v>
      </c>
      <c r="AK631">
        <f>IF(Table13[[#This Row],[method_payment]]=5,1,0)</f>
        <v>0</v>
      </c>
      <c r="AL631">
        <f>IF(Table13[[#This Row],[method_payment]]=6,1,0)</f>
        <v>0</v>
      </c>
      <c r="AM631" t="s">
        <v>15</v>
      </c>
      <c r="AN631" t="s">
        <v>15</v>
      </c>
      <c r="AO631">
        <v>1</v>
      </c>
      <c r="AP631" s="2">
        <v>505.48</v>
      </c>
      <c r="AQ631" s="3">
        <f>IF(AND(Table13[[#This Row],[Average_amount_spent_per_visit_last_3_months]]&gt;=1,Table13[[#This Row],[Average_amount_spent_per_visit_last_3_months]]&lt;=999),1,0)</f>
        <v>1</v>
      </c>
      <c r="AR631" s="3">
        <f>IF(AND(Table13[[#This Row],[Average_amount_spent_per_visit_last_3_months]]&gt;=1000,Table13[[#This Row],[Average_amount_spent_per_visit_last_3_months]]&lt;=6700),1,0)</f>
        <v>0</v>
      </c>
      <c r="AS631">
        <v>1</v>
      </c>
      <c r="AT631">
        <v>35</v>
      </c>
      <c r="AU631">
        <f>IF(AND(Table13[[#This Row],[Age]]&gt;=18,Table13[[#This Row],[Age]]&lt;=25),1,0)</f>
        <v>0</v>
      </c>
      <c r="AV631">
        <f>IF(AND(Table13[[#This Row],[Age]]&gt;=26,Table13[[#This Row],[Age]]&lt;=35),1,0)</f>
        <v>1</v>
      </c>
      <c r="AW631">
        <f>IF(AND(Table13[[#This Row],[Age]]&gt;=36,Table13[[#This Row],[Age]]&lt;=45),1,0)</f>
        <v>0</v>
      </c>
      <c r="AX631">
        <f>IF(AND(Table13[[#This Row],[Age]]&gt;=46,Table13[[#This Row],[Age]]&lt;=55),1,0)</f>
        <v>0</v>
      </c>
      <c r="AY631">
        <f>IF(AND(Table13[[#This Row],[Age]]&gt;=56,Table13[[#This Row],[Age]]&lt;=67),1,0)</f>
        <v>0</v>
      </c>
      <c r="AZ631" t="s">
        <v>25</v>
      </c>
      <c r="BA631">
        <f>IF(Table13[[#This Row],[Marital Status]]="Married",1,0)</f>
        <v>1</v>
      </c>
      <c r="BB631">
        <f>IF(Table13[[#This Row],[Marital Status]]="Single",1,0)</f>
        <v>0</v>
      </c>
      <c r="BC631" t="s">
        <v>27</v>
      </c>
      <c r="BD631">
        <f>IF(Table13[[#This Row],[gender]]="Male",1,0)</f>
        <v>1</v>
      </c>
      <c r="BE631">
        <f>IF(Table13[[#This Row],[gender]]="Female",1,0)</f>
        <v>0</v>
      </c>
      <c r="BF631" t="s">
        <v>23</v>
      </c>
      <c r="BG631">
        <f>IF(Table13[[#This Row],[Highest level of Education]]="Did not attend school",1,0)</f>
        <v>0</v>
      </c>
      <c r="BH631">
        <f>IF(Table13[[#This Row],[Highest level of Education]]="K12 completed",1,0)</f>
        <v>0</v>
      </c>
      <c r="BI631">
        <f>IF(Table13[[#This Row],[Highest level of Education]]="High School Completed",1,0)</f>
        <v>0</v>
      </c>
      <c r="BJ631">
        <f>IF(Table13[[#This Row],[Highest level of Education]]="Technical Diploma/Partially completed College",1,0)</f>
        <v>1</v>
      </c>
      <c r="BK631">
        <f>IF(Table13[[#This Row],[Highest level of Education]]="University/College Degree",1,0)</f>
        <v>0</v>
      </c>
      <c r="BL631">
        <f>IF(Table13[[#This Row],[Highest level of Education]]="Post-graduate education",1,0)</f>
        <v>0</v>
      </c>
      <c r="BM631">
        <v>2</v>
      </c>
      <c r="BN631">
        <v>1</v>
      </c>
      <c r="BO631">
        <v>2</v>
      </c>
      <c r="BP631">
        <f>IF(Table13[[#This Row],[Monthly_Income 1_5500 2_8000 3_11000 4_15000 5_20000 6_27000 7_35000 8_5000 9_51000 98_0]]=1,1,0)</f>
        <v>0</v>
      </c>
      <c r="BQ631">
        <f>IF(Table13[[#This Row],[Monthly_Income 1_5500 2_8000 3_11000 4_15000 5_20000 6_27000 7_35000 8_5000 9_51000 98_0]]=2,1,0)</f>
        <v>1</v>
      </c>
      <c r="BR631">
        <f>IF(Table13[[#This Row],[Monthly_Income 1_5500 2_8000 3_11000 4_15000 5_20000 6_27000 7_35000 8_5000 9_51000 98_0]]=3,1,0)</f>
        <v>0</v>
      </c>
      <c r="BS631">
        <f>IF(Table13[[#This Row],[Monthly_Income 1_5500 2_8000 3_11000 4_15000 5_20000 6_27000 7_35000 8_5000 9_51000 98_0]]=4,1,0)</f>
        <v>0</v>
      </c>
      <c r="BT631">
        <f>IF(Table13[[#This Row],[Monthly_Income 1_5500 2_8000 3_11000 4_15000 5_20000 6_27000 7_35000 8_5000 9_51000 98_0]]=5,1,0)</f>
        <v>0</v>
      </c>
      <c r="BU631">
        <f>IF(Table13[[#This Row],[Monthly_Income 1_5500 2_8000 3_11000 4_15000 5_20000 6_27000 7_35000 8_5000 9_51000 98_0]]=6,1,0)</f>
        <v>0</v>
      </c>
      <c r="BV631">
        <f>IF(Table13[[#This Row],[Monthly_Income 1_5500 2_8000 3_11000 4_15000 5_20000 6_27000 7_35000 8_5000 9_51000 98_0]]=7,1,0)</f>
        <v>0</v>
      </c>
      <c r="BW631">
        <f>IF(Table13[[#This Row],[Monthly_Income 1_5500 2_8000 3_11000 4_15000 5_20000 6_27000 7_35000 8_5000 9_51000 98_0]]=8,1,0)</f>
        <v>0</v>
      </c>
      <c r="BX631">
        <f>IF(Table13[[#This Row],[Monthly_Income 1_5500 2_8000 3_11000 4_15000 5_20000 6_27000 7_35000 8_5000 9_51000 98_0]]=9,1,0)</f>
        <v>0</v>
      </c>
      <c r="BY631">
        <f>IF(Table13[[#This Row],[Monthly_Income 1_5500 2_8000 3_11000 4_15000 5_20000 6_27000 7_35000 8_5000 9_51000 98_0]]=98,1,0)</f>
        <v>0</v>
      </c>
      <c r="BZ631">
        <v>5</v>
      </c>
      <c r="CA631">
        <f>IF(Table13[[#This Row],[Monthly_Household_Income]]=1,1,0)</f>
        <v>0</v>
      </c>
      <c r="CB631">
        <f>IF(Table13[[#This Row],[Monthly_Household_Income]]=2,1,0)</f>
        <v>0</v>
      </c>
      <c r="CC631">
        <f>IF(Table13[[#This Row],[Monthly_Household_Income]]=3,1,0)</f>
        <v>0</v>
      </c>
      <c r="CD631">
        <f>IF(Table13[[#This Row],[Monthly_Household_Income]]=4,1,0)</f>
        <v>0</v>
      </c>
      <c r="CE631">
        <f>IF(Table13[[#This Row],[Monthly_Household_Income]]=5,1,0)</f>
        <v>1</v>
      </c>
      <c r="CF631">
        <f>IF(Table13[[#This Row],[Monthly_Household_Income]]=6,1,0)</f>
        <v>0</v>
      </c>
      <c r="CG631">
        <f>IF(Table13[[#This Row],[Monthly_Household_Income]]=7,1,0)</f>
        <v>0</v>
      </c>
      <c r="CH631">
        <f>IF(Table13[[#This Row],[Monthly_Household_Income]]=8,1,0)</f>
        <v>0</v>
      </c>
      <c r="CI631">
        <f>IF(Table13[[#This Row],[Monthly_Household_Income]]=9,1,0)</f>
        <v>0</v>
      </c>
      <c r="CJ631">
        <f>IF(Table13[[#This Row],[Monthly_Household_Income]]=98,1,0)</f>
        <v>0</v>
      </c>
    </row>
    <row r="632" spans="1:88">
      <c r="A632">
        <v>2334</v>
      </c>
      <c r="B632" s="1">
        <v>42946</v>
      </c>
      <c r="C632" t="s">
        <v>2</v>
      </c>
      <c r="D632">
        <v>7</v>
      </c>
      <c r="E632">
        <v>6</v>
      </c>
      <c r="F632">
        <v>8</v>
      </c>
      <c r="G632">
        <v>7</v>
      </c>
      <c r="H632">
        <v>8</v>
      </c>
      <c r="I632">
        <v>6</v>
      </c>
      <c r="J632" t="s">
        <v>15</v>
      </c>
      <c r="K632">
        <v>9</v>
      </c>
      <c r="L632">
        <v>8</v>
      </c>
      <c r="M632">
        <v>8</v>
      </c>
      <c r="N632">
        <v>7</v>
      </c>
      <c r="O632">
        <v>7</v>
      </c>
      <c r="P632">
        <v>6</v>
      </c>
      <c r="Q632">
        <v>6</v>
      </c>
      <c r="R632">
        <v>6</v>
      </c>
      <c r="S632">
        <v>8</v>
      </c>
      <c r="T632">
        <v>6</v>
      </c>
      <c r="U632">
        <v>7</v>
      </c>
      <c r="V632">
        <v>7</v>
      </c>
      <c r="W632">
        <v>6</v>
      </c>
      <c r="X632">
        <v>6</v>
      </c>
      <c r="Y632">
        <v>8</v>
      </c>
      <c r="Z632">
        <v>6</v>
      </c>
      <c r="AA632">
        <v>7</v>
      </c>
      <c r="AB632">
        <v>9</v>
      </c>
      <c r="AC632">
        <v>1</v>
      </c>
      <c r="AD632">
        <f>IF(Table13[[#This Row],[payment]]=1,1,0)</f>
        <v>1</v>
      </c>
      <c r="AE632">
        <f>IF(Table13[[#This Row],[payment]]=2,1,0)</f>
        <v>0</v>
      </c>
      <c r="AF632">
        <f>IF(Table13[[#This Row],[payment]]=3,1,0)</f>
        <v>0</v>
      </c>
      <c r="AG632">
        <v>1</v>
      </c>
      <c r="AH632">
        <f>IF(Table13[[#This Row],[method_payment]]=1,1,0)</f>
        <v>1</v>
      </c>
      <c r="AI632">
        <f>IF(Table13[[#This Row],[method_payment]]=2,1,0)</f>
        <v>0</v>
      </c>
      <c r="AJ632">
        <f>IF(Table13[[#This Row],[method_payment]]=3,1,0)</f>
        <v>0</v>
      </c>
      <c r="AK632">
        <f>IF(Table13[[#This Row],[method_payment]]=5,1,0)</f>
        <v>0</v>
      </c>
      <c r="AL632">
        <f>IF(Table13[[#This Row],[method_payment]]=6,1,0)</f>
        <v>0</v>
      </c>
      <c r="AM632" t="s">
        <v>16</v>
      </c>
      <c r="AN632" t="s">
        <v>16</v>
      </c>
      <c r="AO632">
        <v>3</v>
      </c>
      <c r="AP632" s="2">
        <v>495.29</v>
      </c>
      <c r="AQ632" s="3">
        <f>IF(AND(Table13[[#This Row],[Average_amount_spent_per_visit_last_3_months]]&gt;=1,Table13[[#This Row],[Average_amount_spent_per_visit_last_3_months]]&lt;=999),1,0)</f>
        <v>1</v>
      </c>
      <c r="AR632" s="3">
        <f>IF(AND(Table13[[#This Row],[Average_amount_spent_per_visit_last_3_months]]&gt;=1000,Table13[[#This Row],[Average_amount_spent_per_visit_last_3_months]]&lt;=6700),1,0)</f>
        <v>0</v>
      </c>
      <c r="AS632">
        <v>3</v>
      </c>
      <c r="AT632">
        <v>32</v>
      </c>
      <c r="AU632">
        <f>IF(AND(Table13[[#This Row],[Age]]&gt;=18,Table13[[#This Row],[Age]]&lt;=25),1,0)</f>
        <v>0</v>
      </c>
      <c r="AV632">
        <f>IF(AND(Table13[[#This Row],[Age]]&gt;=26,Table13[[#This Row],[Age]]&lt;=35),1,0)</f>
        <v>1</v>
      </c>
      <c r="AW632">
        <f>IF(AND(Table13[[#This Row],[Age]]&gt;=36,Table13[[#This Row],[Age]]&lt;=45),1,0)</f>
        <v>0</v>
      </c>
      <c r="AX632">
        <f>IF(AND(Table13[[#This Row],[Age]]&gt;=46,Table13[[#This Row],[Age]]&lt;=55),1,0)</f>
        <v>0</v>
      </c>
      <c r="AY632">
        <f>IF(AND(Table13[[#This Row],[Age]]&gt;=56,Table13[[#This Row],[Age]]&lt;=67),1,0)</f>
        <v>0</v>
      </c>
      <c r="AZ632" t="s">
        <v>25</v>
      </c>
      <c r="BA632">
        <f>IF(Table13[[#This Row],[Marital Status]]="Married",1,0)</f>
        <v>1</v>
      </c>
      <c r="BB632">
        <f>IF(Table13[[#This Row],[Marital Status]]="Single",1,0)</f>
        <v>0</v>
      </c>
      <c r="BC632" t="s">
        <v>27</v>
      </c>
      <c r="BD632">
        <f>IF(Table13[[#This Row],[gender]]="Male",1,0)</f>
        <v>1</v>
      </c>
      <c r="BE632">
        <f>IF(Table13[[#This Row],[gender]]="Female",1,0)</f>
        <v>0</v>
      </c>
      <c r="BF632" t="s">
        <v>19</v>
      </c>
      <c r="BG632">
        <f>IF(Table13[[#This Row],[Highest level of Education]]="Did not attend school",1,0)</f>
        <v>0</v>
      </c>
      <c r="BH632">
        <f>IF(Table13[[#This Row],[Highest level of Education]]="K12 completed",1,0)</f>
        <v>0</v>
      </c>
      <c r="BI632">
        <f>IF(Table13[[#This Row],[Highest level of Education]]="High School Completed",1,0)</f>
        <v>0</v>
      </c>
      <c r="BJ632">
        <f>IF(Table13[[#This Row],[Highest level of Education]]="Technical Diploma/Partially completed College",1,0)</f>
        <v>0</v>
      </c>
      <c r="BK632">
        <f>IF(Table13[[#This Row],[Highest level of Education]]="University/College Degree",1,0)</f>
        <v>1</v>
      </c>
      <c r="BL632">
        <f>IF(Table13[[#This Row],[Highest level of Education]]="Post-graduate education",1,0)</f>
        <v>0</v>
      </c>
      <c r="BM632">
        <v>3</v>
      </c>
      <c r="BN632">
        <v>1</v>
      </c>
      <c r="BO632">
        <v>5</v>
      </c>
      <c r="BP632">
        <f>IF(Table13[[#This Row],[Monthly_Income 1_5500 2_8000 3_11000 4_15000 5_20000 6_27000 7_35000 8_5000 9_51000 98_0]]=1,1,0)</f>
        <v>0</v>
      </c>
      <c r="BQ632">
        <f>IF(Table13[[#This Row],[Monthly_Income 1_5500 2_8000 3_11000 4_15000 5_20000 6_27000 7_35000 8_5000 9_51000 98_0]]=2,1,0)</f>
        <v>0</v>
      </c>
      <c r="BR632">
        <f>IF(Table13[[#This Row],[Monthly_Income 1_5500 2_8000 3_11000 4_15000 5_20000 6_27000 7_35000 8_5000 9_51000 98_0]]=3,1,0)</f>
        <v>0</v>
      </c>
      <c r="BS632">
        <f>IF(Table13[[#This Row],[Monthly_Income 1_5500 2_8000 3_11000 4_15000 5_20000 6_27000 7_35000 8_5000 9_51000 98_0]]=4,1,0)</f>
        <v>0</v>
      </c>
      <c r="BT632">
        <f>IF(Table13[[#This Row],[Monthly_Income 1_5500 2_8000 3_11000 4_15000 5_20000 6_27000 7_35000 8_5000 9_51000 98_0]]=5,1,0)</f>
        <v>1</v>
      </c>
      <c r="BU632">
        <f>IF(Table13[[#This Row],[Monthly_Income 1_5500 2_8000 3_11000 4_15000 5_20000 6_27000 7_35000 8_5000 9_51000 98_0]]=6,1,0)</f>
        <v>0</v>
      </c>
      <c r="BV632">
        <f>IF(Table13[[#This Row],[Monthly_Income 1_5500 2_8000 3_11000 4_15000 5_20000 6_27000 7_35000 8_5000 9_51000 98_0]]=7,1,0)</f>
        <v>0</v>
      </c>
      <c r="BW632">
        <f>IF(Table13[[#This Row],[Monthly_Income 1_5500 2_8000 3_11000 4_15000 5_20000 6_27000 7_35000 8_5000 9_51000 98_0]]=8,1,0)</f>
        <v>0</v>
      </c>
      <c r="BX632">
        <f>IF(Table13[[#This Row],[Monthly_Income 1_5500 2_8000 3_11000 4_15000 5_20000 6_27000 7_35000 8_5000 9_51000 98_0]]=9,1,0)</f>
        <v>0</v>
      </c>
      <c r="BY632">
        <f>IF(Table13[[#This Row],[Monthly_Income 1_5500 2_8000 3_11000 4_15000 5_20000 6_27000 7_35000 8_5000 9_51000 98_0]]=98,1,0)</f>
        <v>0</v>
      </c>
      <c r="BZ632">
        <v>7</v>
      </c>
      <c r="CA632">
        <f>IF(Table13[[#This Row],[Monthly_Household_Income]]=1,1,0)</f>
        <v>0</v>
      </c>
      <c r="CB632">
        <f>IF(Table13[[#This Row],[Monthly_Household_Income]]=2,1,0)</f>
        <v>0</v>
      </c>
      <c r="CC632">
        <f>IF(Table13[[#This Row],[Monthly_Household_Income]]=3,1,0)</f>
        <v>0</v>
      </c>
      <c r="CD632">
        <f>IF(Table13[[#This Row],[Monthly_Household_Income]]=4,1,0)</f>
        <v>0</v>
      </c>
      <c r="CE632">
        <f>IF(Table13[[#This Row],[Monthly_Household_Income]]=5,1,0)</f>
        <v>0</v>
      </c>
      <c r="CF632">
        <f>IF(Table13[[#This Row],[Monthly_Household_Income]]=6,1,0)</f>
        <v>0</v>
      </c>
      <c r="CG632">
        <f>IF(Table13[[#This Row],[Monthly_Household_Income]]=7,1,0)</f>
        <v>1</v>
      </c>
      <c r="CH632">
        <f>IF(Table13[[#This Row],[Monthly_Household_Income]]=8,1,0)</f>
        <v>0</v>
      </c>
      <c r="CI632">
        <f>IF(Table13[[#This Row],[Monthly_Household_Income]]=9,1,0)</f>
        <v>0</v>
      </c>
      <c r="CJ632">
        <f>IF(Table13[[#This Row],[Monthly_Household_Income]]=98,1,0)</f>
        <v>0</v>
      </c>
    </row>
    <row r="633" spans="1:88">
      <c r="A633">
        <v>2336</v>
      </c>
      <c r="B633" s="1">
        <v>42993</v>
      </c>
      <c r="C633" t="s">
        <v>33</v>
      </c>
      <c r="D633">
        <v>7</v>
      </c>
      <c r="E633">
        <v>9</v>
      </c>
      <c r="F633">
        <v>9</v>
      </c>
      <c r="G633">
        <v>9</v>
      </c>
      <c r="H633">
        <v>9</v>
      </c>
      <c r="I633">
        <v>8</v>
      </c>
      <c r="J633" t="s">
        <v>16</v>
      </c>
      <c r="K633">
        <v>8</v>
      </c>
      <c r="L633">
        <v>8</v>
      </c>
      <c r="M633">
        <v>7</v>
      </c>
      <c r="N633">
        <v>7</v>
      </c>
      <c r="O633">
        <v>9</v>
      </c>
      <c r="P633">
        <v>9</v>
      </c>
      <c r="Q633">
        <v>9</v>
      </c>
      <c r="R633">
        <v>10</v>
      </c>
      <c r="S633">
        <v>8</v>
      </c>
      <c r="T633">
        <v>7</v>
      </c>
      <c r="U633">
        <v>9</v>
      </c>
      <c r="V633">
        <v>9</v>
      </c>
      <c r="W633">
        <v>9</v>
      </c>
      <c r="X633">
        <v>9</v>
      </c>
      <c r="Y633">
        <v>10</v>
      </c>
      <c r="Z633">
        <v>8</v>
      </c>
      <c r="AA633">
        <v>9</v>
      </c>
      <c r="AB633">
        <v>8</v>
      </c>
      <c r="AC633">
        <v>3</v>
      </c>
      <c r="AD633">
        <f>IF(Table13[[#This Row],[payment]]=1,1,0)</f>
        <v>0</v>
      </c>
      <c r="AE633">
        <f>IF(Table13[[#This Row],[payment]]=2,1,0)</f>
        <v>0</v>
      </c>
      <c r="AF633">
        <f>IF(Table13[[#This Row],[payment]]=3,1,0)</f>
        <v>1</v>
      </c>
      <c r="AG633">
        <v>1</v>
      </c>
      <c r="AH633">
        <f>IF(Table13[[#This Row],[method_payment]]=1,1,0)</f>
        <v>1</v>
      </c>
      <c r="AI633">
        <f>IF(Table13[[#This Row],[method_payment]]=2,1,0)</f>
        <v>0</v>
      </c>
      <c r="AJ633">
        <f>IF(Table13[[#This Row],[method_payment]]=3,1,0)</f>
        <v>0</v>
      </c>
      <c r="AK633">
        <f>IF(Table13[[#This Row],[method_payment]]=5,1,0)</f>
        <v>0</v>
      </c>
      <c r="AL633">
        <f>IF(Table13[[#This Row],[method_payment]]=6,1,0)</f>
        <v>0</v>
      </c>
      <c r="AM633" t="s">
        <v>16</v>
      </c>
      <c r="AN633" t="s">
        <v>16</v>
      </c>
      <c r="AO633">
        <v>1</v>
      </c>
      <c r="AP633" s="2">
        <v>306.23</v>
      </c>
      <c r="AQ633" s="3">
        <f>IF(AND(Table13[[#This Row],[Average_amount_spent_per_visit_last_3_months]]&gt;=1,Table13[[#This Row],[Average_amount_spent_per_visit_last_3_months]]&lt;=999),1,0)</f>
        <v>1</v>
      </c>
      <c r="AR633" s="3">
        <f>IF(AND(Table13[[#This Row],[Average_amount_spent_per_visit_last_3_months]]&gt;=1000,Table13[[#This Row],[Average_amount_spent_per_visit_last_3_months]]&lt;=6700),1,0)</f>
        <v>0</v>
      </c>
      <c r="AS633">
        <v>2</v>
      </c>
      <c r="AT633">
        <v>30</v>
      </c>
      <c r="AU633">
        <f>IF(AND(Table13[[#This Row],[Age]]&gt;=18,Table13[[#This Row],[Age]]&lt;=25),1,0)</f>
        <v>0</v>
      </c>
      <c r="AV633">
        <f>IF(AND(Table13[[#This Row],[Age]]&gt;=26,Table13[[#This Row],[Age]]&lt;=35),1,0)</f>
        <v>1</v>
      </c>
      <c r="AW633">
        <f>IF(AND(Table13[[#This Row],[Age]]&gt;=36,Table13[[#This Row],[Age]]&lt;=45),1,0)</f>
        <v>0</v>
      </c>
      <c r="AX633">
        <f>IF(AND(Table13[[#This Row],[Age]]&gt;=46,Table13[[#This Row],[Age]]&lt;=55),1,0)</f>
        <v>0</v>
      </c>
      <c r="AY633">
        <f>IF(AND(Table13[[#This Row],[Age]]&gt;=56,Table13[[#This Row],[Age]]&lt;=67),1,0)</f>
        <v>0</v>
      </c>
      <c r="AZ633" t="s">
        <v>24</v>
      </c>
      <c r="BA633">
        <f>IF(Table13[[#This Row],[Marital Status]]="Married",1,0)</f>
        <v>0</v>
      </c>
      <c r="BB633">
        <f>IF(Table13[[#This Row],[Marital Status]]="Single",1,0)</f>
        <v>1</v>
      </c>
      <c r="BC633" t="s">
        <v>27</v>
      </c>
      <c r="BD633">
        <f>IF(Table13[[#This Row],[gender]]="Male",1,0)</f>
        <v>1</v>
      </c>
      <c r="BE633">
        <f>IF(Table13[[#This Row],[gender]]="Female",1,0)</f>
        <v>0</v>
      </c>
      <c r="BF633" t="s">
        <v>18</v>
      </c>
      <c r="BG633">
        <f>IF(Table13[[#This Row],[Highest level of Education]]="Did not attend school",1,0)</f>
        <v>0</v>
      </c>
      <c r="BH633">
        <f>IF(Table13[[#This Row],[Highest level of Education]]="K12 completed",1,0)</f>
        <v>0</v>
      </c>
      <c r="BI633">
        <f>IF(Table13[[#This Row],[Highest level of Education]]="High School Completed",1,0)</f>
        <v>0</v>
      </c>
      <c r="BJ633">
        <f>IF(Table13[[#This Row],[Highest level of Education]]="Technical Diploma/Partially completed College",1,0)</f>
        <v>0</v>
      </c>
      <c r="BK633">
        <f>IF(Table13[[#This Row],[Highest level of Education]]="University/College Degree",1,0)</f>
        <v>0</v>
      </c>
      <c r="BL633">
        <f>IF(Table13[[#This Row],[Highest level of Education]]="Post-graduate education",1,0)</f>
        <v>1</v>
      </c>
      <c r="BM633">
        <v>0</v>
      </c>
      <c r="BN633">
        <v>1</v>
      </c>
      <c r="BO633">
        <v>4</v>
      </c>
      <c r="BP633">
        <f>IF(Table13[[#This Row],[Monthly_Income 1_5500 2_8000 3_11000 4_15000 5_20000 6_27000 7_35000 8_5000 9_51000 98_0]]=1,1,0)</f>
        <v>0</v>
      </c>
      <c r="BQ633">
        <f>IF(Table13[[#This Row],[Monthly_Income 1_5500 2_8000 3_11000 4_15000 5_20000 6_27000 7_35000 8_5000 9_51000 98_0]]=2,1,0)</f>
        <v>0</v>
      </c>
      <c r="BR633">
        <f>IF(Table13[[#This Row],[Monthly_Income 1_5500 2_8000 3_11000 4_15000 5_20000 6_27000 7_35000 8_5000 9_51000 98_0]]=3,1,0)</f>
        <v>0</v>
      </c>
      <c r="BS633">
        <f>IF(Table13[[#This Row],[Monthly_Income 1_5500 2_8000 3_11000 4_15000 5_20000 6_27000 7_35000 8_5000 9_51000 98_0]]=4,1,0)</f>
        <v>1</v>
      </c>
      <c r="BT633">
        <f>IF(Table13[[#This Row],[Monthly_Income 1_5500 2_8000 3_11000 4_15000 5_20000 6_27000 7_35000 8_5000 9_51000 98_0]]=5,1,0)</f>
        <v>0</v>
      </c>
      <c r="BU633">
        <f>IF(Table13[[#This Row],[Monthly_Income 1_5500 2_8000 3_11000 4_15000 5_20000 6_27000 7_35000 8_5000 9_51000 98_0]]=6,1,0)</f>
        <v>0</v>
      </c>
      <c r="BV633">
        <f>IF(Table13[[#This Row],[Monthly_Income 1_5500 2_8000 3_11000 4_15000 5_20000 6_27000 7_35000 8_5000 9_51000 98_0]]=7,1,0)</f>
        <v>0</v>
      </c>
      <c r="BW633">
        <f>IF(Table13[[#This Row],[Monthly_Income 1_5500 2_8000 3_11000 4_15000 5_20000 6_27000 7_35000 8_5000 9_51000 98_0]]=8,1,0)</f>
        <v>0</v>
      </c>
      <c r="BX633">
        <f>IF(Table13[[#This Row],[Monthly_Income 1_5500 2_8000 3_11000 4_15000 5_20000 6_27000 7_35000 8_5000 9_51000 98_0]]=9,1,0)</f>
        <v>0</v>
      </c>
      <c r="BY633">
        <f>IF(Table13[[#This Row],[Monthly_Income 1_5500 2_8000 3_11000 4_15000 5_20000 6_27000 7_35000 8_5000 9_51000 98_0]]=98,1,0)</f>
        <v>0</v>
      </c>
      <c r="BZ633">
        <v>8</v>
      </c>
      <c r="CA633">
        <f>IF(Table13[[#This Row],[Monthly_Household_Income]]=1,1,0)</f>
        <v>0</v>
      </c>
      <c r="CB633">
        <f>IF(Table13[[#This Row],[Monthly_Household_Income]]=2,1,0)</f>
        <v>0</v>
      </c>
      <c r="CC633">
        <f>IF(Table13[[#This Row],[Monthly_Household_Income]]=3,1,0)</f>
        <v>0</v>
      </c>
      <c r="CD633">
        <f>IF(Table13[[#This Row],[Monthly_Household_Income]]=4,1,0)</f>
        <v>0</v>
      </c>
      <c r="CE633">
        <f>IF(Table13[[#This Row],[Monthly_Household_Income]]=5,1,0)</f>
        <v>0</v>
      </c>
      <c r="CF633">
        <f>IF(Table13[[#This Row],[Monthly_Household_Income]]=6,1,0)</f>
        <v>0</v>
      </c>
      <c r="CG633">
        <f>IF(Table13[[#This Row],[Monthly_Household_Income]]=7,1,0)</f>
        <v>0</v>
      </c>
      <c r="CH633">
        <f>IF(Table13[[#This Row],[Monthly_Household_Income]]=8,1,0)</f>
        <v>1</v>
      </c>
      <c r="CI633">
        <f>IF(Table13[[#This Row],[Monthly_Household_Income]]=9,1,0)</f>
        <v>0</v>
      </c>
      <c r="CJ633">
        <f>IF(Table13[[#This Row],[Monthly_Household_Income]]=98,1,0)</f>
        <v>0</v>
      </c>
    </row>
    <row r="634" spans="1:88">
      <c r="A634">
        <v>2340</v>
      </c>
      <c r="B634" s="1">
        <v>42974</v>
      </c>
      <c r="C634" t="s">
        <v>31</v>
      </c>
      <c r="D634">
        <v>6</v>
      </c>
      <c r="E634">
        <v>6</v>
      </c>
      <c r="F634">
        <v>7</v>
      </c>
      <c r="G634">
        <v>6</v>
      </c>
      <c r="H634">
        <v>7</v>
      </c>
      <c r="I634">
        <v>7</v>
      </c>
      <c r="J634" t="s">
        <v>15</v>
      </c>
      <c r="K634">
        <v>7</v>
      </c>
      <c r="L634">
        <v>7</v>
      </c>
      <c r="M634">
        <v>8</v>
      </c>
      <c r="N634">
        <v>8</v>
      </c>
      <c r="O634">
        <v>8</v>
      </c>
      <c r="P634">
        <v>6</v>
      </c>
      <c r="Q634">
        <v>7</v>
      </c>
      <c r="R634">
        <v>6</v>
      </c>
      <c r="S634">
        <v>8</v>
      </c>
      <c r="T634">
        <v>6</v>
      </c>
      <c r="U634">
        <v>8</v>
      </c>
      <c r="V634">
        <v>6</v>
      </c>
      <c r="W634">
        <v>8</v>
      </c>
      <c r="X634">
        <v>8</v>
      </c>
      <c r="Y634">
        <v>8</v>
      </c>
      <c r="Z634">
        <v>8</v>
      </c>
      <c r="AA634">
        <v>6</v>
      </c>
      <c r="AB634">
        <v>7</v>
      </c>
      <c r="AC634">
        <v>2</v>
      </c>
      <c r="AD634">
        <f>IF(Table13[[#This Row],[payment]]=1,1,0)</f>
        <v>0</v>
      </c>
      <c r="AE634">
        <f>IF(Table13[[#This Row],[payment]]=2,1,0)</f>
        <v>1</v>
      </c>
      <c r="AF634">
        <f>IF(Table13[[#This Row],[payment]]=3,1,0)</f>
        <v>0</v>
      </c>
      <c r="AG634">
        <v>5</v>
      </c>
      <c r="AH634">
        <f>IF(Table13[[#This Row],[method_payment]]=1,1,0)</f>
        <v>0</v>
      </c>
      <c r="AI634">
        <f>IF(Table13[[#This Row],[method_payment]]=2,1,0)</f>
        <v>0</v>
      </c>
      <c r="AJ634">
        <f>IF(Table13[[#This Row],[method_payment]]=3,1,0)</f>
        <v>0</v>
      </c>
      <c r="AK634">
        <f>IF(Table13[[#This Row],[method_payment]]=5,1,0)</f>
        <v>1</v>
      </c>
      <c r="AL634">
        <f>IF(Table13[[#This Row],[method_payment]]=6,1,0)</f>
        <v>0</v>
      </c>
      <c r="AM634" t="s">
        <v>16</v>
      </c>
      <c r="AN634" t="s">
        <v>16</v>
      </c>
      <c r="AO634">
        <v>1</v>
      </c>
      <c r="AP634" s="2">
        <v>195.76</v>
      </c>
      <c r="AQ634" s="3">
        <f>IF(AND(Table13[[#This Row],[Average_amount_spent_per_visit_last_3_months]]&gt;=1,Table13[[#This Row],[Average_amount_spent_per_visit_last_3_months]]&lt;=999),1,0)</f>
        <v>1</v>
      </c>
      <c r="AR634" s="3">
        <f>IF(AND(Table13[[#This Row],[Average_amount_spent_per_visit_last_3_months]]&gt;=1000,Table13[[#This Row],[Average_amount_spent_per_visit_last_3_months]]&lt;=6700),1,0)</f>
        <v>0</v>
      </c>
      <c r="AS634">
        <v>3</v>
      </c>
      <c r="AT634">
        <v>27</v>
      </c>
      <c r="AU634">
        <f>IF(AND(Table13[[#This Row],[Age]]&gt;=18,Table13[[#This Row],[Age]]&lt;=25),1,0)</f>
        <v>0</v>
      </c>
      <c r="AV634">
        <f>IF(AND(Table13[[#This Row],[Age]]&gt;=26,Table13[[#This Row],[Age]]&lt;=35),1,0)</f>
        <v>1</v>
      </c>
      <c r="AW634">
        <f>IF(AND(Table13[[#This Row],[Age]]&gt;=36,Table13[[#This Row],[Age]]&lt;=45),1,0)</f>
        <v>0</v>
      </c>
      <c r="AX634">
        <f>IF(AND(Table13[[#This Row],[Age]]&gt;=46,Table13[[#This Row],[Age]]&lt;=55),1,0)</f>
        <v>0</v>
      </c>
      <c r="AY634">
        <f>IF(AND(Table13[[#This Row],[Age]]&gt;=56,Table13[[#This Row],[Age]]&lt;=67),1,0)</f>
        <v>0</v>
      </c>
      <c r="AZ634" t="s">
        <v>25</v>
      </c>
      <c r="BA634">
        <f>IF(Table13[[#This Row],[Marital Status]]="Married",1,0)</f>
        <v>1</v>
      </c>
      <c r="BB634">
        <f>IF(Table13[[#This Row],[Marital Status]]="Single",1,0)</f>
        <v>0</v>
      </c>
      <c r="BC634" t="s">
        <v>28</v>
      </c>
      <c r="BD634">
        <f>IF(Table13[[#This Row],[gender]]="Male",1,0)</f>
        <v>0</v>
      </c>
      <c r="BE634">
        <f>IF(Table13[[#This Row],[gender]]="Female",1,0)</f>
        <v>1</v>
      </c>
      <c r="BF634" t="s">
        <v>23</v>
      </c>
      <c r="BG634">
        <f>IF(Table13[[#This Row],[Highest level of Education]]="Did not attend school",1,0)</f>
        <v>0</v>
      </c>
      <c r="BH634">
        <f>IF(Table13[[#This Row],[Highest level of Education]]="K12 completed",1,0)</f>
        <v>0</v>
      </c>
      <c r="BI634">
        <f>IF(Table13[[#This Row],[Highest level of Education]]="High School Completed",1,0)</f>
        <v>0</v>
      </c>
      <c r="BJ634">
        <f>IF(Table13[[#This Row],[Highest level of Education]]="Technical Diploma/Partially completed College",1,0)</f>
        <v>1</v>
      </c>
      <c r="BK634">
        <f>IF(Table13[[#This Row],[Highest level of Education]]="University/College Degree",1,0)</f>
        <v>0</v>
      </c>
      <c r="BL634">
        <f>IF(Table13[[#This Row],[Highest level of Education]]="Post-graduate education",1,0)</f>
        <v>0</v>
      </c>
      <c r="BM634">
        <v>3</v>
      </c>
      <c r="BN634">
        <v>3</v>
      </c>
      <c r="BO634" t="s">
        <v>1</v>
      </c>
      <c r="BP634">
        <f>IF(Table13[[#This Row],[Monthly_Income 1_5500 2_8000 3_11000 4_15000 5_20000 6_27000 7_35000 8_5000 9_51000 98_0]]=1,1,0)</f>
        <v>0</v>
      </c>
      <c r="BQ634">
        <f>IF(Table13[[#This Row],[Monthly_Income 1_5500 2_8000 3_11000 4_15000 5_20000 6_27000 7_35000 8_5000 9_51000 98_0]]=2,1,0)</f>
        <v>0</v>
      </c>
      <c r="BR634">
        <f>IF(Table13[[#This Row],[Monthly_Income 1_5500 2_8000 3_11000 4_15000 5_20000 6_27000 7_35000 8_5000 9_51000 98_0]]=3,1,0)</f>
        <v>0</v>
      </c>
      <c r="BS634">
        <f>IF(Table13[[#This Row],[Monthly_Income 1_5500 2_8000 3_11000 4_15000 5_20000 6_27000 7_35000 8_5000 9_51000 98_0]]=4,1,0)</f>
        <v>0</v>
      </c>
      <c r="BT634">
        <f>IF(Table13[[#This Row],[Monthly_Income 1_5500 2_8000 3_11000 4_15000 5_20000 6_27000 7_35000 8_5000 9_51000 98_0]]=5,1,0)</f>
        <v>0</v>
      </c>
      <c r="BU634">
        <f>IF(Table13[[#This Row],[Monthly_Income 1_5500 2_8000 3_11000 4_15000 5_20000 6_27000 7_35000 8_5000 9_51000 98_0]]=6,1,0)</f>
        <v>0</v>
      </c>
      <c r="BV634">
        <f>IF(Table13[[#This Row],[Monthly_Income 1_5500 2_8000 3_11000 4_15000 5_20000 6_27000 7_35000 8_5000 9_51000 98_0]]=7,1,0)</f>
        <v>0</v>
      </c>
      <c r="BW634">
        <f>IF(Table13[[#This Row],[Monthly_Income 1_5500 2_8000 3_11000 4_15000 5_20000 6_27000 7_35000 8_5000 9_51000 98_0]]=8,1,0)</f>
        <v>0</v>
      </c>
      <c r="BX634">
        <f>IF(Table13[[#This Row],[Monthly_Income 1_5500 2_8000 3_11000 4_15000 5_20000 6_27000 7_35000 8_5000 9_51000 98_0]]=9,1,0)</f>
        <v>0</v>
      </c>
      <c r="BY634">
        <f>IF(Table13[[#This Row],[Monthly_Income 1_5500 2_8000 3_11000 4_15000 5_20000 6_27000 7_35000 8_5000 9_51000 98_0]]=98,1,0)</f>
        <v>0</v>
      </c>
      <c r="BZ634">
        <v>3</v>
      </c>
      <c r="CA634">
        <f>IF(Table13[[#This Row],[Monthly_Household_Income]]=1,1,0)</f>
        <v>0</v>
      </c>
      <c r="CB634">
        <f>IF(Table13[[#This Row],[Monthly_Household_Income]]=2,1,0)</f>
        <v>0</v>
      </c>
      <c r="CC634">
        <f>IF(Table13[[#This Row],[Monthly_Household_Income]]=3,1,0)</f>
        <v>1</v>
      </c>
      <c r="CD634">
        <f>IF(Table13[[#This Row],[Monthly_Household_Income]]=4,1,0)</f>
        <v>0</v>
      </c>
      <c r="CE634">
        <f>IF(Table13[[#This Row],[Monthly_Household_Income]]=5,1,0)</f>
        <v>0</v>
      </c>
      <c r="CF634">
        <f>IF(Table13[[#This Row],[Monthly_Household_Income]]=6,1,0)</f>
        <v>0</v>
      </c>
      <c r="CG634">
        <f>IF(Table13[[#This Row],[Monthly_Household_Income]]=7,1,0)</f>
        <v>0</v>
      </c>
      <c r="CH634">
        <f>IF(Table13[[#This Row],[Monthly_Household_Income]]=8,1,0)</f>
        <v>0</v>
      </c>
      <c r="CI634">
        <f>IF(Table13[[#This Row],[Monthly_Household_Income]]=9,1,0)</f>
        <v>0</v>
      </c>
      <c r="CJ634">
        <f>IF(Table13[[#This Row],[Monthly_Household_Income]]=98,1,0)</f>
        <v>0</v>
      </c>
    </row>
    <row r="635" spans="1:88">
      <c r="A635">
        <v>2341</v>
      </c>
      <c r="B635" s="1">
        <v>43068</v>
      </c>
      <c r="C635" t="s">
        <v>29</v>
      </c>
      <c r="D635">
        <v>9</v>
      </c>
      <c r="E635">
        <v>9</v>
      </c>
      <c r="F635">
        <v>8</v>
      </c>
      <c r="G635">
        <v>9</v>
      </c>
      <c r="H635">
        <v>9</v>
      </c>
      <c r="I635">
        <v>7</v>
      </c>
      <c r="J635" t="s">
        <v>16</v>
      </c>
      <c r="K635">
        <v>7</v>
      </c>
      <c r="L635">
        <v>9</v>
      </c>
      <c r="M635">
        <v>8</v>
      </c>
      <c r="N635">
        <v>7</v>
      </c>
      <c r="O635">
        <v>8</v>
      </c>
      <c r="P635">
        <v>8</v>
      </c>
      <c r="Q635">
        <v>9</v>
      </c>
      <c r="R635">
        <v>9</v>
      </c>
      <c r="S635">
        <v>8</v>
      </c>
      <c r="T635">
        <v>9</v>
      </c>
      <c r="U635">
        <v>9</v>
      </c>
      <c r="V635">
        <v>9</v>
      </c>
      <c r="W635">
        <v>8</v>
      </c>
      <c r="X635">
        <v>9</v>
      </c>
      <c r="Y635">
        <v>8</v>
      </c>
      <c r="Z635">
        <v>8</v>
      </c>
      <c r="AA635">
        <v>7</v>
      </c>
      <c r="AB635">
        <v>7</v>
      </c>
      <c r="AC635">
        <v>3</v>
      </c>
      <c r="AD635">
        <f>IF(Table13[[#This Row],[payment]]=1,1,0)</f>
        <v>0</v>
      </c>
      <c r="AE635">
        <f>IF(Table13[[#This Row],[payment]]=2,1,0)</f>
        <v>0</v>
      </c>
      <c r="AF635">
        <f>IF(Table13[[#This Row],[payment]]=3,1,0)</f>
        <v>1</v>
      </c>
      <c r="AG635">
        <v>1</v>
      </c>
      <c r="AH635">
        <f>IF(Table13[[#This Row],[method_payment]]=1,1,0)</f>
        <v>1</v>
      </c>
      <c r="AI635">
        <f>IF(Table13[[#This Row],[method_payment]]=2,1,0)</f>
        <v>0</v>
      </c>
      <c r="AJ635">
        <f>IF(Table13[[#This Row],[method_payment]]=3,1,0)</f>
        <v>0</v>
      </c>
      <c r="AK635">
        <f>IF(Table13[[#This Row],[method_payment]]=5,1,0)</f>
        <v>0</v>
      </c>
      <c r="AL635">
        <f>IF(Table13[[#This Row],[method_payment]]=6,1,0)</f>
        <v>0</v>
      </c>
      <c r="AM635" t="s">
        <v>16</v>
      </c>
      <c r="AN635" t="s">
        <v>15</v>
      </c>
      <c r="AO635">
        <v>1</v>
      </c>
      <c r="AP635" s="2">
        <v>522.83000000000004</v>
      </c>
      <c r="AQ635" s="3">
        <f>IF(AND(Table13[[#This Row],[Average_amount_spent_per_visit_last_3_months]]&gt;=1,Table13[[#This Row],[Average_amount_spent_per_visit_last_3_months]]&lt;=999),1,0)</f>
        <v>1</v>
      </c>
      <c r="AR635" s="3">
        <f>IF(AND(Table13[[#This Row],[Average_amount_spent_per_visit_last_3_months]]&gt;=1000,Table13[[#This Row],[Average_amount_spent_per_visit_last_3_months]]&lt;=6700),1,0)</f>
        <v>0</v>
      </c>
      <c r="AS635">
        <v>1</v>
      </c>
      <c r="AT635">
        <v>42</v>
      </c>
      <c r="AU635">
        <f>IF(AND(Table13[[#This Row],[Age]]&gt;=18,Table13[[#This Row],[Age]]&lt;=25),1,0)</f>
        <v>0</v>
      </c>
      <c r="AV635">
        <f>IF(AND(Table13[[#This Row],[Age]]&gt;=26,Table13[[#This Row],[Age]]&lt;=35),1,0)</f>
        <v>0</v>
      </c>
      <c r="AW635">
        <f>IF(AND(Table13[[#This Row],[Age]]&gt;=36,Table13[[#This Row],[Age]]&lt;=45),1,0)</f>
        <v>1</v>
      </c>
      <c r="AX635">
        <f>IF(AND(Table13[[#This Row],[Age]]&gt;=46,Table13[[#This Row],[Age]]&lt;=55),1,0)</f>
        <v>0</v>
      </c>
      <c r="AY635">
        <f>IF(AND(Table13[[#This Row],[Age]]&gt;=56,Table13[[#This Row],[Age]]&lt;=67),1,0)</f>
        <v>0</v>
      </c>
      <c r="AZ635" t="s">
        <v>25</v>
      </c>
      <c r="BA635">
        <f>IF(Table13[[#This Row],[Marital Status]]="Married",1,0)</f>
        <v>1</v>
      </c>
      <c r="BB635">
        <f>IF(Table13[[#This Row],[Marital Status]]="Single",1,0)</f>
        <v>0</v>
      </c>
      <c r="BC635" t="s">
        <v>28</v>
      </c>
      <c r="BD635">
        <f>IF(Table13[[#This Row],[gender]]="Male",1,0)</f>
        <v>0</v>
      </c>
      <c r="BE635">
        <f>IF(Table13[[#This Row],[gender]]="Female",1,0)</f>
        <v>1</v>
      </c>
      <c r="BF635" t="s">
        <v>23</v>
      </c>
      <c r="BG635">
        <f>IF(Table13[[#This Row],[Highest level of Education]]="Did not attend school",1,0)</f>
        <v>0</v>
      </c>
      <c r="BH635">
        <f>IF(Table13[[#This Row],[Highest level of Education]]="K12 completed",1,0)</f>
        <v>0</v>
      </c>
      <c r="BI635">
        <f>IF(Table13[[#This Row],[Highest level of Education]]="High School Completed",1,0)</f>
        <v>0</v>
      </c>
      <c r="BJ635">
        <f>IF(Table13[[#This Row],[Highest level of Education]]="Technical Diploma/Partially completed College",1,0)</f>
        <v>1</v>
      </c>
      <c r="BK635">
        <f>IF(Table13[[#This Row],[Highest level of Education]]="University/College Degree",1,0)</f>
        <v>0</v>
      </c>
      <c r="BL635">
        <f>IF(Table13[[#This Row],[Highest level of Education]]="Post-graduate education",1,0)</f>
        <v>0</v>
      </c>
      <c r="BM635">
        <v>4</v>
      </c>
      <c r="BN635">
        <v>3</v>
      </c>
      <c r="BO635" t="s">
        <v>1</v>
      </c>
      <c r="BP635">
        <f>IF(Table13[[#This Row],[Monthly_Income 1_5500 2_8000 3_11000 4_15000 5_20000 6_27000 7_35000 8_5000 9_51000 98_0]]=1,1,0)</f>
        <v>0</v>
      </c>
      <c r="BQ635">
        <f>IF(Table13[[#This Row],[Monthly_Income 1_5500 2_8000 3_11000 4_15000 5_20000 6_27000 7_35000 8_5000 9_51000 98_0]]=2,1,0)</f>
        <v>0</v>
      </c>
      <c r="BR635">
        <f>IF(Table13[[#This Row],[Monthly_Income 1_5500 2_8000 3_11000 4_15000 5_20000 6_27000 7_35000 8_5000 9_51000 98_0]]=3,1,0)</f>
        <v>0</v>
      </c>
      <c r="BS635">
        <f>IF(Table13[[#This Row],[Monthly_Income 1_5500 2_8000 3_11000 4_15000 5_20000 6_27000 7_35000 8_5000 9_51000 98_0]]=4,1,0)</f>
        <v>0</v>
      </c>
      <c r="BT635">
        <f>IF(Table13[[#This Row],[Monthly_Income 1_5500 2_8000 3_11000 4_15000 5_20000 6_27000 7_35000 8_5000 9_51000 98_0]]=5,1,0)</f>
        <v>0</v>
      </c>
      <c r="BU635">
        <f>IF(Table13[[#This Row],[Monthly_Income 1_5500 2_8000 3_11000 4_15000 5_20000 6_27000 7_35000 8_5000 9_51000 98_0]]=6,1,0)</f>
        <v>0</v>
      </c>
      <c r="BV635">
        <f>IF(Table13[[#This Row],[Monthly_Income 1_5500 2_8000 3_11000 4_15000 5_20000 6_27000 7_35000 8_5000 9_51000 98_0]]=7,1,0)</f>
        <v>0</v>
      </c>
      <c r="BW635">
        <f>IF(Table13[[#This Row],[Monthly_Income 1_5500 2_8000 3_11000 4_15000 5_20000 6_27000 7_35000 8_5000 9_51000 98_0]]=8,1,0)</f>
        <v>0</v>
      </c>
      <c r="BX635">
        <f>IF(Table13[[#This Row],[Monthly_Income 1_5500 2_8000 3_11000 4_15000 5_20000 6_27000 7_35000 8_5000 9_51000 98_0]]=9,1,0)</f>
        <v>0</v>
      </c>
      <c r="BY635">
        <f>IF(Table13[[#This Row],[Monthly_Income 1_5500 2_8000 3_11000 4_15000 5_20000 6_27000 7_35000 8_5000 9_51000 98_0]]=98,1,0)</f>
        <v>0</v>
      </c>
      <c r="BZ635">
        <v>8</v>
      </c>
      <c r="CA635">
        <f>IF(Table13[[#This Row],[Monthly_Household_Income]]=1,1,0)</f>
        <v>0</v>
      </c>
      <c r="CB635">
        <f>IF(Table13[[#This Row],[Monthly_Household_Income]]=2,1,0)</f>
        <v>0</v>
      </c>
      <c r="CC635">
        <f>IF(Table13[[#This Row],[Monthly_Household_Income]]=3,1,0)</f>
        <v>0</v>
      </c>
      <c r="CD635">
        <f>IF(Table13[[#This Row],[Monthly_Household_Income]]=4,1,0)</f>
        <v>0</v>
      </c>
      <c r="CE635">
        <f>IF(Table13[[#This Row],[Monthly_Household_Income]]=5,1,0)</f>
        <v>0</v>
      </c>
      <c r="CF635">
        <f>IF(Table13[[#This Row],[Monthly_Household_Income]]=6,1,0)</f>
        <v>0</v>
      </c>
      <c r="CG635">
        <f>IF(Table13[[#This Row],[Monthly_Household_Income]]=7,1,0)</f>
        <v>0</v>
      </c>
      <c r="CH635">
        <f>IF(Table13[[#This Row],[Monthly_Household_Income]]=8,1,0)</f>
        <v>1</v>
      </c>
      <c r="CI635">
        <f>IF(Table13[[#This Row],[Monthly_Household_Income]]=9,1,0)</f>
        <v>0</v>
      </c>
      <c r="CJ635">
        <f>IF(Table13[[#This Row],[Monthly_Household_Income]]=98,1,0)</f>
        <v>0</v>
      </c>
    </row>
    <row r="636" spans="1:88">
      <c r="A636">
        <v>2344</v>
      </c>
      <c r="B636" s="1">
        <v>42978</v>
      </c>
      <c r="C636" t="s">
        <v>29</v>
      </c>
      <c r="D636">
        <v>7</v>
      </c>
      <c r="E636">
        <v>8</v>
      </c>
      <c r="F636">
        <v>7</v>
      </c>
      <c r="G636">
        <v>8</v>
      </c>
      <c r="H636">
        <v>8</v>
      </c>
      <c r="I636">
        <v>7</v>
      </c>
      <c r="J636" t="s">
        <v>16</v>
      </c>
      <c r="K636">
        <v>8</v>
      </c>
      <c r="L636">
        <v>7</v>
      </c>
      <c r="M636">
        <v>9</v>
      </c>
      <c r="N636">
        <v>7</v>
      </c>
      <c r="O636">
        <v>6</v>
      </c>
      <c r="P636">
        <v>8</v>
      </c>
      <c r="Q636">
        <v>6</v>
      </c>
      <c r="R636">
        <v>7</v>
      </c>
      <c r="S636">
        <v>7</v>
      </c>
      <c r="T636">
        <v>8</v>
      </c>
      <c r="U636">
        <v>8</v>
      </c>
      <c r="V636">
        <v>7</v>
      </c>
      <c r="W636">
        <v>10</v>
      </c>
      <c r="X636">
        <v>8</v>
      </c>
      <c r="Y636">
        <v>7</v>
      </c>
      <c r="Z636">
        <v>7</v>
      </c>
      <c r="AA636">
        <v>7</v>
      </c>
      <c r="AB636">
        <v>7</v>
      </c>
      <c r="AC636">
        <v>2</v>
      </c>
      <c r="AD636">
        <f>IF(Table13[[#This Row],[payment]]=1,1,0)</f>
        <v>0</v>
      </c>
      <c r="AE636">
        <f>IF(Table13[[#This Row],[payment]]=2,1,0)</f>
        <v>1</v>
      </c>
      <c r="AF636">
        <f>IF(Table13[[#This Row],[payment]]=3,1,0)</f>
        <v>0</v>
      </c>
      <c r="AG636">
        <v>1</v>
      </c>
      <c r="AH636">
        <f>IF(Table13[[#This Row],[method_payment]]=1,1,0)</f>
        <v>1</v>
      </c>
      <c r="AI636">
        <f>IF(Table13[[#This Row],[method_payment]]=2,1,0)</f>
        <v>0</v>
      </c>
      <c r="AJ636">
        <f>IF(Table13[[#This Row],[method_payment]]=3,1,0)</f>
        <v>0</v>
      </c>
      <c r="AK636">
        <f>IF(Table13[[#This Row],[method_payment]]=5,1,0)</f>
        <v>0</v>
      </c>
      <c r="AL636">
        <f>IF(Table13[[#This Row],[method_payment]]=6,1,0)</f>
        <v>0</v>
      </c>
      <c r="AM636" t="s">
        <v>16</v>
      </c>
      <c r="AN636" t="s">
        <v>15</v>
      </c>
      <c r="AO636">
        <v>1</v>
      </c>
      <c r="AP636" s="2">
        <v>2254.89</v>
      </c>
      <c r="AQ636" s="3">
        <f>IF(AND(Table13[[#This Row],[Average_amount_spent_per_visit_last_3_months]]&gt;=1,Table13[[#This Row],[Average_amount_spent_per_visit_last_3_months]]&lt;=999),1,0)</f>
        <v>0</v>
      </c>
      <c r="AR636" s="3">
        <f>IF(AND(Table13[[#This Row],[Average_amount_spent_per_visit_last_3_months]]&gt;=1000,Table13[[#This Row],[Average_amount_spent_per_visit_last_3_months]]&lt;=6700),1,0)</f>
        <v>1</v>
      </c>
      <c r="AS636">
        <v>1</v>
      </c>
      <c r="AT636">
        <v>36</v>
      </c>
      <c r="AU636">
        <f>IF(AND(Table13[[#This Row],[Age]]&gt;=18,Table13[[#This Row],[Age]]&lt;=25),1,0)</f>
        <v>0</v>
      </c>
      <c r="AV636">
        <f>IF(AND(Table13[[#This Row],[Age]]&gt;=26,Table13[[#This Row],[Age]]&lt;=35),1,0)</f>
        <v>0</v>
      </c>
      <c r="AW636">
        <f>IF(AND(Table13[[#This Row],[Age]]&gt;=36,Table13[[#This Row],[Age]]&lt;=45),1,0)</f>
        <v>1</v>
      </c>
      <c r="AX636">
        <f>IF(AND(Table13[[#This Row],[Age]]&gt;=46,Table13[[#This Row],[Age]]&lt;=55),1,0)</f>
        <v>0</v>
      </c>
      <c r="AY636">
        <f>IF(AND(Table13[[#This Row],[Age]]&gt;=56,Table13[[#This Row],[Age]]&lt;=67),1,0)</f>
        <v>0</v>
      </c>
      <c r="AZ636" t="s">
        <v>25</v>
      </c>
      <c r="BA636">
        <f>IF(Table13[[#This Row],[Marital Status]]="Married",1,0)</f>
        <v>1</v>
      </c>
      <c r="BB636">
        <f>IF(Table13[[#This Row],[Marital Status]]="Single",1,0)</f>
        <v>0</v>
      </c>
      <c r="BC636" t="s">
        <v>27</v>
      </c>
      <c r="BD636">
        <f>IF(Table13[[#This Row],[gender]]="Male",1,0)</f>
        <v>1</v>
      </c>
      <c r="BE636">
        <f>IF(Table13[[#This Row],[gender]]="Female",1,0)</f>
        <v>0</v>
      </c>
      <c r="BF636" t="s">
        <v>19</v>
      </c>
      <c r="BG636">
        <f>IF(Table13[[#This Row],[Highest level of Education]]="Did not attend school",1,0)</f>
        <v>0</v>
      </c>
      <c r="BH636">
        <f>IF(Table13[[#This Row],[Highest level of Education]]="K12 completed",1,0)</f>
        <v>0</v>
      </c>
      <c r="BI636">
        <f>IF(Table13[[#This Row],[Highest level of Education]]="High School Completed",1,0)</f>
        <v>0</v>
      </c>
      <c r="BJ636">
        <f>IF(Table13[[#This Row],[Highest level of Education]]="Technical Diploma/Partially completed College",1,0)</f>
        <v>0</v>
      </c>
      <c r="BK636">
        <f>IF(Table13[[#This Row],[Highest level of Education]]="University/College Degree",1,0)</f>
        <v>1</v>
      </c>
      <c r="BL636">
        <f>IF(Table13[[#This Row],[Highest level of Education]]="Post-graduate education",1,0)</f>
        <v>0</v>
      </c>
      <c r="BM636">
        <v>3</v>
      </c>
      <c r="BN636">
        <v>1</v>
      </c>
      <c r="BO636">
        <v>4</v>
      </c>
      <c r="BP636">
        <f>IF(Table13[[#This Row],[Monthly_Income 1_5500 2_8000 3_11000 4_15000 5_20000 6_27000 7_35000 8_5000 9_51000 98_0]]=1,1,0)</f>
        <v>0</v>
      </c>
      <c r="BQ636">
        <f>IF(Table13[[#This Row],[Monthly_Income 1_5500 2_8000 3_11000 4_15000 5_20000 6_27000 7_35000 8_5000 9_51000 98_0]]=2,1,0)</f>
        <v>0</v>
      </c>
      <c r="BR636">
        <f>IF(Table13[[#This Row],[Monthly_Income 1_5500 2_8000 3_11000 4_15000 5_20000 6_27000 7_35000 8_5000 9_51000 98_0]]=3,1,0)</f>
        <v>0</v>
      </c>
      <c r="BS636">
        <f>IF(Table13[[#This Row],[Monthly_Income 1_5500 2_8000 3_11000 4_15000 5_20000 6_27000 7_35000 8_5000 9_51000 98_0]]=4,1,0)</f>
        <v>1</v>
      </c>
      <c r="BT636">
        <f>IF(Table13[[#This Row],[Monthly_Income 1_5500 2_8000 3_11000 4_15000 5_20000 6_27000 7_35000 8_5000 9_51000 98_0]]=5,1,0)</f>
        <v>0</v>
      </c>
      <c r="BU636">
        <f>IF(Table13[[#This Row],[Monthly_Income 1_5500 2_8000 3_11000 4_15000 5_20000 6_27000 7_35000 8_5000 9_51000 98_0]]=6,1,0)</f>
        <v>0</v>
      </c>
      <c r="BV636">
        <f>IF(Table13[[#This Row],[Monthly_Income 1_5500 2_8000 3_11000 4_15000 5_20000 6_27000 7_35000 8_5000 9_51000 98_0]]=7,1,0)</f>
        <v>0</v>
      </c>
      <c r="BW636">
        <f>IF(Table13[[#This Row],[Monthly_Income 1_5500 2_8000 3_11000 4_15000 5_20000 6_27000 7_35000 8_5000 9_51000 98_0]]=8,1,0)</f>
        <v>0</v>
      </c>
      <c r="BX636">
        <f>IF(Table13[[#This Row],[Monthly_Income 1_5500 2_8000 3_11000 4_15000 5_20000 6_27000 7_35000 8_5000 9_51000 98_0]]=9,1,0)</f>
        <v>0</v>
      </c>
      <c r="BY636">
        <f>IF(Table13[[#This Row],[Monthly_Income 1_5500 2_8000 3_11000 4_15000 5_20000 6_27000 7_35000 8_5000 9_51000 98_0]]=98,1,0)</f>
        <v>0</v>
      </c>
      <c r="BZ636">
        <v>6</v>
      </c>
      <c r="CA636">
        <f>IF(Table13[[#This Row],[Monthly_Household_Income]]=1,1,0)</f>
        <v>0</v>
      </c>
      <c r="CB636">
        <f>IF(Table13[[#This Row],[Monthly_Household_Income]]=2,1,0)</f>
        <v>0</v>
      </c>
      <c r="CC636">
        <f>IF(Table13[[#This Row],[Monthly_Household_Income]]=3,1,0)</f>
        <v>0</v>
      </c>
      <c r="CD636">
        <f>IF(Table13[[#This Row],[Monthly_Household_Income]]=4,1,0)</f>
        <v>0</v>
      </c>
      <c r="CE636">
        <f>IF(Table13[[#This Row],[Monthly_Household_Income]]=5,1,0)</f>
        <v>0</v>
      </c>
      <c r="CF636">
        <f>IF(Table13[[#This Row],[Monthly_Household_Income]]=6,1,0)</f>
        <v>1</v>
      </c>
      <c r="CG636">
        <f>IF(Table13[[#This Row],[Monthly_Household_Income]]=7,1,0)</f>
        <v>0</v>
      </c>
      <c r="CH636">
        <f>IF(Table13[[#This Row],[Monthly_Household_Income]]=8,1,0)</f>
        <v>0</v>
      </c>
      <c r="CI636">
        <f>IF(Table13[[#This Row],[Monthly_Household_Income]]=9,1,0)</f>
        <v>0</v>
      </c>
      <c r="CJ636">
        <f>IF(Table13[[#This Row],[Monthly_Household_Income]]=98,1,0)</f>
        <v>0</v>
      </c>
    </row>
    <row r="637" spans="1:88">
      <c r="A637">
        <v>2346</v>
      </c>
      <c r="B637" s="1">
        <v>42971</v>
      </c>
      <c r="C637" t="s">
        <v>32</v>
      </c>
      <c r="D637">
        <v>7</v>
      </c>
      <c r="E637">
        <v>7</v>
      </c>
      <c r="F637">
        <v>9</v>
      </c>
      <c r="G637">
        <v>8</v>
      </c>
      <c r="H637">
        <v>8</v>
      </c>
      <c r="I637">
        <v>7</v>
      </c>
      <c r="J637" t="s">
        <v>15</v>
      </c>
      <c r="K637">
        <v>8</v>
      </c>
      <c r="L637">
        <v>8</v>
      </c>
      <c r="M637">
        <v>7</v>
      </c>
      <c r="N637">
        <v>6</v>
      </c>
      <c r="O637">
        <v>7</v>
      </c>
      <c r="P637">
        <v>8</v>
      </c>
      <c r="Q637">
        <v>8</v>
      </c>
      <c r="R637">
        <v>6</v>
      </c>
      <c r="S637">
        <v>9</v>
      </c>
      <c r="T637">
        <v>9</v>
      </c>
      <c r="U637">
        <v>8</v>
      </c>
      <c r="V637">
        <v>7</v>
      </c>
      <c r="W637">
        <v>7</v>
      </c>
      <c r="X637">
        <v>7</v>
      </c>
      <c r="Y637">
        <v>6</v>
      </c>
      <c r="Z637">
        <v>6</v>
      </c>
      <c r="AA637">
        <v>7</v>
      </c>
      <c r="AB637">
        <v>7</v>
      </c>
      <c r="AC637">
        <v>1</v>
      </c>
      <c r="AD637">
        <f>IF(Table13[[#This Row],[payment]]=1,1,0)</f>
        <v>1</v>
      </c>
      <c r="AE637">
        <f>IF(Table13[[#This Row],[payment]]=2,1,0)</f>
        <v>0</v>
      </c>
      <c r="AF637">
        <f>IF(Table13[[#This Row],[payment]]=3,1,0)</f>
        <v>0</v>
      </c>
      <c r="AG637">
        <v>2</v>
      </c>
      <c r="AH637">
        <f>IF(Table13[[#This Row],[method_payment]]=1,1,0)</f>
        <v>0</v>
      </c>
      <c r="AI637">
        <f>IF(Table13[[#This Row],[method_payment]]=2,1,0)</f>
        <v>1</v>
      </c>
      <c r="AJ637">
        <f>IF(Table13[[#This Row],[method_payment]]=3,1,0)</f>
        <v>0</v>
      </c>
      <c r="AK637">
        <f>IF(Table13[[#This Row],[method_payment]]=5,1,0)</f>
        <v>0</v>
      </c>
      <c r="AL637">
        <f>IF(Table13[[#This Row],[method_payment]]=6,1,0)</f>
        <v>0</v>
      </c>
      <c r="AM637" t="s">
        <v>16</v>
      </c>
      <c r="AN637" t="s">
        <v>16</v>
      </c>
      <c r="AO637">
        <v>2</v>
      </c>
      <c r="AP637" s="2">
        <v>122.33</v>
      </c>
      <c r="AQ637" s="3">
        <f>IF(AND(Table13[[#This Row],[Average_amount_spent_per_visit_last_3_months]]&gt;=1,Table13[[#This Row],[Average_amount_spent_per_visit_last_3_months]]&lt;=999),1,0)</f>
        <v>1</v>
      </c>
      <c r="AR637" s="3">
        <f>IF(AND(Table13[[#This Row],[Average_amount_spent_per_visit_last_3_months]]&gt;=1000,Table13[[#This Row],[Average_amount_spent_per_visit_last_3_months]]&lt;=6700),1,0)</f>
        <v>0</v>
      </c>
      <c r="AS637">
        <v>3</v>
      </c>
      <c r="AT637">
        <v>51</v>
      </c>
      <c r="AU637">
        <f>IF(AND(Table13[[#This Row],[Age]]&gt;=18,Table13[[#This Row],[Age]]&lt;=25),1,0)</f>
        <v>0</v>
      </c>
      <c r="AV637">
        <f>IF(AND(Table13[[#This Row],[Age]]&gt;=26,Table13[[#This Row],[Age]]&lt;=35),1,0)</f>
        <v>0</v>
      </c>
      <c r="AW637">
        <f>IF(AND(Table13[[#This Row],[Age]]&gt;=36,Table13[[#This Row],[Age]]&lt;=45),1,0)</f>
        <v>0</v>
      </c>
      <c r="AX637">
        <f>IF(AND(Table13[[#This Row],[Age]]&gt;=46,Table13[[#This Row],[Age]]&lt;=55),1,0)</f>
        <v>1</v>
      </c>
      <c r="AY637">
        <f>IF(AND(Table13[[#This Row],[Age]]&gt;=56,Table13[[#This Row],[Age]]&lt;=67),1,0)</f>
        <v>0</v>
      </c>
      <c r="AZ637" t="s">
        <v>25</v>
      </c>
      <c r="BA637">
        <f>IF(Table13[[#This Row],[Marital Status]]="Married",1,0)</f>
        <v>1</v>
      </c>
      <c r="BB637">
        <f>IF(Table13[[#This Row],[Marital Status]]="Single",1,0)</f>
        <v>0</v>
      </c>
      <c r="BC637" t="s">
        <v>28</v>
      </c>
      <c r="BD637">
        <f>IF(Table13[[#This Row],[gender]]="Male",1,0)</f>
        <v>0</v>
      </c>
      <c r="BE637">
        <f>IF(Table13[[#This Row],[gender]]="Female",1,0)</f>
        <v>1</v>
      </c>
      <c r="BF637" t="s">
        <v>23</v>
      </c>
      <c r="BG637">
        <f>IF(Table13[[#This Row],[Highest level of Education]]="Did not attend school",1,0)</f>
        <v>0</v>
      </c>
      <c r="BH637">
        <f>IF(Table13[[#This Row],[Highest level of Education]]="K12 completed",1,0)</f>
        <v>0</v>
      </c>
      <c r="BI637">
        <f>IF(Table13[[#This Row],[Highest level of Education]]="High School Completed",1,0)</f>
        <v>0</v>
      </c>
      <c r="BJ637">
        <f>IF(Table13[[#This Row],[Highest level of Education]]="Technical Diploma/Partially completed College",1,0)</f>
        <v>1</v>
      </c>
      <c r="BK637">
        <f>IF(Table13[[#This Row],[Highest level of Education]]="University/College Degree",1,0)</f>
        <v>0</v>
      </c>
      <c r="BL637">
        <f>IF(Table13[[#This Row],[Highest level of Education]]="Post-graduate education",1,0)</f>
        <v>0</v>
      </c>
      <c r="BM637">
        <v>3</v>
      </c>
      <c r="BN637">
        <v>3</v>
      </c>
      <c r="BO637" t="s">
        <v>1</v>
      </c>
      <c r="BP637">
        <f>IF(Table13[[#This Row],[Monthly_Income 1_5500 2_8000 3_11000 4_15000 5_20000 6_27000 7_35000 8_5000 9_51000 98_0]]=1,1,0)</f>
        <v>0</v>
      </c>
      <c r="BQ637">
        <f>IF(Table13[[#This Row],[Monthly_Income 1_5500 2_8000 3_11000 4_15000 5_20000 6_27000 7_35000 8_5000 9_51000 98_0]]=2,1,0)</f>
        <v>0</v>
      </c>
      <c r="BR637">
        <f>IF(Table13[[#This Row],[Monthly_Income 1_5500 2_8000 3_11000 4_15000 5_20000 6_27000 7_35000 8_5000 9_51000 98_0]]=3,1,0)</f>
        <v>0</v>
      </c>
      <c r="BS637">
        <f>IF(Table13[[#This Row],[Monthly_Income 1_5500 2_8000 3_11000 4_15000 5_20000 6_27000 7_35000 8_5000 9_51000 98_0]]=4,1,0)</f>
        <v>0</v>
      </c>
      <c r="BT637">
        <f>IF(Table13[[#This Row],[Monthly_Income 1_5500 2_8000 3_11000 4_15000 5_20000 6_27000 7_35000 8_5000 9_51000 98_0]]=5,1,0)</f>
        <v>0</v>
      </c>
      <c r="BU637">
        <f>IF(Table13[[#This Row],[Monthly_Income 1_5500 2_8000 3_11000 4_15000 5_20000 6_27000 7_35000 8_5000 9_51000 98_0]]=6,1,0)</f>
        <v>0</v>
      </c>
      <c r="BV637">
        <f>IF(Table13[[#This Row],[Monthly_Income 1_5500 2_8000 3_11000 4_15000 5_20000 6_27000 7_35000 8_5000 9_51000 98_0]]=7,1,0)</f>
        <v>0</v>
      </c>
      <c r="BW637">
        <f>IF(Table13[[#This Row],[Monthly_Income 1_5500 2_8000 3_11000 4_15000 5_20000 6_27000 7_35000 8_5000 9_51000 98_0]]=8,1,0)</f>
        <v>0</v>
      </c>
      <c r="BX637">
        <f>IF(Table13[[#This Row],[Monthly_Income 1_5500 2_8000 3_11000 4_15000 5_20000 6_27000 7_35000 8_5000 9_51000 98_0]]=9,1,0)</f>
        <v>0</v>
      </c>
      <c r="BY637">
        <f>IF(Table13[[#This Row],[Monthly_Income 1_5500 2_8000 3_11000 4_15000 5_20000 6_27000 7_35000 8_5000 9_51000 98_0]]=98,1,0)</f>
        <v>0</v>
      </c>
      <c r="BZ637">
        <v>1</v>
      </c>
      <c r="CA637">
        <f>IF(Table13[[#This Row],[Monthly_Household_Income]]=1,1,0)</f>
        <v>1</v>
      </c>
      <c r="CB637">
        <f>IF(Table13[[#This Row],[Monthly_Household_Income]]=2,1,0)</f>
        <v>0</v>
      </c>
      <c r="CC637">
        <f>IF(Table13[[#This Row],[Monthly_Household_Income]]=3,1,0)</f>
        <v>0</v>
      </c>
      <c r="CD637">
        <f>IF(Table13[[#This Row],[Monthly_Household_Income]]=4,1,0)</f>
        <v>0</v>
      </c>
      <c r="CE637">
        <f>IF(Table13[[#This Row],[Monthly_Household_Income]]=5,1,0)</f>
        <v>0</v>
      </c>
      <c r="CF637">
        <f>IF(Table13[[#This Row],[Monthly_Household_Income]]=6,1,0)</f>
        <v>0</v>
      </c>
      <c r="CG637">
        <f>IF(Table13[[#This Row],[Monthly_Household_Income]]=7,1,0)</f>
        <v>0</v>
      </c>
      <c r="CH637">
        <f>IF(Table13[[#This Row],[Monthly_Household_Income]]=8,1,0)</f>
        <v>0</v>
      </c>
      <c r="CI637">
        <f>IF(Table13[[#This Row],[Monthly_Household_Income]]=9,1,0)</f>
        <v>0</v>
      </c>
      <c r="CJ637">
        <f>IF(Table13[[#This Row],[Monthly_Household_Income]]=98,1,0)</f>
        <v>0</v>
      </c>
    </row>
    <row r="638" spans="1:88">
      <c r="A638">
        <v>2349</v>
      </c>
      <c r="B638" s="1">
        <v>42990</v>
      </c>
      <c r="C638" t="s">
        <v>39</v>
      </c>
      <c r="D638">
        <v>9</v>
      </c>
      <c r="E638">
        <v>9</v>
      </c>
      <c r="F638">
        <v>8</v>
      </c>
      <c r="G638">
        <v>8</v>
      </c>
      <c r="H638">
        <v>8</v>
      </c>
      <c r="I638">
        <v>7</v>
      </c>
      <c r="J638" t="s">
        <v>15</v>
      </c>
      <c r="K638">
        <v>9</v>
      </c>
      <c r="L638">
        <v>8</v>
      </c>
      <c r="M638">
        <v>7</v>
      </c>
      <c r="N638">
        <v>9</v>
      </c>
      <c r="O638">
        <v>8</v>
      </c>
      <c r="P638">
        <v>7</v>
      </c>
      <c r="Q638">
        <v>6</v>
      </c>
      <c r="R638">
        <v>6</v>
      </c>
      <c r="S638">
        <v>7</v>
      </c>
      <c r="T638">
        <v>8</v>
      </c>
      <c r="U638">
        <v>7</v>
      </c>
      <c r="V638">
        <v>8</v>
      </c>
      <c r="W638">
        <v>6</v>
      </c>
      <c r="X638">
        <v>6</v>
      </c>
      <c r="Y638">
        <v>7</v>
      </c>
      <c r="Z638">
        <v>9</v>
      </c>
      <c r="AA638">
        <v>9</v>
      </c>
      <c r="AB638">
        <v>8</v>
      </c>
      <c r="AC638">
        <v>3</v>
      </c>
      <c r="AD638">
        <f>IF(Table13[[#This Row],[payment]]=1,1,0)</f>
        <v>0</v>
      </c>
      <c r="AE638">
        <f>IF(Table13[[#This Row],[payment]]=2,1,0)</f>
        <v>0</v>
      </c>
      <c r="AF638">
        <f>IF(Table13[[#This Row],[payment]]=3,1,0)</f>
        <v>1</v>
      </c>
      <c r="AG638">
        <v>5</v>
      </c>
      <c r="AH638">
        <f>IF(Table13[[#This Row],[method_payment]]=1,1,0)</f>
        <v>0</v>
      </c>
      <c r="AI638">
        <f>IF(Table13[[#This Row],[method_payment]]=2,1,0)</f>
        <v>0</v>
      </c>
      <c r="AJ638">
        <f>IF(Table13[[#This Row],[method_payment]]=3,1,0)</f>
        <v>0</v>
      </c>
      <c r="AK638">
        <f>IF(Table13[[#This Row],[method_payment]]=5,1,0)</f>
        <v>1</v>
      </c>
      <c r="AL638">
        <f>IF(Table13[[#This Row],[method_payment]]=6,1,0)</f>
        <v>0</v>
      </c>
      <c r="AM638" t="s">
        <v>15</v>
      </c>
      <c r="AN638" t="s">
        <v>15</v>
      </c>
      <c r="AO638">
        <v>2</v>
      </c>
      <c r="AP638" s="2">
        <v>499.85</v>
      </c>
      <c r="AQ638" s="3">
        <f>IF(AND(Table13[[#This Row],[Average_amount_spent_per_visit_last_3_months]]&gt;=1,Table13[[#This Row],[Average_amount_spent_per_visit_last_3_months]]&lt;=999),1,0)</f>
        <v>1</v>
      </c>
      <c r="AR638" s="3">
        <f>IF(AND(Table13[[#This Row],[Average_amount_spent_per_visit_last_3_months]]&gt;=1000,Table13[[#This Row],[Average_amount_spent_per_visit_last_3_months]]&lt;=6700),1,0)</f>
        <v>0</v>
      </c>
      <c r="AS638">
        <v>1</v>
      </c>
      <c r="AT638">
        <v>36</v>
      </c>
      <c r="AU638">
        <f>IF(AND(Table13[[#This Row],[Age]]&gt;=18,Table13[[#This Row],[Age]]&lt;=25),1,0)</f>
        <v>0</v>
      </c>
      <c r="AV638">
        <f>IF(AND(Table13[[#This Row],[Age]]&gt;=26,Table13[[#This Row],[Age]]&lt;=35),1,0)</f>
        <v>0</v>
      </c>
      <c r="AW638">
        <f>IF(AND(Table13[[#This Row],[Age]]&gt;=36,Table13[[#This Row],[Age]]&lt;=45),1,0)</f>
        <v>1</v>
      </c>
      <c r="AX638">
        <f>IF(AND(Table13[[#This Row],[Age]]&gt;=46,Table13[[#This Row],[Age]]&lt;=55),1,0)</f>
        <v>0</v>
      </c>
      <c r="AY638">
        <f>IF(AND(Table13[[#This Row],[Age]]&gt;=56,Table13[[#This Row],[Age]]&lt;=67),1,0)</f>
        <v>0</v>
      </c>
      <c r="AZ638" t="s">
        <v>25</v>
      </c>
      <c r="BA638">
        <f>IF(Table13[[#This Row],[Marital Status]]="Married",1,0)</f>
        <v>1</v>
      </c>
      <c r="BB638">
        <f>IF(Table13[[#This Row],[Marital Status]]="Single",1,0)</f>
        <v>0</v>
      </c>
      <c r="BC638" t="s">
        <v>28</v>
      </c>
      <c r="BD638">
        <f>IF(Table13[[#This Row],[gender]]="Male",1,0)</f>
        <v>0</v>
      </c>
      <c r="BE638">
        <f>IF(Table13[[#This Row],[gender]]="Female",1,0)</f>
        <v>1</v>
      </c>
      <c r="BF638" t="s">
        <v>23</v>
      </c>
      <c r="BG638">
        <f>IF(Table13[[#This Row],[Highest level of Education]]="Did not attend school",1,0)</f>
        <v>0</v>
      </c>
      <c r="BH638">
        <f>IF(Table13[[#This Row],[Highest level of Education]]="K12 completed",1,0)</f>
        <v>0</v>
      </c>
      <c r="BI638">
        <f>IF(Table13[[#This Row],[Highest level of Education]]="High School Completed",1,0)</f>
        <v>0</v>
      </c>
      <c r="BJ638">
        <f>IF(Table13[[#This Row],[Highest level of Education]]="Technical Diploma/Partially completed College",1,0)</f>
        <v>1</v>
      </c>
      <c r="BK638">
        <f>IF(Table13[[#This Row],[Highest level of Education]]="University/College Degree",1,0)</f>
        <v>0</v>
      </c>
      <c r="BL638">
        <f>IF(Table13[[#This Row],[Highest level of Education]]="Post-graduate education",1,0)</f>
        <v>0</v>
      </c>
      <c r="BM638">
        <v>3</v>
      </c>
      <c r="BN638">
        <v>1</v>
      </c>
      <c r="BO638">
        <v>4</v>
      </c>
      <c r="BP638">
        <f>IF(Table13[[#This Row],[Monthly_Income 1_5500 2_8000 3_11000 4_15000 5_20000 6_27000 7_35000 8_5000 9_51000 98_0]]=1,1,0)</f>
        <v>0</v>
      </c>
      <c r="BQ638">
        <f>IF(Table13[[#This Row],[Monthly_Income 1_5500 2_8000 3_11000 4_15000 5_20000 6_27000 7_35000 8_5000 9_51000 98_0]]=2,1,0)</f>
        <v>0</v>
      </c>
      <c r="BR638">
        <f>IF(Table13[[#This Row],[Monthly_Income 1_5500 2_8000 3_11000 4_15000 5_20000 6_27000 7_35000 8_5000 9_51000 98_0]]=3,1,0)</f>
        <v>0</v>
      </c>
      <c r="BS638">
        <f>IF(Table13[[#This Row],[Monthly_Income 1_5500 2_8000 3_11000 4_15000 5_20000 6_27000 7_35000 8_5000 9_51000 98_0]]=4,1,0)</f>
        <v>1</v>
      </c>
      <c r="BT638">
        <f>IF(Table13[[#This Row],[Monthly_Income 1_5500 2_8000 3_11000 4_15000 5_20000 6_27000 7_35000 8_5000 9_51000 98_0]]=5,1,0)</f>
        <v>0</v>
      </c>
      <c r="BU638">
        <f>IF(Table13[[#This Row],[Monthly_Income 1_5500 2_8000 3_11000 4_15000 5_20000 6_27000 7_35000 8_5000 9_51000 98_0]]=6,1,0)</f>
        <v>0</v>
      </c>
      <c r="BV638">
        <f>IF(Table13[[#This Row],[Monthly_Income 1_5500 2_8000 3_11000 4_15000 5_20000 6_27000 7_35000 8_5000 9_51000 98_0]]=7,1,0)</f>
        <v>0</v>
      </c>
      <c r="BW638">
        <f>IF(Table13[[#This Row],[Monthly_Income 1_5500 2_8000 3_11000 4_15000 5_20000 6_27000 7_35000 8_5000 9_51000 98_0]]=8,1,0)</f>
        <v>0</v>
      </c>
      <c r="BX638">
        <f>IF(Table13[[#This Row],[Monthly_Income 1_5500 2_8000 3_11000 4_15000 5_20000 6_27000 7_35000 8_5000 9_51000 98_0]]=9,1,0)</f>
        <v>0</v>
      </c>
      <c r="BY638">
        <f>IF(Table13[[#This Row],[Monthly_Income 1_5500 2_8000 3_11000 4_15000 5_20000 6_27000 7_35000 8_5000 9_51000 98_0]]=98,1,0)</f>
        <v>0</v>
      </c>
      <c r="BZ638">
        <v>8</v>
      </c>
      <c r="CA638">
        <f>IF(Table13[[#This Row],[Monthly_Household_Income]]=1,1,0)</f>
        <v>0</v>
      </c>
      <c r="CB638">
        <f>IF(Table13[[#This Row],[Monthly_Household_Income]]=2,1,0)</f>
        <v>0</v>
      </c>
      <c r="CC638">
        <f>IF(Table13[[#This Row],[Monthly_Household_Income]]=3,1,0)</f>
        <v>0</v>
      </c>
      <c r="CD638">
        <f>IF(Table13[[#This Row],[Monthly_Household_Income]]=4,1,0)</f>
        <v>0</v>
      </c>
      <c r="CE638">
        <f>IF(Table13[[#This Row],[Monthly_Household_Income]]=5,1,0)</f>
        <v>0</v>
      </c>
      <c r="CF638">
        <f>IF(Table13[[#This Row],[Monthly_Household_Income]]=6,1,0)</f>
        <v>0</v>
      </c>
      <c r="CG638">
        <f>IF(Table13[[#This Row],[Monthly_Household_Income]]=7,1,0)</f>
        <v>0</v>
      </c>
      <c r="CH638">
        <f>IF(Table13[[#This Row],[Monthly_Household_Income]]=8,1,0)</f>
        <v>1</v>
      </c>
      <c r="CI638">
        <f>IF(Table13[[#This Row],[Monthly_Household_Income]]=9,1,0)</f>
        <v>0</v>
      </c>
      <c r="CJ638">
        <f>IF(Table13[[#This Row],[Monthly_Household_Income]]=98,1,0)</f>
        <v>0</v>
      </c>
    </row>
    <row r="639" spans="1:88">
      <c r="A639">
        <v>2350</v>
      </c>
      <c r="B639" s="1">
        <v>43019</v>
      </c>
      <c r="C639" t="s">
        <v>31</v>
      </c>
      <c r="D639">
        <v>10</v>
      </c>
      <c r="E639">
        <v>9</v>
      </c>
      <c r="F639">
        <v>9</v>
      </c>
      <c r="G639">
        <v>10</v>
      </c>
      <c r="H639">
        <v>9</v>
      </c>
      <c r="I639">
        <v>8</v>
      </c>
      <c r="J639" t="s">
        <v>16</v>
      </c>
      <c r="K639">
        <v>10</v>
      </c>
      <c r="L639">
        <v>10</v>
      </c>
      <c r="M639">
        <v>9</v>
      </c>
      <c r="N639">
        <v>10</v>
      </c>
      <c r="O639">
        <v>9</v>
      </c>
      <c r="P639">
        <v>10</v>
      </c>
      <c r="Q639">
        <v>9</v>
      </c>
      <c r="R639">
        <v>10</v>
      </c>
      <c r="S639">
        <v>10</v>
      </c>
      <c r="T639">
        <v>9</v>
      </c>
      <c r="U639">
        <v>8</v>
      </c>
      <c r="V639">
        <v>8</v>
      </c>
      <c r="W639">
        <v>9</v>
      </c>
      <c r="X639">
        <v>0</v>
      </c>
      <c r="Y639">
        <v>10</v>
      </c>
      <c r="Z639">
        <v>9</v>
      </c>
      <c r="AA639">
        <v>9</v>
      </c>
      <c r="AB639">
        <v>0</v>
      </c>
      <c r="AC639">
        <v>2</v>
      </c>
      <c r="AD639">
        <f>IF(Table13[[#This Row],[payment]]=1,1,0)</f>
        <v>0</v>
      </c>
      <c r="AE639">
        <f>IF(Table13[[#This Row],[payment]]=2,1,0)</f>
        <v>1</v>
      </c>
      <c r="AF639">
        <f>IF(Table13[[#This Row],[payment]]=3,1,0)</f>
        <v>0</v>
      </c>
      <c r="AG639">
        <v>2</v>
      </c>
      <c r="AH639">
        <f>IF(Table13[[#This Row],[method_payment]]=1,1,0)</f>
        <v>0</v>
      </c>
      <c r="AI639">
        <f>IF(Table13[[#This Row],[method_payment]]=2,1,0)</f>
        <v>1</v>
      </c>
      <c r="AJ639">
        <f>IF(Table13[[#This Row],[method_payment]]=3,1,0)</f>
        <v>0</v>
      </c>
      <c r="AK639">
        <f>IF(Table13[[#This Row],[method_payment]]=5,1,0)</f>
        <v>0</v>
      </c>
      <c r="AL639">
        <f>IF(Table13[[#This Row],[method_payment]]=6,1,0)</f>
        <v>0</v>
      </c>
      <c r="AM639" t="s">
        <v>15</v>
      </c>
      <c r="AN639" t="s">
        <v>16</v>
      </c>
      <c r="AO639">
        <v>3</v>
      </c>
      <c r="AP639" s="2">
        <v>555.98</v>
      </c>
      <c r="AQ639" s="3">
        <f>IF(AND(Table13[[#This Row],[Average_amount_spent_per_visit_last_3_months]]&gt;=1,Table13[[#This Row],[Average_amount_spent_per_visit_last_3_months]]&lt;=999),1,0)</f>
        <v>1</v>
      </c>
      <c r="AR639" s="3">
        <f>IF(AND(Table13[[#This Row],[Average_amount_spent_per_visit_last_3_months]]&gt;=1000,Table13[[#This Row],[Average_amount_spent_per_visit_last_3_months]]&lt;=6700),1,0)</f>
        <v>0</v>
      </c>
      <c r="AS639">
        <v>2</v>
      </c>
      <c r="AT639">
        <v>47</v>
      </c>
      <c r="AU639">
        <f>IF(AND(Table13[[#This Row],[Age]]&gt;=18,Table13[[#This Row],[Age]]&lt;=25),1,0)</f>
        <v>0</v>
      </c>
      <c r="AV639">
        <f>IF(AND(Table13[[#This Row],[Age]]&gt;=26,Table13[[#This Row],[Age]]&lt;=35),1,0)</f>
        <v>0</v>
      </c>
      <c r="AW639">
        <f>IF(AND(Table13[[#This Row],[Age]]&gt;=36,Table13[[#This Row],[Age]]&lt;=45),1,0)</f>
        <v>0</v>
      </c>
      <c r="AX639">
        <f>IF(AND(Table13[[#This Row],[Age]]&gt;=46,Table13[[#This Row],[Age]]&lt;=55),1,0)</f>
        <v>1</v>
      </c>
      <c r="AY639">
        <f>IF(AND(Table13[[#This Row],[Age]]&gt;=56,Table13[[#This Row],[Age]]&lt;=67),1,0)</f>
        <v>0</v>
      </c>
      <c r="AZ639" t="s">
        <v>25</v>
      </c>
      <c r="BA639">
        <f>IF(Table13[[#This Row],[Marital Status]]="Married",1,0)</f>
        <v>1</v>
      </c>
      <c r="BB639">
        <f>IF(Table13[[#This Row],[Marital Status]]="Single",1,0)</f>
        <v>0</v>
      </c>
      <c r="BC639" t="s">
        <v>27</v>
      </c>
      <c r="BD639">
        <f>IF(Table13[[#This Row],[gender]]="Male",1,0)</f>
        <v>1</v>
      </c>
      <c r="BE639">
        <f>IF(Table13[[#This Row],[gender]]="Female",1,0)</f>
        <v>0</v>
      </c>
      <c r="BF639" t="s">
        <v>19</v>
      </c>
      <c r="BG639">
        <f>IF(Table13[[#This Row],[Highest level of Education]]="Did not attend school",1,0)</f>
        <v>0</v>
      </c>
      <c r="BH639">
        <f>IF(Table13[[#This Row],[Highest level of Education]]="K12 completed",1,0)</f>
        <v>0</v>
      </c>
      <c r="BI639">
        <f>IF(Table13[[#This Row],[Highest level of Education]]="High School Completed",1,0)</f>
        <v>0</v>
      </c>
      <c r="BJ639">
        <f>IF(Table13[[#This Row],[Highest level of Education]]="Technical Diploma/Partially completed College",1,0)</f>
        <v>0</v>
      </c>
      <c r="BK639">
        <f>IF(Table13[[#This Row],[Highest level of Education]]="University/College Degree",1,0)</f>
        <v>1</v>
      </c>
      <c r="BL639">
        <f>IF(Table13[[#This Row],[Highest level of Education]]="Post-graduate education",1,0)</f>
        <v>0</v>
      </c>
      <c r="BM639">
        <v>4</v>
      </c>
      <c r="BN639">
        <v>1</v>
      </c>
      <c r="BO639">
        <v>5</v>
      </c>
      <c r="BP639">
        <f>IF(Table13[[#This Row],[Monthly_Income 1_5500 2_8000 3_11000 4_15000 5_20000 6_27000 7_35000 8_5000 9_51000 98_0]]=1,1,0)</f>
        <v>0</v>
      </c>
      <c r="BQ639">
        <f>IF(Table13[[#This Row],[Monthly_Income 1_5500 2_8000 3_11000 4_15000 5_20000 6_27000 7_35000 8_5000 9_51000 98_0]]=2,1,0)</f>
        <v>0</v>
      </c>
      <c r="BR639">
        <f>IF(Table13[[#This Row],[Monthly_Income 1_5500 2_8000 3_11000 4_15000 5_20000 6_27000 7_35000 8_5000 9_51000 98_0]]=3,1,0)</f>
        <v>0</v>
      </c>
      <c r="BS639">
        <f>IF(Table13[[#This Row],[Monthly_Income 1_5500 2_8000 3_11000 4_15000 5_20000 6_27000 7_35000 8_5000 9_51000 98_0]]=4,1,0)</f>
        <v>0</v>
      </c>
      <c r="BT639">
        <f>IF(Table13[[#This Row],[Monthly_Income 1_5500 2_8000 3_11000 4_15000 5_20000 6_27000 7_35000 8_5000 9_51000 98_0]]=5,1,0)</f>
        <v>1</v>
      </c>
      <c r="BU639">
        <f>IF(Table13[[#This Row],[Monthly_Income 1_5500 2_8000 3_11000 4_15000 5_20000 6_27000 7_35000 8_5000 9_51000 98_0]]=6,1,0)</f>
        <v>0</v>
      </c>
      <c r="BV639">
        <f>IF(Table13[[#This Row],[Monthly_Income 1_5500 2_8000 3_11000 4_15000 5_20000 6_27000 7_35000 8_5000 9_51000 98_0]]=7,1,0)</f>
        <v>0</v>
      </c>
      <c r="BW639">
        <f>IF(Table13[[#This Row],[Monthly_Income 1_5500 2_8000 3_11000 4_15000 5_20000 6_27000 7_35000 8_5000 9_51000 98_0]]=8,1,0)</f>
        <v>0</v>
      </c>
      <c r="BX639">
        <f>IF(Table13[[#This Row],[Monthly_Income 1_5500 2_8000 3_11000 4_15000 5_20000 6_27000 7_35000 8_5000 9_51000 98_0]]=9,1,0)</f>
        <v>0</v>
      </c>
      <c r="BY639">
        <f>IF(Table13[[#This Row],[Monthly_Income 1_5500 2_8000 3_11000 4_15000 5_20000 6_27000 7_35000 8_5000 9_51000 98_0]]=98,1,0)</f>
        <v>0</v>
      </c>
      <c r="BZ639">
        <v>6</v>
      </c>
      <c r="CA639">
        <f>IF(Table13[[#This Row],[Monthly_Household_Income]]=1,1,0)</f>
        <v>0</v>
      </c>
      <c r="CB639">
        <f>IF(Table13[[#This Row],[Monthly_Household_Income]]=2,1,0)</f>
        <v>0</v>
      </c>
      <c r="CC639">
        <f>IF(Table13[[#This Row],[Monthly_Household_Income]]=3,1,0)</f>
        <v>0</v>
      </c>
      <c r="CD639">
        <f>IF(Table13[[#This Row],[Monthly_Household_Income]]=4,1,0)</f>
        <v>0</v>
      </c>
      <c r="CE639">
        <f>IF(Table13[[#This Row],[Monthly_Household_Income]]=5,1,0)</f>
        <v>0</v>
      </c>
      <c r="CF639">
        <f>IF(Table13[[#This Row],[Monthly_Household_Income]]=6,1,0)</f>
        <v>1</v>
      </c>
      <c r="CG639">
        <f>IF(Table13[[#This Row],[Monthly_Household_Income]]=7,1,0)</f>
        <v>0</v>
      </c>
      <c r="CH639">
        <f>IF(Table13[[#This Row],[Monthly_Household_Income]]=8,1,0)</f>
        <v>0</v>
      </c>
      <c r="CI639">
        <f>IF(Table13[[#This Row],[Monthly_Household_Income]]=9,1,0)</f>
        <v>0</v>
      </c>
      <c r="CJ639">
        <f>IF(Table13[[#This Row],[Monthly_Household_Income]]=98,1,0)</f>
        <v>0</v>
      </c>
    </row>
    <row r="640" spans="1:88">
      <c r="A640">
        <v>2351</v>
      </c>
      <c r="B640" s="1">
        <v>43191</v>
      </c>
      <c r="C640" t="s">
        <v>6</v>
      </c>
      <c r="D640">
        <v>9</v>
      </c>
      <c r="E640">
        <v>9</v>
      </c>
      <c r="F640">
        <v>8</v>
      </c>
      <c r="G640">
        <v>9</v>
      </c>
      <c r="H640">
        <v>8</v>
      </c>
      <c r="I640">
        <v>9</v>
      </c>
      <c r="J640" t="s">
        <v>15</v>
      </c>
      <c r="K640">
        <v>9</v>
      </c>
      <c r="L640">
        <v>8</v>
      </c>
      <c r="M640">
        <v>8</v>
      </c>
      <c r="N640">
        <v>10</v>
      </c>
      <c r="O640">
        <v>10</v>
      </c>
      <c r="P640">
        <v>9</v>
      </c>
      <c r="Q640">
        <v>10</v>
      </c>
      <c r="R640">
        <v>8</v>
      </c>
      <c r="S640">
        <v>8</v>
      </c>
      <c r="T640">
        <v>9</v>
      </c>
      <c r="U640">
        <v>9</v>
      </c>
      <c r="V640">
        <v>8</v>
      </c>
      <c r="W640">
        <v>10</v>
      </c>
      <c r="X640">
        <v>10</v>
      </c>
      <c r="Y640">
        <v>8</v>
      </c>
      <c r="Z640">
        <v>8</v>
      </c>
      <c r="AA640">
        <v>9</v>
      </c>
      <c r="AB640">
        <v>9</v>
      </c>
      <c r="AC640">
        <v>2</v>
      </c>
      <c r="AD640">
        <f>IF(Table13[[#This Row],[payment]]=1,1,0)</f>
        <v>0</v>
      </c>
      <c r="AE640">
        <f>IF(Table13[[#This Row],[payment]]=2,1,0)</f>
        <v>1</v>
      </c>
      <c r="AF640">
        <f>IF(Table13[[#This Row],[payment]]=3,1,0)</f>
        <v>0</v>
      </c>
      <c r="AG640">
        <v>1</v>
      </c>
      <c r="AH640">
        <f>IF(Table13[[#This Row],[method_payment]]=1,1,0)</f>
        <v>1</v>
      </c>
      <c r="AI640">
        <f>IF(Table13[[#This Row],[method_payment]]=2,1,0)</f>
        <v>0</v>
      </c>
      <c r="AJ640">
        <f>IF(Table13[[#This Row],[method_payment]]=3,1,0)</f>
        <v>0</v>
      </c>
      <c r="AK640">
        <f>IF(Table13[[#This Row],[method_payment]]=5,1,0)</f>
        <v>0</v>
      </c>
      <c r="AL640">
        <f>IF(Table13[[#This Row],[method_payment]]=6,1,0)</f>
        <v>0</v>
      </c>
      <c r="AM640" t="s">
        <v>16</v>
      </c>
      <c r="AN640" t="s">
        <v>15</v>
      </c>
      <c r="AO640">
        <v>1</v>
      </c>
      <c r="AP640" s="2">
        <v>291.43</v>
      </c>
      <c r="AQ640" s="3">
        <f>IF(AND(Table13[[#This Row],[Average_amount_spent_per_visit_last_3_months]]&gt;=1,Table13[[#This Row],[Average_amount_spent_per_visit_last_3_months]]&lt;=999),1,0)</f>
        <v>1</v>
      </c>
      <c r="AR640" s="3">
        <f>IF(AND(Table13[[#This Row],[Average_amount_spent_per_visit_last_3_months]]&gt;=1000,Table13[[#This Row],[Average_amount_spent_per_visit_last_3_months]]&lt;=6700),1,0)</f>
        <v>0</v>
      </c>
      <c r="AS640">
        <v>3</v>
      </c>
      <c r="AT640">
        <v>43</v>
      </c>
      <c r="AU640">
        <f>IF(AND(Table13[[#This Row],[Age]]&gt;=18,Table13[[#This Row],[Age]]&lt;=25),1,0)</f>
        <v>0</v>
      </c>
      <c r="AV640">
        <f>IF(AND(Table13[[#This Row],[Age]]&gt;=26,Table13[[#This Row],[Age]]&lt;=35),1,0)</f>
        <v>0</v>
      </c>
      <c r="AW640">
        <f>IF(AND(Table13[[#This Row],[Age]]&gt;=36,Table13[[#This Row],[Age]]&lt;=45),1,0)</f>
        <v>1</v>
      </c>
      <c r="AX640">
        <f>IF(AND(Table13[[#This Row],[Age]]&gt;=46,Table13[[#This Row],[Age]]&lt;=55),1,0)</f>
        <v>0</v>
      </c>
      <c r="AY640">
        <f>IF(AND(Table13[[#This Row],[Age]]&gt;=56,Table13[[#This Row],[Age]]&lt;=67),1,0)</f>
        <v>0</v>
      </c>
      <c r="AZ640" t="s">
        <v>25</v>
      </c>
      <c r="BA640">
        <f>IF(Table13[[#This Row],[Marital Status]]="Married",1,0)</f>
        <v>1</v>
      </c>
      <c r="BB640">
        <f>IF(Table13[[#This Row],[Marital Status]]="Single",1,0)</f>
        <v>0</v>
      </c>
      <c r="BC640" t="s">
        <v>28</v>
      </c>
      <c r="BD640">
        <f>IF(Table13[[#This Row],[gender]]="Male",1,0)</f>
        <v>0</v>
      </c>
      <c r="BE640">
        <f>IF(Table13[[#This Row],[gender]]="Female",1,0)</f>
        <v>1</v>
      </c>
      <c r="BF640" t="s">
        <v>19</v>
      </c>
      <c r="BG640">
        <f>IF(Table13[[#This Row],[Highest level of Education]]="Did not attend school",1,0)</f>
        <v>0</v>
      </c>
      <c r="BH640">
        <f>IF(Table13[[#This Row],[Highest level of Education]]="K12 completed",1,0)</f>
        <v>0</v>
      </c>
      <c r="BI640">
        <f>IF(Table13[[#This Row],[Highest level of Education]]="High School Completed",1,0)</f>
        <v>0</v>
      </c>
      <c r="BJ640">
        <f>IF(Table13[[#This Row],[Highest level of Education]]="Technical Diploma/Partially completed College",1,0)</f>
        <v>0</v>
      </c>
      <c r="BK640">
        <f>IF(Table13[[#This Row],[Highest level of Education]]="University/College Degree",1,0)</f>
        <v>1</v>
      </c>
      <c r="BL640">
        <f>IF(Table13[[#This Row],[Highest level of Education]]="Post-graduate education",1,0)</f>
        <v>0</v>
      </c>
      <c r="BM640">
        <v>1</v>
      </c>
      <c r="BN640">
        <v>1</v>
      </c>
      <c r="BO640">
        <v>98</v>
      </c>
      <c r="BP640">
        <f>IF(Table13[[#This Row],[Monthly_Income 1_5500 2_8000 3_11000 4_15000 5_20000 6_27000 7_35000 8_5000 9_51000 98_0]]=1,1,0)</f>
        <v>0</v>
      </c>
      <c r="BQ640">
        <f>IF(Table13[[#This Row],[Monthly_Income 1_5500 2_8000 3_11000 4_15000 5_20000 6_27000 7_35000 8_5000 9_51000 98_0]]=2,1,0)</f>
        <v>0</v>
      </c>
      <c r="BR640">
        <f>IF(Table13[[#This Row],[Monthly_Income 1_5500 2_8000 3_11000 4_15000 5_20000 6_27000 7_35000 8_5000 9_51000 98_0]]=3,1,0)</f>
        <v>0</v>
      </c>
      <c r="BS640">
        <f>IF(Table13[[#This Row],[Monthly_Income 1_5500 2_8000 3_11000 4_15000 5_20000 6_27000 7_35000 8_5000 9_51000 98_0]]=4,1,0)</f>
        <v>0</v>
      </c>
      <c r="BT640">
        <f>IF(Table13[[#This Row],[Monthly_Income 1_5500 2_8000 3_11000 4_15000 5_20000 6_27000 7_35000 8_5000 9_51000 98_0]]=5,1,0)</f>
        <v>0</v>
      </c>
      <c r="BU640">
        <f>IF(Table13[[#This Row],[Monthly_Income 1_5500 2_8000 3_11000 4_15000 5_20000 6_27000 7_35000 8_5000 9_51000 98_0]]=6,1,0)</f>
        <v>0</v>
      </c>
      <c r="BV640">
        <f>IF(Table13[[#This Row],[Monthly_Income 1_5500 2_8000 3_11000 4_15000 5_20000 6_27000 7_35000 8_5000 9_51000 98_0]]=7,1,0)</f>
        <v>0</v>
      </c>
      <c r="BW640">
        <f>IF(Table13[[#This Row],[Monthly_Income 1_5500 2_8000 3_11000 4_15000 5_20000 6_27000 7_35000 8_5000 9_51000 98_0]]=8,1,0)</f>
        <v>0</v>
      </c>
      <c r="BX640">
        <f>IF(Table13[[#This Row],[Monthly_Income 1_5500 2_8000 3_11000 4_15000 5_20000 6_27000 7_35000 8_5000 9_51000 98_0]]=9,1,0)</f>
        <v>0</v>
      </c>
      <c r="BY640">
        <f>IF(Table13[[#This Row],[Monthly_Income 1_5500 2_8000 3_11000 4_15000 5_20000 6_27000 7_35000 8_5000 9_51000 98_0]]=98,1,0)</f>
        <v>1</v>
      </c>
      <c r="BZ640">
        <v>98</v>
      </c>
      <c r="CA640">
        <f>IF(Table13[[#This Row],[Monthly_Household_Income]]=1,1,0)</f>
        <v>0</v>
      </c>
      <c r="CB640">
        <f>IF(Table13[[#This Row],[Monthly_Household_Income]]=2,1,0)</f>
        <v>0</v>
      </c>
      <c r="CC640">
        <f>IF(Table13[[#This Row],[Monthly_Household_Income]]=3,1,0)</f>
        <v>0</v>
      </c>
      <c r="CD640">
        <f>IF(Table13[[#This Row],[Monthly_Household_Income]]=4,1,0)</f>
        <v>0</v>
      </c>
      <c r="CE640">
        <f>IF(Table13[[#This Row],[Monthly_Household_Income]]=5,1,0)</f>
        <v>0</v>
      </c>
      <c r="CF640">
        <f>IF(Table13[[#This Row],[Monthly_Household_Income]]=6,1,0)</f>
        <v>0</v>
      </c>
      <c r="CG640">
        <f>IF(Table13[[#This Row],[Monthly_Household_Income]]=7,1,0)</f>
        <v>0</v>
      </c>
      <c r="CH640">
        <f>IF(Table13[[#This Row],[Monthly_Household_Income]]=8,1,0)</f>
        <v>0</v>
      </c>
      <c r="CI640">
        <f>IF(Table13[[#This Row],[Monthly_Household_Income]]=9,1,0)</f>
        <v>0</v>
      </c>
      <c r="CJ640">
        <f>IF(Table13[[#This Row],[Monthly_Household_Income]]=98,1,0)</f>
        <v>1</v>
      </c>
    </row>
    <row r="641" spans="1:88">
      <c r="A641">
        <v>2352</v>
      </c>
      <c r="B641" s="1">
        <v>42966</v>
      </c>
      <c r="C641" t="s">
        <v>31</v>
      </c>
      <c r="D641">
        <v>7</v>
      </c>
      <c r="E641">
        <v>8</v>
      </c>
      <c r="F641">
        <v>9</v>
      </c>
      <c r="G641">
        <v>7</v>
      </c>
      <c r="H641">
        <v>7</v>
      </c>
      <c r="I641">
        <v>4</v>
      </c>
      <c r="J641" t="s">
        <v>15</v>
      </c>
      <c r="K641">
        <v>8</v>
      </c>
      <c r="L641">
        <v>6</v>
      </c>
      <c r="M641">
        <v>7</v>
      </c>
      <c r="N641">
        <v>7</v>
      </c>
      <c r="O641">
        <v>8</v>
      </c>
      <c r="P641">
        <v>10</v>
      </c>
      <c r="Q641">
        <v>7</v>
      </c>
      <c r="R641">
        <v>9</v>
      </c>
      <c r="S641">
        <v>8</v>
      </c>
      <c r="T641">
        <v>7</v>
      </c>
      <c r="U641">
        <v>8</v>
      </c>
      <c r="V641">
        <v>7</v>
      </c>
      <c r="W641">
        <v>8</v>
      </c>
      <c r="X641">
        <v>0</v>
      </c>
      <c r="Y641">
        <v>6</v>
      </c>
      <c r="Z641">
        <v>6</v>
      </c>
      <c r="AA641">
        <v>8</v>
      </c>
      <c r="AB641">
        <v>0</v>
      </c>
      <c r="AC641">
        <v>2</v>
      </c>
      <c r="AD641">
        <f>IF(Table13[[#This Row],[payment]]=1,1,0)</f>
        <v>0</v>
      </c>
      <c r="AE641">
        <f>IF(Table13[[#This Row],[payment]]=2,1,0)</f>
        <v>1</v>
      </c>
      <c r="AF641">
        <f>IF(Table13[[#This Row],[payment]]=3,1,0)</f>
        <v>0</v>
      </c>
      <c r="AG641">
        <v>2</v>
      </c>
      <c r="AH641">
        <f>IF(Table13[[#This Row],[method_payment]]=1,1,0)</f>
        <v>0</v>
      </c>
      <c r="AI641">
        <f>IF(Table13[[#This Row],[method_payment]]=2,1,0)</f>
        <v>1</v>
      </c>
      <c r="AJ641">
        <f>IF(Table13[[#This Row],[method_payment]]=3,1,0)</f>
        <v>0</v>
      </c>
      <c r="AK641">
        <f>IF(Table13[[#This Row],[method_payment]]=5,1,0)</f>
        <v>0</v>
      </c>
      <c r="AL641">
        <f>IF(Table13[[#This Row],[method_payment]]=6,1,0)</f>
        <v>0</v>
      </c>
      <c r="AM641" t="s">
        <v>16</v>
      </c>
      <c r="AN641" t="s">
        <v>16</v>
      </c>
      <c r="AO641">
        <v>1</v>
      </c>
      <c r="AP641" s="2">
        <v>124.61</v>
      </c>
      <c r="AQ641" s="3">
        <f>IF(AND(Table13[[#This Row],[Average_amount_spent_per_visit_last_3_months]]&gt;=1,Table13[[#This Row],[Average_amount_spent_per_visit_last_3_months]]&lt;=999),1,0)</f>
        <v>1</v>
      </c>
      <c r="AR641" s="3">
        <f>IF(AND(Table13[[#This Row],[Average_amount_spent_per_visit_last_3_months]]&gt;=1000,Table13[[#This Row],[Average_amount_spent_per_visit_last_3_months]]&lt;=6700),1,0)</f>
        <v>0</v>
      </c>
      <c r="AS641">
        <v>2</v>
      </c>
      <c r="AT641">
        <v>46</v>
      </c>
      <c r="AU641">
        <f>IF(AND(Table13[[#This Row],[Age]]&gt;=18,Table13[[#This Row],[Age]]&lt;=25),1,0)</f>
        <v>0</v>
      </c>
      <c r="AV641">
        <f>IF(AND(Table13[[#This Row],[Age]]&gt;=26,Table13[[#This Row],[Age]]&lt;=35),1,0)</f>
        <v>0</v>
      </c>
      <c r="AW641">
        <f>IF(AND(Table13[[#This Row],[Age]]&gt;=36,Table13[[#This Row],[Age]]&lt;=45),1,0)</f>
        <v>0</v>
      </c>
      <c r="AX641">
        <f>IF(AND(Table13[[#This Row],[Age]]&gt;=46,Table13[[#This Row],[Age]]&lt;=55),1,0)</f>
        <v>1</v>
      </c>
      <c r="AY641">
        <f>IF(AND(Table13[[#This Row],[Age]]&gt;=56,Table13[[#This Row],[Age]]&lt;=67),1,0)</f>
        <v>0</v>
      </c>
      <c r="AZ641" t="s">
        <v>25</v>
      </c>
      <c r="BA641">
        <f>IF(Table13[[#This Row],[Marital Status]]="Married",1,0)</f>
        <v>1</v>
      </c>
      <c r="BB641">
        <f>IF(Table13[[#This Row],[Marital Status]]="Single",1,0)</f>
        <v>0</v>
      </c>
      <c r="BC641" t="s">
        <v>27</v>
      </c>
      <c r="BD641">
        <f>IF(Table13[[#This Row],[gender]]="Male",1,0)</f>
        <v>1</v>
      </c>
      <c r="BE641">
        <f>IF(Table13[[#This Row],[gender]]="Female",1,0)</f>
        <v>0</v>
      </c>
      <c r="BF641" t="s">
        <v>18</v>
      </c>
      <c r="BG641">
        <f>IF(Table13[[#This Row],[Highest level of Education]]="Did not attend school",1,0)</f>
        <v>0</v>
      </c>
      <c r="BH641">
        <f>IF(Table13[[#This Row],[Highest level of Education]]="K12 completed",1,0)</f>
        <v>0</v>
      </c>
      <c r="BI641">
        <f>IF(Table13[[#This Row],[Highest level of Education]]="High School Completed",1,0)</f>
        <v>0</v>
      </c>
      <c r="BJ641">
        <f>IF(Table13[[#This Row],[Highest level of Education]]="Technical Diploma/Partially completed College",1,0)</f>
        <v>0</v>
      </c>
      <c r="BK641">
        <f>IF(Table13[[#This Row],[Highest level of Education]]="University/College Degree",1,0)</f>
        <v>0</v>
      </c>
      <c r="BL641">
        <f>IF(Table13[[#This Row],[Highest level of Education]]="Post-graduate education",1,0)</f>
        <v>1</v>
      </c>
      <c r="BM641">
        <v>3</v>
      </c>
      <c r="BN641">
        <v>1</v>
      </c>
      <c r="BO641">
        <v>6</v>
      </c>
      <c r="BP641">
        <f>IF(Table13[[#This Row],[Monthly_Income 1_5500 2_8000 3_11000 4_15000 5_20000 6_27000 7_35000 8_5000 9_51000 98_0]]=1,1,0)</f>
        <v>0</v>
      </c>
      <c r="BQ641">
        <f>IF(Table13[[#This Row],[Monthly_Income 1_5500 2_8000 3_11000 4_15000 5_20000 6_27000 7_35000 8_5000 9_51000 98_0]]=2,1,0)</f>
        <v>0</v>
      </c>
      <c r="BR641">
        <f>IF(Table13[[#This Row],[Monthly_Income 1_5500 2_8000 3_11000 4_15000 5_20000 6_27000 7_35000 8_5000 9_51000 98_0]]=3,1,0)</f>
        <v>0</v>
      </c>
      <c r="BS641">
        <f>IF(Table13[[#This Row],[Monthly_Income 1_5500 2_8000 3_11000 4_15000 5_20000 6_27000 7_35000 8_5000 9_51000 98_0]]=4,1,0)</f>
        <v>0</v>
      </c>
      <c r="BT641">
        <f>IF(Table13[[#This Row],[Monthly_Income 1_5500 2_8000 3_11000 4_15000 5_20000 6_27000 7_35000 8_5000 9_51000 98_0]]=5,1,0)</f>
        <v>0</v>
      </c>
      <c r="BU641">
        <f>IF(Table13[[#This Row],[Monthly_Income 1_5500 2_8000 3_11000 4_15000 5_20000 6_27000 7_35000 8_5000 9_51000 98_0]]=6,1,0)</f>
        <v>1</v>
      </c>
      <c r="BV641">
        <f>IF(Table13[[#This Row],[Monthly_Income 1_5500 2_8000 3_11000 4_15000 5_20000 6_27000 7_35000 8_5000 9_51000 98_0]]=7,1,0)</f>
        <v>0</v>
      </c>
      <c r="BW641">
        <f>IF(Table13[[#This Row],[Monthly_Income 1_5500 2_8000 3_11000 4_15000 5_20000 6_27000 7_35000 8_5000 9_51000 98_0]]=8,1,0)</f>
        <v>0</v>
      </c>
      <c r="BX641">
        <f>IF(Table13[[#This Row],[Monthly_Income 1_5500 2_8000 3_11000 4_15000 5_20000 6_27000 7_35000 8_5000 9_51000 98_0]]=9,1,0)</f>
        <v>0</v>
      </c>
      <c r="BY641">
        <f>IF(Table13[[#This Row],[Monthly_Income 1_5500 2_8000 3_11000 4_15000 5_20000 6_27000 7_35000 8_5000 9_51000 98_0]]=98,1,0)</f>
        <v>0</v>
      </c>
      <c r="BZ641">
        <v>9</v>
      </c>
      <c r="CA641">
        <f>IF(Table13[[#This Row],[Monthly_Household_Income]]=1,1,0)</f>
        <v>0</v>
      </c>
      <c r="CB641">
        <f>IF(Table13[[#This Row],[Monthly_Household_Income]]=2,1,0)</f>
        <v>0</v>
      </c>
      <c r="CC641">
        <f>IF(Table13[[#This Row],[Monthly_Household_Income]]=3,1,0)</f>
        <v>0</v>
      </c>
      <c r="CD641">
        <f>IF(Table13[[#This Row],[Monthly_Household_Income]]=4,1,0)</f>
        <v>0</v>
      </c>
      <c r="CE641">
        <f>IF(Table13[[#This Row],[Monthly_Household_Income]]=5,1,0)</f>
        <v>0</v>
      </c>
      <c r="CF641">
        <f>IF(Table13[[#This Row],[Monthly_Household_Income]]=6,1,0)</f>
        <v>0</v>
      </c>
      <c r="CG641">
        <f>IF(Table13[[#This Row],[Monthly_Household_Income]]=7,1,0)</f>
        <v>0</v>
      </c>
      <c r="CH641">
        <f>IF(Table13[[#This Row],[Monthly_Household_Income]]=8,1,0)</f>
        <v>0</v>
      </c>
      <c r="CI641">
        <f>IF(Table13[[#This Row],[Monthly_Household_Income]]=9,1,0)</f>
        <v>1</v>
      </c>
      <c r="CJ641">
        <f>IF(Table13[[#This Row],[Monthly_Household_Income]]=98,1,0)</f>
        <v>0</v>
      </c>
    </row>
    <row r="642" spans="1:88">
      <c r="A642">
        <v>2353</v>
      </c>
      <c r="B642" s="1">
        <v>43098</v>
      </c>
      <c r="C642" t="s">
        <v>34</v>
      </c>
      <c r="D642">
        <v>8</v>
      </c>
      <c r="E642">
        <v>9</v>
      </c>
      <c r="F642">
        <v>7</v>
      </c>
      <c r="G642">
        <v>8</v>
      </c>
      <c r="H642">
        <v>9</v>
      </c>
      <c r="I642">
        <v>8</v>
      </c>
      <c r="J642" t="s">
        <v>16</v>
      </c>
      <c r="K642">
        <v>7</v>
      </c>
      <c r="L642">
        <v>7</v>
      </c>
      <c r="M642">
        <v>6</v>
      </c>
      <c r="N642">
        <v>7</v>
      </c>
      <c r="O642">
        <v>8</v>
      </c>
      <c r="P642">
        <v>6</v>
      </c>
      <c r="Q642">
        <v>6</v>
      </c>
      <c r="R642">
        <v>6</v>
      </c>
      <c r="S642">
        <v>8</v>
      </c>
      <c r="T642">
        <v>8</v>
      </c>
      <c r="U642">
        <v>7</v>
      </c>
      <c r="V642">
        <v>8</v>
      </c>
      <c r="W642">
        <v>8</v>
      </c>
      <c r="X642">
        <v>9</v>
      </c>
      <c r="Y642">
        <v>9</v>
      </c>
      <c r="Z642">
        <v>8</v>
      </c>
      <c r="AA642">
        <v>7</v>
      </c>
      <c r="AB642">
        <v>8</v>
      </c>
      <c r="AC642">
        <v>1</v>
      </c>
      <c r="AD642">
        <f>IF(Table13[[#This Row],[payment]]=1,1,0)</f>
        <v>1</v>
      </c>
      <c r="AE642">
        <f>IF(Table13[[#This Row],[payment]]=2,1,0)</f>
        <v>0</v>
      </c>
      <c r="AF642">
        <f>IF(Table13[[#This Row],[payment]]=3,1,0)</f>
        <v>0</v>
      </c>
      <c r="AG642">
        <v>1</v>
      </c>
      <c r="AH642">
        <f>IF(Table13[[#This Row],[method_payment]]=1,1,0)</f>
        <v>1</v>
      </c>
      <c r="AI642">
        <f>IF(Table13[[#This Row],[method_payment]]=2,1,0)</f>
        <v>0</v>
      </c>
      <c r="AJ642">
        <f>IF(Table13[[#This Row],[method_payment]]=3,1,0)</f>
        <v>0</v>
      </c>
      <c r="AK642">
        <f>IF(Table13[[#This Row],[method_payment]]=5,1,0)</f>
        <v>0</v>
      </c>
      <c r="AL642">
        <f>IF(Table13[[#This Row],[method_payment]]=6,1,0)</f>
        <v>0</v>
      </c>
      <c r="AM642" t="s">
        <v>16</v>
      </c>
      <c r="AN642" t="s">
        <v>15</v>
      </c>
      <c r="AO642">
        <v>1</v>
      </c>
      <c r="AP642" s="2">
        <v>415.68</v>
      </c>
      <c r="AQ642" s="3">
        <f>IF(AND(Table13[[#This Row],[Average_amount_spent_per_visit_last_3_months]]&gt;=1,Table13[[#This Row],[Average_amount_spent_per_visit_last_3_months]]&lt;=999),1,0)</f>
        <v>1</v>
      </c>
      <c r="AR642" s="3">
        <f>IF(AND(Table13[[#This Row],[Average_amount_spent_per_visit_last_3_months]]&gt;=1000,Table13[[#This Row],[Average_amount_spent_per_visit_last_3_months]]&lt;=6700),1,0)</f>
        <v>0</v>
      </c>
      <c r="AS642">
        <v>1</v>
      </c>
      <c r="AT642">
        <v>31</v>
      </c>
      <c r="AU642">
        <f>IF(AND(Table13[[#This Row],[Age]]&gt;=18,Table13[[#This Row],[Age]]&lt;=25),1,0)</f>
        <v>0</v>
      </c>
      <c r="AV642">
        <f>IF(AND(Table13[[#This Row],[Age]]&gt;=26,Table13[[#This Row],[Age]]&lt;=35),1,0)</f>
        <v>1</v>
      </c>
      <c r="AW642">
        <f>IF(AND(Table13[[#This Row],[Age]]&gt;=36,Table13[[#This Row],[Age]]&lt;=45),1,0)</f>
        <v>0</v>
      </c>
      <c r="AX642">
        <f>IF(AND(Table13[[#This Row],[Age]]&gt;=46,Table13[[#This Row],[Age]]&lt;=55),1,0)</f>
        <v>0</v>
      </c>
      <c r="AY642">
        <f>IF(AND(Table13[[#This Row],[Age]]&gt;=56,Table13[[#This Row],[Age]]&lt;=67),1,0)</f>
        <v>0</v>
      </c>
      <c r="AZ642" t="s">
        <v>25</v>
      </c>
      <c r="BA642">
        <f>IF(Table13[[#This Row],[Marital Status]]="Married",1,0)</f>
        <v>1</v>
      </c>
      <c r="BB642">
        <f>IF(Table13[[#This Row],[Marital Status]]="Single",1,0)</f>
        <v>0</v>
      </c>
      <c r="BC642" t="s">
        <v>27</v>
      </c>
      <c r="BD642">
        <f>IF(Table13[[#This Row],[gender]]="Male",1,0)</f>
        <v>1</v>
      </c>
      <c r="BE642">
        <f>IF(Table13[[#This Row],[gender]]="Female",1,0)</f>
        <v>0</v>
      </c>
      <c r="BF642" t="s">
        <v>23</v>
      </c>
      <c r="BG642">
        <f>IF(Table13[[#This Row],[Highest level of Education]]="Did not attend school",1,0)</f>
        <v>0</v>
      </c>
      <c r="BH642">
        <f>IF(Table13[[#This Row],[Highest level of Education]]="K12 completed",1,0)</f>
        <v>0</v>
      </c>
      <c r="BI642">
        <f>IF(Table13[[#This Row],[Highest level of Education]]="High School Completed",1,0)</f>
        <v>0</v>
      </c>
      <c r="BJ642">
        <f>IF(Table13[[#This Row],[Highest level of Education]]="Technical Diploma/Partially completed College",1,0)</f>
        <v>1</v>
      </c>
      <c r="BK642">
        <f>IF(Table13[[#This Row],[Highest level of Education]]="University/College Degree",1,0)</f>
        <v>0</v>
      </c>
      <c r="BL642">
        <f>IF(Table13[[#This Row],[Highest level of Education]]="Post-graduate education",1,0)</f>
        <v>0</v>
      </c>
      <c r="BM642">
        <v>1</v>
      </c>
      <c r="BN642">
        <v>1</v>
      </c>
      <c r="BO642">
        <v>2</v>
      </c>
      <c r="BP642">
        <f>IF(Table13[[#This Row],[Monthly_Income 1_5500 2_8000 3_11000 4_15000 5_20000 6_27000 7_35000 8_5000 9_51000 98_0]]=1,1,0)</f>
        <v>0</v>
      </c>
      <c r="BQ642">
        <f>IF(Table13[[#This Row],[Monthly_Income 1_5500 2_8000 3_11000 4_15000 5_20000 6_27000 7_35000 8_5000 9_51000 98_0]]=2,1,0)</f>
        <v>1</v>
      </c>
      <c r="BR642">
        <f>IF(Table13[[#This Row],[Monthly_Income 1_5500 2_8000 3_11000 4_15000 5_20000 6_27000 7_35000 8_5000 9_51000 98_0]]=3,1,0)</f>
        <v>0</v>
      </c>
      <c r="BS642">
        <f>IF(Table13[[#This Row],[Monthly_Income 1_5500 2_8000 3_11000 4_15000 5_20000 6_27000 7_35000 8_5000 9_51000 98_0]]=4,1,0)</f>
        <v>0</v>
      </c>
      <c r="BT642">
        <f>IF(Table13[[#This Row],[Monthly_Income 1_5500 2_8000 3_11000 4_15000 5_20000 6_27000 7_35000 8_5000 9_51000 98_0]]=5,1,0)</f>
        <v>0</v>
      </c>
      <c r="BU642">
        <f>IF(Table13[[#This Row],[Monthly_Income 1_5500 2_8000 3_11000 4_15000 5_20000 6_27000 7_35000 8_5000 9_51000 98_0]]=6,1,0)</f>
        <v>0</v>
      </c>
      <c r="BV642">
        <f>IF(Table13[[#This Row],[Monthly_Income 1_5500 2_8000 3_11000 4_15000 5_20000 6_27000 7_35000 8_5000 9_51000 98_0]]=7,1,0)</f>
        <v>0</v>
      </c>
      <c r="BW642">
        <f>IF(Table13[[#This Row],[Monthly_Income 1_5500 2_8000 3_11000 4_15000 5_20000 6_27000 7_35000 8_5000 9_51000 98_0]]=8,1,0)</f>
        <v>0</v>
      </c>
      <c r="BX642">
        <f>IF(Table13[[#This Row],[Monthly_Income 1_5500 2_8000 3_11000 4_15000 5_20000 6_27000 7_35000 8_5000 9_51000 98_0]]=9,1,0)</f>
        <v>0</v>
      </c>
      <c r="BY642">
        <f>IF(Table13[[#This Row],[Monthly_Income 1_5500 2_8000 3_11000 4_15000 5_20000 6_27000 7_35000 8_5000 9_51000 98_0]]=98,1,0)</f>
        <v>0</v>
      </c>
      <c r="BZ642">
        <v>4</v>
      </c>
      <c r="CA642">
        <f>IF(Table13[[#This Row],[Monthly_Household_Income]]=1,1,0)</f>
        <v>0</v>
      </c>
      <c r="CB642">
        <f>IF(Table13[[#This Row],[Monthly_Household_Income]]=2,1,0)</f>
        <v>0</v>
      </c>
      <c r="CC642">
        <f>IF(Table13[[#This Row],[Monthly_Household_Income]]=3,1,0)</f>
        <v>0</v>
      </c>
      <c r="CD642">
        <f>IF(Table13[[#This Row],[Monthly_Household_Income]]=4,1,0)</f>
        <v>1</v>
      </c>
      <c r="CE642">
        <f>IF(Table13[[#This Row],[Monthly_Household_Income]]=5,1,0)</f>
        <v>0</v>
      </c>
      <c r="CF642">
        <f>IF(Table13[[#This Row],[Monthly_Household_Income]]=6,1,0)</f>
        <v>0</v>
      </c>
      <c r="CG642">
        <f>IF(Table13[[#This Row],[Monthly_Household_Income]]=7,1,0)</f>
        <v>0</v>
      </c>
      <c r="CH642">
        <f>IF(Table13[[#This Row],[Monthly_Household_Income]]=8,1,0)</f>
        <v>0</v>
      </c>
      <c r="CI642">
        <f>IF(Table13[[#This Row],[Monthly_Household_Income]]=9,1,0)</f>
        <v>0</v>
      </c>
      <c r="CJ642">
        <f>IF(Table13[[#This Row],[Monthly_Household_Income]]=98,1,0)</f>
        <v>0</v>
      </c>
    </row>
    <row r="643" spans="1:88">
      <c r="A643">
        <v>2355</v>
      </c>
      <c r="B643" s="1">
        <v>42972</v>
      </c>
      <c r="C643" t="s">
        <v>31</v>
      </c>
      <c r="D643">
        <v>7</v>
      </c>
      <c r="E643">
        <v>7</v>
      </c>
      <c r="F643">
        <v>8</v>
      </c>
      <c r="G643">
        <v>7</v>
      </c>
      <c r="H643">
        <v>8</v>
      </c>
      <c r="I643">
        <v>8</v>
      </c>
      <c r="J643" t="s">
        <v>15</v>
      </c>
      <c r="K643">
        <v>9</v>
      </c>
      <c r="L643">
        <v>8</v>
      </c>
      <c r="M643">
        <v>9</v>
      </c>
      <c r="N643">
        <v>7</v>
      </c>
      <c r="O643">
        <v>8</v>
      </c>
      <c r="P643">
        <v>6</v>
      </c>
      <c r="Q643">
        <v>7</v>
      </c>
      <c r="R643">
        <v>6</v>
      </c>
      <c r="S643">
        <v>10</v>
      </c>
      <c r="T643">
        <v>9</v>
      </c>
      <c r="U643">
        <v>10</v>
      </c>
      <c r="V643">
        <v>8</v>
      </c>
      <c r="W643">
        <v>7</v>
      </c>
      <c r="X643">
        <v>8</v>
      </c>
      <c r="Y643">
        <v>7</v>
      </c>
      <c r="Z643">
        <v>9</v>
      </c>
      <c r="AA643">
        <v>8</v>
      </c>
      <c r="AB643">
        <v>7</v>
      </c>
      <c r="AC643">
        <v>3</v>
      </c>
      <c r="AD643">
        <f>IF(Table13[[#This Row],[payment]]=1,1,0)</f>
        <v>0</v>
      </c>
      <c r="AE643">
        <f>IF(Table13[[#This Row],[payment]]=2,1,0)</f>
        <v>0</v>
      </c>
      <c r="AF643">
        <f>IF(Table13[[#This Row],[payment]]=3,1,0)</f>
        <v>1</v>
      </c>
      <c r="AG643">
        <v>5</v>
      </c>
      <c r="AH643">
        <f>IF(Table13[[#This Row],[method_payment]]=1,1,0)</f>
        <v>0</v>
      </c>
      <c r="AI643">
        <f>IF(Table13[[#This Row],[method_payment]]=2,1,0)</f>
        <v>0</v>
      </c>
      <c r="AJ643">
        <f>IF(Table13[[#This Row],[method_payment]]=3,1,0)</f>
        <v>0</v>
      </c>
      <c r="AK643">
        <f>IF(Table13[[#This Row],[method_payment]]=5,1,0)</f>
        <v>1</v>
      </c>
      <c r="AL643">
        <f>IF(Table13[[#This Row],[method_payment]]=6,1,0)</f>
        <v>0</v>
      </c>
      <c r="AM643" t="s">
        <v>16</v>
      </c>
      <c r="AN643" t="s">
        <v>16</v>
      </c>
      <c r="AO643">
        <v>1</v>
      </c>
      <c r="AP643" s="2">
        <v>133.13</v>
      </c>
      <c r="AQ643" s="3">
        <f>IF(AND(Table13[[#This Row],[Average_amount_spent_per_visit_last_3_months]]&gt;=1,Table13[[#This Row],[Average_amount_spent_per_visit_last_3_months]]&lt;=999),1,0)</f>
        <v>1</v>
      </c>
      <c r="AR643" s="3">
        <f>IF(AND(Table13[[#This Row],[Average_amount_spent_per_visit_last_3_months]]&gt;=1000,Table13[[#This Row],[Average_amount_spent_per_visit_last_3_months]]&lt;=6700),1,0)</f>
        <v>0</v>
      </c>
      <c r="AS643">
        <v>3</v>
      </c>
      <c r="AT643">
        <v>41</v>
      </c>
      <c r="AU643">
        <f>IF(AND(Table13[[#This Row],[Age]]&gt;=18,Table13[[#This Row],[Age]]&lt;=25),1,0)</f>
        <v>0</v>
      </c>
      <c r="AV643">
        <f>IF(AND(Table13[[#This Row],[Age]]&gt;=26,Table13[[#This Row],[Age]]&lt;=35),1,0)</f>
        <v>0</v>
      </c>
      <c r="AW643">
        <f>IF(AND(Table13[[#This Row],[Age]]&gt;=36,Table13[[#This Row],[Age]]&lt;=45),1,0)</f>
        <v>1</v>
      </c>
      <c r="AX643">
        <f>IF(AND(Table13[[#This Row],[Age]]&gt;=46,Table13[[#This Row],[Age]]&lt;=55),1,0)</f>
        <v>0</v>
      </c>
      <c r="AY643">
        <f>IF(AND(Table13[[#This Row],[Age]]&gt;=56,Table13[[#This Row],[Age]]&lt;=67),1,0)</f>
        <v>0</v>
      </c>
      <c r="AZ643" t="s">
        <v>25</v>
      </c>
      <c r="BA643">
        <f>IF(Table13[[#This Row],[Marital Status]]="Married",1,0)</f>
        <v>1</v>
      </c>
      <c r="BB643">
        <f>IF(Table13[[#This Row],[Marital Status]]="Single",1,0)</f>
        <v>0</v>
      </c>
      <c r="BC643" t="s">
        <v>27</v>
      </c>
      <c r="BD643">
        <f>IF(Table13[[#This Row],[gender]]="Male",1,0)</f>
        <v>1</v>
      </c>
      <c r="BE643">
        <f>IF(Table13[[#This Row],[gender]]="Female",1,0)</f>
        <v>0</v>
      </c>
      <c r="BF643" t="s">
        <v>18</v>
      </c>
      <c r="BG643">
        <f>IF(Table13[[#This Row],[Highest level of Education]]="Did not attend school",1,0)</f>
        <v>0</v>
      </c>
      <c r="BH643">
        <f>IF(Table13[[#This Row],[Highest level of Education]]="K12 completed",1,0)</f>
        <v>0</v>
      </c>
      <c r="BI643">
        <f>IF(Table13[[#This Row],[Highest level of Education]]="High School Completed",1,0)</f>
        <v>0</v>
      </c>
      <c r="BJ643">
        <f>IF(Table13[[#This Row],[Highest level of Education]]="Technical Diploma/Partially completed College",1,0)</f>
        <v>0</v>
      </c>
      <c r="BK643">
        <f>IF(Table13[[#This Row],[Highest level of Education]]="University/College Degree",1,0)</f>
        <v>0</v>
      </c>
      <c r="BL643">
        <f>IF(Table13[[#This Row],[Highest level of Education]]="Post-graduate education",1,0)</f>
        <v>1</v>
      </c>
      <c r="BM643">
        <v>3</v>
      </c>
      <c r="BN643">
        <v>1</v>
      </c>
      <c r="BO643">
        <v>5</v>
      </c>
      <c r="BP643">
        <f>IF(Table13[[#This Row],[Monthly_Income 1_5500 2_8000 3_11000 4_15000 5_20000 6_27000 7_35000 8_5000 9_51000 98_0]]=1,1,0)</f>
        <v>0</v>
      </c>
      <c r="BQ643">
        <f>IF(Table13[[#This Row],[Monthly_Income 1_5500 2_8000 3_11000 4_15000 5_20000 6_27000 7_35000 8_5000 9_51000 98_0]]=2,1,0)</f>
        <v>0</v>
      </c>
      <c r="BR643">
        <f>IF(Table13[[#This Row],[Monthly_Income 1_5500 2_8000 3_11000 4_15000 5_20000 6_27000 7_35000 8_5000 9_51000 98_0]]=3,1,0)</f>
        <v>0</v>
      </c>
      <c r="BS643">
        <f>IF(Table13[[#This Row],[Monthly_Income 1_5500 2_8000 3_11000 4_15000 5_20000 6_27000 7_35000 8_5000 9_51000 98_0]]=4,1,0)</f>
        <v>0</v>
      </c>
      <c r="BT643">
        <f>IF(Table13[[#This Row],[Monthly_Income 1_5500 2_8000 3_11000 4_15000 5_20000 6_27000 7_35000 8_5000 9_51000 98_0]]=5,1,0)</f>
        <v>1</v>
      </c>
      <c r="BU643">
        <f>IF(Table13[[#This Row],[Monthly_Income 1_5500 2_8000 3_11000 4_15000 5_20000 6_27000 7_35000 8_5000 9_51000 98_0]]=6,1,0)</f>
        <v>0</v>
      </c>
      <c r="BV643">
        <f>IF(Table13[[#This Row],[Monthly_Income 1_5500 2_8000 3_11000 4_15000 5_20000 6_27000 7_35000 8_5000 9_51000 98_0]]=7,1,0)</f>
        <v>0</v>
      </c>
      <c r="BW643">
        <f>IF(Table13[[#This Row],[Monthly_Income 1_5500 2_8000 3_11000 4_15000 5_20000 6_27000 7_35000 8_5000 9_51000 98_0]]=8,1,0)</f>
        <v>0</v>
      </c>
      <c r="BX643">
        <f>IF(Table13[[#This Row],[Monthly_Income 1_5500 2_8000 3_11000 4_15000 5_20000 6_27000 7_35000 8_5000 9_51000 98_0]]=9,1,0)</f>
        <v>0</v>
      </c>
      <c r="BY643">
        <f>IF(Table13[[#This Row],[Monthly_Income 1_5500 2_8000 3_11000 4_15000 5_20000 6_27000 7_35000 8_5000 9_51000 98_0]]=98,1,0)</f>
        <v>0</v>
      </c>
      <c r="BZ643">
        <v>5</v>
      </c>
      <c r="CA643">
        <f>IF(Table13[[#This Row],[Monthly_Household_Income]]=1,1,0)</f>
        <v>0</v>
      </c>
      <c r="CB643">
        <f>IF(Table13[[#This Row],[Monthly_Household_Income]]=2,1,0)</f>
        <v>0</v>
      </c>
      <c r="CC643">
        <f>IF(Table13[[#This Row],[Monthly_Household_Income]]=3,1,0)</f>
        <v>0</v>
      </c>
      <c r="CD643">
        <f>IF(Table13[[#This Row],[Monthly_Household_Income]]=4,1,0)</f>
        <v>0</v>
      </c>
      <c r="CE643">
        <f>IF(Table13[[#This Row],[Monthly_Household_Income]]=5,1,0)</f>
        <v>1</v>
      </c>
      <c r="CF643">
        <f>IF(Table13[[#This Row],[Monthly_Household_Income]]=6,1,0)</f>
        <v>0</v>
      </c>
      <c r="CG643">
        <f>IF(Table13[[#This Row],[Monthly_Household_Income]]=7,1,0)</f>
        <v>0</v>
      </c>
      <c r="CH643">
        <f>IF(Table13[[#This Row],[Monthly_Household_Income]]=8,1,0)</f>
        <v>0</v>
      </c>
      <c r="CI643">
        <f>IF(Table13[[#This Row],[Monthly_Household_Income]]=9,1,0)</f>
        <v>0</v>
      </c>
      <c r="CJ643">
        <f>IF(Table13[[#This Row],[Monthly_Household_Income]]=98,1,0)</f>
        <v>0</v>
      </c>
    </row>
    <row r="644" spans="1:88">
      <c r="A644">
        <v>2358</v>
      </c>
      <c r="B644" s="1">
        <v>43038</v>
      </c>
      <c r="C644" t="s">
        <v>32</v>
      </c>
      <c r="D644">
        <v>7</v>
      </c>
      <c r="E644">
        <v>6</v>
      </c>
      <c r="F644">
        <v>9</v>
      </c>
      <c r="G644">
        <v>8</v>
      </c>
      <c r="H644">
        <v>6</v>
      </c>
      <c r="I644">
        <v>7</v>
      </c>
      <c r="J644" t="s">
        <v>15</v>
      </c>
      <c r="K644">
        <v>9</v>
      </c>
      <c r="L644">
        <v>7</v>
      </c>
      <c r="M644">
        <v>7</v>
      </c>
      <c r="N644">
        <v>8</v>
      </c>
      <c r="O644">
        <v>10</v>
      </c>
      <c r="P644">
        <v>8</v>
      </c>
      <c r="Q644">
        <v>9</v>
      </c>
      <c r="R644">
        <v>9</v>
      </c>
      <c r="S644">
        <v>9</v>
      </c>
      <c r="T644">
        <v>8</v>
      </c>
      <c r="U644">
        <v>8</v>
      </c>
      <c r="V644">
        <v>7</v>
      </c>
      <c r="W644">
        <v>7</v>
      </c>
      <c r="X644">
        <v>7</v>
      </c>
      <c r="Y644">
        <v>6</v>
      </c>
      <c r="Z644">
        <v>8</v>
      </c>
      <c r="AA644">
        <v>7</v>
      </c>
      <c r="AB644">
        <v>6</v>
      </c>
      <c r="AC644">
        <v>2</v>
      </c>
      <c r="AD644">
        <f>IF(Table13[[#This Row],[payment]]=1,1,0)</f>
        <v>0</v>
      </c>
      <c r="AE644">
        <f>IF(Table13[[#This Row],[payment]]=2,1,0)</f>
        <v>1</v>
      </c>
      <c r="AF644">
        <f>IF(Table13[[#This Row],[payment]]=3,1,0)</f>
        <v>0</v>
      </c>
      <c r="AG644">
        <v>2</v>
      </c>
      <c r="AH644">
        <f>IF(Table13[[#This Row],[method_payment]]=1,1,0)</f>
        <v>0</v>
      </c>
      <c r="AI644">
        <f>IF(Table13[[#This Row],[method_payment]]=2,1,0)</f>
        <v>1</v>
      </c>
      <c r="AJ644">
        <f>IF(Table13[[#This Row],[method_payment]]=3,1,0)</f>
        <v>0</v>
      </c>
      <c r="AK644">
        <f>IF(Table13[[#This Row],[method_payment]]=5,1,0)</f>
        <v>0</v>
      </c>
      <c r="AL644">
        <f>IF(Table13[[#This Row],[method_payment]]=6,1,0)</f>
        <v>0</v>
      </c>
      <c r="AM644" t="s">
        <v>16</v>
      </c>
      <c r="AN644" t="s">
        <v>16</v>
      </c>
      <c r="AO644">
        <v>1</v>
      </c>
      <c r="AP644" s="2">
        <v>522.08000000000004</v>
      </c>
      <c r="AQ644" s="3">
        <f>IF(AND(Table13[[#This Row],[Average_amount_spent_per_visit_last_3_months]]&gt;=1,Table13[[#This Row],[Average_amount_spent_per_visit_last_3_months]]&lt;=999),1,0)</f>
        <v>1</v>
      </c>
      <c r="AR644" s="3">
        <f>IF(AND(Table13[[#This Row],[Average_amount_spent_per_visit_last_3_months]]&gt;=1000,Table13[[#This Row],[Average_amount_spent_per_visit_last_3_months]]&lt;=6700),1,0)</f>
        <v>0</v>
      </c>
      <c r="AS644">
        <v>2</v>
      </c>
      <c r="AT644">
        <v>48</v>
      </c>
      <c r="AU644">
        <f>IF(AND(Table13[[#This Row],[Age]]&gt;=18,Table13[[#This Row],[Age]]&lt;=25),1,0)</f>
        <v>0</v>
      </c>
      <c r="AV644">
        <f>IF(AND(Table13[[#This Row],[Age]]&gt;=26,Table13[[#This Row],[Age]]&lt;=35),1,0)</f>
        <v>0</v>
      </c>
      <c r="AW644">
        <f>IF(AND(Table13[[#This Row],[Age]]&gt;=36,Table13[[#This Row],[Age]]&lt;=45),1,0)</f>
        <v>0</v>
      </c>
      <c r="AX644">
        <f>IF(AND(Table13[[#This Row],[Age]]&gt;=46,Table13[[#This Row],[Age]]&lt;=55),1,0)</f>
        <v>1</v>
      </c>
      <c r="AY644">
        <f>IF(AND(Table13[[#This Row],[Age]]&gt;=56,Table13[[#This Row],[Age]]&lt;=67),1,0)</f>
        <v>0</v>
      </c>
      <c r="AZ644" t="s">
        <v>25</v>
      </c>
      <c r="BA644">
        <f>IF(Table13[[#This Row],[Marital Status]]="Married",1,0)</f>
        <v>1</v>
      </c>
      <c r="BB644">
        <f>IF(Table13[[#This Row],[Marital Status]]="Single",1,0)</f>
        <v>0</v>
      </c>
      <c r="BC644" t="s">
        <v>27</v>
      </c>
      <c r="BD644">
        <f>IF(Table13[[#This Row],[gender]]="Male",1,0)</f>
        <v>1</v>
      </c>
      <c r="BE644">
        <f>IF(Table13[[#This Row],[gender]]="Female",1,0)</f>
        <v>0</v>
      </c>
      <c r="BF644" t="s">
        <v>23</v>
      </c>
      <c r="BG644">
        <f>IF(Table13[[#This Row],[Highest level of Education]]="Did not attend school",1,0)</f>
        <v>0</v>
      </c>
      <c r="BH644">
        <f>IF(Table13[[#This Row],[Highest level of Education]]="K12 completed",1,0)</f>
        <v>0</v>
      </c>
      <c r="BI644">
        <f>IF(Table13[[#This Row],[Highest level of Education]]="High School Completed",1,0)</f>
        <v>0</v>
      </c>
      <c r="BJ644">
        <f>IF(Table13[[#This Row],[Highest level of Education]]="Technical Diploma/Partially completed College",1,0)</f>
        <v>1</v>
      </c>
      <c r="BK644">
        <f>IF(Table13[[#This Row],[Highest level of Education]]="University/College Degree",1,0)</f>
        <v>0</v>
      </c>
      <c r="BL644">
        <f>IF(Table13[[#This Row],[Highest level of Education]]="Post-graduate education",1,0)</f>
        <v>0</v>
      </c>
      <c r="BM644">
        <v>4</v>
      </c>
      <c r="BN644">
        <v>2</v>
      </c>
      <c r="BO644">
        <v>3</v>
      </c>
      <c r="BP644">
        <f>IF(Table13[[#This Row],[Monthly_Income 1_5500 2_8000 3_11000 4_15000 5_20000 6_27000 7_35000 8_5000 9_51000 98_0]]=1,1,0)</f>
        <v>0</v>
      </c>
      <c r="BQ644">
        <f>IF(Table13[[#This Row],[Monthly_Income 1_5500 2_8000 3_11000 4_15000 5_20000 6_27000 7_35000 8_5000 9_51000 98_0]]=2,1,0)</f>
        <v>0</v>
      </c>
      <c r="BR644">
        <f>IF(Table13[[#This Row],[Monthly_Income 1_5500 2_8000 3_11000 4_15000 5_20000 6_27000 7_35000 8_5000 9_51000 98_0]]=3,1,0)</f>
        <v>1</v>
      </c>
      <c r="BS644">
        <f>IF(Table13[[#This Row],[Monthly_Income 1_5500 2_8000 3_11000 4_15000 5_20000 6_27000 7_35000 8_5000 9_51000 98_0]]=4,1,0)</f>
        <v>0</v>
      </c>
      <c r="BT644">
        <f>IF(Table13[[#This Row],[Monthly_Income 1_5500 2_8000 3_11000 4_15000 5_20000 6_27000 7_35000 8_5000 9_51000 98_0]]=5,1,0)</f>
        <v>0</v>
      </c>
      <c r="BU644">
        <f>IF(Table13[[#This Row],[Monthly_Income 1_5500 2_8000 3_11000 4_15000 5_20000 6_27000 7_35000 8_5000 9_51000 98_0]]=6,1,0)</f>
        <v>0</v>
      </c>
      <c r="BV644">
        <f>IF(Table13[[#This Row],[Monthly_Income 1_5500 2_8000 3_11000 4_15000 5_20000 6_27000 7_35000 8_5000 9_51000 98_0]]=7,1,0)</f>
        <v>0</v>
      </c>
      <c r="BW644">
        <f>IF(Table13[[#This Row],[Monthly_Income 1_5500 2_8000 3_11000 4_15000 5_20000 6_27000 7_35000 8_5000 9_51000 98_0]]=8,1,0)</f>
        <v>0</v>
      </c>
      <c r="BX644">
        <f>IF(Table13[[#This Row],[Monthly_Income 1_5500 2_8000 3_11000 4_15000 5_20000 6_27000 7_35000 8_5000 9_51000 98_0]]=9,1,0)</f>
        <v>0</v>
      </c>
      <c r="BY644">
        <f>IF(Table13[[#This Row],[Monthly_Income 1_5500 2_8000 3_11000 4_15000 5_20000 6_27000 7_35000 8_5000 9_51000 98_0]]=98,1,0)</f>
        <v>0</v>
      </c>
      <c r="BZ644">
        <v>7</v>
      </c>
      <c r="CA644">
        <f>IF(Table13[[#This Row],[Monthly_Household_Income]]=1,1,0)</f>
        <v>0</v>
      </c>
      <c r="CB644">
        <f>IF(Table13[[#This Row],[Monthly_Household_Income]]=2,1,0)</f>
        <v>0</v>
      </c>
      <c r="CC644">
        <f>IF(Table13[[#This Row],[Monthly_Household_Income]]=3,1,0)</f>
        <v>0</v>
      </c>
      <c r="CD644">
        <f>IF(Table13[[#This Row],[Monthly_Household_Income]]=4,1,0)</f>
        <v>0</v>
      </c>
      <c r="CE644">
        <f>IF(Table13[[#This Row],[Monthly_Household_Income]]=5,1,0)</f>
        <v>0</v>
      </c>
      <c r="CF644">
        <f>IF(Table13[[#This Row],[Monthly_Household_Income]]=6,1,0)</f>
        <v>0</v>
      </c>
      <c r="CG644">
        <f>IF(Table13[[#This Row],[Monthly_Household_Income]]=7,1,0)</f>
        <v>1</v>
      </c>
      <c r="CH644">
        <f>IF(Table13[[#This Row],[Monthly_Household_Income]]=8,1,0)</f>
        <v>0</v>
      </c>
      <c r="CI644">
        <f>IF(Table13[[#This Row],[Monthly_Household_Income]]=9,1,0)</f>
        <v>0</v>
      </c>
      <c r="CJ644">
        <f>IF(Table13[[#This Row],[Monthly_Household_Income]]=98,1,0)</f>
        <v>0</v>
      </c>
    </row>
    <row r="645" spans="1:88">
      <c r="A645">
        <v>2360</v>
      </c>
      <c r="B645" s="1">
        <v>43038</v>
      </c>
      <c r="C645" t="s">
        <v>29</v>
      </c>
      <c r="D645">
        <v>9</v>
      </c>
      <c r="E645">
        <v>7</v>
      </c>
      <c r="F645">
        <v>7</v>
      </c>
      <c r="G645">
        <v>9</v>
      </c>
      <c r="H645">
        <v>9</v>
      </c>
      <c r="I645">
        <v>10</v>
      </c>
      <c r="J645" t="s">
        <v>16</v>
      </c>
      <c r="K645">
        <v>7</v>
      </c>
      <c r="L645">
        <v>8</v>
      </c>
      <c r="M645">
        <v>7</v>
      </c>
      <c r="N645">
        <v>9</v>
      </c>
      <c r="O645">
        <v>8</v>
      </c>
      <c r="P645">
        <v>10</v>
      </c>
      <c r="Q645">
        <v>7</v>
      </c>
      <c r="R645">
        <v>9</v>
      </c>
      <c r="S645">
        <v>8</v>
      </c>
      <c r="T645">
        <v>8</v>
      </c>
      <c r="U645">
        <v>9</v>
      </c>
      <c r="V645">
        <v>7</v>
      </c>
      <c r="W645">
        <v>10</v>
      </c>
      <c r="X645">
        <v>0</v>
      </c>
      <c r="Y645">
        <v>7</v>
      </c>
      <c r="Z645">
        <v>8</v>
      </c>
      <c r="AA645">
        <v>9</v>
      </c>
      <c r="AB645">
        <v>0</v>
      </c>
      <c r="AC645">
        <v>1</v>
      </c>
      <c r="AD645">
        <f>IF(Table13[[#This Row],[payment]]=1,1,0)</f>
        <v>1</v>
      </c>
      <c r="AE645">
        <f>IF(Table13[[#This Row],[payment]]=2,1,0)</f>
        <v>0</v>
      </c>
      <c r="AF645">
        <f>IF(Table13[[#This Row],[payment]]=3,1,0)</f>
        <v>0</v>
      </c>
      <c r="AG645">
        <v>1</v>
      </c>
      <c r="AH645">
        <f>IF(Table13[[#This Row],[method_payment]]=1,1,0)</f>
        <v>1</v>
      </c>
      <c r="AI645">
        <f>IF(Table13[[#This Row],[method_payment]]=2,1,0)</f>
        <v>0</v>
      </c>
      <c r="AJ645">
        <f>IF(Table13[[#This Row],[method_payment]]=3,1,0)</f>
        <v>0</v>
      </c>
      <c r="AK645">
        <f>IF(Table13[[#This Row],[method_payment]]=5,1,0)</f>
        <v>0</v>
      </c>
      <c r="AL645">
        <f>IF(Table13[[#This Row],[method_payment]]=6,1,0)</f>
        <v>0</v>
      </c>
      <c r="AM645" t="s">
        <v>16</v>
      </c>
      <c r="AN645" t="s">
        <v>16</v>
      </c>
      <c r="AO645">
        <v>1</v>
      </c>
      <c r="AP645" s="2">
        <v>1403.22</v>
      </c>
      <c r="AQ645" s="3">
        <f>IF(AND(Table13[[#This Row],[Average_amount_spent_per_visit_last_3_months]]&gt;=1,Table13[[#This Row],[Average_amount_spent_per_visit_last_3_months]]&lt;=999),1,0)</f>
        <v>0</v>
      </c>
      <c r="AR645" s="3">
        <f>IF(AND(Table13[[#This Row],[Average_amount_spent_per_visit_last_3_months]]&gt;=1000,Table13[[#This Row],[Average_amount_spent_per_visit_last_3_months]]&lt;=6700),1,0)</f>
        <v>1</v>
      </c>
      <c r="AS645">
        <v>2</v>
      </c>
      <c r="AT645">
        <v>28</v>
      </c>
      <c r="AU645">
        <f>IF(AND(Table13[[#This Row],[Age]]&gt;=18,Table13[[#This Row],[Age]]&lt;=25),1,0)</f>
        <v>0</v>
      </c>
      <c r="AV645">
        <f>IF(AND(Table13[[#This Row],[Age]]&gt;=26,Table13[[#This Row],[Age]]&lt;=35),1,0)</f>
        <v>1</v>
      </c>
      <c r="AW645">
        <f>IF(AND(Table13[[#This Row],[Age]]&gt;=36,Table13[[#This Row],[Age]]&lt;=45),1,0)</f>
        <v>0</v>
      </c>
      <c r="AX645">
        <f>IF(AND(Table13[[#This Row],[Age]]&gt;=46,Table13[[#This Row],[Age]]&lt;=55),1,0)</f>
        <v>0</v>
      </c>
      <c r="AY645">
        <f>IF(AND(Table13[[#This Row],[Age]]&gt;=56,Table13[[#This Row],[Age]]&lt;=67),1,0)</f>
        <v>0</v>
      </c>
      <c r="AZ645" t="s">
        <v>24</v>
      </c>
      <c r="BA645">
        <f>IF(Table13[[#This Row],[Marital Status]]="Married",1,0)</f>
        <v>0</v>
      </c>
      <c r="BB645">
        <f>IF(Table13[[#This Row],[Marital Status]]="Single",1,0)</f>
        <v>1</v>
      </c>
      <c r="BC645" t="s">
        <v>27</v>
      </c>
      <c r="BD645">
        <f>IF(Table13[[#This Row],[gender]]="Male",1,0)</f>
        <v>1</v>
      </c>
      <c r="BE645">
        <f>IF(Table13[[#This Row],[gender]]="Female",1,0)</f>
        <v>0</v>
      </c>
      <c r="BF645" t="s">
        <v>19</v>
      </c>
      <c r="BG645">
        <f>IF(Table13[[#This Row],[Highest level of Education]]="Did not attend school",1,0)</f>
        <v>0</v>
      </c>
      <c r="BH645">
        <f>IF(Table13[[#This Row],[Highest level of Education]]="K12 completed",1,0)</f>
        <v>0</v>
      </c>
      <c r="BI645">
        <f>IF(Table13[[#This Row],[Highest level of Education]]="High School Completed",1,0)</f>
        <v>0</v>
      </c>
      <c r="BJ645">
        <f>IF(Table13[[#This Row],[Highest level of Education]]="Technical Diploma/Partially completed College",1,0)</f>
        <v>0</v>
      </c>
      <c r="BK645">
        <f>IF(Table13[[#This Row],[Highest level of Education]]="University/College Degree",1,0)</f>
        <v>1</v>
      </c>
      <c r="BL645">
        <f>IF(Table13[[#This Row],[Highest level of Education]]="Post-graduate education",1,0)</f>
        <v>0</v>
      </c>
      <c r="BM645">
        <v>0</v>
      </c>
      <c r="BN645">
        <v>1</v>
      </c>
      <c r="BO645">
        <v>4</v>
      </c>
      <c r="BP645">
        <f>IF(Table13[[#This Row],[Monthly_Income 1_5500 2_8000 3_11000 4_15000 5_20000 6_27000 7_35000 8_5000 9_51000 98_0]]=1,1,0)</f>
        <v>0</v>
      </c>
      <c r="BQ645">
        <f>IF(Table13[[#This Row],[Monthly_Income 1_5500 2_8000 3_11000 4_15000 5_20000 6_27000 7_35000 8_5000 9_51000 98_0]]=2,1,0)</f>
        <v>0</v>
      </c>
      <c r="BR645">
        <f>IF(Table13[[#This Row],[Monthly_Income 1_5500 2_8000 3_11000 4_15000 5_20000 6_27000 7_35000 8_5000 9_51000 98_0]]=3,1,0)</f>
        <v>0</v>
      </c>
      <c r="BS645">
        <f>IF(Table13[[#This Row],[Monthly_Income 1_5500 2_8000 3_11000 4_15000 5_20000 6_27000 7_35000 8_5000 9_51000 98_0]]=4,1,0)</f>
        <v>1</v>
      </c>
      <c r="BT645">
        <f>IF(Table13[[#This Row],[Monthly_Income 1_5500 2_8000 3_11000 4_15000 5_20000 6_27000 7_35000 8_5000 9_51000 98_0]]=5,1,0)</f>
        <v>0</v>
      </c>
      <c r="BU645">
        <f>IF(Table13[[#This Row],[Monthly_Income 1_5500 2_8000 3_11000 4_15000 5_20000 6_27000 7_35000 8_5000 9_51000 98_0]]=6,1,0)</f>
        <v>0</v>
      </c>
      <c r="BV645">
        <f>IF(Table13[[#This Row],[Monthly_Income 1_5500 2_8000 3_11000 4_15000 5_20000 6_27000 7_35000 8_5000 9_51000 98_0]]=7,1,0)</f>
        <v>0</v>
      </c>
      <c r="BW645">
        <f>IF(Table13[[#This Row],[Monthly_Income 1_5500 2_8000 3_11000 4_15000 5_20000 6_27000 7_35000 8_5000 9_51000 98_0]]=8,1,0)</f>
        <v>0</v>
      </c>
      <c r="BX645">
        <f>IF(Table13[[#This Row],[Monthly_Income 1_5500 2_8000 3_11000 4_15000 5_20000 6_27000 7_35000 8_5000 9_51000 98_0]]=9,1,0)</f>
        <v>0</v>
      </c>
      <c r="BY645">
        <f>IF(Table13[[#This Row],[Monthly_Income 1_5500 2_8000 3_11000 4_15000 5_20000 6_27000 7_35000 8_5000 9_51000 98_0]]=98,1,0)</f>
        <v>0</v>
      </c>
      <c r="BZ645">
        <v>7</v>
      </c>
      <c r="CA645">
        <f>IF(Table13[[#This Row],[Monthly_Household_Income]]=1,1,0)</f>
        <v>0</v>
      </c>
      <c r="CB645">
        <f>IF(Table13[[#This Row],[Monthly_Household_Income]]=2,1,0)</f>
        <v>0</v>
      </c>
      <c r="CC645">
        <f>IF(Table13[[#This Row],[Monthly_Household_Income]]=3,1,0)</f>
        <v>0</v>
      </c>
      <c r="CD645">
        <f>IF(Table13[[#This Row],[Monthly_Household_Income]]=4,1,0)</f>
        <v>0</v>
      </c>
      <c r="CE645">
        <f>IF(Table13[[#This Row],[Monthly_Household_Income]]=5,1,0)</f>
        <v>0</v>
      </c>
      <c r="CF645">
        <f>IF(Table13[[#This Row],[Monthly_Household_Income]]=6,1,0)</f>
        <v>0</v>
      </c>
      <c r="CG645">
        <f>IF(Table13[[#This Row],[Monthly_Household_Income]]=7,1,0)</f>
        <v>1</v>
      </c>
      <c r="CH645">
        <f>IF(Table13[[#This Row],[Monthly_Household_Income]]=8,1,0)</f>
        <v>0</v>
      </c>
      <c r="CI645">
        <f>IF(Table13[[#This Row],[Monthly_Household_Income]]=9,1,0)</f>
        <v>0</v>
      </c>
      <c r="CJ645">
        <f>IF(Table13[[#This Row],[Monthly_Household_Income]]=98,1,0)</f>
        <v>0</v>
      </c>
    </row>
    <row r="646" spans="1:88">
      <c r="A646">
        <v>2361</v>
      </c>
      <c r="B646" s="1">
        <v>43022</v>
      </c>
      <c r="C646" t="s">
        <v>33</v>
      </c>
      <c r="D646">
        <v>7</v>
      </c>
      <c r="E646">
        <v>7</v>
      </c>
      <c r="F646">
        <v>7</v>
      </c>
      <c r="G646">
        <v>8</v>
      </c>
      <c r="H646">
        <v>8</v>
      </c>
      <c r="I646">
        <v>7</v>
      </c>
      <c r="J646" t="s">
        <v>15</v>
      </c>
      <c r="K646">
        <v>7</v>
      </c>
      <c r="L646">
        <v>8</v>
      </c>
      <c r="M646">
        <v>6</v>
      </c>
      <c r="N646">
        <v>7</v>
      </c>
      <c r="O646">
        <v>8</v>
      </c>
      <c r="P646">
        <v>10</v>
      </c>
      <c r="Q646">
        <v>8</v>
      </c>
      <c r="R646">
        <v>9</v>
      </c>
      <c r="S646">
        <v>9</v>
      </c>
      <c r="T646">
        <v>8</v>
      </c>
      <c r="U646">
        <v>9</v>
      </c>
      <c r="V646">
        <v>7</v>
      </c>
      <c r="W646">
        <v>9</v>
      </c>
      <c r="X646">
        <v>6</v>
      </c>
      <c r="Y646">
        <v>8</v>
      </c>
      <c r="Z646">
        <v>8</v>
      </c>
      <c r="AA646">
        <v>9</v>
      </c>
      <c r="AB646">
        <v>7</v>
      </c>
      <c r="AC646">
        <v>1</v>
      </c>
      <c r="AD646">
        <f>IF(Table13[[#This Row],[payment]]=1,1,0)</f>
        <v>1</v>
      </c>
      <c r="AE646">
        <f>IF(Table13[[#This Row],[payment]]=2,1,0)</f>
        <v>0</v>
      </c>
      <c r="AF646">
        <f>IF(Table13[[#This Row],[payment]]=3,1,0)</f>
        <v>0</v>
      </c>
      <c r="AG646">
        <v>1</v>
      </c>
      <c r="AH646">
        <f>IF(Table13[[#This Row],[method_payment]]=1,1,0)</f>
        <v>1</v>
      </c>
      <c r="AI646">
        <f>IF(Table13[[#This Row],[method_payment]]=2,1,0)</f>
        <v>0</v>
      </c>
      <c r="AJ646">
        <f>IF(Table13[[#This Row],[method_payment]]=3,1,0)</f>
        <v>0</v>
      </c>
      <c r="AK646">
        <f>IF(Table13[[#This Row],[method_payment]]=5,1,0)</f>
        <v>0</v>
      </c>
      <c r="AL646">
        <f>IF(Table13[[#This Row],[method_payment]]=6,1,0)</f>
        <v>0</v>
      </c>
      <c r="AM646" t="s">
        <v>16</v>
      </c>
      <c r="AN646" t="s">
        <v>16</v>
      </c>
      <c r="AO646">
        <v>1</v>
      </c>
      <c r="AP646" s="2">
        <v>532.44000000000005</v>
      </c>
      <c r="AQ646" s="3">
        <f>IF(AND(Table13[[#This Row],[Average_amount_spent_per_visit_last_3_months]]&gt;=1,Table13[[#This Row],[Average_amount_spent_per_visit_last_3_months]]&lt;=999),1,0)</f>
        <v>1</v>
      </c>
      <c r="AR646" s="3">
        <f>IF(AND(Table13[[#This Row],[Average_amount_spent_per_visit_last_3_months]]&gt;=1000,Table13[[#This Row],[Average_amount_spent_per_visit_last_3_months]]&lt;=6700),1,0)</f>
        <v>0</v>
      </c>
      <c r="AS646">
        <v>1</v>
      </c>
      <c r="AT646">
        <v>47</v>
      </c>
      <c r="AU646">
        <f>IF(AND(Table13[[#This Row],[Age]]&gt;=18,Table13[[#This Row],[Age]]&lt;=25),1,0)</f>
        <v>0</v>
      </c>
      <c r="AV646">
        <f>IF(AND(Table13[[#This Row],[Age]]&gt;=26,Table13[[#This Row],[Age]]&lt;=35),1,0)</f>
        <v>0</v>
      </c>
      <c r="AW646">
        <f>IF(AND(Table13[[#This Row],[Age]]&gt;=36,Table13[[#This Row],[Age]]&lt;=45),1,0)</f>
        <v>0</v>
      </c>
      <c r="AX646">
        <f>IF(AND(Table13[[#This Row],[Age]]&gt;=46,Table13[[#This Row],[Age]]&lt;=55),1,0)</f>
        <v>1</v>
      </c>
      <c r="AY646">
        <f>IF(AND(Table13[[#This Row],[Age]]&gt;=56,Table13[[#This Row],[Age]]&lt;=67),1,0)</f>
        <v>0</v>
      </c>
      <c r="AZ646" t="s">
        <v>25</v>
      </c>
      <c r="BA646">
        <f>IF(Table13[[#This Row],[Marital Status]]="Married",1,0)</f>
        <v>1</v>
      </c>
      <c r="BB646">
        <f>IF(Table13[[#This Row],[Marital Status]]="Single",1,0)</f>
        <v>0</v>
      </c>
      <c r="BC646" t="s">
        <v>28</v>
      </c>
      <c r="BD646">
        <f>IF(Table13[[#This Row],[gender]]="Male",1,0)</f>
        <v>0</v>
      </c>
      <c r="BE646">
        <f>IF(Table13[[#This Row],[gender]]="Female",1,0)</f>
        <v>1</v>
      </c>
      <c r="BF646" t="s">
        <v>19</v>
      </c>
      <c r="BG646">
        <f>IF(Table13[[#This Row],[Highest level of Education]]="Did not attend school",1,0)</f>
        <v>0</v>
      </c>
      <c r="BH646">
        <f>IF(Table13[[#This Row],[Highest level of Education]]="K12 completed",1,0)</f>
        <v>0</v>
      </c>
      <c r="BI646">
        <f>IF(Table13[[#This Row],[Highest level of Education]]="High School Completed",1,0)</f>
        <v>0</v>
      </c>
      <c r="BJ646">
        <f>IF(Table13[[#This Row],[Highest level of Education]]="Technical Diploma/Partially completed College",1,0)</f>
        <v>0</v>
      </c>
      <c r="BK646">
        <f>IF(Table13[[#This Row],[Highest level of Education]]="University/College Degree",1,0)</f>
        <v>1</v>
      </c>
      <c r="BL646">
        <f>IF(Table13[[#This Row],[Highest level of Education]]="Post-graduate education",1,0)</f>
        <v>0</v>
      </c>
      <c r="BM646">
        <v>4</v>
      </c>
      <c r="BN646">
        <v>1</v>
      </c>
      <c r="BO646">
        <v>4</v>
      </c>
      <c r="BP646">
        <f>IF(Table13[[#This Row],[Monthly_Income 1_5500 2_8000 3_11000 4_15000 5_20000 6_27000 7_35000 8_5000 9_51000 98_0]]=1,1,0)</f>
        <v>0</v>
      </c>
      <c r="BQ646">
        <f>IF(Table13[[#This Row],[Monthly_Income 1_5500 2_8000 3_11000 4_15000 5_20000 6_27000 7_35000 8_5000 9_51000 98_0]]=2,1,0)</f>
        <v>0</v>
      </c>
      <c r="BR646">
        <f>IF(Table13[[#This Row],[Monthly_Income 1_5500 2_8000 3_11000 4_15000 5_20000 6_27000 7_35000 8_5000 9_51000 98_0]]=3,1,0)</f>
        <v>0</v>
      </c>
      <c r="BS646">
        <f>IF(Table13[[#This Row],[Monthly_Income 1_5500 2_8000 3_11000 4_15000 5_20000 6_27000 7_35000 8_5000 9_51000 98_0]]=4,1,0)</f>
        <v>1</v>
      </c>
      <c r="BT646">
        <f>IF(Table13[[#This Row],[Monthly_Income 1_5500 2_8000 3_11000 4_15000 5_20000 6_27000 7_35000 8_5000 9_51000 98_0]]=5,1,0)</f>
        <v>0</v>
      </c>
      <c r="BU646">
        <f>IF(Table13[[#This Row],[Monthly_Income 1_5500 2_8000 3_11000 4_15000 5_20000 6_27000 7_35000 8_5000 9_51000 98_0]]=6,1,0)</f>
        <v>0</v>
      </c>
      <c r="BV646">
        <f>IF(Table13[[#This Row],[Monthly_Income 1_5500 2_8000 3_11000 4_15000 5_20000 6_27000 7_35000 8_5000 9_51000 98_0]]=7,1,0)</f>
        <v>0</v>
      </c>
      <c r="BW646">
        <f>IF(Table13[[#This Row],[Monthly_Income 1_5500 2_8000 3_11000 4_15000 5_20000 6_27000 7_35000 8_5000 9_51000 98_0]]=8,1,0)</f>
        <v>0</v>
      </c>
      <c r="BX646">
        <f>IF(Table13[[#This Row],[Monthly_Income 1_5500 2_8000 3_11000 4_15000 5_20000 6_27000 7_35000 8_5000 9_51000 98_0]]=9,1,0)</f>
        <v>0</v>
      </c>
      <c r="BY646">
        <f>IF(Table13[[#This Row],[Monthly_Income 1_5500 2_8000 3_11000 4_15000 5_20000 6_27000 7_35000 8_5000 9_51000 98_0]]=98,1,0)</f>
        <v>0</v>
      </c>
      <c r="BZ646">
        <v>6</v>
      </c>
      <c r="CA646">
        <f>IF(Table13[[#This Row],[Monthly_Household_Income]]=1,1,0)</f>
        <v>0</v>
      </c>
      <c r="CB646">
        <f>IF(Table13[[#This Row],[Monthly_Household_Income]]=2,1,0)</f>
        <v>0</v>
      </c>
      <c r="CC646">
        <f>IF(Table13[[#This Row],[Monthly_Household_Income]]=3,1,0)</f>
        <v>0</v>
      </c>
      <c r="CD646">
        <f>IF(Table13[[#This Row],[Monthly_Household_Income]]=4,1,0)</f>
        <v>0</v>
      </c>
      <c r="CE646">
        <f>IF(Table13[[#This Row],[Monthly_Household_Income]]=5,1,0)</f>
        <v>0</v>
      </c>
      <c r="CF646">
        <f>IF(Table13[[#This Row],[Monthly_Household_Income]]=6,1,0)</f>
        <v>1</v>
      </c>
      <c r="CG646">
        <f>IF(Table13[[#This Row],[Monthly_Household_Income]]=7,1,0)</f>
        <v>0</v>
      </c>
      <c r="CH646">
        <f>IF(Table13[[#This Row],[Monthly_Household_Income]]=8,1,0)</f>
        <v>0</v>
      </c>
      <c r="CI646">
        <f>IF(Table13[[#This Row],[Monthly_Household_Income]]=9,1,0)</f>
        <v>0</v>
      </c>
      <c r="CJ646">
        <f>IF(Table13[[#This Row],[Monthly_Household_Income]]=98,1,0)</f>
        <v>0</v>
      </c>
    </row>
    <row r="647" spans="1:88">
      <c r="A647">
        <v>2362</v>
      </c>
      <c r="B647" s="1">
        <v>43223</v>
      </c>
      <c r="C647" t="s">
        <v>35</v>
      </c>
      <c r="D647">
        <v>6</v>
      </c>
      <c r="E647">
        <v>6</v>
      </c>
      <c r="F647">
        <v>6</v>
      </c>
      <c r="G647">
        <v>8</v>
      </c>
      <c r="H647">
        <v>7</v>
      </c>
      <c r="I647">
        <v>8</v>
      </c>
      <c r="J647" t="s">
        <v>16</v>
      </c>
      <c r="K647">
        <v>6</v>
      </c>
      <c r="L647">
        <v>7</v>
      </c>
      <c r="M647">
        <v>7</v>
      </c>
      <c r="N647">
        <v>6</v>
      </c>
      <c r="O647">
        <v>9</v>
      </c>
      <c r="P647">
        <v>7</v>
      </c>
      <c r="Q647">
        <v>8</v>
      </c>
      <c r="R647">
        <v>7</v>
      </c>
      <c r="S647">
        <v>7</v>
      </c>
      <c r="T647">
        <v>8</v>
      </c>
      <c r="U647">
        <v>8</v>
      </c>
      <c r="V647">
        <v>7</v>
      </c>
      <c r="W647">
        <v>8</v>
      </c>
      <c r="X647">
        <v>8</v>
      </c>
      <c r="Y647">
        <v>8</v>
      </c>
      <c r="Z647">
        <v>7</v>
      </c>
      <c r="AA647">
        <v>9</v>
      </c>
      <c r="AB647">
        <v>8</v>
      </c>
      <c r="AC647">
        <v>2</v>
      </c>
      <c r="AD647">
        <f>IF(Table13[[#This Row],[payment]]=1,1,0)</f>
        <v>0</v>
      </c>
      <c r="AE647">
        <f>IF(Table13[[#This Row],[payment]]=2,1,0)</f>
        <v>1</v>
      </c>
      <c r="AF647">
        <f>IF(Table13[[#This Row],[payment]]=3,1,0)</f>
        <v>0</v>
      </c>
      <c r="AG647">
        <v>6</v>
      </c>
      <c r="AH647">
        <f>IF(Table13[[#This Row],[method_payment]]=1,1,0)</f>
        <v>0</v>
      </c>
      <c r="AI647">
        <f>IF(Table13[[#This Row],[method_payment]]=2,1,0)</f>
        <v>0</v>
      </c>
      <c r="AJ647">
        <f>IF(Table13[[#This Row],[method_payment]]=3,1,0)</f>
        <v>0</v>
      </c>
      <c r="AK647">
        <f>IF(Table13[[#This Row],[method_payment]]=5,1,0)</f>
        <v>0</v>
      </c>
      <c r="AL647">
        <f>IF(Table13[[#This Row],[method_payment]]=6,1,0)</f>
        <v>1</v>
      </c>
      <c r="AM647" t="s">
        <v>15</v>
      </c>
      <c r="AN647" t="s">
        <v>16</v>
      </c>
      <c r="AO647">
        <v>1</v>
      </c>
      <c r="AP647" s="2">
        <v>81.39</v>
      </c>
      <c r="AQ647" s="3">
        <f>IF(AND(Table13[[#This Row],[Average_amount_spent_per_visit_last_3_months]]&gt;=1,Table13[[#This Row],[Average_amount_spent_per_visit_last_3_months]]&lt;=999),1,0)</f>
        <v>1</v>
      </c>
      <c r="AR647" s="3">
        <f>IF(AND(Table13[[#This Row],[Average_amount_spent_per_visit_last_3_months]]&gt;=1000,Table13[[#This Row],[Average_amount_spent_per_visit_last_3_months]]&lt;=6700),1,0)</f>
        <v>0</v>
      </c>
      <c r="AS647">
        <v>3</v>
      </c>
      <c r="AT647">
        <v>32</v>
      </c>
      <c r="AU647">
        <f>IF(AND(Table13[[#This Row],[Age]]&gt;=18,Table13[[#This Row],[Age]]&lt;=25),1,0)</f>
        <v>0</v>
      </c>
      <c r="AV647">
        <f>IF(AND(Table13[[#This Row],[Age]]&gt;=26,Table13[[#This Row],[Age]]&lt;=35),1,0)</f>
        <v>1</v>
      </c>
      <c r="AW647">
        <f>IF(AND(Table13[[#This Row],[Age]]&gt;=36,Table13[[#This Row],[Age]]&lt;=45),1,0)</f>
        <v>0</v>
      </c>
      <c r="AX647">
        <f>IF(AND(Table13[[#This Row],[Age]]&gt;=46,Table13[[#This Row],[Age]]&lt;=55),1,0)</f>
        <v>0</v>
      </c>
      <c r="AY647">
        <f>IF(AND(Table13[[#This Row],[Age]]&gt;=56,Table13[[#This Row],[Age]]&lt;=67),1,0)</f>
        <v>0</v>
      </c>
      <c r="AZ647" t="s">
        <v>25</v>
      </c>
      <c r="BA647">
        <f>IF(Table13[[#This Row],[Marital Status]]="Married",1,0)</f>
        <v>1</v>
      </c>
      <c r="BB647">
        <f>IF(Table13[[#This Row],[Marital Status]]="Single",1,0)</f>
        <v>0</v>
      </c>
      <c r="BC647" t="s">
        <v>27</v>
      </c>
      <c r="BD647">
        <f>IF(Table13[[#This Row],[gender]]="Male",1,0)</f>
        <v>1</v>
      </c>
      <c r="BE647">
        <f>IF(Table13[[#This Row],[gender]]="Female",1,0)</f>
        <v>0</v>
      </c>
      <c r="BF647" t="s">
        <v>19</v>
      </c>
      <c r="BG647">
        <f>IF(Table13[[#This Row],[Highest level of Education]]="Did not attend school",1,0)</f>
        <v>0</v>
      </c>
      <c r="BH647">
        <f>IF(Table13[[#This Row],[Highest level of Education]]="K12 completed",1,0)</f>
        <v>0</v>
      </c>
      <c r="BI647">
        <f>IF(Table13[[#This Row],[Highest level of Education]]="High School Completed",1,0)</f>
        <v>0</v>
      </c>
      <c r="BJ647">
        <f>IF(Table13[[#This Row],[Highest level of Education]]="Technical Diploma/Partially completed College",1,0)</f>
        <v>0</v>
      </c>
      <c r="BK647">
        <f>IF(Table13[[#This Row],[Highest level of Education]]="University/College Degree",1,0)</f>
        <v>1</v>
      </c>
      <c r="BL647">
        <f>IF(Table13[[#This Row],[Highest level of Education]]="Post-graduate education",1,0)</f>
        <v>0</v>
      </c>
      <c r="BM647">
        <v>2</v>
      </c>
      <c r="BN647">
        <v>1</v>
      </c>
      <c r="BO647">
        <v>4</v>
      </c>
      <c r="BP647">
        <f>IF(Table13[[#This Row],[Monthly_Income 1_5500 2_8000 3_11000 4_15000 5_20000 6_27000 7_35000 8_5000 9_51000 98_0]]=1,1,0)</f>
        <v>0</v>
      </c>
      <c r="BQ647">
        <f>IF(Table13[[#This Row],[Monthly_Income 1_5500 2_8000 3_11000 4_15000 5_20000 6_27000 7_35000 8_5000 9_51000 98_0]]=2,1,0)</f>
        <v>0</v>
      </c>
      <c r="BR647">
        <f>IF(Table13[[#This Row],[Monthly_Income 1_5500 2_8000 3_11000 4_15000 5_20000 6_27000 7_35000 8_5000 9_51000 98_0]]=3,1,0)</f>
        <v>0</v>
      </c>
      <c r="BS647">
        <f>IF(Table13[[#This Row],[Monthly_Income 1_5500 2_8000 3_11000 4_15000 5_20000 6_27000 7_35000 8_5000 9_51000 98_0]]=4,1,0)</f>
        <v>1</v>
      </c>
      <c r="BT647">
        <f>IF(Table13[[#This Row],[Monthly_Income 1_5500 2_8000 3_11000 4_15000 5_20000 6_27000 7_35000 8_5000 9_51000 98_0]]=5,1,0)</f>
        <v>0</v>
      </c>
      <c r="BU647">
        <f>IF(Table13[[#This Row],[Monthly_Income 1_5500 2_8000 3_11000 4_15000 5_20000 6_27000 7_35000 8_5000 9_51000 98_0]]=6,1,0)</f>
        <v>0</v>
      </c>
      <c r="BV647">
        <f>IF(Table13[[#This Row],[Monthly_Income 1_5500 2_8000 3_11000 4_15000 5_20000 6_27000 7_35000 8_5000 9_51000 98_0]]=7,1,0)</f>
        <v>0</v>
      </c>
      <c r="BW647">
        <f>IF(Table13[[#This Row],[Monthly_Income 1_5500 2_8000 3_11000 4_15000 5_20000 6_27000 7_35000 8_5000 9_51000 98_0]]=8,1,0)</f>
        <v>0</v>
      </c>
      <c r="BX647">
        <f>IF(Table13[[#This Row],[Monthly_Income 1_5500 2_8000 3_11000 4_15000 5_20000 6_27000 7_35000 8_5000 9_51000 98_0]]=9,1,0)</f>
        <v>0</v>
      </c>
      <c r="BY647">
        <f>IF(Table13[[#This Row],[Monthly_Income 1_5500 2_8000 3_11000 4_15000 5_20000 6_27000 7_35000 8_5000 9_51000 98_0]]=98,1,0)</f>
        <v>0</v>
      </c>
      <c r="BZ647">
        <v>6</v>
      </c>
      <c r="CA647">
        <f>IF(Table13[[#This Row],[Monthly_Household_Income]]=1,1,0)</f>
        <v>0</v>
      </c>
      <c r="CB647">
        <f>IF(Table13[[#This Row],[Monthly_Household_Income]]=2,1,0)</f>
        <v>0</v>
      </c>
      <c r="CC647">
        <f>IF(Table13[[#This Row],[Monthly_Household_Income]]=3,1,0)</f>
        <v>0</v>
      </c>
      <c r="CD647">
        <f>IF(Table13[[#This Row],[Monthly_Household_Income]]=4,1,0)</f>
        <v>0</v>
      </c>
      <c r="CE647">
        <f>IF(Table13[[#This Row],[Monthly_Household_Income]]=5,1,0)</f>
        <v>0</v>
      </c>
      <c r="CF647">
        <f>IF(Table13[[#This Row],[Monthly_Household_Income]]=6,1,0)</f>
        <v>1</v>
      </c>
      <c r="CG647">
        <f>IF(Table13[[#This Row],[Monthly_Household_Income]]=7,1,0)</f>
        <v>0</v>
      </c>
      <c r="CH647">
        <f>IF(Table13[[#This Row],[Monthly_Household_Income]]=8,1,0)</f>
        <v>0</v>
      </c>
      <c r="CI647">
        <f>IF(Table13[[#This Row],[Monthly_Household_Income]]=9,1,0)</f>
        <v>0</v>
      </c>
      <c r="CJ647">
        <f>IF(Table13[[#This Row],[Monthly_Household_Income]]=98,1,0)</f>
        <v>0</v>
      </c>
    </row>
    <row r="648" spans="1:88">
      <c r="A648">
        <v>2365</v>
      </c>
      <c r="B648" s="1">
        <v>43223</v>
      </c>
      <c r="C648" t="s">
        <v>39</v>
      </c>
      <c r="D648">
        <v>9</v>
      </c>
      <c r="E648">
        <v>9</v>
      </c>
      <c r="F648">
        <v>7</v>
      </c>
      <c r="G648">
        <v>8</v>
      </c>
      <c r="H648">
        <v>9</v>
      </c>
      <c r="I648">
        <v>8</v>
      </c>
      <c r="J648" t="s">
        <v>16</v>
      </c>
      <c r="K648">
        <v>7</v>
      </c>
      <c r="L648">
        <v>6</v>
      </c>
      <c r="M648">
        <v>8</v>
      </c>
      <c r="N648">
        <v>6</v>
      </c>
      <c r="O648">
        <v>8</v>
      </c>
      <c r="P648">
        <v>7</v>
      </c>
      <c r="Q648">
        <v>7</v>
      </c>
      <c r="R648">
        <v>9</v>
      </c>
      <c r="S648">
        <v>6</v>
      </c>
      <c r="T648">
        <v>8</v>
      </c>
      <c r="U648">
        <v>7</v>
      </c>
      <c r="V648">
        <v>8</v>
      </c>
      <c r="W648">
        <v>9</v>
      </c>
      <c r="X648">
        <v>6</v>
      </c>
      <c r="Y648">
        <v>8</v>
      </c>
      <c r="Z648">
        <v>8</v>
      </c>
      <c r="AA648">
        <v>9</v>
      </c>
      <c r="AB648">
        <v>8</v>
      </c>
      <c r="AC648">
        <v>1</v>
      </c>
      <c r="AD648">
        <f>IF(Table13[[#This Row],[payment]]=1,1,0)</f>
        <v>1</v>
      </c>
      <c r="AE648">
        <f>IF(Table13[[#This Row],[payment]]=2,1,0)</f>
        <v>0</v>
      </c>
      <c r="AF648">
        <f>IF(Table13[[#This Row],[payment]]=3,1,0)</f>
        <v>0</v>
      </c>
      <c r="AG648">
        <v>1</v>
      </c>
      <c r="AH648">
        <f>IF(Table13[[#This Row],[method_payment]]=1,1,0)</f>
        <v>1</v>
      </c>
      <c r="AI648">
        <f>IF(Table13[[#This Row],[method_payment]]=2,1,0)</f>
        <v>0</v>
      </c>
      <c r="AJ648">
        <f>IF(Table13[[#This Row],[method_payment]]=3,1,0)</f>
        <v>0</v>
      </c>
      <c r="AK648">
        <f>IF(Table13[[#This Row],[method_payment]]=5,1,0)</f>
        <v>0</v>
      </c>
      <c r="AL648">
        <f>IF(Table13[[#This Row],[method_payment]]=6,1,0)</f>
        <v>0</v>
      </c>
      <c r="AM648" t="s">
        <v>16</v>
      </c>
      <c r="AN648" t="s">
        <v>15</v>
      </c>
      <c r="AO648">
        <v>5</v>
      </c>
      <c r="AP648" s="2">
        <v>182.49</v>
      </c>
      <c r="AQ648" s="3">
        <f>IF(AND(Table13[[#This Row],[Average_amount_spent_per_visit_last_3_months]]&gt;=1,Table13[[#This Row],[Average_amount_spent_per_visit_last_3_months]]&lt;=999),1,0)</f>
        <v>1</v>
      </c>
      <c r="AR648" s="3">
        <f>IF(AND(Table13[[#This Row],[Average_amount_spent_per_visit_last_3_months]]&gt;=1000,Table13[[#This Row],[Average_amount_spent_per_visit_last_3_months]]&lt;=6700),1,0)</f>
        <v>0</v>
      </c>
      <c r="AS648">
        <v>3</v>
      </c>
      <c r="AT648">
        <v>34</v>
      </c>
      <c r="AU648">
        <f>IF(AND(Table13[[#This Row],[Age]]&gt;=18,Table13[[#This Row],[Age]]&lt;=25),1,0)</f>
        <v>0</v>
      </c>
      <c r="AV648">
        <f>IF(AND(Table13[[#This Row],[Age]]&gt;=26,Table13[[#This Row],[Age]]&lt;=35),1,0)</f>
        <v>1</v>
      </c>
      <c r="AW648">
        <f>IF(AND(Table13[[#This Row],[Age]]&gt;=36,Table13[[#This Row],[Age]]&lt;=45),1,0)</f>
        <v>0</v>
      </c>
      <c r="AX648">
        <f>IF(AND(Table13[[#This Row],[Age]]&gt;=46,Table13[[#This Row],[Age]]&lt;=55),1,0)</f>
        <v>0</v>
      </c>
      <c r="AY648">
        <f>IF(AND(Table13[[#This Row],[Age]]&gt;=56,Table13[[#This Row],[Age]]&lt;=67),1,0)</f>
        <v>0</v>
      </c>
      <c r="AZ648" t="s">
        <v>25</v>
      </c>
      <c r="BA648">
        <f>IF(Table13[[#This Row],[Marital Status]]="Married",1,0)</f>
        <v>1</v>
      </c>
      <c r="BB648">
        <f>IF(Table13[[#This Row],[Marital Status]]="Single",1,0)</f>
        <v>0</v>
      </c>
      <c r="BC648" t="s">
        <v>28</v>
      </c>
      <c r="BD648">
        <f>IF(Table13[[#This Row],[gender]]="Male",1,0)</f>
        <v>0</v>
      </c>
      <c r="BE648">
        <f>IF(Table13[[#This Row],[gender]]="Female",1,0)</f>
        <v>1</v>
      </c>
      <c r="BF648" t="s">
        <v>23</v>
      </c>
      <c r="BG648">
        <f>IF(Table13[[#This Row],[Highest level of Education]]="Did not attend school",1,0)</f>
        <v>0</v>
      </c>
      <c r="BH648">
        <f>IF(Table13[[#This Row],[Highest level of Education]]="K12 completed",1,0)</f>
        <v>0</v>
      </c>
      <c r="BI648">
        <f>IF(Table13[[#This Row],[Highest level of Education]]="High School Completed",1,0)</f>
        <v>0</v>
      </c>
      <c r="BJ648">
        <f>IF(Table13[[#This Row],[Highest level of Education]]="Technical Diploma/Partially completed College",1,0)</f>
        <v>1</v>
      </c>
      <c r="BK648">
        <f>IF(Table13[[#This Row],[Highest level of Education]]="University/College Degree",1,0)</f>
        <v>0</v>
      </c>
      <c r="BL648">
        <f>IF(Table13[[#This Row],[Highest level of Education]]="Post-graduate education",1,0)</f>
        <v>0</v>
      </c>
      <c r="BM648">
        <v>2</v>
      </c>
      <c r="BN648">
        <v>1</v>
      </c>
      <c r="BO648">
        <v>98</v>
      </c>
      <c r="BP648">
        <f>IF(Table13[[#This Row],[Monthly_Income 1_5500 2_8000 3_11000 4_15000 5_20000 6_27000 7_35000 8_5000 9_51000 98_0]]=1,1,0)</f>
        <v>0</v>
      </c>
      <c r="BQ648">
        <f>IF(Table13[[#This Row],[Monthly_Income 1_5500 2_8000 3_11000 4_15000 5_20000 6_27000 7_35000 8_5000 9_51000 98_0]]=2,1,0)</f>
        <v>0</v>
      </c>
      <c r="BR648">
        <f>IF(Table13[[#This Row],[Monthly_Income 1_5500 2_8000 3_11000 4_15000 5_20000 6_27000 7_35000 8_5000 9_51000 98_0]]=3,1,0)</f>
        <v>0</v>
      </c>
      <c r="BS648">
        <f>IF(Table13[[#This Row],[Monthly_Income 1_5500 2_8000 3_11000 4_15000 5_20000 6_27000 7_35000 8_5000 9_51000 98_0]]=4,1,0)</f>
        <v>0</v>
      </c>
      <c r="BT648">
        <f>IF(Table13[[#This Row],[Monthly_Income 1_5500 2_8000 3_11000 4_15000 5_20000 6_27000 7_35000 8_5000 9_51000 98_0]]=5,1,0)</f>
        <v>0</v>
      </c>
      <c r="BU648">
        <f>IF(Table13[[#This Row],[Monthly_Income 1_5500 2_8000 3_11000 4_15000 5_20000 6_27000 7_35000 8_5000 9_51000 98_0]]=6,1,0)</f>
        <v>0</v>
      </c>
      <c r="BV648">
        <f>IF(Table13[[#This Row],[Monthly_Income 1_5500 2_8000 3_11000 4_15000 5_20000 6_27000 7_35000 8_5000 9_51000 98_0]]=7,1,0)</f>
        <v>0</v>
      </c>
      <c r="BW648">
        <f>IF(Table13[[#This Row],[Monthly_Income 1_5500 2_8000 3_11000 4_15000 5_20000 6_27000 7_35000 8_5000 9_51000 98_0]]=8,1,0)</f>
        <v>0</v>
      </c>
      <c r="BX648">
        <f>IF(Table13[[#This Row],[Monthly_Income 1_5500 2_8000 3_11000 4_15000 5_20000 6_27000 7_35000 8_5000 9_51000 98_0]]=9,1,0)</f>
        <v>0</v>
      </c>
      <c r="BY648">
        <f>IF(Table13[[#This Row],[Monthly_Income 1_5500 2_8000 3_11000 4_15000 5_20000 6_27000 7_35000 8_5000 9_51000 98_0]]=98,1,0)</f>
        <v>1</v>
      </c>
      <c r="BZ648">
        <v>98</v>
      </c>
      <c r="CA648">
        <f>IF(Table13[[#This Row],[Monthly_Household_Income]]=1,1,0)</f>
        <v>0</v>
      </c>
      <c r="CB648">
        <f>IF(Table13[[#This Row],[Monthly_Household_Income]]=2,1,0)</f>
        <v>0</v>
      </c>
      <c r="CC648">
        <f>IF(Table13[[#This Row],[Monthly_Household_Income]]=3,1,0)</f>
        <v>0</v>
      </c>
      <c r="CD648">
        <f>IF(Table13[[#This Row],[Monthly_Household_Income]]=4,1,0)</f>
        <v>0</v>
      </c>
      <c r="CE648">
        <f>IF(Table13[[#This Row],[Monthly_Household_Income]]=5,1,0)</f>
        <v>0</v>
      </c>
      <c r="CF648">
        <f>IF(Table13[[#This Row],[Monthly_Household_Income]]=6,1,0)</f>
        <v>0</v>
      </c>
      <c r="CG648">
        <f>IF(Table13[[#This Row],[Monthly_Household_Income]]=7,1,0)</f>
        <v>0</v>
      </c>
      <c r="CH648">
        <f>IF(Table13[[#This Row],[Monthly_Household_Income]]=8,1,0)</f>
        <v>0</v>
      </c>
      <c r="CI648">
        <f>IF(Table13[[#This Row],[Monthly_Household_Income]]=9,1,0)</f>
        <v>0</v>
      </c>
      <c r="CJ648">
        <f>IF(Table13[[#This Row],[Monthly_Household_Income]]=98,1,0)</f>
        <v>1</v>
      </c>
    </row>
    <row r="649" spans="1:88">
      <c r="A649">
        <v>2373</v>
      </c>
      <c r="B649" s="1">
        <v>43190</v>
      </c>
      <c r="C649" t="s">
        <v>38</v>
      </c>
      <c r="D649">
        <v>8</v>
      </c>
      <c r="E649">
        <v>9</v>
      </c>
      <c r="F649">
        <v>7</v>
      </c>
      <c r="G649">
        <v>8</v>
      </c>
      <c r="H649">
        <v>8</v>
      </c>
      <c r="I649">
        <v>8</v>
      </c>
      <c r="J649" t="s">
        <v>15</v>
      </c>
      <c r="K649">
        <v>7</v>
      </c>
      <c r="L649">
        <v>7</v>
      </c>
      <c r="M649">
        <v>9</v>
      </c>
      <c r="N649">
        <v>7</v>
      </c>
      <c r="O649">
        <v>8</v>
      </c>
      <c r="P649">
        <v>8</v>
      </c>
      <c r="Q649">
        <v>7</v>
      </c>
      <c r="R649">
        <v>7</v>
      </c>
      <c r="S649">
        <v>7</v>
      </c>
      <c r="T649">
        <v>8</v>
      </c>
      <c r="U649">
        <v>8</v>
      </c>
      <c r="V649">
        <v>9</v>
      </c>
      <c r="W649">
        <v>7</v>
      </c>
      <c r="X649">
        <v>7</v>
      </c>
      <c r="Y649">
        <v>8</v>
      </c>
      <c r="Z649">
        <v>7</v>
      </c>
      <c r="AA649">
        <v>9</v>
      </c>
      <c r="AB649">
        <v>8</v>
      </c>
      <c r="AC649">
        <v>1</v>
      </c>
      <c r="AD649">
        <f>IF(Table13[[#This Row],[payment]]=1,1,0)</f>
        <v>1</v>
      </c>
      <c r="AE649">
        <f>IF(Table13[[#This Row],[payment]]=2,1,0)</f>
        <v>0</v>
      </c>
      <c r="AF649">
        <f>IF(Table13[[#This Row],[payment]]=3,1,0)</f>
        <v>0</v>
      </c>
      <c r="AG649">
        <v>1</v>
      </c>
      <c r="AH649">
        <f>IF(Table13[[#This Row],[method_payment]]=1,1,0)</f>
        <v>1</v>
      </c>
      <c r="AI649">
        <f>IF(Table13[[#This Row],[method_payment]]=2,1,0)</f>
        <v>0</v>
      </c>
      <c r="AJ649">
        <f>IF(Table13[[#This Row],[method_payment]]=3,1,0)</f>
        <v>0</v>
      </c>
      <c r="AK649">
        <f>IF(Table13[[#This Row],[method_payment]]=5,1,0)</f>
        <v>0</v>
      </c>
      <c r="AL649">
        <f>IF(Table13[[#This Row],[method_payment]]=6,1,0)</f>
        <v>0</v>
      </c>
      <c r="AM649" t="s">
        <v>16</v>
      </c>
      <c r="AN649" t="s">
        <v>16</v>
      </c>
      <c r="AO649">
        <v>2</v>
      </c>
      <c r="AP649" s="2">
        <v>587.12</v>
      </c>
      <c r="AQ649" s="3">
        <f>IF(AND(Table13[[#This Row],[Average_amount_spent_per_visit_last_3_months]]&gt;=1,Table13[[#This Row],[Average_amount_spent_per_visit_last_3_months]]&lt;=999),1,0)</f>
        <v>1</v>
      </c>
      <c r="AR649" s="3">
        <f>IF(AND(Table13[[#This Row],[Average_amount_spent_per_visit_last_3_months]]&gt;=1000,Table13[[#This Row],[Average_amount_spent_per_visit_last_3_months]]&lt;=6700),1,0)</f>
        <v>0</v>
      </c>
      <c r="AS649">
        <v>3</v>
      </c>
      <c r="AT649">
        <v>27</v>
      </c>
      <c r="AU649">
        <f>IF(AND(Table13[[#This Row],[Age]]&gt;=18,Table13[[#This Row],[Age]]&lt;=25),1,0)</f>
        <v>0</v>
      </c>
      <c r="AV649">
        <f>IF(AND(Table13[[#This Row],[Age]]&gt;=26,Table13[[#This Row],[Age]]&lt;=35),1,0)</f>
        <v>1</v>
      </c>
      <c r="AW649">
        <f>IF(AND(Table13[[#This Row],[Age]]&gt;=36,Table13[[#This Row],[Age]]&lt;=45),1,0)</f>
        <v>0</v>
      </c>
      <c r="AX649">
        <f>IF(AND(Table13[[#This Row],[Age]]&gt;=46,Table13[[#This Row],[Age]]&lt;=55),1,0)</f>
        <v>0</v>
      </c>
      <c r="AY649">
        <f>IF(AND(Table13[[#This Row],[Age]]&gt;=56,Table13[[#This Row],[Age]]&lt;=67),1,0)</f>
        <v>0</v>
      </c>
      <c r="AZ649" t="s">
        <v>24</v>
      </c>
      <c r="BA649">
        <f>IF(Table13[[#This Row],[Marital Status]]="Married",1,0)</f>
        <v>0</v>
      </c>
      <c r="BB649">
        <f>IF(Table13[[#This Row],[Marital Status]]="Single",1,0)</f>
        <v>1</v>
      </c>
      <c r="BC649" t="s">
        <v>28</v>
      </c>
      <c r="BD649">
        <f>IF(Table13[[#This Row],[gender]]="Male",1,0)</f>
        <v>0</v>
      </c>
      <c r="BE649">
        <f>IF(Table13[[#This Row],[gender]]="Female",1,0)</f>
        <v>1</v>
      </c>
      <c r="BF649" t="s">
        <v>19</v>
      </c>
      <c r="BG649">
        <f>IF(Table13[[#This Row],[Highest level of Education]]="Did not attend school",1,0)</f>
        <v>0</v>
      </c>
      <c r="BH649">
        <f>IF(Table13[[#This Row],[Highest level of Education]]="K12 completed",1,0)</f>
        <v>0</v>
      </c>
      <c r="BI649">
        <f>IF(Table13[[#This Row],[Highest level of Education]]="High School Completed",1,0)</f>
        <v>0</v>
      </c>
      <c r="BJ649">
        <f>IF(Table13[[#This Row],[Highest level of Education]]="Technical Diploma/Partially completed College",1,0)</f>
        <v>0</v>
      </c>
      <c r="BK649">
        <f>IF(Table13[[#This Row],[Highest level of Education]]="University/College Degree",1,0)</f>
        <v>1</v>
      </c>
      <c r="BL649">
        <f>IF(Table13[[#This Row],[Highest level of Education]]="Post-graduate education",1,0)</f>
        <v>0</v>
      </c>
      <c r="BM649">
        <v>0</v>
      </c>
      <c r="BN649">
        <v>1</v>
      </c>
      <c r="BO649">
        <v>4</v>
      </c>
      <c r="BP649">
        <f>IF(Table13[[#This Row],[Monthly_Income 1_5500 2_8000 3_11000 4_15000 5_20000 6_27000 7_35000 8_5000 9_51000 98_0]]=1,1,0)</f>
        <v>0</v>
      </c>
      <c r="BQ649">
        <f>IF(Table13[[#This Row],[Monthly_Income 1_5500 2_8000 3_11000 4_15000 5_20000 6_27000 7_35000 8_5000 9_51000 98_0]]=2,1,0)</f>
        <v>0</v>
      </c>
      <c r="BR649">
        <f>IF(Table13[[#This Row],[Monthly_Income 1_5500 2_8000 3_11000 4_15000 5_20000 6_27000 7_35000 8_5000 9_51000 98_0]]=3,1,0)</f>
        <v>0</v>
      </c>
      <c r="BS649">
        <f>IF(Table13[[#This Row],[Monthly_Income 1_5500 2_8000 3_11000 4_15000 5_20000 6_27000 7_35000 8_5000 9_51000 98_0]]=4,1,0)</f>
        <v>1</v>
      </c>
      <c r="BT649">
        <f>IF(Table13[[#This Row],[Monthly_Income 1_5500 2_8000 3_11000 4_15000 5_20000 6_27000 7_35000 8_5000 9_51000 98_0]]=5,1,0)</f>
        <v>0</v>
      </c>
      <c r="BU649">
        <f>IF(Table13[[#This Row],[Monthly_Income 1_5500 2_8000 3_11000 4_15000 5_20000 6_27000 7_35000 8_5000 9_51000 98_0]]=6,1,0)</f>
        <v>0</v>
      </c>
      <c r="BV649">
        <f>IF(Table13[[#This Row],[Monthly_Income 1_5500 2_8000 3_11000 4_15000 5_20000 6_27000 7_35000 8_5000 9_51000 98_0]]=7,1,0)</f>
        <v>0</v>
      </c>
      <c r="BW649">
        <f>IF(Table13[[#This Row],[Monthly_Income 1_5500 2_8000 3_11000 4_15000 5_20000 6_27000 7_35000 8_5000 9_51000 98_0]]=8,1,0)</f>
        <v>0</v>
      </c>
      <c r="BX649">
        <f>IF(Table13[[#This Row],[Monthly_Income 1_5500 2_8000 3_11000 4_15000 5_20000 6_27000 7_35000 8_5000 9_51000 98_0]]=9,1,0)</f>
        <v>0</v>
      </c>
      <c r="BY649">
        <f>IF(Table13[[#This Row],[Monthly_Income 1_5500 2_8000 3_11000 4_15000 5_20000 6_27000 7_35000 8_5000 9_51000 98_0]]=98,1,0)</f>
        <v>0</v>
      </c>
      <c r="BZ649">
        <v>8</v>
      </c>
      <c r="CA649">
        <f>IF(Table13[[#This Row],[Monthly_Household_Income]]=1,1,0)</f>
        <v>0</v>
      </c>
      <c r="CB649">
        <f>IF(Table13[[#This Row],[Monthly_Household_Income]]=2,1,0)</f>
        <v>0</v>
      </c>
      <c r="CC649">
        <f>IF(Table13[[#This Row],[Monthly_Household_Income]]=3,1,0)</f>
        <v>0</v>
      </c>
      <c r="CD649">
        <f>IF(Table13[[#This Row],[Monthly_Household_Income]]=4,1,0)</f>
        <v>0</v>
      </c>
      <c r="CE649">
        <f>IF(Table13[[#This Row],[Monthly_Household_Income]]=5,1,0)</f>
        <v>0</v>
      </c>
      <c r="CF649">
        <f>IF(Table13[[#This Row],[Monthly_Household_Income]]=6,1,0)</f>
        <v>0</v>
      </c>
      <c r="CG649">
        <f>IF(Table13[[#This Row],[Monthly_Household_Income]]=7,1,0)</f>
        <v>0</v>
      </c>
      <c r="CH649">
        <f>IF(Table13[[#This Row],[Monthly_Household_Income]]=8,1,0)</f>
        <v>1</v>
      </c>
      <c r="CI649">
        <f>IF(Table13[[#This Row],[Monthly_Household_Income]]=9,1,0)</f>
        <v>0</v>
      </c>
      <c r="CJ649">
        <f>IF(Table13[[#This Row],[Monthly_Household_Income]]=98,1,0)</f>
        <v>0</v>
      </c>
    </row>
    <row r="650" spans="1:88">
      <c r="A650">
        <v>2376</v>
      </c>
      <c r="B650" s="1">
        <v>42965</v>
      </c>
      <c r="C650" t="s">
        <v>29</v>
      </c>
      <c r="D650">
        <v>8</v>
      </c>
      <c r="E650">
        <v>8</v>
      </c>
      <c r="F650">
        <v>6</v>
      </c>
      <c r="G650">
        <v>8</v>
      </c>
      <c r="H650">
        <v>7</v>
      </c>
      <c r="I650">
        <v>5</v>
      </c>
      <c r="J650" t="s">
        <v>15</v>
      </c>
      <c r="K650">
        <v>8</v>
      </c>
      <c r="L650">
        <v>8</v>
      </c>
      <c r="M650">
        <v>6</v>
      </c>
      <c r="N650">
        <v>7</v>
      </c>
      <c r="O650">
        <v>6</v>
      </c>
      <c r="P650">
        <v>8</v>
      </c>
      <c r="Q650">
        <v>6</v>
      </c>
      <c r="R650">
        <v>9</v>
      </c>
      <c r="S650">
        <v>7</v>
      </c>
      <c r="T650">
        <v>7</v>
      </c>
      <c r="U650">
        <v>8</v>
      </c>
      <c r="V650">
        <v>6</v>
      </c>
      <c r="W650">
        <v>6</v>
      </c>
      <c r="X650">
        <v>8</v>
      </c>
      <c r="Y650">
        <v>6</v>
      </c>
      <c r="Z650">
        <v>6</v>
      </c>
      <c r="AA650">
        <v>7</v>
      </c>
      <c r="AB650">
        <v>0</v>
      </c>
      <c r="AC650">
        <v>3</v>
      </c>
      <c r="AD650">
        <f>IF(Table13[[#This Row],[payment]]=1,1,0)</f>
        <v>0</v>
      </c>
      <c r="AE650">
        <f>IF(Table13[[#This Row],[payment]]=2,1,0)</f>
        <v>0</v>
      </c>
      <c r="AF650">
        <f>IF(Table13[[#This Row],[payment]]=3,1,0)</f>
        <v>1</v>
      </c>
      <c r="AG650">
        <v>1</v>
      </c>
      <c r="AH650">
        <f>IF(Table13[[#This Row],[method_payment]]=1,1,0)</f>
        <v>1</v>
      </c>
      <c r="AI650">
        <f>IF(Table13[[#This Row],[method_payment]]=2,1,0)</f>
        <v>0</v>
      </c>
      <c r="AJ650">
        <f>IF(Table13[[#This Row],[method_payment]]=3,1,0)</f>
        <v>0</v>
      </c>
      <c r="AK650">
        <f>IF(Table13[[#This Row],[method_payment]]=5,1,0)</f>
        <v>0</v>
      </c>
      <c r="AL650">
        <f>IF(Table13[[#This Row],[method_payment]]=6,1,0)</f>
        <v>0</v>
      </c>
      <c r="AM650" t="s">
        <v>16</v>
      </c>
      <c r="AN650" t="s">
        <v>15</v>
      </c>
      <c r="AO650">
        <v>2</v>
      </c>
      <c r="AP650" s="2">
        <v>456.51</v>
      </c>
      <c r="AQ650" s="3">
        <f>IF(AND(Table13[[#This Row],[Average_amount_spent_per_visit_last_3_months]]&gt;=1,Table13[[#This Row],[Average_amount_spent_per_visit_last_3_months]]&lt;=999),1,0)</f>
        <v>1</v>
      </c>
      <c r="AR650" s="3">
        <f>IF(AND(Table13[[#This Row],[Average_amount_spent_per_visit_last_3_months]]&gt;=1000,Table13[[#This Row],[Average_amount_spent_per_visit_last_3_months]]&lt;=6700),1,0)</f>
        <v>0</v>
      </c>
      <c r="AS650">
        <v>1</v>
      </c>
      <c r="AT650">
        <v>47</v>
      </c>
      <c r="AU650">
        <f>IF(AND(Table13[[#This Row],[Age]]&gt;=18,Table13[[#This Row],[Age]]&lt;=25),1,0)</f>
        <v>0</v>
      </c>
      <c r="AV650">
        <f>IF(AND(Table13[[#This Row],[Age]]&gt;=26,Table13[[#This Row],[Age]]&lt;=35),1,0)</f>
        <v>0</v>
      </c>
      <c r="AW650">
        <f>IF(AND(Table13[[#This Row],[Age]]&gt;=36,Table13[[#This Row],[Age]]&lt;=45),1,0)</f>
        <v>0</v>
      </c>
      <c r="AX650">
        <f>IF(AND(Table13[[#This Row],[Age]]&gt;=46,Table13[[#This Row],[Age]]&lt;=55),1,0)</f>
        <v>1</v>
      </c>
      <c r="AY650">
        <f>IF(AND(Table13[[#This Row],[Age]]&gt;=56,Table13[[#This Row],[Age]]&lt;=67),1,0)</f>
        <v>0</v>
      </c>
      <c r="AZ650" t="s">
        <v>25</v>
      </c>
      <c r="BA650">
        <f>IF(Table13[[#This Row],[Marital Status]]="Married",1,0)</f>
        <v>1</v>
      </c>
      <c r="BB650">
        <f>IF(Table13[[#This Row],[Marital Status]]="Single",1,0)</f>
        <v>0</v>
      </c>
      <c r="BC650" t="s">
        <v>27</v>
      </c>
      <c r="BD650">
        <f>IF(Table13[[#This Row],[gender]]="Male",1,0)</f>
        <v>1</v>
      </c>
      <c r="BE650">
        <f>IF(Table13[[#This Row],[gender]]="Female",1,0)</f>
        <v>0</v>
      </c>
      <c r="BF650" t="s">
        <v>19</v>
      </c>
      <c r="BG650">
        <f>IF(Table13[[#This Row],[Highest level of Education]]="Did not attend school",1,0)</f>
        <v>0</v>
      </c>
      <c r="BH650">
        <f>IF(Table13[[#This Row],[Highest level of Education]]="K12 completed",1,0)</f>
        <v>0</v>
      </c>
      <c r="BI650">
        <f>IF(Table13[[#This Row],[Highest level of Education]]="High School Completed",1,0)</f>
        <v>0</v>
      </c>
      <c r="BJ650">
        <f>IF(Table13[[#This Row],[Highest level of Education]]="Technical Diploma/Partially completed College",1,0)</f>
        <v>0</v>
      </c>
      <c r="BK650">
        <f>IF(Table13[[#This Row],[Highest level of Education]]="University/College Degree",1,0)</f>
        <v>1</v>
      </c>
      <c r="BL650">
        <f>IF(Table13[[#This Row],[Highest level of Education]]="Post-graduate education",1,0)</f>
        <v>0</v>
      </c>
      <c r="BM650">
        <v>2</v>
      </c>
      <c r="BN650">
        <v>1</v>
      </c>
      <c r="BO650">
        <v>4</v>
      </c>
      <c r="BP650">
        <f>IF(Table13[[#This Row],[Monthly_Income 1_5500 2_8000 3_11000 4_15000 5_20000 6_27000 7_35000 8_5000 9_51000 98_0]]=1,1,0)</f>
        <v>0</v>
      </c>
      <c r="BQ650">
        <f>IF(Table13[[#This Row],[Monthly_Income 1_5500 2_8000 3_11000 4_15000 5_20000 6_27000 7_35000 8_5000 9_51000 98_0]]=2,1,0)</f>
        <v>0</v>
      </c>
      <c r="BR650">
        <f>IF(Table13[[#This Row],[Monthly_Income 1_5500 2_8000 3_11000 4_15000 5_20000 6_27000 7_35000 8_5000 9_51000 98_0]]=3,1,0)</f>
        <v>0</v>
      </c>
      <c r="BS650">
        <f>IF(Table13[[#This Row],[Monthly_Income 1_5500 2_8000 3_11000 4_15000 5_20000 6_27000 7_35000 8_5000 9_51000 98_0]]=4,1,0)</f>
        <v>1</v>
      </c>
      <c r="BT650">
        <f>IF(Table13[[#This Row],[Monthly_Income 1_5500 2_8000 3_11000 4_15000 5_20000 6_27000 7_35000 8_5000 9_51000 98_0]]=5,1,0)</f>
        <v>0</v>
      </c>
      <c r="BU650">
        <f>IF(Table13[[#This Row],[Monthly_Income 1_5500 2_8000 3_11000 4_15000 5_20000 6_27000 7_35000 8_5000 9_51000 98_0]]=6,1,0)</f>
        <v>0</v>
      </c>
      <c r="BV650">
        <f>IF(Table13[[#This Row],[Monthly_Income 1_5500 2_8000 3_11000 4_15000 5_20000 6_27000 7_35000 8_5000 9_51000 98_0]]=7,1,0)</f>
        <v>0</v>
      </c>
      <c r="BW650">
        <f>IF(Table13[[#This Row],[Monthly_Income 1_5500 2_8000 3_11000 4_15000 5_20000 6_27000 7_35000 8_5000 9_51000 98_0]]=8,1,0)</f>
        <v>0</v>
      </c>
      <c r="BX650">
        <f>IF(Table13[[#This Row],[Monthly_Income 1_5500 2_8000 3_11000 4_15000 5_20000 6_27000 7_35000 8_5000 9_51000 98_0]]=9,1,0)</f>
        <v>0</v>
      </c>
      <c r="BY650">
        <f>IF(Table13[[#This Row],[Monthly_Income 1_5500 2_8000 3_11000 4_15000 5_20000 6_27000 7_35000 8_5000 9_51000 98_0]]=98,1,0)</f>
        <v>0</v>
      </c>
      <c r="BZ650">
        <v>5</v>
      </c>
      <c r="CA650">
        <f>IF(Table13[[#This Row],[Monthly_Household_Income]]=1,1,0)</f>
        <v>0</v>
      </c>
      <c r="CB650">
        <f>IF(Table13[[#This Row],[Monthly_Household_Income]]=2,1,0)</f>
        <v>0</v>
      </c>
      <c r="CC650">
        <f>IF(Table13[[#This Row],[Monthly_Household_Income]]=3,1,0)</f>
        <v>0</v>
      </c>
      <c r="CD650">
        <f>IF(Table13[[#This Row],[Monthly_Household_Income]]=4,1,0)</f>
        <v>0</v>
      </c>
      <c r="CE650">
        <f>IF(Table13[[#This Row],[Monthly_Household_Income]]=5,1,0)</f>
        <v>1</v>
      </c>
      <c r="CF650">
        <f>IF(Table13[[#This Row],[Monthly_Household_Income]]=6,1,0)</f>
        <v>0</v>
      </c>
      <c r="CG650">
        <f>IF(Table13[[#This Row],[Monthly_Household_Income]]=7,1,0)</f>
        <v>0</v>
      </c>
      <c r="CH650">
        <f>IF(Table13[[#This Row],[Monthly_Household_Income]]=8,1,0)</f>
        <v>0</v>
      </c>
      <c r="CI650">
        <f>IF(Table13[[#This Row],[Monthly_Household_Income]]=9,1,0)</f>
        <v>0</v>
      </c>
      <c r="CJ650">
        <f>IF(Table13[[#This Row],[Monthly_Household_Income]]=98,1,0)</f>
        <v>0</v>
      </c>
    </row>
    <row r="651" spans="1:88">
      <c r="A651">
        <v>2377</v>
      </c>
      <c r="B651" s="1">
        <v>43191</v>
      </c>
      <c r="C651" t="s">
        <v>2</v>
      </c>
      <c r="D651">
        <v>3</v>
      </c>
      <c r="E651">
        <v>4</v>
      </c>
      <c r="F651">
        <v>4</v>
      </c>
      <c r="G651">
        <v>5</v>
      </c>
      <c r="H651">
        <v>5</v>
      </c>
      <c r="I651">
        <v>5</v>
      </c>
      <c r="J651" t="s">
        <v>15</v>
      </c>
      <c r="K651">
        <v>6</v>
      </c>
      <c r="L651">
        <v>6</v>
      </c>
      <c r="M651">
        <v>7</v>
      </c>
      <c r="N651">
        <v>6</v>
      </c>
      <c r="O651">
        <v>6</v>
      </c>
      <c r="P651">
        <v>7</v>
      </c>
      <c r="Q651">
        <v>4</v>
      </c>
      <c r="R651">
        <v>4</v>
      </c>
      <c r="S651">
        <v>6</v>
      </c>
      <c r="T651">
        <v>7</v>
      </c>
      <c r="U651">
        <v>5</v>
      </c>
      <c r="V651">
        <v>6</v>
      </c>
      <c r="W651">
        <v>5</v>
      </c>
      <c r="X651">
        <v>0</v>
      </c>
      <c r="Y651">
        <v>6</v>
      </c>
      <c r="Z651">
        <v>3</v>
      </c>
      <c r="AA651">
        <v>3</v>
      </c>
      <c r="AB651">
        <v>4</v>
      </c>
      <c r="AC651">
        <v>2</v>
      </c>
      <c r="AD651">
        <f>IF(Table13[[#This Row],[payment]]=1,1,0)</f>
        <v>0</v>
      </c>
      <c r="AE651">
        <f>IF(Table13[[#This Row],[payment]]=2,1,0)</f>
        <v>1</v>
      </c>
      <c r="AF651">
        <f>IF(Table13[[#This Row],[payment]]=3,1,0)</f>
        <v>0</v>
      </c>
      <c r="AG651">
        <v>1</v>
      </c>
      <c r="AH651">
        <f>IF(Table13[[#This Row],[method_payment]]=1,1,0)</f>
        <v>1</v>
      </c>
      <c r="AI651">
        <f>IF(Table13[[#This Row],[method_payment]]=2,1,0)</f>
        <v>0</v>
      </c>
      <c r="AJ651">
        <f>IF(Table13[[#This Row],[method_payment]]=3,1,0)</f>
        <v>0</v>
      </c>
      <c r="AK651">
        <f>IF(Table13[[#This Row],[method_payment]]=5,1,0)</f>
        <v>0</v>
      </c>
      <c r="AL651">
        <f>IF(Table13[[#This Row],[method_payment]]=6,1,0)</f>
        <v>0</v>
      </c>
      <c r="AM651" t="s">
        <v>15</v>
      </c>
      <c r="AN651" t="s">
        <v>16</v>
      </c>
      <c r="AO651">
        <v>1</v>
      </c>
      <c r="AP651" s="2">
        <v>980.68</v>
      </c>
      <c r="AQ651" s="3">
        <f>IF(AND(Table13[[#This Row],[Average_amount_spent_per_visit_last_3_months]]&gt;=1,Table13[[#This Row],[Average_amount_spent_per_visit_last_3_months]]&lt;=999),1,0)</f>
        <v>1</v>
      </c>
      <c r="AR651" s="3">
        <f>IF(AND(Table13[[#This Row],[Average_amount_spent_per_visit_last_3_months]]&gt;=1000,Table13[[#This Row],[Average_amount_spent_per_visit_last_3_months]]&lt;=6700),1,0)</f>
        <v>0</v>
      </c>
      <c r="AS651">
        <v>3</v>
      </c>
      <c r="AT651">
        <v>44</v>
      </c>
      <c r="AU651">
        <f>IF(AND(Table13[[#This Row],[Age]]&gt;=18,Table13[[#This Row],[Age]]&lt;=25),1,0)</f>
        <v>0</v>
      </c>
      <c r="AV651">
        <f>IF(AND(Table13[[#This Row],[Age]]&gt;=26,Table13[[#This Row],[Age]]&lt;=35),1,0)</f>
        <v>0</v>
      </c>
      <c r="AW651">
        <f>IF(AND(Table13[[#This Row],[Age]]&gt;=36,Table13[[#This Row],[Age]]&lt;=45),1,0)</f>
        <v>1</v>
      </c>
      <c r="AX651">
        <f>IF(AND(Table13[[#This Row],[Age]]&gt;=46,Table13[[#This Row],[Age]]&lt;=55),1,0)</f>
        <v>0</v>
      </c>
      <c r="AY651">
        <f>IF(AND(Table13[[#This Row],[Age]]&gt;=56,Table13[[#This Row],[Age]]&lt;=67),1,0)</f>
        <v>0</v>
      </c>
      <c r="AZ651" t="s">
        <v>25</v>
      </c>
      <c r="BA651">
        <f>IF(Table13[[#This Row],[Marital Status]]="Married",1,0)</f>
        <v>1</v>
      </c>
      <c r="BB651">
        <f>IF(Table13[[#This Row],[Marital Status]]="Single",1,0)</f>
        <v>0</v>
      </c>
      <c r="BC651" t="s">
        <v>28</v>
      </c>
      <c r="BD651">
        <f>IF(Table13[[#This Row],[gender]]="Male",1,0)</f>
        <v>0</v>
      </c>
      <c r="BE651">
        <f>IF(Table13[[#This Row],[gender]]="Female",1,0)</f>
        <v>1</v>
      </c>
      <c r="BF651" t="s">
        <v>18</v>
      </c>
      <c r="BG651">
        <f>IF(Table13[[#This Row],[Highest level of Education]]="Did not attend school",1,0)</f>
        <v>0</v>
      </c>
      <c r="BH651">
        <f>IF(Table13[[#This Row],[Highest level of Education]]="K12 completed",1,0)</f>
        <v>0</v>
      </c>
      <c r="BI651">
        <f>IF(Table13[[#This Row],[Highest level of Education]]="High School Completed",1,0)</f>
        <v>0</v>
      </c>
      <c r="BJ651">
        <f>IF(Table13[[#This Row],[Highest level of Education]]="Technical Diploma/Partially completed College",1,0)</f>
        <v>0</v>
      </c>
      <c r="BK651">
        <f>IF(Table13[[#This Row],[Highest level of Education]]="University/College Degree",1,0)</f>
        <v>0</v>
      </c>
      <c r="BL651">
        <f>IF(Table13[[#This Row],[Highest level of Education]]="Post-graduate education",1,0)</f>
        <v>1</v>
      </c>
      <c r="BM651">
        <v>4</v>
      </c>
      <c r="BN651">
        <v>1</v>
      </c>
      <c r="BO651">
        <v>5</v>
      </c>
      <c r="BP651">
        <f>IF(Table13[[#This Row],[Monthly_Income 1_5500 2_8000 3_11000 4_15000 5_20000 6_27000 7_35000 8_5000 9_51000 98_0]]=1,1,0)</f>
        <v>0</v>
      </c>
      <c r="BQ651">
        <f>IF(Table13[[#This Row],[Monthly_Income 1_5500 2_8000 3_11000 4_15000 5_20000 6_27000 7_35000 8_5000 9_51000 98_0]]=2,1,0)</f>
        <v>0</v>
      </c>
      <c r="BR651">
        <f>IF(Table13[[#This Row],[Monthly_Income 1_5500 2_8000 3_11000 4_15000 5_20000 6_27000 7_35000 8_5000 9_51000 98_0]]=3,1,0)</f>
        <v>0</v>
      </c>
      <c r="BS651">
        <f>IF(Table13[[#This Row],[Monthly_Income 1_5500 2_8000 3_11000 4_15000 5_20000 6_27000 7_35000 8_5000 9_51000 98_0]]=4,1,0)</f>
        <v>0</v>
      </c>
      <c r="BT651">
        <f>IF(Table13[[#This Row],[Monthly_Income 1_5500 2_8000 3_11000 4_15000 5_20000 6_27000 7_35000 8_5000 9_51000 98_0]]=5,1,0)</f>
        <v>1</v>
      </c>
      <c r="BU651">
        <f>IF(Table13[[#This Row],[Monthly_Income 1_5500 2_8000 3_11000 4_15000 5_20000 6_27000 7_35000 8_5000 9_51000 98_0]]=6,1,0)</f>
        <v>0</v>
      </c>
      <c r="BV651">
        <f>IF(Table13[[#This Row],[Monthly_Income 1_5500 2_8000 3_11000 4_15000 5_20000 6_27000 7_35000 8_5000 9_51000 98_0]]=7,1,0)</f>
        <v>0</v>
      </c>
      <c r="BW651">
        <f>IF(Table13[[#This Row],[Monthly_Income 1_5500 2_8000 3_11000 4_15000 5_20000 6_27000 7_35000 8_5000 9_51000 98_0]]=8,1,0)</f>
        <v>0</v>
      </c>
      <c r="BX651">
        <f>IF(Table13[[#This Row],[Monthly_Income 1_5500 2_8000 3_11000 4_15000 5_20000 6_27000 7_35000 8_5000 9_51000 98_0]]=9,1,0)</f>
        <v>0</v>
      </c>
      <c r="BY651">
        <f>IF(Table13[[#This Row],[Monthly_Income 1_5500 2_8000 3_11000 4_15000 5_20000 6_27000 7_35000 8_5000 9_51000 98_0]]=98,1,0)</f>
        <v>0</v>
      </c>
      <c r="BZ651">
        <v>8</v>
      </c>
      <c r="CA651">
        <f>IF(Table13[[#This Row],[Monthly_Household_Income]]=1,1,0)</f>
        <v>0</v>
      </c>
      <c r="CB651">
        <f>IF(Table13[[#This Row],[Monthly_Household_Income]]=2,1,0)</f>
        <v>0</v>
      </c>
      <c r="CC651">
        <f>IF(Table13[[#This Row],[Monthly_Household_Income]]=3,1,0)</f>
        <v>0</v>
      </c>
      <c r="CD651">
        <f>IF(Table13[[#This Row],[Monthly_Household_Income]]=4,1,0)</f>
        <v>0</v>
      </c>
      <c r="CE651">
        <f>IF(Table13[[#This Row],[Monthly_Household_Income]]=5,1,0)</f>
        <v>0</v>
      </c>
      <c r="CF651">
        <f>IF(Table13[[#This Row],[Monthly_Household_Income]]=6,1,0)</f>
        <v>0</v>
      </c>
      <c r="CG651">
        <f>IF(Table13[[#This Row],[Monthly_Household_Income]]=7,1,0)</f>
        <v>0</v>
      </c>
      <c r="CH651">
        <f>IF(Table13[[#This Row],[Monthly_Household_Income]]=8,1,0)</f>
        <v>1</v>
      </c>
      <c r="CI651">
        <f>IF(Table13[[#This Row],[Monthly_Household_Income]]=9,1,0)</f>
        <v>0</v>
      </c>
      <c r="CJ651">
        <f>IF(Table13[[#This Row],[Monthly_Household_Income]]=98,1,0)</f>
        <v>0</v>
      </c>
    </row>
    <row r="652" spans="1:88">
      <c r="A652">
        <v>2381</v>
      </c>
      <c r="B652" s="1">
        <v>42966</v>
      </c>
      <c r="C652" t="s">
        <v>31</v>
      </c>
      <c r="D652">
        <v>9</v>
      </c>
      <c r="E652">
        <v>8</v>
      </c>
      <c r="F652">
        <v>9</v>
      </c>
      <c r="G652">
        <v>9</v>
      </c>
      <c r="H652">
        <v>9</v>
      </c>
      <c r="I652">
        <v>9</v>
      </c>
      <c r="J652" t="s">
        <v>15</v>
      </c>
      <c r="K652">
        <v>8</v>
      </c>
      <c r="L652">
        <v>10</v>
      </c>
      <c r="M652">
        <v>9</v>
      </c>
      <c r="N652">
        <v>9</v>
      </c>
      <c r="O652">
        <v>10</v>
      </c>
      <c r="P652">
        <v>8</v>
      </c>
      <c r="Q652">
        <v>9</v>
      </c>
      <c r="R652">
        <v>8</v>
      </c>
      <c r="S652">
        <v>10</v>
      </c>
      <c r="T652">
        <v>8</v>
      </c>
      <c r="U652">
        <v>9</v>
      </c>
      <c r="V652">
        <v>9</v>
      </c>
      <c r="W652">
        <v>8</v>
      </c>
      <c r="X652">
        <v>8</v>
      </c>
      <c r="Y652">
        <v>10</v>
      </c>
      <c r="Z652">
        <v>9</v>
      </c>
      <c r="AA652">
        <v>8</v>
      </c>
      <c r="AB652">
        <v>8</v>
      </c>
      <c r="AC652">
        <v>1</v>
      </c>
      <c r="AD652">
        <f>IF(Table13[[#This Row],[payment]]=1,1,0)</f>
        <v>1</v>
      </c>
      <c r="AE652">
        <f>IF(Table13[[#This Row],[payment]]=2,1,0)</f>
        <v>0</v>
      </c>
      <c r="AF652">
        <f>IF(Table13[[#This Row],[payment]]=3,1,0)</f>
        <v>0</v>
      </c>
      <c r="AG652">
        <v>6</v>
      </c>
      <c r="AH652">
        <f>IF(Table13[[#This Row],[method_payment]]=1,1,0)</f>
        <v>0</v>
      </c>
      <c r="AI652">
        <f>IF(Table13[[#This Row],[method_payment]]=2,1,0)</f>
        <v>0</v>
      </c>
      <c r="AJ652">
        <f>IF(Table13[[#This Row],[method_payment]]=3,1,0)</f>
        <v>0</v>
      </c>
      <c r="AK652">
        <f>IF(Table13[[#This Row],[method_payment]]=5,1,0)</f>
        <v>0</v>
      </c>
      <c r="AL652">
        <f>IF(Table13[[#This Row],[method_payment]]=6,1,0)</f>
        <v>1</v>
      </c>
      <c r="AM652" t="s">
        <v>16</v>
      </c>
      <c r="AN652" t="s">
        <v>16</v>
      </c>
      <c r="AO652">
        <v>2</v>
      </c>
      <c r="AP652" s="2">
        <v>264.75</v>
      </c>
      <c r="AQ652" s="3">
        <f>IF(AND(Table13[[#This Row],[Average_amount_spent_per_visit_last_3_months]]&gt;=1,Table13[[#This Row],[Average_amount_spent_per_visit_last_3_months]]&lt;=999),1,0)</f>
        <v>1</v>
      </c>
      <c r="AR652" s="3">
        <f>IF(AND(Table13[[#This Row],[Average_amount_spent_per_visit_last_3_months]]&gt;=1000,Table13[[#This Row],[Average_amount_spent_per_visit_last_3_months]]&lt;=6700),1,0)</f>
        <v>0</v>
      </c>
      <c r="AS652">
        <v>1</v>
      </c>
      <c r="AT652">
        <v>35</v>
      </c>
      <c r="AU652">
        <f>IF(AND(Table13[[#This Row],[Age]]&gt;=18,Table13[[#This Row],[Age]]&lt;=25),1,0)</f>
        <v>0</v>
      </c>
      <c r="AV652">
        <f>IF(AND(Table13[[#This Row],[Age]]&gt;=26,Table13[[#This Row],[Age]]&lt;=35),1,0)</f>
        <v>1</v>
      </c>
      <c r="AW652">
        <f>IF(AND(Table13[[#This Row],[Age]]&gt;=36,Table13[[#This Row],[Age]]&lt;=45),1,0)</f>
        <v>0</v>
      </c>
      <c r="AX652">
        <f>IF(AND(Table13[[#This Row],[Age]]&gt;=46,Table13[[#This Row],[Age]]&lt;=55),1,0)</f>
        <v>0</v>
      </c>
      <c r="AY652">
        <f>IF(AND(Table13[[#This Row],[Age]]&gt;=56,Table13[[#This Row],[Age]]&lt;=67),1,0)</f>
        <v>0</v>
      </c>
      <c r="AZ652" t="s">
        <v>24</v>
      </c>
      <c r="BA652">
        <f>IF(Table13[[#This Row],[Marital Status]]="Married",1,0)</f>
        <v>0</v>
      </c>
      <c r="BB652">
        <f>IF(Table13[[#This Row],[Marital Status]]="Single",1,0)</f>
        <v>1</v>
      </c>
      <c r="BC652" t="s">
        <v>28</v>
      </c>
      <c r="BD652">
        <f>IF(Table13[[#This Row],[gender]]="Male",1,0)</f>
        <v>0</v>
      </c>
      <c r="BE652">
        <f>IF(Table13[[#This Row],[gender]]="Female",1,0)</f>
        <v>1</v>
      </c>
      <c r="BF652" t="s">
        <v>19</v>
      </c>
      <c r="BG652">
        <f>IF(Table13[[#This Row],[Highest level of Education]]="Did not attend school",1,0)</f>
        <v>0</v>
      </c>
      <c r="BH652">
        <f>IF(Table13[[#This Row],[Highest level of Education]]="K12 completed",1,0)</f>
        <v>0</v>
      </c>
      <c r="BI652">
        <f>IF(Table13[[#This Row],[Highest level of Education]]="High School Completed",1,0)</f>
        <v>0</v>
      </c>
      <c r="BJ652">
        <f>IF(Table13[[#This Row],[Highest level of Education]]="Technical Diploma/Partially completed College",1,0)</f>
        <v>0</v>
      </c>
      <c r="BK652">
        <f>IF(Table13[[#This Row],[Highest level of Education]]="University/College Degree",1,0)</f>
        <v>1</v>
      </c>
      <c r="BL652">
        <f>IF(Table13[[#This Row],[Highest level of Education]]="Post-graduate education",1,0)</f>
        <v>0</v>
      </c>
      <c r="BM652">
        <v>0</v>
      </c>
      <c r="BN652">
        <v>1</v>
      </c>
      <c r="BO652">
        <v>4</v>
      </c>
      <c r="BP652">
        <f>IF(Table13[[#This Row],[Monthly_Income 1_5500 2_8000 3_11000 4_15000 5_20000 6_27000 7_35000 8_5000 9_51000 98_0]]=1,1,0)</f>
        <v>0</v>
      </c>
      <c r="BQ652">
        <f>IF(Table13[[#This Row],[Monthly_Income 1_5500 2_8000 3_11000 4_15000 5_20000 6_27000 7_35000 8_5000 9_51000 98_0]]=2,1,0)</f>
        <v>0</v>
      </c>
      <c r="BR652">
        <f>IF(Table13[[#This Row],[Monthly_Income 1_5500 2_8000 3_11000 4_15000 5_20000 6_27000 7_35000 8_5000 9_51000 98_0]]=3,1,0)</f>
        <v>0</v>
      </c>
      <c r="BS652">
        <f>IF(Table13[[#This Row],[Monthly_Income 1_5500 2_8000 3_11000 4_15000 5_20000 6_27000 7_35000 8_5000 9_51000 98_0]]=4,1,0)</f>
        <v>1</v>
      </c>
      <c r="BT652">
        <f>IF(Table13[[#This Row],[Monthly_Income 1_5500 2_8000 3_11000 4_15000 5_20000 6_27000 7_35000 8_5000 9_51000 98_0]]=5,1,0)</f>
        <v>0</v>
      </c>
      <c r="BU652">
        <f>IF(Table13[[#This Row],[Monthly_Income 1_5500 2_8000 3_11000 4_15000 5_20000 6_27000 7_35000 8_5000 9_51000 98_0]]=6,1,0)</f>
        <v>0</v>
      </c>
      <c r="BV652">
        <f>IF(Table13[[#This Row],[Monthly_Income 1_5500 2_8000 3_11000 4_15000 5_20000 6_27000 7_35000 8_5000 9_51000 98_0]]=7,1,0)</f>
        <v>0</v>
      </c>
      <c r="BW652">
        <f>IF(Table13[[#This Row],[Monthly_Income 1_5500 2_8000 3_11000 4_15000 5_20000 6_27000 7_35000 8_5000 9_51000 98_0]]=8,1,0)</f>
        <v>0</v>
      </c>
      <c r="BX652">
        <f>IF(Table13[[#This Row],[Monthly_Income 1_5500 2_8000 3_11000 4_15000 5_20000 6_27000 7_35000 8_5000 9_51000 98_0]]=9,1,0)</f>
        <v>0</v>
      </c>
      <c r="BY652">
        <f>IF(Table13[[#This Row],[Monthly_Income 1_5500 2_8000 3_11000 4_15000 5_20000 6_27000 7_35000 8_5000 9_51000 98_0]]=98,1,0)</f>
        <v>0</v>
      </c>
      <c r="BZ652">
        <v>7</v>
      </c>
      <c r="CA652">
        <f>IF(Table13[[#This Row],[Monthly_Household_Income]]=1,1,0)</f>
        <v>0</v>
      </c>
      <c r="CB652">
        <f>IF(Table13[[#This Row],[Monthly_Household_Income]]=2,1,0)</f>
        <v>0</v>
      </c>
      <c r="CC652">
        <f>IF(Table13[[#This Row],[Monthly_Household_Income]]=3,1,0)</f>
        <v>0</v>
      </c>
      <c r="CD652">
        <f>IF(Table13[[#This Row],[Monthly_Household_Income]]=4,1,0)</f>
        <v>0</v>
      </c>
      <c r="CE652">
        <f>IF(Table13[[#This Row],[Monthly_Household_Income]]=5,1,0)</f>
        <v>0</v>
      </c>
      <c r="CF652">
        <f>IF(Table13[[#This Row],[Monthly_Household_Income]]=6,1,0)</f>
        <v>0</v>
      </c>
      <c r="CG652">
        <f>IF(Table13[[#This Row],[Monthly_Household_Income]]=7,1,0)</f>
        <v>1</v>
      </c>
      <c r="CH652">
        <f>IF(Table13[[#This Row],[Monthly_Household_Income]]=8,1,0)</f>
        <v>0</v>
      </c>
      <c r="CI652">
        <f>IF(Table13[[#This Row],[Monthly_Household_Income]]=9,1,0)</f>
        <v>0</v>
      </c>
      <c r="CJ652">
        <f>IF(Table13[[#This Row],[Monthly_Household_Income]]=98,1,0)</f>
        <v>0</v>
      </c>
    </row>
    <row r="653" spans="1:88">
      <c r="A653">
        <v>2383</v>
      </c>
      <c r="B653" s="1">
        <v>43009</v>
      </c>
      <c r="C653" t="s">
        <v>29</v>
      </c>
      <c r="D653">
        <v>8</v>
      </c>
      <c r="E653">
        <v>9</v>
      </c>
      <c r="F653">
        <v>9</v>
      </c>
      <c r="G653">
        <v>9</v>
      </c>
      <c r="H653">
        <v>9</v>
      </c>
      <c r="I653">
        <v>10</v>
      </c>
      <c r="J653" t="s">
        <v>16</v>
      </c>
      <c r="K653">
        <v>9</v>
      </c>
      <c r="L653">
        <v>7</v>
      </c>
      <c r="M653">
        <v>8</v>
      </c>
      <c r="N653">
        <v>9</v>
      </c>
      <c r="O653">
        <v>8</v>
      </c>
      <c r="P653">
        <v>10</v>
      </c>
      <c r="Q653">
        <v>9</v>
      </c>
      <c r="R653">
        <v>9</v>
      </c>
      <c r="S653">
        <v>7</v>
      </c>
      <c r="T653">
        <v>9</v>
      </c>
      <c r="U653">
        <v>8</v>
      </c>
      <c r="V653">
        <v>7</v>
      </c>
      <c r="W653">
        <v>9</v>
      </c>
      <c r="X653">
        <v>0</v>
      </c>
      <c r="Y653">
        <v>10</v>
      </c>
      <c r="Z653">
        <v>10</v>
      </c>
      <c r="AA653">
        <v>9</v>
      </c>
      <c r="AB653">
        <v>0</v>
      </c>
      <c r="AC653">
        <v>2</v>
      </c>
      <c r="AD653">
        <f>IF(Table13[[#This Row],[payment]]=1,1,0)</f>
        <v>0</v>
      </c>
      <c r="AE653">
        <f>IF(Table13[[#This Row],[payment]]=2,1,0)</f>
        <v>1</v>
      </c>
      <c r="AF653">
        <f>IF(Table13[[#This Row],[payment]]=3,1,0)</f>
        <v>0</v>
      </c>
      <c r="AG653">
        <v>1</v>
      </c>
      <c r="AH653">
        <f>IF(Table13[[#This Row],[method_payment]]=1,1,0)</f>
        <v>1</v>
      </c>
      <c r="AI653">
        <f>IF(Table13[[#This Row],[method_payment]]=2,1,0)</f>
        <v>0</v>
      </c>
      <c r="AJ653">
        <f>IF(Table13[[#This Row],[method_payment]]=3,1,0)</f>
        <v>0</v>
      </c>
      <c r="AK653">
        <f>IF(Table13[[#This Row],[method_payment]]=5,1,0)</f>
        <v>0</v>
      </c>
      <c r="AL653">
        <f>IF(Table13[[#This Row],[method_payment]]=6,1,0)</f>
        <v>0</v>
      </c>
      <c r="AM653" t="s">
        <v>16</v>
      </c>
      <c r="AN653" t="s">
        <v>16</v>
      </c>
      <c r="AO653">
        <v>2</v>
      </c>
      <c r="AP653" s="2">
        <v>1153.44</v>
      </c>
      <c r="AQ653" s="3">
        <f>IF(AND(Table13[[#This Row],[Average_amount_spent_per_visit_last_3_months]]&gt;=1,Table13[[#This Row],[Average_amount_spent_per_visit_last_3_months]]&lt;=999),1,0)</f>
        <v>0</v>
      </c>
      <c r="AR653" s="3">
        <f>IF(AND(Table13[[#This Row],[Average_amount_spent_per_visit_last_3_months]]&gt;=1000,Table13[[#This Row],[Average_amount_spent_per_visit_last_3_months]]&lt;=6700),1,0)</f>
        <v>1</v>
      </c>
      <c r="AS653">
        <v>2</v>
      </c>
      <c r="AT653">
        <v>48</v>
      </c>
      <c r="AU653">
        <f>IF(AND(Table13[[#This Row],[Age]]&gt;=18,Table13[[#This Row],[Age]]&lt;=25),1,0)</f>
        <v>0</v>
      </c>
      <c r="AV653">
        <f>IF(AND(Table13[[#This Row],[Age]]&gt;=26,Table13[[#This Row],[Age]]&lt;=35),1,0)</f>
        <v>0</v>
      </c>
      <c r="AW653">
        <f>IF(AND(Table13[[#This Row],[Age]]&gt;=36,Table13[[#This Row],[Age]]&lt;=45),1,0)</f>
        <v>0</v>
      </c>
      <c r="AX653">
        <f>IF(AND(Table13[[#This Row],[Age]]&gt;=46,Table13[[#This Row],[Age]]&lt;=55),1,0)</f>
        <v>1</v>
      </c>
      <c r="AY653">
        <f>IF(AND(Table13[[#This Row],[Age]]&gt;=56,Table13[[#This Row],[Age]]&lt;=67),1,0)</f>
        <v>0</v>
      </c>
      <c r="AZ653" t="s">
        <v>25</v>
      </c>
      <c r="BA653">
        <f>IF(Table13[[#This Row],[Marital Status]]="Married",1,0)</f>
        <v>1</v>
      </c>
      <c r="BB653">
        <f>IF(Table13[[#This Row],[Marital Status]]="Single",1,0)</f>
        <v>0</v>
      </c>
      <c r="BC653" t="s">
        <v>28</v>
      </c>
      <c r="BD653">
        <f>IF(Table13[[#This Row],[gender]]="Male",1,0)</f>
        <v>0</v>
      </c>
      <c r="BE653">
        <f>IF(Table13[[#This Row],[gender]]="Female",1,0)</f>
        <v>1</v>
      </c>
      <c r="BF653" t="s">
        <v>19</v>
      </c>
      <c r="BG653">
        <f>IF(Table13[[#This Row],[Highest level of Education]]="Did not attend school",1,0)</f>
        <v>0</v>
      </c>
      <c r="BH653">
        <f>IF(Table13[[#This Row],[Highest level of Education]]="K12 completed",1,0)</f>
        <v>0</v>
      </c>
      <c r="BI653">
        <f>IF(Table13[[#This Row],[Highest level of Education]]="High School Completed",1,0)</f>
        <v>0</v>
      </c>
      <c r="BJ653">
        <f>IF(Table13[[#This Row],[Highest level of Education]]="Technical Diploma/Partially completed College",1,0)</f>
        <v>0</v>
      </c>
      <c r="BK653">
        <f>IF(Table13[[#This Row],[Highest level of Education]]="University/College Degree",1,0)</f>
        <v>1</v>
      </c>
      <c r="BL653">
        <f>IF(Table13[[#This Row],[Highest level of Education]]="Post-graduate education",1,0)</f>
        <v>0</v>
      </c>
      <c r="BM653">
        <v>3</v>
      </c>
      <c r="BN653">
        <v>1</v>
      </c>
      <c r="BO653">
        <v>4</v>
      </c>
      <c r="BP653">
        <f>IF(Table13[[#This Row],[Monthly_Income 1_5500 2_8000 3_11000 4_15000 5_20000 6_27000 7_35000 8_5000 9_51000 98_0]]=1,1,0)</f>
        <v>0</v>
      </c>
      <c r="BQ653">
        <f>IF(Table13[[#This Row],[Monthly_Income 1_5500 2_8000 3_11000 4_15000 5_20000 6_27000 7_35000 8_5000 9_51000 98_0]]=2,1,0)</f>
        <v>0</v>
      </c>
      <c r="BR653">
        <f>IF(Table13[[#This Row],[Monthly_Income 1_5500 2_8000 3_11000 4_15000 5_20000 6_27000 7_35000 8_5000 9_51000 98_0]]=3,1,0)</f>
        <v>0</v>
      </c>
      <c r="BS653">
        <f>IF(Table13[[#This Row],[Monthly_Income 1_5500 2_8000 3_11000 4_15000 5_20000 6_27000 7_35000 8_5000 9_51000 98_0]]=4,1,0)</f>
        <v>1</v>
      </c>
      <c r="BT653">
        <f>IF(Table13[[#This Row],[Monthly_Income 1_5500 2_8000 3_11000 4_15000 5_20000 6_27000 7_35000 8_5000 9_51000 98_0]]=5,1,0)</f>
        <v>0</v>
      </c>
      <c r="BU653">
        <f>IF(Table13[[#This Row],[Monthly_Income 1_5500 2_8000 3_11000 4_15000 5_20000 6_27000 7_35000 8_5000 9_51000 98_0]]=6,1,0)</f>
        <v>0</v>
      </c>
      <c r="BV653">
        <f>IF(Table13[[#This Row],[Monthly_Income 1_5500 2_8000 3_11000 4_15000 5_20000 6_27000 7_35000 8_5000 9_51000 98_0]]=7,1,0)</f>
        <v>0</v>
      </c>
      <c r="BW653">
        <f>IF(Table13[[#This Row],[Monthly_Income 1_5500 2_8000 3_11000 4_15000 5_20000 6_27000 7_35000 8_5000 9_51000 98_0]]=8,1,0)</f>
        <v>0</v>
      </c>
      <c r="BX653">
        <f>IF(Table13[[#This Row],[Monthly_Income 1_5500 2_8000 3_11000 4_15000 5_20000 6_27000 7_35000 8_5000 9_51000 98_0]]=9,1,0)</f>
        <v>0</v>
      </c>
      <c r="BY653">
        <f>IF(Table13[[#This Row],[Monthly_Income 1_5500 2_8000 3_11000 4_15000 5_20000 6_27000 7_35000 8_5000 9_51000 98_0]]=98,1,0)</f>
        <v>0</v>
      </c>
      <c r="BZ653">
        <v>6</v>
      </c>
      <c r="CA653">
        <f>IF(Table13[[#This Row],[Monthly_Household_Income]]=1,1,0)</f>
        <v>0</v>
      </c>
      <c r="CB653">
        <f>IF(Table13[[#This Row],[Monthly_Household_Income]]=2,1,0)</f>
        <v>0</v>
      </c>
      <c r="CC653">
        <f>IF(Table13[[#This Row],[Monthly_Household_Income]]=3,1,0)</f>
        <v>0</v>
      </c>
      <c r="CD653">
        <f>IF(Table13[[#This Row],[Monthly_Household_Income]]=4,1,0)</f>
        <v>0</v>
      </c>
      <c r="CE653">
        <f>IF(Table13[[#This Row],[Monthly_Household_Income]]=5,1,0)</f>
        <v>0</v>
      </c>
      <c r="CF653">
        <f>IF(Table13[[#This Row],[Monthly_Household_Income]]=6,1,0)</f>
        <v>1</v>
      </c>
      <c r="CG653">
        <f>IF(Table13[[#This Row],[Monthly_Household_Income]]=7,1,0)</f>
        <v>0</v>
      </c>
      <c r="CH653">
        <f>IF(Table13[[#This Row],[Monthly_Household_Income]]=8,1,0)</f>
        <v>0</v>
      </c>
      <c r="CI653">
        <f>IF(Table13[[#This Row],[Monthly_Household_Income]]=9,1,0)</f>
        <v>0</v>
      </c>
      <c r="CJ653">
        <f>IF(Table13[[#This Row],[Monthly_Household_Income]]=98,1,0)</f>
        <v>0</v>
      </c>
    </row>
    <row r="654" spans="1:88">
      <c r="A654">
        <v>2385</v>
      </c>
      <c r="B654" s="1">
        <v>43069</v>
      </c>
      <c r="C654" t="s">
        <v>31</v>
      </c>
      <c r="D654">
        <v>9</v>
      </c>
      <c r="E654">
        <v>10</v>
      </c>
      <c r="F654">
        <v>9</v>
      </c>
      <c r="G654">
        <v>10</v>
      </c>
      <c r="H654">
        <v>9</v>
      </c>
      <c r="I654">
        <v>10</v>
      </c>
      <c r="J654" t="s">
        <v>15</v>
      </c>
      <c r="K654">
        <v>9</v>
      </c>
      <c r="L654">
        <v>10</v>
      </c>
      <c r="M654">
        <v>9</v>
      </c>
      <c r="N654">
        <v>10</v>
      </c>
      <c r="O654">
        <v>10</v>
      </c>
      <c r="P654">
        <v>9</v>
      </c>
      <c r="Q654">
        <v>10</v>
      </c>
      <c r="R654">
        <v>9</v>
      </c>
      <c r="S654">
        <v>10</v>
      </c>
      <c r="T654">
        <v>9</v>
      </c>
      <c r="U654">
        <v>10</v>
      </c>
      <c r="V654">
        <v>10</v>
      </c>
      <c r="W654">
        <v>9</v>
      </c>
      <c r="X654">
        <v>9</v>
      </c>
      <c r="Y654">
        <v>10</v>
      </c>
      <c r="Z654">
        <v>9</v>
      </c>
      <c r="AA654">
        <v>10</v>
      </c>
      <c r="AB654">
        <v>9</v>
      </c>
      <c r="AC654">
        <v>1</v>
      </c>
      <c r="AD654">
        <f>IF(Table13[[#This Row],[payment]]=1,1,0)</f>
        <v>1</v>
      </c>
      <c r="AE654">
        <f>IF(Table13[[#This Row],[payment]]=2,1,0)</f>
        <v>0</v>
      </c>
      <c r="AF654">
        <f>IF(Table13[[#This Row],[payment]]=3,1,0)</f>
        <v>0</v>
      </c>
      <c r="AG654">
        <v>5</v>
      </c>
      <c r="AH654">
        <f>IF(Table13[[#This Row],[method_payment]]=1,1,0)</f>
        <v>0</v>
      </c>
      <c r="AI654">
        <f>IF(Table13[[#This Row],[method_payment]]=2,1,0)</f>
        <v>0</v>
      </c>
      <c r="AJ654">
        <f>IF(Table13[[#This Row],[method_payment]]=3,1,0)</f>
        <v>0</v>
      </c>
      <c r="AK654">
        <f>IF(Table13[[#This Row],[method_payment]]=5,1,0)</f>
        <v>1</v>
      </c>
      <c r="AL654">
        <f>IF(Table13[[#This Row],[method_payment]]=6,1,0)</f>
        <v>0</v>
      </c>
      <c r="AM654" t="s">
        <v>16</v>
      </c>
      <c r="AN654" t="s">
        <v>16</v>
      </c>
      <c r="AO654">
        <v>3</v>
      </c>
      <c r="AP654" s="2">
        <v>336.77</v>
      </c>
      <c r="AQ654" s="3">
        <f>IF(AND(Table13[[#This Row],[Average_amount_spent_per_visit_last_3_months]]&gt;=1,Table13[[#This Row],[Average_amount_spent_per_visit_last_3_months]]&lt;=999),1,0)</f>
        <v>1</v>
      </c>
      <c r="AR654" s="3">
        <f>IF(AND(Table13[[#This Row],[Average_amount_spent_per_visit_last_3_months]]&gt;=1000,Table13[[#This Row],[Average_amount_spent_per_visit_last_3_months]]&lt;=6700),1,0)</f>
        <v>0</v>
      </c>
      <c r="AS654">
        <v>2</v>
      </c>
      <c r="AT654">
        <v>33</v>
      </c>
      <c r="AU654">
        <f>IF(AND(Table13[[#This Row],[Age]]&gt;=18,Table13[[#This Row],[Age]]&lt;=25),1,0)</f>
        <v>0</v>
      </c>
      <c r="AV654">
        <f>IF(AND(Table13[[#This Row],[Age]]&gt;=26,Table13[[#This Row],[Age]]&lt;=35),1,0)</f>
        <v>1</v>
      </c>
      <c r="AW654">
        <f>IF(AND(Table13[[#This Row],[Age]]&gt;=36,Table13[[#This Row],[Age]]&lt;=45),1,0)</f>
        <v>0</v>
      </c>
      <c r="AX654">
        <f>IF(AND(Table13[[#This Row],[Age]]&gt;=46,Table13[[#This Row],[Age]]&lt;=55),1,0)</f>
        <v>0</v>
      </c>
      <c r="AY654">
        <f>IF(AND(Table13[[#This Row],[Age]]&gt;=56,Table13[[#This Row],[Age]]&lt;=67),1,0)</f>
        <v>0</v>
      </c>
      <c r="AZ654" t="s">
        <v>25</v>
      </c>
      <c r="BA654">
        <f>IF(Table13[[#This Row],[Marital Status]]="Married",1,0)</f>
        <v>1</v>
      </c>
      <c r="BB654">
        <f>IF(Table13[[#This Row],[Marital Status]]="Single",1,0)</f>
        <v>0</v>
      </c>
      <c r="BC654" t="s">
        <v>27</v>
      </c>
      <c r="BD654">
        <f>IF(Table13[[#This Row],[gender]]="Male",1,0)</f>
        <v>1</v>
      </c>
      <c r="BE654">
        <f>IF(Table13[[#This Row],[gender]]="Female",1,0)</f>
        <v>0</v>
      </c>
      <c r="BF654" t="s">
        <v>20</v>
      </c>
      <c r="BG654">
        <f>IF(Table13[[#This Row],[Highest level of Education]]="Did not attend school",1,0)</f>
        <v>0</v>
      </c>
      <c r="BH654">
        <f>IF(Table13[[#This Row],[Highest level of Education]]="K12 completed",1,0)</f>
        <v>0</v>
      </c>
      <c r="BI654">
        <f>IF(Table13[[#This Row],[Highest level of Education]]="High School Completed",1,0)</f>
        <v>1</v>
      </c>
      <c r="BJ654">
        <f>IF(Table13[[#This Row],[Highest level of Education]]="Technical Diploma/Partially completed College",1,0)</f>
        <v>0</v>
      </c>
      <c r="BK654">
        <f>IF(Table13[[#This Row],[Highest level of Education]]="University/College Degree",1,0)</f>
        <v>0</v>
      </c>
      <c r="BL654">
        <f>IF(Table13[[#This Row],[Highest level of Education]]="Post-graduate education",1,0)</f>
        <v>0</v>
      </c>
      <c r="BM654">
        <v>2</v>
      </c>
      <c r="BN654">
        <v>1</v>
      </c>
      <c r="BO654">
        <v>2</v>
      </c>
      <c r="BP654">
        <f>IF(Table13[[#This Row],[Monthly_Income 1_5500 2_8000 3_11000 4_15000 5_20000 6_27000 7_35000 8_5000 9_51000 98_0]]=1,1,0)</f>
        <v>0</v>
      </c>
      <c r="BQ654">
        <f>IF(Table13[[#This Row],[Monthly_Income 1_5500 2_8000 3_11000 4_15000 5_20000 6_27000 7_35000 8_5000 9_51000 98_0]]=2,1,0)</f>
        <v>1</v>
      </c>
      <c r="BR654">
        <f>IF(Table13[[#This Row],[Monthly_Income 1_5500 2_8000 3_11000 4_15000 5_20000 6_27000 7_35000 8_5000 9_51000 98_0]]=3,1,0)</f>
        <v>0</v>
      </c>
      <c r="BS654">
        <f>IF(Table13[[#This Row],[Monthly_Income 1_5500 2_8000 3_11000 4_15000 5_20000 6_27000 7_35000 8_5000 9_51000 98_0]]=4,1,0)</f>
        <v>0</v>
      </c>
      <c r="BT654">
        <f>IF(Table13[[#This Row],[Monthly_Income 1_5500 2_8000 3_11000 4_15000 5_20000 6_27000 7_35000 8_5000 9_51000 98_0]]=5,1,0)</f>
        <v>0</v>
      </c>
      <c r="BU654">
        <f>IF(Table13[[#This Row],[Monthly_Income 1_5500 2_8000 3_11000 4_15000 5_20000 6_27000 7_35000 8_5000 9_51000 98_0]]=6,1,0)</f>
        <v>0</v>
      </c>
      <c r="BV654">
        <f>IF(Table13[[#This Row],[Monthly_Income 1_5500 2_8000 3_11000 4_15000 5_20000 6_27000 7_35000 8_5000 9_51000 98_0]]=7,1,0)</f>
        <v>0</v>
      </c>
      <c r="BW654">
        <f>IF(Table13[[#This Row],[Monthly_Income 1_5500 2_8000 3_11000 4_15000 5_20000 6_27000 7_35000 8_5000 9_51000 98_0]]=8,1,0)</f>
        <v>0</v>
      </c>
      <c r="BX654">
        <f>IF(Table13[[#This Row],[Monthly_Income 1_5500 2_8000 3_11000 4_15000 5_20000 6_27000 7_35000 8_5000 9_51000 98_0]]=9,1,0)</f>
        <v>0</v>
      </c>
      <c r="BY654">
        <f>IF(Table13[[#This Row],[Monthly_Income 1_5500 2_8000 3_11000 4_15000 5_20000 6_27000 7_35000 8_5000 9_51000 98_0]]=98,1,0)</f>
        <v>0</v>
      </c>
      <c r="BZ654">
        <v>5</v>
      </c>
      <c r="CA654">
        <f>IF(Table13[[#This Row],[Monthly_Household_Income]]=1,1,0)</f>
        <v>0</v>
      </c>
      <c r="CB654">
        <f>IF(Table13[[#This Row],[Monthly_Household_Income]]=2,1,0)</f>
        <v>0</v>
      </c>
      <c r="CC654">
        <f>IF(Table13[[#This Row],[Monthly_Household_Income]]=3,1,0)</f>
        <v>0</v>
      </c>
      <c r="CD654">
        <f>IF(Table13[[#This Row],[Monthly_Household_Income]]=4,1,0)</f>
        <v>0</v>
      </c>
      <c r="CE654">
        <f>IF(Table13[[#This Row],[Monthly_Household_Income]]=5,1,0)</f>
        <v>1</v>
      </c>
      <c r="CF654">
        <f>IF(Table13[[#This Row],[Monthly_Household_Income]]=6,1,0)</f>
        <v>0</v>
      </c>
      <c r="CG654">
        <f>IF(Table13[[#This Row],[Monthly_Household_Income]]=7,1,0)</f>
        <v>0</v>
      </c>
      <c r="CH654">
        <f>IF(Table13[[#This Row],[Monthly_Household_Income]]=8,1,0)</f>
        <v>0</v>
      </c>
      <c r="CI654">
        <f>IF(Table13[[#This Row],[Monthly_Household_Income]]=9,1,0)</f>
        <v>0</v>
      </c>
      <c r="CJ654">
        <f>IF(Table13[[#This Row],[Monthly_Household_Income]]=98,1,0)</f>
        <v>0</v>
      </c>
    </row>
    <row r="655" spans="1:88">
      <c r="A655">
        <v>2389</v>
      </c>
      <c r="B655" s="1">
        <v>43070</v>
      </c>
      <c r="C655" t="s">
        <v>35</v>
      </c>
      <c r="D655">
        <v>8</v>
      </c>
      <c r="E655">
        <v>9</v>
      </c>
      <c r="F655">
        <v>8</v>
      </c>
      <c r="G655">
        <v>9</v>
      </c>
      <c r="H655">
        <v>7</v>
      </c>
      <c r="I655">
        <v>8</v>
      </c>
      <c r="J655" t="s">
        <v>15</v>
      </c>
      <c r="K655">
        <v>8</v>
      </c>
      <c r="L655">
        <v>7</v>
      </c>
      <c r="M655">
        <v>9</v>
      </c>
      <c r="N655">
        <v>8</v>
      </c>
      <c r="O655">
        <v>10</v>
      </c>
      <c r="P655">
        <v>8</v>
      </c>
      <c r="Q655">
        <v>10</v>
      </c>
      <c r="R655">
        <v>10</v>
      </c>
      <c r="S655">
        <v>7</v>
      </c>
      <c r="T655">
        <v>9</v>
      </c>
      <c r="U655">
        <v>8</v>
      </c>
      <c r="V655">
        <v>10</v>
      </c>
      <c r="W655">
        <v>8</v>
      </c>
      <c r="X655">
        <v>9</v>
      </c>
      <c r="Y655">
        <v>9</v>
      </c>
      <c r="Z655">
        <v>9</v>
      </c>
      <c r="AA655">
        <v>8</v>
      </c>
      <c r="AB655">
        <v>7</v>
      </c>
      <c r="AC655">
        <v>1</v>
      </c>
      <c r="AD655">
        <f>IF(Table13[[#This Row],[payment]]=1,1,0)</f>
        <v>1</v>
      </c>
      <c r="AE655">
        <f>IF(Table13[[#This Row],[payment]]=2,1,0)</f>
        <v>0</v>
      </c>
      <c r="AF655">
        <f>IF(Table13[[#This Row],[payment]]=3,1,0)</f>
        <v>0</v>
      </c>
      <c r="AG655">
        <v>1</v>
      </c>
      <c r="AH655">
        <f>IF(Table13[[#This Row],[method_payment]]=1,1,0)</f>
        <v>1</v>
      </c>
      <c r="AI655">
        <f>IF(Table13[[#This Row],[method_payment]]=2,1,0)</f>
        <v>0</v>
      </c>
      <c r="AJ655">
        <f>IF(Table13[[#This Row],[method_payment]]=3,1,0)</f>
        <v>0</v>
      </c>
      <c r="AK655">
        <f>IF(Table13[[#This Row],[method_payment]]=5,1,0)</f>
        <v>0</v>
      </c>
      <c r="AL655">
        <f>IF(Table13[[#This Row],[method_payment]]=6,1,0)</f>
        <v>0</v>
      </c>
      <c r="AM655" t="s">
        <v>15</v>
      </c>
      <c r="AN655" t="s">
        <v>16</v>
      </c>
      <c r="AO655">
        <v>2</v>
      </c>
      <c r="AP655" s="2">
        <v>136.68</v>
      </c>
      <c r="AQ655" s="3">
        <f>IF(AND(Table13[[#This Row],[Average_amount_spent_per_visit_last_3_months]]&gt;=1,Table13[[#This Row],[Average_amount_spent_per_visit_last_3_months]]&lt;=999),1,0)</f>
        <v>1</v>
      </c>
      <c r="AR655" s="3">
        <f>IF(AND(Table13[[#This Row],[Average_amount_spent_per_visit_last_3_months]]&gt;=1000,Table13[[#This Row],[Average_amount_spent_per_visit_last_3_months]]&lt;=6700),1,0)</f>
        <v>0</v>
      </c>
      <c r="AS655">
        <v>2</v>
      </c>
      <c r="AT655">
        <v>25</v>
      </c>
      <c r="AU655">
        <f>IF(AND(Table13[[#This Row],[Age]]&gt;=18,Table13[[#This Row],[Age]]&lt;=25),1,0)</f>
        <v>1</v>
      </c>
      <c r="AV655">
        <f>IF(AND(Table13[[#This Row],[Age]]&gt;=26,Table13[[#This Row],[Age]]&lt;=35),1,0)</f>
        <v>0</v>
      </c>
      <c r="AW655">
        <f>IF(AND(Table13[[#This Row],[Age]]&gt;=36,Table13[[#This Row],[Age]]&lt;=45),1,0)</f>
        <v>0</v>
      </c>
      <c r="AX655">
        <f>IF(AND(Table13[[#This Row],[Age]]&gt;=46,Table13[[#This Row],[Age]]&lt;=55),1,0)</f>
        <v>0</v>
      </c>
      <c r="AY655">
        <f>IF(AND(Table13[[#This Row],[Age]]&gt;=56,Table13[[#This Row],[Age]]&lt;=67),1,0)</f>
        <v>0</v>
      </c>
      <c r="AZ655" t="s">
        <v>24</v>
      </c>
      <c r="BA655">
        <f>IF(Table13[[#This Row],[Marital Status]]="Married",1,0)</f>
        <v>0</v>
      </c>
      <c r="BB655">
        <f>IF(Table13[[#This Row],[Marital Status]]="Single",1,0)</f>
        <v>1</v>
      </c>
      <c r="BC655" t="s">
        <v>27</v>
      </c>
      <c r="BD655">
        <f>IF(Table13[[#This Row],[gender]]="Male",1,0)</f>
        <v>1</v>
      </c>
      <c r="BE655">
        <f>IF(Table13[[#This Row],[gender]]="Female",1,0)</f>
        <v>0</v>
      </c>
      <c r="BF655" t="s">
        <v>20</v>
      </c>
      <c r="BG655">
        <f>IF(Table13[[#This Row],[Highest level of Education]]="Did not attend school",1,0)</f>
        <v>0</v>
      </c>
      <c r="BH655">
        <f>IF(Table13[[#This Row],[Highest level of Education]]="K12 completed",1,0)</f>
        <v>0</v>
      </c>
      <c r="BI655">
        <f>IF(Table13[[#This Row],[Highest level of Education]]="High School Completed",1,0)</f>
        <v>1</v>
      </c>
      <c r="BJ655">
        <f>IF(Table13[[#This Row],[Highest level of Education]]="Technical Diploma/Partially completed College",1,0)</f>
        <v>0</v>
      </c>
      <c r="BK655">
        <f>IF(Table13[[#This Row],[Highest level of Education]]="University/College Degree",1,0)</f>
        <v>0</v>
      </c>
      <c r="BL655">
        <f>IF(Table13[[#This Row],[Highest level of Education]]="Post-graduate education",1,0)</f>
        <v>0</v>
      </c>
      <c r="BM655">
        <v>0</v>
      </c>
      <c r="BN655">
        <v>1</v>
      </c>
      <c r="BO655">
        <v>2</v>
      </c>
      <c r="BP655">
        <f>IF(Table13[[#This Row],[Monthly_Income 1_5500 2_8000 3_11000 4_15000 5_20000 6_27000 7_35000 8_5000 9_51000 98_0]]=1,1,0)</f>
        <v>0</v>
      </c>
      <c r="BQ655">
        <f>IF(Table13[[#This Row],[Monthly_Income 1_5500 2_8000 3_11000 4_15000 5_20000 6_27000 7_35000 8_5000 9_51000 98_0]]=2,1,0)</f>
        <v>1</v>
      </c>
      <c r="BR655">
        <f>IF(Table13[[#This Row],[Monthly_Income 1_5500 2_8000 3_11000 4_15000 5_20000 6_27000 7_35000 8_5000 9_51000 98_0]]=3,1,0)</f>
        <v>0</v>
      </c>
      <c r="BS655">
        <f>IF(Table13[[#This Row],[Monthly_Income 1_5500 2_8000 3_11000 4_15000 5_20000 6_27000 7_35000 8_5000 9_51000 98_0]]=4,1,0)</f>
        <v>0</v>
      </c>
      <c r="BT655">
        <f>IF(Table13[[#This Row],[Monthly_Income 1_5500 2_8000 3_11000 4_15000 5_20000 6_27000 7_35000 8_5000 9_51000 98_0]]=5,1,0)</f>
        <v>0</v>
      </c>
      <c r="BU655">
        <f>IF(Table13[[#This Row],[Monthly_Income 1_5500 2_8000 3_11000 4_15000 5_20000 6_27000 7_35000 8_5000 9_51000 98_0]]=6,1,0)</f>
        <v>0</v>
      </c>
      <c r="BV655">
        <f>IF(Table13[[#This Row],[Monthly_Income 1_5500 2_8000 3_11000 4_15000 5_20000 6_27000 7_35000 8_5000 9_51000 98_0]]=7,1,0)</f>
        <v>0</v>
      </c>
      <c r="BW655">
        <f>IF(Table13[[#This Row],[Monthly_Income 1_5500 2_8000 3_11000 4_15000 5_20000 6_27000 7_35000 8_5000 9_51000 98_0]]=8,1,0)</f>
        <v>0</v>
      </c>
      <c r="BX655">
        <f>IF(Table13[[#This Row],[Monthly_Income 1_5500 2_8000 3_11000 4_15000 5_20000 6_27000 7_35000 8_5000 9_51000 98_0]]=9,1,0)</f>
        <v>0</v>
      </c>
      <c r="BY655">
        <f>IF(Table13[[#This Row],[Monthly_Income 1_5500 2_8000 3_11000 4_15000 5_20000 6_27000 7_35000 8_5000 9_51000 98_0]]=98,1,0)</f>
        <v>0</v>
      </c>
      <c r="BZ655">
        <v>5</v>
      </c>
      <c r="CA655">
        <f>IF(Table13[[#This Row],[Monthly_Household_Income]]=1,1,0)</f>
        <v>0</v>
      </c>
      <c r="CB655">
        <f>IF(Table13[[#This Row],[Monthly_Household_Income]]=2,1,0)</f>
        <v>0</v>
      </c>
      <c r="CC655">
        <f>IF(Table13[[#This Row],[Monthly_Household_Income]]=3,1,0)</f>
        <v>0</v>
      </c>
      <c r="CD655">
        <f>IF(Table13[[#This Row],[Monthly_Household_Income]]=4,1,0)</f>
        <v>0</v>
      </c>
      <c r="CE655">
        <f>IF(Table13[[#This Row],[Monthly_Household_Income]]=5,1,0)</f>
        <v>1</v>
      </c>
      <c r="CF655">
        <f>IF(Table13[[#This Row],[Monthly_Household_Income]]=6,1,0)</f>
        <v>0</v>
      </c>
      <c r="CG655">
        <f>IF(Table13[[#This Row],[Monthly_Household_Income]]=7,1,0)</f>
        <v>0</v>
      </c>
      <c r="CH655">
        <f>IF(Table13[[#This Row],[Monthly_Household_Income]]=8,1,0)</f>
        <v>0</v>
      </c>
      <c r="CI655">
        <f>IF(Table13[[#This Row],[Monthly_Household_Income]]=9,1,0)</f>
        <v>0</v>
      </c>
      <c r="CJ655">
        <f>IF(Table13[[#This Row],[Monthly_Household_Income]]=98,1,0)</f>
        <v>0</v>
      </c>
    </row>
    <row r="656" spans="1:88">
      <c r="A656">
        <v>2391</v>
      </c>
      <c r="B656" s="1">
        <v>43000</v>
      </c>
      <c r="C656" t="s">
        <v>33</v>
      </c>
      <c r="D656">
        <v>6</v>
      </c>
      <c r="E656">
        <v>6</v>
      </c>
      <c r="F656">
        <v>8</v>
      </c>
      <c r="G656">
        <v>7</v>
      </c>
      <c r="H656">
        <v>6</v>
      </c>
      <c r="I656">
        <v>5</v>
      </c>
      <c r="J656" t="s">
        <v>15</v>
      </c>
      <c r="K656">
        <v>7</v>
      </c>
      <c r="L656">
        <v>7</v>
      </c>
      <c r="M656">
        <v>6</v>
      </c>
      <c r="N656">
        <v>8</v>
      </c>
      <c r="O656">
        <v>6</v>
      </c>
      <c r="P656">
        <v>8</v>
      </c>
      <c r="Q656">
        <v>8</v>
      </c>
      <c r="R656">
        <v>7</v>
      </c>
      <c r="S656">
        <v>8</v>
      </c>
      <c r="T656">
        <v>7</v>
      </c>
      <c r="U656">
        <v>9</v>
      </c>
      <c r="V656">
        <v>8</v>
      </c>
      <c r="W656">
        <v>6</v>
      </c>
      <c r="X656">
        <v>0</v>
      </c>
      <c r="Y656">
        <v>7</v>
      </c>
      <c r="Z656">
        <v>9</v>
      </c>
      <c r="AA656">
        <v>7</v>
      </c>
      <c r="AB656">
        <v>7</v>
      </c>
      <c r="AC656">
        <v>2</v>
      </c>
      <c r="AD656">
        <f>IF(Table13[[#This Row],[payment]]=1,1,0)</f>
        <v>0</v>
      </c>
      <c r="AE656">
        <f>IF(Table13[[#This Row],[payment]]=2,1,0)</f>
        <v>1</v>
      </c>
      <c r="AF656">
        <f>IF(Table13[[#This Row],[payment]]=3,1,0)</f>
        <v>0</v>
      </c>
      <c r="AG656">
        <v>1</v>
      </c>
      <c r="AH656">
        <f>IF(Table13[[#This Row],[method_payment]]=1,1,0)</f>
        <v>1</v>
      </c>
      <c r="AI656">
        <f>IF(Table13[[#This Row],[method_payment]]=2,1,0)</f>
        <v>0</v>
      </c>
      <c r="AJ656">
        <f>IF(Table13[[#This Row],[method_payment]]=3,1,0)</f>
        <v>0</v>
      </c>
      <c r="AK656">
        <f>IF(Table13[[#This Row],[method_payment]]=5,1,0)</f>
        <v>0</v>
      </c>
      <c r="AL656">
        <f>IF(Table13[[#This Row],[method_payment]]=6,1,0)</f>
        <v>0</v>
      </c>
      <c r="AM656" t="s">
        <v>16</v>
      </c>
      <c r="AN656" t="s">
        <v>15</v>
      </c>
      <c r="AO656">
        <v>1</v>
      </c>
      <c r="AP656" s="2">
        <v>289.39</v>
      </c>
      <c r="AQ656" s="3">
        <f>IF(AND(Table13[[#This Row],[Average_amount_spent_per_visit_last_3_months]]&gt;=1,Table13[[#This Row],[Average_amount_spent_per_visit_last_3_months]]&lt;=999),1,0)</f>
        <v>1</v>
      </c>
      <c r="AR656" s="3">
        <f>IF(AND(Table13[[#This Row],[Average_amount_spent_per_visit_last_3_months]]&gt;=1000,Table13[[#This Row],[Average_amount_spent_per_visit_last_3_months]]&lt;=6700),1,0)</f>
        <v>0</v>
      </c>
      <c r="AS656">
        <v>1</v>
      </c>
      <c r="AT656">
        <v>40</v>
      </c>
      <c r="AU656">
        <f>IF(AND(Table13[[#This Row],[Age]]&gt;=18,Table13[[#This Row],[Age]]&lt;=25),1,0)</f>
        <v>0</v>
      </c>
      <c r="AV656">
        <f>IF(AND(Table13[[#This Row],[Age]]&gt;=26,Table13[[#This Row],[Age]]&lt;=35),1,0)</f>
        <v>0</v>
      </c>
      <c r="AW656">
        <f>IF(AND(Table13[[#This Row],[Age]]&gt;=36,Table13[[#This Row],[Age]]&lt;=45),1,0)</f>
        <v>1</v>
      </c>
      <c r="AX656">
        <f>IF(AND(Table13[[#This Row],[Age]]&gt;=46,Table13[[#This Row],[Age]]&lt;=55),1,0)</f>
        <v>0</v>
      </c>
      <c r="AY656">
        <f>IF(AND(Table13[[#This Row],[Age]]&gt;=56,Table13[[#This Row],[Age]]&lt;=67),1,0)</f>
        <v>0</v>
      </c>
      <c r="AZ656" t="s">
        <v>25</v>
      </c>
      <c r="BA656">
        <f>IF(Table13[[#This Row],[Marital Status]]="Married",1,0)</f>
        <v>1</v>
      </c>
      <c r="BB656">
        <f>IF(Table13[[#This Row],[Marital Status]]="Single",1,0)</f>
        <v>0</v>
      </c>
      <c r="BC656" t="s">
        <v>28</v>
      </c>
      <c r="BD656">
        <f>IF(Table13[[#This Row],[gender]]="Male",1,0)</f>
        <v>0</v>
      </c>
      <c r="BE656">
        <f>IF(Table13[[#This Row],[gender]]="Female",1,0)</f>
        <v>1</v>
      </c>
      <c r="BF656" t="s">
        <v>23</v>
      </c>
      <c r="BG656">
        <f>IF(Table13[[#This Row],[Highest level of Education]]="Did not attend school",1,0)</f>
        <v>0</v>
      </c>
      <c r="BH656">
        <f>IF(Table13[[#This Row],[Highest level of Education]]="K12 completed",1,0)</f>
        <v>0</v>
      </c>
      <c r="BI656">
        <f>IF(Table13[[#This Row],[Highest level of Education]]="High School Completed",1,0)</f>
        <v>0</v>
      </c>
      <c r="BJ656">
        <f>IF(Table13[[#This Row],[Highest level of Education]]="Technical Diploma/Partially completed College",1,0)</f>
        <v>1</v>
      </c>
      <c r="BK656">
        <f>IF(Table13[[#This Row],[Highest level of Education]]="University/College Degree",1,0)</f>
        <v>0</v>
      </c>
      <c r="BL656">
        <f>IF(Table13[[#This Row],[Highest level of Education]]="Post-graduate education",1,0)</f>
        <v>0</v>
      </c>
      <c r="BM656">
        <v>3</v>
      </c>
      <c r="BN656">
        <v>1</v>
      </c>
      <c r="BO656">
        <v>4</v>
      </c>
      <c r="BP656">
        <f>IF(Table13[[#This Row],[Monthly_Income 1_5500 2_8000 3_11000 4_15000 5_20000 6_27000 7_35000 8_5000 9_51000 98_0]]=1,1,0)</f>
        <v>0</v>
      </c>
      <c r="BQ656">
        <f>IF(Table13[[#This Row],[Monthly_Income 1_5500 2_8000 3_11000 4_15000 5_20000 6_27000 7_35000 8_5000 9_51000 98_0]]=2,1,0)</f>
        <v>0</v>
      </c>
      <c r="BR656">
        <f>IF(Table13[[#This Row],[Monthly_Income 1_5500 2_8000 3_11000 4_15000 5_20000 6_27000 7_35000 8_5000 9_51000 98_0]]=3,1,0)</f>
        <v>0</v>
      </c>
      <c r="BS656">
        <f>IF(Table13[[#This Row],[Monthly_Income 1_5500 2_8000 3_11000 4_15000 5_20000 6_27000 7_35000 8_5000 9_51000 98_0]]=4,1,0)</f>
        <v>1</v>
      </c>
      <c r="BT656">
        <f>IF(Table13[[#This Row],[Monthly_Income 1_5500 2_8000 3_11000 4_15000 5_20000 6_27000 7_35000 8_5000 9_51000 98_0]]=5,1,0)</f>
        <v>0</v>
      </c>
      <c r="BU656">
        <f>IF(Table13[[#This Row],[Monthly_Income 1_5500 2_8000 3_11000 4_15000 5_20000 6_27000 7_35000 8_5000 9_51000 98_0]]=6,1,0)</f>
        <v>0</v>
      </c>
      <c r="BV656">
        <f>IF(Table13[[#This Row],[Monthly_Income 1_5500 2_8000 3_11000 4_15000 5_20000 6_27000 7_35000 8_5000 9_51000 98_0]]=7,1,0)</f>
        <v>0</v>
      </c>
      <c r="BW656">
        <f>IF(Table13[[#This Row],[Monthly_Income 1_5500 2_8000 3_11000 4_15000 5_20000 6_27000 7_35000 8_5000 9_51000 98_0]]=8,1,0)</f>
        <v>0</v>
      </c>
      <c r="BX656">
        <f>IF(Table13[[#This Row],[Monthly_Income 1_5500 2_8000 3_11000 4_15000 5_20000 6_27000 7_35000 8_5000 9_51000 98_0]]=9,1,0)</f>
        <v>0</v>
      </c>
      <c r="BY656">
        <f>IF(Table13[[#This Row],[Monthly_Income 1_5500 2_8000 3_11000 4_15000 5_20000 6_27000 7_35000 8_5000 9_51000 98_0]]=98,1,0)</f>
        <v>0</v>
      </c>
      <c r="BZ656">
        <v>6</v>
      </c>
      <c r="CA656">
        <f>IF(Table13[[#This Row],[Monthly_Household_Income]]=1,1,0)</f>
        <v>0</v>
      </c>
      <c r="CB656">
        <f>IF(Table13[[#This Row],[Monthly_Household_Income]]=2,1,0)</f>
        <v>0</v>
      </c>
      <c r="CC656">
        <f>IF(Table13[[#This Row],[Monthly_Household_Income]]=3,1,0)</f>
        <v>0</v>
      </c>
      <c r="CD656">
        <f>IF(Table13[[#This Row],[Monthly_Household_Income]]=4,1,0)</f>
        <v>0</v>
      </c>
      <c r="CE656">
        <f>IF(Table13[[#This Row],[Monthly_Household_Income]]=5,1,0)</f>
        <v>0</v>
      </c>
      <c r="CF656">
        <f>IF(Table13[[#This Row],[Monthly_Household_Income]]=6,1,0)</f>
        <v>1</v>
      </c>
      <c r="CG656">
        <f>IF(Table13[[#This Row],[Monthly_Household_Income]]=7,1,0)</f>
        <v>0</v>
      </c>
      <c r="CH656">
        <f>IF(Table13[[#This Row],[Monthly_Household_Income]]=8,1,0)</f>
        <v>0</v>
      </c>
      <c r="CI656">
        <f>IF(Table13[[#This Row],[Monthly_Household_Income]]=9,1,0)</f>
        <v>0</v>
      </c>
      <c r="CJ656">
        <f>IF(Table13[[#This Row],[Monthly_Household_Income]]=98,1,0)</f>
        <v>0</v>
      </c>
    </row>
    <row r="657" spans="1:88">
      <c r="A657">
        <v>2396</v>
      </c>
      <c r="B657" s="1">
        <v>43004</v>
      </c>
      <c r="C657" t="s">
        <v>29</v>
      </c>
      <c r="D657">
        <v>7</v>
      </c>
      <c r="E657">
        <v>9</v>
      </c>
      <c r="F657">
        <v>8</v>
      </c>
      <c r="G657">
        <v>9</v>
      </c>
      <c r="H657">
        <v>7</v>
      </c>
      <c r="I657">
        <v>9</v>
      </c>
      <c r="J657" t="s">
        <v>15</v>
      </c>
      <c r="K657">
        <v>10</v>
      </c>
      <c r="L657">
        <v>10</v>
      </c>
      <c r="M657">
        <v>7</v>
      </c>
      <c r="N657">
        <v>9</v>
      </c>
      <c r="O657">
        <v>8</v>
      </c>
      <c r="P657">
        <v>8</v>
      </c>
      <c r="Q657">
        <v>9</v>
      </c>
      <c r="R657">
        <v>9</v>
      </c>
      <c r="S657">
        <v>8</v>
      </c>
      <c r="T657">
        <v>10</v>
      </c>
      <c r="U657">
        <v>9</v>
      </c>
      <c r="V657">
        <v>7</v>
      </c>
      <c r="W657">
        <v>9</v>
      </c>
      <c r="X657">
        <v>9</v>
      </c>
      <c r="Y657">
        <v>8</v>
      </c>
      <c r="Z657">
        <v>9</v>
      </c>
      <c r="AA657">
        <v>9</v>
      </c>
      <c r="AB657">
        <v>8</v>
      </c>
      <c r="AC657">
        <v>2</v>
      </c>
      <c r="AD657">
        <f>IF(Table13[[#This Row],[payment]]=1,1,0)</f>
        <v>0</v>
      </c>
      <c r="AE657">
        <f>IF(Table13[[#This Row],[payment]]=2,1,0)</f>
        <v>1</v>
      </c>
      <c r="AF657">
        <f>IF(Table13[[#This Row],[payment]]=3,1,0)</f>
        <v>0</v>
      </c>
      <c r="AG657">
        <v>1</v>
      </c>
      <c r="AH657">
        <f>IF(Table13[[#This Row],[method_payment]]=1,1,0)</f>
        <v>1</v>
      </c>
      <c r="AI657">
        <f>IF(Table13[[#This Row],[method_payment]]=2,1,0)</f>
        <v>0</v>
      </c>
      <c r="AJ657">
        <f>IF(Table13[[#This Row],[method_payment]]=3,1,0)</f>
        <v>0</v>
      </c>
      <c r="AK657">
        <f>IF(Table13[[#This Row],[method_payment]]=5,1,0)</f>
        <v>0</v>
      </c>
      <c r="AL657">
        <f>IF(Table13[[#This Row],[method_payment]]=6,1,0)</f>
        <v>0</v>
      </c>
      <c r="AM657" t="s">
        <v>16</v>
      </c>
      <c r="AN657" t="s">
        <v>15</v>
      </c>
      <c r="AO657">
        <v>4</v>
      </c>
      <c r="AP657" s="2">
        <v>385.73</v>
      </c>
      <c r="AQ657" s="3">
        <f>IF(AND(Table13[[#This Row],[Average_amount_spent_per_visit_last_3_months]]&gt;=1,Table13[[#This Row],[Average_amount_spent_per_visit_last_3_months]]&lt;=999),1,0)</f>
        <v>1</v>
      </c>
      <c r="AR657" s="3">
        <f>IF(AND(Table13[[#This Row],[Average_amount_spent_per_visit_last_3_months]]&gt;=1000,Table13[[#This Row],[Average_amount_spent_per_visit_last_3_months]]&lt;=6700),1,0)</f>
        <v>0</v>
      </c>
      <c r="AS657">
        <v>2</v>
      </c>
      <c r="AT657">
        <v>47</v>
      </c>
      <c r="AU657">
        <f>IF(AND(Table13[[#This Row],[Age]]&gt;=18,Table13[[#This Row],[Age]]&lt;=25),1,0)</f>
        <v>0</v>
      </c>
      <c r="AV657">
        <f>IF(AND(Table13[[#This Row],[Age]]&gt;=26,Table13[[#This Row],[Age]]&lt;=35),1,0)</f>
        <v>0</v>
      </c>
      <c r="AW657">
        <f>IF(AND(Table13[[#This Row],[Age]]&gt;=36,Table13[[#This Row],[Age]]&lt;=45),1,0)</f>
        <v>0</v>
      </c>
      <c r="AX657">
        <f>IF(AND(Table13[[#This Row],[Age]]&gt;=46,Table13[[#This Row],[Age]]&lt;=55),1,0)</f>
        <v>1</v>
      </c>
      <c r="AY657">
        <f>IF(AND(Table13[[#This Row],[Age]]&gt;=56,Table13[[#This Row],[Age]]&lt;=67),1,0)</f>
        <v>0</v>
      </c>
      <c r="AZ657" t="s">
        <v>25</v>
      </c>
      <c r="BA657">
        <f>IF(Table13[[#This Row],[Marital Status]]="Married",1,0)</f>
        <v>1</v>
      </c>
      <c r="BB657">
        <f>IF(Table13[[#This Row],[Marital Status]]="Single",1,0)</f>
        <v>0</v>
      </c>
      <c r="BC657" t="s">
        <v>28</v>
      </c>
      <c r="BD657">
        <f>IF(Table13[[#This Row],[gender]]="Male",1,0)</f>
        <v>0</v>
      </c>
      <c r="BE657">
        <f>IF(Table13[[#This Row],[gender]]="Female",1,0)</f>
        <v>1</v>
      </c>
      <c r="BF657" t="s">
        <v>18</v>
      </c>
      <c r="BG657">
        <f>IF(Table13[[#This Row],[Highest level of Education]]="Did not attend school",1,0)</f>
        <v>0</v>
      </c>
      <c r="BH657">
        <f>IF(Table13[[#This Row],[Highest level of Education]]="K12 completed",1,0)</f>
        <v>0</v>
      </c>
      <c r="BI657">
        <f>IF(Table13[[#This Row],[Highest level of Education]]="High School Completed",1,0)</f>
        <v>0</v>
      </c>
      <c r="BJ657">
        <f>IF(Table13[[#This Row],[Highest level of Education]]="Technical Diploma/Partially completed College",1,0)</f>
        <v>0</v>
      </c>
      <c r="BK657">
        <f>IF(Table13[[#This Row],[Highest level of Education]]="University/College Degree",1,0)</f>
        <v>0</v>
      </c>
      <c r="BL657">
        <f>IF(Table13[[#This Row],[Highest level of Education]]="Post-graduate education",1,0)</f>
        <v>1</v>
      </c>
      <c r="BM657">
        <v>4</v>
      </c>
      <c r="BN657">
        <v>1</v>
      </c>
      <c r="BO657">
        <v>8</v>
      </c>
      <c r="BP657">
        <f>IF(Table13[[#This Row],[Monthly_Income 1_5500 2_8000 3_11000 4_15000 5_20000 6_27000 7_35000 8_5000 9_51000 98_0]]=1,1,0)</f>
        <v>0</v>
      </c>
      <c r="BQ657">
        <f>IF(Table13[[#This Row],[Monthly_Income 1_5500 2_8000 3_11000 4_15000 5_20000 6_27000 7_35000 8_5000 9_51000 98_0]]=2,1,0)</f>
        <v>0</v>
      </c>
      <c r="BR657">
        <f>IF(Table13[[#This Row],[Monthly_Income 1_5500 2_8000 3_11000 4_15000 5_20000 6_27000 7_35000 8_5000 9_51000 98_0]]=3,1,0)</f>
        <v>0</v>
      </c>
      <c r="BS657">
        <f>IF(Table13[[#This Row],[Monthly_Income 1_5500 2_8000 3_11000 4_15000 5_20000 6_27000 7_35000 8_5000 9_51000 98_0]]=4,1,0)</f>
        <v>0</v>
      </c>
      <c r="BT657">
        <f>IF(Table13[[#This Row],[Monthly_Income 1_5500 2_8000 3_11000 4_15000 5_20000 6_27000 7_35000 8_5000 9_51000 98_0]]=5,1,0)</f>
        <v>0</v>
      </c>
      <c r="BU657">
        <f>IF(Table13[[#This Row],[Monthly_Income 1_5500 2_8000 3_11000 4_15000 5_20000 6_27000 7_35000 8_5000 9_51000 98_0]]=6,1,0)</f>
        <v>0</v>
      </c>
      <c r="BV657">
        <f>IF(Table13[[#This Row],[Monthly_Income 1_5500 2_8000 3_11000 4_15000 5_20000 6_27000 7_35000 8_5000 9_51000 98_0]]=7,1,0)</f>
        <v>0</v>
      </c>
      <c r="BW657">
        <f>IF(Table13[[#This Row],[Monthly_Income 1_5500 2_8000 3_11000 4_15000 5_20000 6_27000 7_35000 8_5000 9_51000 98_0]]=8,1,0)</f>
        <v>1</v>
      </c>
      <c r="BX657">
        <f>IF(Table13[[#This Row],[Monthly_Income 1_5500 2_8000 3_11000 4_15000 5_20000 6_27000 7_35000 8_5000 9_51000 98_0]]=9,1,0)</f>
        <v>0</v>
      </c>
      <c r="BY657">
        <f>IF(Table13[[#This Row],[Monthly_Income 1_5500 2_8000 3_11000 4_15000 5_20000 6_27000 7_35000 8_5000 9_51000 98_0]]=98,1,0)</f>
        <v>0</v>
      </c>
      <c r="BZ657">
        <v>9</v>
      </c>
      <c r="CA657">
        <f>IF(Table13[[#This Row],[Monthly_Household_Income]]=1,1,0)</f>
        <v>0</v>
      </c>
      <c r="CB657">
        <f>IF(Table13[[#This Row],[Monthly_Household_Income]]=2,1,0)</f>
        <v>0</v>
      </c>
      <c r="CC657">
        <f>IF(Table13[[#This Row],[Monthly_Household_Income]]=3,1,0)</f>
        <v>0</v>
      </c>
      <c r="CD657">
        <f>IF(Table13[[#This Row],[Monthly_Household_Income]]=4,1,0)</f>
        <v>0</v>
      </c>
      <c r="CE657">
        <f>IF(Table13[[#This Row],[Monthly_Household_Income]]=5,1,0)</f>
        <v>0</v>
      </c>
      <c r="CF657">
        <f>IF(Table13[[#This Row],[Monthly_Household_Income]]=6,1,0)</f>
        <v>0</v>
      </c>
      <c r="CG657">
        <f>IF(Table13[[#This Row],[Monthly_Household_Income]]=7,1,0)</f>
        <v>0</v>
      </c>
      <c r="CH657">
        <f>IF(Table13[[#This Row],[Monthly_Household_Income]]=8,1,0)</f>
        <v>0</v>
      </c>
      <c r="CI657">
        <f>IF(Table13[[#This Row],[Monthly_Household_Income]]=9,1,0)</f>
        <v>1</v>
      </c>
      <c r="CJ657">
        <f>IF(Table13[[#This Row],[Monthly_Household_Income]]=98,1,0)</f>
        <v>0</v>
      </c>
    </row>
    <row r="658" spans="1:88">
      <c r="A658">
        <v>2399</v>
      </c>
      <c r="B658" s="1">
        <v>43069</v>
      </c>
      <c r="C658" t="s">
        <v>32</v>
      </c>
      <c r="D658">
        <v>7</v>
      </c>
      <c r="E658">
        <v>6</v>
      </c>
      <c r="F658">
        <v>8</v>
      </c>
      <c r="G658">
        <v>7</v>
      </c>
      <c r="H658">
        <v>7</v>
      </c>
      <c r="I658">
        <v>5</v>
      </c>
      <c r="J658" t="s">
        <v>15</v>
      </c>
      <c r="K658">
        <v>7</v>
      </c>
      <c r="L658">
        <v>7</v>
      </c>
      <c r="M658">
        <v>9</v>
      </c>
      <c r="N658">
        <v>9</v>
      </c>
      <c r="O658">
        <v>6</v>
      </c>
      <c r="P658">
        <v>7</v>
      </c>
      <c r="Q658">
        <v>6</v>
      </c>
      <c r="R658">
        <v>9</v>
      </c>
      <c r="S658">
        <v>8</v>
      </c>
      <c r="T658">
        <v>8</v>
      </c>
      <c r="U658">
        <v>7</v>
      </c>
      <c r="V658">
        <v>7</v>
      </c>
      <c r="W658">
        <v>6</v>
      </c>
      <c r="X658">
        <v>6</v>
      </c>
      <c r="Y658">
        <v>6</v>
      </c>
      <c r="Z658">
        <v>8</v>
      </c>
      <c r="AA658">
        <v>9</v>
      </c>
      <c r="AB658">
        <v>7</v>
      </c>
      <c r="AC658">
        <v>2</v>
      </c>
      <c r="AD658">
        <f>IF(Table13[[#This Row],[payment]]=1,1,0)</f>
        <v>0</v>
      </c>
      <c r="AE658">
        <f>IF(Table13[[#This Row],[payment]]=2,1,0)</f>
        <v>1</v>
      </c>
      <c r="AF658">
        <f>IF(Table13[[#This Row],[payment]]=3,1,0)</f>
        <v>0</v>
      </c>
      <c r="AG658">
        <v>2</v>
      </c>
      <c r="AH658">
        <f>IF(Table13[[#This Row],[method_payment]]=1,1,0)</f>
        <v>0</v>
      </c>
      <c r="AI658">
        <f>IF(Table13[[#This Row],[method_payment]]=2,1,0)</f>
        <v>1</v>
      </c>
      <c r="AJ658">
        <f>IF(Table13[[#This Row],[method_payment]]=3,1,0)</f>
        <v>0</v>
      </c>
      <c r="AK658">
        <f>IF(Table13[[#This Row],[method_payment]]=5,1,0)</f>
        <v>0</v>
      </c>
      <c r="AL658">
        <f>IF(Table13[[#This Row],[method_payment]]=6,1,0)</f>
        <v>0</v>
      </c>
      <c r="AM658" t="s">
        <v>15</v>
      </c>
      <c r="AN658" t="s">
        <v>15</v>
      </c>
      <c r="AO658">
        <v>2</v>
      </c>
      <c r="AP658" s="2">
        <v>433.12</v>
      </c>
      <c r="AQ658" s="3">
        <f>IF(AND(Table13[[#This Row],[Average_amount_spent_per_visit_last_3_months]]&gt;=1,Table13[[#This Row],[Average_amount_spent_per_visit_last_3_months]]&lt;=999),1,0)</f>
        <v>1</v>
      </c>
      <c r="AR658" s="3">
        <f>IF(AND(Table13[[#This Row],[Average_amount_spent_per_visit_last_3_months]]&gt;=1000,Table13[[#This Row],[Average_amount_spent_per_visit_last_3_months]]&lt;=6700),1,0)</f>
        <v>0</v>
      </c>
      <c r="AS658">
        <v>1</v>
      </c>
      <c r="AT658">
        <v>49</v>
      </c>
      <c r="AU658">
        <f>IF(AND(Table13[[#This Row],[Age]]&gt;=18,Table13[[#This Row],[Age]]&lt;=25),1,0)</f>
        <v>0</v>
      </c>
      <c r="AV658">
        <f>IF(AND(Table13[[#This Row],[Age]]&gt;=26,Table13[[#This Row],[Age]]&lt;=35),1,0)</f>
        <v>0</v>
      </c>
      <c r="AW658">
        <f>IF(AND(Table13[[#This Row],[Age]]&gt;=36,Table13[[#This Row],[Age]]&lt;=45),1,0)</f>
        <v>0</v>
      </c>
      <c r="AX658">
        <f>IF(AND(Table13[[#This Row],[Age]]&gt;=46,Table13[[#This Row],[Age]]&lt;=55),1,0)</f>
        <v>1</v>
      </c>
      <c r="AY658">
        <f>IF(AND(Table13[[#This Row],[Age]]&gt;=56,Table13[[#This Row],[Age]]&lt;=67),1,0)</f>
        <v>0</v>
      </c>
      <c r="AZ658" t="s">
        <v>25</v>
      </c>
      <c r="BA658">
        <f>IF(Table13[[#This Row],[Marital Status]]="Married",1,0)</f>
        <v>1</v>
      </c>
      <c r="BB658">
        <f>IF(Table13[[#This Row],[Marital Status]]="Single",1,0)</f>
        <v>0</v>
      </c>
      <c r="BC658" t="s">
        <v>27</v>
      </c>
      <c r="BD658">
        <f>IF(Table13[[#This Row],[gender]]="Male",1,0)</f>
        <v>1</v>
      </c>
      <c r="BE658">
        <f>IF(Table13[[#This Row],[gender]]="Female",1,0)</f>
        <v>0</v>
      </c>
      <c r="BF658" t="s">
        <v>19</v>
      </c>
      <c r="BG658">
        <f>IF(Table13[[#This Row],[Highest level of Education]]="Did not attend school",1,0)</f>
        <v>0</v>
      </c>
      <c r="BH658">
        <f>IF(Table13[[#This Row],[Highest level of Education]]="K12 completed",1,0)</f>
        <v>0</v>
      </c>
      <c r="BI658">
        <f>IF(Table13[[#This Row],[Highest level of Education]]="High School Completed",1,0)</f>
        <v>0</v>
      </c>
      <c r="BJ658">
        <f>IF(Table13[[#This Row],[Highest level of Education]]="Technical Diploma/Partially completed College",1,0)</f>
        <v>0</v>
      </c>
      <c r="BK658">
        <f>IF(Table13[[#This Row],[Highest level of Education]]="University/College Degree",1,0)</f>
        <v>1</v>
      </c>
      <c r="BL658">
        <f>IF(Table13[[#This Row],[Highest level of Education]]="Post-graduate education",1,0)</f>
        <v>0</v>
      </c>
      <c r="BM658">
        <v>2</v>
      </c>
      <c r="BN658">
        <v>1</v>
      </c>
      <c r="BO658">
        <v>4</v>
      </c>
      <c r="BP658">
        <f>IF(Table13[[#This Row],[Monthly_Income 1_5500 2_8000 3_11000 4_15000 5_20000 6_27000 7_35000 8_5000 9_51000 98_0]]=1,1,0)</f>
        <v>0</v>
      </c>
      <c r="BQ658">
        <f>IF(Table13[[#This Row],[Monthly_Income 1_5500 2_8000 3_11000 4_15000 5_20000 6_27000 7_35000 8_5000 9_51000 98_0]]=2,1,0)</f>
        <v>0</v>
      </c>
      <c r="BR658">
        <f>IF(Table13[[#This Row],[Monthly_Income 1_5500 2_8000 3_11000 4_15000 5_20000 6_27000 7_35000 8_5000 9_51000 98_0]]=3,1,0)</f>
        <v>0</v>
      </c>
      <c r="BS658">
        <f>IF(Table13[[#This Row],[Monthly_Income 1_5500 2_8000 3_11000 4_15000 5_20000 6_27000 7_35000 8_5000 9_51000 98_0]]=4,1,0)</f>
        <v>1</v>
      </c>
      <c r="BT658">
        <f>IF(Table13[[#This Row],[Monthly_Income 1_5500 2_8000 3_11000 4_15000 5_20000 6_27000 7_35000 8_5000 9_51000 98_0]]=5,1,0)</f>
        <v>0</v>
      </c>
      <c r="BU658">
        <f>IF(Table13[[#This Row],[Monthly_Income 1_5500 2_8000 3_11000 4_15000 5_20000 6_27000 7_35000 8_5000 9_51000 98_0]]=6,1,0)</f>
        <v>0</v>
      </c>
      <c r="BV658">
        <f>IF(Table13[[#This Row],[Monthly_Income 1_5500 2_8000 3_11000 4_15000 5_20000 6_27000 7_35000 8_5000 9_51000 98_0]]=7,1,0)</f>
        <v>0</v>
      </c>
      <c r="BW658">
        <f>IF(Table13[[#This Row],[Monthly_Income 1_5500 2_8000 3_11000 4_15000 5_20000 6_27000 7_35000 8_5000 9_51000 98_0]]=8,1,0)</f>
        <v>0</v>
      </c>
      <c r="BX658">
        <f>IF(Table13[[#This Row],[Monthly_Income 1_5500 2_8000 3_11000 4_15000 5_20000 6_27000 7_35000 8_5000 9_51000 98_0]]=9,1,0)</f>
        <v>0</v>
      </c>
      <c r="BY658">
        <f>IF(Table13[[#This Row],[Monthly_Income 1_5500 2_8000 3_11000 4_15000 5_20000 6_27000 7_35000 8_5000 9_51000 98_0]]=98,1,0)</f>
        <v>0</v>
      </c>
      <c r="BZ658">
        <v>6</v>
      </c>
      <c r="CA658">
        <f>IF(Table13[[#This Row],[Monthly_Household_Income]]=1,1,0)</f>
        <v>0</v>
      </c>
      <c r="CB658">
        <f>IF(Table13[[#This Row],[Monthly_Household_Income]]=2,1,0)</f>
        <v>0</v>
      </c>
      <c r="CC658">
        <f>IF(Table13[[#This Row],[Monthly_Household_Income]]=3,1,0)</f>
        <v>0</v>
      </c>
      <c r="CD658">
        <f>IF(Table13[[#This Row],[Monthly_Household_Income]]=4,1,0)</f>
        <v>0</v>
      </c>
      <c r="CE658">
        <f>IF(Table13[[#This Row],[Monthly_Household_Income]]=5,1,0)</f>
        <v>0</v>
      </c>
      <c r="CF658">
        <f>IF(Table13[[#This Row],[Monthly_Household_Income]]=6,1,0)</f>
        <v>1</v>
      </c>
      <c r="CG658">
        <f>IF(Table13[[#This Row],[Monthly_Household_Income]]=7,1,0)</f>
        <v>0</v>
      </c>
      <c r="CH658">
        <f>IF(Table13[[#This Row],[Monthly_Household_Income]]=8,1,0)</f>
        <v>0</v>
      </c>
      <c r="CI658">
        <f>IF(Table13[[#This Row],[Monthly_Household_Income]]=9,1,0)</f>
        <v>0</v>
      </c>
      <c r="CJ658">
        <f>IF(Table13[[#This Row],[Monthly_Household_Income]]=98,1,0)</f>
        <v>0</v>
      </c>
    </row>
    <row r="659" spans="1:88">
      <c r="A659">
        <v>2416</v>
      </c>
      <c r="B659" s="1">
        <v>43038</v>
      </c>
      <c r="C659" t="s">
        <v>39</v>
      </c>
      <c r="D659">
        <v>2</v>
      </c>
      <c r="E659">
        <v>4</v>
      </c>
      <c r="F659">
        <v>5</v>
      </c>
      <c r="G659">
        <v>3</v>
      </c>
      <c r="H659">
        <v>4</v>
      </c>
      <c r="I659">
        <v>2</v>
      </c>
      <c r="J659" t="s">
        <v>15</v>
      </c>
      <c r="K659">
        <v>5</v>
      </c>
      <c r="L659">
        <v>5</v>
      </c>
      <c r="M659">
        <v>5</v>
      </c>
      <c r="N659">
        <v>6</v>
      </c>
      <c r="O659">
        <v>6</v>
      </c>
      <c r="P659">
        <v>6</v>
      </c>
      <c r="Q659">
        <v>7</v>
      </c>
      <c r="R659">
        <v>6</v>
      </c>
      <c r="S659">
        <v>7</v>
      </c>
      <c r="T659">
        <v>7</v>
      </c>
      <c r="U659">
        <v>7</v>
      </c>
      <c r="V659">
        <v>6</v>
      </c>
      <c r="W659">
        <v>7</v>
      </c>
      <c r="X659">
        <v>2</v>
      </c>
      <c r="Y659">
        <v>2</v>
      </c>
      <c r="Z659">
        <v>6</v>
      </c>
      <c r="AA659">
        <v>7</v>
      </c>
      <c r="AB659">
        <v>0</v>
      </c>
      <c r="AC659">
        <v>3</v>
      </c>
      <c r="AD659">
        <f>IF(Table13[[#This Row],[payment]]=1,1,0)</f>
        <v>0</v>
      </c>
      <c r="AE659">
        <f>IF(Table13[[#This Row],[payment]]=2,1,0)</f>
        <v>0</v>
      </c>
      <c r="AF659">
        <f>IF(Table13[[#This Row],[payment]]=3,1,0)</f>
        <v>1</v>
      </c>
      <c r="AG659">
        <v>1</v>
      </c>
      <c r="AH659">
        <f>IF(Table13[[#This Row],[method_payment]]=1,1,0)</f>
        <v>1</v>
      </c>
      <c r="AI659">
        <f>IF(Table13[[#This Row],[method_payment]]=2,1,0)</f>
        <v>0</v>
      </c>
      <c r="AJ659">
        <f>IF(Table13[[#This Row],[method_payment]]=3,1,0)</f>
        <v>0</v>
      </c>
      <c r="AK659">
        <f>IF(Table13[[#This Row],[method_payment]]=5,1,0)</f>
        <v>0</v>
      </c>
      <c r="AL659">
        <f>IF(Table13[[#This Row],[method_payment]]=6,1,0)</f>
        <v>0</v>
      </c>
      <c r="AM659" t="s">
        <v>16</v>
      </c>
      <c r="AN659" t="s">
        <v>15</v>
      </c>
      <c r="AO659">
        <v>2</v>
      </c>
      <c r="AP659" s="2">
        <v>226.1</v>
      </c>
      <c r="AQ659" s="3">
        <f>IF(AND(Table13[[#This Row],[Average_amount_spent_per_visit_last_3_months]]&gt;=1,Table13[[#This Row],[Average_amount_spent_per_visit_last_3_months]]&lt;=999),1,0)</f>
        <v>1</v>
      </c>
      <c r="AR659" s="3">
        <f>IF(AND(Table13[[#This Row],[Average_amount_spent_per_visit_last_3_months]]&gt;=1000,Table13[[#This Row],[Average_amount_spent_per_visit_last_3_months]]&lt;=6700),1,0)</f>
        <v>0</v>
      </c>
      <c r="AS659">
        <v>3</v>
      </c>
      <c r="AT659">
        <v>32</v>
      </c>
      <c r="AU659">
        <f>IF(AND(Table13[[#This Row],[Age]]&gt;=18,Table13[[#This Row],[Age]]&lt;=25),1,0)</f>
        <v>0</v>
      </c>
      <c r="AV659">
        <f>IF(AND(Table13[[#This Row],[Age]]&gt;=26,Table13[[#This Row],[Age]]&lt;=35),1,0)</f>
        <v>1</v>
      </c>
      <c r="AW659">
        <f>IF(AND(Table13[[#This Row],[Age]]&gt;=36,Table13[[#This Row],[Age]]&lt;=45),1,0)</f>
        <v>0</v>
      </c>
      <c r="AX659">
        <f>IF(AND(Table13[[#This Row],[Age]]&gt;=46,Table13[[#This Row],[Age]]&lt;=55),1,0)</f>
        <v>0</v>
      </c>
      <c r="AY659">
        <f>IF(AND(Table13[[#This Row],[Age]]&gt;=56,Table13[[#This Row],[Age]]&lt;=67),1,0)</f>
        <v>0</v>
      </c>
      <c r="AZ659" t="s">
        <v>25</v>
      </c>
      <c r="BA659">
        <f>IF(Table13[[#This Row],[Marital Status]]="Married",1,0)</f>
        <v>1</v>
      </c>
      <c r="BB659">
        <f>IF(Table13[[#This Row],[Marital Status]]="Single",1,0)</f>
        <v>0</v>
      </c>
      <c r="BC659" t="s">
        <v>28</v>
      </c>
      <c r="BD659">
        <f>IF(Table13[[#This Row],[gender]]="Male",1,0)</f>
        <v>0</v>
      </c>
      <c r="BE659">
        <f>IF(Table13[[#This Row],[gender]]="Female",1,0)</f>
        <v>1</v>
      </c>
      <c r="BF659" t="s">
        <v>18</v>
      </c>
      <c r="BG659">
        <f>IF(Table13[[#This Row],[Highest level of Education]]="Did not attend school",1,0)</f>
        <v>0</v>
      </c>
      <c r="BH659">
        <f>IF(Table13[[#This Row],[Highest level of Education]]="K12 completed",1,0)</f>
        <v>0</v>
      </c>
      <c r="BI659">
        <f>IF(Table13[[#This Row],[Highest level of Education]]="High School Completed",1,0)</f>
        <v>0</v>
      </c>
      <c r="BJ659">
        <f>IF(Table13[[#This Row],[Highest level of Education]]="Technical Diploma/Partially completed College",1,0)</f>
        <v>0</v>
      </c>
      <c r="BK659">
        <f>IF(Table13[[#This Row],[Highest level of Education]]="University/College Degree",1,0)</f>
        <v>0</v>
      </c>
      <c r="BL659">
        <f>IF(Table13[[#This Row],[Highest level of Education]]="Post-graduate education",1,0)</f>
        <v>1</v>
      </c>
      <c r="BM659">
        <v>3</v>
      </c>
      <c r="BN659">
        <v>2</v>
      </c>
      <c r="BO659">
        <v>3</v>
      </c>
      <c r="BP659">
        <f>IF(Table13[[#This Row],[Monthly_Income 1_5500 2_8000 3_11000 4_15000 5_20000 6_27000 7_35000 8_5000 9_51000 98_0]]=1,1,0)</f>
        <v>0</v>
      </c>
      <c r="BQ659">
        <f>IF(Table13[[#This Row],[Monthly_Income 1_5500 2_8000 3_11000 4_15000 5_20000 6_27000 7_35000 8_5000 9_51000 98_0]]=2,1,0)</f>
        <v>0</v>
      </c>
      <c r="BR659">
        <f>IF(Table13[[#This Row],[Monthly_Income 1_5500 2_8000 3_11000 4_15000 5_20000 6_27000 7_35000 8_5000 9_51000 98_0]]=3,1,0)</f>
        <v>1</v>
      </c>
      <c r="BS659">
        <f>IF(Table13[[#This Row],[Monthly_Income 1_5500 2_8000 3_11000 4_15000 5_20000 6_27000 7_35000 8_5000 9_51000 98_0]]=4,1,0)</f>
        <v>0</v>
      </c>
      <c r="BT659">
        <f>IF(Table13[[#This Row],[Monthly_Income 1_5500 2_8000 3_11000 4_15000 5_20000 6_27000 7_35000 8_5000 9_51000 98_0]]=5,1,0)</f>
        <v>0</v>
      </c>
      <c r="BU659">
        <f>IF(Table13[[#This Row],[Monthly_Income 1_5500 2_8000 3_11000 4_15000 5_20000 6_27000 7_35000 8_5000 9_51000 98_0]]=6,1,0)</f>
        <v>0</v>
      </c>
      <c r="BV659">
        <f>IF(Table13[[#This Row],[Monthly_Income 1_5500 2_8000 3_11000 4_15000 5_20000 6_27000 7_35000 8_5000 9_51000 98_0]]=7,1,0)</f>
        <v>0</v>
      </c>
      <c r="BW659">
        <f>IF(Table13[[#This Row],[Monthly_Income 1_5500 2_8000 3_11000 4_15000 5_20000 6_27000 7_35000 8_5000 9_51000 98_0]]=8,1,0)</f>
        <v>0</v>
      </c>
      <c r="BX659">
        <f>IF(Table13[[#This Row],[Monthly_Income 1_5500 2_8000 3_11000 4_15000 5_20000 6_27000 7_35000 8_5000 9_51000 98_0]]=9,1,0)</f>
        <v>0</v>
      </c>
      <c r="BY659">
        <f>IF(Table13[[#This Row],[Monthly_Income 1_5500 2_8000 3_11000 4_15000 5_20000 6_27000 7_35000 8_5000 9_51000 98_0]]=98,1,0)</f>
        <v>0</v>
      </c>
      <c r="BZ659">
        <v>8</v>
      </c>
      <c r="CA659">
        <f>IF(Table13[[#This Row],[Monthly_Household_Income]]=1,1,0)</f>
        <v>0</v>
      </c>
      <c r="CB659">
        <f>IF(Table13[[#This Row],[Monthly_Household_Income]]=2,1,0)</f>
        <v>0</v>
      </c>
      <c r="CC659">
        <f>IF(Table13[[#This Row],[Monthly_Household_Income]]=3,1,0)</f>
        <v>0</v>
      </c>
      <c r="CD659">
        <f>IF(Table13[[#This Row],[Monthly_Household_Income]]=4,1,0)</f>
        <v>0</v>
      </c>
      <c r="CE659">
        <f>IF(Table13[[#This Row],[Monthly_Household_Income]]=5,1,0)</f>
        <v>0</v>
      </c>
      <c r="CF659">
        <f>IF(Table13[[#This Row],[Monthly_Household_Income]]=6,1,0)</f>
        <v>0</v>
      </c>
      <c r="CG659">
        <f>IF(Table13[[#This Row],[Monthly_Household_Income]]=7,1,0)</f>
        <v>0</v>
      </c>
      <c r="CH659">
        <f>IF(Table13[[#This Row],[Monthly_Household_Income]]=8,1,0)</f>
        <v>1</v>
      </c>
      <c r="CI659">
        <f>IF(Table13[[#This Row],[Monthly_Household_Income]]=9,1,0)</f>
        <v>0</v>
      </c>
      <c r="CJ659">
        <f>IF(Table13[[#This Row],[Monthly_Household_Income]]=98,1,0)</f>
        <v>0</v>
      </c>
    </row>
    <row r="660" spans="1:88">
      <c r="A660">
        <v>2418</v>
      </c>
      <c r="B660" s="1">
        <v>42966</v>
      </c>
      <c r="C660" t="s">
        <v>32</v>
      </c>
      <c r="D660">
        <v>8</v>
      </c>
      <c r="E660">
        <v>9</v>
      </c>
      <c r="F660">
        <v>7</v>
      </c>
      <c r="G660">
        <v>8</v>
      </c>
      <c r="H660">
        <v>8</v>
      </c>
      <c r="I660">
        <v>6</v>
      </c>
      <c r="J660" t="s">
        <v>15</v>
      </c>
      <c r="K660">
        <v>7</v>
      </c>
      <c r="L660">
        <v>9</v>
      </c>
      <c r="M660">
        <v>9</v>
      </c>
      <c r="N660">
        <v>8</v>
      </c>
      <c r="O660">
        <v>8</v>
      </c>
      <c r="P660">
        <v>8</v>
      </c>
      <c r="Q660">
        <v>7</v>
      </c>
      <c r="R660">
        <v>9</v>
      </c>
      <c r="S660">
        <v>7</v>
      </c>
      <c r="T660">
        <v>8</v>
      </c>
      <c r="U660">
        <v>8</v>
      </c>
      <c r="V660">
        <v>6</v>
      </c>
      <c r="W660">
        <v>7</v>
      </c>
      <c r="X660">
        <v>9</v>
      </c>
      <c r="Y660">
        <v>8</v>
      </c>
      <c r="Z660">
        <v>9</v>
      </c>
      <c r="AA660">
        <v>7</v>
      </c>
      <c r="AB660">
        <v>7</v>
      </c>
      <c r="AC660">
        <v>1</v>
      </c>
      <c r="AD660">
        <f>IF(Table13[[#This Row],[payment]]=1,1,0)</f>
        <v>1</v>
      </c>
      <c r="AE660">
        <f>IF(Table13[[#This Row],[payment]]=2,1,0)</f>
        <v>0</v>
      </c>
      <c r="AF660">
        <f>IF(Table13[[#This Row],[payment]]=3,1,0)</f>
        <v>0</v>
      </c>
      <c r="AG660">
        <v>2</v>
      </c>
      <c r="AH660">
        <f>IF(Table13[[#This Row],[method_payment]]=1,1,0)</f>
        <v>0</v>
      </c>
      <c r="AI660">
        <f>IF(Table13[[#This Row],[method_payment]]=2,1,0)</f>
        <v>1</v>
      </c>
      <c r="AJ660">
        <f>IF(Table13[[#This Row],[method_payment]]=3,1,0)</f>
        <v>0</v>
      </c>
      <c r="AK660">
        <f>IF(Table13[[#This Row],[method_payment]]=5,1,0)</f>
        <v>0</v>
      </c>
      <c r="AL660">
        <f>IF(Table13[[#This Row],[method_payment]]=6,1,0)</f>
        <v>0</v>
      </c>
      <c r="AM660" t="s">
        <v>16</v>
      </c>
      <c r="AN660" t="s">
        <v>16</v>
      </c>
      <c r="AO660">
        <v>1</v>
      </c>
      <c r="AP660" s="2">
        <v>318</v>
      </c>
      <c r="AQ660" s="3">
        <f>IF(AND(Table13[[#This Row],[Average_amount_spent_per_visit_last_3_months]]&gt;=1,Table13[[#This Row],[Average_amount_spent_per_visit_last_3_months]]&lt;=999),1,0)</f>
        <v>1</v>
      </c>
      <c r="AR660" s="3">
        <f>IF(AND(Table13[[#This Row],[Average_amount_spent_per_visit_last_3_months]]&gt;=1000,Table13[[#This Row],[Average_amount_spent_per_visit_last_3_months]]&lt;=6700),1,0)</f>
        <v>0</v>
      </c>
      <c r="AS660">
        <v>3</v>
      </c>
      <c r="AT660">
        <v>31</v>
      </c>
      <c r="AU660">
        <f>IF(AND(Table13[[#This Row],[Age]]&gt;=18,Table13[[#This Row],[Age]]&lt;=25),1,0)</f>
        <v>0</v>
      </c>
      <c r="AV660">
        <f>IF(AND(Table13[[#This Row],[Age]]&gt;=26,Table13[[#This Row],[Age]]&lt;=35),1,0)</f>
        <v>1</v>
      </c>
      <c r="AW660">
        <f>IF(AND(Table13[[#This Row],[Age]]&gt;=36,Table13[[#This Row],[Age]]&lt;=45),1,0)</f>
        <v>0</v>
      </c>
      <c r="AX660">
        <f>IF(AND(Table13[[#This Row],[Age]]&gt;=46,Table13[[#This Row],[Age]]&lt;=55),1,0)</f>
        <v>0</v>
      </c>
      <c r="AY660">
        <f>IF(AND(Table13[[#This Row],[Age]]&gt;=56,Table13[[#This Row],[Age]]&lt;=67),1,0)</f>
        <v>0</v>
      </c>
      <c r="AZ660" t="s">
        <v>24</v>
      </c>
      <c r="BA660">
        <f>IF(Table13[[#This Row],[Marital Status]]="Married",1,0)</f>
        <v>0</v>
      </c>
      <c r="BB660">
        <f>IF(Table13[[#This Row],[Marital Status]]="Single",1,0)</f>
        <v>1</v>
      </c>
      <c r="BC660" t="s">
        <v>27</v>
      </c>
      <c r="BD660">
        <f>IF(Table13[[#This Row],[gender]]="Male",1,0)</f>
        <v>1</v>
      </c>
      <c r="BE660">
        <f>IF(Table13[[#This Row],[gender]]="Female",1,0)</f>
        <v>0</v>
      </c>
      <c r="BF660" t="s">
        <v>18</v>
      </c>
      <c r="BG660">
        <f>IF(Table13[[#This Row],[Highest level of Education]]="Did not attend school",1,0)</f>
        <v>0</v>
      </c>
      <c r="BH660">
        <f>IF(Table13[[#This Row],[Highest level of Education]]="K12 completed",1,0)</f>
        <v>0</v>
      </c>
      <c r="BI660">
        <f>IF(Table13[[#This Row],[Highest level of Education]]="High School Completed",1,0)</f>
        <v>0</v>
      </c>
      <c r="BJ660">
        <f>IF(Table13[[#This Row],[Highest level of Education]]="Technical Diploma/Partially completed College",1,0)</f>
        <v>0</v>
      </c>
      <c r="BK660">
        <f>IF(Table13[[#This Row],[Highest level of Education]]="University/College Degree",1,0)</f>
        <v>0</v>
      </c>
      <c r="BL660">
        <f>IF(Table13[[#This Row],[Highest level of Education]]="Post-graduate education",1,0)</f>
        <v>1</v>
      </c>
      <c r="BM660">
        <v>0</v>
      </c>
      <c r="BN660">
        <v>1</v>
      </c>
      <c r="BO660">
        <v>4</v>
      </c>
      <c r="BP660">
        <f>IF(Table13[[#This Row],[Monthly_Income 1_5500 2_8000 3_11000 4_15000 5_20000 6_27000 7_35000 8_5000 9_51000 98_0]]=1,1,0)</f>
        <v>0</v>
      </c>
      <c r="BQ660">
        <f>IF(Table13[[#This Row],[Monthly_Income 1_5500 2_8000 3_11000 4_15000 5_20000 6_27000 7_35000 8_5000 9_51000 98_0]]=2,1,0)</f>
        <v>0</v>
      </c>
      <c r="BR660">
        <f>IF(Table13[[#This Row],[Monthly_Income 1_5500 2_8000 3_11000 4_15000 5_20000 6_27000 7_35000 8_5000 9_51000 98_0]]=3,1,0)</f>
        <v>0</v>
      </c>
      <c r="BS660">
        <f>IF(Table13[[#This Row],[Monthly_Income 1_5500 2_8000 3_11000 4_15000 5_20000 6_27000 7_35000 8_5000 9_51000 98_0]]=4,1,0)</f>
        <v>1</v>
      </c>
      <c r="BT660">
        <f>IF(Table13[[#This Row],[Monthly_Income 1_5500 2_8000 3_11000 4_15000 5_20000 6_27000 7_35000 8_5000 9_51000 98_0]]=5,1,0)</f>
        <v>0</v>
      </c>
      <c r="BU660">
        <f>IF(Table13[[#This Row],[Monthly_Income 1_5500 2_8000 3_11000 4_15000 5_20000 6_27000 7_35000 8_5000 9_51000 98_0]]=6,1,0)</f>
        <v>0</v>
      </c>
      <c r="BV660">
        <f>IF(Table13[[#This Row],[Monthly_Income 1_5500 2_8000 3_11000 4_15000 5_20000 6_27000 7_35000 8_5000 9_51000 98_0]]=7,1,0)</f>
        <v>0</v>
      </c>
      <c r="BW660">
        <f>IF(Table13[[#This Row],[Monthly_Income 1_5500 2_8000 3_11000 4_15000 5_20000 6_27000 7_35000 8_5000 9_51000 98_0]]=8,1,0)</f>
        <v>0</v>
      </c>
      <c r="BX660">
        <f>IF(Table13[[#This Row],[Monthly_Income 1_5500 2_8000 3_11000 4_15000 5_20000 6_27000 7_35000 8_5000 9_51000 98_0]]=9,1,0)</f>
        <v>0</v>
      </c>
      <c r="BY660">
        <f>IF(Table13[[#This Row],[Monthly_Income 1_5500 2_8000 3_11000 4_15000 5_20000 6_27000 7_35000 8_5000 9_51000 98_0]]=98,1,0)</f>
        <v>0</v>
      </c>
      <c r="BZ660">
        <v>97</v>
      </c>
      <c r="CA660">
        <f>IF(Table13[[#This Row],[Monthly_Household_Income]]=1,1,0)</f>
        <v>0</v>
      </c>
      <c r="CB660">
        <f>IF(Table13[[#This Row],[Monthly_Household_Income]]=2,1,0)</f>
        <v>0</v>
      </c>
      <c r="CC660">
        <f>IF(Table13[[#This Row],[Monthly_Household_Income]]=3,1,0)</f>
        <v>0</v>
      </c>
      <c r="CD660">
        <f>IF(Table13[[#This Row],[Monthly_Household_Income]]=4,1,0)</f>
        <v>0</v>
      </c>
      <c r="CE660">
        <f>IF(Table13[[#This Row],[Monthly_Household_Income]]=5,1,0)</f>
        <v>0</v>
      </c>
      <c r="CF660">
        <f>IF(Table13[[#This Row],[Monthly_Household_Income]]=6,1,0)</f>
        <v>0</v>
      </c>
      <c r="CG660">
        <f>IF(Table13[[#This Row],[Monthly_Household_Income]]=7,1,0)</f>
        <v>0</v>
      </c>
      <c r="CH660">
        <f>IF(Table13[[#This Row],[Monthly_Household_Income]]=8,1,0)</f>
        <v>0</v>
      </c>
      <c r="CI660">
        <f>IF(Table13[[#This Row],[Monthly_Household_Income]]=9,1,0)</f>
        <v>0</v>
      </c>
      <c r="CJ660">
        <f>IF(Table13[[#This Row],[Monthly_Household_Income]]=98,1,0)</f>
        <v>0</v>
      </c>
    </row>
    <row r="661" spans="1:88">
      <c r="A661">
        <v>2420</v>
      </c>
      <c r="B661" s="1">
        <v>43251</v>
      </c>
      <c r="C661" t="s">
        <v>30</v>
      </c>
      <c r="D661">
        <v>6</v>
      </c>
      <c r="E661">
        <v>6</v>
      </c>
      <c r="F661">
        <v>6</v>
      </c>
      <c r="G661">
        <v>6</v>
      </c>
      <c r="H661">
        <v>6</v>
      </c>
      <c r="I661">
        <v>6</v>
      </c>
      <c r="J661" t="s">
        <v>15</v>
      </c>
      <c r="K661">
        <v>7</v>
      </c>
      <c r="L661">
        <v>6</v>
      </c>
      <c r="M661">
        <v>7</v>
      </c>
      <c r="N661">
        <v>7</v>
      </c>
      <c r="O661">
        <v>6</v>
      </c>
      <c r="P661">
        <v>7</v>
      </c>
      <c r="Q661">
        <v>7</v>
      </c>
      <c r="R661">
        <v>6</v>
      </c>
      <c r="S661">
        <v>6</v>
      </c>
      <c r="T661">
        <v>6</v>
      </c>
      <c r="U661">
        <v>7</v>
      </c>
      <c r="V661">
        <v>7</v>
      </c>
      <c r="W661">
        <v>6</v>
      </c>
      <c r="X661">
        <v>7</v>
      </c>
      <c r="Y661">
        <v>6</v>
      </c>
      <c r="Z661">
        <v>7</v>
      </c>
      <c r="AA661">
        <v>6</v>
      </c>
      <c r="AB661">
        <v>6</v>
      </c>
      <c r="AC661">
        <v>1</v>
      </c>
      <c r="AD661">
        <f>IF(Table13[[#This Row],[payment]]=1,1,0)</f>
        <v>1</v>
      </c>
      <c r="AE661">
        <f>IF(Table13[[#This Row],[payment]]=2,1,0)</f>
        <v>0</v>
      </c>
      <c r="AF661">
        <f>IF(Table13[[#This Row],[payment]]=3,1,0)</f>
        <v>0</v>
      </c>
      <c r="AG661">
        <v>6</v>
      </c>
      <c r="AH661">
        <f>IF(Table13[[#This Row],[method_payment]]=1,1,0)</f>
        <v>0</v>
      </c>
      <c r="AI661">
        <f>IF(Table13[[#This Row],[method_payment]]=2,1,0)</f>
        <v>0</v>
      </c>
      <c r="AJ661">
        <f>IF(Table13[[#This Row],[method_payment]]=3,1,0)</f>
        <v>0</v>
      </c>
      <c r="AK661">
        <f>IF(Table13[[#This Row],[method_payment]]=5,1,0)</f>
        <v>0</v>
      </c>
      <c r="AL661">
        <f>IF(Table13[[#This Row],[method_payment]]=6,1,0)</f>
        <v>1</v>
      </c>
      <c r="AM661" t="s">
        <v>16</v>
      </c>
      <c r="AN661" t="s">
        <v>15</v>
      </c>
      <c r="AO661">
        <v>2</v>
      </c>
      <c r="AP661" s="2">
        <v>336.73</v>
      </c>
      <c r="AQ661" s="3">
        <f>IF(AND(Table13[[#This Row],[Average_amount_spent_per_visit_last_3_months]]&gt;=1,Table13[[#This Row],[Average_amount_spent_per_visit_last_3_months]]&lt;=999),1,0)</f>
        <v>1</v>
      </c>
      <c r="AR661" s="3">
        <f>IF(AND(Table13[[#This Row],[Average_amount_spent_per_visit_last_3_months]]&gt;=1000,Table13[[#This Row],[Average_amount_spent_per_visit_last_3_months]]&lt;=6700),1,0)</f>
        <v>0</v>
      </c>
      <c r="AS661">
        <v>2</v>
      </c>
      <c r="AT661">
        <v>27</v>
      </c>
      <c r="AU661">
        <f>IF(AND(Table13[[#This Row],[Age]]&gt;=18,Table13[[#This Row],[Age]]&lt;=25),1,0)</f>
        <v>0</v>
      </c>
      <c r="AV661">
        <f>IF(AND(Table13[[#This Row],[Age]]&gt;=26,Table13[[#This Row],[Age]]&lt;=35),1,0)</f>
        <v>1</v>
      </c>
      <c r="AW661">
        <f>IF(AND(Table13[[#This Row],[Age]]&gt;=36,Table13[[#This Row],[Age]]&lt;=45),1,0)</f>
        <v>0</v>
      </c>
      <c r="AX661">
        <f>IF(AND(Table13[[#This Row],[Age]]&gt;=46,Table13[[#This Row],[Age]]&lt;=55),1,0)</f>
        <v>0</v>
      </c>
      <c r="AY661">
        <f>IF(AND(Table13[[#This Row],[Age]]&gt;=56,Table13[[#This Row],[Age]]&lt;=67),1,0)</f>
        <v>0</v>
      </c>
      <c r="AZ661" t="s">
        <v>25</v>
      </c>
      <c r="BA661">
        <f>IF(Table13[[#This Row],[Marital Status]]="Married",1,0)</f>
        <v>1</v>
      </c>
      <c r="BB661">
        <f>IF(Table13[[#This Row],[Marital Status]]="Single",1,0)</f>
        <v>0</v>
      </c>
      <c r="BC661" t="s">
        <v>27</v>
      </c>
      <c r="BD661">
        <f>IF(Table13[[#This Row],[gender]]="Male",1,0)</f>
        <v>1</v>
      </c>
      <c r="BE661">
        <f>IF(Table13[[#This Row],[gender]]="Female",1,0)</f>
        <v>0</v>
      </c>
      <c r="BF661" t="s">
        <v>19</v>
      </c>
      <c r="BG661">
        <f>IF(Table13[[#This Row],[Highest level of Education]]="Did not attend school",1,0)</f>
        <v>0</v>
      </c>
      <c r="BH661">
        <f>IF(Table13[[#This Row],[Highest level of Education]]="K12 completed",1,0)</f>
        <v>0</v>
      </c>
      <c r="BI661">
        <f>IF(Table13[[#This Row],[Highest level of Education]]="High School Completed",1,0)</f>
        <v>0</v>
      </c>
      <c r="BJ661">
        <f>IF(Table13[[#This Row],[Highest level of Education]]="Technical Diploma/Partially completed College",1,0)</f>
        <v>0</v>
      </c>
      <c r="BK661">
        <f>IF(Table13[[#This Row],[Highest level of Education]]="University/College Degree",1,0)</f>
        <v>1</v>
      </c>
      <c r="BL661">
        <f>IF(Table13[[#This Row],[Highest level of Education]]="Post-graduate education",1,0)</f>
        <v>0</v>
      </c>
      <c r="BM661">
        <v>3</v>
      </c>
      <c r="BN661">
        <v>1</v>
      </c>
      <c r="BO661">
        <v>98</v>
      </c>
      <c r="BP661">
        <f>IF(Table13[[#This Row],[Monthly_Income 1_5500 2_8000 3_11000 4_15000 5_20000 6_27000 7_35000 8_5000 9_51000 98_0]]=1,1,0)</f>
        <v>0</v>
      </c>
      <c r="BQ661">
        <f>IF(Table13[[#This Row],[Monthly_Income 1_5500 2_8000 3_11000 4_15000 5_20000 6_27000 7_35000 8_5000 9_51000 98_0]]=2,1,0)</f>
        <v>0</v>
      </c>
      <c r="BR661">
        <f>IF(Table13[[#This Row],[Monthly_Income 1_5500 2_8000 3_11000 4_15000 5_20000 6_27000 7_35000 8_5000 9_51000 98_0]]=3,1,0)</f>
        <v>0</v>
      </c>
      <c r="BS661">
        <f>IF(Table13[[#This Row],[Monthly_Income 1_5500 2_8000 3_11000 4_15000 5_20000 6_27000 7_35000 8_5000 9_51000 98_0]]=4,1,0)</f>
        <v>0</v>
      </c>
      <c r="BT661">
        <f>IF(Table13[[#This Row],[Monthly_Income 1_5500 2_8000 3_11000 4_15000 5_20000 6_27000 7_35000 8_5000 9_51000 98_0]]=5,1,0)</f>
        <v>0</v>
      </c>
      <c r="BU661">
        <f>IF(Table13[[#This Row],[Monthly_Income 1_5500 2_8000 3_11000 4_15000 5_20000 6_27000 7_35000 8_5000 9_51000 98_0]]=6,1,0)</f>
        <v>0</v>
      </c>
      <c r="BV661">
        <f>IF(Table13[[#This Row],[Monthly_Income 1_5500 2_8000 3_11000 4_15000 5_20000 6_27000 7_35000 8_5000 9_51000 98_0]]=7,1,0)</f>
        <v>0</v>
      </c>
      <c r="BW661">
        <f>IF(Table13[[#This Row],[Monthly_Income 1_5500 2_8000 3_11000 4_15000 5_20000 6_27000 7_35000 8_5000 9_51000 98_0]]=8,1,0)</f>
        <v>0</v>
      </c>
      <c r="BX661">
        <f>IF(Table13[[#This Row],[Monthly_Income 1_5500 2_8000 3_11000 4_15000 5_20000 6_27000 7_35000 8_5000 9_51000 98_0]]=9,1,0)</f>
        <v>0</v>
      </c>
      <c r="BY661">
        <f>IF(Table13[[#This Row],[Monthly_Income 1_5500 2_8000 3_11000 4_15000 5_20000 6_27000 7_35000 8_5000 9_51000 98_0]]=98,1,0)</f>
        <v>1</v>
      </c>
      <c r="BZ661">
        <v>98</v>
      </c>
      <c r="CA661">
        <f>IF(Table13[[#This Row],[Monthly_Household_Income]]=1,1,0)</f>
        <v>0</v>
      </c>
      <c r="CB661">
        <f>IF(Table13[[#This Row],[Monthly_Household_Income]]=2,1,0)</f>
        <v>0</v>
      </c>
      <c r="CC661">
        <f>IF(Table13[[#This Row],[Monthly_Household_Income]]=3,1,0)</f>
        <v>0</v>
      </c>
      <c r="CD661">
        <f>IF(Table13[[#This Row],[Monthly_Household_Income]]=4,1,0)</f>
        <v>0</v>
      </c>
      <c r="CE661">
        <f>IF(Table13[[#This Row],[Monthly_Household_Income]]=5,1,0)</f>
        <v>0</v>
      </c>
      <c r="CF661">
        <f>IF(Table13[[#This Row],[Monthly_Household_Income]]=6,1,0)</f>
        <v>0</v>
      </c>
      <c r="CG661">
        <f>IF(Table13[[#This Row],[Monthly_Household_Income]]=7,1,0)</f>
        <v>0</v>
      </c>
      <c r="CH661">
        <f>IF(Table13[[#This Row],[Monthly_Household_Income]]=8,1,0)</f>
        <v>0</v>
      </c>
      <c r="CI661">
        <f>IF(Table13[[#This Row],[Monthly_Household_Income]]=9,1,0)</f>
        <v>0</v>
      </c>
      <c r="CJ661">
        <f>IF(Table13[[#This Row],[Monthly_Household_Income]]=98,1,0)</f>
        <v>1</v>
      </c>
    </row>
    <row r="662" spans="1:88">
      <c r="A662">
        <v>2421</v>
      </c>
      <c r="B662" s="1">
        <v>42977</v>
      </c>
      <c r="C662" t="s">
        <v>34</v>
      </c>
      <c r="D662">
        <v>6</v>
      </c>
      <c r="E662">
        <v>6</v>
      </c>
      <c r="F662">
        <v>9</v>
      </c>
      <c r="G662">
        <v>8</v>
      </c>
      <c r="H662">
        <v>9</v>
      </c>
      <c r="I662">
        <v>9</v>
      </c>
      <c r="J662" t="s">
        <v>15</v>
      </c>
      <c r="K662">
        <v>8</v>
      </c>
      <c r="L662">
        <v>6</v>
      </c>
      <c r="M662">
        <v>6</v>
      </c>
      <c r="N662">
        <v>7</v>
      </c>
      <c r="O662">
        <v>6</v>
      </c>
      <c r="P662">
        <v>9</v>
      </c>
      <c r="Q662">
        <v>7</v>
      </c>
      <c r="R662">
        <v>8</v>
      </c>
      <c r="S662">
        <v>6</v>
      </c>
      <c r="T662">
        <v>6</v>
      </c>
      <c r="U662">
        <v>8</v>
      </c>
      <c r="V662">
        <v>6</v>
      </c>
      <c r="W662">
        <v>8</v>
      </c>
      <c r="X662">
        <v>9</v>
      </c>
      <c r="Y662">
        <v>6</v>
      </c>
      <c r="Z662">
        <v>8</v>
      </c>
      <c r="AA662">
        <v>10</v>
      </c>
      <c r="AB662">
        <v>9</v>
      </c>
      <c r="AC662">
        <v>2</v>
      </c>
      <c r="AD662">
        <f>IF(Table13[[#This Row],[payment]]=1,1,0)</f>
        <v>0</v>
      </c>
      <c r="AE662">
        <f>IF(Table13[[#This Row],[payment]]=2,1,0)</f>
        <v>1</v>
      </c>
      <c r="AF662">
        <f>IF(Table13[[#This Row],[payment]]=3,1,0)</f>
        <v>0</v>
      </c>
      <c r="AG662">
        <v>1</v>
      </c>
      <c r="AH662">
        <f>IF(Table13[[#This Row],[method_payment]]=1,1,0)</f>
        <v>1</v>
      </c>
      <c r="AI662">
        <f>IF(Table13[[#This Row],[method_payment]]=2,1,0)</f>
        <v>0</v>
      </c>
      <c r="AJ662">
        <f>IF(Table13[[#This Row],[method_payment]]=3,1,0)</f>
        <v>0</v>
      </c>
      <c r="AK662">
        <f>IF(Table13[[#This Row],[method_payment]]=5,1,0)</f>
        <v>0</v>
      </c>
      <c r="AL662">
        <f>IF(Table13[[#This Row],[method_payment]]=6,1,0)</f>
        <v>0</v>
      </c>
      <c r="AM662" t="s">
        <v>16</v>
      </c>
      <c r="AN662" t="s">
        <v>16</v>
      </c>
      <c r="AO662">
        <v>2</v>
      </c>
      <c r="AP662" s="2">
        <v>554.41</v>
      </c>
      <c r="AQ662" s="3">
        <f>IF(AND(Table13[[#This Row],[Average_amount_spent_per_visit_last_3_months]]&gt;=1,Table13[[#This Row],[Average_amount_spent_per_visit_last_3_months]]&lt;=999),1,0)</f>
        <v>1</v>
      </c>
      <c r="AR662" s="3">
        <f>IF(AND(Table13[[#This Row],[Average_amount_spent_per_visit_last_3_months]]&gt;=1000,Table13[[#This Row],[Average_amount_spent_per_visit_last_3_months]]&lt;=6700),1,0)</f>
        <v>0</v>
      </c>
      <c r="AS662">
        <v>1</v>
      </c>
      <c r="AT662">
        <v>56</v>
      </c>
      <c r="AU662">
        <f>IF(AND(Table13[[#This Row],[Age]]&gt;=18,Table13[[#This Row],[Age]]&lt;=25),1,0)</f>
        <v>0</v>
      </c>
      <c r="AV662">
        <f>IF(AND(Table13[[#This Row],[Age]]&gt;=26,Table13[[#This Row],[Age]]&lt;=35),1,0)</f>
        <v>0</v>
      </c>
      <c r="AW662">
        <f>IF(AND(Table13[[#This Row],[Age]]&gt;=36,Table13[[#This Row],[Age]]&lt;=45),1,0)</f>
        <v>0</v>
      </c>
      <c r="AX662">
        <f>IF(AND(Table13[[#This Row],[Age]]&gt;=46,Table13[[#This Row],[Age]]&lt;=55),1,0)</f>
        <v>0</v>
      </c>
      <c r="AY662">
        <f>IF(AND(Table13[[#This Row],[Age]]&gt;=56,Table13[[#This Row],[Age]]&lt;=67),1,0)</f>
        <v>1</v>
      </c>
      <c r="AZ662" t="s">
        <v>25</v>
      </c>
      <c r="BA662">
        <f>IF(Table13[[#This Row],[Marital Status]]="Married",1,0)</f>
        <v>1</v>
      </c>
      <c r="BB662">
        <f>IF(Table13[[#This Row],[Marital Status]]="Single",1,0)</f>
        <v>0</v>
      </c>
      <c r="BC662" t="s">
        <v>28</v>
      </c>
      <c r="BD662">
        <f>IF(Table13[[#This Row],[gender]]="Male",1,0)</f>
        <v>0</v>
      </c>
      <c r="BE662">
        <f>IF(Table13[[#This Row],[gender]]="Female",1,0)</f>
        <v>1</v>
      </c>
      <c r="BF662" t="s">
        <v>18</v>
      </c>
      <c r="BG662">
        <f>IF(Table13[[#This Row],[Highest level of Education]]="Did not attend school",1,0)</f>
        <v>0</v>
      </c>
      <c r="BH662">
        <f>IF(Table13[[#This Row],[Highest level of Education]]="K12 completed",1,0)</f>
        <v>0</v>
      </c>
      <c r="BI662">
        <f>IF(Table13[[#This Row],[Highest level of Education]]="High School Completed",1,0)</f>
        <v>0</v>
      </c>
      <c r="BJ662">
        <f>IF(Table13[[#This Row],[Highest level of Education]]="Technical Diploma/Partially completed College",1,0)</f>
        <v>0</v>
      </c>
      <c r="BK662">
        <f>IF(Table13[[#This Row],[Highest level of Education]]="University/College Degree",1,0)</f>
        <v>0</v>
      </c>
      <c r="BL662">
        <f>IF(Table13[[#This Row],[Highest level of Education]]="Post-graduate education",1,0)</f>
        <v>1</v>
      </c>
      <c r="BM662">
        <v>2</v>
      </c>
      <c r="BN662">
        <v>1</v>
      </c>
      <c r="BO662">
        <v>6</v>
      </c>
      <c r="BP662">
        <f>IF(Table13[[#This Row],[Monthly_Income 1_5500 2_8000 3_11000 4_15000 5_20000 6_27000 7_35000 8_5000 9_51000 98_0]]=1,1,0)</f>
        <v>0</v>
      </c>
      <c r="BQ662">
        <f>IF(Table13[[#This Row],[Monthly_Income 1_5500 2_8000 3_11000 4_15000 5_20000 6_27000 7_35000 8_5000 9_51000 98_0]]=2,1,0)</f>
        <v>0</v>
      </c>
      <c r="BR662">
        <f>IF(Table13[[#This Row],[Monthly_Income 1_5500 2_8000 3_11000 4_15000 5_20000 6_27000 7_35000 8_5000 9_51000 98_0]]=3,1,0)</f>
        <v>0</v>
      </c>
      <c r="BS662">
        <f>IF(Table13[[#This Row],[Monthly_Income 1_5500 2_8000 3_11000 4_15000 5_20000 6_27000 7_35000 8_5000 9_51000 98_0]]=4,1,0)</f>
        <v>0</v>
      </c>
      <c r="BT662">
        <f>IF(Table13[[#This Row],[Monthly_Income 1_5500 2_8000 3_11000 4_15000 5_20000 6_27000 7_35000 8_5000 9_51000 98_0]]=5,1,0)</f>
        <v>0</v>
      </c>
      <c r="BU662">
        <f>IF(Table13[[#This Row],[Monthly_Income 1_5500 2_8000 3_11000 4_15000 5_20000 6_27000 7_35000 8_5000 9_51000 98_0]]=6,1,0)</f>
        <v>1</v>
      </c>
      <c r="BV662">
        <f>IF(Table13[[#This Row],[Monthly_Income 1_5500 2_8000 3_11000 4_15000 5_20000 6_27000 7_35000 8_5000 9_51000 98_0]]=7,1,0)</f>
        <v>0</v>
      </c>
      <c r="BW662">
        <f>IF(Table13[[#This Row],[Monthly_Income 1_5500 2_8000 3_11000 4_15000 5_20000 6_27000 7_35000 8_5000 9_51000 98_0]]=8,1,0)</f>
        <v>0</v>
      </c>
      <c r="BX662">
        <f>IF(Table13[[#This Row],[Monthly_Income 1_5500 2_8000 3_11000 4_15000 5_20000 6_27000 7_35000 8_5000 9_51000 98_0]]=9,1,0)</f>
        <v>0</v>
      </c>
      <c r="BY662">
        <f>IF(Table13[[#This Row],[Monthly_Income 1_5500 2_8000 3_11000 4_15000 5_20000 6_27000 7_35000 8_5000 9_51000 98_0]]=98,1,0)</f>
        <v>0</v>
      </c>
      <c r="BZ662">
        <v>9</v>
      </c>
      <c r="CA662">
        <f>IF(Table13[[#This Row],[Monthly_Household_Income]]=1,1,0)</f>
        <v>0</v>
      </c>
      <c r="CB662">
        <f>IF(Table13[[#This Row],[Monthly_Household_Income]]=2,1,0)</f>
        <v>0</v>
      </c>
      <c r="CC662">
        <f>IF(Table13[[#This Row],[Monthly_Household_Income]]=3,1,0)</f>
        <v>0</v>
      </c>
      <c r="CD662">
        <f>IF(Table13[[#This Row],[Monthly_Household_Income]]=4,1,0)</f>
        <v>0</v>
      </c>
      <c r="CE662">
        <f>IF(Table13[[#This Row],[Monthly_Household_Income]]=5,1,0)</f>
        <v>0</v>
      </c>
      <c r="CF662">
        <f>IF(Table13[[#This Row],[Monthly_Household_Income]]=6,1,0)</f>
        <v>0</v>
      </c>
      <c r="CG662">
        <f>IF(Table13[[#This Row],[Monthly_Household_Income]]=7,1,0)</f>
        <v>0</v>
      </c>
      <c r="CH662">
        <f>IF(Table13[[#This Row],[Monthly_Household_Income]]=8,1,0)</f>
        <v>0</v>
      </c>
      <c r="CI662">
        <f>IF(Table13[[#This Row],[Monthly_Household_Income]]=9,1,0)</f>
        <v>1</v>
      </c>
      <c r="CJ662">
        <f>IF(Table13[[#This Row],[Monthly_Household_Income]]=98,1,0)</f>
        <v>0</v>
      </c>
    </row>
    <row r="663" spans="1:88">
      <c r="A663">
        <v>2422</v>
      </c>
      <c r="B663" s="1">
        <v>43003</v>
      </c>
      <c r="C663" t="s">
        <v>11</v>
      </c>
      <c r="D663">
        <v>9</v>
      </c>
      <c r="E663">
        <v>7</v>
      </c>
      <c r="F663">
        <v>8</v>
      </c>
      <c r="G663">
        <v>9</v>
      </c>
      <c r="H663">
        <v>9</v>
      </c>
      <c r="I663">
        <v>8</v>
      </c>
      <c r="J663" t="s">
        <v>15</v>
      </c>
      <c r="K663">
        <v>9</v>
      </c>
      <c r="L663">
        <v>10</v>
      </c>
      <c r="M663">
        <v>9</v>
      </c>
      <c r="N663">
        <v>9</v>
      </c>
      <c r="O663">
        <v>8</v>
      </c>
      <c r="P663">
        <v>10</v>
      </c>
      <c r="Q663">
        <v>10</v>
      </c>
      <c r="R663">
        <v>9</v>
      </c>
      <c r="S663">
        <v>8</v>
      </c>
      <c r="T663">
        <v>8</v>
      </c>
      <c r="U663">
        <v>10</v>
      </c>
      <c r="V663">
        <v>10</v>
      </c>
      <c r="W663">
        <v>9</v>
      </c>
      <c r="X663">
        <v>8</v>
      </c>
      <c r="Y663">
        <v>8</v>
      </c>
      <c r="Z663">
        <v>10</v>
      </c>
      <c r="AA663">
        <v>10</v>
      </c>
      <c r="AB663">
        <v>9</v>
      </c>
      <c r="AC663">
        <v>1</v>
      </c>
      <c r="AD663">
        <f>IF(Table13[[#This Row],[payment]]=1,1,0)</f>
        <v>1</v>
      </c>
      <c r="AE663">
        <f>IF(Table13[[#This Row],[payment]]=2,1,0)</f>
        <v>0</v>
      </c>
      <c r="AF663">
        <f>IF(Table13[[#This Row],[payment]]=3,1,0)</f>
        <v>0</v>
      </c>
      <c r="AG663">
        <v>2</v>
      </c>
      <c r="AH663">
        <f>IF(Table13[[#This Row],[method_payment]]=1,1,0)</f>
        <v>0</v>
      </c>
      <c r="AI663">
        <f>IF(Table13[[#This Row],[method_payment]]=2,1,0)</f>
        <v>1</v>
      </c>
      <c r="AJ663">
        <f>IF(Table13[[#This Row],[method_payment]]=3,1,0)</f>
        <v>0</v>
      </c>
      <c r="AK663">
        <f>IF(Table13[[#This Row],[method_payment]]=5,1,0)</f>
        <v>0</v>
      </c>
      <c r="AL663">
        <f>IF(Table13[[#This Row],[method_payment]]=6,1,0)</f>
        <v>0</v>
      </c>
      <c r="AM663" t="s">
        <v>16</v>
      </c>
      <c r="AN663" t="s">
        <v>15</v>
      </c>
      <c r="AO663">
        <v>1</v>
      </c>
      <c r="AP663" s="2">
        <v>261.37</v>
      </c>
      <c r="AQ663" s="3">
        <f>IF(AND(Table13[[#This Row],[Average_amount_spent_per_visit_last_3_months]]&gt;=1,Table13[[#This Row],[Average_amount_spent_per_visit_last_3_months]]&lt;=999),1,0)</f>
        <v>1</v>
      </c>
      <c r="AR663" s="3">
        <f>IF(AND(Table13[[#This Row],[Average_amount_spent_per_visit_last_3_months]]&gt;=1000,Table13[[#This Row],[Average_amount_spent_per_visit_last_3_months]]&lt;=6700),1,0)</f>
        <v>0</v>
      </c>
      <c r="AS663">
        <v>2</v>
      </c>
      <c r="AT663">
        <v>46</v>
      </c>
      <c r="AU663">
        <f>IF(AND(Table13[[#This Row],[Age]]&gt;=18,Table13[[#This Row],[Age]]&lt;=25),1,0)</f>
        <v>0</v>
      </c>
      <c r="AV663">
        <f>IF(AND(Table13[[#This Row],[Age]]&gt;=26,Table13[[#This Row],[Age]]&lt;=35),1,0)</f>
        <v>0</v>
      </c>
      <c r="AW663">
        <f>IF(AND(Table13[[#This Row],[Age]]&gt;=36,Table13[[#This Row],[Age]]&lt;=45),1,0)</f>
        <v>0</v>
      </c>
      <c r="AX663">
        <f>IF(AND(Table13[[#This Row],[Age]]&gt;=46,Table13[[#This Row],[Age]]&lt;=55),1,0)</f>
        <v>1</v>
      </c>
      <c r="AY663">
        <f>IF(AND(Table13[[#This Row],[Age]]&gt;=56,Table13[[#This Row],[Age]]&lt;=67),1,0)</f>
        <v>0</v>
      </c>
      <c r="AZ663" t="s">
        <v>25</v>
      </c>
      <c r="BA663">
        <f>IF(Table13[[#This Row],[Marital Status]]="Married",1,0)</f>
        <v>1</v>
      </c>
      <c r="BB663">
        <f>IF(Table13[[#This Row],[Marital Status]]="Single",1,0)</f>
        <v>0</v>
      </c>
      <c r="BC663" t="s">
        <v>27</v>
      </c>
      <c r="BD663">
        <f>IF(Table13[[#This Row],[gender]]="Male",1,0)</f>
        <v>1</v>
      </c>
      <c r="BE663">
        <f>IF(Table13[[#This Row],[gender]]="Female",1,0)</f>
        <v>0</v>
      </c>
      <c r="BF663" t="s">
        <v>23</v>
      </c>
      <c r="BG663">
        <f>IF(Table13[[#This Row],[Highest level of Education]]="Did not attend school",1,0)</f>
        <v>0</v>
      </c>
      <c r="BH663">
        <f>IF(Table13[[#This Row],[Highest level of Education]]="K12 completed",1,0)</f>
        <v>0</v>
      </c>
      <c r="BI663">
        <f>IF(Table13[[#This Row],[Highest level of Education]]="High School Completed",1,0)</f>
        <v>0</v>
      </c>
      <c r="BJ663">
        <f>IF(Table13[[#This Row],[Highest level of Education]]="Technical Diploma/Partially completed College",1,0)</f>
        <v>1</v>
      </c>
      <c r="BK663">
        <f>IF(Table13[[#This Row],[Highest level of Education]]="University/College Degree",1,0)</f>
        <v>0</v>
      </c>
      <c r="BL663">
        <f>IF(Table13[[#This Row],[Highest level of Education]]="Post-graduate education",1,0)</f>
        <v>0</v>
      </c>
      <c r="BM663">
        <v>3</v>
      </c>
      <c r="BN663">
        <v>1</v>
      </c>
      <c r="BO663">
        <v>6</v>
      </c>
      <c r="BP663">
        <f>IF(Table13[[#This Row],[Monthly_Income 1_5500 2_8000 3_11000 4_15000 5_20000 6_27000 7_35000 8_5000 9_51000 98_0]]=1,1,0)</f>
        <v>0</v>
      </c>
      <c r="BQ663">
        <f>IF(Table13[[#This Row],[Monthly_Income 1_5500 2_8000 3_11000 4_15000 5_20000 6_27000 7_35000 8_5000 9_51000 98_0]]=2,1,0)</f>
        <v>0</v>
      </c>
      <c r="BR663">
        <f>IF(Table13[[#This Row],[Monthly_Income 1_5500 2_8000 3_11000 4_15000 5_20000 6_27000 7_35000 8_5000 9_51000 98_0]]=3,1,0)</f>
        <v>0</v>
      </c>
      <c r="BS663">
        <f>IF(Table13[[#This Row],[Monthly_Income 1_5500 2_8000 3_11000 4_15000 5_20000 6_27000 7_35000 8_5000 9_51000 98_0]]=4,1,0)</f>
        <v>0</v>
      </c>
      <c r="BT663">
        <f>IF(Table13[[#This Row],[Monthly_Income 1_5500 2_8000 3_11000 4_15000 5_20000 6_27000 7_35000 8_5000 9_51000 98_0]]=5,1,0)</f>
        <v>0</v>
      </c>
      <c r="BU663">
        <f>IF(Table13[[#This Row],[Monthly_Income 1_5500 2_8000 3_11000 4_15000 5_20000 6_27000 7_35000 8_5000 9_51000 98_0]]=6,1,0)</f>
        <v>1</v>
      </c>
      <c r="BV663">
        <f>IF(Table13[[#This Row],[Monthly_Income 1_5500 2_8000 3_11000 4_15000 5_20000 6_27000 7_35000 8_5000 9_51000 98_0]]=7,1,0)</f>
        <v>0</v>
      </c>
      <c r="BW663">
        <f>IF(Table13[[#This Row],[Monthly_Income 1_5500 2_8000 3_11000 4_15000 5_20000 6_27000 7_35000 8_5000 9_51000 98_0]]=8,1,0)</f>
        <v>0</v>
      </c>
      <c r="BX663">
        <f>IF(Table13[[#This Row],[Monthly_Income 1_5500 2_8000 3_11000 4_15000 5_20000 6_27000 7_35000 8_5000 9_51000 98_0]]=9,1,0)</f>
        <v>0</v>
      </c>
      <c r="BY663">
        <f>IF(Table13[[#This Row],[Monthly_Income 1_5500 2_8000 3_11000 4_15000 5_20000 6_27000 7_35000 8_5000 9_51000 98_0]]=98,1,0)</f>
        <v>0</v>
      </c>
      <c r="BZ663">
        <v>6</v>
      </c>
      <c r="CA663">
        <f>IF(Table13[[#This Row],[Monthly_Household_Income]]=1,1,0)</f>
        <v>0</v>
      </c>
      <c r="CB663">
        <f>IF(Table13[[#This Row],[Monthly_Household_Income]]=2,1,0)</f>
        <v>0</v>
      </c>
      <c r="CC663">
        <f>IF(Table13[[#This Row],[Monthly_Household_Income]]=3,1,0)</f>
        <v>0</v>
      </c>
      <c r="CD663">
        <f>IF(Table13[[#This Row],[Monthly_Household_Income]]=4,1,0)</f>
        <v>0</v>
      </c>
      <c r="CE663">
        <f>IF(Table13[[#This Row],[Monthly_Household_Income]]=5,1,0)</f>
        <v>0</v>
      </c>
      <c r="CF663">
        <f>IF(Table13[[#This Row],[Monthly_Household_Income]]=6,1,0)</f>
        <v>1</v>
      </c>
      <c r="CG663">
        <f>IF(Table13[[#This Row],[Monthly_Household_Income]]=7,1,0)</f>
        <v>0</v>
      </c>
      <c r="CH663">
        <f>IF(Table13[[#This Row],[Monthly_Household_Income]]=8,1,0)</f>
        <v>0</v>
      </c>
      <c r="CI663">
        <f>IF(Table13[[#This Row],[Monthly_Household_Income]]=9,1,0)</f>
        <v>0</v>
      </c>
      <c r="CJ663">
        <f>IF(Table13[[#This Row],[Monthly_Household_Income]]=98,1,0)</f>
        <v>0</v>
      </c>
    </row>
    <row r="664" spans="1:88">
      <c r="A664">
        <v>2423</v>
      </c>
      <c r="B664" s="1">
        <v>42971</v>
      </c>
      <c r="C664" t="s">
        <v>35</v>
      </c>
      <c r="D664">
        <v>7</v>
      </c>
      <c r="E664">
        <v>8</v>
      </c>
      <c r="F664">
        <v>8</v>
      </c>
      <c r="G664">
        <v>7</v>
      </c>
      <c r="H664">
        <v>7</v>
      </c>
      <c r="I664">
        <v>7</v>
      </c>
      <c r="J664" t="s">
        <v>15</v>
      </c>
      <c r="K664">
        <v>8</v>
      </c>
      <c r="L664">
        <v>6</v>
      </c>
      <c r="M664">
        <v>7</v>
      </c>
      <c r="N664">
        <v>7</v>
      </c>
      <c r="O664">
        <v>6</v>
      </c>
      <c r="P664">
        <v>8</v>
      </c>
      <c r="Q664">
        <v>7</v>
      </c>
      <c r="R664">
        <v>7</v>
      </c>
      <c r="S664">
        <v>6</v>
      </c>
      <c r="T664">
        <v>8</v>
      </c>
      <c r="U664">
        <v>7</v>
      </c>
      <c r="V664">
        <v>7</v>
      </c>
      <c r="W664">
        <v>8</v>
      </c>
      <c r="X664">
        <v>6</v>
      </c>
      <c r="Y664">
        <v>8</v>
      </c>
      <c r="Z664">
        <v>7</v>
      </c>
      <c r="AA664">
        <v>7</v>
      </c>
      <c r="AB664">
        <v>7</v>
      </c>
      <c r="AC664">
        <v>1</v>
      </c>
      <c r="AD664">
        <f>IF(Table13[[#This Row],[payment]]=1,1,0)</f>
        <v>1</v>
      </c>
      <c r="AE664">
        <f>IF(Table13[[#This Row],[payment]]=2,1,0)</f>
        <v>0</v>
      </c>
      <c r="AF664">
        <f>IF(Table13[[#This Row],[payment]]=3,1,0)</f>
        <v>0</v>
      </c>
      <c r="AG664">
        <v>3</v>
      </c>
      <c r="AH664">
        <f>IF(Table13[[#This Row],[method_payment]]=1,1,0)</f>
        <v>0</v>
      </c>
      <c r="AI664">
        <f>IF(Table13[[#This Row],[method_payment]]=2,1,0)</f>
        <v>0</v>
      </c>
      <c r="AJ664">
        <f>IF(Table13[[#This Row],[method_payment]]=3,1,0)</f>
        <v>1</v>
      </c>
      <c r="AK664">
        <f>IF(Table13[[#This Row],[method_payment]]=5,1,0)</f>
        <v>0</v>
      </c>
      <c r="AL664">
        <f>IF(Table13[[#This Row],[method_payment]]=6,1,0)</f>
        <v>0</v>
      </c>
      <c r="AM664" t="s">
        <v>16</v>
      </c>
      <c r="AN664" t="s">
        <v>16</v>
      </c>
      <c r="AO664">
        <v>5</v>
      </c>
      <c r="AP664" s="2">
        <v>132.02000000000001</v>
      </c>
      <c r="AQ664" s="3">
        <f>IF(AND(Table13[[#This Row],[Average_amount_spent_per_visit_last_3_months]]&gt;=1,Table13[[#This Row],[Average_amount_spent_per_visit_last_3_months]]&lt;=999),1,0)</f>
        <v>1</v>
      </c>
      <c r="AR664" s="3">
        <f>IF(AND(Table13[[#This Row],[Average_amount_spent_per_visit_last_3_months]]&gt;=1000,Table13[[#This Row],[Average_amount_spent_per_visit_last_3_months]]&lt;=6700),1,0)</f>
        <v>0</v>
      </c>
      <c r="AS664">
        <v>2</v>
      </c>
      <c r="AT664">
        <v>37</v>
      </c>
      <c r="AU664">
        <f>IF(AND(Table13[[#This Row],[Age]]&gt;=18,Table13[[#This Row],[Age]]&lt;=25),1,0)</f>
        <v>0</v>
      </c>
      <c r="AV664">
        <f>IF(AND(Table13[[#This Row],[Age]]&gt;=26,Table13[[#This Row],[Age]]&lt;=35),1,0)</f>
        <v>0</v>
      </c>
      <c r="AW664">
        <f>IF(AND(Table13[[#This Row],[Age]]&gt;=36,Table13[[#This Row],[Age]]&lt;=45),1,0)</f>
        <v>1</v>
      </c>
      <c r="AX664">
        <f>IF(AND(Table13[[#This Row],[Age]]&gt;=46,Table13[[#This Row],[Age]]&lt;=55),1,0)</f>
        <v>0</v>
      </c>
      <c r="AY664">
        <f>IF(AND(Table13[[#This Row],[Age]]&gt;=56,Table13[[#This Row],[Age]]&lt;=67),1,0)</f>
        <v>0</v>
      </c>
      <c r="AZ664" t="s">
        <v>25</v>
      </c>
      <c r="BA664">
        <f>IF(Table13[[#This Row],[Marital Status]]="Married",1,0)</f>
        <v>1</v>
      </c>
      <c r="BB664">
        <f>IF(Table13[[#This Row],[Marital Status]]="Single",1,0)</f>
        <v>0</v>
      </c>
      <c r="BC664" t="s">
        <v>27</v>
      </c>
      <c r="BD664">
        <f>IF(Table13[[#This Row],[gender]]="Male",1,0)</f>
        <v>1</v>
      </c>
      <c r="BE664">
        <f>IF(Table13[[#This Row],[gender]]="Female",1,0)</f>
        <v>0</v>
      </c>
      <c r="BF664" t="s">
        <v>20</v>
      </c>
      <c r="BG664">
        <f>IF(Table13[[#This Row],[Highest level of Education]]="Did not attend school",1,0)</f>
        <v>0</v>
      </c>
      <c r="BH664">
        <f>IF(Table13[[#This Row],[Highest level of Education]]="K12 completed",1,0)</f>
        <v>0</v>
      </c>
      <c r="BI664">
        <f>IF(Table13[[#This Row],[Highest level of Education]]="High School Completed",1,0)</f>
        <v>1</v>
      </c>
      <c r="BJ664">
        <f>IF(Table13[[#This Row],[Highest level of Education]]="Technical Diploma/Partially completed College",1,0)</f>
        <v>0</v>
      </c>
      <c r="BK664">
        <f>IF(Table13[[#This Row],[Highest level of Education]]="University/College Degree",1,0)</f>
        <v>0</v>
      </c>
      <c r="BL664">
        <f>IF(Table13[[#This Row],[Highest level of Education]]="Post-graduate education",1,0)</f>
        <v>0</v>
      </c>
      <c r="BM664">
        <v>1</v>
      </c>
      <c r="BN664">
        <v>1</v>
      </c>
      <c r="BO664">
        <v>1</v>
      </c>
      <c r="BP664">
        <f>IF(Table13[[#This Row],[Monthly_Income 1_5500 2_8000 3_11000 4_15000 5_20000 6_27000 7_35000 8_5000 9_51000 98_0]]=1,1,0)</f>
        <v>1</v>
      </c>
      <c r="BQ664">
        <f>IF(Table13[[#This Row],[Monthly_Income 1_5500 2_8000 3_11000 4_15000 5_20000 6_27000 7_35000 8_5000 9_51000 98_0]]=2,1,0)</f>
        <v>0</v>
      </c>
      <c r="BR664">
        <f>IF(Table13[[#This Row],[Monthly_Income 1_5500 2_8000 3_11000 4_15000 5_20000 6_27000 7_35000 8_5000 9_51000 98_0]]=3,1,0)</f>
        <v>0</v>
      </c>
      <c r="BS664">
        <f>IF(Table13[[#This Row],[Monthly_Income 1_5500 2_8000 3_11000 4_15000 5_20000 6_27000 7_35000 8_5000 9_51000 98_0]]=4,1,0)</f>
        <v>0</v>
      </c>
      <c r="BT664">
        <f>IF(Table13[[#This Row],[Monthly_Income 1_5500 2_8000 3_11000 4_15000 5_20000 6_27000 7_35000 8_5000 9_51000 98_0]]=5,1,0)</f>
        <v>0</v>
      </c>
      <c r="BU664">
        <f>IF(Table13[[#This Row],[Monthly_Income 1_5500 2_8000 3_11000 4_15000 5_20000 6_27000 7_35000 8_5000 9_51000 98_0]]=6,1,0)</f>
        <v>0</v>
      </c>
      <c r="BV664">
        <f>IF(Table13[[#This Row],[Monthly_Income 1_5500 2_8000 3_11000 4_15000 5_20000 6_27000 7_35000 8_5000 9_51000 98_0]]=7,1,0)</f>
        <v>0</v>
      </c>
      <c r="BW664">
        <f>IF(Table13[[#This Row],[Monthly_Income 1_5500 2_8000 3_11000 4_15000 5_20000 6_27000 7_35000 8_5000 9_51000 98_0]]=8,1,0)</f>
        <v>0</v>
      </c>
      <c r="BX664">
        <f>IF(Table13[[#This Row],[Monthly_Income 1_5500 2_8000 3_11000 4_15000 5_20000 6_27000 7_35000 8_5000 9_51000 98_0]]=9,1,0)</f>
        <v>0</v>
      </c>
      <c r="BY664">
        <f>IF(Table13[[#This Row],[Monthly_Income 1_5500 2_8000 3_11000 4_15000 5_20000 6_27000 7_35000 8_5000 9_51000 98_0]]=98,1,0)</f>
        <v>0</v>
      </c>
      <c r="BZ664">
        <v>4</v>
      </c>
      <c r="CA664">
        <f>IF(Table13[[#This Row],[Monthly_Household_Income]]=1,1,0)</f>
        <v>0</v>
      </c>
      <c r="CB664">
        <f>IF(Table13[[#This Row],[Monthly_Household_Income]]=2,1,0)</f>
        <v>0</v>
      </c>
      <c r="CC664">
        <f>IF(Table13[[#This Row],[Monthly_Household_Income]]=3,1,0)</f>
        <v>0</v>
      </c>
      <c r="CD664">
        <f>IF(Table13[[#This Row],[Monthly_Household_Income]]=4,1,0)</f>
        <v>1</v>
      </c>
      <c r="CE664">
        <f>IF(Table13[[#This Row],[Monthly_Household_Income]]=5,1,0)</f>
        <v>0</v>
      </c>
      <c r="CF664">
        <f>IF(Table13[[#This Row],[Monthly_Household_Income]]=6,1,0)</f>
        <v>0</v>
      </c>
      <c r="CG664">
        <f>IF(Table13[[#This Row],[Monthly_Household_Income]]=7,1,0)</f>
        <v>0</v>
      </c>
      <c r="CH664">
        <f>IF(Table13[[#This Row],[Monthly_Household_Income]]=8,1,0)</f>
        <v>0</v>
      </c>
      <c r="CI664">
        <f>IF(Table13[[#This Row],[Monthly_Household_Income]]=9,1,0)</f>
        <v>0</v>
      </c>
      <c r="CJ664">
        <f>IF(Table13[[#This Row],[Monthly_Household_Income]]=98,1,0)</f>
        <v>0</v>
      </c>
    </row>
    <row r="665" spans="1:88">
      <c r="A665">
        <v>2424</v>
      </c>
      <c r="B665" s="1">
        <v>43025</v>
      </c>
      <c r="C665" t="s">
        <v>31</v>
      </c>
      <c r="D665">
        <v>3</v>
      </c>
      <c r="E665">
        <v>2</v>
      </c>
      <c r="F665">
        <v>2</v>
      </c>
      <c r="G665">
        <v>3</v>
      </c>
      <c r="H665">
        <v>2</v>
      </c>
      <c r="I665">
        <v>4</v>
      </c>
      <c r="J665" t="s">
        <v>15</v>
      </c>
      <c r="K665">
        <v>6</v>
      </c>
      <c r="L665">
        <v>8</v>
      </c>
      <c r="M665">
        <v>3</v>
      </c>
      <c r="N665">
        <v>2</v>
      </c>
      <c r="O665">
        <v>8</v>
      </c>
      <c r="P665">
        <v>7</v>
      </c>
      <c r="Q665">
        <v>6</v>
      </c>
      <c r="R665">
        <v>2</v>
      </c>
      <c r="S665">
        <v>5</v>
      </c>
      <c r="T665">
        <v>6</v>
      </c>
      <c r="U665">
        <v>6</v>
      </c>
      <c r="V665">
        <v>6</v>
      </c>
      <c r="W665">
        <v>8</v>
      </c>
      <c r="X665">
        <v>0</v>
      </c>
      <c r="Y665">
        <v>7</v>
      </c>
      <c r="Z665">
        <v>7</v>
      </c>
      <c r="AA665">
        <v>6</v>
      </c>
      <c r="AB665">
        <v>0</v>
      </c>
      <c r="AC665">
        <v>1</v>
      </c>
      <c r="AD665">
        <f>IF(Table13[[#This Row],[payment]]=1,1,0)</f>
        <v>1</v>
      </c>
      <c r="AE665">
        <f>IF(Table13[[#This Row],[payment]]=2,1,0)</f>
        <v>0</v>
      </c>
      <c r="AF665">
        <f>IF(Table13[[#This Row],[payment]]=3,1,0)</f>
        <v>0</v>
      </c>
      <c r="AG665">
        <v>6</v>
      </c>
      <c r="AH665">
        <f>IF(Table13[[#This Row],[method_payment]]=1,1,0)</f>
        <v>0</v>
      </c>
      <c r="AI665">
        <f>IF(Table13[[#This Row],[method_payment]]=2,1,0)</f>
        <v>0</v>
      </c>
      <c r="AJ665">
        <f>IF(Table13[[#This Row],[method_payment]]=3,1,0)</f>
        <v>0</v>
      </c>
      <c r="AK665">
        <f>IF(Table13[[#This Row],[method_payment]]=5,1,0)</f>
        <v>0</v>
      </c>
      <c r="AL665">
        <f>IF(Table13[[#This Row],[method_payment]]=6,1,0)</f>
        <v>1</v>
      </c>
      <c r="AM665" t="s">
        <v>16</v>
      </c>
      <c r="AN665" t="s">
        <v>16</v>
      </c>
      <c r="AO665">
        <v>1</v>
      </c>
      <c r="AP665" s="2">
        <v>440.37</v>
      </c>
      <c r="AQ665" s="3">
        <f>IF(AND(Table13[[#This Row],[Average_amount_spent_per_visit_last_3_months]]&gt;=1,Table13[[#This Row],[Average_amount_spent_per_visit_last_3_months]]&lt;=999),1,0)</f>
        <v>1</v>
      </c>
      <c r="AR665" s="3">
        <f>IF(AND(Table13[[#This Row],[Average_amount_spent_per_visit_last_3_months]]&gt;=1000,Table13[[#This Row],[Average_amount_spent_per_visit_last_3_months]]&lt;=6700),1,0)</f>
        <v>0</v>
      </c>
      <c r="AS665">
        <v>3</v>
      </c>
      <c r="AT665">
        <v>31</v>
      </c>
      <c r="AU665">
        <f>IF(AND(Table13[[#This Row],[Age]]&gt;=18,Table13[[#This Row],[Age]]&lt;=25),1,0)</f>
        <v>0</v>
      </c>
      <c r="AV665">
        <f>IF(AND(Table13[[#This Row],[Age]]&gt;=26,Table13[[#This Row],[Age]]&lt;=35),1,0)</f>
        <v>1</v>
      </c>
      <c r="AW665">
        <f>IF(AND(Table13[[#This Row],[Age]]&gt;=36,Table13[[#This Row],[Age]]&lt;=45),1,0)</f>
        <v>0</v>
      </c>
      <c r="AX665">
        <f>IF(AND(Table13[[#This Row],[Age]]&gt;=46,Table13[[#This Row],[Age]]&lt;=55),1,0)</f>
        <v>0</v>
      </c>
      <c r="AY665">
        <f>IF(AND(Table13[[#This Row],[Age]]&gt;=56,Table13[[#This Row],[Age]]&lt;=67),1,0)</f>
        <v>0</v>
      </c>
      <c r="AZ665" t="s">
        <v>24</v>
      </c>
      <c r="BA665">
        <f>IF(Table13[[#This Row],[Marital Status]]="Married",1,0)</f>
        <v>0</v>
      </c>
      <c r="BB665">
        <f>IF(Table13[[#This Row],[Marital Status]]="Single",1,0)</f>
        <v>1</v>
      </c>
      <c r="BC665" t="s">
        <v>27</v>
      </c>
      <c r="BD665">
        <f>IF(Table13[[#This Row],[gender]]="Male",1,0)</f>
        <v>1</v>
      </c>
      <c r="BE665">
        <f>IF(Table13[[#This Row],[gender]]="Female",1,0)</f>
        <v>0</v>
      </c>
      <c r="BF665" t="s">
        <v>23</v>
      </c>
      <c r="BG665">
        <f>IF(Table13[[#This Row],[Highest level of Education]]="Did not attend school",1,0)</f>
        <v>0</v>
      </c>
      <c r="BH665">
        <f>IF(Table13[[#This Row],[Highest level of Education]]="K12 completed",1,0)</f>
        <v>0</v>
      </c>
      <c r="BI665">
        <f>IF(Table13[[#This Row],[Highest level of Education]]="High School Completed",1,0)</f>
        <v>0</v>
      </c>
      <c r="BJ665">
        <f>IF(Table13[[#This Row],[Highest level of Education]]="Technical Diploma/Partially completed College",1,0)</f>
        <v>1</v>
      </c>
      <c r="BK665">
        <f>IF(Table13[[#This Row],[Highest level of Education]]="University/College Degree",1,0)</f>
        <v>0</v>
      </c>
      <c r="BL665">
        <f>IF(Table13[[#This Row],[Highest level of Education]]="Post-graduate education",1,0)</f>
        <v>0</v>
      </c>
      <c r="BM665">
        <v>0</v>
      </c>
      <c r="BN665">
        <v>1</v>
      </c>
      <c r="BO665">
        <v>2</v>
      </c>
      <c r="BP665">
        <f>IF(Table13[[#This Row],[Monthly_Income 1_5500 2_8000 3_11000 4_15000 5_20000 6_27000 7_35000 8_5000 9_51000 98_0]]=1,1,0)</f>
        <v>0</v>
      </c>
      <c r="BQ665">
        <f>IF(Table13[[#This Row],[Monthly_Income 1_5500 2_8000 3_11000 4_15000 5_20000 6_27000 7_35000 8_5000 9_51000 98_0]]=2,1,0)</f>
        <v>1</v>
      </c>
      <c r="BR665">
        <f>IF(Table13[[#This Row],[Monthly_Income 1_5500 2_8000 3_11000 4_15000 5_20000 6_27000 7_35000 8_5000 9_51000 98_0]]=3,1,0)</f>
        <v>0</v>
      </c>
      <c r="BS665">
        <f>IF(Table13[[#This Row],[Monthly_Income 1_5500 2_8000 3_11000 4_15000 5_20000 6_27000 7_35000 8_5000 9_51000 98_0]]=4,1,0)</f>
        <v>0</v>
      </c>
      <c r="BT665">
        <f>IF(Table13[[#This Row],[Monthly_Income 1_5500 2_8000 3_11000 4_15000 5_20000 6_27000 7_35000 8_5000 9_51000 98_0]]=5,1,0)</f>
        <v>0</v>
      </c>
      <c r="BU665">
        <f>IF(Table13[[#This Row],[Monthly_Income 1_5500 2_8000 3_11000 4_15000 5_20000 6_27000 7_35000 8_5000 9_51000 98_0]]=6,1,0)</f>
        <v>0</v>
      </c>
      <c r="BV665">
        <f>IF(Table13[[#This Row],[Monthly_Income 1_5500 2_8000 3_11000 4_15000 5_20000 6_27000 7_35000 8_5000 9_51000 98_0]]=7,1,0)</f>
        <v>0</v>
      </c>
      <c r="BW665">
        <f>IF(Table13[[#This Row],[Monthly_Income 1_5500 2_8000 3_11000 4_15000 5_20000 6_27000 7_35000 8_5000 9_51000 98_0]]=8,1,0)</f>
        <v>0</v>
      </c>
      <c r="BX665">
        <f>IF(Table13[[#This Row],[Monthly_Income 1_5500 2_8000 3_11000 4_15000 5_20000 6_27000 7_35000 8_5000 9_51000 98_0]]=9,1,0)</f>
        <v>0</v>
      </c>
      <c r="BY665">
        <f>IF(Table13[[#This Row],[Monthly_Income 1_5500 2_8000 3_11000 4_15000 5_20000 6_27000 7_35000 8_5000 9_51000 98_0]]=98,1,0)</f>
        <v>0</v>
      </c>
      <c r="BZ665">
        <v>4</v>
      </c>
      <c r="CA665">
        <f>IF(Table13[[#This Row],[Monthly_Household_Income]]=1,1,0)</f>
        <v>0</v>
      </c>
      <c r="CB665">
        <f>IF(Table13[[#This Row],[Monthly_Household_Income]]=2,1,0)</f>
        <v>0</v>
      </c>
      <c r="CC665">
        <f>IF(Table13[[#This Row],[Monthly_Household_Income]]=3,1,0)</f>
        <v>0</v>
      </c>
      <c r="CD665">
        <f>IF(Table13[[#This Row],[Monthly_Household_Income]]=4,1,0)</f>
        <v>1</v>
      </c>
      <c r="CE665">
        <f>IF(Table13[[#This Row],[Monthly_Household_Income]]=5,1,0)</f>
        <v>0</v>
      </c>
      <c r="CF665">
        <f>IF(Table13[[#This Row],[Monthly_Household_Income]]=6,1,0)</f>
        <v>0</v>
      </c>
      <c r="CG665">
        <f>IF(Table13[[#This Row],[Monthly_Household_Income]]=7,1,0)</f>
        <v>0</v>
      </c>
      <c r="CH665">
        <f>IF(Table13[[#This Row],[Monthly_Household_Income]]=8,1,0)</f>
        <v>0</v>
      </c>
      <c r="CI665">
        <f>IF(Table13[[#This Row],[Monthly_Household_Income]]=9,1,0)</f>
        <v>0</v>
      </c>
      <c r="CJ665">
        <f>IF(Table13[[#This Row],[Monthly_Household_Income]]=98,1,0)</f>
        <v>0</v>
      </c>
    </row>
    <row r="666" spans="1:88">
      <c r="A666">
        <v>2429</v>
      </c>
      <c r="B666" s="1">
        <v>43130</v>
      </c>
      <c r="C666" t="s">
        <v>32</v>
      </c>
      <c r="D666">
        <v>7</v>
      </c>
      <c r="E666">
        <v>8</v>
      </c>
      <c r="F666">
        <v>8</v>
      </c>
      <c r="G666">
        <v>8</v>
      </c>
      <c r="H666">
        <v>7</v>
      </c>
      <c r="I666">
        <v>6</v>
      </c>
      <c r="J666" t="s">
        <v>15</v>
      </c>
      <c r="K666">
        <v>8</v>
      </c>
      <c r="L666">
        <v>6</v>
      </c>
      <c r="M666">
        <v>7</v>
      </c>
      <c r="N666">
        <v>7</v>
      </c>
      <c r="O666">
        <v>8</v>
      </c>
      <c r="P666">
        <v>6</v>
      </c>
      <c r="Q666">
        <v>8</v>
      </c>
      <c r="R666">
        <v>7</v>
      </c>
      <c r="S666">
        <v>8</v>
      </c>
      <c r="T666">
        <v>6</v>
      </c>
      <c r="U666">
        <v>8</v>
      </c>
      <c r="V666">
        <v>7</v>
      </c>
      <c r="W666">
        <v>7</v>
      </c>
      <c r="X666">
        <v>8</v>
      </c>
      <c r="Y666">
        <v>6</v>
      </c>
      <c r="Z666">
        <v>6</v>
      </c>
      <c r="AA666">
        <v>8</v>
      </c>
      <c r="AB666">
        <v>7</v>
      </c>
      <c r="AC666">
        <v>2</v>
      </c>
      <c r="AD666">
        <f>IF(Table13[[#This Row],[payment]]=1,1,0)</f>
        <v>0</v>
      </c>
      <c r="AE666">
        <f>IF(Table13[[#This Row],[payment]]=2,1,0)</f>
        <v>1</v>
      </c>
      <c r="AF666">
        <f>IF(Table13[[#This Row],[payment]]=3,1,0)</f>
        <v>0</v>
      </c>
      <c r="AG666">
        <v>1</v>
      </c>
      <c r="AH666">
        <f>IF(Table13[[#This Row],[method_payment]]=1,1,0)</f>
        <v>1</v>
      </c>
      <c r="AI666">
        <f>IF(Table13[[#This Row],[method_payment]]=2,1,0)</f>
        <v>0</v>
      </c>
      <c r="AJ666">
        <f>IF(Table13[[#This Row],[method_payment]]=3,1,0)</f>
        <v>0</v>
      </c>
      <c r="AK666">
        <f>IF(Table13[[#This Row],[method_payment]]=5,1,0)</f>
        <v>0</v>
      </c>
      <c r="AL666">
        <f>IF(Table13[[#This Row],[method_payment]]=6,1,0)</f>
        <v>0</v>
      </c>
      <c r="AM666" t="s">
        <v>16</v>
      </c>
      <c r="AN666" t="s">
        <v>15</v>
      </c>
      <c r="AO666">
        <v>1</v>
      </c>
      <c r="AP666" s="2">
        <v>103.53</v>
      </c>
      <c r="AQ666" s="3">
        <f>IF(AND(Table13[[#This Row],[Average_amount_spent_per_visit_last_3_months]]&gt;=1,Table13[[#This Row],[Average_amount_spent_per_visit_last_3_months]]&lt;=999),1,0)</f>
        <v>1</v>
      </c>
      <c r="AR666" s="3">
        <f>IF(AND(Table13[[#This Row],[Average_amount_spent_per_visit_last_3_months]]&gt;=1000,Table13[[#This Row],[Average_amount_spent_per_visit_last_3_months]]&lt;=6700),1,0)</f>
        <v>0</v>
      </c>
      <c r="AS666">
        <v>3</v>
      </c>
      <c r="AT666">
        <v>34</v>
      </c>
      <c r="AU666">
        <f>IF(AND(Table13[[#This Row],[Age]]&gt;=18,Table13[[#This Row],[Age]]&lt;=25),1,0)</f>
        <v>0</v>
      </c>
      <c r="AV666">
        <f>IF(AND(Table13[[#This Row],[Age]]&gt;=26,Table13[[#This Row],[Age]]&lt;=35),1,0)</f>
        <v>1</v>
      </c>
      <c r="AW666">
        <f>IF(AND(Table13[[#This Row],[Age]]&gt;=36,Table13[[#This Row],[Age]]&lt;=45),1,0)</f>
        <v>0</v>
      </c>
      <c r="AX666">
        <f>IF(AND(Table13[[#This Row],[Age]]&gt;=46,Table13[[#This Row],[Age]]&lt;=55),1,0)</f>
        <v>0</v>
      </c>
      <c r="AY666">
        <f>IF(AND(Table13[[#This Row],[Age]]&gt;=56,Table13[[#This Row],[Age]]&lt;=67),1,0)</f>
        <v>0</v>
      </c>
      <c r="AZ666" t="s">
        <v>24</v>
      </c>
      <c r="BA666">
        <f>IF(Table13[[#This Row],[Marital Status]]="Married",1,0)</f>
        <v>0</v>
      </c>
      <c r="BB666">
        <f>IF(Table13[[#This Row],[Marital Status]]="Single",1,0)</f>
        <v>1</v>
      </c>
      <c r="BC666" t="s">
        <v>28</v>
      </c>
      <c r="BD666">
        <f>IF(Table13[[#This Row],[gender]]="Male",1,0)</f>
        <v>0</v>
      </c>
      <c r="BE666">
        <f>IF(Table13[[#This Row],[gender]]="Female",1,0)</f>
        <v>1</v>
      </c>
      <c r="BF666" t="s">
        <v>19</v>
      </c>
      <c r="BG666">
        <f>IF(Table13[[#This Row],[Highest level of Education]]="Did not attend school",1,0)</f>
        <v>0</v>
      </c>
      <c r="BH666">
        <f>IF(Table13[[#This Row],[Highest level of Education]]="K12 completed",1,0)</f>
        <v>0</v>
      </c>
      <c r="BI666">
        <f>IF(Table13[[#This Row],[Highest level of Education]]="High School Completed",1,0)</f>
        <v>0</v>
      </c>
      <c r="BJ666">
        <f>IF(Table13[[#This Row],[Highest level of Education]]="Technical Diploma/Partially completed College",1,0)</f>
        <v>0</v>
      </c>
      <c r="BK666">
        <f>IF(Table13[[#This Row],[Highest level of Education]]="University/College Degree",1,0)</f>
        <v>1</v>
      </c>
      <c r="BL666">
        <f>IF(Table13[[#This Row],[Highest level of Education]]="Post-graduate education",1,0)</f>
        <v>0</v>
      </c>
      <c r="BM666">
        <v>0</v>
      </c>
      <c r="BN666">
        <v>1</v>
      </c>
      <c r="BO666">
        <v>4</v>
      </c>
      <c r="BP666">
        <f>IF(Table13[[#This Row],[Monthly_Income 1_5500 2_8000 3_11000 4_15000 5_20000 6_27000 7_35000 8_5000 9_51000 98_0]]=1,1,0)</f>
        <v>0</v>
      </c>
      <c r="BQ666">
        <f>IF(Table13[[#This Row],[Monthly_Income 1_5500 2_8000 3_11000 4_15000 5_20000 6_27000 7_35000 8_5000 9_51000 98_0]]=2,1,0)</f>
        <v>0</v>
      </c>
      <c r="BR666">
        <f>IF(Table13[[#This Row],[Monthly_Income 1_5500 2_8000 3_11000 4_15000 5_20000 6_27000 7_35000 8_5000 9_51000 98_0]]=3,1,0)</f>
        <v>0</v>
      </c>
      <c r="BS666">
        <f>IF(Table13[[#This Row],[Monthly_Income 1_5500 2_8000 3_11000 4_15000 5_20000 6_27000 7_35000 8_5000 9_51000 98_0]]=4,1,0)</f>
        <v>1</v>
      </c>
      <c r="BT666">
        <f>IF(Table13[[#This Row],[Monthly_Income 1_5500 2_8000 3_11000 4_15000 5_20000 6_27000 7_35000 8_5000 9_51000 98_0]]=5,1,0)</f>
        <v>0</v>
      </c>
      <c r="BU666">
        <f>IF(Table13[[#This Row],[Monthly_Income 1_5500 2_8000 3_11000 4_15000 5_20000 6_27000 7_35000 8_5000 9_51000 98_0]]=6,1,0)</f>
        <v>0</v>
      </c>
      <c r="BV666">
        <f>IF(Table13[[#This Row],[Monthly_Income 1_5500 2_8000 3_11000 4_15000 5_20000 6_27000 7_35000 8_5000 9_51000 98_0]]=7,1,0)</f>
        <v>0</v>
      </c>
      <c r="BW666">
        <f>IF(Table13[[#This Row],[Monthly_Income 1_5500 2_8000 3_11000 4_15000 5_20000 6_27000 7_35000 8_5000 9_51000 98_0]]=8,1,0)</f>
        <v>0</v>
      </c>
      <c r="BX666">
        <f>IF(Table13[[#This Row],[Monthly_Income 1_5500 2_8000 3_11000 4_15000 5_20000 6_27000 7_35000 8_5000 9_51000 98_0]]=9,1,0)</f>
        <v>0</v>
      </c>
      <c r="BY666">
        <f>IF(Table13[[#This Row],[Monthly_Income 1_5500 2_8000 3_11000 4_15000 5_20000 6_27000 7_35000 8_5000 9_51000 98_0]]=98,1,0)</f>
        <v>0</v>
      </c>
      <c r="BZ666">
        <v>4</v>
      </c>
      <c r="CA666">
        <f>IF(Table13[[#This Row],[Monthly_Household_Income]]=1,1,0)</f>
        <v>0</v>
      </c>
      <c r="CB666">
        <f>IF(Table13[[#This Row],[Monthly_Household_Income]]=2,1,0)</f>
        <v>0</v>
      </c>
      <c r="CC666">
        <f>IF(Table13[[#This Row],[Monthly_Household_Income]]=3,1,0)</f>
        <v>0</v>
      </c>
      <c r="CD666">
        <f>IF(Table13[[#This Row],[Monthly_Household_Income]]=4,1,0)</f>
        <v>1</v>
      </c>
      <c r="CE666">
        <f>IF(Table13[[#This Row],[Monthly_Household_Income]]=5,1,0)</f>
        <v>0</v>
      </c>
      <c r="CF666">
        <f>IF(Table13[[#This Row],[Monthly_Household_Income]]=6,1,0)</f>
        <v>0</v>
      </c>
      <c r="CG666">
        <f>IF(Table13[[#This Row],[Monthly_Household_Income]]=7,1,0)</f>
        <v>0</v>
      </c>
      <c r="CH666">
        <f>IF(Table13[[#This Row],[Monthly_Household_Income]]=8,1,0)</f>
        <v>0</v>
      </c>
      <c r="CI666">
        <f>IF(Table13[[#This Row],[Monthly_Household_Income]]=9,1,0)</f>
        <v>0</v>
      </c>
      <c r="CJ666">
        <f>IF(Table13[[#This Row],[Monthly_Household_Income]]=98,1,0)</f>
        <v>0</v>
      </c>
    </row>
    <row r="667" spans="1:88">
      <c r="A667">
        <v>2431</v>
      </c>
      <c r="B667" s="1">
        <v>42977</v>
      </c>
      <c r="C667" t="s">
        <v>2</v>
      </c>
      <c r="D667">
        <v>7</v>
      </c>
      <c r="E667">
        <v>7</v>
      </c>
      <c r="F667">
        <v>8</v>
      </c>
      <c r="G667">
        <v>8</v>
      </c>
      <c r="H667">
        <v>7</v>
      </c>
      <c r="I667">
        <v>8</v>
      </c>
      <c r="J667" t="s">
        <v>15</v>
      </c>
      <c r="K667">
        <v>10</v>
      </c>
      <c r="L667">
        <v>8</v>
      </c>
      <c r="M667">
        <v>9</v>
      </c>
      <c r="N667">
        <v>9</v>
      </c>
      <c r="O667">
        <v>9</v>
      </c>
      <c r="P667">
        <v>9</v>
      </c>
      <c r="Q667">
        <v>8</v>
      </c>
      <c r="R667">
        <v>7</v>
      </c>
      <c r="S667">
        <v>8</v>
      </c>
      <c r="T667">
        <v>7</v>
      </c>
      <c r="U667">
        <v>8</v>
      </c>
      <c r="V667">
        <v>6</v>
      </c>
      <c r="W667">
        <v>8</v>
      </c>
      <c r="X667">
        <v>9</v>
      </c>
      <c r="Y667">
        <v>9</v>
      </c>
      <c r="Z667">
        <v>8</v>
      </c>
      <c r="AA667">
        <v>10</v>
      </c>
      <c r="AB667">
        <v>9</v>
      </c>
      <c r="AC667">
        <v>1</v>
      </c>
      <c r="AD667">
        <f>IF(Table13[[#This Row],[payment]]=1,1,0)</f>
        <v>1</v>
      </c>
      <c r="AE667">
        <f>IF(Table13[[#This Row],[payment]]=2,1,0)</f>
        <v>0</v>
      </c>
      <c r="AF667">
        <f>IF(Table13[[#This Row],[payment]]=3,1,0)</f>
        <v>0</v>
      </c>
      <c r="AG667">
        <v>3</v>
      </c>
      <c r="AH667">
        <f>IF(Table13[[#This Row],[method_payment]]=1,1,0)</f>
        <v>0</v>
      </c>
      <c r="AI667">
        <f>IF(Table13[[#This Row],[method_payment]]=2,1,0)</f>
        <v>0</v>
      </c>
      <c r="AJ667">
        <f>IF(Table13[[#This Row],[method_payment]]=3,1,0)</f>
        <v>1</v>
      </c>
      <c r="AK667">
        <f>IF(Table13[[#This Row],[method_payment]]=5,1,0)</f>
        <v>0</v>
      </c>
      <c r="AL667">
        <f>IF(Table13[[#This Row],[method_payment]]=6,1,0)</f>
        <v>0</v>
      </c>
      <c r="AM667" t="s">
        <v>16</v>
      </c>
      <c r="AN667" t="s">
        <v>15</v>
      </c>
      <c r="AO667">
        <v>1</v>
      </c>
      <c r="AP667" s="2">
        <v>208.72</v>
      </c>
      <c r="AQ667" s="3">
        <f>IF(AND(Table13[[#This Row],[Average_amount_spent_per_visit_last_3_months]]&gt;=1,Table13[[#This Row],[Average_amount_spent_per_visit_last_3_months]]&lt;=999),1,0)</f>
        <v>1</v>
      </c>
      <c r="AR667" s="3">
        <f>IF(AND(Table13[[#This Row],[Average_amount_spent_per_visit_last_3_months]]&gt;=1000,Table13[[#This Row],[Average_amount_spent_per_visit_last_3_months]]&lt;=6700),1,0)</f>
        <v>0</v>
      </c>
      <c r="AS667">
        <v>1</v>
      </c>
      <c r="AT667">
        <v>36</v>
      </c>
      <c r="AU667">
        <f>IF(AND(Table13[[#This Row],[Age]]&gt;=18,Table13[[#This Row],[Age]]&lt;=25),1,0)</f>
        <v>0</v>
      </c>
      <c r="AV667">
        <f>IF(AND(Table13[[#This Row],[Age]]&gt;=26,Table13[[#This Row],[Age]]&lt;=35),1,0)</f>
        <v>0</v>
      </c>
      <c r="AW667">
        <f>IF(AND(Table13[[#This Row],[Age]]&gt;=36,Table13[[#This Row],[Age]]&lt;=45),1,0)</f>
        <v>1</v>
      </c>
      <c r="AX667">
        <f>IF(AND(Table13[[#This Row],[Age]]&gt;=46,Table13[[#This Row],[Age]]&lt;=55),1,0)</f>
        <v>0</v>
      </c>
      <c r="AY667">
        <f>IF(AND(Table13[[#This Row],[Age]]&gt;=56,Table13[[#This Row],[Age]]&lt;=67),1,0)</f>
        <v>0</v>
      </c>
      <c r="AZ667" t="s">
        <v>25</v>
      </c>
      <c r="BA667">
        <f>IF(Table13[[#This Row],[Marital Status]]="Married",1,0)</f>
        <v>1</v>
      </c>
      <c r="BB667">
        <f>IF(Table13[[#This Row],[Marital Status]]="Single",1,0)</f>
        <v>0</v>
      </c>
      <c r="BC667" t="s">
        <v>27</v>
      </c>
      <c r="BD667">
        <f>IF(Table13[[#This Row],[gender]]="Male",1,0)</f>
        <v>1</v>
      </c>
      <c r="BE667">
        <f>IF(Table13[[#This Row],[gender]]="Female",1,0)</f>
        <v>0</v>
      </c>
      <c r="BF667" t="s">
        <v>19</v>
      </c>
      <c r="BG667">
        <f>IF(Table13[[#This Row],[Highest level of Education]]="Did not attend school",1,0)</f>
        <v>0</v>
      </c>
      <c r="BH667">
        <f>IF(Table13[[#This Row],[Highest level of Education]]="K12 completed",1,0)</f>
        <v>0</v>
      </c>
      <c r="BI667">
        <f>IF(Table13[[#This Row],[Highest level of Education]]="High School Completed",1,0)</f>
        <v>0</v>
      </c>
      <c r="BJ667">
        <f>IF(Table13[[#This Row],[Highest level of Education]]="Technical Diploma/Partially completed College",1,0)</f>
        <v>0</v>
      </c>
      <c r="BK667">
        <f>IF(Table13[[#This Row],[Highest level of Education]]="University/College Degree",1,0)</f>
        <v>1</v>
      </c>
      <c r="BL667">
        <f>IF(Table13[[#This Row],[Highest level of Education]]="Post-graduate education",1,0)</f>
        <v>0</v>
      </c>
      <c r="BM667">
        <v>3</v>
      </c>
      <c r="BN667">
        <v>1</v>
      </c>
      <c r="BO667">
        <v>6</v>
      </c>
      <c r="BP667">
        <f>IF(Table13[[#This Row],[Monthly_Income 1_5500 2_8000 3_11000 4_15000 5_20000 6_27000 7_35000 8_5000 9_51000 98_0]]=1,1,0)</f>
        <v>0</v>
      </c>
      <c r="BQ667">
        <f>IF(Table13[[#This Row],[Monthly_Income 1_5500 2_8000 3_11000 4_15000 5_20000 6_27000 7_35000 8_5000 9_51000 98_0]]=2,1,0)</f>
        <v>0</v>
      </c>
      <c r="BR667">
        <f>IF(Table13[[#This Row],[Monthly_Income 1_5500 2_8000 3_11000 4_15000 5_20000 6_27000 7_35000 8_5000 9_51000 98_0]]=3,1,0)</f>
        <v>0</v>
      </c>
      <c r="BS667">
        <f>IF(Table13[[#This Row],[Monthly_Income 1_5500 2_8000 3_11000 4_15000 5_20000 6_27000 7_35000 8_5000 9_51000 98_0]]=4,1,0)</f>
        <v>0</v>
      </c>
      <c r="BT667">
        <f>IF(Table13[[#This Row],[Monthly_Income 1_5500 2_8000 3_11000 4_15000 5_20000 6_27000 7_35000 8_5000 9_51000 98_0]]=5,1,0)</f>
        <v>0</v>
      </c>
      <c r="BU667">
        <f>IF(Table13[[#This Row],[Monthly_Income 1_5500 2_8000 3_11000 4_15000 5_20000 6_27000 7_35000 8_5000 9_51000 98_0]]=6,1,0)</f>
        <v>1</v>
      </c>
      <c r="BV667">
        <f>IF(Table13[[#This Row],[Monthly_Income 1_5500 2_8000 3_11000 4_15000 5_20000 6_27000 7_35000 8_5000 9_51000 98_0]]=7,1,0)</f>
        <v>0</v>
      </c>
      <c r="BW667">
        <f>IF(Table13[[#This Row],[Monthly_Income 1_5500 2_8000 3_11000 4_15000 5_20000 6_27000 7_35000 8_5000 9_51000 98_0]]=8,1,0)</f>
        <v>0</v>
      </c>
      <c r="BX667">
        <f>IF(Table13[[#This Row],[Monthly_Income 1_5500 2_8000 3_11000 4_15000 5_20000 6_27000 7_35000 8_5000 9_51000 98_0]]=9,1,0)</f>
        <v>0</v>
      </c>
      <c r="BY667">
        <f>IF(Table13[[#This Row],[Monthly_Income 1_5500 2_8000 3_11000 4_15000 5_20000 6_27000 7_35000 8_5000 9_51000 98_0]]=98,1,0)</f>
        <v>0</v>
      </c>
      <c r="BZ667">
        <v>8</v>
      </c>
      <c r="CA667">
        <f>IF(Table13[[#This Row],[Monthly_Household_Income]]=1,1,0)</f>
        <v>0</v>
      </c>
      <c r="CB667">
        <f>IF(Table13[[#This Row],[Monthly_Household_Income]]=2,1,0)</f>
        <v>0</v>
      </c>
      <c r="CC667">
        <f>IF(Table13[[#This Row],[Monthly_Household_Income]]=3,1,0)</f>
        <v>0</v>
      </c>
      <c r="CD667">
        <f>IF(Table13[[#This Row],[Monthly_Household_Income]]=4,1,0)</f>
        <v>0</v>
      </c>
      <c r="CE667">
        <f>IF(Table13[[#This Row],[Monthly_Household_Income]]=5,1,0)</f>
        <v>0</v>
      </c>
      <c r="CF667">
        <f>IF(Table13[[#This Row],[Monthly_Household_Income]]=6,1,0)</f>
        <v>0</v>
      </c>
      <c r="CG667">
        <f>IF(Table13[[#This Row],[Monthly_Household_Income]]=7,1,0)</f>
        <v>0</v>
      </c>
      <c r="CH667">
        <f>IF(Table13[[#This Row],[Monthly_Household_Income]]=8,1,0)</f>
        <v>1</v>
      </c>
      <c r="CI667">
        <f>IF(Table13[[#This Row],[Monthly_Household_Income]]=9,1,0)</f>
        <v>0</v>
      </c>
      <c r="CJ667">
        <f>IF(Table13[[#This Row],[Monthly_Household_Income]]=98,1,0)</f>
        <v>0</v>
      </c>
    </row>
    <row r="668" spans="1:88">
      <c r="A668">
        <v>2435</v>
      </c>
      <c r="B668" s="1">
        <v>43003</v>
      </c>
      <c r="C668" t="s">
        <v>31</v>
      </c>
      <c r="D668">
        <v>7</v>
      </c>
      <c r="E668">
        <v>7</v>
      </c>
      <c r="F668">
        <v>9</v>
      </c>
      <c r="G668">
        <v>8</v>
      </c>
      <c r="H668">
        <v>7</v>
      </c>
      <c r="I668">
        <v>7</v>
      </c>
      <c r="J668" t="s">
        <v>15</v>
      </c>
      <c r="K668">
        <v>9</v>
      </c>
      <c r="L668">
        <v>9</v>
      </c>
      <c r="M668">
        <v>8</v>
      </c>
      <c r="N668">
        <v>9</v>
      </c>
      <c r="O668">
        <v>8</v>
      </c>
      <c r="P668">
        <v>10</v>
      </c>
      <c r="Q668">
        <v>9</v>
      </c>
      <c r="R668">
        <v>9</v>
      </c>
      <c r="S668">
        <v>10</v>
      </c>
      <c r="T668">
        <v>9</v>
      </c>
      <c r="U668">
        <v>10</v>
      </c>
      <c r="V668">
        <v>8</v>
      </c>
      <c r="W668">
        <v>10</v>
      </c>
      <c r="X668">
        <v>0</v>
      </c>
      <c r="Y668">
        <v>6</v>
      </c>
      <c r="Z668">
        <v>6</v>
      </c>
      <c r="AA668">
        <v>7</v>
      </c>
      <c r="AB668">
        <v>8</v>
      </c>
      <c r="AC668">
        <v>3</v>
      </c>
      <c r="AD668">
        <f>IF(Table13[[#This Row],[payment]]=1,1,0)</f>
        <v>0</v>
      </c>
      <c r="AE668">
        <f>IF(Table13[[#This Row],[payment]]=2,1,0)</f>
        <v>0</v>
      </c>
      <c r="AF668">
        <f>IF(Table13[[#This Row],[payment]]=3,1,0)</f>
        <v>1</v>
      </c>
      <c r="AG668">
        <v>6</v>
      </c>
      <c r="AH668">
        <f>IF(Table13[[#This Row],[method_payment]]=1,1,0)</f>
        <v>0</v>
      </c>
      <c r="AI668">
        <f>IF(Table13[[#This Row],[method_payment]]=2,1,0)</f>
        <v>0</v>
      </c>
      <c r="AJ668">
        <f>IF(Table13[[#This Row],[method_payment]]=3,1,0)</f>
        <v>0</v>
      </c>
      <c r="AK668">
        <f>IF(Table13[[#This Row],[method_payment]]=5,1,0)</f>
        <v>0</v>
      </c>
      <c r="AL668">
        <f>IF(Table13[[#This Row],[method_payment]]=6,1,0)</f>
        <v>1</v>
      </c>
      <c r="AM668" t="s">
        <v>16</v>
      </c>
      <c r="AN668" t="s">
        <v>16</v>
      </c>
      <c r="AO668">
        <v>5</v>
      </c>
      <c r="AP668" s="2">
        <v>1484.37</v>
      </c>
      <c r="AQ668" s="3">
        <f>IF(AND(Table13[[#This Row],[Average_amount_spent_per_visit_last_3_months]]&gt;=1,Table13[[#This Row],[Average_amount_spent_per_visit_last_3_months]]&lt;=999),1,0)</f>
        <v>0</v>
      </c>
      <c r="AR668" s="3">
        <f>IF(AND(Table13[[#This Row],[Average_amount_spent_per_visit_last_3_months]]&gt;=1000,Table13[[#This Row],[Average_amount_spent_per_visit_last_3_months]]&lt;=6700),1,0)</f>
        <v>1</v>
      </c>
      <c r="AS668">
        <v>3</v>
      </c>
      <c r="AT668">
        <v>28</v>
      </c>
      <c r="AU668">
        <f>IF(AND(Table13[[#This Row],[Age]]&gt;=18,Table13[[#This Row],[Age]]&lt;=25),1,0)</f>
        <v>0</v>
      </c>
      <c r="AV668">
        <f>IF(AND(Table13[[#This Row],[Age]]&gt;=26,Table13[[#This Row],[Age]]&lt;=35),1,0)</f>
        <v>1</v>
      </c>
      <c r="AW668">
        <f>IF(AND(Table13[[#This Row],[Age]]&gt;=36,Table13[[#This Row],[Age]]&lt;=45),1,0)</f>
        <v>0</v>
      </c>
      <c r="AX668">
        <f>IF(AND(Table13[[#This Row],[Age]]&gt;=46,Table13[[#This Row],[Age]]&lt;=55),1,0)</f>
        <v>0</v>
      </c>
      <c r="AY668">
        <f>IF(AND(Table13[[#This Row],[Age]]&gt;=56,Table13[[#This Row],[Age]]&lt;=67),1,0)</f>
        <v>0</v>
      </c>
      <c r="AZ668" t="s">
        <v>24</v>
      </c>
      <c r="BA668">
        <f>IF(Table13[[#This Row],[Marital Status]]="Married",1,0)</f>
        <v>0</v>
      </c>
      <c r="BB668">
        <f>IF(Table13[[#This Row],[Marital Status]]="Single",1,0)</f>
        <v>1</v>
      </c>
      <c r="BC668" t="s">
        <v>27</v>
      </c>
      <c r="BD668">
        <f>IF(Table13[[#This Row],[gender]]="Male",1,0)</f>
        <v>1</v>
      </c>
      <c r="BE668">
        <f>IF(Table13[[#This Row],[gender]]="Female",1,0)</f>
        <v>0</v>
      </c>
      <c r="BF668" t="s">
        <v>19</v>
      </c>
      <c r="BG668">
        <f>IF(Table13[[#This Row],[Highest level of Education]]="Did not attend school",1,0)</f>
        <v>0</v>
      </c>
      <c r="BH668">
        <f>IF(Table13[[#This Row],[Highest level of Education]]="K12 completed",1,0)</f>
        <v>0</v>
      </c>
      <c r="BI668">
        <f>IF(Table13[[#This Row],[Highest level of Education]]="High School Completed",1,0)</f>
        <v>0</v>
      </c>
      <c r="BJ668">
        <f>IF(Table13[[#This Row],[Highest level of Education]]="Technical Diploma/Partially completed College",1,0)</f>
        <v>0</v>
      </c>
      <c r="BK668">
        <f>IF(Table13[[#This Row],[Highest level of Education]]="University/College Degree",1,0)</f>
        <v>1</v>
      </c>
      <c r="BL668">
        <f>IF(Table13[[#This Row],[Highest level of Education]]="Post-graduate education",1,0)</f>
        <v>0</v>
      </c>
      <c r="BM668">
        <v>0</v>
      </c>
      <c r="BN668">
        <v>1</v>
      </c>
      <c r="BO668">
        <v>4</v>
      </c>
      <c r="BP668">
        <f>IF(Table13[[#This Row],[Monthly_Income 1_5500 2_8000 3_11000 4_15000 5_20000 6_27000 7_35000 8_5000 9_51000 98_0]]=1,1,0)</f>
        <v>0</v>
      </c>
      <c r="BQ668">
        <f>IF(Table13[[#This Row],[Monthly_Income 1_5500 2_8000 3_11000 4_15000 5_20000 6_27000 7_35000 8_5000 9_51000 98_0]]=2,1,0)</f>
        <v>0</v>
      </c>
      <c r="BR668">
        <f>IF(Table13[[#This Row],[Monthly_Income 1_5500 2_8000 3_11000 4_15000 5_20000 6_27000 7_35000 8_5000 9_51000 98_0]]=3,1,0)</f>
        <v>0</v>
      </c>
      <c r="BS668">
        <f>IF(Table13[[#This Row],[Monthly_Income 1_5500 2_8000 3_11000 4_15000 5_20000 6_27000 7_35000 8_5000 9_51000 98_0]]=4,1,0)</f>
        <v>1</v>
      </c>
      <c r="BT668">
        <f>IF(Table13[[#This Row],[Monthly_Income 1_5500 2_8000 3_11000 4_15000 5_20000 6_27000 7_35000 8_5000 9_51000 98_0]]=5,1,0)</f>
        <v>0</v>
      </c>
      <c r="BU668">
        <f>IF(Table13[[#This Row],[Monthly_Income 1_5500 2_8000 3_11000 4_15000 5_20000 6_27000 7_35000 8_5000 9_51000 98_0]]=6,1,0)</f>
        <v>0</v>
      </c>
      <c r="BV668">
        <f>IF(Table13[[#This Row],[Monthly_Income 1_5500 2_8000 3_11000 4_15000 5_20000 6_27000 7_35000 8_5000 9_51000 98_0]]=7,1,0)</f>
        <v>0</v>
      </c>
      <c r="BW668">
        <f>IF(Table13[[#This Row],[Monthly_Income 1_5500 2_8000 3_11000 4_15000 5_20000 6_27000 7_35000 8_5000 9_51000 98_0]]=8,1,0)</f>
        <v>0</v>
      </c>
      <c r="BX668">
        <f>IF(Table13[[#This Row],[Monthly_Income 1_5500 2_8000 3_11000 4_15000 5_20000 6_27000 7_35000 8_5000 9_51000 98_0]]=9,1,0)</f>
        <v>0</v>
      </c>
      <c r="BY668">
        <f>IF(Table13[[#This Row],[Monthly_Income 1_5500 2_8000 3_11000 4_15000 5_20000 6_27000 7_35000 8_5000 9_51000 98_0]]=98,1,0)</f>
        <v>0</v>
      </c>
      <c r="BZ668">
        <v>6</v>
      </c>
      <c r="CA668">
        <f>IF(Table13[[#This Row],[Monthly_Household_Income]]=1,1,0)</f>
        <v>0</v>
      </c>
      <c r="CB668">
        <f>IF(Table13[[#This Row],[Monthly_Household_Income]]=2,1,0)</f>
        <v>0</v>
      </c>
      <c r="CC668">
        <f>IF(Table13[[#This Row],[Monthly_Household_Income]]=3,1,0)</f>
        <v>0</v>
      </c>
      <c r="CD668">
        <f>IF(Table13[[#This Row],[Monthly_Household_Income]]=4,1,0)</f>
        <v>0</v>
      </c>
      <c r="CE668">
        <f>IF(Table13[[#This Row],[Monthly_Household_Income]]=5,1,0)</f>
        <v>0</v>
      </c>
      <c r="CF668">
        <f>IF(Table13[[#This Row],[Monthly_Household_Income]]=6,1,0)</f>
        <v>1</v>
      </c>
      <c r="CG668">
        <f>IF(Table13[[#This Row],[Monthly_Household_Income]]=7,1,0)</f>
        <v>0</v>
      </c>
      <c r="CH668">
        <f>IF(Table13[[#This Row],[Monthly_Household_Income]]=8,1,0)</f>
        <v>0</v>
      </c>
      <c r="CI668">
        <f>IF(Table13[[#This Row],[Monthly_Household_Income]]=9,1,0)</f>
        <v>0</v>
      </c>
      <c r="CJ668">
        <f>IF(Table13[[#This Row],[Monthly_Household_Income]]=98,1,0)</f>
        <v>0</v>
      </c>
    </row>
    <row r="669" spans="1:88">
      <c r="A669">
        <v>2446</v>
      </c>
      <c r="B669" s="1">
        <v>43253</v>
      </c>
      <c r="C669" t="s">
        <v>35</v>
      </c>
      <c r="D669">
        <v>8</v>
      </c>
      <c r="E669">
        <v>7</v>
      </c>
      <c r="F669">
        <v>7</v>
      </c>
      <c r="G669">
        <v>8</v>
      </c>
      <c r="H669">
        <v>8</v>
      </c>
      <c r="I669">
        <v>8</v>
      </c>
      <c r="J669" t="s">
        <v>16</v>
      </c>
      <c r="K669">
        <v>8</v>
      </c>
      <c r="L669">
        <v>6</v>
      </c>
      <c r="M669">
        <v>7</v>
      </c>
      <c r="N669">
        <v>7</v>
      </c>
      <c r="O669">
        <v>7</v>
      </c>
      <c r="P669">
        <v>7</v>
      </c>
      <c r="Q669">
        <v>8</v>
      </c>
      <c r="R669">
        <v>6</v>
      </c>
      <c r="S669">
        <v>7</v>
      </c>
      <c r="T669">
        <v>7</v>
      </c>
      <c r="U669">
        <v>8</v>
      </c>
      <c r="V669">
        <v>9</v>
      </c>
      <c r="W669">
        <v>9</v>
      </c>
      <c r="X669">
        <v>0</v>
      </c>
      <c r="Y669">
        <v>9</v>
      </c>
      <c r="Z669">
        <v>8</v>
      </c>
      <c r="AA669">
        <v>8</v>
      </c>
      <c r="AB669">
        <v>7</v>
      </c>
      <c r="AC669">
        <v>3</v>
      </c>
      <c r="AD669">
        <f>IF(Table13[[#This Row],[payment]]=1,1,0)</f>
        <v>0</v>
      </c>
      <c r="AE669">
        <f>IF(Table13[[#This Row],[payment]]=2,1,0)</f>
        <v>0</v>
      </c>
      <c r="AF669">
        <f>IF(Table13[[#This Row],[payment]]=3,1,0)</f>
        <v>1</v>
      </c>
      <c r="AG669">
        <v>6</v>
      </c>
      <c r="AH669">
        <f>IF(Table13[[#This Row],[method_payment]]=1,1,0)</f>
        <v>0</v>
      </c>
      <c r="AI669">
        <f>IF(Table13[[#This Row],[method_payment]]=2,1,0)</f>
        <v>0</v>
      </c>
      <c r="AJ669">
        <f>IF(Table13[[#This Row],[method_payment]]=3,1,0)</f>
        <v>0</v>
      </c>
      <c r="AK669">
        <f>IF(Table13[[#This Row],[method_payment]]=5,1,0)</f>
        <v>0</v>
      </c>
      <c r="AL669">
        <f>IF(Table13[[#This Row],[method_payment]]=6,1,0)</f>
        <v>1</v>
      </c>
      <c r="AM669" t="s">
        <v>16</v>
      </c>
      <c r="AN669" t="s">
        <v>16</v>
      </c>
      <c r="AO669">
        <v>1</v>
      </c>
      <c r="AP669" s="2">
        <v>933.95</v>
      </c>
      <c r="AQ669" s="3">
        <f>IF(AND(Table13[[#This Row],[Average_amount_spent_per_visit_last_3_months]]&gt;=1,Table13[[#This Row],[Average_amount_spent_per_visit_last_3_months]]&lt;=999),1,0)</f>
        <v>1</v>
      </c>
      <c r="AR669" s="3">
        <f>IF(AND(Table13[[#This Row],[Average_amount_spent_per_visit_last_3_months]]&gt;=1000,Table13[[#This Row],[Average_amount_spent_per_visit_last_3_months]]&lt;=6700),1,0)</f>
        <v>0</v>
      </c>
      <c r="AS669">
        <v>2</v>
      </c>
      <c r="AT669">
        <v>28</v>
      </c>
      <c r="AU669">
        <f>IF(AND(Table13[[#This Row],[Age]]&gt;=18,Table13[[#This Row],[Age]]&lt;=25),1,0)</f>
        <v>0</v>
      </c>
      <c r="AV669">
        <f>IF(AND(Table13[[#This Row],[Age]]&gt;=26,Table13[[#This Row],[Age]]&lt;=35),1,0)</f>
        <v>1</v>
      </c>
      <c r="AW669">
        <f>IF(AND(Table13[[#This Row],[Age]]&gt;=36,Table13[[#This Row],[Age]]&lt;=45),1,0)</f>
        <v>0</v>
      </c>
      <c r="AX669">
        <f>IF(AND(Table13[[#This Row],[Age]]&gt;=46,Table13[[#This Row],[Age]]&lt;=55),1,0)</f>
        <v>0</v>
      </c>
      <c r="AY669">
        <f>IF(AND(Table13[[#This Row],[Age]]&gt;=56,Table13[[#This Row],[Age]]&lt;=67),1,0)</f>
        <v>0</v>
      </c>
      <c r="AZ669" t="s">
        <v>24</v>
      </c>
      <c r="BA669">
        <f>IF(Table13[[#This Row],[Marital Status]]="Married",1,0)</f>
        <v>0</v>
      </c>
      <c r="BB669">
        <f>IF(Table13[[#This Row],[Marital Status]]="Single",1,0)</f>
        <v>1</v>
      </c>
      <c r="BC669" t="s">
        <v>27</v>
      </c>
      <c r="BD669">
        <f>IF(Table13[[#This Row],[gender]]="Male",1,0)</f>
        <v>1</v>
      </c>
      <c r="BE669">
        <f>IF(Table13[[#This Row],[gender]]="Female",1,0)</f>
        <v>0</v>
      </c>
      <c r="BF669" t="s">
        <v>23</v>
      </c>
      <c r="BG669">
        <f>IF(Table13[[#This Row],[Highest level of Education]]="Did not attend school",1,0)</f>
        <v>0</v>
      </c>
      <c r="BH669">
        <f>IF(Table13[[#This Row],[Highest level of Education]]="K12 completed",1,0)</f>
        <v>0</v>
      </c>
      <c r="BI669">
        <f>IF(Table13[[#This Row],[Highest level of Education]]="High School Completed",1,0)</f>
        <v>0</v>
      </c>
      <c r="BJ669">
        <f>IF(Table13[[#This Row],[Highest level of Education]]="Technical Diploma/Partially completed College",1,0)</f>
        <v>1</v>
      </c>
      <c r="BK669">
        <f>IF(Table13[[#This Row],[Highest level of Education]]="University/College Degree",1,0)</f>
        <v>0</v>
      </c>
      <c r="BL669">
        <f>IF(Table13[[#This Row],[Highest level of Education]]="Post-graduate education",1,0)</f>
        <v>0</v>
      </c>
      <c r="BM669">
        <v>0</v>
      </c>
      <c r="BN669">
        <v>1</v>
      </c>
      <c r="BO669">
        <v>2</v>
      </c>
      <c r="BP669">
        <f>IF(Table13[[#This Row],[Monthly_Income 1_5500 2_8000 3_11000 4_15000 5_20000 6_27000 7_35000 8_5000 9_51000 98_0]]=1,1,0)</f>
        <v>0</v>
      </c>
      <c r="BQ669">
        <f>IF(Table13[[#This Row],[Monthly_Income 1_5500 2_8000 3_11000 4_15000 5_20000 6_27000 7_35000 8_5000 9_51000 98_0]]=2,1,0)</f>
        <v>1</v>
      </c>
      <c r="BR669">
        <f>IF(Table13[[#This Row],[Monthly_Income 1_5500 2_8000 3_11000 4_15000 5_20000 6_27000 7_35000 8_5000 9_51000 98_0]]=3,1,0)</f>
        <v>0</v>
      </c>
      <c r="BS669">
        <f>IF(Table13[[#This Row],[Monthly_Income 1_5500 2_8000 3_11000 4_15000 5_20000 6_27000 7_35000 8_5000 9_51000 98_0]]=4,1,0)</f>
        <v>0</v>
      </c>
      <c r="BT669">
        <f>IF(Table13[[#This Row],[Monthly_Income 1_5500 2_8000 3_11000 4_15000 5_20000 6_27000 7_35000 8_5000 9_51000 98_0]]=5,1,0)</f>
        <v>0</v>
      </c>
      <c r="BU669">
        <f>IF(Table13[[#This Row],[Monthly_Income 1_5500 2_8000 3_11000 4_15000 5_20000 6_27000 7_35000 8_5000 9_51000 98_0]]=6,1,0)</f>
        <v>0</v>
      </c>
      <c r="BV669">
        <f>IF(Table13[[#This Row],[Monthly_Income 1_5500 2_8000 3_11000 4_15000 5_20000 6_27000 7_35000 8_5000 9_51000 98_0]]=7,1,0)</f>
        <v>0</v>
      </c>
      <c r="BW669">
        <f>IF(Table13[[#This Row],[Monthly_Income 1_5500 2_8000 3_11000 4_15000 5_20000 6_27000 7_35000 8_5000 9_51000 98_0]]=8,1,0)</f>
        <v>0</v>
      </c>
      <c r="BX669">
        <f>IF(Table13[[#This Row],[Monthly_Income 1_5500 2_8000 3_11000 4_15000 5_20000 6_27000 7_35000 8_5000 9_51000 98_0]]=9,1,0)</f>
        <v>0</v>
      </c>
      <c r="BY669">
        <f>IF(Table13[[#This Row],[Monthly_Income 1_5500 2_8000 3_11000 4_15000 5_20000 6_27000 7_35000 8_5000 9_51000 98_0]]=98,1,0)</f>
        <v>0</v>
      </c>
      <c r="BZ669">
        <v>3</v>
      </c>
      <c r="CA669">
        <f>IF(Table13[[#This Row],[Monthly_Household_Income]]=1,1,0)</f>
        <v>0</v>
      </c>
      <c r="CB669">
        <f>IF(Table13[[#This Row],[Monthly_Household_Income]]=2,1,0)</f>
        <v>0</v>
      </c>
      <c r="CC669">
        <f>IF(Table13[[#This Row],[Monthly_Household_Income]]=3,1,0)</f>
        <v>1</v>
      </c>
      <c r="CD669">
        <f>IF(Table13[[#This Row],[Monthly_Household_Income]]=4,1,0)</f>
        <v>0</v>
      </c>
      <c r="CE669">
        <f>IF(Table13[[#This Row],[Monthly_Household_Income]]=5,1,0)</f>
        <v>0</v>
      </c>
      <c r="CF669">
        <f>IF(Table13[[#This Row],[Monthly_Household_Income]]=6,1,0)</f>
        <v>0</v>
      </c>
      <c r="CG669">
        <f>IF(Table13[[#This Row],[Monthly_Household_Income]]=7,1,0)</f>
        <v>0</v>
      </c>
      <c r="CH669">
        <f>IF(Table13[[#This Row],[Monthly_Household_Income]]=8,1,0)</f>
        <v>0</v>
      </c>
      <c r="CI669">
        <f>IF(Table13[[#This Row],[Monthly_Household_Income]]=9,1,0)</f>
        <v>0</v>
      </c>
      <c r="CJ669">
        <f>IF(Table13[[#This Row],[Monthly_Household_Income]]=98,1,0)</f>
        <v>0</v>
      </c>
    </row>
    <row r="670" spans="1:88">
      <c r="A670">
        <v>2447</v>
      </c>
      <c r="B670" s="1">
        <v>43130</v>
      </c>
      <c r="C670" t="s">
        <v>32</v>
      </c>
      <c r="D670">
        <v>8</v>
      </c>
      <c r="E670">
        <v>6</v>
      </c>
      <c r="F670">
        <v>9</v>
      </c>
      <c r="G670">
        <v>8</v>
      </c>
      <c r="H670">
        <v>7</v>
      </c>
      <c r="I670">
        <v>7</v>
      </c>
      <c r="J670" t="s">
        <v>15</v>
      </c>
      <c r="K670">
        <v>7</v>
      </c>
      <c r="L670">
        <v>8</v>
      </c>
      <c r="M670">
        <v>7</v>
      </c>
      <c r="N670">
        <v>6</v>
      </c>
      <c r="O670">
        <v>10</v>
      </c>
      <c r="P670">
        <v>10</v>
      </c>
      <c r="Q670">
        <v>8</v>
      </c>
      <c r="R670">
        <v>9</v>
      </c>
      <c r="S670">
        <v>8</v>
      </c>
      <c r="T670">
        <v>7</v>
      </c>
      <c r="U670">
        <v>8</v>
      </c>
      <c r="V670">
        <v>6</v>
      </c>
      <c r="W670">
        <v>7</v>
      </c>
      <c r="X670">
        <v>9</v>
      </c>
      <c r="Y670">
        <v>7</v>
      </c>
      <c r="Z670">
        <v>7</v>
      </c>
      <c r="AA670">
        <v>7</v>
      </c>
      <c r="AB670">
        <v>0</v>
      </c>
      <c r="AC670">
        <v>1</v>
      </c>
      <c r="AD670">
        <f>IF(Table13[[#This Row],[payment]]=1,1,0)</f>
        <v>1</v>
      </c>
      <c r="AE670">
        <f>IF(Table13[[#This Row],[payment]]=2,1,0)</f>
        <v>0</v>
      </c>
      <c r="AF670">
        <f>IF(Table13[[#This Row],[payment]]=3,1,0)</f>
        <v>0</v>
      </c>
      <c r="AG670">
        <v>1</v>
      </c>
      <c r="AH670">
        <f>IF(Table13[[#This Row],[method_payment]]=1,1,0)</f>
        <v>1</v>
      </c>
      <c r="AI670">
        <f>IF(Table13[[#This Row],[method_payment]]=2,1,0)</f>
        <v>0</v>
      </c>
      <c r="AJ670">
        <f>IF(Table13[[#This Row],[method_payment]]=3,1,0)</f>
        <v>0</v>
      </c>
      <c r="AK670">
        <f>IF(Table13[[#This Row],[method_payment]]=5,1,0)</f>
        <v>0</v>
      </c>
      <c r="AL670">
        <f>IF(Table13[[#This Row],[method_payment]]=6,1,0)</f>
        <v>0</v>
      </c>
      <c r="AM670" t="s">
        <v>15</v>
      </c>
      <c r="AN670" t="s">
        <v>15</v>
      </c>
      <c r="AO670">
        <v>3</v>
      </c>
      <c r="AP670" s="2">
        <v>375.32</v>
      </c>
      <c r="AQ670" s="3">
        <f>IF(AND(Table13[[#This Row],[Average_amount_spent_per_visit_last_3_months]]&gt;=1,Table13[[#This Row],[Average_amount_spent_per_visit_last_3_months]]&lt;=999),1,0)</f>
        <v>1</v>
      </c>
      <c r="AR670" s="3">
        <f>IF(AND(Table13[[#This Row],[Average_amount_spent_per_visit_last_3_months]]&gt;=1000,Table13[[#This Row],[Average_amount_spent_per_visit_last_3_months]]&lt;=6700),1,0)</f>
        <v>0</v>
      </c>
      <c r="AS670">
        <v>2</v>
      </c>
      <c r="AT670">
        <v>47</v>
      </c>
      <c r="AU670">
        <f>IF(AND(Table13[[#This Row],[Age]]&gt;=18,Table13[[#This Row],[Age]]&lt;=25),1,0)</f>
        <v>0</v>
      </c>
      <c r="AV670">
        <f>IF(AND(Table13[[#This Row],[Age]]&gt;=26,Table13[[#This Row],[Age]]&lt;=35),1,0)</f>
        <v>0</v>
      </c>
      <c r="AW670">
        <f>IF(AND(Table13[[#This Row],[Age]]&gt;=36,Table13[[#This Row],[Age]]&lt;=45),1,0)</f>
        <v>0</v>
      </c>
      <c r="AX670">
        <f>IF(AND(Table13[[#This Row],[Age]]&gt;=46,Table13[[#This Row],[Age]]&lt;=55),1,0)</f>
        <v>1</v>
      </c>
      <c r="AY670">
        <f>IF(AND(Table13[[#This Row],[Age]]&gt;=56,Table13[[#This Row],[Age]]&lt;=67),1,0)</f>
        <v>0</v>
      </c>
      <c r="AZ670" t="s">
        <v>25</v>
      </c>
      <c r="BA670">
        <f>IF(Table13[[#This Row],[Marital Status]]="Married",1,0)</f>
        <v>1</v>
      </c>
      <c r="BB670">
        <f>IF(Table13[[#This Row],[Marital Status]]="Single",1,0)</f>
        <v>0</v>
      </c>
      <c r="BC670" t="s">
        <v>27</v>
      </c>
      <c r="BD670">
        <f>IF(Table13[[#This Row],[gender]]="Male",1,0)</f>
        <v>1</v>
      </c>
      <c r="BE670">
        <f>IF(Table13[[#This Row],[gender]]="Female",1,0)</f>
        <v>0</v>
      </c>
      <c r="BF670" t="s">
        <v>23</v>
      </c>
      <c r="BG670">
        <f>IF(Table13[[#This Row],[Highest level of Education]]="Did not attend school",1,0)</f>
        <v>0</v>
      </c>
      <c r="BH670">
        <f>IF(Table13[[#This Row],[Highest level of Education]]="K12 completed",1,0)</f>
        <v>0</v>
      </c>
      <c r="BI670">
        <f>IF(Table13[[#This Row],[Highest level of Education]]="High School Completed",1,0)</f>
        <v>0</v>
      </c>
      <c r="BJ670">
        <f>IF(Table13[[#This Row],[Highest level of Education]]="Technical Diploma/Partially completed College",1,0)</f>
        <v>1</v>
      </c>
      <c r="BK670">
        <f>IF(Table13[[#This Row],[Highest level of Education]]="University/College Degree",1,0)</f>
        <v>0</v>
      </c>
      <c r="BL670">
        <f>IF(Table13[[#This Row],[Highest level of Education]]="Post-graduate education",1,0)</f>
        <v>0</v>
      </c>
      <c r="BM670">
        <v>4</v>
      </c>
      <c r="BN670">
        <v>1</v>
      </c>
      <c r="BO670">
        <v>4</v>
      </c>
      <c r="BP670">
        <f>IF(Table13[[#This Row],[Monthly_Income 1_5500 2_8000 3_11000 4_15000 5_20000 6_27000 7_35000 8_5000 9_51000 98_0]]=1,1,0)</f>
        <v>0</v>
      </c>
      <c r="BQ670">
        <f>IF(Table13[[#This Row],[Monthly_Income 1_5500 2_8000 3_11000 4_15000 5_20000 6_27000 7_35000 8_5000 9_51000 98_0]]=2,1,0)</f>
        <v>0</v>
      </c>
      <c r="BR670">
        <f>IF(Table13[[#This Row],[Monthly_Income 1_5500 2_8000 3_11000 4_15000 5_20000 6_27000 7_35000 8_5000 9_51000 98_0]]=3,1,0)</f>
        <v>0</v>
      </c>
      <c r="BS670">
        <f>IF(Table13[[#This Row],[Monthly_Income 1_5500 2_8000 3_11000 4_15000 5_20000 6_27000 7_35000 8_5000 9_51000 98_0]]=4,1,0)</f>
        <v>1</v>
      </c>
      <c r="BT670">
        <f>IF(Table13[[#This Row],[Monthly_Income 1_5500 2_8000 3_11000 4_15000 5_20000 6_27000 7_35000 8_5000 9_51000 98_0]]=5,1,0)</f>
        <v>0</v>
      </c>
      <c r="BU670">
        <f>IF(Table13[[#This Row],[Monthly_Income 1_5500 2_8000 3_11000 4_15000 5_20000 6_27000 7_35000 8_5000 9_51000 98_0]]=6,1,0)</f>
        <v>0</v>
      </c>
      <c r="BV670">
        <f>IF(Table13[[#This Row],[Monthly_Income 1_5500 2_8000 3_11000 4_15000 5_20000 6_27000 7_35000 8_5000 9_51000 98_0]]=7,1,0)</f>
        <v>0</v>
      </c>
      <c r="BW670">
        <f>IF(Table13[[#This Row],[Monthly_Income 1_5500 2_8000 3_11000 4_15000 5_20000 6_27000 7_35000 8_5000 9_51000 98_0]]=8,1,0)</f>
        <v>0</v>
      </c>
      <c r="BX670">
        <f>IF(Table13[[#This Row],[Monthly_Income 1_5500 2_8000 3_11000 4_15000 5_20000 6_27000 7_35000 8_5000 9_51000 98_0]]=9,1,0)</f>
        <v>0</v>
      </c>
      <c r="BY670">
        <f>IF(Table13[[#This Row],[Monthly_Income 1_5500 2_8000 3_11000 4_15000 5_20000 6_27000 7_35000 8_5000 9_51000 98_0]]=98,1,0)</f>
        <v>0</v>
      </c>
      <c r="BZ670">
        <v>5</v>
      </c>
      <c r="CA670">
        <f>IF(Table13[[#This Row],[Monthly_Household_Income]]=1,1,0)</f>
        <v>0</v>
      </c>
      <c r="CB670">
        <f>IF(Table13[[#This Row],[Monthly_Household_Income]]=2,1,0)</f>
        <v>0</v>
      </c>
      <c r="CC670">
        <f>IF(Table13[[#This Row],[Monthly_Household_Income]]=3,1,0)</f>
        <v>0</v>
      </c>
      <c r="CD670">
        <f>IF(Table13[[#This Row],[Monthly_Household_Income]]=4,1,0)</f>
        <v>0</v>
      </c>
      <c r="CE670">
        <f>IF(Table13[[#This Row],[Monthly_Household_Income]]=5,1,0)</f>
        <v>1</v>
      </c>
      <c r="CF670">
        <f>IF(Table13[[#This Row],[Monthly_Household_Income]]=6,1,0)</f>
        <v>0</v>
      </c>
      <c r="CG670">
        <f>IF(Table13[[#This Row],[Monthly_Household_Income]]=7,1,0)</f>
        <v>0</v>
      </c>
      <c r="CH670">
        <f>IF(Table13[[#This Row],[Monthly_Household_Income]]=8,1,0)</f>
        <v>0</v>
      </c>
      <c r="CI670">
        <f>IF(Table13[[#This Row],[Monthly_Household_Income]]=9,1,0)</f>
        <v>0</v>
      </c>
      <c r="CJ670">
        <f>IF(Table13[[#This Row],[Monthly_Household_Income]]=98,1,0)</f>
        <v>0</v>
      </c>
    </row>
    <row r="671" spans="1:88">
      <c r="A671">
        <v>2448</v>
      </c>
      <c r="B671" s="1">
        <v>43070</v>
      </c>
      <c r="C671" t="s">
        <v>39</v>
      </c>
      <c r="D671">
        <v>9</v>
      </c>
      <c r="E671">
        <v>9</v>
      </c>
      <c r="F671">
        <v>9</v>
      </c>
      <c r="G671">
        <v>8</v>
      </c>
      <c r="H671">
        <v>7</v>
      </c>
      <c r="I671">
        <v>6</v>
      </c>
      <c r="J671" t="s">
        <v>15</v>
      </c>
      <c r="K671">
        <v>8</v>
      </c>
      <c r="L671">
        <v>9</v>
      </c>
      <c r="M671">
        <v>7</v>
      </c>
      <c r="N671">
        <v>8</v>
      </c>
      <c r="O671">
        <v>10</v>
      </c>
      <c r="P671">
        <v>8</v>
      </c>
      <c r="Q671">
        <v>8</v>
      </c>
      <c r="R671">
        <v>10</v>
      </c>
      <c r="S671">
        <v>7</v>
      </c>
      <c r="T671">
        <v>8</v>
      </c>
      <c r="U671">
        <v>9</v>
      </c>
      <c r="V671">
        <v>8</v>
      </c>
      <c r="W671">
        <v>8</v>
      </c>
      <c r="X671">
        <v>6</v>
      </c>
      <c r="Y671">
        <v>8</v>
      </c>
      <c r="Z671">
        <v>9</v>
      </c>
      <c r="AA671">
        <v>6</v>
      </c>
      <c r="AB671">
        <v>7</v>
      </c>
      <c r="AC671">
        <v>1</v>
      </c>
      <c r="AD671">
        <f>IF(Table13[[#This Row],[payment]]=1,1,0)</f>
        <v>1</v>
      </c>
      <c r="AE671">
        <f>IF(Table13[[#This Row],[payment]]=2,1,0)</f>
        <v>0</v>
      </c>
      <c r="AF671">
        <f>IF(Table13[[#This Row],[payment]]=3,1,0)</f>
        <v>0</v>
      </c>
      <c r="AG671">
        <v>2</v>
      </c>
      <c r="AH671">
        <f>IF(Table13[[#This Row],[method_payment]]=1,1,0)</f>
        <v>0</v>
      </c>
      <c r="AI671">
        <f>IF(Table13[[#This Row],[method_payment]]=2,1,0)</f>
        <v>1</v>
      </c>
      <c r="AJ671">
        <f>IF(Table13[[#This Row],[method_payment]]=3,1,0)</f>
        <v>0</v>
      </c>
      <c r="AK671">
        <f>IF(Table13[[#This Row],[method_payment]]=5,1,0)</f>
        <v>0</v>
      </c>
      <c r="AL671">
        <f>IF(Table13[[#This Row],[method_payment]]=6,1,0)</f>
        <v>0</v>
      </c>
      <c r="AM671" t="s">
        <v>16</v>
      </c>
      <c r="AN671" t="s">
        <v>15</v>
      </c>
      <c r="AO671">
        <v>1</v>
      </c>
      <c r="AP671" s="2">
        <v>255.35</v>
      </c>
      <c r="AQ671" s="3">
        <f>IF(AND(Table13[[#This Row],[Average_amount_spent_per_visit_last_3_months]]&gt;=1,Table13[[#This Row],[Average_amount_spent_per_visit_last_3_months]]&lt;=999),1,0)</f>
        <v>1</v>
      </c>
      <c r="AR671" s="3">
        <f>IF(AND(Table13[[#This Row],[Average_amount_spent_per_visit_last_3_months]]&gt;=1000,Table13[[#This Row],[Average_amount_spent_per_visit_last_3_months]]&lt;=6700),1,0)</f>
        <v>0</v>
      </c>
      <c r="AS671">
        <v>1</v>
      </c>
      <c r="AT671">
        <v>48</v>
      </c>
      <c r="AU671">
        <f>IF(AND(Table13[[#This Row],[Age]]&gt;=18,Table13[[#This Row],[Age]]&lt;=25),1,0)</f>
        <v>0</v>
      </c>
      <c r="AV671">
        <f>IF(AND(Table13[[#This Row],[Age]]&gt;=26,Table13[[#This Row],[Age]]&lt;=35),1,0)</f>
        <v>0</v>
      </c>
      <c r="AW671">
        <f>IF(AND(Table13[[#This Row],[Age]]&gt;=36,Table13[[#This Row],[Age]]&lt;=45),1,0)</f>
        <v>0</v>
      </c>
      <c r="AX671">
        <f>IF(AND(Table13[[#This Row],[Age]]&gt;=46,Table13[[#This Row],[Age]]&lt;=55),1,0)</f>
        <v>1</v>
      </c>
      <c r="AY671">
        <f>IF(AND(Table13[[#This Row],[Age]]&gt;=56,Table13[[#This Row],[Age]]&lt;=67),1,0)</f>
        <v>0</v>
      </c>
      <c r="AZ671" t="s">
        <v>25</v>
      </c>
      <c r="BA671">
        <f>IF(Table13[[#This Row],[Marital Status]]="Married",1,0)</f>
        <v>1</v>
      </c>
      <c r="BB671">
        <f>IF(Table13[[#This Row],[Marital Status]]="Single",1,0)</f>
        <v>0</v>
      </c>
      <c r="BC671" t="s">
        <v>27</v>
      </c>
      <c r="BD671">
        <f>IF(Table13[[#This Row],[gender]]="Male",1,0)</f>
        <v>1</v>
      </c>
      <c r="BE671">
        <f>IF(Table13[[#This Row],[gender]]="Female",1,0)</f>
        <v>0</v>
      </c>
      <c r="BF671" t="s">
        <v>23</v>
      </c>
      <c r="BG671">
        <f>IF(Table13[[#This Row],[Highest level of Education]]="Did not attend school",1,0)</f>
        <v>0</v>
      </c>
      <c r="BH671">
        <f>IF(Table13[[#This Row],[Highest level of Education]]="K12 completed",1,0)</f>
        <v>0</v>
      </c>
      <c r="BI671">
        <f>IF(Table13[[#This Row],[Highest level of Education]]="High School Completed",1,0)</f>
        <v>0</v>
      </c>
      <c r="BJ671">
        <f>IF(Table13[[#This Row],[Highest level of Education]]="Technical Diploma/Partially completed College",1,0)</f>
        <v>1</v>
      </c>
      <c r="BK671">
        <f>IF(Table13[[#This Row],[Highest level of Education]]="University/College Degree",1,0)</f>
        <v>0</v>
      </c>
      <c r="BL671">
        <f>IF(Table13[[#This Row],[Highest level of Education]]="Post-graduate education",1,0)</f>
        <v>0</v>
      </c>
      <c r="BM671">
        <v>2</v>
      </c>
      <c r="BN671">
        <v>1</v>
      </c>
      <c r="BO671">
        <v>3</v>
      </c>
      <c r="BP671">
        <f>IF(Table13[[#This Row],[Monthly_Income 1_5500 2_8000 3_11000 4_15000 5_20000 6_27000 7_35000 8_5000 9_51000 98_0]]=1,1,0)</f>
        <v>0</v>
      </c>
      <c r="BQ671">
        <f>IF(Table13[[#This Row],[Monthly_Income 1_5500 2_8000 3_11000 4_15000 5_20000 6_27000 7_35000 8_5000 9_51000 98_0]]=2,1,0)</f>
        <v>0</v>
      </c>
      <c r="BR671">
        <f>IF(Table13[[#This Row],[Monthly_Income 1_5500 2_8000 3_11000 4_15000 5_20000 6_27000 7_35000 8_5000 9_51000 98_0]]=3,1,0)</f>
        <v>1</v>
      </c>
      <c r="BS671">
        <f>IF(Table13[[#This Row],[Monthly_Income 1_5500 2_8000 3_11000 4_15000 5_20000 6_27000 7_35000 8_5000 9_51000 98_0]]=4,1,0)</f>
        <v>0</v>
      </c>
      <c r="BT671">
        <f>IF(Table13[[#This Row],[Monthly_Income 1_5500 2_8000 3_11000 4_15000 5_20000 6_27000 7_35000 8_5000 9_51000 98_0]]=5,1,0)</f>
        <v>0</v>
      </c>
      <c r="BU671">
        <f>IF(Table13[[#This Row],[Monthly_Income 1_5500 2_8000 3_11000 4_15000 5_20000 6_27000 7_35000 8_5000 9_51000 98_0]]=6,1,0)</f>
        <v>0</v>
      </c>
      <c r="BV671">
        <f>IF(Table13[[#This Row],[Monthly_Income 1_5500 2_8000 3_11000 4_15000 5_20000 6_27000 7_35000 8_5000 9_51000 98_0]]=7,1,0)</f>
        <v>0</v>
      </c>
      <c r="BW671">
        <f>IF(Table13[[#This Row],[Monthly_Income 1_5500 2_8000 3_11000 4_15000 5_20000 6_27000 7_35000 8_5000 9_51000 98_0]]=8,1,0)</f>
        <v>0</v>
      </c>
      <c r="BX671">
        <f>IF(Table13[[#This Row],[Monthly_Income 1_5500 2_8000 3_11000 4_15000 5_20000 6_27000 7_35000 8_5000 9_51000 98_0]]=9,1,0)</f>
        <v>0</v>
      </c>
      <c r="BY671">
        <f>IF(Table13[[#This Row],[Monthly_Income 1_5500 2_8000 3_11000 4_15000 5_20000 6_27000 7_35000 8_5000 9_51000 98_0]]=98,1,0)</f>
        <v>0</v>
      </c>
      <c r="BZ671">
        <v>6</v>
      </c>
      <c r="CA671">
        <f>IF(Table13[[#This Row],[Monthly_Household_Income]]=1,1,0)</f>
        <v>0</v>
      </c>
      <c r="CB671">
        <f>IF(Table13[[#This Row],[Monthly_Household_Income]]=2,1,0)</f>
        <v>0</v>
      </c>
      <c r="CC671">
        <f>IF(Table13[[#This Row],[Monthly_Household_Income]]=3,1,0)</f>
        <v>0</v>
      </c>
      <c r="CD671">
        <f>IF(Table13[[#This Row],[Monthly_Household_Income]]=4,1,0)</f>
        <v>0</v>
      </c>
      <c r="CE671">
        <f>IF(Table13[[#This Row],[Monthly_Household_Income]]=5,1,0)</f>
        <v>0</v>
      </c>
      <c r="CF671">
        <f>IF(Table13[[#This Row],[Monthly_Household_Income]]=6,1,0)</f>
        <v>1</v>
      </c>
      <c r="CG671">
        <f>IF(Table13[[#This Row],[Monthly_Household_Income]]=7,1,0)</f>
        <v>0</v>
      </c>
      <c r="CH671">
        <f>IF(Table13[[#This Row],[Monthly_Household_Income]]=8,1,0)</f>
        <v>0</v>
      </c>
      <c r="CI671">
        <f>IF(Table13[[#This Row],[Monthly_Household_Income]]=9,1,0)</f>
        <v>0</v>
      </c>
      <c r="CJ671">
        <f>IF(Table13[[#This Row],[Monthly_Household_Income]]=98,1,0)</f>
        <v>0</v>
      </c>
    </row>
    <row r="672" spans="1:88">
      <c r="A672">
        <v>2454</v>
      </c>
      <c r="B672" s="1">
        <v>42973</v>
      </c>
      <c r="C672" t="s">
        <v>39</v>
      </c>
      <c r="D672">
        <v>7</v>
      </c>
      <c r="E672">
        <v>7</v>
      </c>
      <c r="F672">
        <v>7</v>
      </c>
      <c r="G672">
        <v>7</v>
      </c>
      <c r="H672">
        <v>6</v>
      </c>
      <c r="I672">
        <v>6</v>
      </c>
      <c r="J672" t="s">
        <v>15</v>
      </c>
      <c r="K672">
        <v>7</v>
      </c>
      <c r="L672">
        <v>9</v>
      </c>
      <c r="M672">
        <v>8</v>
      </c>
      <c r="N672">
        <v>9</v>
      </c>
      <c r="O672">
        <v>8</v>
      </c>
      <c r="P672">
        <v>6</v>
      </c>
      <c r="Q672">
        <v>7</v>
      </c>
      <c r="R672">
        <v>6</v>
      </c>
      <c r="S672">
        <v>8</v>
      </c>
      <c r="T672">
        <v>8</v>
      </c>
      <c r="U672">
        <v>8</v>
      </c>
      <c r="V672">
        <v>7</v>
      </c>
      <c r="W672">
        <v>7</v>
      </c>
      <c r="X672">
        <v>6</v>
      </c>
      <c r="Y672">
        <v>6</v>
      </c>
      <c r="Z672">
        <v>8</v>
      </c>
      <c r="AA672">
        <v>6</v>
      </c>
      <c r="AB672">
        <v>0</v>
      </c>
      <c r="AC672">
        <v>2</v>
      </c>
      <c r="AD672">
        <f>IF(Table13[[#This Row],[payment]]=1,1,0)</f>
        <v>0</v>
      </c>
      <c r="AE672">
        <f>IF(Table13[[#This Row],[payment]]=2,1,0)</f>
        <v>1</v>
      </c>
      <c r="AF672">
        <f>IF(Table13[[#This Row],[payment]]=3,1,0)</f>
        <v>0</v>
      </c>
      <c r="AG672">
        <v>5</v>
      </c>
      <c r="AH672">
        <f>IF(Table13[[#This Row],[method_payment]]=1,1,0)</f>
        <v>0</v>
      </c>
      <c r="AI672">
        <f>IF(Table13[[#This Row],[method_payment]]=2,1,0)</f>
        <v>0</v>
      </c>
      <c r="AJ672">
        <f>IF(Table13[[#This Row],[method_payment]]=3,1,0)</f>
        <v>0</v>
      </c>
      <c r="AK672">
        <f>IF(Table13[[#This Row],[method_payment]]=5,1,0)</f>
        <v>1</v>
      </c>
      <c r="AL672">
        <f>IF(Table13[[#This Row],[method_payment]]=6,1,0)</f>
        <v>0</v>
      </c>
      <c r="AM672" t="s">
        <v>16</v>
      </c>
      <c r="AN672" t="s">
        <v>15</v>
      </c>
      <c r="AO672">
        <v>1</v>
      </c>
      <c r="AP672" s="2">
        <v>475.06</v>
      </c>
      <c r="AQ672" s="3">
        <f>IF(AND(Table13[[#This Row],[Average_amount_spent_per_visit_last_3_months]]&gt;=1,Table13[[#This Row],[Average_amount_spent_per_visit_last_3_months]]&lt;=999),1,0)</f>
        <v>1</v>
      </c>
      <c r="AR672" s="3">
        <f>IF(AND(Table13[[#This Row],[Average_amount_spent_per_visit_last_3_months]]&gt;=1000,Table13[[#This Row],[Average_amount_spent_per_visit_last_3_months]]&lt;=6700),1,0)</f>
        <v>0</v>
      </c>
      <c r="AS672">
        <v>3</v>
      </c>
      <c r="AT672">
        <v>31</v>
      </c>
      <c r="AU672">
        <f>IF(AND(Table13[[#This Row],[Age]]&gt;=18,Table13[[#This Row],[Age]]&lt;=25),1,0)</f>
        <v>0</v>
      </c>
      <c r="AV672">
        <f>IF(AND(Table13[[#This Row],[Age]]&gt;=26,Table13[[#This Row],[Age]]&lt;=35),1,0)</f>
        <v>1</v>
      </c>
      <c r="AW672">
        <f>IF(AND(Table13[[#This Row],[Age]]&gt;=36,Table13[[#This Row],[Age]]&lt;=45),1,0)</f>
        <v>0</v>
      </c>
      <c r="AX672">
        <f>IF(AND(Table13[[#This Row],[Age]]&gt;=46,Table13[[#This Row],[Age]]&lt;=55),1,0)</f>
        <v>0</v>
      </c>
      <c r="AY672">
        <f>IF(AND(Table13[[#This Row],[Age]]&gt;=56,Table13[[#This Row],[Age]]&lt;=67),1,0)</f>
        <v>0</v>
      </c>
      <c r="AZ672" t="s">
        <v>25</v>
      </c>
      <c r="BA672">
        <f>IF(Table13[[#This Row],[Marital Status]]="Married",1,0)</f>
        <v>1</v>
      </c>
      <c r="BB672">
        <f>IF(Table13[[#This Row],[Marital Status]]="Single",1,0)</f>
        <v>0</v>
      </c>
      <c r="BC672" t="s">
        <v>28</v>
      </c>
      <c r="BD672">
        <f>IF(Table13[[#This Row],[gender]]="Male",1,0)</f>
        <v>0</v>
      </c>
      <c r="BE672">
        <f>IF(Table13[[#This Row],[gender]]="Female",1,0)</f>
        <v>1</v>
      </c>
      <c r="BF672" t="s">
        <v>23</v>
      </c>
      <c r="BG672">
        <f>IF(Table13[[#This Row],[Highest level of Education]]="Did not attend school",1,0)</f>
        <v>0</v>
      </c>
      <c r="BH672">
        <f>IF(Table13[[#This Row],[Highest level of Education]]="K12 completed",1,0)</f>
        <v>0</v>
      </c>
      <c r="BI672">
        <f>IF(Table13[[#This Row],[Highest level of Education]]="High School Completed",1,0)</f>
        <v>0</v>
      </c>
      <c r="BJ672">
        <f>IF(Table13[[#This Row],[Highest level of Education]]="Technical Diploma/Partially completed College",1,0)</f>
        <v>1</v>
      </c>
      <c r="BK672">
        <f>IF(Table13[[#This Row],[Highest level of Education]]="University/College Degree",1,0)</f>
        <v>0</v>
      </c>
      <c r="BL672">
        <f>IF(Table13[[#This Row],[Highest level of Education]]="Post-graduate education",1,0)</f>
        <v>0</v>
      </c>
      <c r="BM672">
        <v>3</v>
      </c>
      <c r="BN672">
        <v>1</v>
      </c>
      <c r="BO672">
        <v>4</v>
      </c>
      <c r="BP672">
        <f>IF(Table13[[#This Row],[Monthly_Income 1_5500 2_8000 3_11000 4_15000 5_20000 6_27000 7_35000 8_5000 9_51000 98_0]]=1,1,0)</f>
        <v>0</v>
      </c>
      <c r="BQ672">
        <f>IF(Table13[[#This Row],[Monthly_Income 1_5500 2_8000 3_11000 4_15000 5_20000 6_27000 7_35000 8_5000 9_51000 98_0]]=2,1,0)</f>
        <v>0</v>
      </c>
      <c r="BR672">
        <f>IF(Table13[[#This Row],[Monthly_Income 1_5500 2_8000 3_11000 4_15000 5_20000 6_27000 7_35000 8_5000 9_51000 98_0]]=3,1,0)</f>
        <v>0</v>
      </c>
      <c r="BS672">
        <f>IF(Table13[[#This Row],[Monthly_Income 1_5500 2_8000 3_11000 4_15000 5_20000 6_27000 7_35000 8_5000 9_51000 98_0]]=4,1,0)</f>
        <v>1</v>
      </c>
      <c r="BT672">
        <f>IF(Table13[[#This Row],[Monthly_Income 1_5500 2_8000 3_11000 4_15000 5_20000 6_27000 7_35000 8_5000 9_51000 98_0]]=5,1,0)</f>
        <v>0</v>
      </c>
      <c r="BU672">
        <f>IF(Table13[[#This Row],[Monthly_Income 1_5500 2_8000 3_11000 4_15000 5_20000 6_27000 7_35000 8_5000 9_51000 98_0]]=6,1,0)</f>
        <v>0</v>
      </c>
      <c r="BV672">
        <f>IF(Table13[[#This Row],[Monthly_Income 1_5500 2_8000 3_11000 4_15000 5_20000 6_27000 7_35000 8_5000 9_51000 98_0]]=7,1,0)</f>
        <v>0</v>
      </c>
      <c r="BW672">
        <f>IF(Table13[[#This Row],[Monthly_Income 1_5500 2_8000 3_11000 4_15000 5_20000 6_27000 7_35000 8_5000 9_51000 98_0]]=8,1,0)</f>
        <v>0</v>
      </c>
      <c r="BX672">
        <f>IF(Table13[[#This Row],[Monthly_Income 1_5500 2_8000 3_11000 4_15000 5_20000 6_27000 7_35000 8_5000 9_51000 98_0]]=9,1,0)</f>
        <v>0</v>
      </c>
      <c r="BY672">
        <f>IF(Table13[[#This Row],[Monthly_Income 1_5500 2_8000 3_11000 4_15000 5_20000 6_27000 7_35000 8_5000 9_51000 98_0]]=98,1,0)</f>
        <v>0</v>
      </c>
      <c r="BZ672">
        <v>6</v>
      </c>
      <c r="CA672">
        <f>IF(Table13[[#This Row],[Monthly_Household_Income]]=1,1,0)</f>
        <v>0</v>
      </c>
      <c r="CB672">
        <f>IF(Table13[[#This Row],[Monthly_Household_Income]]=2,1,0)</f>
        <v>0</v>
      </c>
      <c r="CC672">
        <f>IF(Table13[[#This Row],[Monthly_Household_Income]]=3,1,0)</f>
        <v>0</v>
      </c>
      <c r="CD672">
        <f>IF(Table13[[#This Row],[Monthly_Household_Income]]=4,1,0)</f>
        <v>0</v>
      </c>
      <c r="CE672">
        <f>IF(Table13[[#This Row],[Monthly_Household_Income]]=5,1,0)</f>
        <v>0</v>
      </c>
      <c r="CF672">
        <f>IF(Table13[[#This Row],[Monthly_Household_Income]]=6,1,0)</f>
        <v>1</v>
      </c>
      <c r="CG672">
        <f>IF(Table13[[#This Row],[Monthly_Household_Income]]=7,1,0)</f>
        <v>0</v>
      </c>
      <c r="CH672">
        <f>IF(Table13[[#This Row],[Monthly_Household_Income]]=8,1,0)</f>
        <v>0</v>
      </c>
      <c r="CI672">
        <f>IF(Table13[[#This Row],[Monthly_Household_Income]]=9,1,0)</f>
        <v>0</v>
      </c>
      <c r="CJ672">
        <f>IF(Table13[[#This Row],[Monthly_Household_Income]]=98,1,0)</f>
        <v>0</v>
      </c>
    </row>
    <row r="673" spans="1:88">
      <c r="A673">
        <v>2455</v>
      </c>
      <c r="B673" s="1">
        <v>43068</v>
      </c>
      <c r="C673" t="s">
        <v>39</v>
      </c>
      <c r="D673">
        <v>7</v>
      </c>
      <c r="E673">
        <v>7</v>
      </c>
      <c r="F673">
        <v>8</v>
      </c>
      <c r="G673">
        <v>8</v>
      </c>
      <c r="H673">
        <v>8</v>
      </c>
      <c r="I673">
        <v>7</v>
      </c>
      <c r="J673" t="s">
        <v>16</v>
      </c>
      <c r="K673">
        <v>7</v>
      </c>
      <c r="L673">
        <v>8</v>
      </c>
      <c r="M673">
        <v>9</v>
      </c>
      <c r="N673">
        <v>9</v>
      </c>
      <c r="O673">
        <v>7</v>
      </c>
      <c r="P673">
        <v>6</v>
      </c>
      <c r="Q673">
        <v>8</v>
      </c>
      <c r="R673">
        <v>7</v>
      </c>
      <c r="S673">
        <v>8</v>
      </c>
      <c r="T673">
        <v>7</v>
      </c>
      <c r="U673">
        <v>7</v>
      </c>
      <c r="V673">
        <v>9</v>
      </c>
      <c r="W673">
        <v>6</v>
      </c>
      <c r="X673">
        <v>8</v>
      </c>
      <c r="Y673">
        <v>9</v>
      </c>
      <c r="Z673">
        <v>8</v>
      </c>
      <c r="AA673">
        <v>7</v>
      </c>
      <c r="AB673">
        <v>8</v>
      </c>
      <c r="AC673">
        <v>1</v>
      </c>
      <c r="AD673">
        <f>IF(Table13[[#This Row],[payment]]=1,1,0)</f>
        <v>1</v>
      </c>
      <c r="AE673">
        <f>IF(Table13[[#This Row],[payment]]=2,1,0)</f>
        <v>0</v>
      </c>
      <c r="AF673">
        <f>IF(Table13[[#This Row],[payment]]=3,1,0)</f>
        <v>0</v>
      </c>
      <c r="AG673">
        <v>1</v>
      </c>
      <c r="AH673">
        <f>IF(Table13[[#This Row],[method_payment]]=1,1,0)</f>
        <v>1</v>
      </c>
      <c r="AI673">
        <f>IF(Table13[[#This Row],[method_payment]]=2,1,0)</f>
        <v>0</v>
      </c>
      <c r="AJ673">
        <f>IF(Table13[[#This Row],[method_payment]]=3,1,0)</f>
        <v>0</v>
      </c>
      <c r="AK673">
        <f>IF(Table13[[#This Row],[method_payment]]=5,1,0)</f>
        <v>0</v>
      </c>
      <c r="AL673">
        <f>IF(Table13[[#This Row],[method_payment]]=6,1,0)</f>
        <v>0</v>
      </c>
      <c r="AM673" t="s">
        <v>16</v>
      </c>
      <c r="AN673" t="s">
        <v>15</v>
      </c>
      <c r="AO673">
        <v>3</v>
      </c>
      <c r="AP673" s="2">
        <v>378.76</v>
      </c>
      <c r="AQ673" s="3">
        <f>IF(AND(Table13[[#This Row],[Average_amount_spent_per_visit_last_3_months]]&gt;=1,Table13[[#This Row],[Average_amount_spent_per_visit_last_3_months]]&lt;=999),1,0)</f>
        <v>1</v>
      </c>
      <c r="AR673" s="3">
        <f>IF(AND(Table13[[#This Row],[Average_amount_spent_per_visit_last_3_months]]&gt;=1000,Table13[[#This Row],[Average_amount_spent_per_visit_last_3_months]]&lt;=6700),1,0)</f>
        <v>0</v>
      </c>
      <c r="AS673">
        <v>3</v>
      </c>
      <c r="AT673">
        <v>40</v>
      </c>
      <c r="AU673">
        <f>IF(AND(Table13[[#This Row],[Age]]&gt;=18,Table13[[#This Row],[Age]]&lt;=25),1,0)</f>
        <v>0</v>
      </c>
      <c r="AV673">
        <f>IF(AND(Table13[[#This Row],[Age]]&gt;=26,Table13[[#This Row],[Age]]&lt;=35),1,0)</f>
        <v>0</v>
      </c>
      <c r="AW673">
        <f>IF(AND(Table13[[#This Row],[Age]]&gt;=36,Table13[[#This Row],[Age]]&lt;=45),1,0)</f>
        <v>1</v>
      </c>
      <c r="AX673">
        <f>IF(AND(Table13[[#This Row],[Age]]&gt;=46,Table13[[#This Row],[Age]]&lt;=55),1,0)</f>
        <v>0</v>
      </c>
      <c r="AY673">
        <f>IF(AND(Table13[[#This Row],[Age]]&gt;=56,Table13[[#This Row],[Age]]&lt;=67),1,0)</f>
        <v>0</v>
      </c>
      <c r="AZ673" t="s">
        <v>25</v>
      </c>
      <c r="BA673">
        <f>IF(Table13[[#This Row],[Marital Status]]="Married",1,0)</f>
        <v>1</v>
      </c>
      <c r="BB673">
        <f>IF(Table13[[#This Row],[Marital Status]]="Single",1,0)</f>
        <v>0</v>
      </c>
      <c r="BC673" t="s">
        <v>28</v>
      </c>
      <c r="BD673">
        <f>IF(Table13[[#This Row],[gender]]="Male",1,0)</f>
        <v>0</v>
      </c>
      <c r="BE673">
        <f>IF(Table13[[#This Row],[gender]]="Female",1,0)</f>
        <v>1</v>
      </c>
      <c r="BF673" t="s">
        <v>20</v>
      </c>
      <c r="BG673">
        <f>IF(Table13[[#This Row],[Highest level of Education]]="Did not attend school",1,0)</f>
        <v>0</v>
      </c>
      <c r="BH673">
        <f>IF(Table13[[#This Row],[Highest level of Education]]="K12 completed",1,0)</f>
        <v>0</v>
      </c>
      <c r="BI673">
        <f>IF(Table13[[#This Row],[Highest level of Education]]="High School Completed",1,0)</f>
        <v>1</v>
      </c>
      <c r="BJ673">
        <f>IF(Table13[[#This Row],[Highest level of Education]]="Technical Diploma/Partially completed College",1,0)</f>
        <v>0</v>
      </c>
      <c r="BK673">
        <f>IF(Table13[[#This Row],[Highest level of Education]]="University/College Degree",1,0)</f>
        <v>0</v>
      </c>
      <c r="BL673">
        <f>IF(Table13[[#This Row],[Highest level of Education]]="Post-graduate education",1,0)</f>
        <v>0</v>
      </c>
      <c r="BM673">
        <v>4</v>
      </c>
      <c r="BN673">
        <v>1</v>
      </c>
      <c r="BO673">
        <v>2</v>
      </c>
      <c r="BP673">
        <f>IF(Table13[[#This Row],[Monthly_Income 1_5500 2_8000 3_11000 4_15000 5_20000 6_27000 7_35000 8_5000 9_51000 98_0]]=1,1,0)</f>
        <v>0</v>
      </c>
      <c r="BQ673">
        <f>IF(Table13[[#This Row],[Monthly_Income 1_5500 2_8000 3_11000 4_15000 5_20000 6_27000 7_35000 8_5000 9_51000 98_0]]=2,1,0)</f>
        <v>1</v>
      </c>
      <c r="BR673">
        <f>IF(Table13[[#This Row],[Monthly_Income 1_5500 2_8000 3_11000 4_15000 5_20000 6_27000 7_35000 8_5000 9_51000 98_0]]=3,1,0)</f>
        <v>0</v>
      </c>
      <c r="BS673">
        <f>IF(Table13[[#This Row],[Monthly_Income 1_5500 2_8000 3_11000 4_15000 5_20000 6_27000 7_35000 8_5000 9_51000 98_0]]=4,1,0)</f>
        <v>0</v>
      </c>
      <c r="BT673">
        <f>IF(Table13[[#This Row],[Monthly_Income 1_5500 2_8000 3_11000 4_15000 5_20000 6_27000 7_35000 8_5000 9_51000 98_0]]=5,1,0)</f>
        <v>0</v>
      </c>
      <c r="BU673">
        <f>IF(Table13[[#This Row],[Monthly_Income 1_5500 2_8000 3_11000 4_15000 5_20000 6_27000 7_35000 8_5000 9_51000 98_0]]=6,1,0)</f>
        <v>0</v>
      </c>
      <c r="BV673">
        <f>IF(Table13[[#This Row],[Monthly_Income 1_5500 2_8000 3_11000 4_15000 5_20000 6_27000 7_35000 8_5000 9_51000 98_0]]=7,1,0)</f>
        <v>0</v>
      </c>
      <c r="BW673">
        <f>IF(Table13[[#This Row],[Monthly_Income 1_5500 2_8000 3_11000 4_15000 5_20000 6_27000 7_35000 8_5000 9_51000 98_0]]=8,1,0)</f>
        <v>0</v>
      </c>
      <c r="BX673">
        <f>IF(Table13[[#This Row],[Monthly_Income 1_5500 2_8000 3_11000 4_15000 5_20000 6_27000 7_35000 8_5000 9_51000 98_0]]=9,1,0)</f>
        <v>0</v>
      </c>
      <c r="BY673">
        <f>IF(Table13[[#This Row],[Monthly_Income 1_5500 2_8000 3_11000 4_15000 5_20000 6_27000 7_35000 8_5000 9_51000 98_0]]=98,1,0)</f>
        <v>0</v>
      </c>
      <c r="BZ673">
        <v>4</v>
      </c>
      <c r="CA673">
        <f>IF(Table13[[#This Row],[Monthly_Household_Income]]=1,1,0)</f>
        <v>0</v>
      </c>
      <c r="CB673">
        <f>IF(Table13[[#This Row],[Monthly_Household_Income]]=2,1,0)</f>
        <v>0</v>
      </c>
      <c r="CC673">
        <f>IF(Table13[[#This Row],[Monthly_Household_Income]]=3,1,0)</f>
        <v>0</v>
      </c>
      <c r="CD673">
        <f>IF(Table13[[#This Row],[Monthly_Household_Income]]=4,1,0)</f>
        <v>1</v>
      </c>
      <c r="CE673">
        <f>IF(Table13[[#This Row],[Monthly_Household_Income]]=5,1,0)</f>
        <v>0</v>
      </c>
      <c r="CF673">
        <f>IF(Table13[[#This Row],[Monthly_Household_Income]]=6,1,0)</f>
        <v>0</v>
      </c>
      <c r="CG673">
        <f>IF(Table13[[#This Row],[Monthly_Household_Income]]=7,1,0)</f>
        <v>0</v>
      </c>
      <c r="CH673">
        <f>IF(Table13[[#This Row],[Monthly_Household_Income]]=8,1,0)</f>
        <v>0</v>
      </c>
      <c r="CI673">
        <f>IF(Table13[[#This Row],[Monthly_Household_Income]]=9,1,0)</f>
        <v>0</v>
      </c>
      <c r="CJ673">
        <f>IF(Table13[[#This Row],[Monthly_Household_Income]]=98,1,0)</f>
        <v>0</v>
      </c>
    </row>
    <row r="674" spans="1:88">
      <c r="A674">
        <v>2457</v>
      </c>
      <c r="B674" s="1">
        <v>42971</v>
      </c>
      <c r="C674" t="s">
        <v>33</v>
      </c>
      <c r="D674">
        <v>7</v>
      </c>
      <c r="E674">
        <v>8</v>
      </c>
      <c r="F674">
        <v>7</v>
      </c>
      <c r="G674">
        <v>6</v>
      </c>
      <c r="H674">
        <v>6</v>
      </c>
      <c r="I674">
        <v>8</v>
      </c>
      <c r="J674" t="s">
        <v>15</v>
      </c>
      <c r="K674">
        <v>6</v>
      </c>
      <c r="L674">
        <v>8</v>
      </c>
      <c r="M674">
        <v>7</v>
      </c>
      <c r="N674">
        <v>7</v>
      </c>
      <c r="O674">
        <v>6</v>
      </c>
      <c r="P674">
        <v>6</v>
      </c>
      <c r="Q674">
        <v>8</v>
      </c>
      <c r="R674">
        <v>6</v>
      </c>
      <c r="S674">
        <v>7</v>
      </c>
      <c r="T674">
        <v>6</v>
      </c>
      <c r="U674">
        <v>6</v>
      </c>
      <c r="V674">
        <v>7</v>
      </c>
      <c r="W674">
        <v>8</v>
      </c>
      <c r="X674">
        <v>6</v>
      </c>
      <c r="Y674">
        <v>7</v>
      </c>
      <c r="Z674">
        <v>7</v>
      </c>
      <c r="AA674">
        <v>6</v>
      </c>
      <c r="AB674">
        <v>7</v>
      </c>
      <c r="AC674">
        <v>2</v>
      </c>
      <c r="AD674">
        <f>IF(Table13[[#This Row],[payment]]=1,1,0)</f>
        <v>0</v>
      </c>
      <c r="AE674">
        <f>IF(Table13[[#This Row],[payment]]=2,1,0)</f>
        <v>1</v>
      </c>
      <c r="AF674">
        <f>IF(Table13[[#This Row],[payment]]=3,1,0)</f>
        <v>0</v>
      </c>
      <c r="AG674">
        <v>6</v>
      </c>
      <c r="AH674">
        <f>IF(Table13[[#This Row],[method_payment]]=1,1,0)</f>
        <v>0</v>
      </c>
      <c r="AI674">
        <f>IF(Table13[[#This Row],[method_payment]]=2,1,0)</f>
        <v>0</v>
      </c>
      <c r="AJ674">
        <f>IF(Table13[[#This Row],[method_payment]]=3,1,0)</f>
        <v>0</v>
      </c>
      <c r="AK674">
        <f>IF(Table13[[#This Row],[method_payment]]=5,1,0)</f>
        <v>0</v>
      </c>
      <c r="AL674">
        <f>IF(Table13[[#This Row],[method_payment]]=6,1,0)</f>
        <v>1</v>
      </c>
      <c r="AM674" t="s">
        <v>16</v>
      </c>
      <c r="AN674" t="s">
        <v>15</v>
      </c>
      <c r="AO674">
        <v>2</v>
      </c>
      <c r="AP674" s="2">
        <v>841.45</v>
      </c>
      <c r="AQ674" s="3">
        <f>IF(AND(Table13[[#This Row],[Average_amount_spent_per_visit_last_3_months]]&gt;=1,Table13[[#This Row],[Average_amount_spent_per_visit_last_3_months]]&lt;=999),1,0)</f>
        <v>1</v>
      </c>
      <c r="AR674" s="3">
        <f>IF(AND(Table13[[#This Row],[Average_amount_spent_per_visit_last_3_months]]&gt;=1000,Table13[[#This Row],[Average_amount_spent_per_visit_last_3_months]]&lt;=6700),1,0)</f>
        <v>0</v>
      </c>
      <c r="AS674">
        <v>3</v>
      </c>
      <c r="AT674">
        <v>35</v>
      </c>
      <c r="AU674">
        <f>IF(AND(Table13[[#This Row],[Age]]&gt;=18,Table13[[#This Row],[Age]]&lt;=25),1,0)</f>
        <v>0</v>
      </c>
      <c r="AV674">
        <f>IF(AND(Table13[[#This Row],[Age]]&gt;=26,Table13[[#This Row],[Age]]&lt;=35),1,0)</f>
        <v>1</v>
      </c>
      <c r="AW674">
        <f>IF(AND(Table13[[#This Row],[Age]]&gt;=36,Table13[[#This Row],[Age]]&lt;=45),1,0)</f>
        <v>0</v>
      </c>
      <c r="AX674">
        <f>IF(AND(Table13[[#This Row],[Age]]&gt;=46,Table13[[#This Row],[Age]]&lt;=55),1,0)</f>
        <v>0</v>
      </c>
      <c r="AY674">
        <f>IF(AND(Table13[[#This Row],[Age]]&gt;=56,Table13[[#This Row],[Age]]&lt;=67),1,0)</f>
        <v>0</v>
      </c>
      <c r="AZ674" t="s">
        <v>25</v>
      </c>
      <c r="BA674">
        <f>IF(Table13[[#This Row],[Marital Status]]="Married",1,0)</f>
        <v>1</v>
      </c>
      <c r="BB674">
        <f>IF(Table13[[#This Row],[Marital Status]]="Single",1,0)</f>
        <v>0</v>
      </c>
      <c r="BC674" t="s">
        <v>27</v>
      </c>
      <c r="BD674">
        <f>IF(Table13[[#This Row],[gender]]="Male",1,0)</f>
        <v>1</v>
      </c>
      <c r="BE674">
        <f>IF(Table13[[#This Row],[gender]]="Female",1,0)</f>
        <v>0</v>
      </c>
      <c r="BF674" t="s">
        <v>23</v>
      </c>
      <c r="BG674">
        <f>IF(Table13[[#This Row],[Highest level of Education]]="Did not attend school",1,0)</f>
        <v>0</v>
      </c>
      <c r="BH674">
        <f>IF(Table13[[#This Row],[Highest level of Education]]="K12 completed",1,0)</f>
        <v>0</v>
      </c>
      <c r="BI674">
        <f>IF(Table13[[#This Row],[Highest level of Education]]="High School Completed",1,0)</f>
        <v>0</v>
      </c>
      <c r="BJ674">
        <f>IF(Table13[[#This Row],[Highest level of Education]]="Technical Diploma/Partially completed College",1,0)</f>
        <v>1</v>
      </c>
      <c r="BK674">
        <f>IF(Table13[[#This Row],[Highest level of Education]]="University/College Degree",1,0)</f>
        <v>0</v>
      </c>
      <c r="BL674">
        <f>IF(Table13[[#This Row],[Highest level of Education]]="Post-graduate education",1,0)</f>
        <v>0</v>
      </c>
      <c r="BM674">
        <v>3</v>
      </c>
      <c r="BN674">
        <v>1</v>
      </c>
      <c r="BO674">
        <v>2</v>
      </c>
      <c r="BP674">
        <f>IF(Table13[[#This Row],[Monthly_Income 1_5500 2_8000 3_11000 4_15000 5_20000 6_27000 7_35000 8_5000 9_51000 98_0]]=1,1,0)</f>
        <v>0</v>
      </c>
      <c r="BQ674">
        <f>IF(Table13[[#This Row],[Monthly_Income 1_5500 2_8000 3_11000 4_15000 5_20000 6_27000 7_35000 8_5000 9_51000 98_0]]=2,1,0)</f>
        <v>1</v>
      </c>
      <c r="BR674">
        <f>IF(Table13[[#This Row],[Monthly_Income 1_5500 2_8000 3_11000 4_15000 5_20000 6_27000 7_35000 8_5000 9_51000 98_0]]=3,1,0)</f>
        <v>0</v>
      </c>
      <c r="BS674">
        <f>IF(Table13[[#This Row],[Monthly_Income 1_5500 2_8000 3_11000 4_15000 5_20000 6_27000 7_35000 8_5000 9_51000 98_0]]=4,1,0)</f>
        <v>0</v>
      </c>
      <c r="BT674">
        <f>IF(Table13[[#This Row],[Monthly_Income 1_5500 2_8000 3_11000 4_15000 5_20000 6_27000 7_35000 8_5000 9_51000 98_0]]=5,1,0)</f>
        <v>0</v>
      </c>
      <c r="BU674">
        <f>IF(Table13[[#This Row],[Monthly_Income 1_5500 2_8000 3_11000 4_15000 5_20000 6_27000 7_35000 8_5000 9_51000 98_0]]=6,1,0)</f>
        <v>0</v>
      </c>
      <c r="BV674">
        <f>IF(Table13[[#This Row],[Monthly_Income 1_5500 2_8000 3_11000 4_15000 5_20000 6_27000 7_35000 8_5000 9_51000 98_0]]=7,1,0)</f>
        <v>0</v>
      </c>
      <c r="BW674">
        <f>IF(Table13[[#This Row],[Monthly_Income 1_5500 2_8000 3_11000 4_15000 5_20000 6_27000 7_35000 8_5000 9_51000 98_0]]=8,1,0)</f>
        <v>0</v>
      </c>
      <c r="BX674">
        <f>IF(Table13[[#This Row],[Monthly_Income 1_5500 2_8000 3_11000 4_15000 5_20000 6_27000 7_35000 8_5000 9_51000 98_0]]=9,1,0)</f>
        <v>0</v>
      </c>
      <c r="BY674">
        <f>IF(Table13[[#This Row],[Monthly_Income 1_5500 2_8000 3_11000 4_15000 5_20000 6_27000 7_35000 8_5000 9_51000 98_0]]=98,1,0)</f>
        <v>0</v>
      </c>
      <c r="BZ674">
        <v>4</v>
      </c>
      <c r="CA674">
        <f>IF(Table13[[#This Row],[Monthly_Household_Income]]=1,1,0)</f>
        <v>0</v>
      </c>
      <c r="CB674">
        <f>IF(Table13[[#This Row],[Monthly_Household_Income]]=2,1,0)</f>
        <v>0</v>
      </c>
      <c r="CC674">
        <f>IF(Table13[[#This Row],[Monthly_Household_Income]]=3,1,0)</f>
        <v>0</v>
      </c>
      <c r="CD674">
        <f>IF(Table13[[#This Row],[Monthly_Household_Income]]=4,1,0)</f>
        <v>1</v>
      </c>
      <c r="CE674">
        <f>IF(Table13[[#This Row],[Monthly_Household_Income]]=5,1,0)</f>
        <v>0</v>
      </c>
      <c r="CF674">
        <f>IF(Table13[[#This Row],[Monthly_Household_Income]]=6,1,0)</f>
        <v>0</v>
      </c>
      <c r="CG674">
        <f>IF(Table13[[#This Row],[Monthly_Household_Income]]=7,1,0)</f>
        <v>0</v>
      </c>
      <c r="CH674">
        <f>IF(Table13[[#This Row],[Monthly_Household_Income]]=8,1,0)</f>
        <v>0</v>
      </c>
      <c r="CI674">
        <f>IF(Table13[[#This Row],[Monthly_Household_Income]]=9,1,0)</f>
        <v>0</v>
      </c>
      <c r="CJ674">
        <f>IF(Table13[[#This Row],[Monthly_Household_Income]]=98,1,0)</f>
        <v>0</v>
      </c>
    </row>
    <row r="675" spans="1:88">
      <c r="A675">
        <v>2459</v>
      </c>
      <c r="B675" s="1">
        <v>42965</v>
      </c>
      <c r="C675" t="s">
        <v>31</v>
      </c>
      <c r="D675">
        <v>7</v>
      </c>
      <c r="E675">
        <v>7</v>
      </c>
      <c r="F675">
        <v>7</v>
      </c>
      <c r="G675">
        <v>7</v>
      </c>
      <c r="H675">
        <v>7</v>
      </c>
      <c r="I675">
        <v>7</v>
      </c>
      <c r="J675" t="s">
        <v>15</v>
      </c>
      <c r="K675">
        <v>8</v>
      </c>
      <c r="L675">
        <v>6</v>
      </c>
      <c r="M675">
        <v>7</v>
      </c>
      <c r="N675">
        <v>7</v>
      </c>
      <c r="O675">
        <v>6</v>
      </c>
      <c r="P675">
        <v>8</v>
      </c>
      <c r="Q675">
        <v>6</v>
      </c>
      <c r="R675">
        <v>7</v>
      </c>
      <c r="S675">
        <v>6</v>
      </c>
      <c r="T675">
        <v>8</v>
      </c>
      <c r="U675">
        <v>6</v>
      </c>
      <c r="V675">
        <v>7</v>
      </c>
      <c r="W675">
        <v>7</v>
      </c>
      <c r="X675">
        <v>8</v>
      </c>
      <c r="Y675">
        <v>6</v>
      </c>
      <c r="Z675">
        <v>8</v>
      </c>
      <c r="AA675">
        <v>7</v>
      </c>
      <c r="AB675">
        <v>7</v>
      </c>
      <c r="AC675">
        <v>1</v>
      </c>
      <c r="AD675">
        <f>IF(Table13[[#This Row],[payment]]=1,1,0)</f>
        <v>1</v>
      </c>
      <c r="AE675">
        <f>IF(Table13[[#This Row],[payment]]=2,1,0)</f>
        <v>0</v>
      </c>
      <c r="AF675">
        <f>IF(Table13[[#This Row],[payment]]=3,1,0)</f>
        <v>0</v>
      </c>
      <c r="AG675">
        <v>5</v>
      </c>
      <c r="AH675">
        <f>IF(Table13[[#This Row],[method_payment]]=1,1,0)</f>
        <v>0</v>
      </c>
      <c r="AI675">
        <f>IF(Table13[[#This Row],[method_payment]]=2,1,0)</f>
        <v>0</v>
      </c>
      <c r="AJ675">
        <f>IF(Table13[[#This Row],[method_payment]]=3,1,0)</f>
        <v>0</v>
      </c>
      <c r="AK675">
        <f>IF(Table13[[#This Row],[method_payment]]=5,1,0)</f>
        <v>1</v>
      </c>
      <c r="AL675">
        <f>IF(Table13[[#This Row],[method_payment]]=6,1,0)</f>
        <v>0</v>
      </c>
      <c r="AM675" t="s">
        <v>16</v>
      </c>
      <c r="AN675" t="s">
        <v>16</v>
      </c>
      <c r="AO675">
        <v>3</v>
      </c>
      <c r="AP675" s="2">
        <v>223.38</v>
      </c>
      <c r="AQ675" s="3">
        <f>IF(AND(Table13[[#This Row],[Average_amount_spent_per_visit_last_3_months]]&gt;=1,Table13[[#This Row],[Average_amount_spent_per_visit_last_3_months]]&lt;=999),1,0)</f>
        <v>1</v>
      </c>
      <c r="AR675" s="3">
        <f>IF(AND(Table13[[#This Row],[Average_amount_spent_per_visit_last_3_months]]&gt;=1000,Table13[[#This Row],[Average_amount_spent_per_visit_last_3_months]]&lt;=6700),1,0)</f>
        <v>0</v>
      </c>
      <c r="AS675">
        <v>3</v>
      </c>
      <c r="AT675">
        <v>39</v>
      </c>
      <c r="AU675">
        <f>IF(AND(Table13[[#This Row],[Age]]&gt;=18,Table13[[#This Row],[Age]]&lt;=25),1,0)</f>
        <v>0</v>
      </c>
      <c r="AV675">
        <f>IF(AND(Table13[[#This Row],[Age]]&gt;=26,Table13[[#This Row],[Age]]&lt;=35),1,0)</f>
        <v>0</v>
      </c>
      <c r="AW675">
        <f>IF(AND(Table13[[#This Row],[Age]]&gt;=36,Table13[[#This Row],[Age]]&lt;=45),1,0)</f>
        <v>1</v>
      </c>
      <c r="AX675">
        <f>IF(AND(Table13[[#This Row],[Age]]&gt;=46,Table13[[#This Row],[Age]]&lt;=55),1,0)</f>
        <v>0</v>
      </c>
      <c r="AY675">
        <f>IF(AND(Table13[[#This Row],[Age]]&gt;=56,Table13[[#This Row],[Age]]&lt;=67),1,0)</f>
        <v>0</v>
      </c>
      <c r="AZ675" t="s">
        <v>25</v>
      </c>
      <c r="BA675">
        <f>IF(Table13[[#This Row],[Marital Status]]="Married",1,0)</f>
        <v>1</v>
      </c>
      <c r="BB675">
        <f>IF(Table13[[#This Row],[Marital Status]]="Single",1,0)</f>
        <v>0</v>
      </c>
      <c r="BC675" t="s">
        <v>27</v>
      </c>
      <c r="BD675">
        <f>IF(Table13[[#This Row],[gender]]="Male",1,0)</f>
        <v>1</v>
      </c>
      <c r="BE675">
        <f>IF(Table13[[#This Row],[gender]]="Female",1,0)</f>
        <v>0</v>
      </c>
      <c r="BF675" t="s">
        <v>23</v>
      </c>
      <c r="BG675">
        <f>IF(Table13[[#This Row],[Highest level of Education]]="Did not attend school",1,0)</f>
        <v>0</v>
      </c>
      <c r="BH675">
        <f>IF(Table13[[#This Row],[Highest level of Education]]="K12 completed",1,0)</f>
        <v>0</v>
      </c>
      <c r="BI675">
        <f>IF(Table13[[#This Row],[Highest level of Education]]="High School Completed",1,0)</f>
        <v>0</v>
      </c>
      <c r="BJ675">
        <f>IF(Table13[[#This Row],[Highest level of Education]]="Technical Diploma/Partially completed College",1,0)</f>
        <v>1</v>
      </c>
      <c r="BK675">
        <f>IF(Table13[[#This Row],[Highest level of Education]]="University/College Degree",1,0)</f>
        <v>0</v>
      </c>
      <c r="BL675">
        <f>IF(Table13[[#This Row],[Highest level of Education]]="Post-graduate education",1,0)</f>
        <v>0</v>
      </c>
      <c r="BM675">
        <v>3</v>
      </c>
      <c r="BN675">
        <v>1</v>
      </c>
      <c r="BO675">
        <v>3</v>
      </c>
      <c r="BP675">
        <f>IF(Table13[[#This Row],[Monthly_Income 1_5500 2_8000 3_11000 4_15000 5_20000 6_27000 7_35000 8_5000 9_51000 98_0]]=1,1,0)</f>
        <v>0</v>
      </c>
      <c r="BQ675">
        <f>IF(Table13[[#This Row],[Monthly_Income 1_5500 2_8000 3_11000 4_15000 5_20000 6_27000 7_35000 8_5000 9_51000 98_0]]=2,1,0)</f>
        <v>0</v>
      </c>
      <c r="BR675">
        <f>IF(Table13[[#This Row],[Monthly_Income 1_5500 2_8000 3_11000 4_15000 5_20000 6_27000 7_35000 8_5000 9_51000 98_0]]=3,1,0)</f>
        <v>1</v>
      </c>
      <c r="BS675">
        <f>IF(Table13[[#This Row],[Monthly_Income 1_5500 2_8000 3_11000 4_15000 5_20000 6_27000 7_35000 8_5000 9_51000 98_0]]=4,1,0)</f>
        <v>0</v>
      </c>
      <c r="BT675">
        <f>IF(Table13[[#This Row],[Monthly_Income 1_5500 2_8000 3_11000 4_15000 5_20000 6_27000 7_35000 8_5000 9_51000 98_0]]=5,1,0)</f>
        <v>0</v>
      </c>
      <c r="BU675">
        <f>IF(Table13[[#This Row],[Monthly_Income 1_5500 2_8000 3_11000 4_15000 5_20000 6_27000 7_35000 8_5000 9_51000 98_0]]=6,1,0)</f>
        <v>0</v>
      </c>
      <c r="BV675">
        <f>IF(Table13[[#This Row],[Monthly_Income 1_5500 2_8000 3_11000 4_15000 5_20000 6_27000 7_35000 8_5000 9_51000 98_0]]=7,1,0)</f>
        <v>0</v>
      </c>
      <c r="BW675">
        <f>IF(Table13[[#This Row],[Monthly_Income 1_5500 2_8000 3_11000 4_15000 5_20000 6_27000 7_35000 8_5000 9_51000 98_0]]=8,1,0)</f>
        <v>0</v>
      </c>
      <c r="BX675">
        <f>IF(Table13[[#This Row],[Monthly_Income 1_5500 2_8000 3_11000 4_15000 5_20000 6_27000 7_35000 8_5000 9_51000 98_0]]=9,1,0)</f>
        <v>0</v>
      </c>
      <c r="BY675">
        <f>IF(Table13[[#This Row],[Monthly_Income 1_5500 2_8000 3_11000 4_15000 5_20000 6_27000 7_35000 8_5000 9_51000 98_0]]=98,1,0)</f>
        <v>0</v>
      </c>
      <c r="BZ675">
        <v>5</v>
      </c>
      <c r="CA675">
        <f>IF(Table13[[#This Row],[Monthly_Household_Income]]=1,1,0)</f>
        <v>0</v>
      </c>
      <c r="CB675">
        <f>IF(Table13[[#This Row],[Monthly_Household_Income]]=2,1,0)</f>
        <v>0</v>
      </c>
      <c r="CC675">
        <f>IF(Table13[[#This Row],[Monthly_Household_Income]]=3,1,0)</f>
        <v>0</v>
      </c>
      <c r="CD675">
        <f>IF(Table13[[#This Row],[Monthly_Household_Income]]=4,1,0)</f>
        <v>0</v>
      </c>
      <c r="CE675">
        <f>IF(Table13[[#This Row],[Monthly_Household_Income]]=5,1,0)</f>
        <v>1</v>
      </c>
      <c r="CF675">
        <f>IF(Table13[[#This Row],[Monthly_Household_Income]]=6,1,0)</f>
        <v>0</v>
      </c>
      <c r="CG675">
        <f>IF(Table13[[#This Row],[Monthly_Household_Income]]=7,1,0)</f>
        <v>0</v>
      </c>
      <c r="CH675">
        <f>IF(Table13[[#This Row],[Monthly_Household_Income]]=8,1,0)</f>
        <v>0</v>
      </c>
      <c r="CI675">
        <f>IF(Table13[[#This Row],[Monthly_Household_Income]]=9,1,0)</f>
        <v>0</v>
      </c>
      <c r="CJ675">
        <f>IF(Table13[[#This Row],[Monthly_Household_Income]]=98,1,0)</f>
        <v>0</v>
      </c>
    </row>
    <row r="676" spans="1:88">
      <c r="A676">
        <v>2467</v>
      </c>
      <c r="B676" s="1">
        <v>42960</v>
      </c>
      <c r="C676" t="s">
        <v>29</v>
      </c>
      <c r="D676">
        <v>7</v>
      </c>
      <c r="E676">
        <v>7</v>
      </c>
      <c r="F676">
        <v>7</v>
      </c>
      <c r="G676">
        <v>7</v>
      </c>
      <c r="H676">
        <v>7</v>
      </c>
      <c r="I676">
        <v>7</v>
      </c>
      <c r="J676" t="s">
        <v>15</v>
      </c>
      <c r="K676">
        <v>7</v>
      </c>
      <c r="L676">
        <v>6</v>
      </c>
      <c r="M676">
        <v>8</v>
      </c>
      <c r="N676">
        <v>6</v>
      </c>
      <c r="O676">
        <v>7</v>
      </c>
      <c r="P676">
        <v>7</v>
      </c>
      <c r="Q676">
        <v>8</v>
      </c>
      <c r="R676">
        <v>8</v>
      </c>
      <c r="S676">
        <v>8</v>
      </c>
      <c r="T676">
        <v>7</v>
      </c>
      <c r="U676">
        <v>7</v>
      </c>
      <c r="V676">
        <v>8</v>
      </c>
      <c r="W676">
        <v>6</v>
      </c>
      <c r="X676">
        <v>8</v>
      </c>
      <c r="Y676">
        <v>7</v>
      </c>
      <c r="Z676">
        <v>7</v>
      </c>
      <c r="AA676">
        <v>6</v>
      </c>
      <c r="AB676">
        <v>7</v>
      </c>
      <c r="AC676">
        <v>1</v>
      </c>
      <c r="AD676">
        <f>IF(Table13[[#This Row],[payment]]=1,1,0)</f>
        <v>1</v>
      </c>
      <c r="AE676">
        <f>IF(Table13[[#This Row],[payment]]=2,1,0)</f>
        <v>0</v>
      </c>
      <c r="AF676">
        <f>IF(Table13[[#This Row],[payment]]=3,1,0)</f>
        <v>0</v>
      </c>
      <c r="AG676">
        <v>1</v>
      </c>
      <c r="AH676">
        <f>IF(Table13[[#This Row],[method_payment]]=1,1,0)</f>
        <v>1</v>
      </c>
      <c r="AI676">
        <f>IF(Table13[[#This Row],[method_payment]]=2,1,0)</f>
        <v>0</v>
      </c>
      <c r="AJ676">
        <f>IF(Table13[[#This Row],[method_payment]]=3,1,0)</f>
        <v>0</v>
      </c>
      <c r="AK676">
        <f>IF(Table13[[#This Row],[method_payment]]=5,1,0)</f>
        <v>0</v>
      </c>
      <c r="AL676">
        <f>IF(Table13[[#This Row],[method_payment]]=6,1,0)</f>
        <v>0</v>
      </c>
      <c r="AM676" t="s">
        <v>16</v>
      </c>
      <c r="AN676" t="s">
        <v>15</v>
      </c>
      <c r="AO676">
        <v>2</v>
      </c>
      <c r="AP676" s="2">
        <v>136.19</v>
      </c>
      <c r="AQ676" s="3">
        <f>IF(AND(Table13[[#This Row],[Average_amount_spent_per_visit_last_3_months]]&gt;=1,Table13[[#This Row],[Average_amount_spent_per_visit_last_3_months]]&lt;=999),1,0)</f>
        <v>1</v>
      </c>
      <c r="AR676" s="3">
        <f>IF(AND(Table13[[#This Row],[Average_amount_spent_per_visit_last_3_months]]&gt;=1000,Table13[[#This Row],[Average_amount_spent_per_visit_last_3_months]]&lt;=6700),1,0)</f>
        <v>0</v>
      </c>
      <c r="AS676">
        <v>3</v>
      </c>
      <c r="AT676">
        <v>28</v>
      </c>
      <c r="AU676">
        <f>IF(AND(Table13[[#This Row],[Age]]&gt;=18,Table13[[#This Row],[Age]]&lt;=25),1,0)</f>
        <v>0</v>
      </c>
      <c r="AV676">
        <f>IF(AND(Table13[[#This Row],[Age]]&gt;=26,Table13[[#This Row],[Age]]&lt;=35),1,0)</f>
        <v>1</v>
      </c>
      <c r="AW676">
        <f>IF(AND(Table13[[#This Row],[Age]]&gt;=36,Table13[[#This Row],[Age]]&lt;=45),1,0)</f>
        <v>0</v>
      </c>
      <c r="AX676">
        <f>IF(AND(Table13[[#This Row],[Age]]&gt;=46,Table13[[#This Row],[Age]]&lt;=55),1,0)</f>
        <v>0</v>
      </c>
      <c r="AY676">
        <f>IF(AND(Table13[[#This Row],[Age]]&gt;=56,Table13[[#This Row],[Age]]&lt;=67),1,0)</f>
        <v>0</v>
      </c>
      <c r="AZ676" t="s">
        <v>25</v>
      </c>
      <c r="BA676">
        <f>IF(Table13[[#This Row],[Marital Status]]="Married",1,0)</f>
        <v>1</v>
      </c>
      <c r="BB676">
        <f>IF(Table13[[#This Row],[Marital Status]]="Single",1,0)</f>
        <v>0</v>
      </c>
      <c r="BC676" t="s">
        <v>27</v>
      </c>
      <c r="BD676">
        <f>IF(Table13[[#This Row],[gender]]="Male",1,0)</f>
        <v>1</v>
      </c>
      <c r="BE676">
        <f>IF(Table13[[#This Row],[gender]]="Female",1,0)</f>
        <v>0</v>
      </c>
      <c r="BF676" t="s">
        <v>23</v>
      </c>
      <c r="BG676">
        <f>IF(Table13[[#This Row],[Highest level of Education]]="Did not attend school",1,0)</f>
        <v>0</v>
      </c>
      <c r="BH676">
        <f>IF(Table13[[#This Row],[Highest level of Education]]="K12 completed",1,0)</f>
        <v>0</v>
      </c>
      <c r="BI676">
        <f>IF(Table13[[#This Row],[Highest level of Education]]="High School Completed",1,0)</f>
        <v>0</v>
      </c>
      <c r="BJ676">
        <f>IF(Table13[[#This Row],[Highest level of Education]]="Technical Diploma/Partially completed College",1,0)</f>
        <v>1</v>
      </c>
      <c r="BK676">
        <f>IF(Table13[[#This Row],[Highest level of Education]]="University/College Degree",1,0)</f>
        <v>0</v>
      </c>
      <c r="BL676">
        <f>IF(Table13[[#This Row],[Highest level of Education]]="Post-graduate education",1,0)</f>
        <v>0</v>
      </c>
      <c r="BM676">
        <v>4</v>
      </c>
      <c r="BN676">
        <v>1</v>
      </c>
      <c r="BO676">
        <v>3</v>
      </c>
      <c r="BP676">
        <f>IF(Table13[[#This Row],[Monthly_Income 1_5500 2_8000 3_11000 4_15000 5_20000 6_27000 7_35000 8_5000 9_51000 98_0]]=1,1,0)</f>
        <v>0</v>
      </c>
      <c r="BQ676">
        <f>IF(Table13[[#This Row],[Monthly_Income 1_5500 2_8000 3_11000 4_15000 5_20000 6_27000 7_35000 8_5000 9_51000 98_0]]=2,1,0)</f>
        <v>0</v>
      </c>
      <c r="BR676">
        <f>IF(Table13[[#This Row],[Monthly_Income 1_5500 2_8000 3_11000 4_15000 5_20000 6_27000 7_35000 8_5000 9_51000 98_0]]=3,1,0)</f>
        <v>1</v>
      </c>
      <c r="BS676">
        <f>IF(Table13[[#This Row],[Monthly_Income 1_5500 2_8000 3_11000 4_15000 5_20000 6_27000 7_35000 8_5000 9_51000 98_0]]=4,1,0)</f>
        <v>0</v>
      </c>
      <c r="BT676">
        <f>IF(Table13[[#This Row],[Monthly_Income 1_5500 2_8000 3_11000 4_15000 5_20000 6_27000 7_35000 8_5000 9_51000 98_0]]=5,1,0)</f>
        <v>0</v>
      </c>
      <c r="BU676">
        <f>IF(Table13[[#This Row],[Monthly_Income 1_5500 2_8000 3_11000 4_15000 5_20000 6_27000 7_35000 8_5000 9_51000 98_0]]=6,1,0)</f>
        <v>0</v>
      </c>
      <c r="BV676">
        <f>IF(Table13[[#This Row],[Monthly_Income 1_5500 2_8000 3_11000 4_15000 5_20000 6_27000 7_35000 8_5000 9_51000 98_0]]=7,1,0)</f>
        <v>0</v>
      </c>
      <c r="BW676">
        <f>IF(Table13[[#This Row],[Monthly_Income 1_5500 2_8000 3_11000 4_15000 5_20000 6_27000 7_35000 8_5000 9_51000 98_0]]=8,1,0)</f>
        <v>0</v>
      </c>
      <c r="BX676">
        <f>IF(Table13[[#This Row],[Monthly_Income 1_5500 2_8000 3_11000 4_15000 5_20000 6_27000 7_35000 8_5000 9_51000 98_0]]=9,1,0)</f>
        <v>0</v>
      </c>
      <c r="BY676">
        <f>IF(Table13[[#This Row],[Monthly_Income 1_5500 2_8000 3_11000 4_15000 5_20000 6_27000 7_35000 8_5000 9_51000 98_0]]=98,1,0)</f>
        <v>0</v>
      </c>
      <c r="BZ676">
        <v>7</v>
      </c>
      <c r="CA676">
        <f>IF(Table13[[#This Row],[Monthly_Household_Income]]=1,1,0)</f>
        <v>0</v>
      </c>
      <c r="CB676">
        <f>IF(Table13[[#This Row],[Monthly_Household_Income]]=2,1,0)</f>
        <v>0</v>
      </c>
      <c r="CC676">
        <f>IF(Table13[[#This Row],[Monthly_Household_Income]]=3,1,0)</f>
        <v>0</v>
      </c>
      <c r="CD676">
        <f>IF(Table13[[#This Row],[Monthly_Household_Income]]=4,1,0)</f>
        <v>0</v>
      </c>
      <c r="CE676">
        <f>IF(Table13[[#This Row],[Monthly_Household_Income]]=5,1,0)</f>
        <v>0</v>
      </c>
      <c r="CF676">
        <f>IF(Table13[[#This Row],[Monthly_Household_Income]]=6,1,0)</f>
        <v>0</v>
      </c>
      <c r="CG676">
        <f>IF(Table13[[#This Row],[Monthly_Household_Income]]=7,1,0)</f>
        <v>1</v>
      </c>
      <c r="CH676">
        <f>IF(Table13[[#This Row],[Monthly_Household_Income]]=8,1,0)</f>
        <v>0</v>
      </c>
      <c r="CI676">
        <f>IF(Table13[[#This Row],[Monthly_Household_Income]]=9,1,0)</f>
        <v>0</v>
      </c>
      <c r="CJ676">
        <f>IF(Table13[[#This Row],[Monthly_Household_Income]]=98,1,0)</f>
        <v>0</v>
      </c>
    </row>
    <row r="677" spans="1:88">
      <c r="A677">
        <v>2470</v>
      </c>
      <c r="B677" s="1">
        <v>43131</v>
      </c>
      <c r="C677" t="s">
        <v>35</v>
      </c>
      <c r="D677">
        <v>7</v>
      </c>
      <c r="E677">
        <v>7</v>
      </c>
      <c r="F677">
        <v>9</v>
      </c>
      <c r="G677">
        <v>8</v>
      </c>
      <c r="H677">
        <v>7</v>
      </c>
      <c r="I677">
        <v>6</v>
      </c>
      <c r="J677" t="s">
        <v>15</v>
      </c>
      <c r="K677">
        <v>8</v>
      </c>
      <c r="L677">
        <v>9</v>
      </c>
      <c r="M677">
        <v>8</v>
      </c>
      <c r="N677">
        <v>8</v>
      </c>
      <c r="O677">
        <v>7</v>
      </c>
      <c r="P677">
        <v>6</v>
      </c>
      <c r="Q677">
        <v>8</v>
      </c>
      <c r="R677">
        <v>7</v>
      </c>
      <c r="S677">
        <v>6</v>
      </c>
      <c r="T677">
        <v>7</v>
      </c>
      <c r="U677">
        <v>8</v>
      </c>
      <c r="V677">
        <v>6</v>
      </c>
      <c r="W677">
        <v>9</v>
      </c>
      <c r="X677">
        <v>7</v>
      </c>
      <c r="Y677">
        <v>10</v>
      </c>
      <c r="Z677">
        <v>9</v>
      </c>
      <c r="AA677">
        <v>9</v>
      </c>
      <c r="AB677">
        <v>0</v>
      </c>
      <c r="AC677">
        <v>2</v>
      </c>
      <c r="AD677">
        <f>IF(Table13[[#This Row],[payment]]=1,1,0)</f>
        <v>0</v>
      </c>
      <c r="AE677">
        <f>IF(Table13[[#This Row],[payment]]=2,1,0)</f>
        <v>1</v>
      </c>
      <c r="AF677">
        <f>IF(Table13[[#This Row],[payment]]=3,1,0)</f>
        <v>0</v>
      </c>
      <c r="AG677">
        <v>6</v>
      </c>
      <c r="AH677">
        <f>IF(Table13[[#This Row],[method_payment]]=1,1,0)</f>
        <v>0</v>
      </c>
      <c r="AI677">
        <f>IF(Table13[[#This Row],[method_payment]]=2,1,0)</f>
        <v>0</v>
      </c>
      <c r="AJ677">
        <f>IF(Table13[[#This Row],[method_payment]]=3,1,0)</f>
        <v>0</v>
      </c>
      <c r="AK677">
        <f>IF(Table13[[#This Row],[method_payment]]=5,1,0)</f>
        <v>0</v>
      </c>
      <c r="AL677">
        <f>IF(Table13[[#This Row],[method_payment]]=6,1,0)</f>
        <v>1</v>
      </c>
      <c r="AM677" t="s">
        <v>16</v>
      </c>
      <c r="AN677" t="s">
        <v>16</v>
      </c>
      <c r="AO677">
        <v>3</v>
      </c>
      <c r="AP677" s="2">
        <v>110.97</v>
      </c>
      <c r="AQ677" s="3">
        <f>IF(AND(Table13[[#This Row],[Average_amount_spent_per_visit_last_3_months]]&gt;=1,Table13[[#This Row],[Average_amount_spent_per_visit_last_3_months]]&lt;=999),1,0)</f>
        <v>1</v>
      </c>
      <c r="AR677" s="3">
        <f>IF(AND(Table13[[#This Row],[Average_amount_spent_per_visit_last_3_months]]&gt;=1000,Table13[[#This Row],[Average_amount_spent_per_visit_last_3_months]]&lt;=6700),1,0)</f>
        <v>0</v>
      </c>
      <c r="AS677">
        <v>2</v>
      </c>
      <c r="AT677">
        <v>33</v>
      </c>
      <c r="AU677">
        <f>IF(AND(Table13[[#This Row],[Age]]&gt;=18,Table13[[#This Row],[Age]]&lt;=25),1,0)</f>
        <v>0</v>
      </c>
      <c r="AV677">
        <f>IF(AND(Table13[[#This Row],[Age]]&gt;=26,Table13[[#This Row],[Age]]&lt;=35),1,0)</f>
        <v>1</v>
      </c>
      <c r="AW677">
        <f>IF(AND(Table13[[#This Row],[Age]]&gt;=36,Table13[[#This Row],[Age]]&lt;=45),1,0)</f>
        <v>0</v>
      </c>
      <c r="AX677">
        <f>IF(AND(Table13[[#This Row],[Age]]&gt;=46,Table13[[#This Row],[Age]]&lt;=55),1,0)</f>
        <v>0</v>
      </c>
      <c r="AY677">
        <f>IF(AND(Table13[[#This Row],[Age]]&gt;=56,Table13[[#This Row],[Age]]&lt;=67),1,0)</f>
        <v>0</v>
      </c>
      <c r="AZ677" t="s">
        <v>25</v>
      </c>
      <c r="BA677">
        <f>IF(Table13[[#This Row],[Marital Status]]="Married",1,0)</f>
        <v>1</v>
      </c>
      <c r="BB677">
        <f>IF(Table13[[#This Row],[Marital Status]]="Single",1,0)</f>
        <v>0</v>
      </c>
      <c r="BC677" t="s">
        <v>27</v>
      </c>
      <c r="BD677">
        <f>IF(Table13[[#This Row],[gender]]="Male",1,0)</f>
        <v>1</v>
      </c>
      <c r="BE677">
        <f>IF(Table13[[#This Row],[gender]]="Female",1,0)</f>
        <v>0</v>
      </c>
      <c r="BF677" t="s">
        <v>19</v>
      </c>
      <c r="BG677">
        <f>IF(Table13[[#This Row],[Highest level of Education]]="Did not attend school",1,0)</f>
        <v>0</v>
      </c>
      <c r="BH677">
        <f>IF(Table13[[#This Row],[Highest level of Education]]="K12 completed",1,0)</f>
        <v>0</v>
      </c>
      <c r="BI677">
        <f>IF(Table13[[#This Row],[Highest level of Education]]="High School Completed",1,0)</f>
        <v>0</v>
      </c>
      <c r="BJ677">
        <f>IF(Table13[[#This Row],[Highest level of Education]]="Technical Diploma/Partially completed College",1,0)</f>
        <v>0</v>
      </c>
      <c r="BK677">
        <f>IF(Table13[[#This Row],[Highest level of Education]]="University/College Degree",1,0)</f>
        <v>1</v>
      </c>
      <c r="BL677">
        <f>IF(Table13[[#This Row],[Highest level of Education]]="Post-graduate education",1,0)</f>
        <v>0</v>
      </c>
      <c r="BM677">
        <v>4</v>
      </c>
      <c r="BN677">
        <v>1</v>
      </c>
      <c r="BO677">
        <v>5</v>
      </c>
      <c r="BP677">
        <f>IF(Table13[[#This Row],[Monthly_Income 1_5500 2_8000 3_11000 4_15000 5_20000 6_27000 7_35000 8_5000 9_51000 98_0]]=1,1,0)</f>
        <v>0</v>
      </c>
      <c r="BQ677">
        <f>IF(Table13[[#This Row],[Monthly_Income 1_5500 2_8000 3_11000 4_15000 5_20000 6_27000 7_35000 8_5000 9_51000 98_0]]=2,1,0)</f>
        <v>0</v>
      </c>
      <c r="BR677">
        <f>IF(Table13[[#This Row],[Monthly_Income 1_5500 2_8000 3_11000 4_15000 5_20000 6_27000 7_35000 8_5000 9_51000 98_0]]=3,1,0)</f>
        <v>0</v>
      </c>
      <c r="BS677">
        <f>IF(Table13[[#This Row],[Monthly_Income 1_5500 2_8000 3_11000 4_15000 5_20000 6_27000 7_35000 8_5000 9_51000 98_0]]=4,1,0)</f>
        <v>0</v>
      </c>
      <c r="BT677">
        <f>IF(Table13[[#This Row],[Monthly_Income 1_5500 2_8000 3_11000 4_15000 5_20000 6_27000 7_35000 8_5000 9_51000 98_0]]=5,1,0)</f>
        <v>1</v>
      </c>
      <c r="BU677">
        <f>IF(Table13[[#This Row],[Monthly_Income 1_5500 2_8000 3_11000 4_15000 5_20000 6_27000 7_35000 8_5000 9_51000 98_0]]=6,1,0)</f>
        <v>0</v>
      </c>
      <c r="BV677">
        <f>IF(Table13[[#This Row],[Monthly_Income 1_5500 2_8000 3_11000 4_15000 5_20000 6_27000 7_35000 8_5000 9_51000 98_0]]=7,1,0)</f>
        <v>0</v>
      </c>
      <c r="BW677">
        <f>IF(Table13[[#This Row],[Monthly_Income 1_5500 2_8000 3_11000 4_15000 5_20000 6_27000 7_35000 8_5000 9_51000 98_0]]=8,1,0)</f>
        <v>0</v>
      </c>
      <c r="BX677">
        <f>IF(Table13[[#This Row],[Monthly_Income 1_5500 2_8000 3_11000 4_15000 5_20000 6_27000 7_35000 8_5000 9_51000 98_0]]=9,1,0)</f>
        <v>0</v>
      </c>
      <c r="BY677">
        <f>IF(Table13[[#This Row],[Monthly_Income 1_5500 2_8000 3_11000 4_15000 5_20000 6_27000 7_35000 8_5000 9_51000 98_0]]=98,1,0)</f>
        <v>0</v>
      </c>
      <c r="BZ677">
        <v>7</v>
      </c>
      <c r="CA677">
        <f>IF(Table13[[#This Row],[Monthly_Household_Income]]=1,1,0)</f>
        <v>0</v>
      </c>
      <c r="CB677">
        <f>IF(Table13[[#This Row],[Monthly_Household_Income]]=2,1,0)</f>
        <v>0</v>
      </c>
      <c r="CC677">
        <f>IF(Table13[[#This Row],[Monthly_Household_Income]]=3,1,0)</f>
        <v>0</v>
      </c>
      <c r="CD677">
        <f>IF(Table13[[#This Row],[Monthly_Household_Income]]=4,1,0)</f>
        <v>0</v>
      </c>
      <c r="CE677">
        <f>IF(Table13[[#This Row],[Monthly_Household_Income]]=5,1,0)</f>
        <v>0</v>
      </c>
      <c r="CF677">
        <f>IF(Table13[[#This Row],[Monthly_Household_Income]]=6,1,0)</f>
        <v>0</v>
      </c>
      <c r="CG677">
        <f>IF(Table13[[#This Row],[Monthly_Household_Income]]=7,1,0)</f>
        <v>1</v>
      </c>
      <c r="CH677">
        <f>IF(Table13[[#This Row],[Monthly_Household_Income]]=8,1,0)</f>
        <v>0</v>
      </c>
      <c r="CI677">
        <f>IF(Table13[[#This Row],[Monthly_Household_Income]]=9,1,0)</f>
        <v>0</v>
      </c>
      <c r="CJ677">
        <f>IF(Table13[[#This Row],[Monthly_Household_Income]]=98,1,0)</f>
        <v>0</v>
      </c>
    </row>
    <row r="678" spans="1:88">
      <c r="A678">
        <v>2476</v>
      </c>
      <c r="B678" s="1">
        <v>42974</v>
      </c>
      <c r="C678" t="s">
        <v>39</v>
      </c>
      <c r="D678">
        <v>9</v>
      </c>
      <c r="E678">
        <v>10</v>
      </c>
      <c r="F678">
        <v>10</v>
      </c>
      <c r="G678">
        <v>9</v>
      </c>
      <c r="H678">
        <v>7</v>
      </c>
      <c r="I678">
        <v>9</v>
      </c>
      <c r="J678" t="s">
        <v>15</v>
      </c>
      <c r="K678">
        <v>10</v>
      </c>
      <c r="L678">
        <v>8</v>
      </c>
      <c r="M678">
        <v>9</v>
      </c>
      <c r="N678">
        <v>9</v>
      </c>
      <c r="O678">
        <v>10</v>
      </c>
      <c r="P678">
        <v>8</v>
      </c>
      <c r="Q678">
        <v>9</v>
      </c>
      <c r="R678">
        <v>8</v>
      </c>
      <c r="S678">
        <v>8</v>
      </c>
      <c r="T678">
        <v>9</v>
      </c>
      <c r="U678">
        <v>8</v>
      </c>
      <c r="V678">
        <v>8</v>
      </c>
      <c r="W678">
        <v>9</v>
      </c>
      <c r="X678">
        <v>8</v>
      </c>
      <c r="Y678">
        <v>8</v>
      </c>
      <c r="Z678">
        <v>9</v>
      </c>
      <c r="AA678">
        <v>8</v>
      </c>
      <c r="AB678">
        <v>8</v>
      </c>
      <c r="AC678">
        <v>1</v>
      </c>
      <c r="AD678">
        <f>IF(Table13[[#This Row],[payment]]=1,1,0)</f>
        <v>1</v>
      </c>
      <c r="AE678">
        <f>IF(Table13[[#This Row],[payment]]=2,1,0)</f>
        <v>0</v>
      </c>
      <c r="AF678">
        <f>IF(Table13[[#This Row],[payment]]=3,1,0)</f>
        <v>0</v>
      </c>
      <c r="AG678">
        <v>5</v>
      </c>
      <c r="AH678">
        <f>IF(Table13[[#This Row],[method_payment]]=1,1,0)</f>
        <v>0</v>
      </c>
      <c r="AI678">
        <f>IF(Table13[[#This Row],[method_payment]]=2,1,0)</f>
        <v>0</v>
      </c>
      <c r="AJ678">
        <f>IF(Table13[[#This Row],[method_payment]]=3,1,0)</f>
        <v>0</v>
      </c>
      <c r="AK678">
        <f>IF(Table13[[#This Row],[method_payment]]=5,1,0)</f>
        <v>1</v>
      </c>
      <c r="AL678">
        <f>IF(Table13[[#This Row],[method_payment]]=6,1,0)</f>
        <v>0</v>
      </c>
      <c r="AM678" t="s">
        <v>16</v>
      </c>
      <c r="AN678" t="s">
        <v>16</v>
      </c>
      <c r="AO678">
        <v>2</v>
      </c>
      <c r="AP678" s="2">
        <v>136.5</v>
      </c>
      <c r="AQ678" s="3">
        <f>IF(AND(Table13[[#This Row],[Average_amount_spent_per_visit_last_3_months]]&gt;=1,Table13[[#This Row],[Average_amount_spent_per_visit_last_3_months]]&lt;=999),1,0)</f>
        <v>1</v>
      </c>
      <c r="AR678" s="3">
        <f>IF(AND(Table13[[#This Row],[Average_amount_spent_per_visit_last_3_months]]&gt;=1000,Table13[[#This Row],[Average_amount_spent_per_visit_last_3_months]]&lt;=6700),1,0)</f>
        <v>0</v>
      </c>
      <c r="AS678">
        <v>2</v>
      </c>
      <c r="AT678">
        <v>43</v>
      </c>
      <c r="AU678">
        <f>IF(AND(Table13[[#This Row],[Age]]&gt;=18,Table13[[#This Row],[Age]]&lt;=25),1,0)</f>
        <v>0</v>
      </c>
      <c r="AV678">
        <f>IF(AND(Table13[[#This Row],[Age]]&gt;=26,Table13[[#This Row],[Age]]&lt;=35),1,0)</f>
        <v>0</v>
      </c>
      <c r="AW678">
        <f>IF(AND(Table13[[#This Row],[Age]]&gt;=36,Table13[[#This Row],[Age]]&lt;=45),1,0)</f>
        <v>1</v>
      </c>
      <c r="AX678">
        <f>IF(AND(Table13[[#This Row],[Age]]&gt;=46,Table13[[#This Row],[Age]]&lt;=55),1,0)</f>
        <v>0</v>
      </c>
      <c r="AY678">
        <f>IF(AND(Table13[[#This Row],[Age]]&gt;=56,Table13[[#This Row],[Age]]&lt;=67),1,0)</f>
        <v>0</v>
      </c>
      <c r="AZ678" t="s">
        <v>25</v>
      </c>
      <c r="BA678">
        <f>IF(Table13[[#This Row],[Marital Status]]="Married",1,0)</f>
        <v>1</v>
      </c>
      <c r="BB678">
        <f>IF(Table13[[#This Row],[Marital Status]]="Single",1,0)</f>
        <v>0</v>
      </c>
      <c r="BC678" t="s">
        <v>28</v>
      </c>
      <c r="BD678">
        <f>IF(Table13[[#This Row],[gender]]="Male",1,0)</f>
        <v>0</v>
      </c>
      <c r="BE678">
        <f>IF(Table13[[#This Row],[gender]]="Female",1,0)</f>
        <v>1</v>
      </c>
      <c r="BF678" t="s">
        <v>18</v>
      </c>
      <c r="BG678">
        <f>IF(Table13[[#This Row],[Highest level of Education]]="Did not attend school",1,0)</f>
        <v>0</v>
      </c>
      <c r="BH678">
        <f>IF(Table13[[#This Row],[Highest level of Education]]="K12 completed",1,0)</f>
        <v>0</v>
      </c>
      <c r="BI678">
        <f>IF(Table13[[#This Row],[Highest level of Education]]="High School Completed",1,0)</f>
        <v>0</v>
      </c>
      <c r="BJ678">
        <f>IF(Table13[[#This Row],[Highest level of Education]]="Technical Diploma/Partially completed College",1,0)</f>
        <v>0</v>
      </c>
      <c r="BK678">
        <f>IF(Table13[[#This Row],[Highest level of Education]]="University/College Degree",1,0)</f>
        <v>0</v>
      </c>
      <c r="BL678">
        <f>IF(Table13[[#This Row],[Highest level of Education]]="Post-graduate education",1,0)</f>
        <v>1</v>
      </c>
      <c r="BM678">
        <v>2</v>
      </c>
      <c r="BN678">
        <v>2</v>
      </c>
      <c r="BO678">
        <v>2</v>
      </c>
      <c r="BP678">
        <f>IF(Table13[[#This Row],[Monthly_Income 1_5500 2_8000 3_11000 4_15000 5_20000 6_27000 7_35000 8_5000 9_51000 98_0]]=1,1,0)</f>
        <v>0</v>
      </c>
      <c r="BQ678">
        <f>IF(Table13[[#This Row],[Monthly_Income 1_5500 2_8000 3_11000 4_15000 5_20000 6_27000 7_35000 8_5000 9_51000 98_0]]=2,1,0)</f>
        <v>1</v>
      </c>
      <c r="BR678">
        <f>IF(Table13[[#This Row],[Monthly_Income 1_5500 2_8000 3_11000 4_15000 5_20000 6_27000 7_35000 8_5000 9_51000 98_0]]=3,1,0)</f>
        <v>0</v>
      </c>
      <c r="BS678">
        <f>IF(Table13[[#This Row],[Monthly_Income 1_5500 2_8000 3_11000 4_15000 5_20000 6_27000 7_35000 8_5000 9_51000 98_0]]=4,1,0)</f>
        <v>0</v>
      </c>
      <c r="BT678">
        <f>IF(Table13[[#This Row],[Monthly_Income 1_5500 2_8000 3_11000 4_15000 5_20000 6_27000 7_35000 8_5000 9_51000 98_0]]=5,1,0)</f>
        <v>0</v>
      </c>
      <c r="BU678">
        <f>IF(Table13[[#This Row],[Monthly_Income 1_5500 2_8000 3_11000 4_15000 5_20000 6_27000 7_35000 8_5000 9_51000 98_0]]=6,1,0)</f>
        <v>0</v>
      </c>
      <c r="BV678">
        <f>IF(Table13[[#This Row],[Monthly_Income 1_5500 2_8000 3_11000 4_15000 5_20000 6_27000 7_35000 8_5000 9_51000 98_0]]=7,1,0)</f>
        <v>0</v>
      </c>
      <c r="BW678">
        <f>IF(Table13[[#This Row],[Monthly_Income 1_5500 2_8000 3_11000 4_15000 5_20000 6_27000 7_35000 8_5000 9_51000 98_0]]=8,1,0)</f>
        <v>0</v>
      </c>
      <c r="BX678">
        <f>IF(Table13[[#This Row],[Monthly_Income 1_5500 2_8000 3_11000 4_15000 5_20000 6_27000 7_35000 8_5000 9_51000 98_0]]=9,1,0)</f>
        <v>0</v>
      </c>
      <c r="BY678">
        <f>IF(Table13[[#This Row],[Monthly_Income 1_5500 2_8000 3_11000 4_15000 5_20000 6_27000 7_35000 8_5000 9_51000 98_0]]=98,1,0)</f>
        <v>0</v>
      </c>
      <c r="BZ678">
        <v>9</v>
      </c>
      <c r="CA678">
        <f>IF(Table13[[#This Row],[Monthly_Household_Income]]=1,1,0)</f>
        <v>0</v>
      </c>
      <c r="CB678">
        <f>IF(Table13[[#This Row],[Monthly_Household_Income]]=2,1,0)</f>
        <v>0</v>
      </c>
      <c r="CC678">
        <f>IF(Table13[[#This Row],[Monthly_Household_Income]]=3,1,0)</f>
        <v>0</v>
      </c>
      <c r="CD678">
        <f>IF(Table13[[#This Row],[Monthly_Household_Income]]=4,1,0)</f>
        <v>0</v>
      </c>
      <c r="CE678">
        <f>IF(Table13[[#This Row],[Monthly_Household_Income]]=5,1,0)</f>
        <v>0</v>
      </c>
      <c r="CF678">
        <f>IF(Table13[[#This Row],[Monthly_Household_Income]]=6,1,0)</f>
        <v>0</v>
      </c>
      <c r="CG678">
        <f>IF(Table13[[#This Row],[Monthly_Household_Income]]=7,1,0)</f>
        <v>0</v>
      </c>
      <c r="CH678">
        <f>IF(Table13[[#This Row],[Monthly_Household_Income]]=8,1,0)</f>
        <v>0</v>
      </c>
      <c r="CI678">
        <f>IF(Table13[[#This Row],[Monthly_Household_Income]]=9,1,0)</f>
        <v>1</v>
      </c>
      <c r="CJ678">
        <f>IF(Table13[[#This Row],[Monthly_Household_Income]]=98,1,0)</f>
        <v>0</v>
      </c>
    </row>
    <row r="679" spans="1:88">
      <c r="A679">
        <v>2478</v>
      </c>
      <c r="B679" s="1">
        <v>43099</v>
      </c>
      <c r="C679" t="s">
        <v>33</v>
      </c>
      <c r="D679">
        <v>7</v>
      </c>
      <c r="E679">
        <v>8</v>
      </c>
      <c r="F679">
        <v>7</v>
      </c>
      <c r="G679">
        <v>7</v>
      </c>
      <c r="H679">
        <v>7</v>
      </c>
      <c r="I679">
        <v>7</v>
      </c>
      <c r="J679" t="s">
        <v>15</v>
      </c>
      <c r="K679">
        <v>8</v>
      </c>
      <c r="L679">
        <v>6</v>
      </c>
      <c r="M679">
        <v>6</v>
      </c>
      <c r="N679">
        <v>8</v>
      </c>
      <c r="O679">
        <v>7</v>
      </c>
      <c r="P679">
        <v>7</v>
      </c>
      <c r="Q679">
        <v>8</v>
      </c>
      <c r="R679">
        <v>6</v>
      </c>
      <c r="S679">
        <v>7</v>
      </c>
      <c r="T679">
        <v>7</v>
      </c>
      <c r="U679">
        <v>8</v>
      </c>
      <c r="V679">
        <v>6</v>
      </c>
      <c r="W679">
        <v>7</v>
      </c>
      <c r="X679">
        <v>7</v>
      </c>
      <c r="Y679">
        <v>8</v>
      </c>
      <c r="Z679">
        <v>6</v>
      </c>
      <c r="AA679">
        <v>7</v>
      </c>
      <c r="AB679">
        <v>7</v>
      </c>
      <c r="AC679">
        <v>1</v>
      </c>
      <c r="AD679">
        <f>IF(Table13[[#This Row],[payment]]=1,1,0)</f>
        <v>1</v>
      </c>
      <c r="AE679">
        <f>IF(Table13[[#This Row],[payment]]=2,1,0)</f>
        <v>0</v>
      </c>
      <c r="AF679">
        <f>IF(Table13[[#This Row],[payment]]=3,1,0)</f>
        <v>0</v>
      </c>
      <c r="AG679">
        <v>1</v>
      </c>
      <c r="AH679">
        <f>IF(Table13[[#This Row],[method_payment]]=1,1,0)</f>
        <v>1</v>
      </c>
      <c r="AI679">
        <f>IF(Table13[[#This Row],[method_payment]]=2,1,0)</f>
        <v>0</v>
      </c>
      <c r="AJ679">
        <f>IF(Table13[[#This Row],[method_payment]]=3,1,0)</f>
        <v>0</v>
      </c>
      <c r="AK679">
        <f>IF(Table13[[#This Row],[method_payment]]=5,1,0)</f>
        <v>0</v>
      </c>
      <c r="AL679">
        <f>IF(Table13[[#This Row],[method_payment]]=6,1,0)</f>
        <v>0</v>
      </c>
      <c r="AM679" t="s">
        <v>15</v>
      </c>
      <c r="AN679" t="s">
        <v>16</v>
      </c>
      <c r="AO679">
        <v>3</v>
      </c>
      <c r="AP679" s="2">
        <v>202</v>
      </c>
      <c r="AQ679" s="3">
        <f>IF(AND(Table13[[#This Row],[Average_amount_spent_per_visit_last_3_months]]&gt;=1,Table13[[#This Row],[Average_amount_spent_per_visit_last_3_months]]&lt;=999),1,0)</f>
        <v>1</v>
      </c>
      <c r="AR679" s="3">
        <f>IF(AND(Table13[[#This Row],[Average_amount_spent_per_visit_last_3_months]]&gt;=1000,Table13[[#This Row],[Average_amount_spent_per_visit_last_3_months]]&lt;=6700),1,0)</f>
        <v>0</v>
      </c>
      <c r="AS679">
        <v>2</v>
      </c>
      <c r="AT679">
        <v>42</v>
      </c>
      <c r="AU679">
        <f>IF(AND(Table13[[#This Row],[Age]]&gt;=18,Table13[[#This Row],[Age]]&lt;=25),1,0)</f>
        <v>0</v>
      </c>
      <c r="AV679">
        <f>IF(AND(Table13[[#This Row],[Age]]&gt;=26,Table13[[#This Row],[Age]]&lt;=35),1,0)</f>
        <v>0</v>
      </c>
      <c r="AW679">
        <f>IF(AND(Table13[[#This Row],[Age]]&gt;=36,Table13[[#This Row],[Age]]&lt;=45),1,0)</f>
        <v>1</v>
      </c>
      <c r="AX679">
        <f>IF(AND(Table13[[#This Row],[Age]]&gt;=46,Table13[[#This Row],[Age]]&lt;=55),1,0)</f>
        <v>0</v>
      </c>
      <c r="AY679">
        <f>IF(AND(Table13[[#This Row],[Age]]&gt;=56,Table13[[#This Row],[Age]]&lt;=67),1,0)</f>
        <v>0</v>
      </c>
      <c r="AZ679" t="s">
        <v>25</v>
      </c>
      <c r="BA679">
        <f>IF(Table13[[#This Row],[Marital Status]]="Married",1,0)</f>
        <v>1</v>
      </c>
      <c r="BB679">
        <f>IF(Table13[[#This Row],[Marital Status]]="Single",1,0)</f>
        <v>0</v>
      </c>
      <c r="BC679" t="s">
        <v>27</v>
      </c>
      <c r="BD679">
        <f>IF(Table13[[#This Row],[gender]]="Male",1,0)</f>
        <v>1</v>
      </c>
      <c r="BE679">
        <f>IF(Table13[[#This Row],[gender]]="Female",1,0)</f>
        <v>0</v>
      </c>
      <c r="BF679" t="s">
        <v>23</v>
      </c>
      <c r="BG679">
        <f>IF(Table13[[#This Row],[Highest level of Education]]="Did not attend school",1,0)</f>
        <v>0</v>
      </c>
      <c r="BH679">
        <f>IF(Table13[[#This Row],[Highest level of Education]]="K12 completed",1,0)</f>
        <v>0</v>
      </c>
      <c r="BI679">
        <f>IF(Table13[[#This Row],[Highest level of Education]]="High School Completed",1,0)</f>
        <v>0</v>
      </c>
      <c r="BJ679">
        <f>IF(Table13[[#This Row],[Highest level of Education]]="Technical Diploma/Partially completed College",1,0)</f>
        <v>1</v>
      </c>
      <c r="BK679">
        <f>IF(Table13[[#This Row],[Highest level of Education]]="University/College Degree",1,0)</f>
        <v>0</v>
      </c>
      <c r="BL679">
        <f>IF(Table13[[#This Row],[Highest level of Education]]="Post-graduate education",1,0)</f>
        <v>0</v>
      </c>
      <c r="BM679">
        <v>3</v>
      </c>
      <c r="BN679">
        <v>1</v>
      </c>
      <c r="BO679">
        <v>4</v>
      </c>
      <c r="BP679">
        <f>IF(Table13[[#This Row],[Monthly_Income 1_5500 2_8000 3_11000 4_15000 5_20000 6_27000 7_35000 8_5000 9_51000 98_0]]=1,1,0)</f>
        <v>0</v>
      </c>
      <c r="BQ679">
        <f>IF(Table13[[#This Row],[Monthly_Income 1_5500 2_8000 3_11000 4_15000 5_20000 6_27000 7_35000 8_5000 9_51000 98_0]]=2,1,0)</f>
        <v>0</v>
      </c>
      <c r="BR679">
        <f>IF(Table13[[#This Row],[Monthly_Income 1_5500 2_8000 3_11000 4_15000 5_20000 6_27000 7_35000 8_5000 9_51000 98_0]]=3,1,0)</f>
        <v>0</v>
      </c>
      <c r="BS679">
        <f>IF(Table13[[#This Row],[Monthly_Income 1_5500 2_8000 3_11000 4_15000 5_20000 6_27000 7_35000 8_5000 9_51000 98_0]]=4,1,0)</f>
        <v>1</v>
      </c>
      <c r="BT679">
        <f>IF(Table13[[#This Row],[Monthly_Income 1_5500 2_8000 3_11000 4_15000 5_20000 6_27000 7_35000 8_5000 9_51000 98_0]]=5,1,0)</f>
        <v>0</v>
      </c>
      <c r="BU679">
        <f>IF(Table13[[#This Row],[Monthly_Income 1_5500 2_8000 3_11000 4_15000 5_20000 6_27000 7_35000 8_5000 9_51000 98_0]]=6,1,0)</f>
        <v>0</v>
      </c>
      <c r="BV679">
        <f>IF(Table13[[#This Row],[Monthly_Income 1_5500 2_8000 3_11000 4_15000 5_20000 6_27000 7_35000 8_5000 9_51000 98_0]]=7,1,0)</f>
        <v>0</v>
      </c>
      <c r="BW679">
        <f>IF(Table13[[#This Row],[Monthly_Income 1_5500 2_8000 3_11000 4_15000 5_20000 6_27000 7_35000 8_5000 9_51000 98_0]]=8,1,0)</f>
        <v>0</v>
      </c>
      <c r="BX679">
        <f>IF(Table13[[#This Row],[Monthly_Income 1_5500 2_8000 3_11000 4_15000 5_20000 6_27000 7_35000 8_5000 9_51000 98_0]]=9,1,0)</f>
        <v>0</v>
      </c>
      <c r="BY679">
        <f>IF(Table13[[#This Row],[Monthly_Income 1_5500 2_8000 3_11000 4_15000 5_20000 6_27000 7_35000 8_5000 9_51000 98_0]]=98,1,0)</f>
        <v>0</v>
      </c>
      <c r="BZ679">
        <v>5</v>
      </c>
      <c r="CA679">
        <f>IF(Table13[[#This Row],[Monthly_Household_Income]]=1,1,0)</f>
        <v>0</v>
      </c>
      <c r="CB679">
        <f>IF(Table13[[#This Row],[Monthly_Household_Income]]=2,1,0)</f>
        <v>0</v>
      </c>
      <c r="CC679">
        <f>IF(Table13[[#This Row],[Monthly_Household_Income]]=3,1,0)</f>
        <v>0</v>
      </c>
      <c r="CD679">
        <f>IF(Table13[[#This Row],[Monthly_Household_Income]]=4,1,0)</f>
        <v>0</v>
      </c>
      <c r="CE679">
        <f>IF(Table13[[#This Row],[Monthly_Household_Income]]=5,1,0)</f>
        <v>1</v>
      </c>
      <c r="CF679">
        <f>IF(Table13[[#This Row],[Monthly_Household_Income]]=6,1,0)</f>
        <v>0</v>
      </c>
      <c r="CG679">
        <f>IF(Table13[[#This Row],[Monthly_Household_Income]]=7,1,0)</f>
        <v>0</v>
      </c>
      <c r="CH679">
        <f>IF(Table13[[#This Row],[Monthly_Household_Income]]=8,1,0)</f>
        <v>0</v>
      </c>
      <c r="CI679">
        <f>IF(Table13[[#This Row],[Monthly_Household_Income]]=9,1,0)</f>
        <v>0</v>
      </c>
      <c r="CJ679">
        <f>IF(Table13[[#This Row],[Monthly_Household_Income]]=98,1,0)</f>
        <v>0</v>
      </c>
    </row>
    <row r="680" spans="1:88">
      <c r="A680">
        <v>2480</v>
      </c>
      <c r="B680" s="1">
        <v>43003</v>
      </c>
      <c r="C680" t="s">
        <v>39</v>
      </c>
      <c r="D680">
        <v>6</v>
      </c>
      <c r="E680">
        <v>7</v>
      </c>
      <c r="F680">
        <v>8</v>
      </c>
      <c r="G680">
        <v>7</v>
      </c>
      <c r="H680">
        <v>7</v>
      </c>
      <c r="I680">
        <v>8</v>
      </c>
      <c r="J680" t="s">
        <v>15</v>
      </c>
      <c r="K680">
        <v>8</v>
      </c>
      <c r="L680">
        <v>9</v>
      </c>
      <c r="M680">
        <v>7</v>
      </c>
      <c r="N680">
        <v>8</v>
      </c>
      <c r="O680">
        <v>8</v>
      </c>
      <c r="P680">
        <v>6</v>
      </c>
      <c r="Q680">
        <v>8</v>
      </c>
      <c r="R680">
        <v>7</v>
      </c>
      <c r="S680">
        <v>8</v>
      </c>
      <c r="T680">
        <v>7</v>
      </c>
      <c r="U680">
        <v>8</v>
      </c>
      <c r="V680">
        <v>8</v>
      </c>
      <c r="W680">
        <v>8</v>
      </c>
      <c r="X680">
        <v>9</v>
      </c>
      <c r="Y680">
        <v>8</v>
      </c>
      <c r="Z680">
        <v>9</v>
      </c>
      <c r="AA680">
        <v>7</v>
      </c>
      <c r="AB680">
        <v>7</v>
      </c>
      <c r="AC680">
        <v>2</v>
      </c>
      <c r="AD680">
        <f>IF(Table13[[#This Row],[payment]]=1,1,0)</f>
        <v>0</v>
      </c>
      <c r="AE680">
        <f>IF(Table13[[#This Row],[payment]]=2,1,0)</f>
        <v>1</v>
      </c>
      <c r="AF680">
        <f>IF(Table13[[#This Row],[payment]]=3,1,0)</f>
        <v>0</v>
      </c>
      <c r="AG680">
        <v>5</v>
      </c>
      <c r="AH680">
        <f>IF(Table13[[#This Row],[method_payment]]=1,1,0)</f>
        <v>0</v>
      </c>
      <c r="AI680">
        <f>IF(Table13[[#This Row],[method_payment]]=2,1,0)</f>
        <v>0</v>
      </c>
      <c r="AJ680">
        <f>IF(Table13[[#This Row],[method_payment]]=3,1,0)</f>
        <v>0</v>
      </c>
      <c r="AK680">
        <f>IF(Table13[[#This Row],[method_payment]]=5,1,0)</f>
        <v>1</v>
      </c>
      <c r="AL680">
        <f>IF(Table13[[#This Row],[method_payment]]=6,1,0)</f>
        <v>0</v>
      </c>
      <c r="AM680" t="s">
        <v>16</v>
      </c>
      <c r="AN680" t="s">
        <v>16</v>
      </c>
      <c r="AO680">
        <v>1</v>
      </c>
      <c r="AP680" s="2">
        <v>319.13</v>
      </c>
      <c r="AQ680" s="3">
        <f>IF(AND(Table13[[#This Row],[Average_amount_spent_per_visit_last_3_months]]&gt;=1,Table13[[#This Row],[Average_amount_spent_per_visit_last_3_months]]&lt;=999),1,0)</f>
        <v>1</v>
      </c>
      <c r="AR680" s="3">
        <f>IF(AND(Table13[[#This Row],[Average_amount_spent_per_visit_last_3_months]]&gt;=1000,Table13[[#This Row],[Average_amount_spent_per_visit_last_3_months]]&lt;=6700),1,0)</f>
        <v>0</v>
      </c>
      <c r="AS680">
        <v>3</v>
      </c>
      <c r="AT680">
        <v>30</v>
      </c>
      <c r="AU680">
        <f>IF(AND(Table13[[#This Row],[Age]]&gt;=18,Table13[[#This Row],[Age]]&lt;=25),1,0)</f>
        <v>0</v>
      </c>
      <c r="AV680">
        <f>IF(AND(Table13[[#This Row],[Age]]&gt;=26,Table13[[#This Row],[Age]]&lt;=35),1,0)</f>
        <v>1</v>
      </c>
      <c r="AW680">
        <f>IF(AND(Table13[[#This Row],[Age]]&gt;=36,Table13[[#This Row],[Age]]&lt;=45),1,0)</f>
        <v>0</v>
      </c>
      <c r="AX680">
        <f>IF(AND(Table13[[#This Row],[Age]]&gt;=46,Table13[[#This Row],[Age]]&lt;=55),1,0)</f>
        <v>0</v>
      </c>
      <c r="AY680">
        <f>IF(AND(Table13[[#This Row],[Age]]&gt;=56,Table13[[#This Row],[Age]]&lt;=67),1,0)</f>
        <v>0</v>
      </c>
      <c r="AZ680" t="s">
        <v>24</v>
      </c>
      <c r="BA680">
        <f>IF(Table13[[#This Row],[Marital Status]]="Married",1,0)</f>
        <v>0</v>
      </c>
      <c r="BB680">
        <f>IF(Table13[[#This Row],[Marital Status]]="Single",1,0)</f>
        <v>1</v>
      </c>
      <c r="BC680" t="s">
        <v>27</v>
      </c>
      <c r="BD680">
        <f>IF(Table13[[#This Row],[gender]]="Male",1,0)</f>
        <v>1</v>
      </c>
      <c r="BE680">
        <f>IF(Table13[[#This Row],[gender]]="Female",1,0)</f>
        <v>0</v>
      </c>
      <c r="BF680" t="s">
        <v>19</v>
      </c>
      <c r="BG680">
        <f>IF(Table13[[#This Row],[Highest level of Education]]="Did not attend school",1,0)</f>
        <v>0</v>
      </c>
      <c r="BH680">
        <f>IF(Table13[[#This Row],[Highest level of Education]]="K12 completed",1,0)</f>
        <v>0</v>
      </c>
      <c r="BI680">
        <f>IF(Table13[[#This Row],[Highest level of Education]]="High School Completed",1,0)</f>
        <v>0</v>
      </c>
      <c r="BJ680">
        <f>IF(Table13[[#This Row],[Highest level of Education]]="Technical Diploma/Partially completed College",1,0)</f>
        <v>0</v>
      </c>
      <c r="BK680">
        <f>IF(Table13[[#This Row],[Highest level of Education]]="University/College Degree",1,0)</f>
        <v>1</v>
      </c>
      <c r="BL680">
        <f>IF(Table13[[#This Row],[Highest level of Education]]="Post-graduate education",1,0)</f>
        <v>0</v>
      </c>
      <c r="BM680">
        <v>0</v>
      </c>
      <c r="BN680">
        <v>1</v>
      </c>
      <c r="BO680">
        <v>3</v>
      </c>
      <c r="BP680">
        <f>IF(Table13[[#This Row],[Monthly_Income 1_5500 2_8000 3_11000 4_15000 5_20000 6_27000 7_35000 8_5000 9_51000 98_0]]=1,1,0)</f>
        <v>0</v>
      </c>
      <c r="BQ680">
        <f>IF(Table13[[#This Row],[Monthly_Income 1_5500 2_8000 3_11000 4_15000 5_20000 6_27000 7_35000 8_5000 9_51000 98_0]]=2,1,0)</f>
        <v>0</v>
      </c>
      <c r="BR680">
        <f>IF(Table13[[#This Row],[Monthly_Income 1_5500 2_8000 3_11000 4_15000 5_20000 6_27000 7_35000 8_5000 9_51000 98_0]]=3,1,0)</f>
        <v>1</v>
      </c>
      <c r="BS680">
        <f>IF(Table13[[#This Row],[Monthly_Income 1_5500 2_8000 3_11000 4_15000 5_20000 6_27000 7_35000 8_5000 9_51000 98_0]]=4,1,0)</f>
        <v>0</v>
      </c>
      <c r="BT680">
        <f>IF(Table13[[#This Row],[Monthly_Income 1_5500 2_8000 3_11000 4_15000 5_20000 6_27000 7_35000 8_5000 9_51000 98_0]]=5,1,0)</f>
        <v>0</v>
      </c>
      <c r="BU680">
        <f>IF(Table13[[#This Row],[Monthly_Income 1_5500 2_8000 3_11000 4_15000 5_20000 6_27000 7_35000 8_5000 9_51000 98_0]]=6,1,0)</f>
        <v>0</v>
      </c>
      <c r="BV680">
        <f>IF(Table13[[#This Row],[Monthly_Income 1_5500 2_8000 3_11000 4_15000 5_20000 6_27000 7_35000 8_5000 9_51000 98_0]]=7,1,0)</f>
        <v>0</v>
      </c>
      <c r="BW680">
        <f>IF(Table13[[#This Row],[Monthly_Income 1_5500 2_8000 3_11000 4_15000 5_20000 6_27000 7_35000 8_5000 9_51000 98_0]]=8,1,0)</f>
        <v>0</v>
      </c>
      <c r="BX680">
        <f>IF(Table13[[#This Row],[Monthly_Income 1_5500 2_8000 3_11000 4_15000 5_20000 6_27000 7_35000 8_5000 9_51000 98_0]]=9,1,0)</f>
        <v>0</v>
      </c>
      <c r="BY680">
        <f>IF(Table13[[#This Row],[Monthly_Income 1_5500 2_8000 3_11000 4_15000 5_20000 6_27000 7_35000 8_5000 9_51000 98_0]]=98,1,0)</f>
        <v>0</v>
      </c>
      <c r="BZ680">
        <v>8</v>
      </c>
      <c r="CA680">
        <f>IF(Table13[[#This Row],[Monthly_Household_Income]]=1,1,0)</f>
        <v>0</v>
      </c>
      <c r="CB680">
        <f>IF(Table13[[#This Row],[Monthly_Household_Income]]=2,1,0)</f>
        <v>0</v>
      </c>
      <c r="CC680">
        <f>IF(Table13[[#This Row],[Monthly_Household_Income]]=3,1,0)</f>
        <v>0</v>
      </c>
      <c r="CD680">
        <f>IF(Table13[[#This Row],[Monthly_Household_Income]]=4,1,0)</f>
        <v>0</v>
      </c>
      <c r="CE680">
        <f>IF(Table13[[#This Row],[Monthly_Household_Income]]=5,1,0)</f>
        <v>0</v>
      </c>
      <c r="CF680">
        <f>IF(Table13[[#This Row],[Monthly_Household_Income]]=6,1,0)</f>
        <v>0</v>
      </c>
      <c r="CG680">
        <f>IF(Table13[[#This Row],[Monthly_Household_Income]]=7,1,0)</f>
        <v>0</v>
      </c>
      <c r="CH680">
        <f>IF(Table13[[#This Row],[Monthly_Household_Income]]=8,1,0)</f>
        <v>1</v>
      </c>
      <c r="CI680">
        <f>IF(Table13[[#This Row],[Monthly_Household_Income]]=9,1,0)</f>
        <v>0</v>
      </c>
      <c r="CJ680">
        <f>IF(Table13[[#This Row],[Monthly_Household_Income]]=98,1,0)</f>
        <v>0</v>
      </c>
    </row>
    <row r="681" spans="1:88">
      <c r="A681">
        <v>2481</v>
      </c>
      <c r="B681" s="1">
        <v>42997</v>
      </c>
      <c r="C681" t="s">
        <v>39</v>
      </c>
      <c r="D681">
        <v>8</v>
      </c>
      <c r="E681">
        <v>7</v>
      </c>
      <c r="F681">
        <v>9</v>
      </c>
      <c r="G681">
        <v>8</v>
      </c>
      <c r="H681">
        <v>7</v>
      </c>
      <c r="I681">
        <v>9</v>
      </c>
      <c r="J681" t="s">
        <v>15</v>
      </c>
      <c r="K681">
        <v>6</v>
      </c>
      <c r="L681">
        <v>8</v>
      </c>
      <c r="M681">
        <v>8</v>
      </c>
      <c r="N681">
        <v>6</v>
      </c>
      <c r="O681">
        <v>8</v>
      </c>
      <c r="P681">
        <v>6</v>
      </c>
      <c r="Q681">
        <v>6</v>
      </c>
      <c r="R681">
        <v>8</v>
      </c>
      <c r="S681">
        <v>7</v>
      </c>
      <c r="T681">
        <v>7</v>
      </c>
      <c r="U681">
        <v>7</v>
      </c>
      <c r="V681">
        <v>8</v>
      </c>
      <c r="W681">
        <v>8</v>
      </c>
      <c r="X681">
        <v>0</v>
      </c>
      <c r="Y681">
        <v>7</v>
      </c>
      <c r="Z681">
        <v>8</v>
      </c>
      <c r="AA681">
        <v>8</v>
      </c>
      <c r="AB681">
        <v>7</v>
      </c>
      <c r="AC681">
        <v>2</v>
      </c>
      <c r="AD681">
        <f>IF(Table13[[#This Row],[payment]]=1,1,0)</f>
        <v>0</v>
      </c>
      <c r="AE681">
        <f>IF(Table13[[#This Row],[payment]]=2,1,0)</f>
        <v>1</v>
      </c>
      <c r="AF681">
        <f>IF(Table13[[#This Row],[payment]]=3,1,0)</f>
        <v>0</v>
      </c>
      <c r="AG681">
        <v>1</v>
      </c>
      <c r="AH681">
        <f>IF(Table13[[#This Row],[method_payment]]=1,1,0)</f>
        <v>1</v>
      </c>
      <c r="AI681">
        <f>IF(Table13[[#This Row],[method_payment]]=2,1,0)</f>
        <v>0</v>
      </c>
      <c r="AJ681">
        <f>IF(Table13[[#This Row],[method_payment]]=3,1,0)</f>
        <v>0</v>
      </c>
      <c r="AK681">
        <f>IF(Table13[[#This Row],[method_payment]]=5,1,0)</f>
        <v>0</v>
      </c>
      <c r="AL681">
        <f>IF(Table13[[#This Row],[method_payment]]=6,1,0)</f>
        <v>0</v>
      </c>
      <c r="AM681" t="s">
        <v>16</v>
      </c>
      <c r="AN681" t="s">
        <v>15</v>
      </c>
      <c r="AO681">
        <v>1</v>
      </c>
      <c r="AP681" s="2">
        <v>380.33</v>
      </c>
      <c r="AQ681" s="3">
        <f>IF(AND(Table13[[#This Row],[Average_amount_spent_per_visit_last_3_months]]&gt;=1,Table13[[#This Row],[Average_amount_spent_per_visit_last_3_months]]&lt;=999),1,0)</f>
        <v>1</v>
      </c>
      <c r="AR681" s="3">
        <f>IF(AND(Table13[[#This Row],[Average_amount_spent_per_visit_last_3_months]]&gt;=1000,Table13[[#This Row],[Average_amount_spent_per_visit_last_3_months]]&lt;=6700),1,0)</f>
        <v>0</v>
      </c>
      <c r="AS681">
        <v>2</v>
      </c>
      <c r="AT681">
        <v>38</v>
      </c>
      <c r="AU681">
        <f>IF(AND(Table13[[#This Row],[Age]]&gt;=18,Table13[[#This Row],[Age]]&lt;=25),1,0)</f>
        <v>0</v>
      </c>
      <c r="AV681">
        <f>IF(AND(Table13[[#This Row],[Age]]&gt;=26,Table13[[#This Row],[Age]]&lt;=35),1,0)</f>
        <v>0</v>
      </c>
      <c r="AW681">
        <f>IF(AND(Table13[[#This Row],[Age]]&gt;=36,Table13[[#This Row],[Age]]&lt;=45),1,0)</f>
        <v>1</v>
      </c>
      <c r="AX681">
        <f>IF(AND(Table13[[#This Row],[Age]]&gt;=46,Table13[[#This Row],[Age]]&lt;=55),1,0)</f>
        <v>0</v>
      </c>
      <c r="AY681">
        <f>IF(AND(Table13[[#This Row],[Age]]&gt;=56,Table13[[#This Row],[Age]]&lt;=67),1,0)</f>
        <v>0</v>
      </c>
      <c r="AZ681" t="s">
        <v>25</v>
      </c>
      <c r="BA681">
        <f>IF(Table13[[#This Row],[Marital Status]]="Married",1,0)</f>
        <v>1</v>
      </c>
      <c r="BB681">
        <f>IF(Table13[[#This Row],[Marital Status]]="Single",1,0)</f>
        <v>0</v>
      </c>
      <c r="BC681" t="s">
        <v>28</v>
      </c>
      <c r="BD681">
        <f>IF(Table13[[#This Row],[gender]]="Male",1,0)</f>
        <v>0</v>
      </c>
      <c r="BE681">
        <f>IF(Table13[[#This Row],[gender]]="Female",1,0)</f>
        <v>1</v>
      </c>
      <c r="BF681" t="s">
        <v>18</v>
      </c>
      <c r="BG681">
        <f>IF(Table13[[#This Row],[Highest level of Education]]="Did not attend school",1,0)</f>
        <v>0</v>
      </c>
      <c r="BH681">
        <f>IF(Table13[[#This Row],[Highest level of Education]]="K12 completed",1,0)</f>
        <v>0</v>
      </c>
      <c r="BI681">
        <f>IF(Table13[[#This Row],[Highest level of Education]]="High School Completed",1,0)</f>
        <v>0</v>
      </c>
      <c r="BJ681">
        <f>IF(Table13[[#This Row],[Highest level of Education]]="Technical Diploma/Partially completed College",1,0)</f>
        <v>0</v>
      </c>
      <c r="BK681">
        <f>IF(Table13[[#This Row],[Highest level of Education]]="University/College Degree",1,0)</f>
        <v>0</v>
      </c>
      <c r="BL681">
        <f>IF(Table13[[#This Row],[Highest level of Education]]="Post-graduate education",1,0)</f>
        <v>1</v>
      </c>
      <c r="BM681">
        <v>3</v>
      </c>
      <c r="BN681">
        <v>1</v>
      </c>
      <c r="BO681">
        <v>5</v>
      </c>
      <c r="BP681">
        <f>IF(Table13[[#This Row],[Monthly_Income 1_5500 2_8000 3_11000 4_15000 5_20000 6_27000 7_35000 8_5000 9_51000 98_0]]=1,1,0)</f>
        <v>0</v>
      </c>
      <c r="BQ681">
        <f>IF(Table13[[#This Row],[Monthly_Income 1_5500 2_8000 3_11000 4_15000 5_20000 6_27000 7_35000 8_5000 9_51000 98_0]]=2,1,0)</f>
        <v>0</v>
      </c>
      <c r="BR681">
        <f>IF(Table13[[#This Row],[Monthly_Income 1_5500 2_8000 3_11000 4_15000 5_20000 6_27000 7_35000 8_5000 9_51000 98_0]]=3,1,0)</f>
        <v>0</v>
      </c>
      <c r="BS681">
        <f>IF(Table13[[#This Row],[Monthly_Income 1_5500 2_8000 3_11000 4_15000 5_20000 6_27000 7_35000 8_5000 9_51000 98_0]]=4,1,0)</f>
        <v>0</v>
      </c>
      <c r="BT681">
        <f>IF(Table13[[#This Row],[Monthly_Income 1_5500 2_8000 3_11000 4_15000 5_20000 6_27000 7_35000 8_5000 9_51000 98_0]]=5,1,0)</f>
        <v>1</v>
      </c>
      <c r="BU681">
        <f>IF(Table13[[#This Row],[Monthly_Income 1_5500 2_8000 3_11000 4_15000 5_20000 6_27000 7_35000 8_5000 9_51000 98_0]]=6,1,0)</f>
        <v>0</v>
      </c>
      <c r="BV681">
        <f>IF(Table13[[#This Row],[Monthly_Income 1_5500 2_8000 3_11000 4_15000 5_20000 6_27000 7_35000 8_5000 9_51000 98_0]]=7,1,0)</f>
        <v>0</v>
      </c>
      <c r="BW681">
        <f>IF(Table13[[#This Row],[Monthly_Income 1_5500 2_8000 3_11000 4_15000 5_20000 6_27000 7_35000 8_5000 9_51000 98_0]]=8,1,0)</f>
        <v>0</v>
      </c>
      <c r="BX681">
        <f>IF(Table13[[#This Row],[Monthly_Income 1_5500 2_8000 3_11000 4_15000 5_20000 6_27000 7_35000 8_5000 9_51000 98_0]]=9,1,0)</f>
        <v>0</v>
      </c>
      <c r="BY681">
        <f>IF(Table13[[#This Row],[Monthly_Income 1_5500 2_8000 3_11000 4_15000 5_20000 6_27000 7_35000 8_5000 9_51000 98_0]]=98,1,0)</f>
        <v>0</v>
      </c>
      <c r="BZ681">
        <v>8</v>
      </c>
      <c r="CA681">
        <f>IF(Table13[[#This Row],[Monthly_Household_Income]]=1,1,0)</f>
        <v>0</v>
      </c>
      <c r="CB681">
        <f>IF(Table13[[#This Row],[Monthly_Household_Income]]=2,1,0)</f>
        <v>0</v>
      </c>
      <c r="CC681">
        <f>IF(Table13[[#This Row],[Monthly_Household_Income]]=3,1,0)</f>
        <v>0</v>
      </c>
      <c r="CD681">
        <f>IF(Table13[[#This Row],[Monthly_Household_Income]]=4,1,0)</f>
        <v>0</v>
      </c>
      <c r="CE681">
        <f>IF(Table13[[#This Row],[Monthly_Household_Income]]=5,1,0)</f>
        <v>0</v>
      </c>
      <c r="CF681">
        <f>IF(Table13[[#This Row],[Monthly_Household_Income]]=6,1,0)</f>
        <v>0</v>
      </c>
      <c r="CG681">
        <f>IF(Table13[[#This Row],[Monthly_Household_Income]]=7,1,0)</f>
        <v>0</v>
      </c>
      <c r="CH681">
        <f>IF(Table13[[#This Row],[Monthly_Household_Income]]=8,1,0)</f>
        <v>1</v>
      </c>
      <c r="CI681">
        <f>IF(Table13[[#This Row],[Monthly_Household_Income]]=9,1,0)</f>
        <v>0</v>
      </c>
      <c r="CJ681">
        <f>IF(Table13[[#This Row],[Monthly_Household_Income]]=98,1,0)</f>
        <v>0</v>
      </c>
    </row>
    <row r="682" spans="1:88">
      <c r="A682">
        <v>2483</v>
      </c>
      <c r="B682" s="1">
        <v>43022</v>
      </c>
      <c r="C682" t="s">
        <v>10</v>
      </c>
      <c r="D682">
        <v>6</v>
      </c>
      <c r="E682">
        <v>6</v>
      </c>
      <c r="F682">
        <v>6</v>
      </c>
      <c r="G682">
        <v>7</v>
      </c>
      <c r="H682">
        <v>8</v>
      </c>
      <c r="I682">
        <v>8</v>
      </c>
      <c r="J682" t="s">
        <v>16</v>
      </c>
      <c r="K682">
        <v>7</v>
      </c>
      <c r="L682">
        <v>7</v>
      </c>
      <c r="M682">
        <v>7</v>
      </c>
      <c r="N682">
        <v>8</v>
      </c>
      <c r="O682">
        <v>8</v>
      </c>
      <c r="P682">
        <v>9</v>
      </c>
      <c r="Q682">
        <v>9</v>
      </c>
      <c r="R682">
        <v>10</v>
      </c>
      <c r="S682">
        <v>8</v>
      </c>
      <c r="T682">
        <v>7</v>
      </c>
      <c r="U682">
        <v>9</v>
      </c>
      <c r="V682">
        <v>7</v>
      </c>
      <c r="W682">
        <v>8</v>
      </c>
      <c r="X682">
        <v>10</v>
      </c>
      <c r="Y682">
        <v>7</v>
      </c>
      <c r="Z682">
        <v>8</v>
      </c>
      <c r="AA682">
        <v>9</v>
      </c>
      <c r="AB682">
        <v>8</v>
      </c>
      <c r="AC682">
        <v>2</v>
      </c>
      <c r="AD682">
        <f>IF(Table13[[#This Row],[payment]]=1,1,0)</f>
        <v>0</v>
      </c>
      <c r="AE682">
        <f>IF(Table13[[#This Row],[payment]]=2,1,0)</f>
        <v>1</v>
      </c>
      <c r="AF682">
        <f>IF(Table13[[#This Row],[payment]]=3,1,0)</f>
        <v>0</v>
      </c>
      <c r="AG682">
        <v>1</v>
      </c>
      <c r="AH682">
        <f>IF(Table13[[#This Row],[method_payment]]=1,1,0)</f>
        <v>1</v>
      </c>
      <c r="AI682">
        <f>IF(Table13[[#This Row],[method_payment]]=2,1,0)</f>
        <v>0</v>
      </c>
      <c r="AJ682">
        <f>IF(Table13[[#This Row],[method_payment]]=3,1,0)</f>
        <v>0</v>
      </c>
      <c r="AK682">
        <f>IF(Table13[[#This Row],[method_payment]]=5,1,0)</f>
        <v>0</v>
      </c>
      <c r="AL682">
        <f>IF(Table13[[#This Row],[method_payment]]=6,1,0)</f>
        <v>0</v>
      </c>
      <c r="AM682" t="s">
        <v>16</v>
      </c>
      <c r="AN682" t="s">
        <v>15</v>
      </c>
      <c r="AO682">
        <v>3</v>
      </c>
      <c r="AP682" s="2">
        <v>562.89</v>
      </c>
      <c r="AQ682" s="3">
        <f>IF(AND(Table13[[#This Row],[Average_amount_spent_per_visit_last_3_months]]&gt;=1,Table13[[#This Row],[Average_amount_spent_per_visit_last_3_months]]&lt;=999),1,0)</f>
        <v>1</v>
      </c>
      <c r="AR682" s="3">
        <f>IF(AND(Table13[[#This Row],[Average_amount_spent_per_visit_last_3_months]]&gt;=1000,Table13[[#This Row],[Average_amount_spent_per_visit_last_3_months]]&lt;=6700),1,0)</f>
        <v>0</v>
      </c>
      <c r="AS682">
        <v>2</v>
      </c>
      <c r="AT682">
        <v>48</v>
      </c>
      <c r="AU682">
        <f>IF(AND(Table13[[#This Row],[Age]]&gt;=18,Table13[[#This Row],[Age]]&lt;=25),1,0)</f>
        <v>0</v>
      </c>
      <c r="AV682">
        <f>IF(AND(Table13[[#This Row],[Age]]&gt;=26,Table13[[#This Row],[Age]]&lt;=35),1,0)</f>
        <v>0</v>
      </c>
      <c r="AW682">
        <f>IF(AND(Table13[[#This Row],[Age]]&gt;=36,Table13[[#This Row],[Age]]&lt;=45),1,0)</f>
        <v>0</v>
      </c>
      <c r="AX682">
        <f>IF(AND(Table13[[#This Row],[Age]]&gt;=46,Table13[[#This Row],[Age]]&lt;=55),1,0)</f>
        <v>1</v>
      </c>
      <c r="AY682">
        <f>IF(AND(Table13[[#This Row],[Age]]&gt;=56,Table13[[#This Row],[Age]]&lt;=67),1,0)</f>
        <v>0</v>
      </c>
      <c r="AZ682" t="s">
        <v>25</v>
      </c>
      <c r="BA682">
        <f>IF(Table13[[#This Row],[Marital Status]]="Married",1,0)</f>
        <v>1</v>
      </c>
      <c r="BB682">
        <f>IF(Table13[[#This Row],[Marital Status]]="Single",1,0)</f>
        <v>0</v>
      </c>
      <c r="BC682" t="s">
        <v>28</v>
      </c>
      <c r="BD682">
        <f>IF(Table13[[#This Row],[gender]]="Male",1,0)</f>
        <v>0</v>
      </c>
      <c r="BE682">
        <f>IF(Table13[[#This Row],[gender]]="Female",1,0)</f>
        <v>1</v>
      </c>
      <c r="BF682" t="s">
        <v>22</v>
      </c>
      <c r="BG682">
        <f>IF(Table13[[#This Row],[Highest level of Education]]="Did not attend school",1,0)</f>
        <v>0</v>
      </c>
      <c r="BH682">
        <f>IF(Table13[[#This Row],[Highest level of Education]]="K12 completed",1,0)</f>
        <v>1</v>
      </c>
      <c r="BI682">
        <f>IF(Table13[[#This Row],[Highest level of Education]]="High School Completed",1,0)</f>
        <v>0</v>
      </c>
      <c r="BJ682">
        <f>IF(Table13[[#This Row],[Highest level of Education]]="Technical Diploma/Partially completed College",1,0)</f>
        <v>0</v>
      </c>
      <c r="BK682">
        <f>IF(Table13[[#This Row],[Highest level of Education]]="University/College Degree",1,0)</f>
        <v>0</v>
      </c>
      <c r="BL682">
        <f>IF(Table13[[#This Row],[Highest level of Education]]="Post-graduate education",1,0)</f>
        <v>0</v>
      </c>
      <c r="BM682">
        <v>3</v>
      </c>
      <c r="BN682">
        <v>3</v>
      </c>
      <c r="BO682" t="s">
        <v>1</v>
      </c>
      <c r="BP682">
        <f>IF(Table13[[#This Row],[Monthly_Income 1_5500 2_8000 3_11000 4_15000 5_20000 6_27000 7_35000 8_5000 9_51000 98_0]]=1,1,0)</f>
        <v>0</v>
      </c>
      <c r="BQ682">
        <f>IF(Table13[[#This Row],[Monthly_Income 1_5500 2_8000 3_11000 4_15000 5_20000 6_27000 7_35000 8_5000 9_51000 98_0]]=2,1,0)</f>
        <v>0</v>
      </c>
      <c r="BR682">
        <f>IF(Table13[[#This Row],[Monthly_Income 1_5500 2_8000 3_11000 4_15000 5_20000 6_27000 7_35000 8_5000 9_51000 98_0]]=3,1,0)</f>
        <v>0</v>
      </c>
      <c r="BS682">
        <f>IF(Table13[[#This Row],[Monthly_Income 1_5500 2_8000 3_11000 4_15000 5_20000 6_27000 7_35000 8_5000 9_51000 98_0]]=4,1,0)</f>
        <v>0</v>
      </c>
      <c r="BT682">
        <f>IF(Table13[[#This Row],[Monthly_Income 1_5500 2_8000 3_11000 4_15000 5_20000 6_27000 7_35000 8_5000 9_51000 98_0]]=5,1,0)</f>
        <v>0</v>
      </c>
      <c r="BU682">
        <f>IF(Table13[[#This Row],[Monthly_Income 1_5500 2_8000 3_11000 4_15000 5_20000 6_27000 7_35000 8_5000 9_51000 98_0]]=6,1,0)</f>
        <v>0</v>
      </c>
      <c r="BV682">
        <f>IF(Table13[[#This Row],[Monthly_Income 1_5500 2_8000 3_11000 4_15000 5_20000 6_27000 7_35000 8_5000 9_51000 98_0]]=7,1,0)</f>
        <v>0</v>
      </c>
      <c r="BW682">
        <f>IF(Table13[[#This Row],[Monthly_Income 1_5500 2_8000 3_11000 4_15000 5_20000 6_27000 7_35000 8_5000 9_51000 98_0]]=8,1,0)</f>
        <v>0</v>
      </c>
      <c r="BX682">
        <f>IF(Table13[[#This Row],[Monthly_Income 1_5500 2_8000 3_11000 4_15000 5_20000 6_27000 7_35000 8_5000 9_51000 98_0]]=9,1,0)</f>
        <v>0</v>
      </c>
      <c r="BY682">
        <f>IF(Table13[[#This Row],[Monthly_Income 1_5500 2_8000 3_11000 4_15000 5_20000 6_27000 7_35000 8_5000 9_51000 98_0]]=98,1,0)</f>
        <v>0</v>
      </c>
      <c r="BZ682">
        <v>5</v>
      </c>
      <c r="CA682">
        <f>IF(Table13[[#This Row],[Monthly_Household_Income]]=1,1,0)</f>
        <v>0</v>
      </c>
      <c r="CB682">
        <f>IF(Table13[[#This Row],[Monthly_Household_Income]]=2,1,0)</f>
        <v>0</v>
      </c>
      <c r="CC682">
        <f>IF(Table13[[#This Row],[Monthly_Household_Income]]=3,1,0)</f>
        <v>0</v>
      </c>
      <c r="CD682">
        <f>IF(Table13[[#This Row],[Monthly_Household_Income]]=4,1,0)</f>
        <v>0</v>
      </c>
      <c r="CE682">
        <f>IF(Table13[[#This Row],[Monthly_Household_Income]]=5,1,0)</f>
        <v>1</v>
      </c>
      <c r="CF682">
        <f>IF(Table13[[#This Row],[Monthly_Household_Income]]=6,1,0)</f>
        <v>0</v>
      </c>
      <c r="CG682">
        <f>IF(Table13[[#This Row],[Monthly_Household_Income]]=7,1,0)</f>
        <v>0</v>
      </c>
      <c r="CH682">
        <f>IF(Table13[[#This Row],[Monthly_Household_Income]]=8,1,0)</f>
        <v>0</v>
      </c>
      <c r="CI682">
        <f>IF(Table13[[#This Row],[Monthly_Household_Income]]=9,1,0)</f>
        <v>0</v>
      </c>
      <c r="CJ682">
        <f>IF(Table13[[#This Row],[Monthly_Household_Income]]=98,1,0)</f>
        <v>0</v>
      </c>
    </row>
    <row r="683" spans="1:88">
      <c r="A683">
        <v>2491</v>
      </c>
      <c r="B683" s="1">
        <v>43008</v>
      </c>
      <c r="C683" t="s">
        <v>31</v>
      </c>
      <c r="D683">
        <v>6</v>
      </c>
      <c r="E683">
        <v>8</v>
      </c>
      <c r="F683">
        <v>7</v>
      </c>
      <c r="G683">
        <v>6</v>
      </c>
      <c r="H683">
        <v>7</v>
      </c>
      <c r="I683">
        <v>6</v>
      </c>
      <c r="J683" t="s">
        <v>15</v>
      </c>
      <c r="K683">
        <v>8</v>
      </c>
      <c r="L683">
        <v>8</v>
      </c>
      <c r="M683">
        <v>7</v>
      </c>
      <c r="N683">
        <v>7</v>
      </c>
      <c r="O683">
        <v>7</v>
      </c>
      <c r="P683">
        <v>8</v>
      </c>
      <c r="Q683">
        <v>8</v>
      </c>
      <c r="R683">
        <v>7</v>
      </c>
      <c r="S683">
        <v>6</v>
      </c>
      <c r="T683">
        <v>7</v>
      </c>
      <c r="U683">
        <v>6</v>
      </c>
      <c r="V683">
        <v>6</v>
      </c>
      <c r="W683">
        <v>6</v>
      </c>
      <c r="X683">
        <v>6</v>
      </c>
      <c r="Y683">
        <v>8</v>
      </c>
      <c r="Z683">
        <v>8</v>
      </c>
      <c r="AA683">
        <v>8</v>
      </c>
      <c r="AB683">
        <v>0</v>
      </c>
      <c r="AC683">
        <v>2</v>
      </c>
      <c r="AD683">
        <f>IF(Table13[[#This Row],[payment]]=1,1,0)</f>
        <v>0</v>
      </c>
      <c r="AE683">
        <f>IF(Table13[[#This Row],[payment]]=2,1,0)</f>
        <v>1</v>
      </c>
      <c r="AF683">
        <f>IF(Table13[[#This Row],[payment]]=3,1,0)</f>
        <v>0</v>
      </c>
      <c r="AG683">
        <v>2</v>
      </c>
      <c r="AH683">
        <f>IF(Table13[[#This Row],[method_payment]]=1,1,0)</f>
        <v>0</v>
      </c>
      <c r="AI683">
        <f>IF(Table13[[#This Row],[method_payment]]=2,1,0)</f>
        <v>1</v>
      </c>
      <c r="AJ683">
        <f>IF(Table13[[#This Row],[method_payment]]=3,1,0)</f>
        <v>0</v>
      </c>
      <c r="AK683">
        <f>IF(Table13[[#This Row],[method_payment]]=5,1,0)</f>
        <v>0</v>
      </c>
      <c r="AL683">
        <f>IF(Table13[[#This Row],[method_payment]]=6,1,0)</f>
        <v>0</v>
      </c>
      <c r="AM683" t="s">
        <v>16</v>
      </c>
      <c r="AN683" t="s">
        <v>16</v>
      </c>
      <c r="AO683">
        <v>2</v>
      </c>
      <c r="AP683" s="2">
        <v>387.26</v>
      </c>
      <c r="AQ683" s="3">
        <f>IF(AND(Table13[[#This Row],[Average_amount_spent_per_visit_last_3_months]]&gt;=1,Table13[[#This Row],[Average_amount_spent_per_visit_last_3_months]]&lt;=999),1,0)</f>
        <v>1</v>
      </c>
      <c r="AR683" s="3">
        <f>IF(AND(Table13[[#This Row],[Average_amount_spent_per_visit_last_3_months]]&gt;=1000,Table13[[#This Row],[Average_amount_spent_per_visit_last_3_months]]&lt;=6700),1,0)</f>
        <v>0</v>
      </c>
      <c r="AS683">
        <v>2</v>
      </c>
      <c r="AT683">
        <v>30</v>
      </c>
      <c r="AU683">
        <f>IF(AND(Table13[[#This Row],[Age]]&gt;=18,Table13[[#This Row],[Age]]&lt;=25),1,0)</f>
        <v>0</v>
      </c>
      <c r="AV683">
        <f>IF(AND(Table13[[#This Row],[Age]]&gt;=26,Table13[[#This Row],[Age]]&lt;=35),1,0)</f>
        <v>1</v>
      </c>
      <c r="AW683">
        <f>IF(AND(Table13[[#This Row],[Age]]&gt;=36,Table13[[#This Row],[Age]]&lt;=45),1,0)</f>
        <v>0</v>
      </c>
      <c r="AX683">
        <f>IF(AND(Table13[[#This Row],[Age]]&gt;=46,Table13[[#This Row],[Age]]&lt;=55),1,0)</f>
        <v>0</v>
      </c>
      <c r="AY683">
        <f>IF(AND(Table13[[#This Row],[Age]]&gt;=56,Table13[[#This Row],[Age]]&lt;=67),1,0)</f>
        <v>0</v>
      </c>
      <c r="AZ683" t="s">
        <v>25</v>
      </c>
      <c r="BA683">
        <f>IF(Table13[[#This Row],[Marital Status]]="Married",1,0)</f>
        <v>1</v>
      </c>
      <c r="BB683">
        <f>IF(Table13[[#This Row],[Marital Status]]="Single",1,0)</f>
        <v>0</v>
      </c>
      <c r="BC683" t="s">
        <v>27</v>
      </c>
      <c r="BD683">
        <f>IF(Table13[[#This Row],[gender]]="Male",1,0)</f>
        <v>1</v>
      </c>
      <c r="BE683">
        <f>IF(Table13[[#This Row],[gender]]="Female",1,0)</f>
        <v>0</v>
      </c>
      <c r="BF683" t="s">
        <v>19</v>
      </c>
      <c r="BG683">
        <f>IF(Table13[[#This Row],[Highest level of Education]]="Did not attend school",1,0)</f>
        <v>0</v>
      </c>
      <c r="BH683">
        <f>IF(Table13[[#This Row],[Highest level of Education]]="K12 completed",1,0)</f>
        <v>0</v>
      </c>
      <c r="BI683">
        <f>IF(Table13[[#This Row],[Highest level of Education]]="High School Completed",1,0)</f>
        <v>0</v>
      </c>
      <c r="BJ683">
        <f>IF(Table13[[#This Row],[Highest level of Education]]="Technical Diploma/Partially completed College",1,0)</f>
        <v>0</v>
      </c>
      <c r="BK683">
        <f>IF(Table13[[#This Row],[Highest level of Education]]="University/College Degree",1,0)</f>
        <v>1</v>
      </c>
      <c r="BL683">
        <f>IF(Table13[[#This Row],[Highest level of Education]]="Post-graduate education",1,0)</f>
        <v>0</v>
      </c>
      <c r="BM683">
        <v>1</v>
      </c>
      <c r="BN683">
        <v>1</v>
      </c>
      <c r="BO683">
        <v>4</v>
      </c>
      <c r="BP683">
        <f>IF(Table13[[#This Row],[Monthly_Income 1_5500 2_8000 3_11000 4_15000 5_20000 6_27000 7_35000 8_5000 9_51000 98_0]]=1,1,0)</f>
        <v>0</v>
      </c>
      <c r="BQ683">
        <f>IF(Table13[[#This Row],[Monthly_Income 1_5500 2_8000 3_11000 4_15000 5_20000 6_27000 7_35000 8_5000 9_51000 98_0]]=2,1,0)</f>
        <v>0</v>
      </c>
      <c r="BR683">
        <f>IF(Table13[[#This Row],[Monthly_Income 1_5500 2_8000 3_11000 4_15000 5_20000 6_27000 7_35000 8_5000 9_51000 98_0]]=3,1,0)</f>
        <v>0</v>
      </c>
      <c r="BS683">
        <f>IF(Table13[[#This Row],[Monthly_Income 1_5500 2_8000 3_11000 4_15000 5_20000 6_27000 7_35000 8_5000 9_51000 98_0]]=4,1,0)</f>
        <v>1</v>
      </c>
      <c r="BT683">
        <f>IF(Table13[[#This Row],[Monthly_Income 1_5500 2_8000 3_11000 4_15000 5_20000 6_27000 7_35000 8_5000 9_51000 98_0]]=5,1,0)</f>
        <v>0</v>
      </c>
      <c r="BU683">
        <f>IF(Table13[[#This Row],[Monthly_Income 1_5500 2_8000 3_11000 4_15000 5_20000 6_27000 7_35000 8_5000 9_51000 98_0]]=6,1,0)</f>
        <v>0</v>
      </c>
      <c r="BV683">
        <f>IF(Table13[[#This Row],[Monthly_Income 1_5500 2_8000 3_11000 4_15000 5_20000 6_27000 7_35000 8_5000 9_51000 98_0]]=7,1,0)</f>
        <v>0</v>
      </c>
      <c r="BW683">
        <f>IF(Table13[[#This Row],[Monthly_Income 1_5500 2_8000 3_11000 4_15000 5_20000 6_27000 7_35000 8_5000 9_51000 98_0]]=8,1,0)</f>
        <v>0</v>
      </c>
      <c r="BX683">
        <f>IF(Table13[[#This Row],[Monthly_Income 1_5500 2_8000 3_11000 4_15000 5_20000 6_27000 7_35000 8_5000 9_51000 98_0]]=9,1,0)</f>
        <v>0</v>
      </c>
      <c r="BY683">
        <f>IF(Table13[[#This Row],[Monthly_Income 1_5500 2_8000 3_11000 4_15000 5_20000 6_27000 7_35000 8_5000 9_51000 98_0]]=98,1,0)</f>
        <v>0</v>
      </c>
      <c r="BZ683">
        <v>6</v>
      </c>
      <c r="CA683">
        <f>IF(Table13[[#This Row],[Monthly_Household_Income]]=1,1,0)</f>
        <v>0</v>
      </c>
      <c r="CB683">
        <f>IF(Table13[[#This Row],[Monthly_Household_Income]]=2,1,0)</f>
        <v>0</v>
      </c>
      <c r="CC683">
        <f>IF(Table13[[#This Row],[Monthly_Household_Income]]=3,1,0)</f>
        <v>0</v>
      </c>
      <c r="CD683">
        <f>IF(Table13[[#This Row],[Monthly_Household_Income]]=4,1,0)</f>
        <v>0</v>
      </c>
      <c r="CE683">
        <f>IF(Table13[[#This Row],[Monthly_Household_Income]]=5,1,0)</f>
        <v>0</v>
      </c>
      <c r="CF683">
        <f>IF(Table13[[#This Row],[Monthly_Household_Income]]=6,1,0)</f>
        <v>1</v>
      </c>
      <c r="CG683">
        <f>IF(Table13[[#This Row],[Monthly_Household_Income]]=7,1,0)</f>
        <v>0</v>
      </c>
      <c r="CH683">
        <f>IF(Table13[[#This Row],[Monthly_Household_Income]]=8,1,0)</f>
        <v>0</v>
      </c>
      <c r="CI683">
        <f>IF(Table13[[#This Row],[Monthly_Household_Income]]=9,1,0)</f>
        <v>0</v>
      </c>
      <c r="CJ683">
        <f>IF(Table13[[#This Row],[Monthly_Household_Income]]=98,1,0)</f>
        <v>0</v>
      </c>
    </row>
    <row r="684" spans="1:88">
      <c r="A684">
        <v>2494</v>
      </c>
      <c r="B684" s="1">
        <v>43019</v>
      </c>
      <c r="C684" t="s">
        <v>9</v>
      </c>
      <c r="D684">
        <v>8</v>
      </c>
      <c r="E684">
        <v>7</v>
      </c>
      <c r="F684">
        <v>6</v>
      </c>
      <c r="G684">
        <v>7</v>
      </c>
      <c r="H684">
        <v>8</v>
      </c>
      <c r="I684">
        <v>7</v>
      </c>
      <c r="J684" t="s">
        <v>15</v>
      </c>
      <c r="K684">
        <v>7</v>
      </c>
      <c r="L684">
        <v>6</v>
      </c>
      <c r="M684">
        <v>9</v>
      </c>
      <c r="N684">
        <v>8</v>
      </c>
      <c r="O684">
        <v>8</v>
      </c>
      <c r="P684">
        <v>6</v>
      </c>
      <c r="Q684">
        <v>6</v>
      </c>
      <c r="R684">
        <v>7</v>
      </c>
      <c r="S684">
        <v>8</v>
      </c>
      <c r="T684">
        <v>8</v>
      </c>
      <c r="U684">
        <v>8</v>
      </c>
      <c r="V684">
        <v>6</v>
      </c>
      <c r="W684">
        <v>7</v>
      </c>
      <c r="X684">
        <v>8</v>
      </c>
      <c r="Y684">
        <v>7</v>
      </c>
      <c r="Z684">
        <v>9</v>
      </c>
      <c r="AA684">
        <v>8</v>
      </c>
      <c r="AB684">
        <v>7</v>
      </c>
      <c r="AC684">
        <v>3</v>
      </c>
      <c r="AD684">
        <f>IF(Table13[[#This Row],[payment]]=1,1,0)</f>
        <v>0</v>
      </c>
      <c r="AE684">
        <f>IF(Table13[[#This Row],[payment]]=2,1,0)</f>
        <v>0</v>
      </c>
      <c r="AF684">
        <f>IF(Table13[[#This Row],[payment]]=3,1,0)</f>
        <v>1</v>
      </c>
      <c r="AG684">
        <v>1</v>
      </c>
      <c r="AH684">
        <f>IF(Table13[[#This Row],[method_payment]]=1,1,0)</f>
        <v>1</v>
      </c>
      <c r="AI684">
        <f>IF(Table13[[#This Row],[method_payment]]=2,1,0)</f>
        <v>0</v>
      </c>
      <c r="AJ684">
        <f>IF(Table13[[#This Row],[method_payment]]=3,1,0)</f>
        <v>0</v>
      </c>
      <c r="AK684">
        <f>IF(Table13[[#This Row],[method_payment]]=5,1,0)</f>
        <v>0</v>
      </c>
      <c r="AL684">
        <f>IF(Table13[[#This Row],[method_payment]]=6,1,0)</f>
        <v>0</v>
      </c>
      <c r="AM684" t="s">
        <v>16</v>
      </c>
      <c r="AN684" t="s">
        <v>16</v>
      </c>
      <c r="AO684">
        <v>1</v>
      </c>
      <c r="AP684" s="2">
        <v>255.41</v>
      </c>
      <c r="AQ684" s="3">
        <f>IF(AND(Table13[[#This Row],[Average_amount_spent_per_visit_last_3_months]]&gt;=1,Table13[[#This Row],[Average_amount_spent_per_visit_last_3_months]]&lt;=999),1,0)</f>
        <v>1</v>
      </c>
      <c r="AR684" s="3">
        <f>IF(AND(Table13[[#This Row],[Average_amount_spent_per_visit_last_3_months]]&gt;=1000,Table13[[#This Row],[Average_amount_spent_per_visit_last_3_months]]&lt;=6700),1,0)</f>
        <v>0</v>
      </c>
      <c r="AS684">
        <v>3</v>
      </c>
      <c r="AT684">
        <v>27</v>
      </c>
      <c r="AU684">
        <f>IF(AND(Table13[[#This Row],[Age]]&gt;=18,Table13[[#This Row],[Age]]&lt;=25),1,0)</f>
        <v>0</v>
      </c>
      <c r="AV684">
        <f>IF(AND(Table13[[#This Row],[Age]]&gt;=26,Table13[[#This Row],[Age]]&lt;=35),1,0)</f>
        <v>1</v>
      </c>
      <c r="AW684">
        <f>IF(AND(Table13[[#This Row],[Age]]&gt;=36,Table13[[#This Row],[Age]]&lt;=45),1,0)</f>
        <v>0</v>
      </c>
      <c r="AX684">
        <f>IF(AND(Table13[[#This Row],[Age]]&gt;=46,Table13[[#This Row],[Age]]&lt;=55),1,0)</f>
        <v>0</v>
      </c>
      <c r="AY684">
        <f>IF(AND(Table13[[#This Row],[Age]]&gt;=56,Table13[[#This Row],[Age]]&lt;=67),1,0)</f>
        <v>0</v>
      </c>
      <c r="AZ684" t="s">
        <v>24</v>
      </c>
      <c r="BA684">
        <f>IF(Table13[[#This Row],[Marital Status]]="Married",1,0)</f>
        <v>0</v>
      </c>
      <c r="BB684">
        <f>IF(Table13[[#This Row],[Marital Status]]="Single",1,0)</f>
        <v>1</v>
      </c>
      <c r="BC684" t="s">
        <v>27</v>
      </c>
      <c r="BD684">
        <f>IF(Table13[[#This Row],[gender]]="Male",1,0)</f>
        <v>1</v>
      </c>
      <c r="BE684">
        <f>IF(Table13[[#This Row],[gender]]="Female",1,0)</f>
        <v>0</v>
      </c>
      <c r="BF684" t="s">
        <v>20</v>
      </c>
      <c r="BG684">
        <f>IF(Table13[[#This Row],[Highest level of Education]]="Did not attend school",1,0)</f>
        <v>0</v>
      </c>
      <c r="BH684">
        <f>IF(Table13[[#This Row],[Highest level of Education]]="K12 completed",1,0)</f>
        <v>0</v>
      </c>
      <c r="BI684">
        <f>IF(Table13[[#This Row],[Highest level of Education]]="High School Completed",1,0)</f>
        <v>1</v>
      </c>
      <c r="BJ684">
        <f>IF(Table13[[#This Row],[Highest level of Education]]="Technical Diploma/Partially completed College",1,0)</f>
        <v>0</v>
      </c>
      <c r="BK684">
        <f>IF(Table13[[#This Row],[Highest level of Education]]="University/College Degree",1,0)</f>
        <v>0</v>
      </c>
      <c r="BL684">
        <f>IF(Table13[[#This Row],[Highest level of Education]]="Post-graduate education",1,0)</f>
        <v>0</v>
      </c>
      <c r="BM684">
        <v>0</v>
      </c>
      <c r="BN684">
        <v>1</v>
      </c>
      <c r="BO684">
        <v>2</v>
      </c>
      <c r="BP684">
        <f>IF(Table13[[#This Row],[Monthly_Income 1_5500 2_8000 3_11000 4_15000 5_20000 6_27000 7_35000 8_5000 9_51000 98_0]]=1,1,0)</f>
        <v>0</v>
      </c>
      <c r="BQ684">
        <f>IF(Table13[[#This Row],[Monthly_Income 1_5500 2_8000 3_11000 4_15000 5_20000 6_27000 7_35000 8_5000 9_51000 98_0]]=2,1,0)</f>
        <v>1</v>
      </c>
      <c r="BR684">
        <f>IF(Table13[[#This Row],[Monthly_Income 1_5500 2_8000 3_11000 4_15000 5_20000 6_27000 7_35000 8_5000 9_51000 98_0]]=3,1,0)</f>
        <v>0</v>
      </c>
      <c r="BS684">
        <f>IF(Table13[[#This Row],[Monthly_Income 1_5500 2_8000 3_11000 4_15000 5_20000 6_27000 7_35000 8_5000 9_51000 98_0]]=4,1,0)</f>
        <v>0</v>
      </c>
      <c r="BT684">
        <f>IF(Table13[[#This Row],[Monthly_Income 1_5500 2_8000 3_11000 4_15000 5_20000 6_27000 7_35000 8_5000 9_51000 98_0]]=5,1,0)</f>
        <v>0</v>
      </c>
      <c r="BU684">
        <f>IF(Table13[[#This Row],[Monthly_Income 1_5500 2_8000 3_11000 4_15000 5_20000 6_27000 7_35000 8_5000 9_51000 98_0]]=6,1,0)</f>
        <v>0</v>
      </c>
      <c r="BV684">
        <f>IF(Table13[[#This Row],[Monthly_Income 1_5500 2_8000 3_11000 4_15000 5_20000 6_27000 7_35000 8_5000 9_51000 98_0]]=7,1,0)</f>
        <v>0</v>
      </c>
      <c r="BW684">
        <f>IF(Table13[[#This Row],[Monthly_Income 1_5500 2_8000 3_11000 4_15000 5_20000 6_27000 7_35000 8_5000 9_51000 98_0]]=8,1,0)</f>
        <v>0</v>
      </c>
      <c r="BX684">
        <f>IF(Table13[[#This Row],[Monthly_Income 1_5500 2_8000 3_11000 4_15000 5_20000 6_27000 7_35000 8_5000 9_51000 98_0]]=9,1,0)</f>
        <v>0</v>
      </c>
      <c r="BY684">
        <f>IF(Table13[[#This Row],[Monthly_Income 1_5500 2_8000 3_11000 4_15000 5_20000 6_27000 7_35000 8_5000 9_51000 98_0]]=98,1,0)</f>
        <v>0</v>
      </c>
      <c r="BZ684">
        <v>97</v>
      </c>
      <c r="CA684">
        <f>IF(Table13[[#This Row],[Monthly_Household_Income]]=1,1,0)</f>
        <v>0</v>
      </c>
      <c r="CB684">
        <f>IF(Table13[[#This Row],[Monthly_Household_Income]]=2,1,0)</f>
        <v>0</v>
      </c>
      <c r="CC684">
        <f>IF(Table13[[#This Row],[Monthly_Household_Income]]=3,1,0)</f>
        <v>0</v>
      </c>
      <c r="CD684">
        <f>IF(Table13[[#This Row],[Monthly_Household_Income]]=4,1,0)</f>
        <v>0</v>
      </c>
      <c r="CE684">
        <f>IF(Table13[[#This Row],[Monthly_Household_Income]]=5,1,0)</f>
        <v>0</v>
      </c>
      <c r="CF684">
        <f>IF(Table13[[#This Row],[Monthly_Household_Income]]=6,1,0)</f>
        <v>0</v>
      </c>
      <c r="CG684">
        <f>IF(Table13[[#This Row],[Monthly_Household_Income]]=7,1,0)</f>
        <v>0</v>
      </c>
      <c r="CH684">
        <f>IF(Table13[[#This Row],[Monthly_Household_Income]]=8,1,0)</f>
        <v>0</v>
      </c>
      <c r="CI684">
        <f>IF(Table13[[#This Row],[Monthly_Household_Income]]=9,1,0)</f>
        <v>0</v>
      </c>
      <c r="CJ684">
        <f>IF(Table13[[#This Row],[Monthly_Household_Income]]=98,1,0)</f>
        <v>0</v>
      </c>
    </row>
    <row r="685" spans="1:88">
      <c r="A685">
        <v>2498</v>
      </c>
      <c r="B685" s="1">
        <v>43162</v>
      </c>
      <c r="C685" t="s">
        <v>32</v>
      </c>
      <c r="D685">
        <v>8</v>
      </c>
      <c r="E685">
        <v>8</v>
      </c>
      <c r="F685">
        <v>8</v>
      </c>
      <c r="G685">
        <v>7</v>
      </c>
      <c r="H685">
        <v>7</v>
      </c>
      <c r="I685">
        <v>7</v>
      </c>
      <c r="J685" t="s">
        <v>15</v>
      </c>
      <c r="K685">
        <v>8</v>
      </c>
      <c r="L685">
        <v>9</v>
      </c>
      <c r="M685">
        <v>7</v>
      </c>
      <c r="N685">
        <v>9</v>
      </c>
      <c r="O685">
        <v>7</v>
      </c>
      <c r="P685">
        <v>8</v>
      </c>
      <c r="Q685">
        <v>6</v>
      </c>
      <c r="R685">
        <v>6</v>
      </c>
      <c r="S685">
        <v>7</v>
      </c>
      <c r="T685">
        <v>7</v>
      </c>
      <c r="U685">
        <v>6</v>
      </c>
      <c r="V685">
        <v>8</v>
      </c>
      <c r="W685">
        <v>8</v>
      </c>
      <c r="X685">
        <v>7</v>
      </c>
      <c r="Y685">
        <v>8</v>
      </c>
      <c r="Z685">
        <v>9</v>
      </c>
      <c r="AA685">
        <v>0</v>
      </c>
      <c r="AB685">
        <v>0</v>
      </c>
      <c r="AC685">
        <v>1</v>
      </c>
      <c r="AD685">
        <f>IF(Table13[[#This Row],[payment]]=1,1,0)</f>
        <v>1</v>
      </c>
      <c r="AE685">
        <f>IF(Table13[[#This Row],[payment]]=2,1,0)</f>
        <v>0</v>
      </c>
      <c r="AF685">
        <f>IF(Table13[[#This Row],[payment]]=3,1,0)</f>
        <v>0</v>
      </c>
      <c r="AG685">
        <v>1</v>
      </c>
      <c r="AH685">
        <f>IF(Table13[[#This Row],[method_payment]]=1,1,0)</f>
        <v>1</v>
      </c>
      <c r="AI685">
        <f>IF(Table13[[#This Row],[method_payment]]=2,1,0)</f>
        <v>0</v>
      </c>
      <c r="AJ685">
        <f>IF(Table13[[#This Row],[method_payment]]=3,1,0)</f>
        <v>0</v>
      </c>
      <c r="AK685">
        <f>IF(Table13[[#This Row],[method_payment]]=5,1,0)</f>
        <v>0</v>
      </c>
      <c r="AL685">
        <f>IF(Table13[[#This Row],[method_payment]]=6,1,0)</f>
        <v>0</v>
      </c>
      <c r="AM685" t="s">
        <v>16</v>
      </c>
      <c r="AN685" t="s">
        <v>15</v>
      </c>
      <c r="AO685">
        <v>4</v>
      </c>
      <c r="AP685" s="2">
        <v>404.01</v>
      </c>
      <c r="AQ685" s="3">
        <f>IF(AND(Table13[[#This Row],[Average_amount_spent_per_visit_last_3_months]]&gt;=1,Table13[[#This Row],[Average_amount_spent_per_visit_last_3_months]]&lt;=999),1,0)</f>
        <v>1</v>
      </c>
      <c r="AR685" s="3">
        <f>IF(AND(Table13[[#This Row],[Average_amount_spent_per_visit_last_3_months]]&gt;=1000,Table13[[#This Row],[Average_amount_spent_per_visit_last_3_months]]&lt;=6700),1,0)</f>
        <v>0</v>
      </c>
      <c r="AS685">
        <v>2</v>
      </c>
      <c r="AT685">
        <v>34</v>
      </c>
      <c r="AU685">
        <f>IF(AND(Table13[[#This Row],[Age]]&gt;=18,Table13[[#This Row],[Age]]&lt;=25),1,0)</f>
        <v>0</v>
      </c>
      <c r="AV685">
        <f>IF(AND(Table13[[#This Row],[Age]]&gt;=26,Table13[[#This Row],[Age]]&lt;=35),1,0)</f>
        <v>1</v>
      </c>
      <c r="AW685">
        <f>IF(AND(Table13[[#This Row],[Age]]&gt;=36,Table13[[#This Row],[Age]]&lt;=45),1,0)</f>
        <v>0</v>
      </c>
      <c r="AX685">
        <f>IF(AND(Table13[[#This Row],[Age]]&gt;=46,Table13[[#This Row],[Age]]&lt;=55),1,0)</f>
        <v>0</v>
      </c>
      <c r="AY685">
        <f>IF(AND(Table13[[#This Row],[Age]]&gt;=56,Table13[[#This Row],[Age]]&lt;=67),1,0)</f>
        <v>0</v>
      </c>
      <c r="AZ685" t="s">
        <v>24</v>
      </c>
      <c r="BA685">
        <f>IF(Table13[[#This Row],[Marital Status]]="Married",1,0)</f>
        <v>0</v>
      </c>
      <c r="BB685">
        <f>IF(Table13[[#This Row],[Marital Status]]="Single",1,0)</f>
        <v>1</v>
      </c>
      <c r="BC685" t="s">
        <v>27</v>
      </c>
      <c r="BD685">
        <f>IF(Table13[[#This Row],[gender]]="Male",1,0)</f>
        <v>1</v>
      </c>
      <c r="BE685">
        <f>IF(Table13[[#This Row],[gender]]="Female",1,0)</f>
        <v>0</v>
      </c>
      <c r="BF685" t="s">
        <v>23</v>
      </c>
      <c r="BG685">
        <f>IF(Table13[[#This Row],[Highest level of Education]]="Did not attend school",1,0)</f>
        <v>0</v>
      </c>
      <c r="BH685">
        <f>IF(Table13[[#This Row],[Highest level of Education]]="K12 completed",1,0)</f>
        <v>0</v>
      </c>
      <c r="BI685">
        <f>IF(Table13[[#This Row],[Highest level of Education]]="High School Completed",1,0)</f>
        <v>0</v>
      </c>
      <c r="BJ685">
        <f>IF(Table13[[#This Row],[Highest level of Education]]="Technical Diploma/Partially completed College",1,0)</f>
        <v>1</v>
      </c>
      <c r="BK685">
        <f>IF(Table13[[#This Row],[Highest level of Education]]="University/College Degree",1,0)</f>
        <v>0</v>
      </c>
      <c r="BL685">
        <f>IF(Table13[[#This Row],[Highest level of Education]]="Post-graduate education",1,0)</f>
        <v>0</v>
      </c>
      <c r="BM685">
        <v>0</v>
      </c>
      <c r="BN685">
        <v>1</v>
      </c>
      <c r="BO685">
        <v>2</v>
      </c>
      <c r="BP685">
        <f>IF(Table13[[#This Row],[Monthly_Income 1_5500 2_8000 3_11000 4_15000 5_20000 6_27000 7_35000 8_5000 9_51000 98_0]]=1,1,0)</f>
        <v>0</v>
      </c>
      <c r="BQ685">
        <f>IF(Table13[[#This Row],[Monthly_Income 1_5500 2_8000 3_11000 4_15000 5_20000 6_27000 7_35000 8_5000 9_51000 98_0]]=2,1,0)</f>
        <v>1</v>
      </c>
      <c r="BR685">
        <f>IF(Table13[[#This Row],[Monthly_Income 1_5500 2_8000 3_11000 4_15000 5_20000 6_27000 7_35000 8_5000 9_51000 98_0]]=3,1,0)</f>
        <v>0</v>
      </c>
      <c r="BS685">
        <f>IF(Table13[[#This Row],[Monthly_Income 1_5500 2_8000 3_11000 4_15000 5_20000 6_27000 7_35000 8_5000 9_51000 98_0]]=4,1,0)</f>
        <v>0</v>
      </c>
      <c r="BT685">
        <f>IF(Table13[[#This Row],[Monthly_Income 1_5500 2_8000 3_11000 4_15000 5_20000 6_27000 7_35000 8_5000 9_51000 98_0]]=5,1,0)</f>
        <v>0</v>
      </c>
      <c r="BU685">
        <f>IF(Table13[[#This Row],[Monthly_Income 1_5500 2_8000 3_11000 4_15000 5_20000 6_27000 7_35000 8_5000 9_51000 98_0]]=6,1,0)</f>
        <v>0</v>
      </c>
      <c r="BV685">
        <f>IF(Table13[[#This Row],[Monthly_Income 1_5500 2_8000 3_11000 4_15000 5_20000 6_27000 7_35000 8_5000 9_51000 98_0]]=7,1,0)</f>
        <v>0</v>
      </c>
      <c r="BW685">
        <f>IF(Table13[[#This Row],[Monthly_Income 1_5500 2_8000 3_11000 4_15000 5_20000 6_27000 7_35000 8_5000 9_51000 98_0]]=8,1,0)</f>
        <v>0</v>
      </c>
      <c r="BX685">
        <f>IF(Table13[[#This Row],[Monthly_Income 1_5500 2_8000 3_11000 4_15000 5_20000 6_27000 7_35000 8_5000 9_51000 98_0]]=9,1,0)</f>
        <v>0</v>
      </c>
      <c r="BY685">
        <f>IF(Table13[[#This Row],[Monthly_Income 1_5500 2_8000 3_11000 4_15000 5_20000 6_27000 7_35000 8_5000 9_51000 98_0]]=98,1,0)</f>
        <v>0</v>
      </c>
      <c r="BZ685">
        <v>4</v>
      </c>
      <c r="CA685">
        <f>IF(Table13[[#This Row],[Monthly_Household_Income]]=1,1,0)</f>
        <v>0</v>
      </c>
      <c r="CB685">
        <f>IF(Table13[[#This Row],[Monthly_Household_Income]]=2,1,0)</f>
        <v>0</v>
      </c>
      <c r="CC685">
        <f>IF(Table13[[#This Row],[Monthly_Household_Income]]=3,1,0)</f>
        <v>0</v>
      </c>
      <c r="CD685">
        <f>IF(Table13[[#This Row],[Monthly_Household_Income]]=4,1,0)</f>
        <v>1</v>
      </c>
      <c r="CE685">
        <f>IF(Table13[[#This Row],[Monthly_Household_Income]]=5,1,0)</f>
        <v>0</v>
      </c>
      <c r="CF685">
        <f>IF(Table13[[#This Row],[Monthly_Household_Income]]=6,1,0)</f>
        <v>0</v>
      </c>
      <c r="CG685">
        <f>IF(Table13[[#This Row],[Monthly_Household_Income]]=7,1,0)</f>
        <v>0</v>
      </c>
      <c r="CH685">
        <f>IF(Table13[[#This Row],[Monthly_Household_Income]]=8,1,0)</f>
        <v>0</v>
      </c>
      <c r="CI685">
        <f>IF(Table13[[#This Row],[Monthly_Household_Income]]=9,1,0)</f>
        <v>0</v>
      </c>
      <c r="CJ685">
        <f>IF(Table13[[#This Row],[Monthly_Household_Income]]=98,1,0)</f>
        <v>0</v>
      </c>
    </row>
    <row r="686" spans="1:88">
      <c r="A686">
        <v>2499</v>
      </c>
      <c r="B686" s="1">
        <v>42959</v>
      </c>
      <c r="C686" t="s">
        <v>32</v>
      </c>
      <c r="D686">
        <v>7</v>
      </c>
      <c r="E686">
        <v>8</v>
      </c>
      <c r="F686">
        <v>7</v>
      </c>
      <c r="G686">
        <v>7</v>
      </c>
      <c r="H686">
        <v>7</v>
      </c>
      <c r="I686">
        <v>7</v>
      </c>
      <c r="J686" t="s">
        <v>15</v>
      </c>
      <c r="K686">
        <v>6</v>
      </c>
      <c r="L686">
        <v>8</v>
      </c>
      <c r="M686">
        <v>7</v>
      </c>
      <c r="N686">
        <v>7</v>
      </c>
      <c r="O686">
        <v>8</v>
      </c>
      <c r="P686">
        <v>6</v>
      </c>
      <c r="Q686">
        <v>8</v>
      </c>
      <c r="R686">
        <v>7</v>
      </c>
      <c r="S686">
        <v>8</v>
      </c>
      <c r="T686">
        <v>6</v>
      </c>
      <c r="U686">
        <v>7</v>
      </c>
      <c r="V686">
        <v>7</v>
      </c>
      <c r="W686">
        <v>6</v>
      </c>
      <c r="X686">
        <v>6</v>
      </c>
      <c r="Y686">
        <v>8</v>
      </c>
      <c r="Z686">
        <v>6</v>
      </c>
      <c r="AA686">
        <v>7</v>
      </c>
      <c r="AB686">
        <v>7</v>
      </c>
      <c r="AC686">
        <v>2</v>
      </c>
      <c r="AD686">
        <f>IF(Table13[[#This Row],[payment]]=1,1,0)</f>
        <v>0</v>
      </c>
      <c r="AE686">
        <f>IF(Table13[[#This Row],[payment]]=2,1,0)</f>
        <v>1</v>
      </c>
      <c r="AF686">
        <f>IF(Table13[[#This Row],[payment]]=3,1,0)</f>
        <v>0</v>
      </c>
      <c r="AG686">
        <v>2</v>
      </c>
      <c r="AH686">
        <f>IF(Table13[[#This Row],[method_payment]]=1,1,0)</f>
        <v>0</v>
      </c>
      <c r="AI686">
        <f>IF(Table13[[#This Row],[method_payment]]=2,1,0)</f>
        <v>1</v>
      </c>
      <c r="AJ686">
        <f>IF(Table13[[#This Row],[method_payment]]=3,1,0)</f>
        <v>0</v>
      </c>
      <c r="AK686">
        <f>IF(Table13[[#This Row],[method_payment]]=5,1,0)</f>
        <v>0</v>
      </c>
      <c r="AL686">
        <f>IF(Table13[[#This Row],[method_payment]]=6,1,0)</f>
        <v>0</v>
      </c>
      <c r="AM686" t="s">
        <v>16</v>
      </c>
      <c r="AN686" t="s">
        <v>16</v>
      </c>
      <c r="AO686">
        <v>1</v>
      </c>
      <c r="AP686" s="2">
        <v>1012.64</v>
      </c>
      <c r="AQ686" s="3">
        <f>IF(AND(Table13[[#This Row],[Average_amount_spent_per_visit_last_3_months]]&gt;=1,Table13[[#This Row],[Average_amount_spent_per_visit_last_3_months]]&lt;=999),1,0)</f>
        <v>0</v>
      </c>
      <c r="AR686" s="3">
        <f>IF(AND(Table13[[#This Row],[Average_amount_spent_per_visit_last_3_months]]&gt;=1000,Table13[[#This Row],[Average_amount_spent_per_visit_last_3_months]]&lt;=6700),1,0)</f>
        <v>1</v>
      </c>
      <c r="AS686">
        <v>3</v>
      </c>
      <c r="AT686">
        <v>33</v>
      </c>
      <c r="AU686">
        <f>IF(AND(Table13[[#This Row],[Age]]&gt;=18,Table13[[#This Row],[Age]]&lt;=25),1,0)</f>
        <v>0</v>
      </c>
      <c r="AV686">
        <f>IF(AND(Table13[[#This Row],[Age]]&gt;=26,Table13[[#This Row],[Age]]&lt;=35),1,0)</f>
        <v>1</v>
      </c>
      <c r="AW686">
        <f>IF(AND(Table13[[#This Row],[Age]]&gt;=36,Table13[[#This Row],[Age]]&lt;=45),1,0)</f>
        <v>0</v>
      </c>
      <c r="AX686">
        <f>IF(AND(Table13[[#This Row],[Age]]&gt;=46,Table13[[#This Row],[Age]]&lt;=55),1,0)</f>
        <v>0</v>
      </c>
      <c r="AY686">
        <f>IF(AND(Table13[[#This Row],[Age]]&gt;=56,Table13[[#This Row],[Age]]&lt;=67),1,0)</f>
        <v>0</v>
      </c>
      <c r="AZ686" t="s">
        <v>25</v>
      </c>
      <c r="BA686">
        <f>IF(Table13[[#This Row],[Marital Status]]="Married",1,0)</f>
        <v>1</v>
      </c>
      <c r="BB686">
        <f>IF(Table13[[#This Row],[Marital Status]]="Single",1,0)</f>
        <v>0</v>
      </c>
      <c r="BC686" t="s">
        <v>28</v>
      </c>
      <c r="BD686">
        <f>IF(Table13[[#This Row],[gender]]="Male",1,0)</f>
        <v>0</v>
      </c>
      <c r="BE686">
        <f>IF(Table13[[#This Row],[gender]]="Female",1,0)</f>
        <v>1</v>
      </c>
      <c r="BF686" t="s">
        <v>23</v>
      </c>
      <c r="BG686">
        <f>IF(Table13[[#This Row],[Highest level of Education]]="Did not attend school",1,0)</f>
        <v>0</v>
      </c>
      <c r="BH686">
        <f>IF(Table13[[#This Row],[Highest level of Education]]="K12 completed",1,0)</f>
        <v>0</v>
      </c>
      <c r="BI686">
        <f>IF(Table13[[#This Row],[Highest level of Education]]="High School Completed",1,0)</f>
        <v>0</v>
      </c>
      <c r="BJ686">
        <f>IF(Table13[[#This Row],[Highest level of Education]]="Technical Diploma/Partially completed College",1,0)</f>
        <v>1</v>
      </c>
      <c r="BK686">
        <f>IF(Table13[[#This Row],[Highest level of Education]]="University/College Degree",1,0)</f>
        <v>0</v>
      </c>
      <c r="BL686">
        <f>IF(Table13[[#This Row],[Highest level of Education]]="Post-graduate education",1,0)</f>
        <v>0</v>
      </c>
      <c r="BM686">
        <v>1</v>
      </c>
      <c r="BN686">
        <v>3</v>
      </c>
      <c r="BO686" t="s">
        <v>1</v>
      </c>
      <c r="BP686">
        <f>IF(Table13[[#This Row],[Monthly_Income 1_5500 2_8000 3_11000 4_15000 5_20000 6_27000 7_35000 8_5000 9_51000 98_0]]=1,1,0)</f>
        <v>0</v>
      </c>
      <c r="BQ686">
        <f>IF(Table13[[#This Row],[Monthly_Income 1_5500 2_8000 3_11000 4_15000 5_20000 6_27000 7_35000 8_5000 9_51000 98_0]]=2,1,0)</f>
        <v>0</v>
      </c>
      <c r="BR686">
        <f>IF(Table13[[#This Row],[Monthly_Income 1_5500 2_8000 3_11000 4_15000 5_20000 6_27000 7_35000 8_5000 9_51000 98_0]]=3,1,0)</f>
        <v>0</v>
      </c>
      <c r="BS686">
        <f>IF(Table13[[#This Row],[Monthly_Income 1_5500 2_8000 3_11000 4_15000 5_20000 6_27000 7_35000 8_5000 9_51000 98_0]]=4,1,0)</f>
        <v>0</v>
      </c>
      <c r="BT686">
        <f>IF(Table13[[#This Row],[Monthly_Income 1_5500 2_8000 3_11000 4_15000 5_20000 6_27000 7_35000 8_5000 9_51000 98_0]]=5,1,0)</f>
        <v>0</v>
      </c>
      <c r="BU686">
        <f>IF(Table13[[#This Row],[Monthly_Income 1_5500 2_8000 3_11000 4_15000 5_20000 6_27000 7_35000 8_5000 9_51000 98_0]]=6,1,0)</f>
        <v>0</v>
      </c>
      <c r="BV686">
        <f>IF(Table13[[#This Row],[Monthly_Income 1_5500 2_8000 3_11000 4_15000 5_20000 6_27000 7_35000 8_5000 9_51000 98_0]]=7,1,0)</f>
        <v>0</v>
      </c>
      <c r="BW686">
        <f>IF(Table13[[#This Row],[Monthly_Income 1_5500 2_8000 3_11000 4_15000 5_20000 6_27000 7_35000 8_5000 9_51000 98_0]]=8,1,0)</f>
        <v>0</v>
      </c>
      <c r="BX686">
        <f>IF(Table13[[#This Row],[Monthly_Income 1_5500 2_8000 3_11000 4_15000 5_20000 6_27000 7_35000 8_5000 9_51000 98_0]]=9,1,0)</f>
        <v>0</v>
      </c>
      <c r="BY686">
        <f>IF(Table13[[#This Row],[Monthly_Income 1_5500 2_8000 3_11000 4_15000 5_20000 6_27000 7_35000 8_5000 9_51000 98_0]]=98,1,0)</f>
        <v>0</v>
      </c>
      <c r="BZ686">
        <v>98</v>
      </c>
      <c r="CA686">
        <f>IF(Table13[[#This Row],[Monthly_Household_Income]]=1,1,0)</f>
        <v>0</v>
      </c>
      <c r="CB686">
        <f>IF(Table13[[#This Row],[Monthly_Household_Income]]=2,1,0)</f>
        <v>0</v>
      </c>
      <c r="CC686">
        <f>IF(Table13[[#This Row],[Monthly_Household_Income]]=3,1,0)</f>
        <v>0</v>
      </c>
      <c r="CD686">
        <f>IF(Table13[[#This Row],[Monthly_Household_Income]]=4,1,0)</f>
        <v>0</v>
      </c>
      <c r="CE686">
        <f>IF(Table13[[#This Row],[Monthly_Household_Income]]=5,1,0)</f>
        <v>0</v>
      </c>
      <c r="CF686">
        <f>IF(Table13[[#This Row],[Monthly_Household_Income]]=6,1,0)</f>
        <v>0</v>
      </c>
      <c r="CG686">
        <f>IF(Table13[[#This Row],[Monthly_Household_Income]]=7,1,0)</f>
        <v>0</v>
      </c>
      <c r="CH686">
        <f>IF(Table13[[#This Row],[Monthly_Household_Income]]=8,1,0)</f>
        <v>0</v>
      </c>
      <c r="CI686">
        <f>IF(Table13[[#This Row],[Monthly_Household_Income]]=9,1,0)</f>
        <v>0</v>
      </c>
      <c r="CJ686">
        <f>IF(Table13[[#This Row],[Monthly_Household_Income]]=98,1,0)</f>
        <v>1</v>
      </c>
    </row>
    <row r="687" spans="1:88">
      <c r="A687">
        <v>2503</v>
      </c>
      <c r="B687" s="1">
        <v>43253</v>
      </c>
      <c r="C687" t="s">
        <v>32</v>
      </c>
      <c r="D687">
        <v>6</v>
      </c>
      <c r="E687">
        <v>7</v>
      </c>
      <c r="F687">
        <v>8</v>
      </c>
      <c r="G687">
        <v>7</v>
      </c>
      <c r="H687">
        <v>7</v>
      </c>
      <c r="I687">
        <v>7</v>
      </c>
      <c r="J687" t="s">
        <v>15</v>
      </c>
      <c r="K687">
        <v>7</v>
      </c>
      <c r="L687">
        <v>9</v>
      </c>
      <c r="M687">
        <v>9</v>
      </c>
      <c r="N687">
        <v>8</v>
      </c>
      <c r="O687">
        <v>10</v>
      </c>
      <c r="P687">
        <v>7</v>
      </c>
      <c r="Q687">
        <v>8</v>
      </c>
      <c r="R687">
        <v>9</v>
      </c>
      <c r="S687">
        <v>10</v>
      </c>
      <c r="T687">
        <v>8</v>
      </c>
      <c r="U687">
        <v>9</v>
      </c>
      <c r="V687">
        <v>9</v>
      </c>
      <c r="W687">
        <v>8</v>
      </c>
      <c r="X687">
        <v>7</v>
      </c>
      <c r="Y687">
        <v>9</v>
      </c>
      <c r="Z687">
        <v>9</v>
      </c>
      <c r="AA687">
        <v>8</v>
      </c>
      <c r="AB687">
        <v>7</v>
      </c>
      <c r="AC687">
        <v>1</v>
      </c>
      <c r="AD687">
        <f>IF(Table13[[#This Row],[payment]]=1,1,0)</f>
        <v>1</v>
      </c>
      <c r="AE687">
        <f>IF(Table13[[#This Row],[payment]]=2,1,0)</f>
        <v>0</v>
      </c>
      <c r="AF687">
        <f>IF(Table13[[#This Row],[payment]]=3,1,0)</f>
        <v>0</v>
      </c>
      <c r="AG687">
        <v>1</v>
      </c>
      <c r="AH687">
        <f>IF(Table13[[#This Row],[method_payment]]=1,1,0)</f>
        <v>1</v>
      </c>
      <c r="AI687">
        <f>IF(Table13[[#This Row],[method_payment]]=2,1,0)</f>
        <v>0</v>
      </c>
      <c r="AJ687">
        <f>IF(Table13[[#This Row],[method_payment]]=3,1,0)</f>
        <v>0</v>
      </c>
      <c r="AK687">
        <f>IF(Table13[[#This Row],[method_payment]]=5,1,0)</f>
        <v>0</v>
      </c>
      <c r="AL687">
        <f>IF(Table13[[#This Row],[method_payment]]=6,1,0)</f>
        <v>0</v>
      </c>
      <c r="AM687" t="s">
        <v>15</v>
      </c>
      <c r="AN687" t="s">
        <v>15</v>
      </c>
      <c r="AO687">
        <v>3</v>
      </c>
      <c r="AP687" s="2">
        <v>270.43</v>
      </c>
      <c r="AQ687" s="3">
        <f>IF(AND(Table13[[#This Row],[Average_amount_spent_per_visit_last_3_months]]&gt;=1,Table13[[#This Row],[Average_amount_spent_per_visit_last_3_months]]&lt;=999),1,0)</f>
        <v>1</v>
      </c>
      <c r="AR687" s="3">
        <f>IF(AND(Table13[[#This Row],[Average_amount_spent_per_visit_last_3_months]]&gt;=1000,Table13[[#This Row],[Average_amount_spent_per_visit_last_3_months]]&lt;=6700),1,0)</f>
        <v>0</v>
      </c>
      <c r="AS687">
        <v>3</v>
      </c>
      <c r="AT687">
        <v>23</v>
      </c>
      <c r="AU687">
        <f>IF(AND(Table13[[#This Row],[Age]]&gt;=18,Table13[[#This Row],[Age]]&lt;=25),1,0)</f>
        <v>1</v>
      </c>
      <c r="AV687">
        <f>IF(AND(Table13[[#This Row],[Age]]&gt;=26,Table13[[#This Row],[Age]]&lt;=35),1,0)</f>
        <v>0</v>
      </c>
      <c r="AW687">
        <f>IF(AND(Table13[[#This Row],[Age]]&gt;=36,Table13[[#This Row],[Age]]&lt;=45),1,0)</f>
        <v>0</v>
      </c>
      <c r="AX687">
        <f>IF(AND(Table13[[#This Row],[Age]]&gt;=46,Table13[[#This Row],[Age]]&lt;=55),1,0)</f>
        <v>0</v>
      </c>
      <c r="AY687">
        <f>IF(AND(Table13[[#This Row],[Age]]&gt;=56,Table13[[#This Row],[Age]]&lt;=67),1,0)</f>
        <v>0</v>
      </c>
      <c r="AZ687" t="s">
        <v>24</v>
      </c>
      <c r="BA687">
        <f>IF(Table13[[#This Row],[Marital Status]]="Married",1,0)</f>
        <v>0</v>
      </c>
      <c r="BB687">
        <f>IF(Table13[[#This Row],[Marital Status]]="Single",1,0)</f>
        <v>1</v>
      </c>
      <c r="BC687" t="s">
        <v>28</v>
      </c>
      <c r="BD687">
        <f>IF(Table13[[#This Row],[gender]]="Male",1,0)</f>
        <v>0</v>
      </c>
      <c r="BE687">
        <f>IF(Table13[[#This Row],[gender]]="Female",1,0)</f>
        <v>1</v>
      </c>
      <c r="BF687" t="s">
        <v>23</v>
      </c>
      <c r="BG687">
        <f>IF(Table13[[#This Row],[Highest level of Education]]="Did not attend school",1,0)</f>
        <v>0</v>
      </c>
      <c r="BH687">
        <f>IF(Table13[[#This Row],[Highest level of Education]]="K12 completed",1,0)</f>
        <v>0</v>
      </c>
      <c r="BI687">
        <f>IF(Table13[[#This Row],[Highest level of Education]]="High School Completed",1,0)</f>
        <v>0</v>
      </c>
      <c r="BJ687">
        <f>IF(Table13[[#This Row],[Highest level of Education]]="Technical Diploma/Partially completed College",1,0)</f>
        <v>1</v>
      </c>
      <c r="BK687">
        <f>IF(Table13[[#This Row],[Highest level of Education]]="University/College Degree",1,0)</f>
        <v>0</v>
      </c>
      <c r="BL687">
        <f>IF(Table13[[#This Row],[Highest level of Education]]="Post-graduate education",1,0)</f>
        <v>0</v>
      </c>
      <c r="BM687">
        <v>0</v>
      </c>
      <c r="BN687">
        <v>5</v>
      </c>
      <c r="BO687" t="s">
        <v>1</v>
      </c>
      <c r="BP687">
        <f>IF(Table13[[#This Row],[Monthly_Income 1_5500 2_8000 3_11000 4_15000 5_20000 6_27000 7_35000 8_5000 9_51000 98_0]]=1,1,0)</f>
        <v>0</v>
      </c>
      <c r="BQ687">
        <f>IF(Table13[[#This Row],[Monthly_Income 1_5500 2_8000 3_11000 4_15000 5_20000 6_27000 7_35000 8_5000 9_51000 98_0]]=2,1,0)</f>
        <v>0</v>
      </c>
      <c r="BR687">
        <f>IF(Table13[[#This Row],[Monthly_Income 1_5500 2_8000 3_11000 4_15000 5_20000 6_27000 7_35000 8_5000 9_51000 98_0]]=3,1,0)</f>
        <v>0</v>
      </c>
      <c r="BS687">
        <f>IF(Table13[[#This Row],[Monthly_Income 1_5500 2_8000 3_11000 4_15000 5_20000 6_27000 7_35000 8_5000 9_51000 98_0]]=4,1,0)</f>
        <v>0</v>
      </c>
      <c r="BT687">
        <f>IF(Table13[[#This Row],[Monthly_Income 1_5500 2_8000 3_11000 4_15000 5_20000 6_27000 7_35000 8_5000 9_51000 98_0]]=5,1,0)</f>
        <v>0</v>
      </c>
      <c r="BU687">
        <f>IF(Table13[[#This Row],[Monthly_Income 1_5500 2_8000 3_11000 4_15000 5_20000 6_27000 7_35000 8_5000 9_51000 98_0]]=6,1,0)</f>
        <v>0</v>
      </c>
      <c r="BV687">
        <f>IF(Table13[[#This Row],[Monthly_Income 1_5500 2_8000 3_11000 4_15000 5_20000 6_27000 7_35000 8_5000 9_51000 98_0]]=7,1,0)</f>
        <v>0</v>
      </c>
      <c r="BW687">
        <f>IF(Table13[[#This Row],[Monthly_Income 1_5500 2_8000 3_11000 4_15000 5_20000 6_27000 7_35000 8_5000 9_51000 98_0]]=8,1,0)</f>
        <v>0</v>
      </c>
      <c r="BX687">
        <f>IF(Table13[[#This Row],[Monthly_Income 1_5500 2_8000 3_11000 4_15000 5_20000 6_27000 7_35000 8_5000 9_51000 98_0]]=9,1,0)</f>
        <v>0</v>
      </c>
      <c r="BY687">
        <f>IF(Table13[[#This Row],[Monthly_Income 1_5500 2_8000 3_11000 4_15000 5_20000 6_27000 7_35000 8_5000 9_51000 98_0]]=98,1,0)</f>
        <v>0</v>
      </c>
      <c r="BZ687">
        <v>4</v>
      </c>
      <c r="CA687">
        <f>IF(Table13[[#This Row],[Monthly_Household_Income]]=1,1,0)</f>
        <v>0</v>
      </c>
      <c r="CB687">
        <f>IF(Table13[[#This Row],[Monthly_Household_Income]]=2,1,0)</f>
        <v>0</v>
      </c>
      <c r="CC687">
        <f>IF(Table13[[#This Row],[Monthly_Household_Income]]=3,1,0)</f>
        <v>0</v>
      </c>
      <c r="CD687">
        <f>IF(Table13[[#This Row],[Monthly_Household_Income]]=4,1,0)</f>
        <v>1</v>
      </c>
      <c r="CE687">
        <f>IF(Table13[[#This Row],[Monthly_Household_Income]]=5,1,0)</f>
        <v>0</v>
      </c>
      <c r="CF687">
        <f>IF(Table13[[#This Row],[Monthly_Household_Income]]=6,1,0)</f>
        <v>0</v>
      </c>
      <c r="CG687">
        <f>IF(Table13[[#This Row],[Monthly_Household_Income]]=7,1,0)</f>
        <v>0</v>
      </c>
      <c r="CH687">
        <f>IF(Table13[[#This Row],[Monthly_Household_Income]]=8,1,0)</f>
        <v>0</v>
      </c>
      <c r="CI687">
        <f>IF(Table13[[#This Row],[Monthly_Household_Income]]=9,1,0)</f>
        <v>0</v>
      </c>
      <c r="CJ687">
        <f>IF(Table13[[#This Row],[Monthly_Household_Income]]=98,1,0)</f>
        <v>0</v>
      </c>
    </row>
    <row r="688" spans="1:88">
      <c r="A688">
        <v>2505</v>
      </c>
      <c r="B688" s="1">
        <v>42959</v>
      </c>
      <c r="C688" t="s">
        <v>33</v>
      </c>
      <c r="D688">
        <v>8</v>
      </c>
      <c r="E688">
        <v>6</v>
      </c>
      <c r="F688">
        <v>8</v>
      </c>
      <c r="G688">
        <v>8</v>
      </c>
      <c r="H688">
        <v>6</v>
      </c>
      <c r="I688">
        <v>6</v>
      </c>
      <c r="J688" t="s">
        <v>15</v>
      </c>
      <c r="K688">
        <v>8</v>
      </c>
      <c r="L688">
        <v>9</v>
      </c>
      <c r="M688">
        <v>8</v>
      </c>
      <c r="N688">
        <v>7</v>
      </c>
      <c r="O688">
        <v>8</v>
      </c>
      <c r="P688">
        <v>7</v>
      </c>
      <c r="Q688">
        <v>6</v>
      </c>
      <c r="R688">
        <v>8</v>
      </c>
      <c r="S688">
        <v>8</v>
      </c>
      <c r="T688">
        <v>7</v>
      </c>
      <c r="U688">
        <v>7</v>
      </c>
      <c r="V688">
        <v>8</v>
      </c>
      <c r="W688">
        <v>0</v>
      </c>
      <c r="X688">
        <v>0</v>
      </c>
      <c r="Y688">
        <v>8</v>
      </c>
      <c r="Z688">
        <v>7</v>
      </c>
      <c r="AA688">
        <v>8</v>
      </c>
      <c r="AB688">
        <v>6</v>
      </c>
      <c r="AC688">
        <v>1</v>
      </c>
      <c r="AD688">
        <f>IF(Table13[[#This Row],[payment]]=1,1,0)</f>
        <v>1</v>
      </c>
      <c r="AE688">
        <f>IF(Table13[[#This Row],[payment]]=2,1,0)</f>
        <v>0</v>
      </c>
      <c r="AF688">
        <f>IF(Table13[[#This Row],[payment]]=3,1,0)</f>
        <v>0</v>
      </c>
      <c r="AG688">
        <v>1</v>
      </c>
      <c r="AH688">
        <f>IF(Table13[[#This Row],[method_payment]]=1,1,0)</f>
        <v>1</v>
      </c>
      <c r="AI688">
        <f>IF(Table13[[#This Row],[method_payment]]=2,1,0)</f>
        <v>0</v>
      </c>
      <c r="AJ688">
        <f>IF(Table13[[#This Row],[method_payment]]=3,1,0)</f>
        <v>0</v>
      </c>
      <c r="AK688">
        <f>IF(Table13[[#This Row],[method_payment]]=5,1,0)</f>
        <v>0</v>
      </c>
      <c r="AL688">
        <f>IF(Table13[[#This Row],[method_payment]]=6,1,0)</f>
        <v>0</v>
      </c>
      <c r="AM688" t="s">
        <v>15</v>
      </c>
      <c r="AN688" t="s">
        <v>15</v>
      </c>
      <c r="AO688">
        <v>5</v>
      </c>
      <c r="AP688" s="2">
        <v>81.96</v>
      </c>
      <c r="AQ688" s="3">
        <f>IF(AND(Table13[[#This Row],[Average_amount_spent_per_visit_last_3_months]]&gt;=1,Table13[[#This Row],[Average_amount_spent_per_visit_last_3_months]]&lt;=999),1,0)</f>
        <v>1</v>
      </c>
      <c r="AR688" s="3">
        <f>IF(AND(Table13[[#This Row],[Average_amount_spent_per_visit_last_3_months]]&gt;=1000,Table13[[#This Row],[Average_amount_spent_per_visit_last_3_months]]&lt;=6700),1,0)</f>
        <v>0</v>
      </c>
      <c r="AS688">
        <v>3</v>
      </c>
      <c r="AT688">
        <v>31</v>
      </c>
      <c r="AU688">
        <f>IF(AND(Table13[[#This Row],[Age]]&gt;=18,Table13[[#This Row],[Age]]&lt;=25),1,0)</f>
        <v>0</v>
      </c>
      <c r="AV688">
        <f>IF(AND(Table13[[#This Row],[Age]]&gt;=26,Table13[[#This Row],[Age]]&lt;=35),1,0)</f>
        <v>1</v>
      </c>
      <c r="AW688">
        <f>IF(AND(Table13[[#This Row],[Age]]&gt;=36,Table13[[#This Row],[Age]]&lt;=45),1,0)</f>
        <v>0</v>
      </c>
      <c r="AX688">
        <f>IF(AND(Table13[[#This Row],[Age]]&gt;=46,Table13[[#This Row],[Age]]&lt;=55),1,0)</f>
        <v>0</v>
      </c>
      <c r="AY688">
        <f>IF(AND(Table13[[#This Row],[Age]]&gt;=56,Table13[[#This Row],[Age]]&lt;=67),1,0)</f>
        <v>0</v>
      </c>
      <c r="AZ688" t="s">
        <v>25</v>
      </c>
      <c r="BA688">
        <f>IF(Table13[[#This Row],[Marital Status]]="Married",1,0)</f>
        <v>1</v>
      </c>
      <c r="BB688">
        <f>IF(Table13[[#This Row],[Marital Status]]="Single",1,0)</f>
        <v>0</v>
      </c>
      <c r="BC688" t="s">
        <v>27</v>
      </c>
      <c r="BD688">
        <f>IF(Table13[[#This Row],[gender]]="Male",1,0)</f>
        <v>1</v>
      </c>
      <c r="BE688">
        <f>IF(Table13[[#This Row],[gender]]="Female",1,0)</f>
        <v>0</v>
      </c>
      <c r="BF688" t="s">
        <v>19</v>
      </c>
      <c r="BG688">
        <f>IF(Table13[[#This Row],[Highest level of Education]]="Did not attend school",1,0)</f>
        <v>0</v>
      </c>
      <c r="BH688">
        <f>IF(Table13[[#This Row],[Highest level of Education]]="K12 completed",1,0)</f>
        <v>0</v>
      </c>
      <c r="BI688">
        <f>IF(Table13[[#This Row],[Highest level of Education]]="High School Completed",1,0)</f>
        <v>0</v>
      </c>
      <c r="BJ688">
        <f>IF(Table13[[#This Row],[Highest level of Education]]="Technical Diploma/Partially completed College",1,0)</f>
        <v>0</v>
      </c>
      <c r="BK688">
        <f>IF(Table13[[#This Row],[Highest level of Education]]="University/College Degree",1,0)</f>
        <v>1</v>
      </c>
      <c r="BL688">
        <f>IF(Table13[[#This Row],[Highest level of Education]]="Post-graduate education",1,0)</f>
        <v>0</v>
      </c>
      <c r="BM688">
        <v>3</v>
      </c>
      <c r="BN688">
        <v>1</v>
      </c>
      <c r="BO688">
        <v>3</v>
      </c>
      <c r="BP688">
        <f>IF(Table13[[#This Row],[Monthly_Income 1_5500 2_8000 3_11000 4_15000 5_20000 6_27000 7_35000 8_5000 9_51000 98_0]]=1,1,0)</f>
        <v>0</v>
      </c>
      <c r="BQ688">
        <f>IF(Table13[[#This Row],[Monthly_Income 1_5500 2_8000 3_11000 4_15000 5_20000 6_27000 7_35000 8_5000 9_51000 98_0]]=2,1,0)</f>
        <v>0</v>
      </c>
      <c r="BR688">
        <f>IF(Table13[[#This Row],[Monthly_Income 1_5500 2_8000 3_11000 4_15000 5_20000 6_27000 7_35000 8_5000 9_51000 98_0]]=3,1,0)</f>
        <v>1</v>
      </c>
      <c r="BS688">
        <f>IF(Table13[[#This Row],[Monthly_Income 1_5500 2_8000 3_11000 4_15000 5_20000 6_27000 7_35000 8_5000 9_51000 98_0]]=4,1,0)</f>
        <v>0</v>
      </c>
      <c r="BT688">
        <f>IF(Table13[[#This Row],[Monthly_Income 1_5500 2_8000 3_11000 4_15000 5_20000 6_27000 7_35000 8_5000 9_51000 98_0]]=5,1,0)</f>
        <v>0</v>
      </c>
      <c r="BU688">
        <f>IF(Table13[[#This Row],[Monthly_Income 1_5500 2_8000 3_11000 4_15000 5_20000 6_27000 7_35000 8_5000 9_51000 98_0]]=6,1,0)</f>
        <v>0</v>
      </c>
      <c r="BV688">
        <f>IF(Table13[[#This Row],[Monthly_Income 1_5500 2_8000 3_11000 4_15000 5_20000 6_27000 7_35000 8_5000 9_51000 98_0]]=7,1,0)</f>
        <v>0</v>
      </c>
      <c r="BW688">
        <f>IF(Table13[[#This Row],[Monthly_Income 1_5500 2_8000 3_11000 4_15000 5_20000 6_27000 7_35000 8_5000 9_51000 98_0]]=8,1,0)</f>
        <v>0</v>
      </c>
      <c r="BX688">
        <f>IF(Table13[[#This Row],[Monthly_Income 1_5500 2_8000 3_11000 4_15000 5_20000 6_27000 7_35000 8_5000 9_51000 98_0]]=9,1,0)</f>
        <v>0</v>
      </c>
      <c r="BY688">
        <f>IF(Table13[[#This Row],[Monthly_Income 1_5500 2_8000 3_11000 4_15000 5_20000 6_27000 7_35000 8_5000 9_51000 98_0]]=98,1,0)</f>
        <v>0</v>
      </c>
      <c r="BZ688">
        <v>6</v>
      </c>
      <c r="CA688">
        <f>IF(Table13[[#This Row],[Monthly_Household_Income]]=1,1,0)</f>
        <v>0</v>
      </c>
      <c r="CB688">
        <f>IF(Table13[[#This Row],[Monthly_Household_Income]]=2,1,0)</f>
        <v>0</v>
      </c>
      <c r="CC688">
        <f>IF(Table13[[#This Row],[Monthly_Household_Income]]=3,1,0)</f>
        <v>0</v>
      </c>
      <c r="CD688">
        <f>IF(Table13[[#This Row],[Monthly_Household_Income]]=4,1,0)</f>
        <v>0</v>
      </c>
      <c r="CE688">
        <f>IF(Table13[[#This Row],[Monthly_Household_Income]]=5,1,0)</f>
        <v>0</v>
      </c>
      <c r="CF688">
        <f>IF(Table13[[#This Row],[Monthly_Household_Income]]=6,1,0)</f>
        <v>1</v>
      </c>
      <c r="CG688">
        <f>IF(Table13[[#This Row],[Monthly_Household_Income]]=7,1,0)</f>
        <v>0</v>
      </c>
      <c r="CH688">
        <f>IF(Table13[[#This Row],[Monthly_Household_Income]]=8,1,0)</f>
        <v>0</v>
      </c>
      <c r="CI688">
        <f>IF(Table13[[#This Row],[Monthly_Household_Income]]=9,1,0)</f>
        <v>0</v>
      </c>
      <c r="CJ688">
        <f>IF(Table13[[#This Row],[Monthly_Household_Income]]=98,1,0)</f>
        <v>0</v>
      </c>
    </row>
    <row r="689" spans="1:88">
      <c r="A689">
        <v>2511</v>
      </c>
      <c r="B689" s="1">
        <v>42992</v>
      </c>
      <c r="C689" t="s">
        <v>33</v>
      </c>
      <c r="D689">
        <v>7</v>
      </c>
      <c r="E689">
        <v>8</v>
      </c>
      <c r="F689">
        <v>9</v>
      </c>
      <c r="G689">
        <v>8</v>
      </c>
      <c r="H689">
        <v>9</v>
      </c>
      <c r="I689">
        <v>9</v>
      </c>
      <c r="J689" t="s">
        <v>15</v>
      </c>
      <c r="K689">
        <v>8</v>
      </c>
      <c r="L689">
        <v>9</v>
      </c>
      <c r="M689">
        <v>8</v>
      </c>
      <c r="N689">
        <v>8</v>
      </c>
      <c r="O689">
        <v>8</v>
      </c>
      <c r="P689">
        <v>9</v>
      </c>
      <c r="Q689">
        <v>8</v>
      </c>
      <c r="R689">
        <v>7</v>
      </c>
      <c r="S689">
        <v>9</v>
      </c>
      <c r="T689">
        <v>7</v>
      </c>
      <c r="U689">
        <v>8</v>
      </c>
      <c r="V689">
        <v>8</v>
      </c>
      <c r="W689">
        <v>0</v>
      </c>
      <c r="X689">
        <v>8</v>
      </c>
      <c r="Y689">
        <v>8</v>
      </c>
      <c r="Z689">
        <v>9</v>
      </c>
      <c r="AA689">
        <v>7</v>
      </c>
      <c r="AB689">
        <v>8</v>
      </c>
      <c r="AC689">
        <v>2</v>
      </c>
      <c r="AD689">
        <f>IF(Table13[[#This Row],[payment]]=1,1,0)</f>
        <v>0</v>
      </c>
      <c r="AE689">
        <f>IF(Table13[[#This Row],[payment]]=2,1,0)</f>
        <v>1</v>
      </c>
      <c r="AF689">
        <f>IF(Table13[[#This Row],[payment]]=3,1,0)</f>
        <v>0</v>
      </c>
      <c r="AG689">
        <v>1</v>
      </c>
      <c r="AH689">
        <f>IF(Table13[[#This Row],[method_payment]]=1,1,0)</f>
        <v>1</v>
      </c>
      <c r="AI689">
        <f>IF(Table13[[#This Row],[method_payment]]=2,1,0)</f>
        <v>0</v>
      </c>
      <c r="AJ689">
        <f>IF(Table13[[#This Row],[method_payment]]=3,1,0)</f>
        <v>0</v>
      </c>
      <c r="AK689">
        <f>IF(Table13[[#This Row],[method_payment]]=5,1,0)</f>
        <v>0</v>
      </c>
      <c r="AL689">
        <f>IF(Table13[[#This Row],[method_payment]]=6,1,0)</f>
        <v>0</v>
      </c>
      <c r="AM689" t="s">
        <v>15</v>
      </c>
      <c r="AN689" t="s">
        <v>15</v>
      </c>
      <c r="AO689">
        <v>6</v>
      </c>
      <c r="AP689" s="2">
        <v>92.27</v>
      </c>
      <c r="AQ689" s="3">
        <f>IF(AND(Table13[[#This Row],[Average_amount_spent_per_visit_last_3_months]]&gt;=1,Table13[[#This Row],[Average_amount_spent_per_visit_last_3_months]]&lt;=999),1,0)</f>
        <v>1</v>
      </c>
      <c r="AR689" s="3">
        <f>IF(AND(Table13[[#This Row],[Average_amount_spent_per_visit_last_3_months]]&gt;=1000,Table13[[#This Row],[Average_amount_spent_per_visit_last_3_months]]&lt;=6700),1,0)</f>
        <v>0</v>
      </c>
      <c r="AS689">
        <v>2</v>
      </c>
      <c r="AT689">
        <v>37</v>
      </c>
      <c r="AU689">
        <f>IF(AND(Table13[[#This Row],[Age]]&gt;=18,Table13[[#This Row],[Age]]&lt;=25),1,0)</f>
        <v>0</v>
      </c>
      <c r="AV689">
        <f>IF(AND(Table13[[#This Row],[Age]]&gt;=26,Table13[[#This Row],[Age]]&lt;=35),1,0)</f>
        <v>0</v>
      </c>
      <c r="AW689">
        <f>IF(AND(Table13[[#This Row],[Age]]&gt;=36,Table13[[#This Row],[Age]]&lt;=45),1,0)</f>
        <v>1</v>
      </c>
      <c r="AX689">
        <f>IF(AND(Table13[[#This Row],[Age]]&gt;=46,Table13[[#This Row],[Age]]&lt;=55),1,0)</f>
        <v>0</v>
      </c>
      <c r="AY689">
        <f>IF(AND(Table13[[#This Row],[Age]]&gt;=56,Table13[[#This Row],[Age]]&lt;=67),1,0)</f>
        <v>0</v>
      </c>
      <c r="AZ689" t="s">
        <v>25</v>
      </c>
      <c r="BA689">
        <f>IF(Table13[[#This Row],[Marital Status]]="Married",1,0)</f>
        <v>1</v>
      </c>
      <c r="BB689">
        <f>IF(Table13[[#This Row],[Marital Status]]="Single",1,0)</f>
        <v>0</v>
      </c>
      <c r="BC689" t="s">
        <v>27</v>
      </c>
      <c r="BD689">
        <f>IF(Table13[[#This Row],[gender]]="Male",1,0)</f>
        <v>1</v>
      </c>
      <c r="BE689">
        <f>IF(Table13[[#This Row],[gender]]="Female",1,0)</f>
        <v>0</v>
      </c>
      <c r="BF689" t="s">
        <v>23</v>
      </c>
      <c r="BG689">
        <f>IF(Table13[[#This Row],[Highest level of Education]]="Did not attend school",1,0)</f>
        <v>0</v>
      </c>
      <c r="BH689">
        <f>IF(Table13[[#This Row],[Highest level of Education]]="K12 completed",1,0)</f>
        <v>0</v>
      </c>
      <c r="BI689">
        <f>IF(Table13[[#This Row],[Highest level of Education]]="High School Completed",1,0)</f>
        <v>0</v>
      </c>
      <c r="BJ689">
        <f>IF(Table13[[#This Row],[Highest level of Education]]="Technical Diploma/Partially completed College",1,0)</f>
        <v>1</v>
      </c>
      <c r="BK689">
        <f>IF(Table13[[#This Row],[Highest level of Education]]="University/College Degree",1,0)</f>
        <v>0</v>
      </c>
      <c r="BL689">
        <f>IF(Table13[[#This Row],[Highest level of Education]]="Post-graduate education",1,0)</f>
        <v>0</v>
      </c>
      <c r="BM689">
        <v>1</v>
      </c>
      <c r="BN689">
        <v>1</v>
      </c>
      <c r="BO689">
        <v>4</v>
      </c>
      <c r="BP689">
        <f>IF(Table13[[#This Row],[Monthly_Income 1_5500 2_8000 3_11000 4_15000 5_20000 6_27000 7_35000 8_5000 9_51000 98_0]]=1,1,0)</f>
        <v>0</v>
      </c>
      <c r="BQ689">
        <f>IF(Table13[[#This Row],[Monthly_Income 1_5500 2_8000 3_11000 4_15000 5_20000 6_27000 7_35000 8_5000 9_51000 98_0]]=2,1,0)</f>
        <v>0</v>
      </c>
      <c r="BR689">
        <f>IF(Table13[[#This Row],[Monthly_Income 1_5500 2_8000 3_11000 4_15000 5_20000 6_27000 7_35000 8_5000 9_51000 98_0]]=3,1,0)</f>
        <v>0</v>
      </c>
      <c r="BS689">
        <f>IF(Table13[[#This Row],[Monthly_Income 1_5500 2_8000 3_11000 4_15000 5_20000 6_27000 7_35000 8_5000 9_51000 98_0]]=4,1,0)</f>
        <v>1</v>
      </c>
      <c r="BT689">
        <f>IF(Table13[[#This Row],[Monthly_Income 1_5500 2_8000 3_11000 4_15000 5_20000 6_27000 7_35000 8_5000 9_51000 98_0]]=5,1,0)</f>
        <v>0</v>
      </c>
      <c r="BU689">
        <f>IF(Table13[[#This Row],[Monthly_Income 1_5500 2_8000 3_11000 4_15000 5_20000 6_27000 7_35000 8_5000 9_51000 98_0]]=6,1,0)</f>
        <v>0</v>
      </c>
      <c r="BV689">
        <f>IF(Table13[[#This Row],[Monthly_Income 1_5500 2_8000 3_11000 4_15000 5_20000 6_27000 7_35000 8_5000 9_51000 98_0]]=7,1,0)</f>
        <v>0</v>
      </c>
      <c r="BW689">
        <f>IF(Table13[[#This Row],[Monthly_Income 1_5500 2_8000 3_11000 4_15000 5_20000 6_27000 7_35000 8_5000 9_51000 98_0]]=8,1,0)</f>
        <v>0</v>
      </c>
      <c r="BX689">
        <f>IF(Table13[[#This Row],[Monthly_Income 1_5500 2_8000 3_11000 4_15000 5_20000 6_27000 7_35000 8_5000 9_51000 98_0]]=9,1,0)</f>
        <v>0</v>
      </c>
      <c r="BY689">
        <f>IF(Table13[[#This Row],[Monthly_Income 1_5500 2_8000 3_11000 4_15000 5_20000 6_27000 7_35000 8_5000 9_51000 98_0]]=98,1,0)</f>
        <v>0</v>
      </c>
      <c r="BZ689">
        <v>8</v>
      </c>
      <c r="CA689">
        <f>IF(Table13[[#This Row],[Monthly_Household_Income]]=1,1,0)</f>
        <v>0</v>
      </c>
      <c r="CB689">
        <f>IF(Table13[[#This Row],[Monthly_Household_Income]]=2,1,0)</f>
        <v>0</v>
      </c>
      <c r="CC689">
        <f>IF(Table13[[#This Row],[Monthly_Household_Income]]=3,1,0)</f>
        <v>0</v>
      </c>
      <c r="CD689">
        <f>IF(Table13[[#This Row],[Monthly_Household_Income]]=4,1,0)</f>
        <v>0</v>
      </c>
      <c r="CE689">
        <f>IF(Table13[[#This Row],[Monthly_Household_Income]]=5,1,0)</f>
        <v>0</v>
      </c>
      <c r="CF689">
        <f>IF(Table13[[#This Row],[Monthly_Household_Income]]=6,1,0)</f>
        <v>0</v>
      </c>
      <c r="CG689">
        <f>IF(Table13[[#This Row],[Monthly_Household_Income]]=7,1,0)</f>
        <v>0</v>
      </c>
      <c r="CH689">
        <f>IF(Table13[[#This Row],[Monthly_Household_Income]]=8,1,0)</f>
        <v>1</v>
      </c>
      <c r="CI689">
        <f>IF(Table13[[#This Row],[Monthly_Household_Income]]=9,1,0)</f>
        <v>0</v>
      </c>
      <c r="CJ689">
        <f>IF(Table13[[#This Row],[Monthly_Household_Income]]=98,1,0)</f>
        <v>0</v>
      </c>
    </row>
    <row r="690" spans="1:88">
      <c r="A690">
        <v>2512</v>
      </c>
      <c r="B690" s="1">
        <v>42966</v>
      </c>
      <c r="C690" t="s">
        <v>33</v>
      </c>
      <c r="D690">
        <v>6</v>
      </c>
      <c r="E690">
        <v>7</v>
      </c>
      <c r="F690">
        <v>7</v>
      </c>
      <c r="G690">
        <v>7</v>
      </c>
      <c r="H690">
        <v>6</v>
      </c>
      <c r="I690">
        <v>7</v>
      </c>
      <c r="J690" t="s">
        <v>15</v>
      </c>
      <c r="K690">
        <v>7</v>
      </c>
      <c r="L690">
        <v>6</v>
      </c>
      <c r="M690">
        <v>6</v>
      </c>
      <c r="N690">
        <v>7</v>
      </c>
      <c r="O690">
        <v>7</v>
      </c>
      <c r="P690">
        <v>6</v>
      </c>
      <c r="Q690">
        <v>7</v>
      </c>
      <c r="R690">
        <v>6</v>
      </c>
      <c r="S690">
        <v>7</v>
      </c>
      <c r="T690">
        <v>6</v>
      </c>
      <c r="U690">
        <v>7</v>
      </c>
      <c r="V690">
        <v>6</v>
      </c>
      <c r="W690">
        <v>6</v>
      </c>
      <c r="X690">
        <v>0</v>
      </c>
      <c r="Y690">
        <v>7</v>
      </c>
      <c r="Z690">
        <v>6</v>
      </c>
      <c r="AA690">
        <v>6</v>
      </c>
      <c r="AB690">
        <v>7</v>
      </c>
      <c r="AC690">
        <v>1</v>
      </c>
      <c r="AD690">
        <f>IF(Table13[[#This Row],[payment]]=1,1,0)</f>
        <v>1</v>
      </c>
      <c r="AE690">
        <f>IF(Table13[[#This Row],[payment]]=2,1,0)</f>
        <v>0</v>
      </c>
      <c r="AF690">
        <f>IF(Table13[[#This Row],[payment]]=3,1,0)</f>
        <v>0</v>
      </c>
      <c r="AG690">
        <v>1</v>
      </c>
      <c r="AH690">
        <f>IF(Table13[[#This Row],[method_payment]]=1,1,0)</f>
        <v>1</v>
      </c>
      <c r="AI690">
        <f>IF(Table13[[#This Row],[method_payment]]=2,1,0)</f>
        <v>0</v>
      </c>
      <c r="AJ690">
        <f>IF(Table13[[#This Row],[method_payment]]=3,1,0)</f>
        <v>0</v>
      </c>
      <c r="AK690">
        <f>IF(Table13[[#This Row],[method_payment]]=5,1,0)</f>
        <v>0</v>
      </c>
      <c r="AL690">
        <f>IF(Table13[[#This Row],[method_payment]]=6,1,0)</f>
        <v>0</v>
      </c>
      <c r="AM690" t="s">
        <v>16</v>
      </c>
      <c r="AN690" t="s">
        <v>15</v>
      </c>
      <c r="AO690">
        <v>3</v>
      </c>
      <c r="AP690" s="2">
        <v>199.52</v>
      </c>
      <c r="AQ690" s="3">
        <f>IF(AND(Table13[[#This Row],[Average_amount_spent_per_visit_last_3_months]]&gt;=1,Table13[[#This Row],[Average_amount_spent_per_visit_last_3_months]]&lt;=999),1,0)</f>
        <v>1</v>
      </c>
      <c r="AR690" s="3">
        <f>IF(AND(Table13[[#This Row],[Average_amount_spent_per_visit_last_3_months]]&gt;=1000,Table13[[#This Row],[Average_amount_spent_per_visit_last_3_months]]&lt;=6700),1,0)</f>
        <v>0</v>
      </c>
      <c r="AS690">
        <v>3</v>
      </c>
      <c r="AT690">
        <v>32</v>
      </c>
      <c r="AU690">
        <f>IF(AND(Table13[[#This Row],[Age]]&gt;=18,Table13[[#This Row],[Age]]&lt;=25),1,0)</f>
        <v>0</v>
      </c>
      <c r="AV690">
        <f>IF(AND(Table13[[#This Row],[Age]]&gt;=26,Table13[[#This Row],[Age]]&lt;=35),1,0)</f>
        <v>1</v>
      </c>
      <c r="AW690">
        <f>IF(AND(Table13[[#This Row],[Age]]&gt;=36,Table13[[#This Row],[Age]]&lt;=45),1,0)</f>
        <v>0</v>
      </c>
      <c r="AX690">
        <f>IF(AND(Table13[[#This Row],[Age]]&gt;=46,Table13[[#This Row],[Age]]&lt;=55),1,0)</f>
        <v>0</v>
      </c>
      <c r="AY690">
        <f>IF(AND(Table13[[#This Row],[Age]]&gt;=56,Table13[[#This Row],[Age]]&lt;=67),1,0)</f>
        <v>0</v>
      </c>
      <c r="AZ690" t="s">
        <v>25</v>
      </c>
      <c r="BA690">
        <f>IF(Table13[[#This Row],[Marital Status]]="Married",1,0)</f>
        <v>1</v>
      </c>
      <c r="BB690">
        <f>IF(Table13[[#This Row],[Marital Status]]="Single",1,0)</f>
        <v>0</v>
      </c>
      <c r="BC690" t="s">
        <v>28</v>
      </c>
      <c r="BD690">
        <f>IF(Table13[[#This Row],[gender]]="Male",1,0)</f>
        <v>0</v>
      </c>
      <c r="BE690">
        <f>IF(Table13[[#This Row],[gender]]="Female",1,0)</f>
        <v>1</v>
      </c>
      <c r="BF690" t="s">
        <v>23</v>
      </c>
      <c r="BG690">
        <f>IF(Table13[[#This Row],[Highest level of Education]]="Did not attend school",1,0)</f>
        <v>0</v>
      </c>
      <c r="BH690">
        <f>IF(Table13[[#This Row],[Highest level of Education]]="K12 completed",1,0)</f>
        <v>0</v>
      </c>
      <c r="BI690">
        <f>IF(Table13[[#This Row],[Highest level of Education]]="High School Completed",1,0)</f>
        <v>0</v>
      </c>
      <c r="BJ690">
        <f>IF(Table13[[#This Row],[Highest level of Education]]="Technical Diploma/Partially completed College",1,0)</f>
        <v>1</v>
      </c>
      <c r="BK690">
        <f>IF(Table13[[#This Row],[Highest level of Education]]="University/College Degree",1,0)</f>
        <v>0</v>
      </c>
      <c r="BL690">
        <f>IF(Table13[[#This Row],[Highest level of Education]]="Post-graduate education",1,0)</f>
        <v>0</v>
      </c>
      <c r="BM690">
        <v>1</v>
      </c>
      <c r="BN690">
        <v>1</v>
      </c>
      <c r="BO690">
        <v>1</v>
      </c>
      <c r="BP690">
        <f>IF(Table13[[#This Row],[Monthly_Income 1_5500 2_8000 3_11000 4_15000 5_20000 6_27000 7_35000 8_5000 9_51000 98_0]]=1,1,0)</f>
        <v>1</v>
      </c>
      <c r="BQ690">
        <f>IF(Table13[[#This Row],[Monthly_Income 1_5500 2_8000 3_11000 4_15000 5_20000 6_27000 7_35000 8_5000 9_51000 98_0]]=2,1,0)</f>
        <v>0</v>
      </c>
      <c r="BR690">
        <f>IF(Table13[[#This Row],[Monthly_Income 1_5500 2_8000 3_11000 4_15000 5_20000 6_27000 7_35000 8_5000 9_51000 98_0]]=3,1,0)</f>
        <v>0</v>
      </c>
      <c r="BS690">
        <f>IF(Table13[[#This Row],[Monthly_Income 1_5500 2_8000 3_11000 4_15000 5_20000 6_27000 7_35000 8_5000 9_51000 98_0]]=4,1,0)</f>
        <v>0</v>
      </c>
      <c r="BT690">
        <f>IF(Table13[[#This Row],[Monthly_Income 1_5500 2_8000 3_11000 4_15000 5_20000 6_27000 7_35000 8_5000 9_51000 98_0]]=5,1,0)</f>
        <v>0</v>
      </c>
      <c r="BU690">
        <f>IF(Table13[[#This Row],[Monthly_Income 1_5500 2_8000 3_11000 4_15000 5_20000 6_27000 7_35000 8_5000 9_51000 98_0]]=6,1,0)</f>
        <v>0</v>
      </c>
      <c r="BV690">
        <f>IF(Table13[[#This Row],[Monthly_Income 1_5500 2_8000 3_11000 4_15000 5_20000 6_27000 7_35000 8_5000 9_51000 98_0]]=7,1,0)</f>
        <v>0</v>
      </c>
      <c r="BW690">
        <f>IF(Table13[[#This Row],[Monthly_Income 1_5500 2_8000 3_11000 4_15000 5_20000 6_27000 7_35000 8_5000 9_51000 98_0]]=8,1,0)</f>
        <v>0</v>
      </c>
      <c r="BX690">
        <f>IF(Table13[[#This Row],[Monthly_Income 1_5500 2_8000 3_11000 4_15000 5_20000 6_27000 7_35000 8_5000 9_51000 98_0]]=9,1,0)</f>
        <v>0</v>
      </c>
      <c r="BY690">
        <f>IF(Table13[[#This Row],[Monthly_Income 1_5500 2_8000 3_11000 4_15000 5_20000 6_27000 7_35000 8_5000 9_51000 98_0]]=98,1,0)</f>
        <v>0</v>
      </c>
      <c r="BZ690">
        <v>4</v>
      </c>
      <c r="CA690">
        <f>IF(Table13[[#This Row],[Monthly_Household_Income]]=1,1,0)</f>
        <v>0</v>
      </c>
      <c r="CB690">
        <f>IF(Table13[[#This Row],[Monthly_Household_Income]]=2,1,0)</f>
        <v>0</v>
      </c>
      <c r="CC690">
        <f>IF(Table13[[#This Row],[Monthly_Household_Income]]=3,1,0)</f>
        <v>0</v>
      </c>
      <c r="CD690">
        <f>IF(Table13[[#This Row],[Monthly_Household_Income]]=4,1,0)</f>
        <v>1</v>
      </c>
      <c r="CE690">
        <f>IF(Table13[[#This Row],[Monthly_Household_Income]]=5,1,0)</f>
        <v>0</v>
      </c>
      <c r="CF690">
        <f>IF(Table13[[#This Row],[Monthly_Household_Income]]=6,1,0)</f>
        <v>0</v>
      </c>
      <c r="CG690">
        <f>IF(Table13[[#This Row],[Monthly_Household_Income]]=7,1,0)</f>
        <v>0</v>
      </c>
      <c r="CH690">
        <f>IF(Table13[[#This Row],[Monthly_Household_Income]]=8,1,0)</f>
        <v>0</v>
      </c>
      <c r="CI690">
        <f>IF(Table13[[#This Row],[Monthly_Household_Income]]=9,1,0)</f>
        <v>0</v>
      </c>
      <c r="CJ690">
        <f>IF(Table13[[#This Row],[Monthly_Household_Income]]=98,1,0)</f>
        <v>0</v>
      </c>
    </row>
    <row r="691" spans="1:88">
      <c r="A691">
        <v>2513</v>
      </c>
      <c r="B691" s="1">
        <v>43038</v>
      </c>
      <c r="C691" t="s">
        <v>31</v>
      </c>
      <c r="D691">
        <v>7</v>
      </c>
      <c r="E691">
        <v>7</v>
      </c>
      <c r="F691">
        <v>8</v>
      </c>
      <c r="G691">
        <v>7</v>
      </c>
      <c r="H691">
        <v>7</v>
      </c>
      <c r="I691">
        <v>8</v>
      </c>
      <c r="J691" t="s">
        <v>15</v>
      </c>
      <c r="K691">
        <v>7</v>
      </c>
      <c r="L691">
        <v>8</v>
      </c>
      <c r="M691">
        <v>9</v>
      </c>
      <c r="N691">
        <v>7</v>
      </c>
      <c r="O691">
        <v>7</v>
      </c>
      <c r="P691">
        <v>9</v>
      </c>
      <c r="Q691">
        <v>7</v>
      </c>
      <c r="R691">
        <v>8</v>
      </c>
      <c r="S691">
        <v>7</v>
      </c>
      <c r="T691">
        <v>6</v>
      </c>
      <c r="U691">
        <v>7</v>
      </c>
      <c r="V691">
        <v>7</v>
      </c>
      <c r="W691">
        <v>8</v>
      </c>
      <c r="X691">
        <v>7</v>
      </c>
      <c r="Y691">
        <v>9</v>
      </c>
      <c r="Z691">
        <v>8</v>
      </c>
      <c r="AA691">
        <v>7</v>
      </c>
      <c r="AB691">
        <v>0</v>
      </c>
      <c r="AC691">
        <v>1</v>
      </c>
      <c r="AD691">
        <f>IF(Table13[[#This Row],[payment]]=1,1,0)</f>
        <v>1</v>
      </c>
      <c r="AE691">
        <f>IF(Table13[[#This Row],[payment]]=2,1,0)</f>
        <v>0</v>
      </c>
      <c r="AF691">
        <f>IF(Table13[[#This Row],[payment]]=3,1,0)</f>
        <v>0</v>
      </c>
      <c r="AG691">
        <v>2</v>
      </c>
      <c r="AH691">
        <f>IF(Table13[[#This Row],[method_payment]]=1,1,0)</f>
        <v>0</v>
      </c>
      <c r="AI691">
        <f>IF(Table13[[#This Row],[method_payment]]=2,1,0)</f>
        <v>1</v>
      </c>
      <c r="AJ691">
        <f>IF(Table13[[#This Row],[method_payment]]=3,1,0)</f>
        <v>0</v>
      </c>
      <c r="AK691">
        <f>IF(Table13[[#This Row],[method_payment]]=5,1,0)</f>
        <v>0</v>
      </c>
      <c r="AL691">
        <f>IF(Table13[[#This Row],[method_payment]]=6,1,0)</f>
        <v>0</v>
      </c>
      <c r="AM691" t="s">
        <v>16</v>
      </c>
      <c r="AN691" t="s">
        <v>16</v>
      </c>
      <c r="AO691">
        <v>5</v>
      </c>
      <c r="AP691" s="2">
        <v>59.05</v>
      </c>
      <c r="AQ691" s="3">
        <f>IF(AND(Table13[[#This Row],[Average_amount_spent_per_visit_last_3_months]]&gt;=1,Table13[[#This Row],[Average_amount_spent_per_visit_last_3_months]]&lt;=999),1,0)</f>
        <v>1</v>
      </c>
      <c r="AR691" s="3">
        <f>IF(AND(Table13[[#This Row],[Average_amount_spent_per_visit_last_3_months]]&gt;=1000,Table13[[#This Row],[Average_amount_spent_per_visit_last_3_months]]&lt;=6700),1,0)</f>
        <v>0</v>
      </c>
      <c r="AS691">
        <v>3</v>
      </c>
      <c r="AT691">
        <v>19</v>
      </c>
      <c r="AU691">
        <f>IF(AND(Table13[[#This Row],[Age]]&gt;=18,Table13[[#This Row],[Age]]&lt;=25),1,0)</f>
        <v>1</v>
      </c>
      <c r="AV691">
        <f>IF(AND(Table13[[#This Row],[Age]]&gt;=26,Table13[[#This Row],[Age]]&lt;=35),1,0)</f>
        <v>0</v>
      </c>
      <c r="AW691">
        <f>IF(AND(Table13[[#This Row],[Age]]&gt;=36,Table13[[#This Row],[Age]]&lt;=45),1,0)</f>
        <v>0</v>
      </c>
      <c r="AX691">
        <f>IF(AND(Table13[[#This Row],[Age]]&gt;=46,Table13[[#This Row],[Age]]&lt;=55),1,0)</f>
        <v>0</v>
      </c>
      <c r="AY691">
        <f>IF(AND(Table13[[#This Row],[Age]]&gt;=56,Table13[[#This Row],[Age]]&lt;=67),1,0)</f>
        <v>0</v>
      </c>
      <c r="AZ691" t="s">
        <v>24</v>
      </c>
      <c r="BA691">
        <f>IF(Table13[[#This Row],[Marital Status]]="Married",1,0)</f>
        <v>0</v>
      </c>
      <c r="BB691">
        <f>IF(Table13[[#This Row],[Marital Status]]="Single",1,0)</f>
        <v>1</v>
      </c>
      <c r="BC691" t="s">
        <v>27</v>
      </c>
      <c r="BD691">
        <f>IF(Table13[[#This Row],[gender]]="Male",1,0)</f>
        <v>1</v>
      </c>
      <c r="BE691">
        <f>IF(Table13[[#This Row],[gender]]="Female",1,0)</f>
        <v>0</v>
      </c>
      <c r="BF691" t="s">
        <v>22</v>
      </c>
      <c r="BG691">
        <f>IF(Table13[[#This Row],[Highest level of Education]]="Did not attend school",1,0)</f>
        <v>0</v>
      </c>
      <c r="BH691">
        <f>IF(Table13[[#This Row],[Highest level of Education]]="K12 completed",1,0)</f>
        <v>1</v>
      </c>
      <c r="BI691">
        <f>IF(Table13[[#This Row],[Highest level of Education]]="High School Completed",1,0)</f>
        <v>0</v>
      </c>
      <c r="BJ691">
        <f>IF(Table13[[#This Row],[Highest level of Education]]="Technical Diploma/Partially completed College",1,0)</f>
        <v>0</v>
      </c>
      <c r="BK691">
        <f>IF(Table13[[#This Row],[Highest level of Education]]="University/College Degree",1,0)</f>
        <v>0</v>
      </c>
      <c r="BL691">
        <f>IF(Table13[[#This Row],[Highest level of Education]]="Post-graduate education",1,0)</f>
        <v>0</v>
      </c>
      <c r="BM691">
        <v>0</v>
      </c>
      <c r="BN691">
        <v>5</v>
      </c>
      <c r="BO691" t="s">
        <v>1</v>
      </c>
      <c r="BP691">
        <f>IF(Table13[[#This Row],[Monthly_Income 1_5500 2_8000 3_11000 4_15000 5_20000 6_27000 7_35000 8_5000 9_51000 98_0]]=1,1,0)</f>
        <v>0</v>
      </c>
      <c r="BQ691">
        <f>IF(Table13[[#This Row],[Monthly_Income 1_5500 2_8000 3_11000 4_15000 5_20000 6_27000 7_35000 8_5000 9_51000 98_0]]=2,1,0)</f>
        <v>0</v>
      </c>
      <c r="BR691">
        <f>IF(Table13[[#This Row],[Monthly_Income 1_5500 2_8000 3_11000 4_15000 5_20000 6_27000 7_35000 8_5000 9_51000 98_0]]=3,1,0)</f>
        <v>0</v>
      </c>
      <c r="BS691">
        <f>IF(Table13[[#This Row],[Monthly_Income 1_5500 2_8000 3_11000 4_15000 5_20000 6_27000 7_35000 8_5000 9_51000 98_0]]=4,1,0)</f>
        <v>0</v>
      </c>
      <c r="BT691">
        <f>IF(Table13[[#This Row],[Monthly_Income 1_5500 2_8000 3_11000 4_15000 5_20000 6_27000 7_35000 8_5000 9_51000 98_0]]=5,1,0)</f>
        <v>0</v>
      </c>
      <c r="BU691">
        <f>IF(Table13[[#This Row],[Monthly_Income 1_5500 2_8000 3_11000 4_15000 5_20000 6_27000 7_35000 8_5000 9_51000 98_0]]=6,1,0)</f>
        <v>0</v>
      </c>
      <c r="BV691">
        <f>IF(Table13[[#This Row],[Monthly_Income 1_5500 2_8000 3_11000 4_15000 5_20000 6_27000 7_35000 8_5000 9_51000 98_0]]=7,1,0)</f>
        <v>0</v>
      </c>
      <c r="BW691">
        <f>IF(Table13[[#This Row],[Monthly_Income 1_5500 2_8000 3_11000 4_15000 5_20000 6_27000 7_35000 8_5000 9_51000 98_0]]=8,1,0)</f>
        <v>0</v>
      </c>
      <c r="BX691">
        <f>IF(Table13[[#This Row],[Monthly_Income 1_5500 2_8000 3_11000 4_15000 5_20000 6_27000 7_35000 8_5000 9_51000 98_0]]=9,1,0)</f>
        <v>0</v>
      </c>
      <c r="BY691">
        <f>IF(Table13[[#This Row],[Monthly_Income 1_5500 2_8000 3_11000 4_15000 5_20000 6_27000 7_35000 8_5000 9_51000 98_0]]=98,1,0)</f>
        <v>0</v>
      </c>
      <c r="BZ691">
        <v>5</v>
      </c>
      <c r="CA691">
        <f>IF(Table13[[#This Row],[Monthly_Household_Income]]=1,1,0)</f>
        <v>0</v>
      </c>
      <c r="CB691">
        <f>IF(Table13[[#This Row],[Monthly_Household_Income]]=2,1,0)</f>
        <v>0</v>
      </c>
      <c r="CC691">
        <f>IF(Table13[[#This Row],[Monthly_Household_Income]]=3,1,0)</f>
        <v>0</v>
      </c>
      <c r="CD691">
        <f>IF(Table13[[#This Row],[Monthly_Household_Income]]=4,1,0)</f>
        <v>0</v>
      </c>
      <c r="CE691">
        <f>IF(Table13[[#This Row],[Monthly_Household_Income]]=5,1,0)</f>
        <v>1</v>
      </c>
      <c r="CF691">
        <f>IF(Table13[[#This Row],[Monthly_Household_Income]]=6,1,0)</f>
        <v>0</v>
      </c>
      <c r="CG691">
        <f>IF(Table13[[#This Row],[Monthly_Household_Income]]=7,1,0)</f>
        <v>0</v>
      </c>
      <c r="CH691">
        <f>IF(Table13[[#This Row],[Monthly_Household_Income]]=8,1,0)</f>
        <v>0</v>
      </c>
      <c r="CI691">
        <f>IF(Table13[[#This Row],[Monthly_Household_Income]]=9,1,0)</f>
        <v>0</v>
      </c>
      <c r="CJ691">
        <f>IF(Table13[[#This Row],[Monthly_Household_Income]]=98,1,0)</f>
        <v>0</v>
      </c>
    </row>
    <row r="692" spans="1:88">
      <c r="A692">
        <v>2514</v>
      </c>
      <c r="B692" s="1">
        <v>42973</v>
      </c>
      <c r="C692" t="s">
        <v>34</v>
      </c>
      <c r="D692">
        <v>7</v>
      </c>
      <c r="E692">
        <v>8</v>
      </c>
      <c r="F692">
        <v>6</v>
      </c>
      <c r="G692">
        <v>7</v>
      </c>
      <c r="H692">
        <v>6</v>
      </c>
      <c r="I692">
        <v>7</v>
      </c>
      <c r="J692" t="s">
        <v>15</v>
      </c>
      <c r="K692">
        <v>9</v>
      </c>
      <c r="L692">
        <v>7</v>
      </c>
      <c r="M692">
        <v>8</v>
      </c>
      <c r="N692">
        <v>8</v>
      </c>
      <c r="O692">
        <v>7</v>
      </c>
      <c r="P692">
        <v>8</v>
      </c>
      <c r="Q692">
        <v>6</v>
      </c>
      <c r="R692">
        <v>6</v>
      </c>
      <c r="S692">
        <v>9</v>
      </c>
      <c r="T692">
        <v>7</v>
      </c>
      <c r="U692">
        <v>8</v>
      </c>
      <c r="V692">
        <v>8</v>
      </c>
      <c r="W692">
        <v>7</v>
      </c>
      <c r="X692">
        <v>9</v>
      </c>
      <c r="Y692">
        <v>7</v>
      </c>
      <c r="Z692">
        <v>7</v>
      </c>
      <c r="AA692">
        <v>8</v>
      </c>
      <c r="AB692">
        <v>7</v>
      </c>
      <c r="AC692">
        <v>2</v>
      </c>
      <c r="AD692">
        <f>IF(Table13[[#This Row],[payment]]=1,1,0)</f>
        <v>0</v>
      </c>
      <c r="AE692">
        <f>IF(Table13[[#This Row],[payment]]=2,1,0)</f>
        <v>1</v>
      </c>
      <c r="AF692">
        <f>IF(Table13[[#This Row],[payment]]=3,1,0)</f>
        <v>0</v>
      </c>
      <c r="AG692">
        <v>1</v>
      </c>
      <c r="AH692">
        <f>IF(Table13[[#This Row],[method_payment]]=1,1,0)</f>
        <v>1</v>
      </c>
      <c r="AI692">
        <f>IF(Table13[[#This Row],[method_payment]]=2,1,0)</f>
        <v>0</v>
      </c>
      <c r="AJ692">
        <f>IF(Table13[[#This Row],[method_payment]]=3,1,0)</f>
        <v>0</v>
      </c>
      <c r="AK692">
        <f>IF(Table13[[#This Row],[method_payment]]=5,1,0)</f>
        <v>0</v>
      </c>
      <c r="AL692">
        <f>IF(Table13[[#This Row],[method_payment]]=6,1,0)</f>
        <v>0</v>
      </c>
      <c r="AM692" t="s">
        <v>16</v>
      </c>
      <c r="AN692" t="s">
        <v>16</v>
      </c>
      <c r="AO692">
        <v>3</v>
      </c>
      <c r="AP692" s="2">
        <v>284.12</v>
      </c>
      <c r="AQ692" s="3">
        <f>IF(AND(Table13[[#This Row],[Average_amount_spent_per_visit_last_3_months]]&gt;=1,Table13[[#This Row],[Average_amount_spent_per_visit_last_3_months]]&lt;=999),1,0)</f>
        <v>1</v>
      </c>
      <c r="AR692" s="3">
        <f>IF(AND(Table13[[#This Row],[Average_amount_spent_per_visit_last_3_months]]&gt;=1000,Table13[[#This Row],[Average_amount_spent_per_visit_last_3_months]]&lt;=6700),1,0)</f>
        <v>0</v>
      </c>
      <c r="AS692">
        <v>3</v>
      </c>
      <c r="AT692">
        <v>31</v>
      </c>
      <c r="AU692">
        <f>IF(AND(Table13[[#This Row],[Age]]&gt;=18,Table13[[#This Row],[Age]]&lt;=25),1,0)</f>
        <v>0</v>
      </c>
      <c r="AV692">
        <f>IF(AND(Table13[[#This Row],[Age]]&gt;=26,Table13[[#This Row],[Age]]&lt;=35),1,0)</f>
        <v>1</v>
      </c>
      <c r="AW692">
        <f>IF(AND(Table13[[#This Row],[Age]]&gt;=36,Table13[[#This Row],[Age]]&lt;=45),1,0)</f>
        <v>0</v>
      </c>
      <c r="AX692">
        <f>IF(AND(Table13[[#This Row],[Age]]&gt;=46,Table13[[#This Row],[Age]]&lt;=55),1,0)</f>
        <v>0</v>
      </c>
      <c r="AY692">
        <f>IF(AND(Table13[[#This Row],[Age]]&gt;=56,Table13[[#This Row],[Age]]&lt;=67),1,0)</f>
        <v>0</v>
      </c>
      <c r="AZ692" t="s">
        <v>24</v>
      </c>
      <c r="BA692">
        <f>IF(Table13[[#This Row],[Marital Status]]="Married",1,0)</f>
        <v>0</v>
      </c>
      <c r="BB692">
        <f>IF(Table13[[#This Row],[Marital Status]]="Single",1,0)</f>
        <v>1</v>
      </c>
      <c r="BC692" t="s">
        <v>27</v>
      </c>
      <c r="BD692">
        <f>IF(Table13[[#This Row],[gender]]="Male",1,0)</f>
        <v>1</v>
      </c>
      <c r="BE692">
        <f>IF(Table13[[#This Row],[gender]]="Female",1,0)</f>
        <v>0</v>
      </c>
      <c r="BF692" t="s">
        <v>19</v>
      </c>
      <c r="BG692">
        <f>IF(Table13[[#This Row],[Highest level of Education]]="Did not attend school",1,0)</f>
        <v>0</v>
      </c>
      <c r="BH692">
        <f>IF(Table13[[#This Row],[Highest level of Education]]="K12 completed",1,0)</f>
        <v>0</v>
      </c>
      <c r="BI692">
        <f>IF(Table13[[#This Row],[Highest level of Education]]="High School Completed",1,0)</f>
        <v>0</v>
      </c>
      <c r="BJ692">
        <f>IF(Table13[[#This Row],[Highest level of Education]]="Technical Diploma/Partially completed College",1,0)</f>
        <v>0</v>
      </c>
      <c r="BK692">
        <f>IF(Table13[[#This Row],[Highest level of Education]]="University/College Degree",1,0)</f>
        <v>1</v>
      </c>
      <c r="BL692">
        <f>IF(Table13[[#This Row],[Highest level of Education]]="Post-graduate education",1,0)</f>
        <v>0</v>
      </c>
      <c r="BM692">
        <v>0</v>
      </c>
      <c r="BN692">
        <v>1</v>
      </c>
      <c r="BO692">
        <v>3</v>
      </c>
      <c r="BP692">
        <f>IF(Table13[[#This Row],[Monthly_Income 1_5500 2_8000 3_11000 4_15000 5_20000 6_27000 7_35000 8_5000 9_51000 98_0]]=1,1,0)</f>
        <v>0</v>
      </c>
      <c r="BQ692">
        <f>IF(Table13[[#This Row],[Monthly_Income 1_5500 2_8000 3_11000 4_15000 5_20000 6_27000 7_35000 8_5000 9_51000 98_0]]=2,1,0)</f>
        <v>0</v>
      </c>
      <c r="BR692">
        <f>IF(Table13[[#This Row],[Monthly_Income 1_5500 2_8000 3_11000 4_15000 5_20000 6_27000 7_35000 8_5000 9_51000 98_0]]=3,1,0)</f>
        <v>1</v>
      </c>
      <c r="BS692">
        <f>IF(Table13[[#This Row],[Monthly_Income 1_5500 2_8000 3_11000 4_15000 5_20000 6_27000 7_35000 8_5000 9_51000 98_0]]=4,1,0)</f>
        <v>0</v>
      </c>
      <c r="BT692">
        <f>IF(Table13[[#This Row],[Monthly_Income 1_5500 2_8000 3_11000 4_15000 5_20000 6_27000 7_35000 8_5000 9_51000 98_0]]=5,1,0)</f>
        <v>0</v>
      </c>
      <c r="BU692">
        <f>IF(Table13[[#This Row],[Monthly_Income 1_5500 2_8000 3_11000 4_15000 5_20000 6_27000 7_35000 8_5000 9_51000 98_0]]=6,1,0)</f>
        <v>0</v>
      </c>
      <c r="BV692">
        <f>IF(Table13[[#This Row],[Monthly_Income 1_5500 2_8000 3_11000 4_15000 5_20000 6_27000 7_35000 8_5000 9_51000 98_0]]=7,1,0)</f>
        <v>0</v>
      </c>
      <c r="BW692">
        <f>IF(Table13[[#This Row],[Monthly_Income 1_5500 2_8000 3_11000 4_15000 5_20000 6_27000 7_35000 8_5000 9_51000 98_0]]=8,1,0)</f>
        <v>0</v>
      </c>
      <c r="BX692">
        <f>IF(Table13[[#This Row],[Monthly_Income 1_5500 2_8000 3_11000 4_15000 5_20000 6_27000 7_35000 8_5000 9_51000 98_0]]=9,1,0)</f>
        <v>0</v>
      </c>
      <c r="BY692">
        <f>IF(Table13[[#This Row],[Monthly_Income 1_5500 2_8000 3_11000 4_15000 5_20000 6_27000 7_35000 8_5000 9_51000 98_0]]=98,1,0)</f>
        <v>0</v>
      </c>
      <c r="BZ692">
        <v>3</v>
      </c>
      <c r="CA692">
        <f>IF(Table13[[#This Row],[Monthly_Household_Income]]=1,1,0)</f>
        <v>0</v>
      </c>
      <c r="CB692">
        <f>IF(Table13[[#This Row],[Monthly_Household_Income]]=2,1,0)</f>
        <v>0</v>
      </c>
      <c r="CC692">
        <f>IF(Table13[[#This Row],[Monthly_Household_Income]]=3,1,0)</f>
        <v>1</v>
      </c>
      <c r="CD692">
        <f>IF(Table13[[#This Row],[Monthly_Household_Income]]=4,1,0)</f>
        <v>0</v>
      </c>
      <c r="CE692">
        <f>IF(Table13[[#This Row],[Monthly_Household_Income]]=5,1,0)</f>
        <v>0</v>
      </c>
      <c r="CF692">
        <f>IF(Table13[[#This Row],[Monthly_Household_Income]]=6,1,0)</f>
        <v>0</v>
      </c>
      <c r="CG692">
        <f>IF(Table13[[#This Row],[Monthly_Household_Income]]=7,1,0)</f>
        <v>0</v>
      </c>
      <c r="CH692">
        <f>IF(Table13[[#This Row],[Monthly_Household_Income]]=8,1,0)</f>
        <v>0</v>
      </c>
      <c r="CI692">
        <f>IF(Table13[[#This Row],[Monthly_Household_Income]]=9,1,0)</f>
        <v>0</v>
      </c>
      <c r="CJ692">
        <f>IF(Table13[[#This Row],[Monthly_Household_Income]]=98,1,0)</f>
        <v>0</v>
      </c>
    </row>
    <row r="693" spans="1:88">
      <c r="A693">
        <v>2518</v>
      </c>
      <c r="B693" s="1">
        <v>42973</v>
      </c>
      <c r="C693" t="s">
        <v>6</v>
      </c>
      <c r="D693">
        <v>8</v>
      </c>
      <c r="E693">
        <v>7</v>
      </c>
      <c r="F693">
        <v>8</v>
      </c>
      <c r="G693">
        <v>7</v>
      </c>
      <c r="H693">
        <v>8</v>
      </c>
      <c r="I693">
        <v>6</v>
      </c>
      <c r="J693" t="s">
        <v>15</v>
      </c>
      <c r="K693">
        <v>7</v>
      </c>
      <c r="L693">
        <v>7</v>
      </c>
      <c r="M693">
        <v>9</v>
      </c>
      <c r="N693">
        <v>9</v>
      </c>
      <c r="O693">
        <v>7</v>
      </c>
      <c r="P693">
        <v>8</v>
      </c>
      <c r="Q693">
        <v>7</v>
      </c>
      <c r="R693">
        <v>8</v>
      </c>
      <c r="S693">
        <v>7</v>
      </c>
      <c r="T693">
        <v>9</v>
      </c>
      <c r="U693">
        <v>8</v>
      </c>
      <c r="V693">
        <v>8</v>
      </c>
      <c r="W693">
        <v>6</v>
      </c>
      <c r="X693">
        <v>8</v>
      </c>
      <c r="Y693">
        <v>8</v>
      </c>
      <c r="Z693">
        <v>7</v>
      </c>
      <c r="AA693">
        <v>9</v>
      </c>
      <c r="AB693">
        <v>7</v>
      </c>
      <c r="AC693">
        <v>1</v>
      </c>
      <c r="AD693">
        <f>IF(Table13[[#This Row],[payment]]=1,1,0)</f>
        <v>1</v>
      </c>
      <c r="AE693">
        <f>IF(Table13[[#This Row],[payment]]=2,1,0)</f>
        <v>0</v>
      </c>
      <c r="AF693">
        <f>IF(Table13[[#This Row],[payment]]=3,1,0)</f>
        <v>0</v>
      </c>
      <c r="AG693">
        <v>6</v>
      </c>
      <c r="AH693">
        <f>IF(Table13[[#This Row],[method_payment]]=1,1,0)</f>
        <v>0</v>
      </c>
      <c r="AI693">
        <f>IF(Table13[[#This Row],[method_payment]]=2,1,0)</f>
        <v>0</v>
      </c>
      <c r="AJ693">
        <f>IF(Table13[[#This Row],[method_payment]]=3,1,0)</f>
        <v>0</v>
      </c>
      <c r="AK693">
        <f>IF(Table13[[#This Row],[method_payment]]=5,1,0)</f>
        <v>0</v>
      </c>
      <c r="AL693">
        <f>IF(Table13[[#This Row],[method_payment]]=6,1,0)</f>
        <v>1</v>
      </c>
      <c r="AM693" t="s">
        <v>16</v>
      </c>
      <c r="AN693" t="s">
        <v>15</v>
      </c>
      <c r="AO693">
        <v>1</v>
      </c>
      <c r="AP693" s="2">
        <v>404.14</v>
      </c>
      <c r="AQ693" s="3">
        <f>IF(AND(Table13[[#This Row],[Average_amount_spent_per_visit_last_3_months]]&gt;=1,Table13[[#This Row],[Average_amount_spent_per_visit_last_3_months]]&lt;=999),1,0)</f>
        <v>1</v>
      </c>
      <c r="AR693" s="3">
        <f>IF(AND(Table13[[#This Row],[Average_amount_spent_per_visit_last_3_months]]&gt;=1000,Table13[[#This Row],[Average_amount_spent_per_visit_last_3_months]]&lt;=6700),1,0)</f>
        <v>0</v>
      </c>
      <c r="AS693">
        <v>3</v>
      </c>
      <c r="AT693">
        <v>29</v>
      </c>
      <c r="AU693">
        <f>IF(AND(Table13[[#This Row],[Age]]&gt;=18,Table13[[#This Row],[Age]]&lt;=25),1,0)</f>
        <v>0</v>
      </c>
      <c r="AV693">
        <f>IF(AND(Table13[[#This Row],[Age]]&gt;=26,Table13[[#This Row],[Age]]&lt;=35),1,0)</f>
        <v>1</v>
      </c>
      <c r="AW693">
        <f>IF(AND(Table13[[#This Row],[Age]]&gt;=36,Table13[[#This Row],[Age]]&lt;=45),1,0)</f>
        <v>0</v>
      </c>
      <c r="AX693">
        <f>IF(AND(Table13[[#This Row],[Age]]&gt;=46,Table13[[#This Row],[Age]]&lt;=55),1,0)</f>
        <v>0</v>
      </c>
      <c r="AY693">
        <f>IF(AND(Table13[[#This Row],[Age]]&gt;=56,Table13[[#This Row],[Age]]&lt;=67),1,0)</f>
        <v>0</v>
      </c>
      <c r="AZ693" t="s">
        <v>24</v>
      </c>
      <c r="BA693">
        <f>IF(Table13[[#This Row],[Marital Status]]="Married",1,0)</f>
        <v>0</v>
      </c>
      <c r="BB693">
        <f>IF(Table13[[#This Row],[Marital Status]]="Single",1,0)</f>
        <v>1</v>
      </c>
      <c r="BC693" t="s">
        <v>28</v>
      </c>
      <c r="BD693">
        <f>IF(Table13[[#This Row],[gender]]="Male",1,0)</f>
        <v>0</v>
      </c>
      <c r="BE693">
        <f>IF(Table13[[#This Row],[gender]]="Female",1,0)</f>
        <v>1</v>
      </c>
      <c r="BF693" t="s">
        <v>23</v>
      </c>
      <c r="BG693">
        <f>IF(Table13[[#This Row],[Highest level of Education]]="Did not attend school",1,0)</f>
        <v>0</v>
      </c>
      <c r="BH693">
        <f>IF(Table13[[#This Row],[Highest level of Education]]="K12 completed",1,0)</f>
        <v>0</v>
      </c>
      <c r="BI693">
        <f>IF(Table13[[#This Row],[Highest level of Education]]="High School Completed",1,0)</f>
        <v>0</v>
      </c>
      <c r="BJ693">
        <f>IF(Table13[[#This Row],[Highest level of Education]]="Technical Diploma/Partially completed College",1,0)</f>
        <v>1</v>
      </c>
      <c r="BK693">
        <f>IF(Table13[[#This Row],[Highest level of Education]]="University/College Degree",1,0)</f>
        <v>0</v>
      </c>
      <c r="BL693">
        <f>IF(Table13[[#This Row],[Highest level of Education]]="Post-graduate education",1,0)</f>
        <v>0</v>
      </c>
      <c r="BM693">
        <v>0</v>
      </c>
      <c r="BN693">
        <v>1</v>
      </c>
      <c r="BO693">
        <v>2</v>
      </c>
      <c r="BP693">
        <f>IF(Table13[[#This Row],[Monthly_Income 1_5500 2_8000 3_11000 4_15000 5_20000 6_27000 7_35000 8_5000 9_51000 98_0]]=1,1,0)</f>
        <v>0</v>
      </c>
      <c r="BQ693">
        <f>IF(Table13[[#This Row],[Monthly_Income 1_5500 2_8000 3_11000 4_15000 5_20000 6_27000 7_35000 8_5000 9_51000 98_0]]=2,1,0)</f>
        <v>1</v>
      </c>
      <c r="BR693">
        <f>IF(Table13[[#This Row],[Monthly_Income 1_5500 2_8000 3_11000 4_15000 5_20000 6_27000 7_35000 8_5000 9_51000 98_0]]=3,1,0)</f>
        <v>0</v>
      </c>
      <c r="BS693">
        <f>IF(Table13[[#This Row],[Monthly_Income 1_5500 2_8000 3_11000 4_15000 5_20000 6_27000 7_35000 8_5000 9_51000 98_0]]=4,1,0)</f>
        <v>0</v>
      </c>
      <c r="BT693">
        <f>IF(Table13[[#This Row],[Monthly_Income 1_5500 2_8000 3_11000 4_15000 5_20000 6_27000 7_35000 8_5000 9_51000 98_0]]=5,1,0)</f>
        <v>0</v>
      </c>
      <c r="BU693">
        <f>IF(Table13[[#This Row],[Monthly_Income 1_5500 2_8000 3_11000 4_15000 5_20000 6_27000 7_35000 8_5000 9_51000 98_0]]=6,1,0)</f>
        <v>0</v>
      </c>
      <c r="BV693">
        <f>IF(Table13[[#This Row],[Monthly_Income 1_5500 2_8000 3_11000 4_15000 5_20000 6_27000 7_35000 8_5000 9_51000 98_0]]=7,1,0)</f>
        <v>0</v>
      </c>
      <c r="BW693">
        <f>IF(Table13[[#This Row],[Monthly_Income 1_5500 2_8000 3_11000 4_15000 5_20000 6_27000 7_35000 8_5000 9_51000 98_0]]=8,1,0)</f>
        <v>0</v>
      </c>
      <c r="BX693">
        <f>IF(Table13[[#This Row],[Monthly_Income 1_5500 2_8000 3_11000 4_15000 5_20000 6_27000 7_35000 8_5000 9_51000 98_0]]=9,1,0)</f>
        <v>0</v>
      </c>
      <c r="BY693">
        <f>IF(Table13[[#This Row],[Monthly_Income 1_5500 2_8000 3_11000 4_15000 5_20000 6_27000 7_35000 8_5000 9_51000 98_0]]=98,1,0)</f>
        <v>0</v>
      </c>
      <c r="BZ693">
        <v>4</v>
      </c>
      <c r="CA693">
        <f>IF(Table13[[#This Row],[Monthly_Household_Income]]=1,1,0)</f>
        <v>0</v>
      </c>
      <c r="CB693">
        <f>IF(Table13[[#This Row],[Monthly_Household_Income]]=2,1,0)</f>
        <v>0</v>
      </c>
      <c r="CC693">
        <f>IF(Table13[[#This Row],[Monthly_Household_Income]]=3,1,0)</f>
        <v>0</v>
      </c>
      <c r="CD693">
        <f>IF(Table13[[#This Row],[Monthly_Household_Income]]=4,1,0)</f>
        <v>1</v>
      </c>
      <c r="CE693">
        <f>IF(Table13[[#This Row],[Monthly_Household_Income]]=5,1,0)</f>
        <v>0</v>
      </c>
      <c r="CF693">
        <f>IF(Table13[[#This Row],[Monthly_Household_Income]]=6,1,0)</f>
        <v>0</v>
      </c>
      <c r="CG693">
        <f>IF(Table13[[#This Row],[Monthly_Household_Income]]=7,1,0)</f>
        <v>0</v>
      </c>
      <c r="CH693">
        <f>IF(Table13[[#This Row],[Monthly_Household_Income]]=8,1,0)</f>
        <v>0</v>
      </c>
      <c r="CI693">
        <f>IF(Table13[[#This Row],[Monthly_Household_Income]]=9,1,0)</f>
        <v>0</v>
      </c>
      <c r="CJ693">
        <f>IF(Table13[[#This Row],[Monthly_Household_Income]]=98,1,0)</f>
        <v>0</v>
      </c>
    </row>
    <row r="694" spans="1:88">
      <c r="A694">
        <v>2521</v>
      </c>
      <c r="B694" s="1">
        <v>43161</v>
      </c>
      <c r="C694" t="s">
        <v>35</v>
      </c>
      <c r="D694">
        <v>8</v>
      </c>
      <c r="E694">
        <v>8</v>
      </c>
      <c r="F694">
        <v>8</v>
      </c>
      <c r="G694">
        <v>8</v>
      </c>
      <c r="H694">
        <v>8</v>
      </c>
      <c r="I694">
        <v>7</v>
      </c>
      <c r="J694" t="s">
        <v>15</v>
      </c>
      <c r="K694">
        <v>6</v>
      </c>
      <c r="L694">
        <v>7</v>
      </c>
      <c r="M694">
        <v>6</v>
      </c>
      <c r="N694">
        <v>8</v>
      </c>
      <c r="O694">
        <v>8</v>
      </c>
      <c r="P694">
        <v>7</v>
      </c>
      <c r="Q694">
        <v>8</v>
      </c>
      <c r="R694">
        <v>6</v>
      </c>
      <c r="S694">
        <v>7</v>
      </c>
      <c r="T694">
        <v>6</v>
      </c>
      <c r="U694">
        <v>8</v>
      </c>
      <c r="V694">
        <v>7</v>
      </c>
      <c r="W694">
        <v>7</v>
      </c>
      <c r="X694">
        <v>6</v>
      </c>
      <c r="Y694">
        <v>8</v>
      </c>
      <c r="Z694">
        <v>8</v>
      </c>
      <c r="AA694">
        <v>7</v>
      </c>
      <c r="AB694">
        <v>7</v>
      </c>
      <c r="AC694">
        <v>1</v>
      </c>
      <c r="AD694">
        <f>IF(Table13[[#This Row],[payment]]=1,1,0)</f>
        <v>1</v>
      </c>
      <c r="AE694">
        <f>IF(Table13[[#This Row],[payment]]=2,1,0)</f>
        <v>0</v>
      </c>
      <c r="AF694">
        <f>IF(Table13[[#This Row],[payment]]=3,1,0)</f>
        <v>0</v>
      </c>
      <c r="AG694">
        <v>1</v>
      </c>
      <c r="AH694">
        <f>IF(Table13[[#This Row],[method_payment]]=1,1,0)</f>
        <v>1</v>
      </c>
      <c r="AI694">
        <f>IF(Table13[[#This Row],[method_payment]]=2,1,0)</f>
        <v>0</v>
      </c>
      <c r="AJ694">
        <f>IF(Table13[[#This Row],[method_payment]]=3,1,0)</f>
        <v>0</v>
      </c>
      <c r="AK694">
        <f>IF(Table13[[#This Row],[method_payment]]=5,1,0)</f>
        <v>0</v>
      </c>
      <c r="AL694">
        <f>IF(Table13[[#This Row],[method_payment]]=6,1,0)</f>
        <v>0</v>
      </c>
      <c r="AM694" t="s">
        <v>16</v>
      </c>
      <c r="AN694" t="s">
        <v>16</v>
      </c>
      <c r="AO694">
        <v>3</v>
      </c>
      <c r="AP694" s="2">
        <v>201.55</v>
      </c>
      <c r="AQ694" s="3">
        <f>IF(AND(Table13[[#This Row],[Average_amount_spent_per_visit_last_3_months]]&gt;=1,Table13[[#This Row],[Average_amount_spent_per_visit_last_3_months]]&lt;=999),1,0)</f>
        <v>1</v>
      </c>
      <c r="AR694" s="3">
        <f>IF(AND(Table13[[#This Row],[Average_amount_spent_per_visit_last_3_months]]&gt;=1000,Table13[[#This Row],[Average_amount_spent_per_visit_last_3_months]]&lt;=6700),1,0)</f>
        <v>0</v>
      </c>
      <c r="AS694">
        <v>3</v>
      </c>
      <c r="AT694">
        <v>33</v>
      </c>
      <c r="AU694">
        <f>IF(AND(Table13[[#This Row],[Age]]&gt;=18,Table13[[#This Row],[Age]]&lt;=25),1,0)</f>
        <v>0</v>
      </c>
      <c r="AV694">
        <f>IF(AND(Table13[[#This Row],[Age]]&gt;=26,Table13[[#This Row],[Age]]&lt;=35),1,0)</f>
        <v>1</v>
      </c>
      <c r="AW694">
        <f>IF(AND(Table13[[#This Row],[Age]]&gt;=36,Table13[[#This Row],[Age]]&lt;=45),1,0)</f>
        <v>0</v>
      </c>
      <c r="AX694">
        <f>IF(AND(Table13[[#This Row],[Age]]&gt;=46,Table13[[#This Row],[Age]]&lt;=55),1,0)</f>
        <v>0</v>
      </c>
      <c r="AY694">
        <f>IF(AND(Table13[[#This Row],[Age]]&gt;=56,Table13[[#This Row],[Age]]&lt;=67),1,0)</f>
        <v>0</v>
      </c>
      <c r="AZ694" t="s">
        <v>25</v>
      </c>
      <c r="BA694">
        <f>IF(Table13[[#This Row],[Marital Status]]="Married",1,0)</f>
        <v>1</v>
      </c>
      <c r="BB694">
        <f>IF(Table13[[#This Row],[Marital Status]]="Single",1,0)</f>
        <v>0</v>
      </c>
      <c r="BC694" t="s">
        <v>28</v>
      </c>
      <c r="BD694">
        <f>IF(Table13[[#This Row],[gender]]="Male",1,0)</f>
        <v>0</v>
      </c>
      <c r="BE694">
        <f>IF(Table13[[#This Row],[gender]]="Female",1,0)</f>
        <v>1</v>
      </c>
      <c r="BF694" t="s">
        <v>20</v>
      </c>
      <c r="BG694">
        <f>IF(Table13[[#This Row],[Highest level of Education]]="Did not attend school",1,0)</f>
        <v>0</v>
      </c>
      <c r="BH694">
        <f>IF(Table13[[#This Row],[Highest level of Education]]="K12 completed",1,0)</f>
        <v>0</v>
      </c>
      <c r="BI694">
        <f>IF(Table13[[#This Row],[Highest level of Education]]="High School Completed",1,0)</f>
        <v>1</v>
      </c>
      <c r="BJ694">
        <f>IF(Table13[[#This Row],[Highest level of Education]]="Technical Diploma/Partially completed College",1,0)</f>
        <v>0</v>
      </c>
      <c r="BK694">
        <f>IF(Table13[[#This Row],[Highest level of Education]]="University/College Degree",1,0)</f>
        <v>0</v>
      </c>
      <c r="BL694">
        <f>IF(Table13[[#This Row],[Highest level of Education]]="Post-graduate education",1,0)</f>
        <v>0</v>
      </c>
      <c r="BM694">
        <v>3</v>
      </c>
      <c r="BN694">
        <v>1</v>
      </c>
      <c r="BO694">
        <v>3</v>
      </c>
      <c r="BP694">
        <f>IF(Table13[[#This Row],[Monthly_Income 1_5500 2_8000 3_11000 4_15000 5_20000 6_27000 7_35000 8_5000 9_51000 98_0]]=1,1,0)</f>
        <v>0</v>
      </c>
      <c r="BQ694">
        <f>IF(Table13[[#This Row],[Monthly_Income 1_5500 2_8000 3_11000 4_15000 5_20000 6_27000 7_35000 8_5000 9_51000 98_0]]=2,1,0)</f>
        <v>0</v>
      </c>
      <c r="BR694">
        <f>IF(Table13[[#This Row],[Monthly_Income 1_5500 2_8000 3_11000 4_15000 5_20000 6_27000 7_35000 8_5000 9_51000 98_0]]=3,1,0)</f>
        <v>1</v>
      </c>
      <c r="BS694">
        <f>IF(Table13[[#This Row],[Monthly_Income 1_5500 2_8000 3_11000 4_15000 5_20000 6_27000 7_35000 8_5000 9_51000 98_0]]=4,1,0)</f>
        <v>0</v>
      </c>
      <c r="BT694">
        <f>IF(Table13[[#This Row],[Monthly_Income 1_5500 2_8000 3_11000 4_15000 5_20000 6_27000 7_35000 8_5000 9_51000 98_0]]=5,1,0)</f>
        <v>0</v>
      </c>
      <c r="BU694">
        <f>IF(Table13[[#This Row],[Monthly_Income 1_5500 2_8000 3_11000 4_15000 5_20000 6_27000 7_35000 8_5000 9_51000 98_0]]=6,1,0)</f>
        <v>0</v>
      </c>
      <c r="BV694">
        <f>IF(Table13[[#This Row],[Monthly_Income 1_5500 2_8000 3_11000 4_15000 5_20000 6_27000 7_35000 8_5000 9_51000 98_0]]=7,1,0)</f>
        <v>0</v>
      </c>
      <c r="BW694">
        <f>IF(Table13[[#This Row],[Monthly_Income 1_5500 2_8000 3_11000 4_15000 5_20000 6_27000 7_35000 8_5000 9_51000 98_0]]=8,1,0)</f>
        <v>0</v>
      </c>
      <c r="BX694">
        <f>IF(Table13[[#This Row],[Monthly_Income 1_5500 2_8000 3_11000 4_15000 5_20000 6_27000 7_35000 8_5000 9_51000 98_0]]=9,1,0)</f>
        <v>0</v>
      </c>
      <c r="BY694">
        <f>IF(Table13[[#This Row],[Monthly_Income 1_5500 2_8000 3_11000 4_15000 5_20000 6_27000 7_35000 8_5000 9_51000 98_0]]=98,1,0)</f>
        <v>0</v>
      </c>
      <c r="BZ694">
        <v>4</v>
      </c>
      <c r="CA694">
        <f>IF(Table13[[#This Row],[Monthly_Household_Income]]=1,1,0)</f>
        <v>0</v>
      </c>
      <c r="CB694">
        <f>IF(Table13[[#This Row],[Monthly_Household_Income]]=2,1,0)</f>
        <v>0</v>
      </c>
      <c r="CC694">
        <f>IF(Table13[[#This Row],[Monthly_Household_Income]]=3,1,0)</f>
        <v>0</v>
      </c>
      <c r="CD694">
        <f>IF(Table13[[#This Row],[Monthly_Household_Income]]=4,1,0)</f>
        <v>1</v>
      </c>
      <c r="CE694">
        <f>IF(Table13[[#This Row],[Monthly_Household_Income]]=5,1,0)</f>
        <v>0</v>
      </c>
      <c r="CF694">
        <f>IF(Table13[[#This Row],[Monthly_Household_Income]]=6,1,0)</f>
        <v>0</v>
      </c>
      <c r="CG694">
        <f>IF(Table13[[#This Row],[Monthly_Household_Income]]=7,1,0)</f>
        <v>0</v>
      </c>
      <c r="CH694">
        <f>IF(Table13[[#This Row],[Monthly_Household_Income]]=8,1,0)</f>
        <v>0</v>
      </c>
      <c r="CI694">
        <f>IF(Table13[[#This Row],[Monthly_Household_Income]]=9,1,0)</f>
        <v>0</v>
      </c>
      <c r="CJ694">
        <f>IF(Table13[[#This Row],[Monthly_Household_Income]]=98,1,0)</f>
        <v>0</v>
      </c>
    </row>
    <row r="695" spans="1:88">
      <c r="A695">
        <v>2525</v>
      </c>
      <c r="B695" s="1">
        <v>42968</v>
      </c>
      <c r="C695" t="s">
        <v>31</v>
      </c>
      <c r="D695">
        <v>7</v>
      </c>
      <c r="E695">
        <v>8</v>
      </c>
      <c r="F695">
        <v>6</v>
      </c>
      <c r="G695">
        <v>7</v>
      </c>
      <c r="H695">
        <v>7</v>
      </c>
      <c r="I695">
        <v>6</v>
      </c>
      <c r="J695" t="s">
        <v>15</v>
      </c>
      <c r="K695">
        <v>9</v>
      </c>
      <c r="L695">
        <v>7</v>
      </c>
      <c r="M695">
        <v>6</v>
      </c>
      <c r="N695">
        <v>6</v>
      </c>
      <c r="O695">
        <v>6</v>
      </c>
      <c r="P695">
        <v>7</v>
      </c>
      <c r="Q695">
        <v>8</v>
      </c>
      <c r="R695">
        <v>6</v>
      </c>
      <c r="S695">
        <v>7</v>
      </c>
      <c r="T695">
        <v>6</v>
      </c>
      <c r="U695">
        <v>6</v>
      </c>
      <c r="V695">
        <v>8</v>
      </c>
      <c r="W695">
        <v>7</v>
      </c>
      <c r="X695">
        <v>0</v>
      </c>
      <c r="Y695">
        <v>7</v>
      </c>
      <c r="Z695">
        <v>7</v>
      </c>
      <c r="AA695">
        <v>8</v>
      </c>
      <c r="AB695">
        <v>9</v>
      </c>
      <c r="AC695">
        <v>1</v>
      </c>
      <c r="AD695">
        <f>IF(Table13[[#This Row],[payment]]=1,1,0)</f>
        <v>1</v>
      </c>
      <c r="AE695">
        <f>IF(Table13[[#This Row],[payment]]=2,1,0)</f>
        <v>0</v>
      </c>
      <c r="AF695">
        <f>IF(Table13[[#This Row],[payment]]=3,1,0)</f>
        <v>0</v>
      </c>
      <c r="AG695">
        <v>6</v>
      </c>
      <c r="AH695">
        <f>IF(Table13[[#This Row],[method_payment]]=1,1,0)</f>
        <v>0</v>
      </c>
      <c r="AI695">
        <f>IF(Table13[[#This Row],[method_payment]]=2,1,0)</f>
        <v>0</v>
      </c>
      <c r="AJ695">
        <f>IF(Table13[[#This Row],[method_payment]]=3,1,0)</f>
        <v>0</v>
      </c>
      <c r="AK695">
        <f>IF(Table13[[#This Row],[method_payment]]=5,1,0)</f>
        <v>0</v>
      </c>
      <c r="AL695">
        <f>IF(Table13[[#This Row],[method_payment]]=6,1,0)</f>
        <v>1</v>
      </c>
      <c r="AM695" t="s">
        <v>16</v>
      </c>
      <c r="AN695" t="s">
        <v>16</v>
      </c>
      <c r="AO695">
        <v>2</v>
      </c>
      <c r="AP695" s="2">
        <v>973.36</v>
      </c>
      <c r="AQ695" s="3">
        <f>IF(AND(Table13[[#This Row],[Average_amount_spent_per_visit_last_3_months]]&gt;=1,Table13[[#This Row],[Average_amount_spent_per_visit_last_3_months]]&lt;=999),1,0)</f>
        <v>1</v>
      </c>
      <c r="AR695" s="3">
        <f>IF(AND(Table13[[#This Row],[Average_amount_spent_per_visit_last_3_months]]&gt;=1000,Table13[[#This Row],[Average_amount_spent_per_visit_last_3_months]]&lt;=6700),1,0)</f>
        <v>0</v>
      </c>
      <c r="AS695">
        <v>3</v>
      </c>
      <c r="AT695">
        <v>28</v>
      </c>
      <c r="AU695">
        <f>IF(AND(Table13[[#This Row],[Age]]&gt;=18,Table13[[#This Row],[Age]]&lt;=25),1,0)</f>
        <v>0</v>
      </c>
      <c r="AV695">
        <f>IF(AND(Table13[[#This Row],[Age]]&gt;=26,Table13[[#This Row],[Age]]&lt;=35),1,0)</f>
        <v>1</v>
      </c>
      <c r="AW695">
        <f>IF(AND(Table13[[#This Row],[Age]]&gt;=36,Table13[[#This Row],[Age]]&lt;=45),1,0)</f>
        <v>0</v>
      </c>
      <c r="AX695">
        <f>IF(AND(Table13[[#This Row],[Age]]&gt;=46,Table13[[#This Row],[Age]]&lt;=55),1,0)</f>
        <v>0</v>
      </c>
      <c r="AY695">
        <f>IF(AND(Table13[[#This Row],[Age]]&gt;=56,Table13[[#This Row],[Age]]&lt;=67),1,0)</f>
        <v>0</v>
      </c>
      <c r="AZ695" t="s">
        <v>24</v>
      </c>
      <c r="BA695">
        <f>IF(Table13[[#This Row],[Marital Status]]="Married",1,0)</f>
        <v>0</v>
      </c>
      <c r="BB695">
        <f>IF(Table13[[#This Row],[Marital Status]]="Single",1,0)</f>
        <v>1</v>
      </c>
      <c r="BC695" t="s">
        <v>28</v>
      </c>
      <c r="BD695">
        <f>IF(Table13[[#This Row],[gender]]="Male",1,0)</f>
        <v>0</v>
      </c>
      <c r="BE695">
        <f>IF(Table13[[#This Row],[gender]]="Female",1,0)</f>
        <v>1</v>
      </c>
      <c r="BF695" t="s">
        <v>23</v>
      </c>
      <c r="BG695">
        <f>IF(Table13[[#This Row],[Highest level of Education]]="Did not attend school",1,0)</f>
        <v>0</v>
      </c>
      <c r="BH695">
        <f>IF(Table13[[#This Row],[Highest level of Education]]="K12 completed",1,0)</f>
        <v>0</v>
      </c>
      <c r="BI695">
        <f>IF(Table13[[#This Row],[Highest level of Education]]="High School Completed",1,0)</f>
        <v>0</v>
      </c>
      <c r="BJ695">
        <f>IF(Table13[[#This Row],[Highest level of Education]]="Technical Diploma/Partially completed College",1,0)</f>
        <v>1</v>
      </c>
      <c r="BK695">
        <f>IF(Table13[[#This Row],[Highest level of Education]]="University/College Degree",1,0)</f>
        <v>0</v>
      </c>
      <c r="BL695">
        <f>IF(Table13[[#This Row],[Highest level of Education]]="Post-graduate education",1,0)</f>
        <v>0</v>
      </c>
      <c r="BM695">
        <v>0</v>
      </c>
      <c r="BN695">
        <v>1</v>
      </c>
      <c r="BO695">
        <v>2</v>
      </c>
      <c r="BP695">
        <f>IF(Table13[[#This Row],[Monthly_Income 1_5500 2_8000 3_11000 4_15000 5_20000 6_27000 7_35000 8_5000 9_51000 98_0]]=1,1,0)</f>
        <v>0</v>
      </c>
      <c r="BQ695">
        <f>IF(Table13[[#This Row],[Monthly_Income 1_5500 2_8000 3_11000 4_15000 5_20000 6_27000 7_35000 8_5000 9_51000 98_0]]=2,1,0)</f>
        <v>1</v>
      </c>
      <c r="BR695">
        <f>IF(Table13[[#This Row],[Monthly_Income 1_5500 2_8000 3_11000 4_15000 5_20000 6_27000 7_35000 8_5000 9_51000 98_0]]=3,1,0)</f>
        <v>0</v>
      </c>
      <c r="BS695">
        <f>IF(Table13[[#This Row],[Monthly_Income 1_5500 2_8000 3_11000 4_15000 5_20000 6_27000 7_35000 8_5000 9_51000 98_0]]=4,1,0)</f>
        <v>0</v>
      </c>
      <c r="BT695">
        <f>IF(Table13[[#This Row],[Monthly_Income 1_5500 2_8000 3_11000 4_15000 5_20000 6_27000 7_35000 8_5000 9_51000 98_0]]=5,1,0)</f>
        <v>0</v>
      </c>
      <c r="BU695">
        <f>IF(Table13[[#This Row],[Monthly_Income 1_5500 2_8000 3_11000 4_15000 5_20000 6_27000 7_35000 8_5000 9_51000 98_0]]=6,1,0)</f>
        <v>0</v>
      </c>
      <c r="BV695">
        <f>IF(Table13[[#This Row],[Monthly_Income 1_5500 2_8000 3_11000 4_15000 5_20000 6_27000 7_35000 8_5000 9_51000 98_0]]=7,1,0)</f>
        <v>0</v>
      </c>
      <c r="BW695">
        <f>IF(Table13[[#This Row],[Monthly_Income 1_5500 2_8000 3_11000 4_15000 5_20000 6_27000 7_35000 8_5000 9_51000 98_0]]=8,1,0)</f>
        <v>0</v>
      </c>
      <c r="BX695">
        <f>IF(Table13[[#This Row],[Monthly_Income 1_5500 2_8000 3_11000 4_15000 5_20000 6_27000 7_35000 8_5000 9_51000 98_0]]=9,1,0)</f>
        <v>0</v>
      </c>
      <c r="BY695">
        <f>IF(Table13[[#This Row],[Monthly_Income 1_5500 2_8000 3_11000 4_15000 5_20000 6_27000 7_35000 8_5000 9_51000 98_0]]=98,1,0)</f>
        <v>0</v>
      </c>
      <c r="BZ695">
        <v>4</v>
      </c>
      <c r="CA695">
        <f>IF(Table13[[#This Row],[Monthly_Household_Income]]=1,1,0)</f>
        <v>0</v>
      </c>
      <c r="CB695">
        <f>IF(Table13[[#This Row],[Monthly_Household_Income]]=2,1,0)</f>
        <v>0</v>
      </c>
      <c r="CC695">
        <f>IF(Table13[[#This Row],[Monthly_Household_Income]]=3,1,0)</f>
        <v>0</v>
      </c>
      <c r="CD695">
        <f>IF(Table13[[#This Row],[Monthly_Household_Income]]=4,1,0)</f>
        <v>1</v>
      </c>
      <c r="CE695">
        <f>IF(Table13[[#This Row],[Monthly_Household_Income]]=5,1,0)</f>
        <v>0</v>
      </c>
      <c r="CF695">
        <f>IF(Table13[[#This Row],[Monthly_Household_Income]]=6,1,0)</f>
        <v>0</v>
      </c>
      <c r="CG695">
        <f>IF(Table13[[#This Row],[Monthly_Household_Income]]=7,1,0)</f>
        <v>0</v>
      </c>
      <c r="CH695">
        <f>IF(Table13[[#This Row],[Monthly_Household_Income]]=8,1,0)</f>
        <v>0</v>
      </c>
      <c r="CI695">
        <f>IF(Table13[[#This Row],[Monthly_Household_Income]]=9,1,0)</f>
        <v>0</v>
      </c>
      <c r="CJ695">
        <f>IF(Table13[[#This Row],[Monthly_Household_Income]]=98,1,0)</f>
        <v>0</v>
      </c>
    </row>
    <row r="696" spans="1:88">
      <c r="A696">
        <v>2533</v>
      </c>
      <c r="B696" s="1">
        <v>43160</v>
      </c>
      <c r="C696" t="s">
        <v>32</v>
      </c>
      <c r="D696">
        <v>7</v>
      </c>
      <c r="E696">
        <v>7</v>
      </c>
      <c r="F696">
        <v>9</v>
      </c>
      <c r="G696">
        <v>7</v>
      </c>
      <c r="H696">
        <v>6</v>
      </c>
      <c r="I696">
        <v>6</v>
      </c>
      <c r="J696" t="s">
        <v>15</v>
      </c>
      <c r="K696">
        <v>7</v>
      </c>
      <c r="L696">
        <v>6</v>
      </c>
      <c r="M696">
        <v>7</v>
      </c>
      <c r="N696">
        <v>7</v>
      </c>
      <c r="O696">
        <v>6</v>
      </c>
      <c r="P696">
        <v>6</v>
      </c>
      <c r="Q696">
        <v>7</v>
      </c>
      <c r="R696">
        <v>7</v>
      </c>
      <c r="S696">
        <v>7</v>
      </c>
      <c r="T696">
        <v>7</v>
      </c>
      <c r="U696">
        <v>6</v>
      </c>
      <c r="V696">
        <v>7</v>
      </c>
      <c r="W696">
        <v>6</v>
      </c>
      <c r="X696">
        <v>6</v>
      </c>
      <c r="Y696">
        <v>7</v>
      </c>
      <c r="Z696">
        <v>7</v>
      </c>
      <c r="AA696">
        <v>6</v>
      </c>
      <c r="AB696">
        <v>6</v>
      </c>
      <c r="AC696">
        <v>2</v>
      </c>
      <c r="AD696">
        <f>IF(Table13[[#This Row],[payment]]=1,1,0)</f>
        <v>0</v>
      </c>
      <c r="AE696">
        <f>IF(Table13[[#This Row],[payment]]=2,1,0)</f>
        <v>1</v>
      </c>
      <c r="AF696">
        <f>IF(Table13[[#This Row],[payment]]=3,1,0)</f>
        <v>0</v>
      </c>
      <c r="AG696">
        <v>2</v>
      </c>
      <c r="AH696">
        <f>IF(Table13[[#This Row],[method_payment]]=1,1,0)</f>
        <v>0</v>
      </c>
      <c r="AI696">
        <f>IF(Table13[[#This Row],[method_payment]]=2,1,0)</f>
        <v>1</v>
      </c>
      <c r="AJ696">
        <f>IF(Table13[[#This Row],[method_payment]]=3,1,0)</f>
        <v>0</v>
      </c>
      <c r="AK696">
        <f>IF(Table13[[#This Row],[method_payment]]=5,1,0)</f>
        <v>0</v>
      </c>
      <c r="AL696">
        <f>IF(Table13[[#This Row],[method_payment]]=6,1,0)</f>
        <v>0</v>
      </c>
      <c r="AM696" t="s">
        <v>16</v>
      </c>
      <c r="AN696" t="s">
        <v>16</v>
      </c>
      <c r="AO696">
        <v>1</v>
      </c>
      <c r="AP696" s="2">
        <v>1347.66</v>
      </c>
      <c r="AQ696" s="3">
        <f>IF(AND(Table13[[#This Row],[Average_amount_spent_per_visit_last_3_months]]&gt;=1,Table13[[#This Row],[Average_amount_spent_per_visit_last_3_months]]&lt;=999),1,0)</f>
        <v>0</v>
      </c>
      <c r="AR696" s="3">
        <f>IF(AND(Table13[[#This Row],[Average_amount_spent_per_visit_last_3_months]]&gt;=1000,Table13[[#This Row],[Average_amount_spent_per_visit_last_3_months]]&lt;=6700),1,0)</f>
        <v>1</v>
      </c>
      <c r="AS696">
        <v>1</v>
      </c>
      <c r="AT696">
        <v>29</v>
      </c>
      <c r="AU696">
        <f>IF(AND(Table13[[#This Row],[Age]]&gt;=18,Table13[[#This Row],[Age]]&lt;=25),1,0)</f>
        <v>0</v>
      </c>
      <c r="AV696">
        <f>IF(AND(Table13[[#This Row],[Age]]&gt;=26,Table13[[#This Row],[Age]]&lt;=35),1,0)</f>
        <v>1</v>
      </c>
      <c r="AW696">
        <f>IF(AND(Table13[[#This Row],[Age]]&gt;=36,Table13[[#This Row],[Age]]&lt;=45),1,0)</f>
        <v>0</v>
      </c>
      <c r="AX696">
        <f>IF(AND(Table13[[#This Row],[Age]]&gt;=46,Table13[[#This Row],[Age]]&lt;=55),1,0)</f>
        <v>0</v>
      </c>
      <c r="AY696">
        <f>IF(AND(Table13[[#This Row],[Age]]&gt;=56,Table13[[#This Row],[Age]]&lt;=67),1,0)</f>
        <v>0</v>
      </c>
      <c r="AZ696" t="s">
        <v>25</v>
      </c>
      <c r="BA696">
        <f>IF(Table13[[#This Row],[Marital Status]]="Married",1,0)</f>
        <v>1</v>
      </c>
      <c r="BB696">
        <f>IF(Table13[[#This Row],[Marital Status]]="Single",1,0)</f>
        <v>0</v>
      </c>
      <c r="BC696" t="s">
        <v>28</v>
      </c>
      <c r="BD696">
        <f>IF(Table13[[#This Row],[gender]]="Male",1,0)</f>
        <v>0</v>
      </c>
      <c r="BE696">
        <f>IF(Table13[[#This Row],[gender]]="Female",1,0)</f>
        <v>1</v>
      </c>
      <c r="BF696" t="s">
        <v>19</v>
      </c>
      <c r="BG696">
        <f>IF(Table13[[#This Row],[Highest level of Education]]="Did not attend school",1,0)</f>
        <v>0</v>
      </c>
      <c r="BH696">
        <f>IF(Table13[[#This Row],[Highest level of Education]]="K12 completed",1,0)</f>
        <v>0</v>
      </c>
      <c r="BI696">
        <f>IF(Table13[[#This Row],[Highest level of Education]]="High School Completed",1,0)</f>
        <v>0</v>
      </c>
      <c r="BJ696">
        <f>IF(Table13[[#This Row],[Highest level of Education]]="Technical Diploma/Partially completed College",1,0)</f>
        <v>0</v>
      </c>
      <c r="BK696">
        <f>IF(Table13[[#This Row],[Highest level of Education]]="University/College Degree",1,0)</f>
        <v>1</v>
      </c>
      <c r="BL696">
        <f>IF(Table13[[#This Row],[Highest level of Education]]="Post-graduate education",1,0)</f>
        <v>0</v>
      </c>
      <c r="BM696">
        <v>4</v>
      </c>
      <c r="BN696">
        <v>1</v>
      </c>
      <c r="BO696">
        <v>4</v>
      </c>
      <c r="BP696">
        <f>IF(Table13[[#This Row],[Monthly_Income 1_5500 2_8000 3_11000 4_15000 5_20000 6_27000 7_35000 8_5000 9_51000 98_0]]=1,1,0)</f>
        <v>0</v>
      </c>
      <c r="BQ696">
        <f>IF(Table13[[#This Row],[Monthly_Income 1_5500 2_8000 3_11000 4_15000 5_20000 6_27000 7_35000 8_5000 9_51000 98_0]]=2,1,0)</f>
        <v>0</v>
      </c>
      <c r="BR696">
        <f>IF(Table13[[#This Row],[Monthly_Income 1_5500 2_8000 3_11000 4_15000 5_20000 6_27000 7_35000 8_5000 9_51000 98_0]]=3,1,0)</f>
        <v>0</v>
      </c>
      <c r="BS696">
        <f>IF(Table13[[#This Row],[Monthly_Income 1_5500 2_8000 3_11000 4_15000 5_20000 6_27000 7_35000 8_5000 9_51000 98_0]]=4,1,0)</f>
        <v>1</v>
      </c>
      <c r="BT696">
        <f>IF(Table13[[#This Row],[Monthly_Income 1_5500 2_8000 3_11000 4_15000 5_20000 6_27000 7_35000 8_5000 9_51000 98_0]]=5,1,0)</f>
        <v>0</v>
      </c>
      <c r="BU696">
        <f>IF(Table13[[#This Row],[Monthly_Income 1_5500 2_8000 3_11000 4_15000 5_20000 6_27000 7_35000 8_5000 9_51000 98_0]]=6,1,0)</f>
        <v>0</v>
      </c>
      <c r="BV696">
        <f>IF(Table13[[#This Row],[Monthly_Income 1_5500 2_8000 3_11000 4_15000 5_20000 6_27000 7_35000 8_5000 9_51000 98_0]]=7,1,0)</f>
        <v>0</v>
      </c>
      <c r="BW696">
        <f>IF(Table13[[#This Row],[Monthly_Income 1_5500 2_8000 3_11000 4_15000 5_20000 6_27000 7_35000 8_5000 9_51000 98_0]]=8,1,0)</f>
        <v>0</v>
      </c>
      <c r="BX696">
        <f>IF(Table13[[#This Row],[Monthly_Income 1_5500 2_8000 3_11000 4_15000 5_20000 6_27000 7_35000 8_5000 9_51000 98_0]]=9,1,0)</f>
        <v>0</v>
      </c>
      <c r="BY696">
        <f>IF(Table13[[#This Row],[Monthly_Income 1_5500 2_8000 3_11000 4_15000 5_20000 6_27000 7_35000 8_5000 9_51000 98_0]]=98,1,0)</f>
        <v>0</v>
      </c>
      <c r="BZ696">
        <v>7</v>
      </c>
      <c r="CA696">
        <f>IF(Table13[[#This Row],[Monthly_Household_Income]]=1,1,0)</f>
        <v>0</v>
      </c>
      <c r="CB696">
        <f>IF(Table13[[#This Row],[Monthly_Household_Income]]=2,1,0)</f>
        <v>0</v>
      </c>
      <c r="CC696">
        <f>IF(Table13[[#This Row],[Monthly_Household_Income]]=3,1,0)</f>
        <v>0</v>
      </c>
      <c r="CD696">
        <f>IF(Table13[[#This Row],[Monthly_Household_Income]]=4,1,0)</f>
        <v>0</v>
      </c>
      <c r="CE696">
        <f>IF(Table13[[#This Row],[Monthly_Household_Income]]=5,1,0)</f>
        <v>0</v>
      </c>
      <c r="CF696">
        <f>IF(Table13[[#This Row],[Monthly_Household_Income]]=6,1,0)</f>
        <v>0</v>
      </c>
      <c r="CG696">
        <f>IF(Table13[[#This Row],[Monthly_Household_Income]]=7,1,0)</f>
        <v>1</v>
      </c>
      <c r="CH696">
        <f>IF(Table13[[#This Row],[Monthly_Household_Income]]=8,1,0)</f>
        <v>0</v>
      </c>
      <c r="CI696">
        <f>IF(Table13[[#This Row],[Monthly_Household_Income]]=9,1,0)</f>
        <v>0</v>
      </c>
      <c r="CJ696">
        <f>IF(Table13[[#This Row],[Monthly_Household_Income]]=98,1,0)</f>
        <v>0</v>
      </c>
    </row>
    <row r="697" spans="1:88">
      <c r="A697">
        <v>2535</v>
      </c>
      <c r="B697" s="1">
        <v>43024</v>
      </c>
      <c r="C697" t="s">
        <v>32</v>
      </c>
      <c r="D697">
        <v>8</v>
      </c>
      <c r="E697">
        <v>7</v>
      </c>
      <c r="F697">
        <v>9</v>
      </c>
      <c r="G697">
        <v>9</v>
      </c>
      <c r="H697">
        <v>8</v>
      </c>
      <c r="I697">
        <v>9</v>
      </c>
      <c r="J697" t="s">
        <v>15</v>
      </c>
      <c r="K697">
        <v>8</v>
      </c>
      <c r="L697">
        <v>7</v>
      </c>
      <c r="M697">
        <v>9</v>
      </c>
      <c r="N697">
        <v>9</v>
      </c>
      <c r="O697">
        <v>9</v>
      </c>
      <c r="P697">
        <v>10</v>
      </c>
      <c r="Q697">
        <v>10</v>
      </c>
      <c r="R697">
        <v>8</v>
      </c>
      <c r="S697">
        <v>8</v>
      </c>
      <c r="T697">
        <v>10</v>
      </c>
      <c r="U697">
        <v>7</v>
      </c>
      <c r="V697">
        <v>7</v>
      </c>
      <c r="W697">
        <v>8</v>
      </c>
      <c r="X697">
        <v>9</v>
      </c>
      <c r="Y697">
        <v>8</v>
      </c>
      <c r="Z697">
        <v>9</v>
      </c>
      <c r="AA697">
        <v>9</v>
      </c>
      <c r="AB697">
        <v>8</v>
      </c>
      <c r="AC697">
        <v>2</v>
      </c>
      <c r="AD697">
        <f>IF(Table13[[#This Row],[payment]]=1,1,0)</f>
        <v>0</v>
      </c>
      <c r="AE697">
        <f>IF(Table13[[#This Row],[payment]]=2,1,0)</f>
        <v>1</v>
      </c>
      <c r="AF697">
        <f>IF(Table13[[#This Row],[payment]]=3,1,0)</f>
        <v>0</v>
      </c>
      <c r="AG697">
        <v>1</v>
      </c>
      <c r="AH697">
        <f>IF(Table13[[#This Row],[method_payment]]=1,1,0)</f>
        <v>1</v>
      </c>
      <c r="AI697">
        <f>IF(Table13[[#This Row],[method_payment]]=2,1,0)</f>
        <v>0</v>
      </c>
      <c r="AJ697">
        <f>IF(Table13[[#This Row],[method_payment]]=3,1,0)</f>
        <v>0</v>
      </c>
      <c r="AK697">
        <f>IF(Table13[[#This Row],[method_payment]]=5,1,0)</f>
        <v>0</v>
      </c>
      <c r="AL697">
        <f>IF(Table13[[#This Row],[method_payment]]=6,1,0)</f>
        <v>0</v>
      </c>
      <c r="AM697" t="s">
        <v>16</v>
      </c>
      <c r="AN697" t="s">
        <v>16</v>
      </c>
      <c r="AO697">
        <v>1</v>
      </c>
      <c r="AP697" s="2">
        <v>330.6</v>
      </c>
      <c r="AQ697" s="3">
        <f>IF(AND(Table13[[#This Row],[Average_amount_spent_per_visit_last_3_months]]&gt;=1,Table13[[#This Row],[Average_amount_spent_per_visit_last_3_months]]&lt;=999),1,0)</f>
        <v>1</v>
      </c>
      <c r="AR697" s="3">
        <f>IF(AND(Table13[[#This Row],[Average_amount_spent_per_visit_last_3_months]]&gt;=1000,Table13[[#This Row],[Average_amount_spent_per_visit_last_3_months]]&lt;=6700),1,0)</f>
        <v>0</v>
      </c>
      <c r="AS697">
        <v>1</v>
      </c>
      <c r="AT697">
        <v>31</v>
      </c>
      <c r="AU697">
        <f>IF(AND(Table13[[#This Row],[Age]]&gt;=18,Table13[[#This Row],[Age]]&lt;=25),1,0)</f>
        <v>0</v>
      </c>
      <c r="AV697">
        <f>IF(AND(Table13[[#This Row],[Age]]&gt;=26,Table13[[#This Row],[Age]]&lt;=35),1,0)</f>
        <v>1</v>
      </c>
      <c r="AW697">
        <f>IF(AND(Table13[[#This Row],[Age]]&gt;=36,Table13[[#This Row],[Age]]&lt;=45),1,0)</f>
        <v>0</v>
      </c>
      <c r="AX697">
        <f>IF(AND(Table13[[#This Row],[Age]]&gt;=46,Table13[[#This Row],[Age]]&lt;=55),1,0)</f>
        <v>0</v>
      </c>
      <c r="AY697">
        <f>IF(AND(Table13[[#This Row],[Age]]&gt;=56,Table13[[#This Row],[Age]]&lt;=67),1,0)</f>
        <v>0</v>
      </c>
      <c r="AZ697" t="s">
        <v>24</v>
      </c>
      <c r="BA697">
        <f>IF(Table13[[#This Row],[Marital Status]]="Married",1,0)</f>
        <v>0</v>
      </c>
      <c r="BB697">
        <f>IF(Table13[[#This Row],[Marital Status]]="Single",1,0)</f>
        <v>1</v>
      </c>
      <c r="BC697" t="s">
        <v>28</v>
      </c>
      <c r="BD697">
        <f>IF(Table13[[#This Row],[gender]]="Male",1,0)</f>
        <v>0</v>
      </c>
      <c r="BE697">
        <f>IF(Table13[[#This Row],[gender]]="Female",1,0)</f>
        <v>1</v>
      </c>
      <c r="BF697" t="s">
        <v>19</v>
      </c>
      <c r="BG697">
        <f>IF(Table13[[#This Row],[Highest level of Education]]="Did not attend school",1,0)</f>
        <v>0</v>
      </c>
      <c r="BH697">
        <f>IF(Table13[[#This Row],[Highest level of Education]]="K12 completed",1,0)</f>
        <v>0</v>
      </c>
      <c r="BI697">
        <f>IF(Table13[[#This Row],[Highest level of Education]]="High School Completed",1,0)</f>
        <v>0</v>
      </c>
      <c r="BJ697">
        <f>IF(Table13[[#This Row],[Highest level of Education]]="Technical Diploma/Partially completed College",1,0)</f>
        <v>0</v>
      </c>
      <c r="BK697">
        <f>IF(Table13[[#This Row],[Highest level of Education]]="University/College Degree",1,0)</f>
        <v>1</v>
      </c>
      <c r="BL697">
        <f>IF(Table13[[#This Row],[Highest level of Education]]="Post-graduate education",1,0)</f>
        <v>0</v>
      </c>
      <c r="BM697">
        <v>0</v>
      </c>
      <c r="BN697">
        <v>1</v>
      </c>
      <c r="BO697">
        <v>3</v>
      </c>
      <c r="BP697">
        <f>IF(Table13[[#This Row],[Monthly_Income 1_5500 2_8000 3_11000 4_15000 5_20000 6_27000 7_35000 8_5000 9_51000 98_0]]=1,1,0)</f>
        <v>0</v>
      </c>
      <c r="BQ697">
        <f>IF(Table13[[#This Row],[Monthly_Income 1_5500 2_8000 3_11000 4_15000 5_20000 6_27000 7_35000 8_5000 9_51000 98_0]]=2,1,0)</f>
        <v>0</v>
      </c>
      <c r="BR697">
        <f>IF(Table13[[#This Row],[Monthly_Income 1_5500 2_8000 3_11000 4_15000 5_20000 6_27000 7_35000 8_5000 9_51000 98_0]]=3,1,0)</f>
        <v>1</v>
      </c>
      <c r="BS697">
        <f>IF(Table13[[#This Row],[Monthly_Income 1_5500 2_8000 3_11000 4_15000 5_20000 6_27000 7_35000 8_5000 9_51000 98_0]]=4,1,0)</f>
        <v>0</v>
      </c>
      <c r="BT697">
        <f>IF(Table13[[#This Row],[Monthly_Income 1_5500 2_8000 3_11000 4_15000 5_20000 6_27000 7_35000 8_5000 9_51000 98_0]]=5,1,0)</f>
        <v>0</v>
      </c>
      <c r="BU697">
        <f>IF(Table13[[#This Row],[Monthly_Income 1_5500 2_8000 3_11000 4_15000 5_20000 6_27000 7_35000 8_5000 9_51000 98_0]]=6,1,0)</f>
        <v>0</v>
      </c>
      <c r="BV697">
        <f>IF(Table13[[#This Row],[Monthly_Income 1_5500 2_8000 3_11000 4_15000 5_20000 6_27000 7_35000 8_5000 9_51000 98_0]]=7,1,0)</f>
        <v>0</v>
      </c>
      <c r="BW697">
        <f>IF(Table13[[#This Row],[Monthly_Income 1_5500 2_8000 3_11000 4_15000 5_20000 6_27000 7_35000 8_5000 9_51000 98_0]]=8,1,0)</f>
        <v>0</v>
      </c>
      <c r="BX697">
        <f>IF(Table13[[#This Row],[Monthly_Income 1_5500 2_8000 3_11000 4_15000 5_20000 6_27000 7_35000 8_5000 9_51000 98_0]]=9,1,0)</f>
        <v>0</v>
      </c>
      <c r="BY697">
        <f>IF(Table13[[#This Row],[Monthly_Income 1_5500 2_8000 3_11000 4_15000 5_20000 6_27000 7_35000 8_5000 9_51000 98_0]]=98,1,0)</f>
        <v>0</v>
      </c>
      <c r="BZ697">
        <v>6</v>
      </c>
      <c r="CA697">
        <f>IF(Table13[[#This Row],[Monthly_Household_Income]]=1,1,0)</f>
        <v>0</v>
      </c>
      <c r="CB697">
        <f>IF(Table13[[#This Row],[Monthly_Household_Income]]=2,1,0)</f>
        <v>0</v>
      </c>
      <c r="CC697">
        <f>IF(Table13[[#This Row],[Monthly_Household_Income]]=3,1,0)</f>
        <v>0</v>
      </c>
      <c r="CD697">
        <f>IF(Table13[[#This Row],[Monthly_Household_Income]]=4,1,0)</f>
        <v>0</v>
      </c>
      <c r="CE697">
        <f>IF(Table13[[#This Row],[Monthly_Household_Income]]=5,1,0)</f>
        <v>0</v>
      </c>
      <c r="CF697">
        <f>IF(Table13[[#This Row],[Monthly_Household_Income]]=6,1,0)</f>
        <v>1</v>
      </c>
      <c r="CG697">
        <f>IF(Table13[[#This Row],[Monthly_Household_Income]]=7,1,0)</f>
        <v>0</v>
      </c>
      <c r="CH697">
        <f>IF(Table13[[#This Row],[Monthly_Household_Income]]=8,1,0)</f>
        <v>0</v>
      </c>
      <c r="CI697">
        <f>IF(Table13[[#This Row],[Monthly_Household_Income]]=9,1,0)</f>
        <v>0</v>
      </c>
      <c r="CJ697">
        <f>IF(Table13[[#This Row],[Monthly_Household_Income]]=98,1,0)</f>
        <v>0</v>
      </c>
    </row>
    <row r="698" spans="1:88">
      <c r="A698">
        <v>2540</v>
      </c>
      <c r="B698" s="1">
        <v>43019</v>
      </c>
      <c r="C698" t="s">
        <v>2</v>
      </c>
      <c r="D698">
        <v>2</v>
      </c>
      <c r="E698">
        <v>3</v>
      </c>
      <c r="F698">
        <v>2</v>
      </c>
      <c r="G698">
        <v>4</v>
      </c>
      <c r="H698">
        <v>4</v>
      </c>
      <c r="I698">
        <v>5</v>
      </c>
      <c r="J698" t="s">
        <v>15</v>
      </c>
      <c r="K698">
        <v>7</v>
      </c>
      <c r="L698">
        <v>7</v>
      </c>
      <c r="M698">
        <v>8</v>
      </c>
      <c r="N698">
        <v>6</v>
      </c>
      <c r="O698">
        <v>6</v>
      </c>
      <c r="P698">
        <v>7</v>
      </c>
      <c r="Q698">
        <v>7</v>
      </c>
      <c r="R698">
        <v>6</v>
      </c>
      <c r="S698">
        <v>5</v>
      </c>
      <c r="T698">
        <v>5</v>
      </c>
      <c r="U698">
        <v>6</v>
      </c>
      <c r="V698">
        <v>4</v>
      </c>
      <c r="W698">
        <v>4</v>
      </c>
      <c r="X698">
        <v>5</v>
      </c>
      <c r="Y698">
        <v>3</v>
      </c>
      <c r="Z698">
        <v>3</v>
      </c>
      <c r="AA698">
        <v>5</v>
      </c>
      <c r="AB698">
        <v>0</v>
      </c>
      <c r="AC698">
        <v>1</v>
      </c>
      <c r="AD698">
        <f>IF(Table13[[#This Row],[payment]]=1,1,0)</f>
        <v>1</v>
      </c>
      <c r="AE698">
        <f>IF(Table13[[#This Row],[payment]]=2,1,0)</f>
        <v>0</v>
      </c>
      <c r="AF698">
        <f>IF(Table13[[#This Row],[payment]]=3,1,0)</f>
        <v>0</v>
      </c>
      <c r="AG698">
        <v>1</v>
      </c>
      <c r="AH698">
        <f>IF(Table13[[#This Row],[method_payment]]=1,1,0)</f>
        <v>1</v>
      </c>
      <c r="AI698">
        <f>IF(Table13[[#This Row],[method_payment]]=2,1,0)</f>
        <v>0</v>
      </c>
      <c r="AJ698">
        <f>IF(Table13[[#This Row],[method_payment]]=3,1,0)</f>
        <v>0</v>
      </c>
      <c r="AK698">
        <f>IF(Table13[[#This Row],[method_payment]]=5,1,0)</f>
        <v>0</v>
      </c>
      <c r="AL698">
        <f>IF(Table13[[#This Row],[method_payment]]=6,1,0)</f>
        <v>0</v>
      </c>
      <c r="AM698" t="s">
        <v>16</v>
      </c>
      <c r="AN698" t="s">
        <v>15</v>
      </c>
      <c r="AO698">
        <v>1</v>
      </c>
      <c r="AP698" s="2">
        <v>441.56</v>
      </c>
      <c r="AQ698" s="3">
        <f>IF(AND(Table13[[#This Row],[Average_amount_spent_per_visit_last_3_months]]&gt;=1,Table13[[#This Row],[Average_amount_spent_per_visit_last_3_months]]&lt;=999),1,0)</f>
        <v>1</v>
      </c>
      <c r="AR698" s="3">
        <f>IF(AND(Table13[[#This Row],[Average_amount_spent_per_visit_last_3_months]]&gt;=1000,Table13[[#This Row],[Average_amount_spent_per_visit_last_3_months]]&lt;=6700),1,0)</f>
        <v>0</v>
      </c>
      <c r="AS698">
        <v>2</v>
      </c>
      <c r="AT698">
        <v>29</v>
      </c>
      <c r="AU698">
        <f>IF(AND(Table13[[#This Row],[Age]]&gt;=18,Table13[[#This Row],[Age]]&lt;=25),1,0)</f>
        <v>0</v>
      </c>
      <c r="AV698">
        <f>IF(AND(Table13[[#This Row],[Age]]&gt;=26,Table13[[#This Row],[Age]]&lt;=35),1,0)</f>
        <v>1</v>
      </c>
      <c r="AW698">
        <f>IF(AND(Table13[[#This Row],[Age]]&gt;=36,Table13[[#This Row],[Age]]&lt;=45),1,0)</f>
        <v>0</v>
      </c>
      <c r="AX698">
        <f>IF(AND(Table13[[#This Row],[Age]]&gt;=46,Table13[[#This Row],[Age]]&lt;=55),1,0)</f>
        <v>0</v>
      </c>
      <c r="AY698">
        <f>IF(AND(Table13[[#This Row],[Age]]&gt;=56,Table13[[#This Row],[Age]]&lt;=67),1,0)</f>
        <v>0</v>
      </c>
      <c r="AZ698" t="s">
        <v>24</v>
      </c>
      <c r="BA698">
        <f>IF(Table13[[#This Row],[Marital Status]]="Married",1,0)</f>
        <v>0</v>
      </c>
      <c r="BB698">
        <f>IF(Table13[[#This Row],[Marital Status]]="Single",1,0)</f>
        <v>1</v>
      </c>
      <c r="BC698" t="s">
        <v>28</v>
      </c>
      <c r="BD698">
        <f>IF(Table13[[#This Row],[gender]]="Male",1,0)</f>
        <v>0</v>
      </c>
      <c r="BE698">
        <f>IF(Table13[[#This Row],[gender]]="Female",1,0)</f>
        <v>1</v>
      </c>
      <c r="BF698" t="s">
        <v>23</v>
      </c>
      <c r="BG698">
        <f>IF(Table13[[#This Row],[Highest level of Education]]="Did not attend school",1,0)</f>
        <v>0</v>
      </c>
      <c r="BH698">
        <f>IF(Table13[[#This Row],[Highest level of Education]]="K12 completed",1,0)</f>
        <v>0</v>
      </c>
      <c r="BI698">
        <f>IF(Table13[[#This Row],[Highest level of Education]]="High School Completed",1,0)</f>
        <v>0</v>
      </c>
      <c r="BJ698">
        <f>IF(Table13[[#This Row],[Highest level of Education]]="Technical Diploma/Partially completed College",1,0)</f>
        <v>1</v>
      </c>
      <c r="BK698">
        <f>IF(Table13[[#This Row],[Highest level of Education]]="University/College Degree",1,0)</f>
        <v>0</v>
      </c>
      <c r="BL698">
        <f>IF(Table13[[#This Row],[Highest level of Education]]="Post-graduate education",1,0)</f>
        <v>0</v>
      </c>
      <c r="BM698">
        <v>0</v>
      </c>
      <c r="BN698">
        <v>1</v>
      </c>
      <c r="BO698">
        <v>2</v>
      </c>
      <c r="BP698">
        <f>IF(Table13[[#This Row],[Monthly_Income 1_5500 2_8000 3_11000 4_15000 5_20000 6_27000 7_35000 8_5000 9_51000 98_0]]=1,1,0)</f>
        <v>0</v>
      </c>
      <c r="BQ698">
        <f>IF(Table13[[#This Row],[Monthly_Income 1_5500 2_8000 3_11000 4_15000 5_20000 6_27000 7_35000 8_5000 9_51000 98_0]]=2,1,0)</f>
        <v>1</v>
      </c>
      <c r="BR698">
        <f>IF(Table13[[#This Row],[Monthly_Income 1_5500 2_8000 3_11000 4_15000 5_20000 6_27000 7_35000 8_5000 9_51000 98_0]]=3,1,0)</f>
        <v>0</v>
      </c>
      <c r="BS698">
        <f>IF(Table13[[#This Row],[Monthly_Income 1_5500 2_8000 3_11000 4_15000 5_20000 6_27000 7_35000 8_5000 9_51000 98_0]]=4,1,0)</f>
        <v>0</v>
      </c>
      <c r="BT698">
        <f>IF(Table13[[#This Row],[Monthly_Income 1_5500 2_8000 3_11000 4_15000 5_20000 6_27000 7_35000 8_5000 9_51000 98_0]]=5,1,0)</f>
        <v>0</v>
      </c>
      <c r="BU698">
        <f>IF(Table13[[#This Row],[Monthly_Income 1_5500 2_8000 3_11000 4_15000 5_20000 6_27000 7_35000 8_5000 9_51000 98_0]]=6,1,0)</f>
        <v>0</v>
      </c>
      <c r="BV698">
        <f>IF(Table13[[#This Row],[Monthly_Income 1_5500 2_8000 3_11000 4_15000 5_20000 6_27000 7_35000 8_5000 9_51000 98_0]]=7,1,0)</f>
        <v>0</v>
      </c>
      <c r="BW698">
        <f>IF(Table13[[#This Row],[Monthly_Income 1_5500 2_8000 3_11000 4_15000 5_20000 6_27000 7_35000 8_5000 9_51000 98_0]]=8,1,0)</f>
        <v>0</v>
      </c>
      <c r="BX698">
        <f>IF(Table13[[#This Row],[Monthly_Income 1_5500 2_8000 3_11000 4_15000 5_20000 6_27000 7_35000 8_5000 9_51000 98_0]]=9,1,0)</f>
        <v>0</v>
      </c>
      <c r="BY698">
        <f>IF(Table13[[#This Row],[Monthly_Income 1_5500 2_8000 3_11000 4_15000 5_20000 6_27000 7_35000 8_5000 9_51000 98_0]]=98,1,0)</f>
        <v>0</v>
      </c>
      <c r="BZ698">
        <v>7</v>
      </c>
      <c r="CA698">
        <f>IF(Table13[[#This Row],[Monthly_Household_Income]]=1,1,0)</f>
        <v>0</v>
      </c>
      <c r="CB698">
        <f>IF(Table13[[#This Row],[Monthly_Household_Income]]=2,1,0)</f>
        <v>0</v>
      </c>
      <c r="CC698">
        <f>IF(Table13[[#This Row],[Monthly_Household_Income]]=3,1,0)</f>
        <v>0</v>
      </c>
      <c r="CD698">
        <f>IF(Table13[[#This Row],[Monthly_Household_Income]]=4,1,0)</f>
        <v>0</v>
      </c>
      <c r="CE698">
        <f>IF(Table13[[#This Row],[Monthly_Household_Income]]=5,1,0)</f>
        <v>0</v>
      </c>
      <c r="CF698">
        <f>IF(Table13[[#This Row],[Monthly_Household_Income]]=6,1,0)</f>
        <v>0</v>
      </c>
      <c r="CG698">
        <f>IF(Table13[[#This Row],[Monthly_Household_Income]]=7,1,0)</f>
        <v>1</v>
      </c>
      <c r="CH698">
        <f>IF(Table13[[#This Row],[Monthly_Household_Income]]=8,1,0)</f>
        <v>0</v>
      </c>
      <c r="CI698">
        <f>IF(Table13[[#This Row],[Monthly_Household_Income]]=9,1,0)</f>
        <v>0</v>
      </c>
      <c r="CJ698">
        <f>IF(Table13[[#This Row],[Monthly_Household_Income]]=98,1,0)</f>
        <v>0</v>
      </c>
    </row>
    <row r="699" spans="1:88">
      <c r="A699">
        <v>2544</v>
      </c>
      <c r="B699" s="1">
        <v>42996</v>
      </c>
      <c r="C699" t="s">
        <v>2</v>
      </c>
      <c r="D699">
        <v>7</v>
      </c>
      <c r="E699">
        <v>9</v>
      </c>
      <c r="F699">
        <v>9</v>
      </c>
      <c r="G699">
        <v>9</v>
      </c>
      <c r="H699">
        <v>8</v>
      </c>
      <c r="I699">
        <v>7</v>
      </c>
      <c r="J699" t="s">
        <v>16</v>
      </c>
      <c r="K699">
        <v>9</v>
      </c>
      <c r="L699">
        <v>10</v>
      </c>
      <c r="M699">
        <v>9</v>
      </c>
      <c r="N699">
        <v>9</v>
      </c>
      <c r="O699">
        <v>9</v>
      </c>
      <c r="P699">
        <v>10</v>
      </c>
      <c r="Q699">
        <v>9</v>
      </c>
      <c r="R699">
        <v>9</v>
      </c>
      <c r="S699">
        <v>9</v>
      </c>
      <c r="T699">
        <v>9</v>
      </c>
      <c r="U699">
        <v>8</v>
      </c>
      <c r="V699">
        <v>7</v>
      </c>
      <c r="W699">
        <v>8</v>
      </c>
      <c r="X699">
        <v>0</v>
      </c>
      <c r="Y699">
        <v>7</v>
      </c>
      <c r="Z699">
        <v>7</v>
      </c>
      <c r="AA699">
        <v>9</v>
      </c>
      <c r="AB699">
        <v>8</v>
      </c>
      <c r="AC699">
        <v>3</v>
      </c>
      <c r="AD699">
        <f>IF(Table13[[#This Row],[payment]]=1,1,0)</f>
        <v>0</v>
      </c>
      <c r="AE699">
        <f>IF(Table13[[#This Row],[payment]]=2,1,0)</f>
        <v>0</v>
      </c>
      <c r="AF699">
        <f>IF(Table13[[#This Row],[payment]]=3,1,0)</f>
        <v>1</v>
      </c>
      <c r="AG699">
        <v>1</v>
      </c>
      <c r="AH699">
        <f>IF(Table13[[#This Row],[method_payment]]=1,1,0)</f>
        <v>1</v>
      </c>
      <c r="AI699">
        <f>IF(Table13[[#This Row],[method_payment]]=2,1,0)</f>
        <v>0</v>
      </c>
      <c r="AJ699">
        <f>IF(Table13[[#This Row],[method_payment]]=3,1,0)</f>
        <v>0</v>
      </c>
      <c r="AK699">
        <f>IF(Table13[[#This Row],[method_payment]]=5,1,0)</f>
        <v>0</v>
      </c>
      <c r="AL699">
        <f>IF(Table13[[#This Row],[method_payment]]=6,1,0)</f>
        <v>0</v>
      </c>
      <c r="AM699" t="s">
        <v>16</v>
      </c>
      <c r="AN699" t="s">
        <v>15</v>
      </c>
      <c r="AO699">
        <v>1</v>
      </c>
      <c r="AP699" s="2">
        <v>169.7</v>
      </c>
      <c r="AQ699" s="3">
        <f>IF(AND(Table13[[#This Row],[Average_amount_spent_per_visit_last_3_months]]&gt;=1,Table13[[#This Row],[Average_amount_spent_per_visit_last_3_months]]&lt;=999),1,0)</f>
        <v>1</v>
      </c>
      <c r="AR699" s="3">
        <f>IF(AND(Table13[[#This Row],[Average_amount_spent_per_visit_last_3_months]]&gt;=1000,Table13[[#This Row],[Average_amount_spent_per_visit_last_3_months]]&lt;=6700),1,0)</f>
        <v>0</v>
      </c>
      <c r="AS699">
        <v>3</v>
      </c>
      <c r="AT699">
        <v>22</v>
      </c>
      <c r="AU699">
        <f>IF(AND(Table13[[#This Row],[Age]]&gt;=18,Table13[[#This Row],[Age]]&lt;=25),1,0)</f>
        <v>1</v>
      </c>
      <c r="AV699">
        <f>IF(AND(Table13[[#This Row],[Age]]&gt;=26,Table13[[#This Row],[Age]]&lt;=35),1,0)</f>
        <v>0</v>
      </c>
      <c r="AW699">
        <f>IF(AND(Table13[[#This Row],[Age]]&gt;=36,Table13[[#This Row],[Age]]&lt;=45),1,0)</f>
        <v>0</v>
      </c>
      <c r="AX699">
        <f>IF(AND(Table13[[#This Row],[Age]]&gt;=46,Table13[[#This Row],[Age]]&lt;=55),1,0)</f>
        <v>0</v>
      </c>
      <c r="AY699">
        <f>IF(AND(Table13[[#This Row],[Age]]&gt;=56,Table13[[#This Row],[Age]]&lt;=67),1,0)</f>
        <v>0</v>
      </c>
      <c r="AZ699" t="s">
        <v>24</v>
      </c>
      <c r="BA699">
        <f>IF(Table13[[#This Row],[Marital Status]]="Married",1,0)</f>
        <v>0</v>
      </c>
      <c r="BB699">
        <f>IF(Table13[[#This Row],[Marital Status]]="Single",1,0)</f>
        <v>1</v>
      </c>
      <c r="BC699" t="s">
        <v>28</v>
      </c>
      <c r="BD699">
        <f>IF(Table13[[#This Row],[gender]]="Male",1,0)</f>
        <v>0</v>
      </c>
      <c r="BE699">
        <f>IF(Table13[[#This Row],[gender]]="Female",1,0)</f>
        <v>1</v>
      </c>
      <c r="BF699" t="s">
        <v>23</v>
      </c>
      <c r="BG699">
        <f>IF(Table13[[#This Row],[Highest level of Education]]="Did not attend school",1,0)</f>
        <v>0</v>
      </c>
      <c r="BH699">
        <f>IF(Table13[[#This Row],[Highest level of Education]]="K12 completed",1,0)</f>
        <v>0</v>
      </c>
      <c r="BI699">
        <f>IF(Table13[[#This Row],[Highest level of Education]]="High School Completed",1,0)</f>
        <v>0</v>
      </c>
      <c r="BJ699">
        <f>IF(Table13[[#This Row],[Highest level of Education]]="Technical Diploma/Partially completed College",1,0)</f>
        <v>1</v>
      </c>
      <c r="BK699">
        <f>IF(Table13[[#This Row],[Highest level of Education]]="University/College Degree",1,0)</f>
        <v>0</v>
      </c>
      <c r="BL699">
        <f>IF(Table13[[#This Row],[Highest level of Education]]="Post-graduate education",1,0)</f>
        <v>0</v>
      </c>
      <c r="BM699">
        <v>0</v>
      </c>
      <c r="BN699">
        <v>5</v>
      </c>
      <c r="BO699" t="s">
        <v>1</v>
      </c>
      <c r="BP699">
        <f>IF(Table13[[#This Row],[Monthly_Income 1_5500 2_8000 3_11000 4_15000 5_20000 6_27000 7_35000 8_5000 9_51000 98_0]]=1,1,0)</f>
        <v>0</v>
      </c>
      <c r="BQ699">
        <f>IF(Table13[[#This Row],[Monthly_Income 1_5500 2_8000 3_11000 4_15000 5_20000 6_27000 7_35000 8_5000 9_51000 98_0]]=2,1,0)</f>
        <v>0</v>
      </c>
      <c r="BR699">
        <f>IF(Table13[[#This Row],[Monthly_Income 1_5500 2_8000 3_11000 4_15000 5_20000 6_27000 7_35000 8_5000 9_51000 98_0]]=3,1,0)</f>
        <v>0</v>
      </c>
      <c r="BS699">
        <f>IF(Table13[[#This Row],[Monthly_Income 1_5500 2_8000 3_11000 4_15000 5_20000 6_27000 7_35000 8_5000 9_51000 98_0]]=4,1,0)</f>
        <v>0</v>
      </c>
      <c r="BT699">
        <f>IF(Table13[[#This Row],[Monthly_Income 1_5500 2_8000 3_11000 4_15000 5_20000 6_27000 7_35000 8_5000 9_51000 98_0]]=5,1,0)</f>
        <v>0</v>
      </c>
      <c r="BU699">
        <f>IF(Table13[[#This Row],[Monthly_Income 1_5500 2_8000 3_11000 4_15000 5_20000 6_27000 7_35000 8_5000 9_51000 98_0]]=6,1,0)</f>
        <v>0</v>
      </c>
      <c r="BV699">
        <f>IF(Table13[[#This Row],[Monthly_Income 1_5500 2_8000 3_11000 4_15000 5_20000 6_27000 7_35000 8_5000 9_51000 98_0]]=7,1,0)</f>
        <v>0</v>
      </c>
      <c r="BW699">
        <f>IF(Table13[[#This Row],[Monthly_Income 1_5500 2_8000 3_11000 4_15000 5_20000 6_27000 7_35000 8_5000 9_51000 98_0]]=8,1,0)</f>
        <v>0</v>
      </c>
      <c r="BX699">
        <f>IF(Table13[[#This Row],[Monthly_Income 1_5500 2_8000 3_11000 4_15000 5_20000 6_27000 7_35000 8_5000 9_51000 98_0]]=9,1,0)</f>
        <v>0</v>
      </c>
      <c r="BY699">
        <f>IF(Table13[[#This Row],[Monthly_Income 1_5500 2_8000 3_11000 4_15000 5_20000 6_27000 7_35000 8_5000 9_51000 98_0]]=98,1,0)</f>
        <v>0</v>
      </c>
      <c r="BZ699">
        <v>97</v>
      </c>
      <c r="CA699">
        <f>IF(Table13[[#This Row],[Monthly_Household_Income]]=1,1,0)</f>
        <v>0</v>
      </c>
      <c r="CB699">
        <f>IF(Table13[[#This Row],[Monthly_Household_Income]]=2,1,0)</f>
        <v>0</v>
      </c>
      <c r="CC699">
        <f>IF(Table13[[#This Row],[Monthly_Household_Income]]=3,1,0)</f>
        <v>0</v>
      </c>
      <c r="CD699">
        <f>IF(Table13[[#This Row],[Monthly_Household_Income]]=4,1,0)</f>
        <v>0</v>
      </c>
      <c r="CE699">
        <f>IF(Table13[[#This Row],[Monthly_Household_Income]]=5,1,0)</f>
        <v>0</v>
      </c>
      <c r="CF699">
        <f>IF(Table13[[#This Row],[Monthly_Household_Income]]=6,1,0)</f>
        <v>0</v>
      </c>
      <c r="CG699">
        <f>IF(Table13[[#This Row],[Monthly_Household_Income]]=7,1,0)</f>
        <v>0</v>
      </c>
      <c r="CH699">
        <f>IF(Table13[[#This Row],[Monthly_Household_Income]]=8,1,0)</f>
        <v>0</v>
      </c>
      <c r="CI699">
        <f>IF(Table13[[#This Row],[Monthly_Household_Income]]=9,1,0)</f>
        <v>0</v>
      </c>
      <c r="CJ699">
        <f>IF(Table13[[#This Row],[Monthly_Household_Income]]=98,1,0)</f>
        <v>0</v>
      </c>
    </row>
    <row r="700" spans="1:88">
      <c r="A700">
        <v>2560</v>
      </c>
      <c r="B700" s="1">
        <v>43021</v>
      </c>
      <c r="C700" t="s">
        <v>30</v>
      </c>
      <c r="D700">
        <v>8</v>
      </c>
      <c r="E700">
        <v>7</v>
      </c>
      <c r="F700">
        <v>8</v>
      </c>
      <c r="G700">
        <v>8</v>
      </c>
      <c r="H700">
        <v>8</v>
      </c>
      <c r="I700">
        <v>9</v>
      </c>
      <c r="J700" t="s">
        <v>15</v>
      </c>
      <c r="K700">
        <v>8</v>
      </c>
      <c r="L700">
        <v>9</v>
      </c>
      <c r="M700">
        <v>6</v>
      </c>
      <c r="N700">
        <v>8</v>
      </c>
      <c r="O700">
        <v>8</v>
      </c>
      <c r="P700">
        <v>8</v>
      </c>
      <c r="Q700">
        <v>7</v>
      </c>
      <c r="R700">
        <v>9</v>
      </c>
      <c r="S700">
        <v>9</v>
      </c>
      <c r="T700">
        <v>6</v>
      </c>
      <c r="U700">
        <v>6</v>
      </c>
      <c r="V700">
        <v>9</v>
      </c>
      <c r="W700">
        <v>9</v>
      </c>
      <c r="X700">
        <v>9</v>
      </c>
      <c r="Y700">
        <v>7</v>
      </c>
      <c r="Z700">
        <v>9</v>
      </c>
      <c r="AA700">
        <v>9</v>
      </c>
      <c r="AB700">
        <v>9</v>
      </c>
      <c r="AC700">
        <v>2</v>
      </c>
      <c r="AD700">
        <f>IF(Table13[[#This Row],[payment]]=1,1,0)</f>
        <v>0</v>
      </c>
      <c r="AE700">
        <f>IF(Table13[[#This Row],[payment]]=2,1,0)</f>
        <v>1</v>
      </c>
      <c r="AF700">
        <f>IF(Table13[[#This Row],[payment]]=3,1,0)</f>
        <v>0</v>
      </c>
      <c r="AG700">
        <v>6</v>
      </c>
      <c r="AH700">
        <f>IF(Table13[[#This Row],[method_payment]]=1,1,0)</f>
        <v>0</v>
      </c>
      <c r="AI700">
        <f>IF(Table13[[#This Row],[method_payment]]=2,1,0)</f>
        <v>0</v>
      </c>
      <c r="AJ700">
        <f>IF(Table13[[#This Row],[method_payment]]=3,1,0)</f>
        <v>0</v>
      </c>
      <c r="AK700">
        <f>IF(Table13[[#This Row],[method_payment]]=5,1,0)</f>
        <v>0</v>
      </c>
      <c r="AL700">
        <f>IF(Table13[[#This Row],[method_payment]]=6,1,0)</f>
        <v>1</v>
      </c>
      <c r="AM700" t="s">
        <v>16</v>
      </c>
      <c r="AN700" t="s">
        <v>16</v>
      </c>
      <c r="AO700">
        <v>1</v>
      </c>
      <c r="AP700" s="2">
        <v>142.15</v>
      </c>
      <c r="AQ700" s="3">
        <f>IF(AND(Table13[[#This Row],[Average_amount_spent_per_visit_last_3_months]]&gt;=1,Table13[[#This Row],[Average_amount_spent_per_visit_last_3_months]]&lt;=999),1,0)</f>
        <v>1</v>
      </c>
      <c r="AR700" s="3">
        <f>IF(AND(Table13[[#This Row],[Average_amount_spent_per_visit_last_3_months]]&gt;=1000,Table13[[#This Row],[Average_amount_spent_per_visit_last_3_months]]&lt;=6700),1,0)</f>
        <v>0</v>
      </c>
      <c r="AS700">
        <v>3</v>
      </c>
      <c r="AT700">
        <v>39</v>
      </c>
      <c r="AU700">
        <f>IF(AND(Table13[[#This Row],[Age]]&gt;=18,Table13[[#This Row],[Age]]&lt;=25),1,0)</f>
        <v>0</v>
      </c>
      <c r="AV700">
        <f>IF(AND(Table13[[#This Row],[Age]]&gt;=26,Table13[[#This Row],[Age]]&lt;=35),1,0)</f>
        <v>0</v>
      </c>
      <c r="AW700">
        <f>IF(AND(Table13[[#This Row],[Age]]&gt;=36,Table13[[#This Row],[Age]]&lt;=45),1,0)</f>
        <v>1</v>
      </c>
      <c r="AX700">
        <f>IF(AND(Table13[[#This Row],[Age]]&gt;=46,Table13[[#This Row],[Age]]&lt;=55),1,0)</f>
        <v>0</v>
      </c>
      <c r="AY700">
        <f>IF(AND(Table13[[#This Row],[Age]]&gt;=56,Table13[[#This Row],[Age]]&lt;=67),1,0)</f>
        <v>0</v>
      </c>
      <c r="AZ700" t="s">
        <v>25</v>
      </c>
      <c r="BA700">
        <f>IF(Table13[[#This Row],[Marital Status]]="Married",1,0)</f>
        <v>1</v>
      </c>
      <c r="BB700">
        <f>IF(Table13[[#This Row],[Marital Status]]="Single",1,0)</f>
        <v>0</v>
      </c>
      <c r="BC700" t="s">
        <v>27</v>
      </c>
      <c r="BD700">
        <f>IF(Table13[[#This Row],[gender]]="Male",1,0)</f>
        <v>1</v>
      </c>
      <c r="BE700">
        <f>IF(Table13[[#This Row],[gender]]="Female",1,0)</f>
        <v>0</v>
      </c>
      <c r="BF700" t="s">
        <v>19</v>
      </c>
      <c r="BG700">
        <f>IF(Table13[[#This Row],[Highest level of Education]]="Did not attend school",1,0)</f>
        <v>0</v>
      </c>
      <c r="BH700">
        <f>IF(Table13[[#This Row],[Highest level of Education]]="K12 completed",1,0)</f>
        <v>0</v>
      </c>
      <c r="BI700">
        <f>IF(Table13[[#This Row],[Highest level of Education]]="High School Completed",1,0)</f>
        <v>0</v>
      </c>
      <c r="BJ700">
        <f>IF(Table13[[#This Row],[Highest level of Education]]="Technical Diploma/Partially completed College",1,0)</f>
        <v>0</v>
      </c>
      <c r="BK700">
        <f>IF(Table13[[#This Row],[Highest level of Education]]="University/College Degree",1,0)</f>
        <v>1</v>
      </c>
      <c r="BL700">
        <f>IF(Table13[[#This Row],[Highest level of Education]]="Post-graduate education",1,0)</f>
        <v>0</v>
      </c>
      <c r="BM700">
        <v>3</v>
      </c>
      <c r="BN700">
        <v>1</v>
      </c>
      <c r="BO700">
        <v>6</v>
      </c>
      <c r="BP700">
        <f>IF(Table13[[#This Row],[Monthly_Income 1_5500 2_8000 3_11000 4_15000 5_20000 6_27000 7_35000 8_5000 9_51000 98_0]]=1,1,0)</f>
        <v>0</v>
      </c>
      <c r="BQ700">
        <f>IF(Table13[[#This Row],[Monthly_Income 1_5500 2_8000 3_11000 4_15000 5_20000 6_27000 7_35000 8_5000 9_51000 98_0]]=2,1,0)</f>
        <v>0</v>
      </c>
      <c r="BR700">
        <f>IF(Table13[[#This Row],[Monthly_Income 1_5500 2_8000 3_11000 4_15000 5_20000 6_27000 7_35000 8_5000 9_51000 98_0]]=3,1,0)</f>
        <v>0</v>
      </c>
      <c r="BS700">
        <f>IF(Table13[[#This Row],[Monthly_Income 1_5500 2_8000 3_11000 4_15000 5_20000 6_27000 7_35000 8_5000 9_51000 98_0]]=4,1,0)</f>
        <v>0</v>
      </c>
      <c r="BT700">
        <f>IF(Table13[[#This Row],[Monthly_Income 1_5500 2_8000 3_11000 4_15000 5_20000 6_27000 7_35000 8_5000 9_51000 98_0]]=5,1,0)</f>
        <v>0</v>
      </c>
      <c r="BU700">
        <f>IF(Table13[[#This Row],[Monthly_Income 1_5500 2_8000 3_11000 4_15000 5_20000 6_27000 7_35000 8_5000 9_51000 98_0]]=6,1,0)</f>
        <v>1</v>
      </c>
      <c r="BV700">
        <f>IF(Table13[[#This Row],[Monthly_Income 1_5500 2_8000 3_11000 4_15000 5_20000 6_27000 7_35000 8_5000 9_51000 98_0]]=7,1,0)</f>
        <v>0</v>
      </c>
      <c r="BW700">
        <f>IF(Table13[[#This Row],[Monthly_Income 1_5500 2_8000 3_11000 4_15000 5_20000 6_27000 7_35000 8_5000 9_51000 98_0]]=8,1,0)</f>
        <v>0</v>
      </c>
      <c r="BX700">
        <f>IF(Table13[[#This Row],[Monthly_Income 1_5500 2_8000 3_11000 4_15000 5_20000 6_27000 7_35000 8_5000 9_51000 98_0]]=9,1,0)</f>
        <v>0</v>
      </c>
      <c r="BY700">
        <f>IF(Table13[[#This Row],[Monthly_Income 1_5500 2_8000 3_11000 4_15000 5_20000 6_27000 7_35000 8_5000 9_51000 98_0]]=98,1,0)</f>
        <v>0</v>
      </c>
      <c r="BZ700">
        <v>6</v>
      </c>
      <c r="CA700">
        <f>IF(Table13[[#This Row],[Monthly_Household_Income]]=1,1,0)</f>
        <v>0</v>
      </c>
      <c r="CB700">
        <f>IF(Table13[[#This Row],[Monthly_Household_Income]]=2,1,0)</f>
        <v>0</v>
      </c>
      <c r="CC700">
        <f>IF(Table13[[#This Row],[Monthly_Household_Income]]=3,1,0)</f>
        <v>0</v>
      </c>
      <c r="CD700">
        <f>IF(Table13[[#This Row],[Monthly_Household_Income]]=4,1,0)</f>
        <v>0</v>
      </c>
      <c r="CE700">
        <f>IF(Table13[[#This Row],[Monthly_Household_Income]]=5,1,0)</f>
        <v>0</v>
      </c>
      <c r="CF700">
        <f>IF(Table13[[#This Row],[Monthly_Household_Income]]=6,1,0)</f>
        <v>1</v>
      </c>
      <c r="CG700">
        <f>IF(Table13[[#This Row],[Monthly_Household_Income]]=7,1,0)</f>
        <v>0</v>
      </c>
      <c r="CH700">
        <f>IF(Table13[[#This Row],[Monthly_Household_Income]]=8,1,0)</f>
        <v>0</v>
      </c>
      <c r="CI700">
        <f>IF(Table13[[#This Row],[Monthly_Household_Income]]=9,1,0)</f>
        <v>0</v>
      </c>
      <c r="CJ700">
        <f>IF(Table13[[#This Row],[Monthly_Household_Income]]=98,1,0)</f>
        <v>0</v>
      </c>
    </row>
    <row r="701" spans="1:88">
      <c r="A701">
        <v>2565</v>
      </c>
      <c r="B701" s="1">
        <v>42991</v>
      </c>
      <c r="C701" t="s">
        <v>7</v>
      </c>
      <c r="D701">
        <v>6</v>
      </c>
      <c r="E701">
        <v>8</v>
      </c>
      <c r="F701">
        <v>9</v>
      </c>
      <c r="G701">
        <v>8</v>
      </c>
      <c r="H701">
        <v>8</v>
      </c>
      <c r="I701">
        <v>7</v>
      </c>
      <c r="J701" t="s">
        <v>16</v>
      </c>
      <c r="K701">
        <v>8</v>
      </c>
      <c r="L701">
        <v>6</v>
      </c>
      <c r="M701">
        <v>7</v>
      </c>
      <c r="N701">
        <v>6</v>
      </c>
      <c r="O701">
        <v>6</v>
      </c>
      <c r="P701">
        <v>8</v>
      </c>
      <c r="Q701">
        <v>7</v>
      </c>
      <c r="R701">
        <v>9</v>
      </c>
      <c r="S701">
        <v>7</v>
      </c>
      <c r="T701">
        <v>6</v>
      </c>
      <c r="U701">
        <v>7</v>
      </c>
      <c r="V701">
        <v>8</v>
      </c>
      <c r="W701">
        <v>8</v>
      </c>
      <c r="X701">
        <v>7</v>
      </c>
      <c r="Y701">
        <v>9</v>
      </c>
      <c r="Z701">
        <v>9</v>
      </c>
      <c r="AA701">
        <v>8</v>
      </c>
      <c r="AB701">
        <v>9</v>
      </c>
      <c r="AC701">
        <v>2</v>
      </c>
      <c r="AD701">
        <f>IF(Table13[[#This Row],[payment]]=1,1,0)</f>
        <v>0</v>
      </c>
      <c r="AE701">
        <f>IF(Table13[[#This Row],[payment]]=2,1,0)</f>
        <v>1</v>
      </c>
      <c r="AF701">
        <f>IF(Table13[[#This Row],[payment]]=3,1,0)</f>
        <v>0</v>
      </c>
      <c r="AG701">
        <v>1</v>
      </c>
      <c r="AH701">
        <f>IF(Table13[[#This Row],[method_payment]]=1,1,0)</f>
        <v>1</v>
      </c>
      <c r="AI701">
        <f>IF(Table13[[#This Row],[method_payment]]=2,1,0)</f>
        <v>0</v>
      </c>
      <c r="AJ701">
        <f>IF(Table13[[#This Row],[method_payment]]=3,1,0)</f>
        <v>0</v>
      </c>
      <c r="AK701">
        <f>IF(Table13[[#This Row],[method_payment]]=5,1,0)</f>
        <v>0</v>
      </c>
      <c r="AL701">
        <f>IF(Table13[[#This Row],[method_payment]]=6,1,0)</f>
        <v>0</v>
      </c>
      <c r="AM701" t="s">
        <v>15</v>
      </c>
      <c r="AN701" t="s">
        <v>15</v>
      </c>
      <c r="AO701">
        <v>5</v>
      </c>
      <c r="AP701" s="2">
        <v>639.75</v>
      </c>
      <c r="AQ701" s="3">
        <f>IF(AND(Table13[[#This Row],[Average_amount_spent_per_visit_last_3_months]]&gt;=1,Table13[[#This Row],[Average_amount_spent_per_visit_last_3_months]]&lt;=999),1,0)</f>
        <v>1</v>
      </c>
      <c r="AR701" s="3">
        <f>IF(AND(Table13[[#This Row],[Average_amount_spent_per_visit_last_3_months]]&gt;=1000,Table13[[#This Row],[Average_amount_spent_per_visit_last_3_months]]&lt;=6700),1,0)</f>
        <v>0</v>
      </c>
      <c r="AS701">
        <v>2</v>
      </c>
      <c r="AT701">
        <v>37</v>
      </c>
      <c r="AU701">
        <f>IF(AND(Table13[[#This Row],[Age]]&gt;=18,Table13[[#This Row],[Age]]&lt;=25),1,0)</f>
        <v>0</v>
      </c>
      <c r="AV701">
        <f>IF(AND(Table13[[#This Row],[Age]]&gt;=26,Table13[[#This Row],[Age]]&lt;=35),1,0)</f>
        <v>0</v>
      </c>
      <c r="AW701">
        <f>IF(AND(Table13[[#This Row],[Age]]&gt;=36,Table13[[#This Row],[Age]]&lt;=45),1,0)</f>
        <v>1</v>
      </c>
      <c r="AX701">
        <f>IF(AND(Table13[[#This Row],[Age]]&gt;=46,Table13[[#This Row],[Age]]&lt;=55),1,0)</f>
        <v>0</v>
      </c>
      <c r="AY701">
        <f>IF(AND(Table13[[#This Row],[Age]]&gt;=56,Table13[[#This Row],[Age]]&lt;=67),1,0)</f>
        <v>0</v>
      </c>
      <c r="AZ701" t="s">
        <v>24</v>
      </c>
      <c r="BA701">
        <f>IF(Table13[[#This Row],[Marital Status]]="Married",1,0)</f>
        <v>0</v>
      </c>
      <c r="BB701">
        <f>IF(Table13[[#This Row],[Marital Status]]="Single",1,0)</f>
        <v>1</v>
      </c>
      <c r="BC701" t="s">
        <v>27</v>
      </c>
      <c r="BD701">
        <f>IF(Table13[[#This Row],[gender]]="Male",1,0)</f>
        <v>1</v>
      </c>
      <c r="BE701">
        <f>IF(Table13[[#This Row],[gender]]="Female",1,0)</f>
        <v>0</v>
      </c>
      <c r="BF701" t="s">
        <v>18</v>
      </c>
      <c r="BG701">
        <f>IF(Table13[[#This Row],[Highest level of Education]]="Did not attend school",1,0)</f>
        <v>0</v>
      </c>
      <c r="BH701">
        <f>IF(Table13[[#This Row],[Highest level of Education]]="K12 completed",1,0)</f>
        <v>0</v>
      </c>
      <c r="BI701">
        <f>IF(Table13[[#This Row],[Highest level of Education]]="High School Completed",1,0)</f>
        <v>0</v>
      </c>
      <c r="BJ701">
        <f>IF(Table13[[#This Row],[Highest level of Education]]="Technical Diploma/Partially completed College",1,0)</f>
        <v>0</v>
      </c>
      <c r="BK701">
        <f>IF(Table13[[#This Row],[Highest level of Education]]="University/College Degree",1,0)</f>
        <v>0</v>
      </c>
      <c r="BL701">
        <f>IF(Table13[[#This Row],[Highest level of Education]]="Post-graduate education",1,0)</f>
        <v>1</v>
      </c>
      <c r="BM701">
        <v>0</v>
      </c>
      <c r="BN701">
        <v>1</v>
      </c>
      <c r="BO701">
        <v>5</v>
      </c>
      <c r="BP701">
        <f>IF(Table13[[#This Row],[Monthly_Income 1_5500 2_8000 3_11000 4_15000 5_20000 6_27000 7_35000 8_5000 9_51000 98_0]]=1,1,0)</f>
        <v>0</v>
      </c>
      <c r="BQ701">
        <f>IF(Table13[[#This Row],[Monthly_Income 1_5500 2_8000 3_11000 4_15000 5_20000 6_27000 7_35000 8_5000 9_51000 98_0]]=2,1,0)</f>
        <v>0</v>
      </c>
      <c r="BR701">
        <f>IF(Table13[[#This Row],[Monthly_Income 1_5500 2_8000 3_11000 4_15000 5_20000 6_27000 7_35000 8_5000 9_51000 98_0]]=3,1,0)</f>
        <v>0</v>
      </c>
      <c r="BS701">
        <f>IF(Table13[[#This Row],[Monthly_Income 1_5500 2_8000 3_11000 4_15000 5_20000 6_27000 7_35000 8_5000 9_51000 98_0]]=4,1,0)</f>
        <v>0</v>
      </c>
      <c r="BT701">
        <f>IF(Table13[[#This Row],[Monthly_Income 1_5500 2_8000 3_11000 4_15000 5_20000 6_27000 7_35000 8_5000 9_51000 98_0]]=5,1,0)</f>
        <v>1</v>
      </c>
      <c r="BU701">
        <f>IF(Table13[[#This Row],[Monthly_Income 1_5500 2_8000 3_11000 4_15000 5_20000 6_27000 7_35000 8_5000 9_51000 98_0]]=6,1,0)</f>
        <v>0</v>
      </c>
      <c r="BV701">
        <f>IF(Table13[[#This Row],[Monthly_Income 1_5500 2_8000 3_11000 4_15000 5_20000 6_27000 7_35000 8_5000 9_51000 98_0]]=7,1,0)</f>
        <v>0</v>
      </c>
      <c r="BW701">
        <f>IF(Table13[[#This Row],[Monthly_Income 1_5500 2_8000 3_11000 4_15000 5_20000 6_27000 7_35000 8_5000 9_51000 98_0]]=8,1,0)</f>
        <v>0</v>
      </c>
      <c r="BX701">
        <f>IF(Table13[[#This Row],[Monthly_Income 1_5500 2_8000 3_11000 4_15000 5_20000 6_27000 7_35000 8_5000 9_51000 98_0]]=9,1,0)</f>
        <v>0</v>
      </c>
      <c r="BY701">
        <f>IF(Table13[[#This Row],[Monthly_Income 1_5500 2_8000 3_11000 4_15000 5_20000 6_27000 7_35000 8_5000 9_51000 98_0]]=98,1,0)</f>
        <v>0</v>
      </c>
      <c r="BZ701">
        <v>97</v>
      </c>
      <c r="CA701">
        <f>IF(Table13[[#This Row],[Monthly_Household_Income]]=1,1,0)</f>
        <v>0</v>
      </c>
      <c r="CB701">
        <f>IF(Table13[[#This Row],[Monthly_Household_Income]]=2,1,0)</f>
        <v>0</v>
      </c>
      <c r="CC701">
        <f>IF(Table13[[#This Row],[Monthly_Household_Income]]=3,1,0)</f>
        <v>0</v>
      </c>
      <c r="CD701">
        <f>IF(Table13[[#This Row],[Monthly_Household_Income]]=4,1,0)</f>
        <v>0</v>
      </c>
      <c r="CE701">
        <f>IF(Table13[[#This Row],[Monthly_Household_Income]]=5,1,0)</f>
        <v>0</v>
      </c>
      <c r="CF701">
        <f>IF(Table13[[#This Row],[Monthly_Household_Income]]=6,1,0)</f>
        <v>0</v>
      </c>
      <c r="CG701">
        <f>IF(Table13[[#This Row],[Monthly_Household_Income]]=7,1,0)</f>
        <v>0</v>
      </c>
      <c r="CH701">
        <f>IF(Table13[[#This Row],[Monthly_Household_Income]]=8,1,0)</f>
        <v>0</v>
      </c>
      <c r="CI701">
        <f>IF(Table13[[#This Row],[Monthly_Household_Income]]=9,1,0)</f>
        <v>0</v>
      </c>
      <c r="CJ701">
        <f>IF(Table13[[#This Row],[Monthly_Household_Income]]=98,1,0)</f>
        <v>0</v>
      </c>
    </row>
    <row r="702" spans="1:88">
      <c r="A702">
        <v>2568</v>
      </c>
      <c r="B702" s="1">
        <v>43008</v>
      </c>
      <c r="C702" t="s">
        <v>33</v>
      </c>
      <c r="D702">
        <v>8</v>
      </c>
      <c r="E702">
        <v>7</v>
      </c>
      <c r="F702">
        <v>8</v>
      </c>
      <c r="G702">
        <v>7</v>
      </c>
      <c r="H702">
        <v>8</v>
      </c>
      <c r="I702">
        <v>7</v>
      </c>
      <c r="J702" t="s">
        <v>15</v>
      </c>
      <c r="K702">
        <v>9</v>
      </c>
      <c r="L702">
        <v>9</v>
      </c>
      <c r="M702">
        <v>9</v>
      </c>
      <c r="N702">
        <v>9</v>
      </c>
      <c r="O702">
        <v>9</v>
      </c>
      <c r="P702">
        <v>7</v>
      </c>
      <c r="Q702">
        <v>8</v>
      </c>
      <c r="R702">
        <v>7</v>
      </c>
      <c r="S702">
        <v>8</v>
      </c>
      <c r="T702">
        <v>7</v>
      </c>
      <c r="U702">
        <v>9</v>
      </c>
      <c r="V702">
        <v>9</v>
      </c>
      <c r="W702">
        <v>0</v>
      </c>
      <c r="X702">
        <v>7</v>
      </c>
      <c r="Y702">
        <v>6</v>
      </c>
      <c r="Z702">
        <v>8</v>
      </c>
      <c r="AA702">
        <v>7</v>
      </c>
      <c r="AB702">
        <v>7</v>
      </c>
      <c r="AC702">
        <v>1</v>
      </c>
      <c r="AD702">
        <f>IF(Table13[[#This Row],[payment]]=1,1,0)</f>
        <v>1</v>
      </c>
      <c r="AE702">
        <f>IF(Table13[[#This Row],[payment]]=2,1,0)</f>
        <v>0</v>
      </c>
      <c r="AF702">
        <f>IF(Table13[[#This Row],[payment]]=3,1,0)</f>
        <v>0</v>
      </c>
      <c r="AG702">
        <v>1</v>
      </c>
      <c r="AH702">
        <f>IF(Table13[[#This Row],[method_payment]]=1,1,0)</f>
        <v>1</v>
      </c>
      <c r="AI702">
        <f>IF(Table13[[#This Row],[method_payment]]=2,1,0)</f>
        <v>0</v>
      </c>
      <c r="AJ702">
        <f>IF(Table13[[#This Row],[method_payment]]=3,1,0)</f>
        <v>0</v>
      </c>
      <c r="AK702">
        <f>IF(Table13[[#This Row],[method_payment]]=5,1,0)</f>
        <v>0</v>
      </c>
      <c r="AL702">
        <f>IF(Table13[[#This Row],[method_payment]]=6,1,0)</f>
        <v>0</v>
      </c>
      <c r="AM702" t="s">
        <v>16</v>
      </c>
      <c r="AN702" t="s">
        <v>16</v>
      </c>
      <c r="AO702">
        <v>1</v>
      </c>
      <c r="AP702" s="2">
        <v>728.14</v>
      </c>
      <c r="AQ702" s="3">
        <f>IF(AND(Table13[[#This Row],[Average_amount_spent_per_visit_last_3_months]]&gt;=1,Table13[[#This Row],[Average_amount_spent_per_visit_last_3_months]]&lt;=999),1,0)</f>
        <v>1</v>
      </c>
      <c r="AR702" s="3">
        <f>IF(AND(Table13[[#This Row],[Average_amount_spent_per_visit_last_3_months]]&gt;=1000,Table13[[#This Row],[Average_amount_spent_per_visit_last_3_months]]&lt;=6700),1,0)</f>
        <v>0</v>
      </c>
      <c r="AS702">
        <v>2</v>
      </c>
      <c r="AT702">
        <v>45</v>
      </c>
      <c r="AU702">
        <f>IF(AND(Table13[[#This Row],[Age]]&gt;=18,Table13[[#This Row],[Age]]&lt;=25),1,0)</f>
        <v>0</v>
      </c>
      <c r="AV702">
        <f>IF(AND(Table13[[#This Row],[Age]]&gt;=26,Table13[[#This Row],[Age]]&lt;=35),1,0)</f>
        <v>0</v>
      </c>
      <c r="AW702">
        <f>IF(AND(Table13[[#This Row],[Age]]&gt;=36,Table13[[#This Row],[Age]]&lt;=45),1,0)</f>
        <v>1</v>
      </c>
      <c r="AX702">
        <f>IF(AND(Table13[[#This Row],[Age]]&gt;=46,Table13[[#This Row],[Age]]&lt;=55),1,0)</f>
        <v>0</v>
      </c>
      <c r="AY702">
        <f>IF(AND(Table13[[#This Row],[Age]]&gt;=56,Table13[[#This Row],[Age]]&lt;=67),1,0)</f>
        <v>0</v>
      </c>
      <c r="AZ702" t="s">
        <v>25</v>
      </c>
      <c r="BA702">
        <f>IF(Table13[[#This Row],[Marital Status]]="Married",1,0)</f>
        <v>1</v>
      </c>
      <c r="BB702">
        <f>IF(Table13[[#This Row],[Marital Status]]="Single",1,0)</f>
        <v>0</v>
      </c>
      <c r="BC702" t="s">
        <v>28</v>
      </c>
      <c r="BD702">
        <f>IF(Table13[[#This Row],[gender]]="Male",1,0)</f>
        <v>0</v>
      </c>
      <c r="BE702">
        <f>IF(Table13[[#This Row],[gender]]="Female",1,0)</f>
        <v>1</v>
      </c>
      <c r="BF702" t="s">
        <v>23</v>
      </c>
      <c r="BG702">
        <f>IF(Table13[[#This Row],[Highest level of Education]]="Did not attend school",1,0)</f>
        <v>0</v>
      </c>
      <c r="BH702">
        <f>IF(Table13[[#This Row],[Highest level of Education]]="K12 completed",1,0)</f>
        <v>0</v>
      </c>
      <c r="BI702">
        <f>IF(Table13[[#This Row],[Highest level of Education]]="High School Completed",1,0)</f>
        <v>0</v>
      </c>
      <c r="BJ702">
        <f>IF(Table13[[#This Row],[Highest level of Education]]="Technical Diploma/Partially completed College",1,0)</f>
        <v>1</v>
      </c>
      <c r="BK702">
        <f>IF(Table13[[#This Row],[Highest level of Education]]="University/College Degree",1,0)</f>
        <v>0</v>
      </c>
      <c r="BL702">
        <f>IF(Table13[[#This Row],[Highest level of Education]]="Post-graduate education",1,0)</f>
        <v>0</v>
      </c>
      <c r="BM702">
        <v>3</v>
      </c>
      <c r="BN702">
        <v>3</v>
      </c>
      <c r="BO702" t="s">
        <v>1</v>
      </c>
      <c r="BP702">
        <f>IF(Table13[[#This Row],[Monthly_Income 1_5500 2_8000 3_11000 4_15000 5_20000 6_27000 7_35000 8_5000 9_51000 98_0]]=1,1,0)</f>
        <v>0</v>
      </c>
      <c r="BQ702">
        <f>IF(Table13[[#This Row],[Monthly_Income 1_5500 2_8000 3_11000 4_15000 5_20000 6_27000 7_35000 8_5000 9_51000 98_0]]=2,1,0)</f>
        <v>0</v>
      </c>
      <c r="BR702">
        <f>IF(Table13[[#This Row],[Monthly_Income 1_5500 2_8000 3_11000 4_15000 5_20000 6_27000 7_35000 8_5000 9_51000 98_0]]=3,1,0)</f>
        <v>0</v>
      </c>
      <c r="BS702">
        <f>IF(Table13[[#This Row],[Monthly_Income 1_5500 2_8000 3_11000 4_15000 5_20000 6_27000 7_35000 8_5000 9_51000 98_0]]=4,1,0)</f>
        <v>0</v>
      </c>
      <c r="BT702">
        <f>IF(Table13[[#This Row],[Monthly_Income 1_5500 2_8000 3_11000 4_15000 5_20000 6_27000 7_35000 8_5000 9_51000 98_0]]=5,1,0)</f>
        <v>0</v>
      </c>
      <c r="BU702">
        <f>IF(Table13[[#This Row],[Monthly_Income 1_5500 2_8000 3_11000 4_15000 5_20000 6_27000 7_35000 8_5000 9_51000 98_0]]=6,1,0)</f>
        <v>0</v>
      </c>
      <c r="BV702">
        <f>IF(Table13[[#This Row],[Monthly_Income 1_5500 2_8000 3_11000 4_15000 5_20000 6_27000 7_35000 8_5000 9_51000 98_0]]=7,1,0)</f>
        <v>0</v>
      </c>
      <c r="BW702">
        <f>IF(Table13[[#This Row],[Monthly_Income 1_5500 2_8000 3_11000 4_15000 5_20000 6_27000 7_35000 8_5000 9_51000 98_0]]=8,1,0)</f>
        <v>0</v>
      </c>
      <c r="BX702">
        <f>IF(Table13[[#This Row],[Monthly_Income 1_5500 2_8000 3_11000 4_15000 5_20000 6_27000 7_35000 8_5000 9_51000 98_0]]=9,1,0)</f>
        <v>0</v>
      </c>
      <c r="BY702">
        <f>IF(Table13[[#This Row],[Monthly_Income 1_5500 2_8000 3_11000 4_15000 5_20000 6_27000 7_35000 8_5000 9_51000 98_0]]=98,1,0)</f>
        <v>0</v>
      </c>
      <c r="BZ702">
        <v>5</v>
      </c>
      <c r="CA702">
        <f>IF(Table13[[#This Row],[Monthly_Household_Income]]=1,1,0)</f>
        <v>0</v>
      </c>
      <c r="CB702">
        <f>IF(Table13[[#This Row],[Monthly_Household_Income]]=2,1,0)</f>
        <v>0</v>
      </c>
      <c r="CC702">
        <f>IF(Table13[[#This Row],[Monthly_Household_Income]]=3,1,0)</f>
        <v>0</v>
      </c>
      <c r="CD702">
        <f>IF(Table13[[#This Row],[Monthly_Household_Income]]=4,1,0)</f>
        <v>0</v>
      </c>
      <c r="CE702">
        <f>IF(Table13[[#This Row],[Monthly_Household_Income]]=5,1,0)</f>
        <v>1</v>
      </c>
      <c r="CF702">
        <f>IF(Table13[[#This Row],[Monthly_Household_Income]]=6,1,0)</f>
        <v>0</v>
      </c>
      <c r="CG702">
        <f>IF(Table13[[#This Row],[Monthly_Household_Income]]=7,1,0)</f>
        <v>0</v>
      </c>
      <c r="CH702">
        <f>IF(Table13[[#This Row],[Monthly_Household_Income]]=8,1,0)</f>
        <v>0</v>
      </c>
      <c r="CI702">
        <f>IF(Table13[[#This Row],[Monthly_Household_Income]]=9,1,0)</f>
        <v>0</v>
      </c>
      <c r="CJ702">
        <f>IF(Table13[[#This Row],[Monthly_Household_Income]]=98,1,0)</f>
        <v>0</v>
      </c>
    </row>
    <row r="703" spans="1:88">
      <c r="A703">
        <v>2572</v>
      </c>
      <c r="B703" s="1">
        <v>42971</v>
      </c>
      <c r="C703" t="s">
        <v>29</v>
      </c>
      <c r="D703">
        <v>6</v>
      </c>
      <c r="E703">
        <v>6</v>
      </c>
      <c r="F703">
        <v>7</v>
      </c>
      <c r="G703">
        <v>6</v>
      </c>
      <c r="H703">
        <v>6</v>
      </c>
      <c r="I703">
        <v>6</v>
      </c>
      <c r="J703" t="s">
        <v>15</v>
      </c>
      <c r="K703">
        <v>7</v>
      </c>
      <c r="L703">
        <v>6</v>
      </c>
      <c r="M703">
        <v>6</v>
      </c>
      <c r="N703">
        <v>7</v>
      </c>
      <c r="O703">
        <v>7</v>
      </c>
      <c r="P703">
        <v>6</v>
      </c>
      <c r="Q703">
        <v>7</v>
      </c>
      <c r="R703">
        <v>6</v>
      </c>
      <c r="S703">
        <v>7</v>
      </c>
      <c r="T703">
        <v>6</v>
      </c>
      <c r="U703">
        <v>7</v>
      </c>
      <c r="V703">
        <v>6</v>
      </c>
      <c r="W703">
        <v>6</v>
      </c>
      <c r="X703">
        <v>7</v>
      </c>
      <c r="Y703">
        <v>7</v>
      </c>
      <c r="Z703">
        <v>6</v>
      </c>
      <c r="AA703">
        <v>6</v>
      </c>
      <c r="AB703">
        <v>7</v>
      </c>
      <c r="AC703">
        <v>1</v>
      </c>
      <c r="AD703">
        <f>IF(Table13[[#This Row],[payment]]=1,1,0)</f>
        <v>1</v>
      </c>
      <c r="AE703">
        <f>IF(Table13[[#This Row],[payment]]=2,1,0)</f>
        <v>0</v>
      </c>
      <c r="AF703">
        <f>IF(Table13[[#This Row],[payment]]=3,1,0)</f>
        <v>0</v>
      </c>
      <c r="AG703">
        <v>1</v>
      </c>
      <c r="AH703">
        <f>IF(Table13[[#This Row],[method_payment]]=1,1,0)</f>
        <v>1</v>
      </c>
      <c r="AI703">
        <f>IF(Table13[[#This Row],[method_payment]]=2,1,0)</f>
        <v>0</v>
      </c>
      <c r="AJ703">
        <f>IF(Table13[[#This Row],[method_payment]]=3,1,0)</f>
        <v>0</v>
      </c>
      <c r="AK703">
        <f>IF(Table13[[#This Row],[method_payment]]=5,1,0)</f>
        <v>0</v>
      </c>
      <c r="AL703">
        <f>IF(Table13[[#This Row],[method_payment]]=6,1,0)</f>
        <v>0</v>
      </c>
      <c r="AM703" t="s">
        <v>16</v>
      </c>
      <c r="AN703" t="s">
        <v>15</v>
      </c>
      <c r="AO703">
        <v>1</v>
      </c>
      <c r="AP703" s="2">
        <v>313.32</v>
      </c>
      <c r="AQ703" s="3">
        <f>IF(AND(Table13[[#This Row],[Average_amount_spent_per_visit_last_3_months]]&gt;=1,Table13[[#This Row],[Average_amount_spent_per_visit_last_3_months]]&lt;=999),1,0)</f>
        <v>1</v>
      </c>
      <c r="AR703" s="3">
        <f>IF(AND(Table13[[#This Row],[Average_amount_spent_per_visit_last_3_months]]&gt;=1000,Table13[[#This Row],[Average_amount_spent_per_visit_last_3_months]]&lt;=6700),1,0)</f>
        <v>0</v>
      </c>
      <c r="AS703">
        <v>2</v>
      </c>
      <c r="AT703">
        <v>30</v>
      </c>
      <c r="AU703">
        <f>IF(AND(Table13[[#This Row],[Age]]&gt;=18,Table13[[#This Row],[Age]]&lt;=25),1,0)</f>
        <v>0</v>
      </c>
      <c r="AV703">
        <f>IF(AND(Table13[[#This Row],[Age]]&gt;=26,Table13[[#This Row],[Age]]&lt;=35),1,0)</f>
        <v>1</v>
      </c>
      <c r="AW703">
        <f>IF(AND(Table13[[#This Row],[Age]]&gt;=36,Table13[[#This Row],[Age]]&lt;=45),1,0)</f>
        <v>0</v>
      </c>
      <c r="AX703">
        <f>IF(AND(Table13[[#This Row],[Age]]&gt;=46,Table13[[#This Row],[Age]]&lt;=55),1,0)</f>
        <v>0</v>
      </c>
      <c r="AY703">
        <f>IF(AND(Table13[[#This Row],[Age]]&gt;=56,Table13[[#This Row],[Age]]&lt;=67),1,0)</f>
        <v>0</v>
      </c>
      <c r="AZ703" t="s">
        <v>25</v>
      </c>
      <c r="BA703">
        <f>IF(Table13[[#This Row],[Marital Status]]="Married",1,0)</f>
        <v>1</v>
      </c>
      <c r="BB703">
        <f>IF(Table13[[#This Row],[Marital Status]]="Single",1,0)</f>
        <v>0</v>
      </c>
      <c r="BC703" t="s">
        <v>27</v>
      </c>
      <c r="BD703">
        <f>IF(Table13[[#This Row],[gender]]="Male",1,0)</f>
        <v>1</v>
      </c>
      <c r="BE703">
        <f>IF(Table13[[#This Row],[gender]]="Female",1,0)</f>
        <v>0</v>
      </c>
      <c r="BF703" t="s">
        <v>19</v>
      </c>
      <c r="BG703">
        <f>IF(Table13[[#This Row],[Highest level of Education]]="Did not attend school",1,0)</f>
        <v>0</v>
      </c>
      <c r="BH703">
        <f>IF(Table13[[#This Row],[Highest level of Education]]="K12 completed",1,0)</f>
        <v>0</v>
      </c>
      <c r="BI703">
        <f>IF(Table13[[#This Row],[Highest level of Education]]="High School Completed",1,0)</f>
        <v>0</v>
      </c>
      <c r="BJ703">
        <f>IF(Table13[[#This Row],[Highest level of Education]]="Technical Diploma/Partially completed College",1,0)</f>
        <v>0</v>
      </c>
      <c r="BK703">
        <f>IF(Table13[[#This Row],[Highest level of Education]]="University/College Degree",1,0)</f>
        <v>1</v>
      </c>
      <c r="BL703">
        <f>IF(Table13[[#This Row],[Highest level of Education]]="Post-graduate education",1,0)</f>
        <v>0</v>
      </c>
      <c r="BM703">
        <v>1</v>
      </c>
      <c r="BN703">
        <v>1</v>
      </c>
      <c r="BO703">
        <v>3</v>
      </c>
      <c r="BP703">
        <f>IF(Table13[[#This Row],[Monthly_Income 1_5500 2_8000 3_11000 4_15000 5_20000 6_27000 7_35000 8_5000 9_51000 98_0]]=1,1,0)</f>
        <v>0</v>
      </c>
      <c r="BQ703">
        <f>IF(Table13[[#This Row],[Monthly_Income 1_5500 2_8000 3_11000 4_15000 5_20000 6_27000 7_35000 8_5000 9_51000 98_0]]=2,1,0)</f>
        <v>0</v>
      </c>
      <c r="BR703">
        <f>IF(Table13[[#This Row],[Monthly_Income 1_5500 2_8000 3_11000 4_15000 5_20000 6_27000 7_35000 8_5000 9_51000 98_0]]=3,1,0)</f>
        <v>1</v>
      </c>
      <c r="BS703">
        <f>IF(Table13[[#This Row],[Monthly_Income 1_5500 2_8000 3_11000 4_15000 5_20000 6_27000 7_35000 8_5000 9_51000 98_0]]=4,1,0)</f>
        <v>0</v>
      </c>
      <c r="BT703">
        <f>IF(Table13[[#This Row],[Monthly_Income 1_5500 2_8000 3_11000 4_15000 5_20000 6_27000 7_35000 8_5000 9_51000 98_0]]=5,1,0)</f>
        <v>0</v>
      </c>
      <c r="BU703">
        <f>IF(Table13[[#This Row],[Monthly_Income 1_5500 2_8000 3_11000 4_15000 5_20000 6_27000 7_35000 8_5000 9_51000 98_0]]=6,1,0)</f>
        <v>0</v>
      </c>
      <c r="BV703">
        <f>IF(Table13[[#This Row],[Monthly_Income 1_5500 2_8000 3_11000 4_15000 5_20000 6_27000 7_35000 8_5000 9_51000 98_0]]=7,1,0)</f>
        <v>0</v>
      </c>
      <c r="BW703">
        <f>IF(Table13[[#This Row],[Monthly_Income 1_5500 2_8000 3_11000 4_15000 5_20000 6_27000 7_35000 8_5000 9_51000 98_0]]=8,1,0)</f>
        <v>0</v>
      </c>
      <c r="BX703">
        <f>IF(Table13[[#This Row],[Monthly_Income 1_5500 2_8000 3_11000 4_15000 5_20000 6_27000 7_35000 8_5000 9_51000 98_0]]=9,1,0)</f>
        <v>0</v>
      </c>
      <c r="BY703">
        <f>IF(Table13[[#This Row],[Monthly_Income 1_5500 2_8000 3_11000 4_15000 5_20000 6_27000 7_35000 8_5000 9_51000 98_0]]=98,1,0)</f>
        <v>0</v>
      </c>
      <c r="BZ703">
        <v>3</v>
      </c>
      <c r="CA703">
        <f>IF(Table13[[#This Row],[Monthly_Household_Income]]=1,1,0)</f>
        <v>0</v>
      </c>
      <c r="CB703">
        <f>IF(Table13[[#This Row],[Monthly_Household_Income]]=2,1,0)</f>
        <v>0</v>
      </c>
      <c r="CC703">
        <f>IF(Table13[[#This Row],[Monthly_Household_Income]]=3,1,0)</f>
        <v>1</v>
      </c>
      <c r="CD703">
        <f>IF(Table13[[#This Row],[Monthly_Household_Income]]=4,1,0)</f>
        <v>0</v>
      </c>
      <c r="CE703">
        <f>IF(Table13[[#This Row],[Monthly_Household_Income]]=5,1,0)</f>
        <v>0</v>
      </c>
      <c r="CF703">
        <f>IF(Table13[[#This Row],[Monthly_Household_Income]]=6,1,0)</f>
        <v>0</v>
      </c>
      <c r="CG703">
        <f>IF(Table13[[#This Row],[Monthly_Household_Income]]=7,1,0)</f>
        <v>0</v>
      </c>
      <c r="CH703">
        <f>IF(Table13[[#This Row],[Monthly_Household_Income]]=8,1,0)</f>
        <v>0</v>
      </c>
      <c r="CI703">
        <f>IF(Table13[[#This Row],[Monthly_Household_Income]]=9,1,0)</f>
        <v>0</v>
      </c>
      <c r="CJ703">
        <f>IF(Table13[[#This Row],[Monthly_Household_Income]]=98,1,0)</f>
        <v>0</v>
      </c>
    </row>
    <row r="704" spans="1:88">
      <c r="A704">
        <v>2578</v>
      </c>
      <c r="B704" s="1">
        <v>43069</v>
      </c>
      <c r="C704" t="s">
        <v>32</v>
      </c>
      <c r="D704">
        <v>7</v>
      </c>
      <c r="E704">
        <v>9</v>
      </c>
      <c r="F704">
        <v>8</v>
      </c>
      <c r="G704">
        <v>8</v>
      </c>
      <c r="H704">
        <v>7</v>
      </c>
      <c r="I704">
        <v>5</v>
      </c>
      <c r="J704" t="s">
        <v>15</v>
      </c>
      <c r="K704">
        <v>8</v>
      </c>
      <c r="L704">
        <v>8</v>
      </c>
      <c r="M704">
        <v>9</v>
      </c>
      <c r="N704">
        <v>8</v>
      </c>
      <c r="O704">
        <v>6</v>
      </c>
      <c r="P704">
        <v>6</v>
      </c>
      <c r="Q704">
        <v>6</v>
      </c>
      <c r="R704">
        <v>7</v>
      </c>
      <c r="S704">
        <v>8</v>
      </c>
      <c r="T704">
        <v>7</v>
      </c>
      <c r="U704">
        <v>6</v>
      </c>
      <c r="V704">
        <v>6</v>
      </c>
      <c r="W704">
        <v>6</v>
      </c>
      <c r="X704">
        <v>7</v>
      </c>
      <c r="Y704">
        <v>6</v>
      </c>
      <c r="Z704">
        <v>8</v>
      </c>
      <c r="AA704">
        <v>7</v>
      </c>
      <c r="AB704">
        <v>6</v>
      </c>
      <c r="AC704">
        <v>3</v>
      </c>
      <c r="AD704">
        <f>IF(Table13[[#This Row],[payment]]=1,1,0)</f>
        <v>0</v>
      </c>
      <c r="AE704">
        <f>IF(Table13[[#This Row],[payment]]=2,1,0)</f>
        <v>0</v>
      </c>
      <c r="AF704">
        <f>IF(Table13[[#This Row],[payment]]=3,1,0)</f>
        <v>1</v>
      </c>
      <c r="AG704">
        <v>2</v>
      </c>
      <c r="AH704">
        <f>IF(Table13[[#This Row],[method_payment]]=1,1,0)</f>
        <v>0</v>
      </c>
      <c r="AI704">
        <f>IF(Table13[[#This Row],[method_payment]]=2,1,0)</f>
        <v>1</v>
      </c>
      <c r="AJ704">
        <f>IF(Table13[[#This Row],[method_payment]]=3,1,0)</f>
        <v>0</v>
      </c>
      <c r="AK704">
        <f>IF(Table13[[#This Row],[method_payment]]=5,1,0)</f>
        <v>0</v>
      </c>
      <c r="AL704">
        <f>IF(Table13[[#This Row],[method_payment]]=6,1,0)</f>
        <v>0</v>
      </c>
      <c r="AM704" t="s">
        <v>16</v>
      </c>
      <c r="AN704" t="s">
        <v>16</v>
      </c>
      <c r="AO704">
        <v>2</v>
      </c>
      <c r="AP704" s="2">
        <v>303.08999999999997</v>
      </c>
      <c r="AQ704" s="3">
        <f>IF(AND(Table13[[#This Row],[Average_amount_spent_per_visit_last_3_months]]&gt;=1,Table13[[#This Row],[Average_amount_spent_per_visit_last_3_months]]&lt;=999),1,0)</f>
        <v>1</v>
      </c>
      <c r="AR704" s="3">
        <f>IF(AND(Table13[[#This Row],[Average_amount_spent_per_visit_last_3_months]]&gt;=1000,Table13[[#This Row],[Average_amount_spent_per_visit_last_3_months]]&lt;=6700),1,0)</f>
        <v>0</v>
      </c>
      <c r="AS704">
        <v>3</v>
      </c>
      <c r="AT704">
        <v>33</v>
      </c>
      <c r="AU704">
        <f>IF(AND(Table13[[#This Row],[Age]]&gt;=18,Table13[[#This Row],[Age]]&lt;=25),1,0)</f>
        <v>0</v>
      </c>
      <c r="AV704">
        <f>IF(AND(Table13[[#This Row],[Age]]&gt;=26,Table13[[#This Row],[Age]]&lt;=35),1,0)</f>
        <v>1</v>
      </c>
      <c r="AW704">
        <f>IF(AND(Table13[[#This Row],[Age]]&gt;=36,Table13[[#This Row],[Age]]&lt;=45),1,0)</f>
        <v>0</v>
      </c>
      <c r="AX704">
        <f>IF(AND(Table13[[#This Row],[Age]]&gt;=46,Table13[[#This Row],[Age]]&lt;=55),1,0)</f>
        <v>0</v>
      </c>
      <c r="AY704">
        <f>IF(AND(Table13[[#This Row],[Age]]&gt;=56,Table13[[#This Row],[Age]]&lt;=67),1,0)</f>
        <v>0</v>
      </c>
      <c r="AZ704" t="s">
        <v>25</v>
      </c>
      <c r="BA704">
        <f>IF(Table13[[#This Row],[Marital Status]]="Married",1,0)</f>
        <v>1</v>
      </c>
      <c r="BB704">
        <f>IF(Table13[[#This Row],[Marital Status]]="Single",1,0)</f>
        <v>0</v>
      </c>
      <c r="BC704" t="s">
        <v>27</v>
      </c>
      <c r="BD704">
        <f>IF(Table13[[#This Row],[gender]]="Male",1,0)</f>
        <v>1</v>
      </c>
      <c r="BE704">
        <f>IF(Table13[[#This Row],[gender]]="Female",1,0)</f>
        <v>0</v>
      </c>
      <c r="BF704" t="s">
        <v>19</v>
      </c>
      <c r="BG704">
        <f>IF(Table13[[#This Row],[Highest level of Education]]="Did not attend school",1,0)</f>
        <v>0</v>
      </c>
      <c r="BH704">
        <f>IF(Table13[[#This Row],[Highest level of Education]]="K12 completed",1,0)</f>
        <v>0</v>
      </c>
      <c r="BI704">
        <f>IF(Table13[[#This Row],[Highest level of Education]]="High School Completed",1,0)</f>
        <v>0</v>
      </c>
      <c r="BJ704">
        <f>IF(Table13[[#This Row],[Highest level of Education]]="Technical Diploma/Partially completed College",1,0)</f>
        <v>0</v>
      </c>
      <c r="BK704">
        <f>IF(Table13[[#This Row],[Highest level of Education]]="University/College Degree",1,0)</f>
        <v>1</v>
      </c>
      <c r="BL704">
        <f>IF(Table13[[#This Row],[Highest level of Education]]="Post-graduate education",1,0)</f>
        <v>0</v>
      </c>
      <c r="BM704">
        <v>3</v>
      </c>
      <c r="BN704">
        <v>1</v>
      </c>
      <c r="BO704">
        <v>3</v>
      </c>
      <c r="BP704">
        <f>IF(Table13[[#This Row],[Monthly_Income 1_5500 2_8000 3_11000 4_15000 5_20000 6_27000 7_35000 8_5000 9_51000 98_0]]=1,1,0)</f>
        <v>0</v>
      </c>
      <c r="BQ704">
        <f>IF(Table13[[#This Row],[Monthly_Income 1_5500 2_8000 3_11000 4_15000 5_20000 6_27000 7_35000 8_5000 9_51000 98_0]]=2,1,0)</f>
        <v>0</v>
      </c>
      <c r="BR704">
        <f>IF(Table13[[#This Row],[Monthly_Income 1_5500 2_8000 3_11000 4_15000 5_20000 6_27000 7_35000 8_5000 9_51000 98_0]]=3,1,0)</f>
        <v>1</v>
      </c>
      <c r="BS704">
        <f>IF(Table13[[#This Row],[Monthly_Income 1_5500 2_8000 3_11000 4_15000 5_20000 6_27000 7_35000 8_5000 9_51000 98_0]]=4,1,0)</f>
        <v>0</v>
      </c>
      <c r="BT704">
        <f>IF(Table13[[#This Row],[Monthly_Income 1_5500 2_8000 3_11000 4_15000 5_20000 6_27000 7_35000 8_5000 9_51000 98_0]]=5,1,0)</f>
        <v>0</v>
      </c>
      <c r="BU704">
        <f>IF(Table13[[#This Row],[Monthly_Income 1_5500 2_8000 3_11000 4_15000 5_20000 6_27000 7_35000 8_5000 9_51000 98_0]]=6,1,0)</f>
        <v>0</v>
      </c>
      <c r="BV704">
        <f>IF(Table13[[#This Row],[Monthly_Income 1_5500 2_8000 3_11000 4_15000 5_20000 6_27000 7_35000 8_5000 9_51000 98_0]]=7,1,0)</f>
        <v>0</v>
      </c>
      <c r="BW704">
        <f>IF(Table13[[#This Row],[Monthly_Income 1_5500 2_8000 3_11000 4_15000 5_20000 6_27000 7_35000 8_5000 9_51000 98_0]]=8,1,0)</f>
        <v>0</v>
      </c>
      <c r="BX704">
        <f>IF(Table13[[#This Row],[Monthly_Income 1_5500 2_8000 3_11000 4_15000 5_20000 6_27000 7_35000 8_5000 9_51000 98_0]]=9,1,0)</f>
        <v>0</v>
      </c>
      <c r="BY704">
        <f>IF(Table13[[#This Row],[Monthly_Income 1_5500 2_8000 3_11000 4_15000 5_20000 6_27000 7_35000 8_5000 9_51000 98_0]]=98,1,0)</f>
        <v>0</v>
      </c>
      <c r="BZ704">
        <v>3</v>
      </c>
      <c r="CA704">
        <f>IF(Table13[[#This Row],[Monthly_Household_Income]]=1,1,0)</f>
        <v>0</v>
      </c>
      <c r="CB704">
        <f>IF(Table13[[#This Row],[Monthly_Household_Income]]=2,1,0)</f>
        <v>0</v>
      </c>
      <c r="CC704">
        <f>IF(Table13[[#This Row],[Monthly_Household_Income]]=3,1,0)</f>
        <v>1</v>
      </c>
      <c r="CD704">
        <f>IF(Table13[[#This Row],[Monthly_Household_Income]]=4,1,0)</f>
        <v>0</v>
      </c>
      <c r="CE704">
        <f>IF(Table13[[#This Row],[Monthly_Household_Income]]=5,1,0)</f>
        <v>0</v>
      </c>
      <c r="CF704">
        <f>IF(Table13[[#This Row],[Monthly_Household_Income]]=6,1,0)</f>
        <v>0</v>
      </c>
      <c r="CG704">
        <f>IF(Table13[[#This Row],[Monthly_Household_Income]]=7,1,0)</f>
        <v>0</v>
      </c>
      <c r="CH704">
        <f>IF(Table13[[#This Row],[Monthly_Household_Income]]=8,1,0)</f>
        <v>0</v>
      </c>
      <c r="CI704">
        <f>IF(Table13[[#This Row],[Monthly_Household_Income]]=9,1,0)</f>
        <v>0</v>
      </c>
      <c r="CJ704">
        <f>IF(Table13[[#This Row],[Monthly_Household_Income]]=98,1,0)</f>
        <v>0</v>
      </c>
    </row>
    <row r="705" spans="1:88">
      <c r="A705">
        <v>2581</v>
      </c>
      <c r="B705" s="1">
        <v>42960</v>
      </c>
      <c r="C705" t="s">
        <v>6</v>
      </c>
      <c r="D705">
        <v>5</v>
      </c>
      <c r="E705">
        <v>4</v>
      </c>
      <c r="F705">
        <v>5</v>
      </c>
      <c r="G705">
        <v>5</v>
      </c>
      <c r="H705">
        <v>5</v>
      </c>
      <c r="I705">
        <v>4</v>
      </c>
      <c r="J705" t="s">
        <v>15</v>
      </c>
      <c r="K705">
        <v>7</v>
      </c>
      <c r="L705">
        <v>6</v>
      </c>
      <c r="M705">
        <v>7</v>
      </c>
      <c r="N705">
        <v>7</v>
      </c>
      <c r="O705">
        <v>5</v>
      </c>
      <c r="P705">
        <v>6</v>
      </c>
      <c r="Q705">
        <v>5</v>
      </c>
      <c r="R705">
        <v>4</v>
      </c>
      <c r="S705">
        <v>7</v>
      </c>
      <c r="T705">
        <v>6</v>
      </c>
      <c r="U705">
        <v>6</v>
      </c>
      <c r="V705">
        <v>5</v>
      </c>
      <c r="W705">
        <v>7</v>
      </c>
      <c r="X705">
        <v>6</v>
      </c>
      <c r="Y705">
        <v>7</v>
      </c>
      <c r="Z705">
        <v>3</v>
      </c>
      <c r="AA705">
        <v>5</v>
      </c>
      <c r="AB705">
        <v>5</v>
      </c>
      <c r="AC705">
        <v>2</v>
      </c>
      <c r="AD705">
        <f>IF(Table13[[#This Row],[payment]]=1,1,0)</f>
        <v>0</v>
      </c>
      <c r="AE705">
        <f>IF(Table13[[#This Row],[payment]]=2,1,0)</f>
        <v>1</v>
      </c>
      <c r="AF705">
        <f>IF(Table13[[#This Row],[payment]]=3,1,0)</f>
        <v>0</v>
      </c>
      <c r="AG705">
        <v>1</v>
      </c>
      <c r="AH705">
        <f>IF(Table13[[#This Row],[method_payment]]=1,1,0)</f>
        <v>1</v>
      </c>
      <c r="AI705">
        <f>IF(Table13[[#This Row],[method_payment]]=2,1,0)</f>
        <v>0</v>
      </c>
      <c r="AJ705">
        <f>IF(Table13[[#This Row],[method_payment]]=3,1,0)</f>
        <v>0</v>
      </c>
      <c r="AK705">
        <f>IF(Table13[[#This Row],[method_payment]]=5,1,0)</f>
        <v>0</v>
      </c>
      <c r="AL705">
        <f>IF(Table13[[#This Row],[method_payment]]=6,1,0)</f>
        <v>0</v>
      </c>
      <c r="AM705" t="s">
        <v>16</v>
      </c>
      <c r="AN705" t="s">
        <v>15</v>
      </c>
      <c r="AO705">
        <v>2</v>
      </c>
      <c r="AP705" s="2">
        <v>100.12</v>
      </c>
      <c r="AQ705" s="3">
        <f>IF(AND(Table13[[#This Row],[Average_amount_spent_per_visit_last_3_months]]&gt;=1,Table13[[#This Row],[Average_amount_spent_per_visit_last_3_months]]&lt;=999),1,0)</f>
        <v>1</v>
      </c>
      <c r="AR705" s="3">
        <f>IF(AND(Table13[[#This Row],[Average_amount_spent_per_visit_last_3_months]]&gt;=1000,Table13[[#This Row],[Average_amount_spent_per_visit_last_3_months]]&lt;=6700),1,0)</f>
        <v>0</v>
      </c>
      <c r="AS705">
        <v>2</v>
      </c>
      <c r="AT705">
        <v>43</v>
      </c>
      <c r="AU705">
        <f>IF(AND(Table13[[#This Row],[Age]]&gt;=18,Table13[[#This Row],[Age]]&lt;=25),1,0)</f>
        <v>0</v>
      </c>
      <c r="AV705">
        <f>IF(AND(Table13[[#This Row],[Age]]&gt;=26,Table13[[#This Row],[Age]]&lt;=35),1,0)</f>
        <v>0</v>
      </c>
      <c r="AW705">
        <f>IF(AND(Table13[[#This Row],[Age]]&gt;=36,Table13[[#This Row],[Age]]&lt;=45),1,0)</f>
        <v>1</v>
      </c>
      <c r="AX705">
        <f>IF(AND(Table13[[#This Row],[Age]]&gt;=46,Table13[[#This Row],[Age]]&lt;=55),1,0)</f>
        <v>0</v>
      </c>
      <c r="AY705">
        <f>IF(AND(Table13[[#This Row],[Age]]&gt;=56,Table13[[#This Row],[Age]]&lt;=67),1,0)</f>
        <v>0</v>
      </c>
      <c r="AZ705" t="s">
        <v>24</v>
      </c>
      <c r="BA705">
        <f>IF(Table13[[#This Row],[Marital Status]]="Married",1,0)</f>
        <v>0</v>
      </c>
      <c r="BB705">
        <f>IF(Table13[[#This Row],[Marital Status]]="Single",1,0)</f>
        <v>1</v>
      </c>
      <c r="BC705" t="s">
        <v>27</v>
      </c>
      <c r="BD705">
        <f>IF(Table13[[#This Row],[gender]]="Male",1,0)</f>
        <v>1</v>
      </c>
      <c r="BE705">
        <f>IF(Table13[[#This Row],[gender]]="Female",1,0)</f>
        <v>0</v>
      </c>
      <c r="BF705" t="s">
        <v>19</v>
      </c>
      <c r="BG705">
        <f>IF(Table13[[#This Row],[Highest level of Education]]="Did not attend school",1,0)</f>
        <v>0</v>
      </c>
      <c r="BH705">
        <f>IF(Table13[[#This Row],[Highest level of Education]]="K12 completed",1,0)</f>
        <v>0</v>
      </c>
      <c r="BI705">
        <f>IF(Table13[[#This Row],[Highest level of Education]]="High School Completed",1,0)</f>
        <v>0</v>
      </c>
      <c r="BJ705">
        <f>IF(Table13[[#This Row],[Highest level of Education]]="Technical Diploma/Partially completed College",1,0)</f>
        <v>0</v>
      </c>
      <c r="BK705">
        <f>IF(Table13[[#This Row],[Highest level of Education]]="University/College Degree",1,0)</f>
        <v>1</v>
      </c>
      <c r="BL705">
        <f>IF(Table13[[#This Row],[Highest level of Education]]="Post-graduate education",1,0)</f>
        <v>0</v>
      </c>
      <c r="BM705">
        <v>0</v>
      </c>
      <c r="BN705">
        <v>1</v>
      </c>
      <c r="BO705">
        <v>4</v>
      </c>
      <c r="BP705">
        <f>IF(Table13[[#This Row],[Monthly_Income 1_5500 2_8000 3_11000 4_15000 5_20000 6_27000 7_35000 8_5000 9_51000 98_0]]=1,1,0)</f>
        <v>0</v>
      </c>
      <c r="BQ705">
        <f>IF(Table13[[#This Row],[Monthly_Income 1_5500 2_8000 3_11000 4_15000 5_20000 6_27000 7_35000 8_5000 9_51000 98_0]]=2,1,0)</f>
        <v>0</v>
      </c>
      <c r="BR705">
        <f>IF(Table13[[#This Row],[Monthly_Income 1_5500 2_8000 3_11000 4_15000 5_20000 6_27000 7_35000 8_5000 9_51000 98_0]]=3,1,0)</f>
        <v>0</v>
      </c>
      <c r="BS705">
        <f>IF(Table13[[#This Row],[Monthly_Income 1_5500 2_8000 3_11000 4_15000 5_20000 6_27000 7_35000 8_5000 9_51000 98_0]]=4,1,0)</f>
        <v>1</v>
      </c>
      <c r="BT705">
        <f>IF(Table13[[#This Row],[Monthly_Income 1_5500 2_8000 3_11000 4_15000 5_20000 6_27000 7_35000 8_5000 9_51000 98_0]]=5,1,0)</f>
        <v>0</v>
      </c>
      <c r="BU705">
        <f>IF(Table13[[#This Row],[Monthly_Income 1_5500 2_8000 3_11000 4_15000 5_20000 6_27000 7_35000 8_5000 9_51000 98_0]]=6,1,0)</f>
        <v>0</v>
      </c>
      <c r="BV705">
        <f>IF(Table13[[#This Row],[Monthly_Income 1_5500 2_8000 3_11000 4_15000 5_20000 6_27000 7_35000 8_5000 9_51000 98_0]]=7,1,0)</f>
        <v>0</v>
      </c>
      <c r="BW705">
        <f>IF(Table13[[#This Row],[Monthly_Income 1_5500 2_8000 3_11000 4_15000 5_20000 6_27000 7_35000 8_5000 9_51000 98_0]]=8,1,0)</f>
        <v>0</v>
      </c>
      <c r="BX705">
        <f>IF(Table13[[#This Row],[Monthly_Income 1_5500 2_8000 3_11000 4_15000 5_20000 6_27000 7_35000 8_5000 9_51000 98_0]]=9,1,0)</f>
        <v>0</v>
      </c>
      <c r="BY705">
        <f>IF(Table13[[#This Row],[Monthly_Income 1_5500 2_8000 3_11000 4_15000 5_20000 6_27000 7_35000 8_5000 9_51000 98_0]]=98,1,0)</f>
        <v>0</v>
      </c>
      <c r="BZ705">
        <v>6</v>
      </c>
      <c r="CA705">
        <f>IF(Table13[[#This Row],[Monthly_Household_Income]]=1,1,0)</f>
        <v>0</v>
      </c>
      <c r="CB705">
        <f>IF(Table13[[#This Row],[Monthly_Household_Income]]=2,1,0)</f>
        <v>0</v>
      </c>
      <c r="CC705">
        <f>IF(Table13[[#This Row],[Monthly_Household_Income]]=3,1,0)</f>
        <v>0</v>
      </c>
      <c r="CD705">
        <f>IF(Table13[[#This Row],[Monthly_Household_Income]]=4,1,0)</f>
        <v>0</v>
      </c>
      <c r="CE705">
        <f>IF(Table13[[#This Row],[Monthly_Household_Income]]=5,1,0)</f>
        <v>0</v>
      </c>
      <c r="CF705">
        <f>IF(Table13[[#This Row],[Monthly_Household_Income]]=6,1,0)</f>
        <v>1</v>
      </c>
      <c r="CG705">
        <f>IF(Table13[[#This Row],[Monthly_Household_Income]]=7,1,0)</f>
        <v>0</v>
      </c>
      <c r="CH705">
        <f>IF(Table13[[#This Row],[Monthly_Household_Income]]=8,1,0)</f>
        <v>0</v>
      </c>
      <c r="CI705">
        <f>IF(Table13[[#This Row],[Monthly_Household_Income]]=9,1,0)</f>
        <v>0</v>
      </c>
      <c r="CJ705">
        <f>IF(Table13[[#This Row],[Monthly_Household_Income]]=98,1,0)</f>
        <v>0</v>
      </c>
    </row>
    <row r="706" spans="1:88">
      <c r="A706">
        <v>2582</v>
      </c>
      <c r="B706" s="1">
        <v>42967</v>
      </c>
      <c r="C706" t="s">
        <v>33</v>
      </c>
      <c r="D706">
        <v>7</v>
      </c>
      <c r="E706">
        <v>7</v>
      </c>
      <c r="F706">
        <v>7</v>
      </c>
      <c r="G706">
        <v>7</v>
      </c>
      <c r="H706">
        <v>7</v>
      </c>
      <c r="I706">
        <v>7</v>
      </c>
      <c r="J706" t="s">
        <v>15</v>
      </c>
      <c r="K706">
        <v>6</v>
      </c>
      <c r="L706">
        <v>8</v>
      </c>
      <c r="M706">
        <v>7</v>
      </c>
      <c r="N706">
        <v>7</v>
      </c>
      <c r="O706">
        <v>8</v>
      </c>
      <c r="P706">
        <v>6</v>
      </c>
      <c r="Q706">
        <v>8</v>
      </c>
      <c r="R706">
        <v>7</v>
      </c>
      <c r="S706">
        <v>8</v>
      </c>
      <c r="T706">
        <v>6</v>
      </c>
      <c r="U706">
        <v>8</v>
      </c>
      <c r="V706">
        <v>7</v>
      </c>
      <c r="W706">
        <v>0</v>
      </c>
      <c r="X706">
        <v>8</v>
      </c>
      <c r="Y706">
        <v>8</v>
      </c>
      <c r="Z706">
        <v>6</v>
      </c>
      <c r="AA706">
        <v>8</v>
      </c>
      <c r="AB706">
        <v>7</v>
      </c>
      <c r="AC706">
        <v>1</v>
      </c>
      <c r="AD706">
        <f>IF(Table13[[#This Row],[payment]]=1,1,0)</f>
        <v>1</v>
      </c>
      <c r="AE706">
        <f>IF(Table13[[#This Row],[payment]]=2,1,0)</f>
        <v>0</v>
      </c>
      <c r="AF706">
        <f>IF(Table13[[#This Row],[payment]]=3,1,0)</f>
        <v>0</v>
      </c>
      <c r="AG706">
        <v>6</v>
      </c>
      <c r="AH706">
        <f>IF(Table13[[#This Row],[method_payment]]=1,1,0)</f>
        <v>0</v>
      </c>
      <c r="AI706">
        <f>IF(Table13[[#This Row],[method_payment]]=2,1,0)</f>
        <v>0</v>
      </c>
      <c r="AJ706">
        <f>IF(Table13[[#This Row],[method_payment]]=3,1,0)</f>
        <v>0</v>
      </c>
      <c r="AK706">
        <f>IF(Table13[[#This Row],[method_payment]]=5,1,0)</f>
        <v>0</v>
      </c>
      <c r="AL706">
        <f>IF(Table13[[#This Row],[method_payment]]=6,1,0)</f>
        <v>1</v>
      </c>
      <c r="AM706" t="s">
        <v>15</v>
      </c>
      <c r="AN706" t="s">
        <v>16</v>
      </c>
      <c r="AO706">
        <v>3</v>
      </c>
      <c r="AP706" s="2">
        <v>230.77</v>
      </c>
      <c r="AQ706" s="3">
        <f>IF(AND(Table13[[#This Row],[Average_amount_spent_per_visit_last_3_months]]&gt;=1,Table13[[#This Row],[Average_amount_spent_per_visit_last_3_months]]&lt;=999),1,0)</f>
        <v>1</v>
      </c>
      <c r="AR706" s="3">
        <f>IF(AND(Table13[[#This Row],[Average_amount_spent_per_visit_last_3_months]]&gt;=1000,Table13[[#This Row],[Average_amount_spent_per_visit_last_3_months]]&lt;=6700),1,0)</f>
        <v>0</v>
      </c>
      <c r="AS706">
        <v>2</v>
      </c>
      <c r="AT706">
        <v>26</v>
      </c>
      <c r="AU706">
        <f>IF(AND(Table13[[#This Row],[Age]]&gt;=18,Table13[[#This Row],[Age]]&lt;=25),1,0)</f>
        <v>0</v>
      </c>
      <c r="AV706">
        <f>IF(AND(Table13[[#This Row],[Age]]&gt;=26,Table13[[#This Row],[Age]]&lt;=35),1,0)</f>
        <v>1</v>
      </c>
      <c r="AW706">
        <f>IF(AND(Table13[[#This Row],[Age]]&gt;=36,Table13[[#This Row],[Age]]&lt;=45),1,0)</f>
        <v>0</v>
      </c>
      <c r="AX706">
        <f>IF(AND(Table13[[#This Row],[Age]]&gt;=46,Table13[[#This Row],[Age]]&lt;=55),1,0)</f>
        <v>0</v>
      </c>
      <c r="AY706">
        <f>IF(AND(Table13[[#This Row],[Age]]&gt;=56,Table13[[#This Row],[Age]]&lt;=67),1,0)</f>
        <v>0</v>
      </c>
      <c r="AZ706" t="s">
        <v>24</v>
      </c>
      <c r="BA706">
        <f>IF(Table13[[#This Row],[Marital Status]]="Married",1,0)</f>
        <v>0</v>
      </c>
      <c r="BB706">
        <f>IF(Table13[[#This Row],[Marital Status]]="Single",1,0)</f>
        <v>1</v>
      </c>
      <c r="BC706" t="s">
        <v>27</v>
      </c>
      <c r="BD706">
        <f>IF(Table13[[#This Row],[gender]]="Male",1,0)</f>
        <v>1</v>
      </c>
      <c r="BE706">
        <f>IF(Table13[[#This Row],[gender]]="Female",1,0)</f>
        <v>0</v>
      </c>
      <c r="BF706" t="s">
        <v>19</v>
      </c>
      <c r="BG706">
        <f>IF(Table13[[#This Row],[Highest level of Education]]="Did not attend school",1,0)</f>
        <v>0</v>
      </c>
      <c r="BH706">
        <f>IF(Table13[[#This Row],[Highest level of Education]]="K12 completed",1,0)</f>
        <v>0</v>
      </c>
      <c r="BI706">
        <f>IF(Table13[[#This Row],[Highest level of Education]]="High School Completed",1,0)</f>
        <v>0</v>
      </c>
      <c r="BJ706">
        <f>IF(Table13[[#This Row],[Highest level of Education]]="Technical Diploma/Partially completed College",1,0)</f>
        <v>0</v>
      </c>
      <c r="BK706">
        <f>IF(Table13[[#This Row],[Highest level of Education]]="University/College Degree",1,0)</f>
        <v>1</v>
      </c>
      <c r="BL706">
        <f>IF(Table13[[#This Row],[Highest level of Education]]="Post-graduate education",1,0)</f>
        <v>0</v>
      </c>
      <c r="BM706">
        <v>0</v>
      </c>
      <c r="BN706">
        <v>1</v>
      </c>
      <c r="BO706">
        <v>4</v>
      </c>
      <c r="BP706">
        <f>IF(Table13[[#This Row],[Monthly_Income 1_5500 2_8000 3_11000 4_15000 5_20000 6_27000 7_35000 8_5000 9_51000 98_0]]=1,1,0)</f>
        <v>0</v>
      </c>
      <c r="BQ706">
        <f>IF(Table13[[#This Row],[Monthly_Income 1_5500 2_8000 3_11000 4_15000 5_20000 6_27000 7_35000 8_5000 9_51000 98_0]]=2,1,0)</f>
        <v>0</v>
      </c>
      <c r="BR706">
        <f>IF(Table13[[#This Row],[Monthly_Income 1_5500 2_8000 3_11000 4_15000 5_20000 6_27000 7_35000 8_5000 9_51000 98_0]]=3,1,0)</f>
        <v>0</v>
      </c>
      <c r="BS706">
        <f>IF(Table13[[#This Row],[Monthly_Income 1_5500 2_8000 3_11000 4_15000 5_20000 6_27000 7_35000 8_5000 9_51000 98_0]]=4,1,0)</f>
        <v>1</v>
      </c>
      <c r="BT706">
        <f>IF(Table13[[#This Row],[Monthly_Income 1_5500 2_8000 3_11000 4_15000 5_20000 6_27000 7_35000 8_5000 9_51000 98_0]]=5,1,0)</f>
        <v>0</v>
      </c>
      <c r="BU706">
        <f>IF(Table13[[#This Row],[Monthly_Income 1_5500 2_8000 3_11000 4_15000 5_20000 6_27000 7_35000 8_5000 9_51000 98_0]]=6,1,0)</f>
        <v>0</v>
      </c>
      <c r="BV706">
        <f>IF(Table13[[#This Row],[Monthly_Income 1_5500 2_8000 3_11000 4_15000 5_20000 6_27000 7_35000 8_5000 9_51000 98_0]]=7,1,0)</f>
        <v>0</v>
      </c>
      <c r="BW706">
        <f>IF(Table13[[#This Row],[Monthly_Income 1_5500 2_8000 3_11000 4_15000 5_20000 6_27000 7_35000 8_5000 9_51000 98_0]]=8,1,0)</f>
        <v>0</v>
      </c>
      <c r="BX706">
        <f>IF(Table13[[#This Row],[Monthly_Income 1_5500 2_8000 3_11000 4_15000 5_20000 6_27000 7_35000 8_5000 9_51000 98_0]]=9,1,0)</f>
        <v>0</v>
      </c>
      <c r="BY706">
        <f>IF(Table13[[#This Row],[Monthly_Income 1_5500 2_8000 3_11000 4_15000 5_20000 6_27000 7_35000 8_5000 9_51000 98_0]]=98,1,0)</f>
        <v>0</v>
      </c>
      <c r="BZ706">
        <v>4</v>
      </c>
      <c r="CA706">
        <f>IF(Table13[[#This Row],[Monthly_Household_Income]]=1,1,0)</f>
        <v>0</v>
      </c>
      <c r="CB706">
        <f>IF(Table13[[#This Row],[Monthly_Household_Income]]=2,1,0)</f>
        <v>0</v>
      </c>
      <c r="CC706">
        <f>IF(Table13[[#This Row],[Monthly_Household_Income]]=3,1,0)</f>
        <v>0</v>
      </c>
      <c r="CD706">
        <f>IF(Table13[[#This Row],[Monthly_Household_Income]]=4,1,0)</f>
        <v>1</v>
      </c>
      <c r="CE706">
        <f>IF(Table13[[#This Row],[Monthly_Household_Income]]=5,1,0)</f>
        <v>0</v>
      </c>
      <c r="CF706">
        <f>IF(Table13[[#This Row],[Monthly_Household_Income]]=6,1,0)</f>
        <v>0</v>
      </c>
      <c r="CG706">
        <f>IF(Table13[[#This Row],[Monthly_Household_Income]]=7,1,0)</f>
        <v>0</v>
      </c>
      <c r="CH706">
        <f>IF(Table13[[#This Row],[Monthly_Household_Income]]=8,1,0)</f>
        <v>0</v>
      </c>
      <c r="CI706">
        <f>IF(Table13[[#This Row],[Monthly_Household_Income]]=9,1,0)</f>
        <v>0</v>
      </c>
      <c r="CJ706">
        <f>IF(Table13[[#This Row],[Monthly_Household_Income]]=98,1,0)</f>
        <v>0</v>
      </c>
    </row>
    <row r="707" spans="1:88">
      <c r="A707">
        <v>2590</v>
      </c>
      <c r="B707" s="1">
        <v>42967</v>
      </c>
      <c r="C707" t="s">
        <v>34</v>
      </c>
      <c r="D707">
        <v>7</v>
      </c>
      <c r="E707">
        <v>8</v>
      </c>
      <c r="F707">
        <v>7</v>
      </c>
      <c r="G707">
        <v>7</v>
      </c>
      <c r="H707">
        <v>7</v>
      </c>
      <c r="I707">
        <v>6</v>
      </c>
      <c r="J707" t="s">
        <v>15</v>
      </c>
      <c r="K707">
        <v>6</v>
      </c>
      <c r="L707">
        <v>8</v>
      </c>
      <c r="M707">
        <v>7</v>
      </c>
      <c r="N707">
        <v>7</v>
      </c>
      <c r="O707">
        <v>8</v>
      </c>
      <c r="P707">
        <v>6</v>
      </c>
      <c r="Q707">
        <v>8</v>
      </c>
      <c r="R707">
        <v>7</v>
      </c>
      <c r="S707">
        <v>8</v>
      </c>
      <c r="T707">
        <v>6</v>
      </c>
      <c r="U707">
        <v>8</v>
      </c>
      <c r="V707">
        <v>8</v>
      </c>
      <c r="W707">
        <v>7</v>
      </c>
      <c r="X707">
        <v>7</v>
      </c>
      <c r="Y707">
        <v>8</v>
      </c>
      <c r="Z707">
        <v>8</v>
      </c>
      <c r="AA707">
        <v>6</v>
      </c>
      <c r="AB707">
        <v>7</v>
      </c>
      <c r="AC707">
        <v>1</v>
      </c>
      <c r="AD707">
        <f>IF(Table13[[#This Row],[payment]]=1,1,0)</f>
        <v>1</v>
      </c>
      <c r="AE707">
        <f>IF(Table13[[#This Row],[payment]]=2,1,0)</f>
        <v>0</v>
      </c>
      <c r="AF707">
        <f>IF(Table13[[#This Row],[payment]]=3,1,0)</f>
        <v>0</v>
      </c>
      <c r="AG707">
        <v>1</v>
      </c>
      <c r="AH707">
        <f>IF(Table13[[#This Row],[method_payment]]=1,1,0)</f>
        <v>1</v>
      </c>
      <c r="AI707">
        <f>IF(Table13[[#This Row],[method_payment]]=2,1,0)</f>
        <v>0</v>
      </c>
      <c r="AJ707">
        <f>IF(Table13[[#This Row],[method_payment]]=3,1,0)</f>
        <v>0</v>
      </c>
      <c r="AK707">
        <f>IF(Table13[[#This Row],[method_payment]]=5,1,0)</f>
        <v>0</v>
      </c>
      <c r="AL707">
        <f>IF(Table13[[#This Row],[method_payment]]=6,1,0)</f>
        <v>0</v>
      </c>
      <c r="AM707" t="s">
        <v>15</v>
      </c>
      <c r="AN707" t="s">
        <v>15</v>
      </c>
      <c r="AO707">
        <v>2</v>
      </c>
      <c r="AP707" s="2">
        <v>253.1</v>
      </c>
      <c r="AQ707" s="3">
        <f>IF(AND(Table13[[#This Row],[Average_amount_spent_per_visit_last_3_months]]&gt;=1,Table13[[#This Row],[Average_amount_spent_per_visit_last_3_months]]&lt;=999),1,0)</f>
        <v>1</v>
      </c>
      <c r="AR707" s="3">
        <f>IF(AND(Table13[[#This Row],[Average_amount_spent_per_visit_last_3_months]]&gt;=1000,Table13[[#This Row],[Average_amount_spent_per_visit_last_3_months]]&lt;=6700),1,0)</f>
        <v>0</v>
      </c>
      <c r="AS707">
        <v>2</v>
      </c>
      <c r="AT707">
        <v>29</v>
      </c>
      <c r="AU707">
        <f>IF(AND(Table13[[#This Row],[Age]]&gt;=18,Table13[[#This Row],[Age]]&lt;=25),1,0)</f>
        <v>0</v>
      </c>
      <c r="AV707">
        <f>IF(AND(Table13[[#This Row],[Age]]&gt;=26,Table13[[#This Row],[Age]]&lt;=35),1,0)</f>
        <v>1</v>
      </c>
      <c r="AW707">
        <f>IF(AND(Table13[[#This Row],[Age]]&gt;=36,Table13[[#This Row],[Age]]&lt;=45),1,0)</f>
        <v>0</v>
      </c>
      <c r="AX707">
        <f>IF(AND(Table13[[#This Row],[Age]]&gt;=46,Table13[[#This Row],[Age]]&lt;=55),1,0)</f>
        <v>0</v>
      </c>
      <c r="AY707">
        <f>IF(AND(Table13[[#This Row],[Age]]&gt;=56,Table13[[#This Row],[Age]]&lt;=67),1,0)</f>
        <v>0</v>
      </c>
      <c r="AZ707" t="s">
        <v>25</v>
      </c>
      <c r="BA707">
        <f>IF(Table13[[#This Row],[Marital Status]]="Married",1,0)</f>
        <v>1</v>
      </c>
      <c r="BB707">
        <f>IF(Table13[[#This Row],[Marital Status]]="Single",1,0)</f>
        <v>0</v>
      </c>
      <c r="BC707" t="s">
        <v>27</v>
      </c>
      <c r="BD707">
        <f>IF(Table13[[#This Row],[gender]]="Male",1,0)</f>
        <v>1</v>
      </c>
      <c r="BE707">
        <f>IF(Table13[[#This Row],[gender]]="Female",1,0)</f>
        <v>0</v>
      </c>
      <c r="BF707" t="s">
        <v>20</v>
      </c>
      <c r="BG707">
        <f>IF(Table13[[#This Row],[Highest level of Education]]="Did not attend school",1,0)</f>
        <v>0</v>
      </c>
      <c r="BH707">
        <f>IF(Table13[[#This Row],[Highest level of Education]]="K12 completed",1,0)</f>
        <v>0</v>
      </c>
      <c r="BI707">
        <f>IF(Table13[[#This Row],[Highest level of Education]]="High School Completed",1,0)</f>
        <v>1</v>
      </c>
      <c r="BJ707">
        <f>IF(Table13[[#This Row],[Highest level of Education]]="Technical Diploma/Partially completed College",1,0)</f>
        <v>0</v>
      </c>
      <c r="BK707">
        <f>IF(Table13[[#This Row],[Highest level of Education]]="University/College Degree",1,0)</f>
        <v>0</v>
      </c>
      <c r="BL707">
        <f>IF(Table13[[#This Row],[Highest level of Education]]="Post-graduate education",1,0)</f>
        <v>0</v>
      </c>
      <c r="BM707">
        <v>2</v>
      </c>
      <c r="BN707">
        <v>1</v>
      </c>
      <c r="BO707">
        <v>3</v>
      </c>
      <c r="BP707">
        <f>IF(Table13[[#This Row],[Monthly_Income 1_5500 2_8000 3_11000 4_15000 5_20000 6_27000 7_35000 8_5000 9_51000 98_0]]=1,1,0)</f>
        <v>0</v>
      </c>
      <c r="BQ707">
        <f>IF(Table13[[#This Row],[Monthly_Income 1_5500 2_8000 3_11000 4_15000 5_20000 6_27000 7_35000 8_5000 9_51000 98_0]]=2,1,0)</f>
        <v>0</v>
      </c>
      <c r="BR707">
        <f>IF(Table13[[#This Row],[Monthly_Income 1_5500 2_8000 3_11000 4_15000 5_20000 6_27000 7_35000 8_5000 9_51000 98_0]]=3,1,0)</f>
        <v>1</v>
      </c>
      <c r="BS707">
        <f>IF(Table13[[#This Row],[Monthly_Income 1_5500 2_8000 3_11000 4_15000 5_20000 6_27000 7_35000 8_5000 9_51000 98_0]]=4,1,0)</f>
        <v>0</v>
      </c>
      <c r="BT707">
        <f>IF(Table13[[#This Row],[Monthly_Income 1_5500 2_8000 3_11000 4_15000 5_20000 6_27000 7_35000 8_5000 9_51000 98_0]]=5,1,0)</f>
        <v>0</v>
      </c>
      <c r="BU707">
        <f>IF(Table13[[#This Row],[Monthly_Income 1_5500 2_8000 3_11000 4_15000 5_20000 6_27000 7_35000 8_5000 9_51000 98_0]]=6,1,0)</f>
        <v>0</v>
      </c>
      <c r="BV707">
        <f>IF(Table13[[#This Row],[Monthly_Income 1_5500 2_8000 3_11000 4_15000 5_20000 6_27000 7_35000 8_5000 9_51000 98_0]]=7,1,0)</f>
        <v>0</v>
      </c>
      <c r="BW707">
        <f>IF(Table13[[#This Row],[Monthly_Income 1_5500 2_8000 3_11000 4_15000 5_20000 6_27000 7_35000 8_5000 9_51000 98_0]]=8,1,0)</f>
        <v>0</v>
      </c>
      <c r="BX707">
        <f>IF(Table13[[#This Row],[Monthly_Income 1_5500 2_8000 3_11000 4_15000 5_20000 6_27000 7_35000 8_5000 9_51000 98_0]]=9,1,0)</f>
        <v>0</v>
      </c>
      <c r="BY707">
        <f>IF(Table13[[#This Row],[Monthly_Income 1_5500 2_8000 3_11000 4_15000 5_20000 6_27000 7_35000 8_5000 9_51000 98_0]]=98,1,0)</f>
        <v>0</v>
      </c>
      <c r="BZ707">
        <v>4</v>
      </c>
      <c r="CA707">
        <f>IF(Table13[[#This Row],[Monthly_Household_Income]]=1,1,0)</f>
        <v>0</v>
      </c>
      <c r="CB707">
        <f>IF(Table13[[#This Row],[Monthly_Household_Income]]=2,1,0)</f>
        <v>0</v>
      </c>
      <c r="CC707">
        <f>IF(Table13[[#This Row],[Monthly_Household_Income]]=3,1,0)</f>
        <v>0</v>
      </c>
      <c r="CD707">
        <f>IF(Table13[[#This Row],[Monthly_Household_Income]]=4,1,0)</f>
        <v>1</v>
      </c>
      <c r="CE707">
        <f>IF(Table13[[#This Row],[Monthly_Household_Income]]=5,1,0)</f>
        <v>0</v>
      </c>
      <c r="CF707">
        <f>IF(Table13[[#This Row],[Monthly_Household_Income]]=6,1,0)</f>
        <v>0</v>
      </c>
      <c r="CG707">
        <f>IF(Table13[[#This Row],[Monthly_Household_Income]]=7,1,0)</f>
        <v>0</v>
      </c>
      <c r="CH707">
        <f>IF(Table13[[#This Row],[Monthly_Household_Income]]=8,1,0)</f>
        <v>0</v>
      </c>
      <c r="CI707">
        <f>IF(Table13[[#This Row],[Monthly_Household_Income]]=9,1,0)</f>
        <v>0</v>
      </c>
      <c r="CJ707">
        <f>IF(Table13[[#This Row],[Monthly_Household_Income]]=98,1,0)</f>
        <v>0</v>
      </c>
    </row>
    <row r="708" spans="1:88">
      <c r="A708">
        <v>2593</v>
      </c>
      <c r="B708" s="1">
        <v>42988</v>
      </c>
      <c r="C708" t="s">
        <v>29</v>
      </c>
      <c r="D708">
        <v>9</v>
      </c>
      <c r="E708">
        <v>8</v>
      </c>
      <c r="F708">
        <v>8</v>
      </c>
      <c r="G708">
        <v>9</v>
      </c>
      <c r="H708">
        <v>7</v>
      </c>
      <c r="I708">
        <v>8</v>
      </c>
      <c r="J708" t="s">
        <v>15</v>
      </c>
      <c r="K708">
        <v>8</v>
      </c>
      <c r="L708">
        <v>8</v>
      </c>
      <c r="M708">
        <v>10</v>
      </c>
      <c r="N708">
        <v>10</v>
      </c>
      <c r="O708">
        <v>9</v>
      </c>
      <c r="P708">
        <v>10</v>
      </c>
      <c r="Q708">
        <v>10</v>
      </c>
      <c r="R708">
        <v>8</v>
      </c>
      <c r="S708">
        <v>8</v>
      </c>
      <c r="T708">
        <v>10</v>
      </c>
      <c r="U708">
        <v>10</v>
      </c>
      <c r="V708">
        <v>8</v>
      </c>
      <c r="W708">
        <v>9</v>
      </c>
      <c r="X708">
        <v>9</v>
      </c>
      <c r="Y708">
        <v>10</v>
      </c>
      <c r="Z708">
        <v>9</v>
      </c>
      <c r="AA708">
        <v>8</v>
      </c>
      <c r="AB708">
        <v>7</v>
      </c>
      <c r="AC708">
        <v>3</v>
      </c>
      <c r="AD708">
        <f>IF(Table13[[#This Row],[payment]]=1,1,0)</f>
        <v>0</v>
      </c>
      <c r="AE708">
        <f>IF(Table13[[#This Row],[payment]]=2,1,0)</f>
        <v>0</v>
      </c>
      <c r="AF708">
        <f>IF(Table13[[#This Row],[payment]]=3,1,0)</f>
        <v>1</v>
      </c>
      <c r="AG708">
        <v>6</v>
      </c>
      <c r="AH708">
        <f>IF(Table13[[#This Row],[method_payment]]=1,1,0)</f>
        <v>0</v>
      </c>
      <c r="AI708">
        <f>IF(Table13[[#This Row],[method_payment]]=2,1,0)</f>
        <v>0</v>
      </c>
      <c r="AJ708">
        <f>IF(Table13[[#This Row],[method_payment]]=3,1,0)</f>
        <v>0</v>
      </c>
      <c r="AK708">
        <f>IF(Table13[[#This Row],[method_payment]]=5,1,0)</f>
        <v>0</v>
      </c>
      <c r="AL708">
        <f>IF(Table13[[#This Row],[method_payment]]=6,1,0)</f>
        <v>1</v>
      </c>
      <c r="AM708" t="s">
        <v>16</v>
      </c>
      <c r="AN708" t="s">
        <v>15</v>
      </c>
      <c r="AO708">
        <v>4</v>
      </c>
      <c r="AP708" s="2">
        <v>170.21</v>
      </c>
      <c r="AQ708" s="3">
        <f>IF(AND(Table13[[#This Row],[Average_amount_spent_per_visit_last_3_months]]&gt;=1,Table13[[#This Row],[Average_amount_spent_per_visit_last_3_months]]&lt;=999),1,0)</f>
        <v>1</v>
      </c>
      <c r="AR708" s="3">
        <f>IF(AND(Table13[[#This Row],[Average_amount_spent_per_visit_last_3_months]]&gt;=1000,Table13[[#This Row],[Average_amount_spent_per_visit_last_3_months]]&lt;=6700),1,0)</f>
        <v>0</v>
      </c>
      <c r="AS708">
        <v>2</v>
      </c>
      <c r="AT708">
        <v>36</v>
      </c>
      <c r="AU708">
        <f>IF(AND(Table13[[#This Row],[Age]]&gt;=18,Table13[[#This Row],[Age]]&lt;=25),1,0)</f>
        <v>0</v>
      </c>
      <c r="AV708">
        <f>IF(AND(Table13[[#This Row],[Age]]&gt;=26,Table13[[#This Row],[Age]]&lt;=35),1,0)</f>
        <v>0</v>
      </c>
      <c r="AW708">
        <f>IF(AND(Table13[[#This Row],[Age]]&gt;=36,Table13[[#This Row],[Age]]&lt;=45),1,0)</f>
        <v>1</v>
      </c>
      <c r="AX708">
        <f>IF(AND(Table13[[#This Row],[Age]]&gt;=46,Table13[[#This Row],[Age]]&lt;=55),1,0)</f>
        <v>0</v>
      </c>
      <c r="AY708">
        <f>IF(AND(Table13[[#This Row],[Age]]&gt;=56,Table13[[#This Row],[Age]]&lt;=67),1,0)</f>
        <v>0</v>
      </c>
      <c r="AZ708" t="s">
        <v>25</v>
      </c>
      <c r="BA708">
        <f>IF(Table13[[#This Row],[Marital Status]]="Married",1,0)</f>
        <v>1</v>
      </c>
      <c r="BB708">
        <f>IF(Table13[[#This Row],[Marital Status]]="Single",1,0)</f>
        <v>0</v>
      </c>
      <c r="BC708" t="s">
        <v>28</v>
      </c>
      <c r="BD708">
        <f>IF(Table13[[#This Row],[gender]]="Male",1,0)</f>
        <v>0</v>
      </c>
      <c r="BE708">
        <f>IF(Table13[[#This Row],[gender]]="Female",1,0)</f>
        <v>1</v>
      </c>
      <c r="BF708" t="s">
        <v>19</v>
      </c>
      <c r="BG708">
        <f>IF(Table13[[#This Row],[Highest level of Education]]="Did not attend school",1,0)</f>
        <v>0</v>
      </c>
      <c r="BH708">
        <f>IF(Table13[[#This Row],[Highest level of Education]]="K12 completed",1,0)</f>
        <v>0</v>
      </c>
      <c r="BI708">
        <f>IF(Table13[[#This Row],[Highest level of Education]]="High School Completed",1,0)</f>
        <v>0</v>
      </c>
      <c r="BJ708">
        <f>IF(Table13[[#This Row],[Highest level of Education]]="Technical Diploma/Partially completed College",1,0)</f>
        <v>0</v>
      </c>
      <c r="BK708">
        <f>IF(Table13[[#This Row],[Highest level of Education]]="University/College Degree",1,0)</f>
        <v>1</v>
      </c>
      <c r="BL708">
        <f>IF(Table13[[#This Row],[Highest level of Education]]="Post-graduate education",1,0)</f>
        <v>0</v>
      </c>
      <c r="BM708">
        <v>3</v>
      </c>
      <c r="BN708">
        <v>1</v>
      </c>
      <c r="BO708">
        <v>5</v>
      </c>
      <c r="BP708">
        <f>IF(Table13[[#This Row],[Monthly_Income 1_5500 2_8000 3_11000 4_15000 5_20000 6_27000 7_35000 8_5000 9_51000 98_0]]=1,1,0)</f>
        <v>0</v>
      </c>
      <c r="BQ708">
        <f>IF(Table13[[#This Row],[Monthly_Income 1_5500 2_8000 3_11000 4_15000 5_20000 6_27000 7_35000 8_5000 9_51000 98_0]]=2,1,0)</f>
        <v>0</v>
      </c>
      <c r="BR708">
        <f>IF(Table13[[#This Row],[Monthly_Income 1_5500 2_8000 3_11000 4_15000 5_20000 6_27000 7_35000 8_5000 9_51000 98_0]]=3,1,0)</f>
        <v>0</v>
      </c>
      <c r="BS708">
        <f>IF(Table13[[#This Row],[Monthly_Income 1_5500 2_8000 3_11000 4_15000 5_20000 6_27000 7_35000 8_5000 9_51000 98_0]]=4,1,0)</f>
        <v>0</v>
      </c>
      <c r="BT708">
        <f>IF(Table13[[#This Row],[Monthly_Income 1_5500 2_8000 3_11000 4_15000 5_20000 6_27000 7_35000 8_5000 9_51000 98_0]]=5,1,0)</f>
        <v>1</v>
      </c>
      <c r="BU708">
        <f>IF(Table13[[#This Row],[Monthly_Income 1_5500 2_8000 3_11000 4_15000 5_20000 6_27000 7_35000 8_5000 9_51000 98_0]]=6,1,0)</f>
        <v>0</v>
      </c>
      <c r="BV708">
        <f>IF(Table13[[#This Row],[Monthly_Income 1_5500 2_8000 3_11000 4_15000 5_20000 6_27000 7_35000 8_5000 9_51000 98_0]]=7,1,0)</f>
        <v>0</v>
      </c>
      <c r="BW708">
        <f>IF(Table13[[#This Row],[Monthly_Income 1_5500 2_8000 3_11000 4_15000 5_20000 6_27000 7_35000 8_5000 9_51000 98_0]]=8,1,0)</f>
        <v>0</v>
      </c>
      <c r="BX708">
        <f>IF(Table13[[#This Row],[Monthly_Income 1_5500 2_8000 3_11000 4_15000 5_20000 6_27000 7_35000 8_5000 9_51000 98_0]]=9,1,0)</f>
        <v>0</v>
      </c>
      <c r="BY708">
        <f>IF(Table13[[#This Row],[Monthly_Income 1_5500 2_8000 3_11000 4_15000 5_20000 6_27000 7_35000 8_5000 9_51000 98_0]]=98,1,0)</f>
        <v>0</v>
      </c>
      <c r="BZ708">
        <v>9</v>
      </c>
      <c r="CA708">
        <f>IF(Table13[[#This Row],[Monthly_Household_Income]]=1,1,0)</f>
        <v>0</v>
      </c>
      <c r="CB708">
        <f>IF(Table13[[#This Row],[Monthly_Household_Income]]=2,1,0)</f>
        <v>0</v>
      </c>
      <c r="CC708">
        <f>IF(Table13[[#This Row],[Monthly_Household_Income]]=3,1,0)</f>
        <v>0</v>
      </c>
      <c r="CD708">
        <f>IF(Table13[[#This Row],[Monthly_Household_Income]]=4,1,0)</f>
        <v>0</v>
      </c>
      <c r="CE708">
        <f>IF(Table13[[#This Row],[Monthly_Household_Income]]=5,1,0)</f>
        <v>0</v>
      </c>
      <c r="CF708">
        <f>IF(Table13[[#This Row],[Monthly_Household_Income]]=6,1,0)</f>
        <v>0</v>
      </c>
      <c r="CG708">
        <f>IF(Table13[[#This Row],[Monthly_Household_Income]]=7,1,0)</f>
        <v>0</v>
      </c>
      <c r="CH708">
        <f>IF(Table13[[#This Row],[Monthly_Household_Income]]=8,1,0)</f>
        <v>0</v>
      </c>
      <c r="CI708">
        <f>IF(Table13[[#This Row],[Monthly_Household_Income]]=9,1,0)</f>
        <v>1</v>
      </c>
      <c r="CJ708">
        <f>IF(Table13[[#This Row],[Monthly_Household_Income]]=98,1,0)</f>
        <v>0</v>
      </c>
    </row>
    <row r="709" spans="1:88">
      <c r="A709">
        <v>2597</v>
      </c>
      <c r="B709" s="1">
        <v>43130</v>
      </c>
      <c r="C709" t="s">
        <v>33</v>
      </c>
      <c r="D709">
        <v>9</v>
      </c>
      <c r="E709">
        <v>8</v>
      </c>
      <c r="F709">
        <v>9</v>
      </c>
      <c r="G709">
        <v>9</v>
      </c>
      <c r="H709">
        <v>9</v>
      </c>
      <c r="I709">
        <v>9</v>
      </c>
      <c r="J709" t="s">
        <v>15</v>
      </c>
      <c r="K709">
        <v>8</v>
      </c>
      <c r="L709">
        <v>8</v>
      </c>
      <c r="M709">
        <v>10</v>
      </c>
      <c r="N709">
        <v>9</v>
      </c>
      <c r="O709">
        <v>8</v>
      </c>
      <c r="P709">
        <v>9</v>
      </c>
      <c r="Q709">
        <v>9</v>
      </c>
      <c r="R709">
        <v>10</v>
      </c>
      <c r="S709">
        <v>10</v>
      </c>
      <c r="T709">
        <v>9</v>
      </c>
      <c r="U709">
        <v>9</v>
      </c>
      <c r="V709">
        <v>10</v>
      </c>
      <c r="W709">
        <v>9</v>
      </c>
      <c r="X709">
        <v>10</v>
      </c>
      <c r="Y709">
        <v>8</v>
      </c>
      <c r="Z709">
        <v>8</v>
      </c>
      <c r="AA709">
        <v>10</v>
      </c>
      <c r="AB709">
        <v>9</v>
      </c>
      <c r="AC709">
        <v>2</v>
      </c>
      <c r="AD709">
        <f>IF(Table13[[#This Row],[payment]]=1,1,0)</f>
        <v>0</v>
      </c>
      <c r="AE709">
        <f>IF(Table13[[#This Row],[payment]]=2,1,0)</f>
        <v>1</v>
      </c>
      <c r="AF709">
        <f>IF(Table13[[#This Row],[payment]]=3,1,0)</f>
        <v>0</v>
      </c>
      <c r="AG709">
        <v>1</v>
      </c>
      <c r="AH709">
        <f>IF(Table13[[#This Row],[method_payment]]=1,1,0)</f>
        <v>1</v>
      </c>
      <c r="AI709">
        <f>IF(Table13[[#This Row],[method_payment]]=2,1,0)</f>
        <v>0</v>
      </c>
      <c r="AJ709">
        <f>IF(Table13[[#This Row],[method_payment]]=3,1,0)</f>
        <v>0</v>
      </c>
      <c r="AK709">
        <f>IF(Table13[[#This Row],[method_payment]]=5,1,0)</f>
        <v>0</v>
      </c>
      <c r="AL709">
        <f>IF(Table13[[#This Row],[method_payment]]=6,1,0)</f>
        <v>0</v>
      </c>
      <c r="AM709" t="s">
        <v>16</v>
      </c>
      <c r="AN709" t="s">
        <v>15</v>
      </c>
      <c r="AO709">
        <v>1</v>
      </c>
      <c r="AP709" s="2">
        <v>409.15</v>
      </c>
      <c r="AQ709" s="3">
        <f>IF(AND(Table13[[#This Row],[Average_amount_spent_per_visit_last_3_months]]&gt;=1,Table13[[#This Row],[Average_amount_spent_per_visit_last_3_months]]&lt;=999),1,0)</f>
        <v>1</v>
      </c>
      <c r="AR709" s="3">
        <f>IF(AND(Table13[[#This Row],[Average_amount_spent_per_visit_last_3_months]]&gt;=1000,Table13[[#This Row],[Average_amount_spent_per_visit_last_3_months]]&lt;=6700),1,0)</f>
        <v>0</v>
      </c>
      <c r="AS709">
        <v>3</v>
      </c>
      <c r="AT709">
        <v>24</v>
      </c>
      <c r="AU709">
        <f>IF(AND(Table13[[#This Row],[Age]]&gt;=18,Table13[[#This Row],[Age]]&lt;=25),1,0)</f>
        <v>1</v>
      </c>
      <c r="AV709">
        <f>IF(AND(Table13[[#This Row],[Age]]&gt;=26,Table13[[#This Row],[Age]]&lt;=35),1,0)</f>
        <v>0</v>
      </c>
      <c r="AW709">
        <f>IF(AND(Table13[[#This Row],[Age]]&gt;=36,Table13[[#This Row],[Age]]&lt;=45),1,0)</f>
        <v>0</v>
      </c>
      <c r="AX709">
        <f>IF(AND(Table13[[#This Row],[Age]]&gt;=46,Table13[[#This Row],[Age]]&lt;=55),1,0)</f>
        <v>0</v>
      </c>
      <c r="AY709">
        <f>IF(AND(Table13[[#This Row],[Age]]&gt;=56,Table13[[#This Row],[Age]]&lt;=67),1,0)</f>
        <v>0</v>
      </c>
      <c r="AZ709" t="s">
        <v>24</v>
      </c>
      <c r="BA709">
        <f>IF(Table13[[#This Row],[Marital Status]]="Married",1,0)</f>
        <v>0</v>
      </c>
      <c r="BB709">
        <f>IF(Table13[[#This Row],[Marital Status]]="Single",1,0)</f>
        <v>1</v>
      </c>
      <c r="BC709" t="s">
        <v>28</v>
      </c>
      <c r="BD709">
        <f>IF(Table13[[#This Row],[gender]]="Male",1,0)</f>
        <v>0</v>
      </c>
      <c r="BE709">
        <f>IF(Table13[[#This Row],[gender]]="Female",1,0)</f>
        <v>1</v>
      </c>
      <c r="BF709" t="s">
        <v>23</v>
      </c>
      <c r="BG709">
        <f>IF(Table13[[#This Row],[Highest level of Education]]="Did not attend school",1,0)</f>
        <v>0</v>
      </c>
      <c r="BH709">
        <f>IF(Table13[[#This Row],[Highest level of Education]]="K12 completed",1,0)</f>
        <v>0</v>
      </c>
      <c r="BI709">
        <f>IF(Table13[[#This Row],[Highest level of Education]]="High School Completed",1,0)</f>
        <v>0</v>
      </c>
      <c r="BJ709">
        <f>IF(Table13[[#This Row],[Highest level of Education]]="Technical Diploma/Partially completed College",1,0)</f>
        <v>1</v>
      </c>
      <c r="BK709">
        <f>IF(Table13[[#This Row],[Highest level of Education]]="University/College Degree",1,0)</f>
        <v>0</v>
      </c>
      <c r="BL709">
        <f>IF(Table13[[#This Row],[Highest level of Education]]="Post-graduate education",1,0)</f>
        <v>0</v>
      </c>
      <c r="BM709">
        <v>0</v>
      </c>
      <c r="BN709">
        <v>1</v>
      </c>
      <c r="BO709">
        <v>2</v>
      </c>
      <c r="BP709">
        <f>IF(Table13[[#This Row],[Monthly_Income 1_5500 2_8000 3_11000 4_15000 5_20000 6_27000 7_35000 8_5000 9_51000 98_0]]=1,1,0)</f>
        <v>0</v>
      </c>
      <c r="BQ709">
        <f>IF(Table13[[#This Row],[Monthly_Income 1_5500 2_8000 3_11000 4_15000 5_20000 6_27000 7_35000 8_5000 9_51000 98_0]]=2,1,0)</f>
        <v>1</v>
      </c>
      <c r="BR709">
        <f>IF(Table13[[#This Row],[Monthly_Income 1_5500 2_8000 3_11000 4_15000 5_20000 6_27000 7_35000 8_5000 9_51000 98_0]]=3,1,0)</f>
        <v>0</v>
      </c>
      <c r="BS709">
        <f>IF(Table13[[#This Row],[Monthly_Income 1_5500 2_8000 3_11000 4_15000 5_20000 6_27000 7_35000 8_5000 9_51000 98_0]]=4,1,0)</f>
        <v>0</v>
      </c>
      <c r="BT709">
        <f>IF(Table13[[#This Row],[Monthly_Income 1_5500 2_8000 3_11000 4_15000 5_20000 6_27000 7_35000 8_5000 9_51000 98_0]]=5,1,0)</f>
        <v>0</v>
      </c>
      <c r="BU709">
        <f>IF(Table13[[#This Row],[Monthly_Income 1_5500 2_8000 3_11000 4_15000 5_20000 6_27000 7_35000 8_5000 9_51000 98_0]]=6,1,0)</f>
        <v>0</v>
      </c>
      <c r="BV709">
        <f>IF(Table13[[#This Row],[Monthly_Income 1_5500 2_8000 3_11000 4_15000 5_20000 6_27000 7_35000 8_5000 9_51000 98_0]]=7,1,0)</f>
        <v>0</v>
      </c>
      <c r="BW709">
        <f>IF(Table13[[#This Row],[Monthly_Income 1_5500 2_8000 3_11000 4_15000 5_20000 6_27000 7_35000 8_5000 9_51000 98_0]]=8,1,0)</f>
        <v>0</v>
      </c>
      <c r="BX709">
        <f>IF(Table13[[#This Row],[Monthly_Income 1_5500 2_8000 3_11000 4_15000 5_20000 6_27000 7_35000 8_5000 9_51000 98_0]]=9,1,0)</f>
        <v>0</v>
      </c>
      <c r="BY709">
        <f>IF(Table13[[#This Row],[Monthly_Income 1_5500 2_8000 3_11000 4_15000 5_20000 6_27000 7_35000 8_5000 9_51000 98_0]]=98,1,0)</f>
        <v>0</v>
      </c>
      <c r="BZ709">
        <v>2</v>
      </c>
      <c r="CA709">
        <f>IF(Table13[[#This Row],[Monthly_Household_Income]]=1,1,0)</f>
        <v>0</v>
      </c>
      <c r="CB709">
        <f>IF(Table13[[#This Row],[Monthly_Household_Income]]=2,1,0)</f>
        <v>1</v>
      </c>
      <c r="CC709">
        <f>IF(Table13[[#This Row],[Monthly_Household_Income]]=3,1,0)</f>
        <v>0</v>
      </c>
      <c r="CD709">
        <f>IF(Table13[[#This Row],[Monthly_Household_Income]]=4,1,0)</f>
        <v>0</v>
      </c>
      <c r="CE709">
        <f>IF(Table13[[#This Row],[Monthly_Household_Income]]=5,1,0)</f>
        <v>0</v>
      </c>
      <c r="CF709">
        <f>IF(Table13[[#This Row],[Monthly_Household_Income]]=6,1,0)</f>
        <v>0</v>
      </c>
      <c r="CG709">
        <f>IF(Table13[[#This Row],[Monthly_Household_Income]]=7,1,0)</f>
        <v>0</v>
      </c>
      <c r="CH709">
        <f>IF(Table13[[#This Row],[Monthly_Household_Income]]=8,1,0)</f>
        <v>0</v>
      </c>
      <c r="CI709">
        <f>IF(Table13[[#This Row],[Monthly_Household_Income]]=9,1,0)</f>
        <v>0</v>
      </c>
      <c r="CJ709">
        <f>IF(Table13[[#This Row],[Monthly_Household_Income]]=98,1,0)</f>
        <v>0</v>
      </c>
    </row>
    <row r="710" spans="1:88">
      <c r="A710">
        <v>2599</v>
      </c>
      <c r="B710" s="1">
        <v>42944</v>
      </c>
      <c r="C710" t="s">
        <v>39</v>
      </c>
      <c r="D710">
        <v>7</v>
      </c>
      <c r="E710">
        <v>9</v>
      </c>
      <c r="F710">
        <v>7</v>
      </c>
      <c r="G710">
        <v>8</v>
      </c>
      <c r="H710">
        <v>7</v>
      </c>
      <c r="I710">
        <v>7</v>
      </c>
      <c r="J710" t="s">
        <v>16</v>
      </c>
      <c r="K710">
        <v>7</v>
      </c>
      <c r="L710">
        <v>7</v>
      </c>
      <c r="M710">
        <v>7</v>
      </c>
      <c r="N710">
        <v>6</v>
      </c>
      <c r="O710">
        <v>6</v>
      </c>
      <c r="P710">
        <v>8</v>
      </c>
      <c r="Q710">
        <v>6</v>
      </c>
      <c r="R710">
        <v>6</v>
      </c>
      <c r="S710">
        <v>8</v>
      </c>
      <c r="T710">
        <v>7</v>
      </c>
      <c r="U710">
        <v>6</v>
      </c>
      <c r="V710">
        <v>7</v>
      </c>
      <c r="W710">
        <v>6</v>
      </c>
      <c r="X710">
        <v>7</v>
      </c>
      <c r="Y710">
        <v>8</v>
      </c>
      <c r="Z710">
        <v>7</v>
      </c>
      <c r="AA710">
        <v>6</v>
      </c>
      <c r="AB710">
        <v>8</v>
      </c>
      <c r="AC710">
        <v>1</v>
      </c>
      <c r="AD710">
        <f>IF(Table13[[#This Row],[payment]]=1,1,0)</f>
        <v>1</v>
      </c>
      <c r="AE710">
        <f>IF(Table13[[#This Row],[payment]]=2,1,0)</f>
        <v>0</v>
      </c>
      <c r="AF710">
        <f>IF(Table13[[#This Row],[payment]]=3,1,0)</f>
        <v>0</v>
      </c>
      <c r="AG710">
        <v>2</v>
      </c>
      <c r="AH710">
        <f>IF(Table13[[#This Row],[method_payment]]=1,1,0)</f>
        <v>0</v>
      </c>
      <c r="AI710">
        <f>IF(Table13[[#This Row],[method_payment]]=2,1,0)</f>
        <v>1</v>
      </c>
      <c r="AJ710">
        <f>IF(Table13[[#This Row],[method_payment]]=3,1,0)</f>
        <v>0</v>
      </c>
      <c r="AK710">
        <f>IF(Table13[[#This Row],[method_payment]]=5,1,0)</f>
        <v>0</v>
      </c>
      <c r="AL710">
        <f>IF(Table13[[#This Row],[method_payment]]=6,1,0)</f>
        <v>0</v>
      </c>
      <c r="AM710" t="s">
        <v>15</v>
      </c>
      <c r="AN710" t="s">
        <v>15</v>
      </c>
      <c r="AO710">
        <v>3</v>
      </c>
      <c r="AP710" s="2">
        <v>379.61</v>
      </c>
      <c r="AQ710" s="3">
        <f>IF(AND(Table13[[#This Row],[Average_amount_spent_per_visit_last_3_months]]&gt;=1,Table13[[#This Row],[Average_amount_spent_per_visit_last_3_months]]&lt;=999),1,0)</f>
        <v>1</v>
      </c>
      <c r="AR710" s="3">
        <f>IF(AND(Table13[[#This Row],[Average_amount_spent_per_visit_last_3_months]]&gt;=1000,Table13[[#This Row],[Average_amount_spent_per_visit_last_3_months]]&lt;=6700),1,0)</f>
        <v>0</v>
      </c>
      <c r="AS710">
        <v>1</v>
      </c>
      <c r="AT710">
        <v>30</v>
      </c>
      <c r="AU710">
        <f>IF(AND(Table13[[#This Row],[Age]]&gt;=18,Table13[[#This Row],[Age]]&lt;=25),1,0)</f>
        <v>0</v>
      </c>
      <c r="AV710">
        <f>IF(AND(Table13[[#This Row],[Age]]&gt;=26,Table13[[#This Row],[Age]]&lt;=35),1,0)</f>
        <v>1</v>
      </c>
      <c r="AW710">
        <f>IF(AND(Table13[[#This Row],[Age]]&gt;=36,Table13[[#This Row],[Age]]&lt;=45),1,0)</f>
        <v>0</v>
      </c>
      <c r="AX710">
        <f>IF(AND(Table13[[#This Row],[Age]]&gt;=46,Table13[[#This Row],[Age]]&lt;=55),1,0)</f>
        <v>0</v>
      </c>
      <c r="AY710">
        <f>IF(AND(Table13[[#This Row],[Age]]&gt;=56,Table13[[#This Row],[Age]]&lt;=67),1,0)</f>
        <v>0</v>
      </c>
      <c r="AZ710" t="s">
        <v>25</v>
      </c>
      <c r="BA710">
        <f>IF(Table13[[#This Row],[Marital Status]]="Married",1,0)</f>
        <v>1</v>
      </c>
      <c r="BB710">
        <f>IF(Table13[[#This Row],[Marital Status]]="Single",1,0)</f>
        <v>0</v>
      </c>
      <c r="BC710" t="s">
        <v>28</v>
      </c>
      <c r="BD710">
        <f>IF(Table13[[#This Row],[gender]]="Male",1,0)</f>
        <v>0</v>
      </c>
      <c r="BE710">
        <f>IF(Table13[[#This Row],[gender]]="Female",1,0)</f>
        <v>1</v>
      </c>
      <c r="BF710" t="s">
        <v>23</v>
      </c>
      <c r="BG710">
        <f>IF(Table13[[#This Row],[Highest level of Education]]="Did not attend school",1,0)</f>
        <v>0</v>
      </c>
      <c r="BH710">
        <f>IF(Table13[[#This Row],[Highest level of Education]]="K12 completed",1,0)</f>
        <v>0</v>
      </c>
      <c r="BI710">
        <f>IF(Table13[[#This Row],[Highest level of Education]]="High School Completed",1,0)</f>
        <v>0</v>
      </c>
      <c r="BJ710">
        <f>IF(Table13[[#This Row],[Highest level of Education]]="Technical Diploma/Partially completed College",1,0)</f>
        <v>1</v>
      </c>
      <c r="BK710">
        <f>IF(Table13[[#This Row],[Highest level of Education]]="University/College Degree",1,0)</f>
        <v>0</v>
      </c>
      <c r="BL710">
        <f>IF(Table13[[#This Row],[Highest level of Education]]="Post-graduate education",1,0)</f>
        <v>0</v>
      </c>
      <c r="BM710">
        <v>4</v>
      </c>
      <c r="BN710">
        <v>1</v>
      </c>
      <c r="BO710">
        <v>1</v>
      </c>
      <c r="BP710">
        <f>IF(Table13[[#This Row],[Monthly_Income 1_5500 2_8000 3_11000 4_15000 5_20000 6_27000 7_35000 8_5000 9_51000 98_0]]=1,1,0)</f>
        <v>1</v>
      </c>
      <c r="BQ710">
        <f>IF(Table13[[#This Row],[Monthly_Income 1_5500 2_8000 3_11000 4_15000 5_20000 6_27000 7_35000 8_5000 9_51000 98_0]]=2,1,0)</f>
        <v>0</v>
      </c>
      <c r="BR710">
        <f>IF(Table13[[#This Row],[Monthly_Income 1_5500 2_8000 3_11000 4_15000 5_20000 6_27000 7_35000 8_5000 9_51000 98_0]]=3,1,0)</f>
        <v>0</v>
      </c>
      <c r="BS710">
        <f>IF(Table13[[#This Row],[Monthly_Income 1_5500 2_8000 3_11000 4_15000 5_20000 6_27000 7_35000 8_5000 9_51000 98_0]]=4,1,0)</f>
        <v>0</v>
      </c>
      <c r="BT710">
        <f>IF(Table13[[#This Row],[Monthly_Income 1_5500 2_8000 3_11000 4_15000 5_20000 6_27000 7_35000 8_5000 9_51000 98_0]]=5,1,0)</f>
        <v>0</v>
      </c>
      <c r="BU710">
        <f>IF(Table13[[#This Row],[Monthly_Income 1_5500 2_8000 3_11000 4_15000 5_20000 6_27000 7_35000 8_5000 9_51000 98_0]]=6,1,0)</f>
        <v>0</v>
      </c>
      <c r="BV710">
        <f>IF(Table13[[#This Row],[Monthly_Income 1_5500 2_8000 3_11000 4_15000 5_20000 6_27000 7_35000 8_5000 9_51000 98_0]]=7,1,0)</f>
        <v>0</v>
      </c>
      <c r="BW710">
        <f>IF(Table13[[#This Row],[Monthly_Income 1_5500 2_8000 3_11000 4_15000 5_20000 6_27000 7_35000 8_5000 9_51000 98_0]]=8,1,0)</f>
        <v>0</v>
      </c>
      <c r="BX710">
        <f>IF(Table13[[#This Row],[Monthly_Income 1_5500 2_8000 3_11000 4_15000 5_20000 6_27000 7_35000 8_5000 9_51000 98_0]]=9,1,0)</f>
        <v>0</v>
      </c>
      <c r="BY710">
        <f>IF(Table13[[#This Row],[Monthly_Income 1_5500 2_8000 3_11000 4_15000 5_20000 6_27000 7_35000 8_5000 9_51000 98_0]]=98,1,0)</f>
        <v>0</v>
      </c>
      <c r="BZ710">
        <v>4</v>
      </c>
      <c r="CA710">
        <f>IF(Table13[[#This Row],[Monthly_Household_Income]]=1,1,0)</f>
        <v>0</v>
      </c>
      <c r="CB710">
        <f>IF(Table13[[#This Row],[Monthly_Household_Income]]=2,1,0)</f>
        <v>0</v>
      </c>
      <c r="CC710">
        <f>IF(Table13[[#This Row],[Monthly_Household_Income]]=3,1,0)</f>
        <v>0</v>
      </c>
      <c r="CD710">
        <f>IF(Table13[[#This Row],[Monthly_Household_Income]]=4,1,0)</f>
        <v>1</v>
      </c>
      <c r="CE710">
        <f>IF(Table13[[#This Row],[Monthly_Household_Income]]=5,1,0)</f>
        <v>0</v>
      </c>
      <c r="CF710">
        <f>IF(Table13[[#This Row],[Monthly_Household_Income]]=6,1,0)</f>
        <v>0</v>
      </c>
      <c r="CG710">
        <f>IF(Table13[[#This Row],[Monthly_Household_Income]]=7,1,0)</f>
        <v>0</v>
      </c>
      <c r="CH710">
        <f>IF(Table13[[#This Row],[Monthly_Household_Income]]=8,1,0)</f>
        <v>0</v>
      </c>
      <c r="CI710">
        <f>IF(Table13[[#This Row],[Monthly_Household_Income]]=9,1,0)</f>
        <v>0</v>
      </c>
      <c r="CJ710">
        <f>IF(Table13[[#This Row],[Monthly_Household_Income]]=98,1,0)</f>
        <v>0</v>
      </c>
    </row>
    <row r="711" spans="1:88">
      <c r="A711">
        <v>2600</v>
      </c>
      <c r="B711" s="1">
        <v>43222</v>
      </c>
      <c r="C711" t="s">
        <v>39</v>
      </c>
      <c r="D711">
        <v>8</v>
      </c>
      <c r="E711">
        <v>8</v>
      </c>
      <c r="F711">
        <v>6</v>
      </c>
      <c r="G711">
        <v>7</v>
      </c>
      <c r="H711">
        <v>7</v>
      </c>
      <c r="I711">
        <v>8</v>
      </c>
      <c r="J711" t="s">
        <v>15</v>
      </c>
      <c r="K711">
        <v>8</v>
      </c>
      <c r="L711">
        <v>8</v>
      </c>
      <c r="M711">
        <v>6</v>
      </c>
      <c r="N711">
        <v>6</v>
      </c>
      <c r="O711">
        <v>7</v>
      </c>
      <c r="P711">
        <v>6</v>
      </c>
      <c r="Q711">
        <v>8</v>
      </c>
      <c r="R711">
        <v>8</v>
      </c>
      <c r="S711">
        <v>8</v>
      </c>
      <c r="T711">
        <v>6</v>
      </c>
      <c r="U711">
        <v>8</v>
      </c>
      <c r="V711">
        <v>7</v>
      </c>
      <c r="W711">
        <v>7</v>
      </c>
      <c r="X711">
        <v>6</v>
      </c>
      <c r="Y711">
        <v>6</v>
      </c>
      <c r="Z711">
        <v>8</v>
      </c>
      <c r="AA711">
        <v>8</v>
      </c>
      <c r="AB711">
        <v>7</v>
      </c>
      <c r="AC711">
        <v>1</v>
      </c>
      <c r="AD711">
        <f>IF(Table13[[#This Row],[payment]]=1,1,0)</f>
        <v>1</v>
      </c>
      <c r="AE711">
        <f>IF(Table13[[#This Row],[payment]]=2,1,0)</f>
        <v>0</v>
      </c>
      <c r="AF711">
        <f>IF(Table13[[#This Row],[payment]]=3,1,0)</f>
        <v>0</v>
      </c>
      <c r="AG711">
        <v>2</v>
      </c>
      <c r="AH711">
        <f>IF(Table13[[#This Row],[method_payment]]=1,1,0)</f>
        <v>0</v>
      </c>
      <c r="AI711">
        <f>IF(Table13[[#This Row],[method_payment]]=2,1,0)</f>
        <v>1</v>
      </c>
      <c r="AJ711">
        <f>IF(Table13[[#This Row],[method_payment]]=3,1,0)</f>
        <v>0</v>
      </c>
      <c r="AK711">
        <f>IF(Table13[[#This Row],[method_payment]]=5,1,0)</f>
        <v>0</v>
      </c>
      <c r="AL711">
        <f>IF(Table13[[#This Row],[method_payment]]=6,1,0)</f>
        <v>0</v>
      </c>
      <c r="AM711" t="s">
        <v>16</v>
      </c>
      <c r="AN711" t="s">
        <v>15</v>
      </c>
      <c r="AO711">
        <v>3</v>
      </c>
      <c r="AP711" s="2">
        <v>223.13</v>
      </c>
      <c r="AQ711" s="3">
        <f>IF(AND(Table13[[#This Row],[Average_amount_spent_per_visit_last_3_months]]&gt;=1,Table13[[#This Row],[Average_amount_spent_per_visit_last_3_months]]&lt;=999),1,0)</f>
        <v>1</v>
      </c>
      <c r="AR711" s="3">
        <f>IF(AND(Table13[[#This Row],[Average_amount_spent_per_visit_last_3_months]]&gt;=1000,Table13[[#This Row],[Average_amount_spent_per_visit_last_3_months]]&lt;=6700),1,0)</f>
        <v>0</v>
      </c>
      <c r="AS711">
        <v>2</v>
      </c>
      <c r="AT711">
        <v>28</v>
      </c>
      <c r="AU711">
        <f>IF(AND(Table13[[#This Row],[Age]]&gt;=18,Table13[[#This Row],[Age]]&lt;=25),1,0)</f>
        <v>0</v>
      </c>
      <c r="AV711">
        <f>IF(AND(Table13[[#This Row],[Age]]&gt;=26,Table13[[#This Row],[Age]]&lt;=35),1,0)</f>
        <v>1</v>
      </c>
      <c r="AW711">
        <f>IF(AND(Table13[[#This Row],[Age]]&gt;=36,Table13[[#This Row],[Age]]&lt;=45),1,0)</f>
        <v>0</v>
      </c>
      <c r="AX711">
        <f>IF(AND(Table13[[#This Row],[Age]]&gt;=46,Table13[[#This Row],[Age]]&lt;=55),1,0)</f>
        <v>0</v>
      </c>
      <c r="AY711">
        <f>IF(AND(Table13[[#This Row],[Age]]&gt;=56,Table13[[#This Row],[Age]]&lt;=67),1,0)</f>
        <v>0</v>
      </c>
      <c r="AZ711" t="s">
        <v>25</v>
      </c>
      <c r="BA711">
        <f>IF(Table13[[#This Row],[Marital Status]]="Married",1,0)</f>
        <v>1</v>
      </c>
      <c r="BB711">
        <f>IF(Table13[[#This Row],[Marital Status]]="Single",1,0)</f>
        <v>0</v>
      </c>
      <c r="BC711" t="s">
        <v>27</v>
      </c>
      <c r="BD711">
        <f>IF(Table13[[#This Row],[gender]]="Male",1,0)</f>
        <v>1</v>
      </c>
      <c r="BE711">
        <f>IF(Table13[[#This Row],[gender]]="Female",1,0)</f>
        <v>0</v>
      </c>
      <c r="BF711" t="s">
        <v>19</v>
      </c>
      <c r="BG711">
        <f>IF(Table13[[#This Row],[Highest level of Education]]="Did not attend school",1,0)</f>
        <v>0</v>
      </c>
      <c r="BH711">
        <f>IF(Table13[[#This Row],[Highest level of Education]]="K12 completed",1,0)</f>
        <v>0</v>
      </c>
      <c r="BI711">
        <f>IF(Table13[[#This Row],[Highest level of Education]]="High School Completed",1,0)</f>
        <v>0</v>
      </c>
      <c r="BJ711">
        <f>IF(Table13[[#This Row],[Highest level of Education]]="Technical Diploma/Partially completed College",1,0)</f>
        <v>0</v>
      </c>
      <c r="BK711">
        <f>IF(Table13[[#This Row],[Highest level of Education]]="University/College Degree",1,0)</f>
        <v>1</v>
      </c>
      <c r="BL711">
        <f>IF(Table13[[#This Row],[Highest level of Education]]="Post-graduate education",1,0)</f>
        <v>0</v>
      </c>
      <c r="BM711">
        <v>2</v>
      </c>
      <c r="BN711">
        <v>1</v>
      </c>
      <c r="BO711">
        <v>4</v>
      </c>
      <c r="BP711">
        <f>IF(Table13[[#This Row],[Monthly_Income 1_5500 2_8000 3_11000 4_15000 5_20000 6_27000 7_35000 8_5000 9_51000 98_0]]=1,1,0)</f>
        <v>0</v>
      </c>
      <c r="BQ711">
        <f>IF(Table13[[#This Row],[Monthly_Income 1_5500 2_8000 3_11000 4_15000 5_20000 6_27000 7_35000 8_5000 9_51000 98_0]]=2,1,0)</f>
        <v>0</v>
      </c>
      <c r="BR711">
        <f>IF(Table13[[#This Row],[Monthly_Income 1_5500 2_8000 3_11000 4_15000 5_20000 6_27000 7_35000 8_5000 9_51000 98_0]]=3,1,0)</f>
        <v>0</v>
      </c>
      <c r="BS711">
        <f>IF(Table13[[#This Row],[Monthly_Income 1_5500 2_8000 3_11000 4_15000 5_20000 6_27000 7_35000 8_5000 9_51000 98_0]]=4,1,0)</f>
        <v>1</v>
      </c>
      <c r="BT711">
        <f>IF(Table13[[#This Row],[Monthly_Income 1_5500 2_8000 3_11000 4_15000 5_20000 6_27000 7_35000 8_5000 9_51000 98_0]]=5,1,0)</f>
        <v>0</v>
      </c>
      <c r="BU711">
        <f>IF(Table13[[#This Row],[Monthly_Income 1_5500 2_8000 3_11000 4_15000 5_20000 6_27000 7_35000 8_5000 9_51000 98_0]]=6,1,0)</f>
        <v>0</v>
      </c>
      <c r="BV711">
        <f>IF(Table13[[#This Row],[Monthly_Income 1_5500 2_8000 3_11000 4_15000 5_20000 6_27000 7_35000 8_5000 9_51000 98_0]]=7,1,0)</f>
        <v>0</v>
      </c>
      <c r="BW711">
        <f>IF(Table13[[#This Row],[Monthly_Income 1_5500 2_8000 3_11000 4_15000 5_20000 6_27000 7_35000 8_5000 9_51000 98_0]]=8,1,0)</f>
        <v>0</v>
      </c>
      <c r="BX711">
        <f>IF(Table13[[#This Row],[Monthly_Income 1_5500 2_8000 3_11000 4_15000 5_20000 6_27000 7_35000 8_5000 9_51000 98_0]]=9,1,0)</f>
        <v>0</v>
      </c>
      <c r="BY711">
        <f>IF(Table13[[#This Row],[Monthly_Income 1_5500 2_8000 3_11000 4_15000 5_20000 6_27000 7_35000 8_5000 9_51000 98_0]]=98,1,0)</f>
        <v>0</v>
      </c>
      <c r="BZ711">
        <v>5</v>
      </c>
      <c r="CA711">
        <f>IF(Table13[[#This Row],[Monthly_Household_Income]]=1,1,0)</f>
        <v>0</v>
      </c>
      <c r="CB711">
        <f>IF(Table13[[#This Row],[Monthly_Household_Income]]=2,1,0)</f>
        <v>0</v>
      </c>
      <c r="CC711">
        <f>IF(Table13[[#This Row],[Monthly_Household_Income]]=3,1,0)</f>
        <v>0</v>
      </c>
      <c r="CD711">
        <f>IF(Table13[[#This Row],[Monthly_Household_Income]]=4,1,0)</f>
        <v>0</v>
      </c>
      <c r="CE711">
        <f>IF(Table13[[#This Row],[Monthly_Household_Income]]=5,1,0)</f>
        <v>1</v>
      </c>
      <c r="CF711">
        <f>IF(Table13[[#This Row],[Monthly_Household_Income]]=6,1,0)</f>
        <v>0</v>
      </c>
      <c r="CG711">
        <f>IF(Table13[[#This Row],[Monthly_Household_Income]]=7,1,0)</f>
        <v>0</v>
      </c>
      <c r="CH711">
        <f>IF(Table13[[#This Row],[Monthly_Household_Income]]=8,1,0)</f>
        <v>0</v>
      </c>
      <c r="CI711">
        <f>IF(Table13[[#This Row],[Monthly_Household_Income]]=9,1,0)</f>
        <v>0</v>
      </c>
      <c r="CJ711">
        <f>IF(Table13[[#This Row],[Monthly_Household_Income]]=98,1,0)</f>
        <v>0</v>
      </c>
    </row>
    <row r="712" spans="1:88">
      <c r="A712">
        <v>2601</v>
      </c>
      <c r="B712" s="1">
        <v>43192</v>
      </c>
      <c r="C712" t="s">
        <v>5</v>
      </c>
      <c r="D712">
        <v>9</v>
      </c>
      <c r="E712">
        <v>10</v>
      </c>
      <c r="F712">
        <v>7</v>
      </c>
      <c r="G712">
        <v>9</v>
      </c>
      <c r="H712">
        <v>9</v>
      </c>
      <c r="I712">
        <v>8</v>
      </c>
      <c r="J712" t="s">
        <v>16</v>
      </c>
      <c r="K712">
        <v>8</v>
      </c>
      <c r="L712">
        <v>10</v>
      </c>
      <c r="M712">
        <v>8</v>
      </c>
      <c r="N712">
        <v>9</v>
      </c>
      <c r="O712">
        <v>10</v>
      </c>
      <c r="P712">
        <v>9</v>
      </c>
      <c r="Q712">
        <v>8</v>
      </c>
      <c r="R712">
        <v>9</v>
      </c>
      <c r="S712">
        <v>10</v>
      </c>
      <c r="T712">
        <v>10</v>
      </c>
      <c r="U712">
        <v>8</v>
      </c>
      <c r="V712">
        <v>8</v>
      </c>
      <c r="W712">
        <v>8</v>
      </c>
      <c r="X712">
        <v>10</v>
      </c>
      <c r="Y712">
        <v>9</v>
      </c>
      <c r="Z712">
        <v>9</v>
      </c>
      <c r="AA712">
        <v>8</v>
      </c>
      <c r="AB712">
        <v>8</v>
      </c>
      <c r="AC712">
        <v>2</v>
      </c>
      <c r="AD712">
        <f>IF(Table13[[#This Row],[payment]]=1,1,0)</f>
        <v>0</v>
      </c>
      <c r="AE712">
        <f>IF(Table13[[#This Row],[payment]]=2,1,0)</f>
        <v>1</v>
      </c>
      <c r="AF712">
        <f>IF(Table13[[#This Row],[payment]]=3,1,0)</f>
        <v>0</v>
      </c>
      <c r="AG712">
        <v>6</v>
      </c>
      <c r="AH712">
        <f>IF(Table13[[#This Row],[method_payment]]=1,1,0)</f>
        <v>0</v>
      </c>
      <c r="AI712">
        <f>IF(Table13[[#This Row],[method_payment]]=2,1,0)</f>
        <v>0</v>
      </c>
      <c r="AJ712">
        <f>IF(Table13[[#This Row],[method_payment]]=3,1,0)</f>
        <v>0</v>
      </c>
      <c r="AK712">
        <f>IF(Table13[[#This Row],[method_payment]]=5,1,0)</f>
        <v>0</v>
      </c>
      <c r="AL712">
        <f>IF(Table13[[#This Row],[method_payment]]=6,1,0)</f>
        <v>1</v>
      </c>
      <c r="AM712" t="s">
        <v>15</v>
      </c>
      <c r="AN712" t="s">
        <v>15</v>
      </c>
      <c r="AO712">
        <v>1</v>
      </c>
      <c r="AP712" s="2">
        <v>235.3</v>
      </c>
      <c r="AQ712" s="3">
        <f>IF(AND(Table13[[#This Row],[Average_amount_spent_per_visit_last_3_months]]&gt;=1,Table13[[#This Row],[Average_amount_spent_per_visit_last_3_months]]&lt;=999),1,0)</f>
        <v>1</v>
      </c>
      <c r="AR712" s="3">
        <f>IF(AND(Table13[[#This Row],[Average_amount_spent_per_visit_last_3_months]]&gt;=1000,Table13[[#This Row],[Average_amount_spent_per_visit_last_3_months]]&lt;=6700),1,0)</f>
        <v>0</v>
      </c>
      <c r="AS712">
        <v>1</v>
      </c>
      <c r="AT712">
        <v>18</v>
      </c>
      <c r="AU712">
        <f>IF(AND(Table13[[#This Row],[Age]]&gt;=18,Table13[[#This Row],[Age]]&lt;=25),1,0)</f>
        <v>1</v>
      </c>
      <c r="AV712">
        <f>IF(AND(Table13[[#This Row],[Age]]&gt;=26,Table13[[#This Row],[Age]]&lt;=35),1,0)</f>
        <v>0</v>
      </c>
      <c r="AW712">
        <f>IF(AND(Table13[[#This Row],[Age]]&gt;=36,Table13[[#This Row],[Age]]&lt;=45),1,0)</f>
        <v>0</v>
      </c>
      <c r="AX712">
        <f>IF(AND(Table13[[#This Row],[Age]]&gt;=46,Table13[[#This Row],[Age]]&lt;=55),1,0)</f>
        <v>0</v>
      </c>
      <c r="AY712">
        <f>IF(AND(Table13[[#This Row],[Age]]&gt;=56,Table13[[#This Row],[Age]]&lt;=67),1,0)</f>
        <v>0</v>
      </c>
      <c r="AZ712" t="s">
        <v>24</v>
      </c>
      <c r="BA712">
        <f>IF(Table13[[#This Row],[Marital Status]]="Married",1,0)</f>
        <v>0</v>
      </c>
      <c r="BB712">
        <f>IF(Table13[[#This Row],[Marital Status]]="Single",1,0)</f>
        <v>1</v>
      </c>
      <c r="BC712" t="s">
        <v>27</v>
      </c>
      <c r="BD712">
        <f>IF(Table13[[#This Row],[gender]]="Male",1,0)</f>
        <v>1</v>
      </c>
      <c r="BE712">
        <f>IF(Table13[[#This Row],[gender]]="Female",1,0)</f>
        <v>0</v>
      </c>
      <c r="BF712" t="s">
        <v>22</v>
      </c>
      <c r="BG712">
        <f>IF(Table13[[#This Row],[Highest level of Education]]="Did not attend school",1,0)</f>
        <v>0</v>
      </c>
      <c r="BH712">
        <f>IF(Table13[[#This Row],[Highest level of Education]]="K12 completed",1,0)</f>
        <v>1</v>
      </c>
      <c r="BI712">
        <f>IF(Table13[[#This Row],[Highest level of Education]]="High School Completed",1,0)</f>
        <v>0</v>
      </c>
      <c r="BJ712">
        <f>IF(Table13[[#This Row],[Highest level of Education]]="Technical Diploma/Partially completed College",1,0)</f>
        <v>0</v>
      </c>
      <c r="BK712">
        <f>IF(Table13[[#This Row],[Highest level of Education]]="University/College Degree",1,0)</f>
        <v>0</v>
      </c>
      <c r="BL712">
        <f>IF(Table13[[#This Row],[Highest level of Education]]="Post-graduate education",1,0)</f>
        <v>0</v>
      </c>
      <c r="BM712">
        <v>0</v>
      </c>
      <c r="BN712">
        <v>5</v>
      </c>
      <c r="BO712" t="s">
        <v>1</v>
      </c>
      <c r="BP712">
        <f>IF(Table13[[#This Row],[Monthly_Income 1_5500 2_8000 3_11000 4_15000 5_20000 6_27000 7_35000 8_5000 9_51000 98_0]]=1,1,0)</f>
        <v>0</v>
      </c>
      <c r="BQ712">
        <f>IF(Table13[[#This Row],[Monthly_Income 1_5500 2_8000 3_11000 4_15000 5_20000 6_27000 7_35000 8_5000 9_51000 98_0]]=2,1,0)</f>
        <v>0</v>
      </c>
      <c r="BR712">
        <f>IF(Table13[[#This Row],[Monthly_Income 1_5500 2_8000 3_11000 4_15000 5_20000 6_27000 7_35000 8_5000 9_51000 98_0]]=3,1,0)</f>
        <v>0</v>
      </c>
      <c r="BS712">
        <f>IF(Table13[[#This Row],[Monthly_Income 1_5500 2_8000 3_11000 4_15000 5_20000 6_27000 7_35000 8_5000 9_51000 98_0]]=4,1,0)</f>
        <v>0</v>
      </c>
      <c r="BT712">
        <f>IF(Table13[[#This Row],[Monthly_Income 1_5500 2_8000 3_11000 4_15000 5_20000 6_27000 7_35000 8_5000 9_51000 98_0]]=5,1,0)</f>
        <v>0</v>
      </c>
      <c r="BU712">
        <f>IF(Table13[[#This Row],[Monthly_Income 1_5500 2_8000 3_11000 4_15000 5_20000 6_27000 7_35000 8_5000 9_51000 98_0]]=6,1,0)</f>
        <v>0</v>
      </c>
      <c r="BV712">
        <f>IF(Table13[[#This Row],[Monthly_Income 1_5500 2_8000 3_11000 4_15000 5_20000 6_27000 7_35000 8_5000 9_51000 98_0]]=7,1,0)</f>
        <v>0</v>
      </c>
      <c r="BW712">
        <f>IF(Table13[[#This Row],[Monthly_Income 1_5500 2_8000 3_11000 4_15000 5_20000 6_27000 7_35000 8_5000 9_51000 98_0]]=8,1,0)</f>
        <v>0</v>
      </c>
      <c r="BX712">
        <f>IF(Table13[[#This Row],[Monthly_Income 1_5500 2_8000 3_11000 4_15000 5_20000 6_27000 7_35000 8_5000 9_51000 98_0]]=9,1,0)</f>
        <v>0</v>
      </c>
      <c r="BY712">
        <f>IF(Table13[[#This Row],[Monthly_Income 1_5500 2_8000 3_11000 4_15000 5_20000 6_27000 7_35000 8_5000 9_51000 98_0]]=98,1,0)</f>
        <v>0</v>
      </c>
      <c r="BZ712">
        <v>97</v>
      </c>
      <c r="CA712">
        <f>IF(Table13[[#This Row],[Monthly_Household_Income]]=1,1,0)</f>
        <v>0</v>
      </c>
      <c r="CB712">
        <f>IF(Table13[[#This Row],[Monthly_Household_Income]]=2,1,0)</f>
        <v>0</v>
      </c>
      <c r="CC712">
        <f>IF(Table13[[#This Row],[Monthly_Household_Income]]=3,1,0)</f>
        <v>0</v>
      </c>
      <c r="CD712">
        <f>IF(Table13[[#This Row],[Monthly_Household_Income]]=4,1,0)</f>
        <v>0</v>
      </c>
      <c r="CE712">
        <f>IF(Table13[[#This Row],[Monthly_Household_Income]]=5,1,0)</f>
        <v>0</v>
      </c>
      <c r="CF712">
        <f>IF(Table13[[#This Row],[Monthly_Household_Income]]=6,1,0)</f>
        <v>0</v>
      </c>
      <c r="CG712">
        <f>IF(Table13[[#This Row],[Monthly_Household_Income]]=7,1,0)</f>
        <v>0</v>
      </c>
      <c r="CH712">
        <f>IF(Table13[[#This Row],[Monthly_Household_Income]]=8,1,0)</f>
        <v>0</v>
      </c>
      <c r="CI712">
        <f>IF(Table13[[#This Row],[Monthly_Household_Income]]=9,1,0)</f>
        <v>0</v>
      </c>
      <c r="CJ712">
        <f>IF(Table13[[#This Row],[Monthly_Household_Income]]=98,1,0)</f>
        <v>0</v>
      </c>
    </row>
    <row r="713" spans="1:88">
      <c r="A713">
        <v>2605</v>
      </c>
      <c r="B713" s="1">
        <v>43068</v>
      </c>
      <c r="C713" t="s">
        <v>33</v>
      </c>
      <c r="D713">
        <v>8</v>
      </c>
      <c r="E713">
        <v>9</v>
      </c>
      <c r="F713">
        <v>9</v>
      </c>
      <c r="G713">
        <v>7</v>
      </c>
      <c r="H713">
        <v>8</v>
      </c>
      <c r="I713">
        <v>8</v>
      </c>
      <c r="J713" t="s">
        <v>16</v>
      </c>
      <c r="K713">
        <v>8</v>
      </c>
      <c r="L713">
        <v>9</v>
      </c>
      <c r="M713">
        <v>8</v>
      </c>
      <c r="N713">
        <v>6</v>
      </c>
      <c r="O713">
        <v>7</v>
      </c>
      <c r="P713">
        <v>9</v>
      </c>
      <c r="Q713">
        <v>7</v>
      </c>
      <c r="R713">
        <v>6</v>
      </c>
      <c r="S713">
        <v>8</v>
      </c>
      <c r="T713">
        <v>8</v>
      </c>
      <c r="U713">
        <v>7</v>
      </c>
      <c r="V713">
        <v>6</v>
      </c>
      <c r="W713">
        <v>0</v>
      </c>
      <c r="X713">
        <v>0</v>
      </c>
      <c r="Y713">
        <v>7</v>
      </c>
      <c r="Z713">
        <v>7</v>
      </c>
      <c r="AA713">
        <v>7</v>
      </c>
      <c r="AB713">
        <v>7</v>
      </c>
      <c r="AC713">
        <v>1</v>
      </c>
      <c r="AD713">
        <f>IF(Table13[[#This Row],[payment]]=1,1,0)</f>
        <v>1</v>
      </c>
      <c r="AE713">
        <f>IF(Table13[[#This Row],[payment]]=2,1,0)</f>
        <v>0</v>
      </c>
      <c r="AF713">
        <f>IF(Table13[[#This Row],[payment]]=3,1,0)</f>
        <v>0</v>
      </c>
      <c r="AG713">
        <v>1</v>
      </c>
      <c r="AH713">
        <f>IF(Table13[[#This Row],[method_payment]]=1,1,0)</f>
        <v>1</v>
      </c>
      <c r="AI713">
        <f>IF(Table13[[#This Row],[method_payment]]=2,1,0)</f>
        <v>0</v>
      </c>
      <c r="AJ713">
        <f>IF(Table13[[#This Row],[method_payment]]=3,1,0)</f>
        <v>0</v>
      </c>
      <c r="AK713">
        <f>IF(Table13[[#This Row],[method_payment]]=5,1,0)</f>
        <v>0</v>
      </c>
      <c r="AL713">
        <f>IF(Table13[[#This Row],[method_payment]]=6,1,0)</f>
        <v>0</v>
      </c>
      <c r="AM713" t="s">
        <v>16</v>
      </c>
      <c r="AN713" t="s">
        <v>16</v>
      </c>
      <c r="AO713">
        <v>9</v>
      </c>
      <c r="AP713" s="2">
        <v>258.32</v>
      </c>
      <c r="AQ713" s="3">
        <f>IF(AND(Table13[[#This Row],[Average_amount_spent_per_visit_last_3_months]]&gt;=1,Table13[[#This Row],[Average_amount_spent_per_visit_last_3_months]]&lt;=999),1,0)</f>
        <v>1</v>
      </c>
      <c r="AR713" s="3">
        <f>IF(AND(Table13[[#This Row],[Average_amount_spent_per_visit_last_3_months]]&gt;=1000,Table13[[#This Row],[Average_amount_spent_per_visit_last_3_months]]&lt;=6700),1,0)</f>
        <v>0</v>
      </c>
      <c r="AS713">
        <v>3</v>
      </c>
      <c r="AT713">
        <v>57</v>
      </c>
      <c r="AU713">
        <f>IF(AND(Table13[[#This Row],[Age]]&gt;=18,Table13[[#This Row],[Age]]&lt;=25),1,0)</f>
        <v>0</v>
      </c>
      <c r="AV713">
        <f>IF(AND(Table13[[#This Row],[Age]]&gt;=26,Table13[[#This Row],[Age]]&lt;=35),1,0)</f>
        <v>0</v>
      </c>
      <c r="AW713">
        <f>IF(AND(Table13[[#This Row],[Age]]&gt;=36,Table13[[#This Row],[Age]]&lt;=45),1,0)</f>
        <v>0</v>
      </c>
      <c r="AX713">
        <f>IF(AND(Table13[[#This Row],[Age]]&gt;=46,Table13[[#This Row],[Age]]&lt;=55),1,0)</f>
        <v>0</v>
      </c>
      <c r="AY713">
        <f>IF(AND(Table13[[#This Row],[Age]]&gt;=56,Table13[[#This Row],[Age]]&lt;=67),1,0)</f>
        <v>1</v>
      </c>
      <c r="AZ713" t="s">
        <v>25</v>
      </c>
      <c r="BA713">
        <f>IF(Table13[[#This Row],[Marital Status]]="Married",1,0)</f>
        <v>1</v>
      </c>
      <c r="BB713">
        <f>IF(Table13[[#This Row],[Marital Status]]="Single",1,0)</f>
        <v>0</v>
      </c>
      <c r="BC713" t="s">
        <v>28</v>
      </c>
      <c r="BD713">
        <f>IF(Table13[[#This Row],[gender]]="Male",1,0)</f>
        <v>0</v>
      </c>
      <c r="BE713">
        <f>IF(Table13[[#This Row],[gender]]="Female",1,0)</f>
        <v>1</v>
      </c>
      <c r="BF713" t="s">
        <v>21</v>
      </c>
      <c r="BG713">
        <f>IF(Table13[[#This Row],[Highest level of Education]]="Did not attend school",1,0)</f>
        <v>1</v>
      </c>
      <c r="BH713">
        <f>IF(Table13[[#This Row],[Highest level of Education]]="K12 completed",1,0)</f>
        <v>0</v>
      </c>
      <c r="BI713">
        <f>IF(Table13[[#This Row],[Highest level of Education]]="High School Completed",1,0)</f>
        <v>0</v>
      </c>
      <c r="BJ713">
        <f>IF(Table13[[#This Row],[Highest level of Education]]="Technical Diploma/Partially completed College",1,0)</f>
        <v>0</v>
      </c>
      <c r="BK713">
        <f>IF(Table13[[#This Row],[Highest level of Education]]="University/College Degree",1,0)</f>
        <v>0</v>
      </c>
      <c r="BL713">
        <f>IF(Table13[[#This Row],[Highest level of Education]]="Post-graduate education",1,0)</f>
        <v>0</v>
      </c>
      <c r="BM713">
        <v>1</v>
      </c>
      <c r="BN713">
        <v>3</v>
      </c>
      <c r="BO713" t="s">
        <v>1</v>
      </c>
      <c r="BP713">
        <f>IF(Table13[[#This Row],[Monthly_Income 1_5500 2_8000 3_11000 4_15000 5_20000 6_27000 7_35000 8_5000 9_51000 98_0]]=1,1,0)</f>
        <v>0</v>
      </c>
      <c r="BQ713">
        <f>IF(Table13[[#This Row],[Monthly_Income 1_5500 2_8000 3_11000 4_15000 5_20000 6_27000 7_35000 8_5000 9_51000 98_0]]=2,1,0)</f>
        <v>0</v>
      </c>
      <c r="BR713">
        <f>IF(Table13[[#This Row],[Monthly_Income 1_5500 2_8000 3_11000 4_15000 5_20000 6_27000 7_35000 8_5000 9_51000 98_0]]=3,1,0)</f>
        <v>0</v>
      </c>
      <c r="BS713">
        <f>IF(Table13[[#This Row],[Monthly_Income 1_5500 2_8000 3_11000 4_15000 5_20000 6_27000 7_35000 8_5000 9_51000 98_0]]=4,1,0)</f>
        <v>0</v>
      </c>
      <c r="BT713">
        <f>IF(Table13[[#This Row],[Monthly_Income 1_5500 2_8000 3_11000 4_15000 5_20000 6_27000 7_35000 8_5000 9_51000 98_0]]=5,1,0)</f>
        <v>0</v>
      </c>
      <c r="BU713">
        <f>IF(Table13[[#This Row],[Monthly_Income 1_5500 2_8000 3_11000 4_15000 5_20000 6_27000 7_35000 8_5000 9_51000 98_0]]=6,1,0)</f>
        <v>0</v>
      </c>
      <c r="BV713">
        <f>IF(Table13[[#This Row],[Monthly_Income 1_5500 2_8000 3_11000 4_15000 5_20000 6_27000 7_35000 8_5000 9_51000 98_0]]=7,1,0)</f>
        <v>0</v>
      </c>
      <c r="BW713">
        <f>IF(Table13[[#This Row],[Monthly_Income 1_5500 2_8000 3_11000 4_15000 5_20000 6_27000 7_35000 8_5000 9_51000 98_0]]=8,1,0)</f>
        <v>0</v>
      </c>
      <c r="BX713">
        <f>IF(Table13[[#This Row],[Monthly_Income 1_5500 2_8000 3_11000 4_15000 5_20000 6_27000 7_35000 8_5000 9_51000 98_0]]=9,1,0)</f>
        <v>0</v>
      </c>
      <c r="BY713">
        <f>IF(Table13[[#This Row],[Monthly_Income 1_5500 2_8000 3_11000 4_15000 5_20000 6_27000 7_35000 8_5000 9_51000 98_0]]=98,1,0)</f>
        <v>0</v>
      </c>
      <c r="BZ713">
        <v>5</v>
      </c>
      <c r="CA713">
        <f>IF(Table13[[#This Row],[Monthly_Household_Income]]=1,1,0)</f>
        <v>0</v>
      </c>
      <c r="CB713">
        <f>IF(Table13[[#This Row],[Monthly_Household_Income]]=2,1,0)</f>
        <v>0</v>
      </c>
      <c r="CC713">
        <f>IF(Table13[[#This Row],[Monthly_Household_Income]]=3,1,0)</f>
        <v>0</v>
      </c>
      <c r="CD713">
        <f>IF(Table13[[#This Row],[Monthly_Household_Income]]=4,1,0)</f>
        <v>0</v>
      </c>
      <c r="CE713">
        <f>IF(Table13[[#This Row],[Monthly_Household_Income]]=5,1,0)</f>
        <v>1</v>
      </c>
      <c r="CF713">
        <f>IF(Table13[[#This Row],[Monthly_Household_Income]]=6,1,0)</f>
        <v>0</v>
      </c>
      <c r="CG713">
        <f>IF(Table13[[#This Row],[Monthly_Household_Income]]=7,1,0)</f>
        <v>0</v>
      </c>
      <c r="CH713">
        <f>IF(Table13[[#This Row],[Monthly_Household_Income]]=8,1,0)</f>
        <v>0</v>
      </c>
      <c r="CI713">
        <f>IF(Table13[[#This Row],[Monthly_Household_Income]]=9,1,0)</f>
        <v>0</v>
      </c>
      <c r="CJ713">
        <f>IF(Table13[[#This Row],[Monthly_Household_Income]]=98,1,0)</f>
        <v>0</v>
      </c>
    </row>
    <row r="714" spans="1:88">
      <c r="A714">
        <v>2607</v>
      </c>
      <c r="B714" s="1">
        <v>42959</v>
      </c>
      <c r="C714" t="s">
        <v>12</v>
      </c>
      <c r="D714">
        <v>8</v>
      </c>
      <c r="E714">
        <v>9</v>
      </c>
      <c r="F714">
        <v>8</v>
      </c>
      <c r="G714">
        <v>8</v>
      </c>
      <c r="H714">
        <v>8</v>
      </c>
      <c r="I714">
        <v>8</v>
      </c>
      <c r="J714" t="s">
        <v>16</v>
      </c>
      <c r="K714">
        <v>9</v>
      </c>
      <c r="L714">
        <v>7</v>
      </c>
      <c r="M714">
        <v>8</v>
      </c>
      <c r="N714">
        <v>8</v>
      </c>
      <c r="O714">
        <v>9</v>
      </c>
      <c r="P714">
        <v>7</v>
      </c>
      <c r="Q714">
        <v>7</v>
      </c>
      <c r="R714">
        <v>9</v>
      </c>
      <c r="S714">
        <v>8</v>
      </c>
      <c r="T714">
        <v>8</v>
      </c>
      <c r="U714">
        <v>7</v>
      </c>
      <c r="V714">
        <v>7</v>
      </c>
      <c r="W714">
        <v>9</v>
      </c>
      <c r="X714">
        <v>7</v>
      </c>
      <c r="Y714">
        <v>8</v>
      </c>
      <c r="Z714">
        <v>8</v>
      </c>
      <c r="AA714">
        <v>7</v>
      </c>
      <c r="AB714">
        <v>8</v>
      </c>
      <c r="AC714">
        <v>1</v>
      </c>
      <c r="AD714">
        <f>IF(Table13[[#This Row],[payment]]=1,1,0)</f>
        <v>1</v>
      </c>
      <c r="AE714">
        <f>IF(Table13[[#This Row],[payment]]=2,1,0)</f>
        <v>0</v>
      </c>
      <c r="AF714">
        <f>IF(Table13[[#This Row],[payment]]=3,1,0)</f>
        <v>0</v>
      </c>
      <c r="AG714">
        <v>6</v>
      </c>
      <c r="AH714">
        <f>IF(Table13[[#This Row],[method_payment]]=1,1,0)</f>
        <v>0</v>
      </c>
      <c r="AI714">
        <f>IF(Table13[[#This Row],[method_payment]]=2,1,0)</f>
        <v>0</v>
      </c>
      <c r="AJ714">
        <f>IF(Table13[[#This Row],[method_payment]]=3,1,0)</f>
        <v>0</v>
      </c>
      <c r="AK714">
        <f>IF(Table13[[#This Row],[method_payment]]=5,1,0)</f>
        <v>0</v>
      </c>
      <c r="AL714">
        <f>IF(Table13[[#This Row],[method_payment]]=6,1,0)</f>
        <v>1</v>
      </c>
      <c r="AM714" t="s">
        <v>16</v>
      </c>
      <c r="AN714" t="s">
        <v>15</v>
      </c>
      <c r="AO714">
        <v>2</v>
      </c>
      <c r="AP714" s="2">
        <v>147.54</v>
      </c>
      <c r="AQ714" s="3">
        <f>IF(AND(Table13[[#This Row],[Average_amount_spent_per_visit_last_3_months]]&gt;=1,Table13[[#This Row],[Average_amount_spent_per_visit_last_3_months]]&lt;=999),1,0)</f>
        <v>1</v>
      </c>
      <c r="AR714" s="3">
        <f>IF(AND(Table13[[#This Row],[Average_amount_spent_per_visit_last_3_months]]&gt;=1000,Table13[[#This Row],[Average_amount_spent_per_visit_last_3_months]]&lt;=6700),1,0)</f>
        <v>0</v>
      </c>
      <c r="AS714">
        <v>2</v>
      </c>
      <c r="AT714">
        <v>26</v>
      </c>
      <c r="AU714">
        <f>IF(AND(Table13[[#This Row],[Age]]&gt;=18,Table13[[#This Row],[Age]]&lt;=25),1,0)</f>
        <v>0</v>
      </c>
      <c r="AV714">
        <f>IF(AND(Table13[[#This Row],[Age]]&gt;=26,Table13[[#This Row],[Age]]&lt;=35),1,0)</f>
        <v>1</v>
      </c>
      <c r="AW714">
        <f>IF(AND(Table13[[#This Row],[Age]]&gt;=36,Table13[[#This Row],[Age]]&lt;=45),1,0)</f>
        <v>0</v>
      </c>
      <c r="AX714">
        <f>IF(AND(Table13[[#This Row],[Age]]&gt;=46,Table13[[#This Row],[Age]]&lt;=55),1,0)</f>
        <v>0</v>
      </c>
      <c r="AY714">
        <f>IF(AND(Table13[[#This Row],[Age]]&gt;=56,Table13[[#This Row],[Age]]&lt;=67),1,0)</f>
        <v>0</v>
      </c>
      <c r="AZ714" t="s">
        <v>25</v>
      </c>
      <c r="BA714">
        <f>IF(Table13[[#This Row],[Marital Status]]="Married",1,0)</f>
        <v>1</v>
      </c>
      <c r="BB714">
        <f>IF(Table13[[#This Row],[Marital Status]]="Single",1,0)</f>
        <v>0</v>
      </c>
      <c r="BC714" t="s">
        <v>28</v>
      </c>
      <c r="BD714">
        <f>IF(Table13[[#This Row],[gender]]="Male",1,0)</f>
        <v>0</v>
      </c>
      <c r="BE714">
        <f>IF(Table13[[#This Row],[gender]]="Female",1,0)</f>
        <v>1</v>
      </c>
      <c r="BF714" t="s">
        <v>23</v>
      </c>
      <c r="BG714">
        <f>IF(Table13[[#This Row],[Highest level of Education]]="Did not attend school",1,0)</f>
        <v>0</v>
      </c>
      <c r="BH714">
        <f>IF(Table13[[#This Row],[Highest level of Education]]="K12 completed",1,0)</f>
        <v>0</v>
      </c>
      <c r="BI714">
        <f>IF(Table13[[#This Row],[Highest level of Education]]="High School Completed",1,0)</f>
        <v>0</v>
      </c>
      <c r="BJ714">
        <f>IF(Table13[[#This Row],[Highest level of Education]]="Technical Diploma/Partially completed College",1,0)</f>
        <v>1</v>
      </c>
      <c r="BK714">
        <f>IF(Table13[[#This Row],[Highest level of Education]]="University/College Degree",1,0)</f>
        <v>0</v>
      </c>
      <c r="BL714">
        <f>IF(Table13[[#This Row],[Highest level of Education]]="Post-graduate education",1,0)</f>
        <v>0</v>
      </c>
      <c r="BM714">
        <v>3</v>
      </c>
      <c r="BN714">
        <v>1</v>
      </c>
      <c r="BO714">
        <v>2</v>
      </c>
      <c r="BP714">
        <f>IF(Table13[[#This Row],[Monthly_Income 1_5500 2_8000 3_11000 4_15000 5_20000 6_27000 7_35000 8_5000 9_51000 98_0]]=1,1,0)</f>
        <v>0</v>
      </c>
      <c r="BQ714">
        <f>IF(Table13[[#This Row],[Monthly_Income 1_5500 2_8000 3_11000 4_15000 5_20000 6_27000 7_35000 8_5000 9_51000 98_0]]=2,1,0)</f>
        <v>1</v>
      </c>
      <c r="BR714">
        <f>IF(Table13[[#This Row],[Monthly_Income 1_5500 2_8000 3_11000 4_15000 5_20000 6_27000 7_35000 8_5000 9_51000 98_0]]=3,1,0)</f>
        <v>0</v>
      </c>
      <c r="BS714">
        <f>IF(Table13[[#This Row],[Monthly_Income 1_5500 2_8000 3_11000 4_15000 5_20000 6_27000 7_35000 8_5000 9_51000 98_0]]=4,1,0)</f>
        <v>0</v>
      </c>
      <c r="BT714">
        <f>IF(Table13[[#This Row],[Monthly_Income 1_5500 2_8000 3_11000 4_15000 5_20000 6_27000 7_35000 8_5000 9_51000 98_0]]=5,1,0)</f>
        <v>0</v>
      </c>
      <c r="BU714">
        <f>IF(Table13[[#This Row],[Monthly_Income 1_5500 2_8000 3_11000 4_15000 5_20000 6_27000 7_35000 8_5000 9_51000 98_0]]=6,1,0)</f>
        <v>0</v>
      </c>
      <c r="BV714">
        <f>IF(Table13[[#This Row],[Monthly_Income 1_5500 2_8000 3_11000 4_15000 5_20000 6_27000 7_35000 8_5000 9_51000 98_0]]=7,1,0)</f>
        <v>0</v>
      </c>
      <c r="BW714">
        <f>IF(Table13[[#This Row],[Monthly_Income 1_5500 2_8000 3_11000 4_15000 5_20000 6_27000 7_35000 8_5000 9_51000 98_0]]=8,1,0)</f>
        <v>0</v>
      </c>
      <c r="BX714">
        <f>IF(Table13[[#This Row],[Monthly_Income 1_5500 2_8000 3_11000 4_15000 5_20000 6_27000 7_35000 8_5000 9_51000 98_0]]=9,1,0)</f>
        <v>0</v>
      </c>
      <c r="BY714">
        <f>IF(Table13[[#This Row],[Monthly_Income 1_5500 2_8000 3_11000 4_15000 5_20000 6_27000 7_35000 8_5000 9_51000 98_0]]=98,1,0)</f>
        <v>0</v>
      </c>
      <c r="BZ714">
        <v>5</v>
      </c>
      <c r="CA714">
        <f>IF(Table13[[#This Row],[Monthly_Household_Income]]=1,1,0)</f>
        <v>0</v>
      </c>
      <c r="CB714">
        <f>IF(Table13[[#This Row],[Monthly_Household_Income]]=2,1,0)</f>
        <v>0</v>
      </c>
      <c r="CC714">
        <f>IF(Table13[[#This Row],[Monthly_Household_Income]]=3,1,0)</f>
        <v>0</v>
      </c>
      <c r="CD714">
        <f>IF(Table13[[#This Row],[Monthly_Household_Income]]=4,1,0)</f>
        <v>0</v>
      </c>
      <c r="CE714">
        <f>IF(Table13[[#This Row],[Monthly_Household_Income]]=5,1,0)</f>
        <v>1</v>
      </c>
      <c r="CF714">
        <f>IF(Table13[[#This Row],[Monthly_Household_Income]]=6,1,0)</f>
        <v>0</v>
      </c>
      <c r="CG714">
        <f>IF(Table13[[#This Row],[Monthly_Household_Income]]=7,1,0)</f>
        <v>0</v>
      </c>
      <c r="CH714">
        <f>IF(Table13[[#This Row],[Monthly_Household_Income]]=8,1,0)</f>
        <v>0</v>
      </c>
      <c r="CI714">
        <f>IF(Table13[[#This Row],[Monthly_Household_Income]]=9,1,0)</f>
        <v>0</v>
      </c>
      <c r="CJ714">
        <f>IF(Table13[[#This Row],[Monthly_Household_Income]]=98,1,0)</f>
        <v>0</v>
      </c>
    </row>
    <row r="715" spans="1:88">
      <c r="A715">
        <v>2609</v>
      </c>
      <c r="B715" s="1">
        <v>43099</v>
      </c>
      <c r="C715" t="s">
        <v>38</v>
      </c>
      <c r="D715">
        <v>7</v>
      </c>
      <c r="E715">
        <v>7</v>
      </c>
      <c r="F715">
        <v>7</v>
      </c>
      <c r="G715">
        <v>7</v>
      </c>
      <c r="H715">
        <v>7</v>
      </c>
      <c r="I715">
        <v>7</v>
      </c>
      <c r="J715" t="s">
        <v>15</v>
      </c>
      <c r="K715">
        <v>8</v>
      </c>
      <c r="L715">
        <v>6</v>
      </c>
      <c r="M715">
        <v>7</v>
      </c>
      <c r="N715">
        <v>7</v>
      </c>
      <c r="O715">
        <v>6</v>
      </c>
      <c r="P715">
        <v>8</v>
      </c>
      <c r="Q715">
        <v>7</v>
      </c>
      <c r="R715">
        <v>8</v>
      </c>
      <c r="S715">
        <v>7</v>
      </c>
      <c r="T715">
        <v>7</v>
      </c>
      <c r="U715">
        <v>6</v>
      </c>
      <c r="V715">
        <v>8</v>
      </c>
      <c r="W715">
        <v>6</v>
      </c>
      <c r="X715">
        <v>8</v>
      </c>
      <c r="Y715">
        <v>7</v>
      </c>
      <c r="Z715">
        <v>7</v>
      </c>
      <c r="AA715">
        <v>8</v>
      </c>
      <c r="AB715">
        <v>7</v>
      </c>
      <c r="AC715">
        <v>2</v>
      </c>
      <c r="AD715">
        <f>IF(Table13[[#This Row],[payment]]=1,1,0)</f>
        <v>0</v>
      </c>
      <c r="AE715">
        <f>IF(Table13[[#This Row],[payment]]=2,1,0)</f>
        <v>1</v>
      </c>
      <c r="AF715">
        <f>IF(Table13[[#This Row],[payment]]=3,1,0)</f>
        <v>0</v>
      </c>
      <c r="AG715">
        <v>1</v>
      </c>
      <c r="AH715">
        <f>IF(Table13[[#This Row],[method_payment]]=1,1,0)</f>
        <v>1</v>
      </c>
      <c r="AI715">
        <f>IF(Table13[[#This Row],[method_payment]]=2,1,0)</f>
        <v>0</v>
      </c>
      <c r="AJ715">
        <f>IF(Table13[[#This Row],[method_payment]]=3,1,0)</f>
        <v>0</v>
      </c>
      <c r="AK715">
        <f>IF(Table13[[#This Row],[method_payment]]=5,1,0)</f>
        <v>0</v>
      </c>
      <c r="AL715">
        <f>IF(Table13[[#This Row],[method_payment]]=6,1,0)</f>
        <v>0</v>
      </c>
      <c r="AM715" t="s">
        <v>16</v>
      </c>
      <c r="AN715" t="s">
        <v>16</v>
      </c>
      <c r="AO715">
        <v>1</v>
      </c>
      <c r="AP715" s="2">
        <v>792.98</v>
      </c>
      <c r="AQ715" s="3">
        <f>IF(AND(Table13[[#This Row],[Average_amount_spent_per_visit_last_3_months]]&gt;=1,Table13[[#This Row],[Average_amount_spent_per_visit_last_3_months]]&lt;=999),1,0)</f>
        <v>1</v>
      </c>
      <c r="AR715" s="3">
        <f>IF(AND(Table13[[#This Row],[Average_amount_spent_per_visit_last_3_months]]&gt;=1000,Table13[[#This Row],[Average_amount_spent_per_visit_last_3_months]]&lt;=6700),1,0)</f>
        <v>0</v>
      </c>
      <c r="AS715">
        <v>3</v>
      </c>
      <c r="AT715">
        <v>44</v>
      </c>
      <c r="AU715">
        <f>IF(AND(Table13[[#This Row],[Age]]&gt;=18,Table13[[#This Row],[Age]]&lt;=25),1,0)</f>
        <v>0</v>
      </c>
      <c r="AV715">
        <f>IF(AND(Table13[[#This Row],[Age]]&gt;=26,Table13[[#This Row],[Age]]&lt;=35),1,0)</f>
        <v>0</v>
      </c>
      <c r="AW715">
        <f>IF(AND(Table13[[#This Row],[Age]]&gt;=36,Table13[[#This Row],[Age]]&lt;=45),1,0)</f>
        <v>1</v>
      </c>
      <c r="AX715">
        <f>IF(AND(Table13[[#This Row],[Age]]&gt;=46,Table13[[#This Row],[Age]]&lt;=55),1,0)</f>
        <v>0</v>
      </c>
      <c r="AY715">
        <f>IF(AND(Table13[[#This Row],[Age]]&gt;=56,Table13[[#This Row],[Age]]&lt;=67),1,0)</f>
        <v>0</v>
      </c>
      <c r="AZ715" t="s">
        <v>25</v>
      </c>
      <c r="BA715">
        <f>IF(Table13[[#This Row],[Marital Status]]="Married",1,0)</f>
        <v>1</v>
      </c>
      <c r="BB715">
        <f>IF(Table13[[#This Row],[Marital Status]]="Single",1,0)</f>
        <v>0</v>
      </c>
      <c r="BC715" t="s">
        <v>27</v>
      </c>
      <c r="BD715">
        <f>IF(Table13[[#This Row],[gender]]="Male",1,0)</f>
        <v>1</v>
      </c>
      <c r="BE715">
        <f>IF(Table13[[#This Row],[gender]]="Female",1,0)</f>
        <v>0</v>
      </c>
      <c r="BF715" t="s">
        <v>19</v>
      </c>
      <c r="BG715">
        <f>IF(Table13[[#This Row],[Highest level of Education]]="Did not attend school",1,0)</f>
        <v>0</v>
      </c>
      <c r="BH715">
        <f>IF(Table13[[#This Row],[Highest level of Education]]="K12 completed",1,0)</f>
        <v>0</v>
      </c>
      <c r="BI715">
        <f>IF(Table13[[#This Row],[Highest level of Education]]="High School Completed",1,0)</f>
        <v>0</v>
      </c>
      <c r="BJ715">
        <f>IF(Table13[[#This Row],[Highest level of Education]]="Technical Diploma/Partially completed College",1,0)</f>
        <v>0</v>
      </c>
      <c r="BK715">
        <f>IF(Table13[[#This Row],[Highest level of Education]]="University/College Degree",1,0)</f>
        <v>1</v>
      </c>
      <c r="BL715">
        <f>IF(Table13[[#This Row],[Highest level of Education]]="Post-graduate education",1,0)</f>
        <v>0</v>
      </c>
      <c r="BM715">
        <v>4</v>
      </c>
      <c r="BN715">
        <v>1</v>
      </c>
      <c r="BO715">
        <v>6</v>
      </c>
      <c r="BP715">
        <f>IF(Table13[[#This Row],[Monthly_Income 1_5500 2_8000 3_11000 4_15000 5_20000 6_27000 7_35000 8_5000 9_51000 98_0]]=1,1,0)</f>
        <v>0</v>
      </c>
      <c r="BQ715">
        <f>IF(Table13[[#This Row],[Monthly_Income 1_5500 2_8000 3_11000 4_15000 5_20000 6_27000 7_35000 8_5000 9_51000 98_0]]=2,1,0)</f>
        <v>0</v>
      </c>
      <c r="BR715">
        <f>IF(Table13[[#This Row],[Monthly_Income 1_5500 2_8000 3_11000 4_15000 5_20000 6_27000 7_35000 8_5000 9_51000 98_0]]=3,1,0)</f>
        <v>0</v>
      </c>
      <c r="BS715">
        <f>IF(Table13[[#This Row],[Monthly_Income 1_5500 2_8000 3_11000 4_15000 5_20000 6_27000 7_35000 8_5000 9_51000 98_0]]=4,1,0)</f>
        <v>0</v>
      </c>
      <c r="BT715">
        <f>IF(Table13[[#This Row],[Monthly_Income 1_5500 2_8000 3_11000 4_15000 5_20000 6_27000 7_35000 8_5000 9_51000 98_0]]=5,1,0)</f>
        <v>0</v>
      </c>
      <c r="BU715">
        <f>IF(Table13[[#This Row],[Monthly_Income 1_5500 2_8000 3_11000 4_15000 5_20000 6_27000 7_35000 8_5000 9_51000 98_0]]=6,1,0)</f>
        <v>1</v>
      </c>
      <c r="BV715">
        <f>IF(Table13[[#This Row],[Monthly_Income 1_5500 2_8000 3_11000 4_15000 5_20000 6_27000 7_35000 8_5000 9_51000 98_0]]=7,1,0)</f>
        <v>0</v>
      </c>
      <c r="BW715">
        <f>IF(Table13[[#This Row],[Monthly_Income 1_5500 2_8000 3_11000 4_15000 5_20000 6_27000 7_35000 8_5000 9_51000 98_0]]=8,1,0)</f>
        <v>0</v>
      </c>
      <c r="BX715">
        <f>IF(Table13[[#This Row],[Monthly_Income 1_5500 2_8000 3_11000 4_15000 5_20000 6_27000 7_35000 8_5000 9_51000 98_0]]=9,1,0)</f>
        <v>0</v>
      </c>
      <c r="BY715">
        <f>IF(Table13[[#This Row],[Monthly_Income 1_5500 2_8000 3_11000 4_15000 5_20000 6_27000 7_35000 8_5000 9_51000 98_0]]=98,1,0)</f>
        <v>0</v>
      </c>
      <c r="BZ715">
        <v>7</v>
      </c>
      <c r="CA715">
        <f>IF(Table13[[#This Row],[Monthly_Household_Income]]=1,1,0)</f>
        <v>0</v>
      </c>
      <c r="CB715">
        <f>IF(Table13[[#This Row],[Monthly_Household_Income]]=2,1,0)</f>
        <v>0</v>
      </c>
      <c r="CC715">
        <f>IF(Table13[[#This Row],[Monthly_Household_Income]]=3,1,0)</f>
        <v>0</v>
      </c>
      <c r="CD715">
        <f>IF(Table13[[#This Row],[Monthly_Household_Income]]=4,1,0)</f>
        <v>0</v>
      </c>
      <c r="CE715">
        <f>IF(Table13[[#This Row],[Monthly_Household_Income]]=5,1,0)</f>
        <v>0</v>
      </c>
      <c r="CF715">
        <f>IF(Table13[[#This Row],[Monthly_Household_Income]]=6,1,0)</f>
        <v>0</v>
      </c>
      <c r="CG715">
        <f>IF(Table13[[#This Row],[Monthly_Household_Income]]=7,1,0)</f>
        <v>1</v>
      </c>
      <c r="CH715">
        <f>IF(Table13[[#This Row],[Monthly_Household_Income]]=8,1,0)</f>
        <v>0</v>
      </c>
      <c r="CI715">
        <f>IF(Table13[[#This Row],[Monthly_Household_Income]]=9,1,0)</f>
        <v>0</v>
      </c>
      <c r="CJ715">
        <f>IF(Table13[[#This Row],[Monthly_Household_Income]]=98,1,0)</f>
        <v>0</v>
      </c>
    </row>
    <row r="716" spans="1:88">
      <c r="A716">
        <v>2610</v>
      </c>
      <c r="B716" s="1">
        <v>42989</v>
      </c>
      <c r="C716" t="s">
        <v>31</v>
      </c>
      <c r="D716">
        <v>9</v>
      </c>
      <c r="E716">
        <v>7</v>
      </c>
      <c r="F716">
        <v>9</v>
      </c>
      <c r="G716">
        <v>9</v>
      </c>
      <c r="H716">
        <v>9</v>
      </c>
      <c r="I716">
        <v>8</v>
      </c>
      <c r="J716" t="s">
        <v>15</v>
      </c>
      <c r="K716">
        <v>9</v>
      </c>
      <c r="L716">
        <v>10</v>
      </c>
      <c r="M716">
        <v>8</v>
      </c>
      <c r="N716">
        <v>9</v>
      </c>
      <c r="O716">
        <v>8</v>
      </c>
      <c r="P716">
        <v>10</v>
      </c>
      <c r="Q716">
        <v>8</v>
      </c>
      <c r="R716">
        <v>10</v>
      </c>
      <c r="S716">
        <v>10</v>
      </c>
      <c r="T716">
        <v>9</v>
      </c>
      <c r="U716">
        <v>8</v>
      </c>
      <c r="V716">
        <v>9</v>
      </c>
      <c r="W716">
        <v>9</v>
      </c>
      <c r="X716">
        <v>0</v>
      </c>
      <c r="Y716">
        <v>8</v>
      </c>
      <c r="Z716">
        <v>9</v>
      </c>
      <c r="AA716">
        <v>9</v>
      </c>
      <c r="AB716">
        <v>8</v>
      </c>
      <c r="AC716">
        <v>1</v>
      </c>
      <c r="AD716">
        <f>IF(Table13[[#This Row],[payment]]=1,1,0)</f>
        <v>1</v>
      </c>
      <c r="AE716">
        <f>IF(Table13[[#This Row],[payment]]=2,1,0)</f>
        <v>0</v>
      </c>
      <c r="AF716">
        <f>IF(Table13[[#This Row],[payment]]=3,1,0)</f>
        <v>0</v>
      </c>
      <c r="AG716">
        <v>5</v>
      </c>
      <c r="AH716">
        <f>IF(Table13[[#This Row],[method_payment]]=1,1,0)</f>
        <v>0</v>
      </c>
      <c r="AI716">
        <f>IF(Table13[[#This Row],[method_payment]]=2,1,0)</f>
        <v>0</v>
      </c>
      <c r="AJ716">
        <f>IF(Table13[[#This Row],[method_payment]]=3,1,0)</f>
        <v>0</v>
      </c>
      <c r="AK716">
        <f>IF(Table13[[#This Row],[method_payment]]=5,1,0)</f>
        <v>1</v>
      </c>
      <c r="AL716">
        <f>IF(Table13[[#This Row],[method_payment]]=6,1,0)</f>
        <v>0</v>
      </c>
      <c r="AM716" t="s">
        <v>16</v>
      </c>
      <c r="AN716" t="s">
        <v>16</v>
      </c>
      <c r="AO716">
        <v>3</v>
      </c>
      <c r="AP716" s="2">
        <v>215.58</v>
      </c>
      <c r="AQ716" s="3">
        <f>IF(AND(Table13[[#This Row],[Average_amount_spent_per_visit_last_3_months]]&gt;=1,Table13[[#This Row],[Average_amount_spent_per_visit_last_3_months]]&lt;=999),1,0)</f>
        <v>1</v>
      </c>
      <c r="AR716" s="3">
        <f>IF(AND(Table13[[#This Row],[Average_amount_spent_per_visit_last_3_months]]&gt;=1000,Table13[[#This Row],[Average_amount_spent_per_visit_last_3_months]]&lt;=6700),1,0)</f>
        <v>0</v>
      </c>
      <c r="AS716">
        <v>3</v>
      </c>
      <c r="AT716">
        <v>25</v>
      </c>
      <c r="AU716">
        <f>IF(AND(Table13[[#This Row],[Age]]&gt;=18,Table13[[#This Row],[Age]]&lt;=25),1,0)</f>
        <v>1</v>
      </c>
      <c r="AV716">
        <f>IF(AND(Table13[[#This Row],[Age]]&gt;=26,Table13[[#This Row],[Age]]&lt;=35),1,0)</f>
        <v>0</v>
      </c>
      <c r="AW716">
        <f>IF(AND(Table13[[#This Row],[Age]]&gt;=36,Table13[[#This Row],[Age]]&lt;=45),1,0)</f>
        <v>0</v>
      </c>
      <c r="AX716">
        <f>IF(AND(Table13[[#This Row],[Age]]&gt;=46,Table13[[#This Row],[Age]]&lt;=55),1,0)</f>
        <v>0</v>
      </c>
      <c r="AY716">
        <f>IF(AND(Table13[[#This Row],[Age]]&gt;=56,Table13[[#This Row],[Age]]&lt;=67),1,0)</f>
        <v>0</v>
      </c>
      <c r="AZ716" t="s">
        <v>24</v>
      </c>
      <c r="BA716">
        <f>IF(Table13[[#This Row],[Marital Status]]="Married",1,0)</f>
        <v>0</v>
      </c>
      <c r="BB716">
        <f>IF(Table13[[#This Row],[Marital Status]]="Single",1,0)</f>
        <v>1</v>
      </c>
      <c r="BC716" t="s">
        <v>28</v>
      </c>
      <c r="BD716">
        <f>IF(Table13[[#This Row],[gender]]="Male",1,0)</f>
        <v>0</v>
      </c>
      <c r="BE716">
        <f>IF(Table13[[#This Row],[gender]]="Female",1,0)</f>
        <v>1</v>
      </c>
      <c r="BF716" t="s">
        <v>23</v>
      </c>
      <c r="BG716">
        <f>IF(Table13[[#This Row],[Highest level of Education]]="Did not attend school",1,0)</f>
        <v>0</v>
      </c>
      <c r="BH716">
        <f>IF(Table13[[#This Row],[Highest level of Education]]="K12 completed",1,0)</f>
        <v>0</v>
      </c>
      <c r="BI716">
        <f>IF(Table13[[#This Row],[Highest level of Education]]="High School Completed",1,0)</f>
        <v>0</v>
      </c>
      <c r="BJ716">
        <f>IF(Table13[[#This Row],[Highest level of Education]]="Technical Diploma/Partially completed College",1,0)</f>
        <v>1</v>
      </c>
      <c r="BK716">
        <f>IF(Table13[[#This Row],[Highest level of Education]]="University/College Degree",1,0)</f>
        <v>0</v>
      </c>
      <c r="BL716">
        <f>IF(Table13[[#This Row],[Highest level of Education]]="Post-graduate education",1,0)</f>
        <v>0</v>
      </c>
      <c r="BM716">
        <v>0</v>
      </c>
      <c r="BN716">
        <v>1</v>
      </c>
      <c r="BO716">
        <v>2</v>
      </c>
      <c r="BP716">
        <f>IF(Table13[[#This Row],[Monthly_Income 1_5500 2_8000 3_11000 4_15000 5_20000 6_27000 7_35000 8_5000 9_51000 98_0]]=1,1,0)</f>
        <v>0</v>
      </c>
      <c r="BQ716">
        <f>IF(Table13[[#This Row],[Monthly_Income 1_5500 2_8000 3_11000 4_15000 5_20000 6_27000 7_35000 8_5000 9_51000 98_0]]=2,1,0)</f>
        <v>1</v>
      </c>
      <c r="BR716">
        <f>IF(Table13[[#This Row],[Monthly_Income 1_5500 2_8000 3_11000 4_15000 5_20000 6_27000 7_35000 8_5000 9_51000 98_0]]=3,1,0)</f>
        <v>0</v>
      </c>
      <c r="BS716">
        <f>IF(Table13[[#This Row],[Monthly_Income 1_5500 2_8000 3_11000 4_15000 5_20000 6_27000 7_35000 8_5000 9_51000 98_0]]=4,1,0)</f>
        <v>0</v>
      </c>
      <c r="BT716">
        <f>IF(Table13[[#This Row],[Monthly_Income 1_5500 2_8000 3_11000 4_15000 5_20000 6_27000 7_35000 8_5000 9_51000 98_0]]=5,1,0)</f>
        <v>0</v>
      </c>
      <c r="BU716">
        <f>IF(Table13[[#This Row],[Monthly_Income 1_5500 2_8000 3_11000 4_15000 5_20000 6_27000 7_35000 8_5000 9_51000 98_0]]=6,1,0)</f>
        <v>0</v>
      </c>
      <c r="BV716">
        <f>IF(Table13[[#This Row],[Monthly_Income 1_5500 2_8000 3_11000 4_15000 5_20000 6_27000 7_35000 8_5000 9_51000 98_0]]=7,1,0)</f>
        <v>0</v>
      </c>
      <c r="BW716">
        <f>IF(Table13[[#This Row],[Monthly_Income 1_5500 2_8000 3_11000 4_15000 5_20000 6_27000 7_35000 8_5000 9_51000 98_0]]=8,1,0)</f>
        <v>0</v>
      </c>
      <c r="BX716">
        <f>IF(Table13[[#This Row],[Monthly_Income 1_5500 2_8000 3_11000 4_15000 5_20000 6_27000 7_35000 8_5000 9_51000 98_0]]=9,1,0)</f>
        <v>0</v>
      </c>
      <c r="BY716">
        <f>IF(Table13[[#This Row],[Monthly_Income 1_5500 2_8000 3_11000 4_15000 5_20000 6_27000 7_35000 8_5000 9_51000 98_0]]=98,1,0)</f>
        <v>0</v>
      </c>
      <c r="BZ716">
        <v>97</v>
      </c>
      <c r="CA716">
        <f>IF(Table13[[#This Row],[Monthly_Household_Income]]=1,1,0)</f>
        <v>0</v>
      </c>
      <c r="CB716">
        <f>IF(Table13[[#This Row],[Monthly_Household_Income]]=2,1,0)</f>
        <v>0</v>
      </c>
      <c r="CC716">
        <f>IF(Table13[[#This Row],[Monthly_Household_Income]]=3,1,0)</f>
        <v>0</v>
      </c>
      <c r="CD716">
        <f>IF(Table13[[#This Row],[Monthly_Household_Income]]=4,1,0)</f>
        <v>0</v>
      </c>
      <c r="CE716">
        <f>IF(Table13[[#This Row],[Monthly_Household_Income]]=5,1,0)</f>
        <v>0</v>
      </c>
      <c r="CF716">
        <f>IF(Table13[[#This Row],[Monthly_Household_Income]]=6,1,0)</f>
        <v>0</v>
      </c>
      <c r="CG716">
        <f>IF(Table13[[#This Row],[Monthly_Household_Income]]=7,1,0)</f>
        <v>0</v>
      </c>
      <c r="CH716">
        <f>IF(Table13[[#This Row],[Monthly_Household_Income]]=8,1,0)</f>
        <v>0</v>
      </c>
      <c r="CI716">
        <f>IF(Table13[[#This Row],[Monthly_Household_Income]]=9,1,0)</f>
        <v>0</v>
      </c>
      <c r="CJ716">
        <f>IF(Table13[[#This Row],[Monthly_Household_Income]]=98,1,0)</f>
        <v>0</v>
      </c>
    </row>
    <row r="717" spans="1:88">
      <c r="A717">
        <v>2611</v>
      </c>
      <c r="B717" s="1">
        <v>43002</v>
      </c>
      <c r="C717" t="s">
        <v>33</v>
      </c>
      <c r="D717">
        <v>8</v>
      </c>
      <c r="E717">
        <v>9</v>
      </c>
      <c r="F717">
        <v>10</v>
      </c>
      <c r="G717">
        <v>9</v>
      </c>
      <c r="H717">
        <v>9</v>
      </c>
      <c r="I717">
        <v>7</v>
      </c>
      <c r="J717" t="s">
        <v>15</v>
      </c>
      <c r="K717">
        <v>8</v>
      </c>
      <c r="L717">
        <v>10</v>
      </c>
      <c r="M717">
        <v>10</v>
      </c>
      <c r="N717">
        <v>9</v>
      </c>
      <c r="O717">
        <v>8</v>
      </c>
      <c r="P717">
        <v>9</v>
      </c>
      <c r="Q717">
        <v>10</v>
      </c>
      <c r="R717">
        <v>10</v>
      </c>
      <c r="S717">
        <v>9</v>
      </c>
      <c r="T717">
        <v>9</v>
      </c>
      <c r="U717">
        <v>8</v>
      </c>
      <c r="V717">
        <v>10</v>
      </c>
      <c r="W717">
        <v>0</v>
      </c>
      <c r="X717">
        <v>0</v>
      </c>
      <c r="Y717">
        <v>9</v>
      </c>
      <c r="Z717">
        <v>9</v>
      </c>
      <c r="AA717">
        <v>9</v>
      </c>
      <c r="AB717">
        <v>9</v>
      </c>
      <c r="AC717">
        <v>2</v>
      </c>
      <c r="AD717">
        <f>IF(Table13[[#This Row],[payment]]=1,1,0)</f>
        <v>0</v>
      </c>
      <c r="AE717">
        <f>IF(Table13[[#This Row],[payment]]=2,1,0)</f>
        <v>1</v>
      </c>
      <c r="AF717">
        <f>IF(Table13[[#This Row],[payment]]=3,1,0)</f>
        <v>0</v>
      </c>
      <c r="AG717">
        <v>1</v>
      </c>
      <c r="AH717">
        <f>IF(Table13[[#This Row],[method_payment]]=1,1,0)</f>
        <v>1</v>
      </c>
      <c r="AI717">
        <f>IF(Table13[[#This Row],[method_payment]]=2,1,0)</f>
        <v>0</v>
      </c>
      <c r="AJ717">
        <f>IF(Table13[[#This Row],[method_payment]]=3,1,0)</f>
        <v>0</v>
      </c>
      <c r="AK717">
        <f>IF(Table13[[#This Row],[method_payment]]=5,1,0)</f>
        <v>0</v>
      </c>
      <c r="AL717">
        <f>IF(Table13[[#This Row],[method_payment]]=6,1,0)</f>
        <v>0</v>
      </c>
      <c r="AM717" t="s">
        <v>15</v>
      </c>
      <c r="AN717" t="s">
        <v>16</v>
      </c>
      <c r="AO717">
        <v>3</v>
      </c>
      <c r="AP717" s="2">
        <v>292.14999999999998</v>
      </c>
      <c r="AQ717" s="3">
        <f>IF(AND(Table13[[#This Row],[Average_amount_spent_per_visit_last_3_months]]&gt;=1,Table13[[#This Row],[Average_amount_spent_per_visit_last_3_months]]&lt;=999),1,0)</f>
        <v>1</v>
      </c>
      <c r="AR717" s="3">
        <f>IF(AND(Table13[[#This Row],[Average_amount_spent_per_visit_last_3_months]]&gt;=1000,Table13[[#This Row],[Average_amount_spent_per_visit_last_3_months]]&lt;=6700),1,0)</f>
        <v>0</v>
      </c>
      <c r="AS717">
        <v>1</v>
      </c>
      <c r="AT717">
        <v>31</v>
      </c>
      <c r="AU717">
        <f>IF(AND(Table13[[#This Row],[Age]]&gt;=18,Table13[[#This Row],[Age]]&lt;=25),1,0)</f>
        <v>0</v>
      </c>
      <c r="AV717">
        <f>IF(AND(Table13[[#This Row],[Age]]&gt;=26,Table13[[#This Row],[Age]]&lt;=35),1,0)</f>
        <v>1</v>
      </c>
      <c r="AW717">
        <f>IF(AND(Table13[[#This Row],[Age]]&gt;=36,Table13[[#This Row],[Age]]&lt;=45),1,0)</f>
        <v>0</v>
      </c>
      <c r="AX717">
        <f>IF(AND(Table13[[#This Row],[Age]]&gt;=46,Table13[[#This Row],[Age]]&lt;=55),1,0)</f>
        <v>0</v>
      </c>
      <c r="AY717">
        <f>IF(AND(Table13[[#This Row],[Age]]&gt;=56,Table13[[#This Row],[Age]]&lt;=67),1,0)</f>
        <v>0</v>
      </c>
      <c r="AZ717" t="s">
        <v>25</v>
      </c>
      <c r="BA717">
        <f>IF(Table13[[#This Row],[Marital Status]]="Married",1,0)</f>
        <v>1</v>
      </c>
      <c r="BB717">
        <f>IF(Table13[[#This Row],[Marital Status]]="Single",1,0)</f>
        <v>0</v>
      </c>
      <c r="BC717" t="s">
        <v>27</v>
      </c>
      <c r="BD717">
        <f>IF(Table13[[#This Row],[gender]]="Male",1,0)</f>
        <v>1</v>
      </c>
      <c r="BE717">
        <f>IF(Table13[[#This Row],[gender]]="Female",1,0)</f>
        <v>0</v>
      </c>
      <c r="BF717" t="s">
        <v>19</v>
      </c>
      <c r="BG717">
        <f>IF(Table13[[#This Row],[Highest level of Education]]="Did not attend school",1,0)</f>
        <v>0</v>
      </c>
      <c r="BH717">
        <f>IF(Table13[[#This Row],[Highest level of Education]]="K12 completed",1,0)</f>
        <v>0</v>
      </c>
      <c r="BI717">
        <f>IF(Table13[[#This Row],[Highest level of Education]]="High School Completed",1,0)</f>
        <v>0</v>
      </c>
      <c r="BJ717">
        <f>IF(Table13[[#This Row],[Highest level of Education]]="Technical Diploma/Partially completed College",1,0)</f>
        <v>0</v>
      </c>
      <c r="BK717">
        <f>IF(Table13[[#This Row],[Highest level of Education]]="University/College Degree",1,0)</f>
        <v>1</v>
      </c>
      <c r="BL717">
        <f>IF(Table13[[#This Row],[Highest level of Education]]="Post-graduate education",1,0)</f>
        <v>0</v>
      </c>
      <c r="BM717">
        <v>1</v>
      </c>
      <c r="BN717">
        <v>1</v>
      </c>
      <c r="BO717">
        <v>5</v>
      </c>
      <c r="BP717">
        <f>IF(Table13[[#This Row],[Monthly_Income 1_5500 2_8000 3_11000 4_15000 5_20000 6_27000 7_35000 8_5000 9_51000 98_0]]=1,1,0)</f>
        <v>0</v>
      </c>
      <c r="BQ717">
        <f>IF(Table13[[#This Row],[Monthly_Income 1_5500 2_8000 3_11000 4_15000 5_20000 6_27000 7_35000 8_5000 9_51000 98_0]]=2,1,0)</f>
        <v>0</v>
      </c>
      <c r="BR717">
        <f>IF(Table13[[#This Row],[Monthly_Income 1_5500 2_8000 3_11000 4_15000 5_20000 6_27000 7_35000 8_5000 9_51000 98_0]]=3,1,0)</f>
        <v>0</v>
      </c>
      <c r="BS717">
        <f>IF(Table13[[#This Row],[Monthly_Income 1_5500 2_8000 3_11000 4_15000 5_20000 6_27000 7_35000 8_5000 9_51000 98_0]]=4,1,0)</f>
        <v>0</v>
      </c>
      <c r="BT717">
        <f>IF(Table13[[#This Row],[Monthly_Income 1_5500 2_8000 3_11000 4_15000 5_20000 6_27000 7_35000 8_5000 9_51000 98_0]]=5,1,0)</f>
        <v>1</v>
      </c>
      <c r="BU717">
        <f>IF(Table13[[#This Row],[Monthly_Income 1_5500 2_8000 3_11000 4_15000 5_20000 6_27000 7_35000 8_5000 9_51000 98_0]]=6,1,0)</f>
        <v>0</v>
      </c>
      <c r="BV717">
        <f>IF(Table13[[#This Row],[Monthly_Income 1_5500 2_8000 3_11000 4_15000 5_20000 6_27000 7_35000 8_5000 9_51000 98_0]]=7,1,0)</f>
        <v>0</v>
      </c>
      <c r="BW717">
        <f>IF(Table13[[#This Row],[Monthly_Income 1_5500 2_8000 3_11000 4_15000 5_20000 6_27000 7_35000 8_5000 9_51000 98_0]]=8,1,0)</f>
        <v>0</v>
      </c>
      <c r="BX717">
        <f>IF(Table13[[#This Row],[Monthly_Income 1_5500 2_8000 3_11000 4_15000 5_20000 6_27000 7_35000 8_5000 9_51000 98_0]]=9,1,0)</f>
        <v>0</v>
      </c>
      <c r="BY717">
        <f>IF(Table13[[#This Row],[Monthly_Income 1_5500 2_8000 3_11000 4_15000 5_20000 6_27000 7_35000 8_5000 9_51000 98_0]]=98,1,0)</f>
        <v>0</v>
      </c>
      <c r="BZ717">
        <v>7</v>
      </c>
      <c r="CA717">
        <f>IF(Table13[[#This Row],[Monthly_Household_Income]]=1,1,0)</f>
        <v>0</v>
      </c>
      <c r="CB717">
        <f>IF(Table13[[#This Row],[Monthly_Household_Income]]=2,1,0)</f>
        <v>0</v>
      </c>
      <c r="CC717">
        <f>IF(Table13[[#This Row],[Monthly_Household_Income]]=3,1,0)</f>
        <v>0</v>
      </c>
      <c r="CD717">
        <f>IF(Table13[[#This Row],[Monthly_Household_Income]]=4,1,0)</f>
        <v>0</v>
      </c>
      <c r="CE717">
        <f>IF(Table13[[#This Row],[Monthly_Household_Income]]=5,1,0)</f>
        <v>0</v>
      </c>
      <c r="CF717">
        <f>IF(Table13[[#This Row],[Monthly_Household_Income]]=6,1,0)</f>
        <v>0</v>
      </c>
      <c r="CG717">
        <f>IF(Table13[[#This Row],[Monthly_Household_Income]]=7,1,0)</f>
        <v>1</v>
      </c>
      <c r="CH717">
        <f>IF(Table13[[#This Row],[Monthly_Household_Income]]=8,1,0)</f>
        <v>0</v>
      </c>
      <c r="CI717">
        <f>IF(Table13[[#This Row],[Monthly_Household_Income]]=9,1,0)</f>
        <v>0</v>
      </c>
      <c r="CJ717">
        <f>IF(Table13[[#This Row],[Monthly_Household_Income]]=98,1,0)</f>
        <v>0</v>
      </c>
    </row>
    <row r="718" spans="1:88">
      <c r="A718">
        <v>2615</v>
      </c>
      <c r="B718" s="1">
        <v>43039</v>
      </c>
      <c r="C718" t="s">
        <v>32</v>
      </c>
      <c r="D718">
        <v>8</v>
      </c>
      <c r="E718">
        <v>8</v>
      </c>
      <c r="F718">
        <v>7</v>
      </c>
      <c r="G718">
        <v>6</v>
      </c>
      <c r="H718">
        <v>8</v>
      </c>
      <c r="I718">
        <v>6</v>
      </c>
      <c r="J718" t="s">
        <v>15</v>
      </c>
      <c r="K718">
        <v>8</v>
      </c>
      <c r="L718">
        <v>8</v>
      </c>
      <c r="M718">
        <v>6</v>
      </c>
      <c r="N718">
        <v>7</v>
      </c>
      <c r="O718">
        <v>7</v>
      </c>
      <c r="P718">
        <v>8</v>
      </c>
      <c r="Q718">
        <v>8</v>
      </c>
      <c r="R718">
        <v>7</v>
      </c>
      <c r="S718">
        <v>6</v>
      </c>
      <c r="T718">
        <v>7</v>
      </c>
      <c r="U718">
        <v>8</v>
      </c>
      <c r="V718">
        <v>6</v>
      </c>
      <c r="W718">
        <v>6</v>
      </c>
      <c r="X718">
        <v>0</v>
      </c>
      <c r="Y718">
        <v>7</v>
      </c>
      <c r="Z718">
        <v>7</v>
      </c>
      <c r="AA718">
        <v>6</v>
      </c>
      <c r="AB718">
        <v>0</v>
      </c>
      <c r="AC718">
        <v>1</v>
      </c>
      <c r="AD718">
        <f>IF(Table13[[#This Row],[payment]]=1,1,0)</f>
        <v>1</v>
      </c>
      <c r="AE718">
        <f>IF(Table13[[#This Row],[payment]]=2,1,0)</f>
        <v>0</v>
      </c>
      <c r="AF718">
        <f>IF(Table13[[#This Row],[payment]]=3,1,0)</f>
        <v>0</v>
      </c>
      <c r="AG718">
        <v>1</v>
      </c>
      <c r="AH718">
        <f>IF(Table13[[#This Row],[method_payment]]=1,1,0)</f>
        <v>1</v>
      </c>
      <c r="AI718">
        <f>IF(Table13[[#This Row],[method_payment]]=2,1,0)</f>
        <v>0</v>
      </c>
      <c r="AJ718">
        <f>IF(Table13[[#This Row],[method_payment]]=3,1,0)</f>
        <v>0</v>
      </c>
      <c r="AK718">
        <f>IF(Table13[[#This Row],[method_payment]]=5,1,0)</f>
        <v>0</v>
      </c>
      <c r="AL718">
        <f>IF(Table13[[#This Row],[method_payment]]=6,1,0)</f>
        <v>0</v>
      </c>
      <c r="AM718" t="s">
        <v>16</v>
      </c>
      <c r="AN718" t="s">
        <v>16</v>
      </c>
      <c r="AO718">
        <v>1</v>
      </c>
      <c r="AP718" s="2">
        <v>383.03</v>
      </c>
      <c r="AQ718" s="3">
        <f>IF(AND(Table13[[#This Row],[Average_amount_spent_per_visit_last_3_months]]&gt;=1,Table13[[#This Row],[Average_amount_spent_per_visit_last_3_months]]&lt;=999),1,0)</f>
        <v>1</v>
      </c>
      <c r="AR718" s="3">
        <f>IF(AND(Table13[[#This Row],[Average_amount_spent_per_visit_last_3_months]]&gt;=1000,Table13[[#This Row],[Average_amount_spent_per_visit_last_3_months]]&lt;=6700),1,0)</f>
        <v>0</v>
      </c>
      <c r="AS718">
        <v>2</v>
      </c>
      <c r="AT718">
        <v>45</v>
      </c>
      <c r="AU718">
        <f>IF(AND(Table13[[#This Row],[Age]]&gt;=18,Table13[[#This Row],[Age]]&lt;=25),1,0)</f>
        <v>0</v>
      </c>
      <c r="AV718">
        <f>IF(AND(Table13[[#This Row],[Age]]&gt;=26,Table13[[#This Row],[Age]]&lt;=35),1,0)</f>
        <v>0</v>
      </c>
      <c r="AW718">
        <f>IF(AND(Table13[[#This Row],[Age]]&gt;=36,Table13[[#This Row],[Age]]&lt;=45),1,0)</f>
        <v>1</v>
      </c>
      <c r="AX718">
        <f>IF(AND(Table13[[#This Row],[Age]]&gt;=46,Table13[[#This Row],[Age]]&lt;=55),1,0)</f>
        <v>0</v>
      </c>
      <c r="AY718">
        <f>IF(AND(Table13[[#This Row],[Age]]&gt;=56,Table13[[#This Row],[Age]]&lt;=67),1,0)</f>
        <v>0</v>
      </c>
      <c r="AZ718" t="s">
        <v>25</v>
      </c>
      <c r="BA718">
        <f>IF(Table13[[#This Row],[Marital Status]]="Married",1,0)</f>
        <v>1</v>
      </c>
      <c r="BB718">
        <f>IF(Table13[[#This Row],[Marital Status]]="Single",1,0)</f>
        <v>0</v>
      </c>
      <c r="BC718" t="s">
        <v>28</v>
      </c>
      <c r="BD718">
        <f>IF(Table13[[#This Row],[gender]]="Male",1,0)</f>
        <v>0</v>
      </c>
      <c r="BE718">
        <f>IF(Table13[[#This Row],[gender]]="Female",1,0)</f>
        <v>1</v>
      </c>
      <c r="BF718" t="s">
        <v>19</v>
      </c>
      <c r="BG718">
        <f>IF(Table13[[#This Row],[Highest level of Education]]="Did not attend school",1,0)</f>
        <v>0</v>
      </c>
      <c r="BH718">
        <f>IF(Table13[[#This Row],[Highest level of Education]]="K12 completed",1,0)</f>
        <v>0</v>
      </c>
      <c r="BI718">
        <f>IF(Table13[[#This Row],[Highest level of Education]]="High School Completed",1,0)</f>
        <v>0</v>
      </c>
      <c r="BJ718">
        <f>IF(Table13[[#This Row],[Highest level of Education]]="Technical Diploma/Partially completed College",1,0)</f>
        <v>0</v>
      </c>
      <c r="BK718">
        <f>IF(Table13[[#This Row],[Highest level of Education]]="University/College Degree",1,0)</f>
        <v>1</v>
      </c>
      <c r="BL718">
        <f>IF(Table13[[#This Row],[Highest level of Education]]="Post-graduate education",1,0)</f>
        <v>0</v>
      </c>
      <c r="BM718">
        <v>3</v>
      </c>
      <c r="BN718">
        <v>1</v>
      </c>
      <c r="BO718">
        <v>6</v>
      </c>
      <c r="BP718">
        <f>IF(Table13[[#This Row],[Monthly_Income 1_5500 2_8000 3_11000 4_15000 5_20000 6_27000 7_35000 8_5000 9_51000 98_0]]=1,1,0)</f>
        <v>0</v>
      </c>
      <c r="BQ718">
        <f>IF(Table13[[#This Row],[Monthly_Income 1_5500 2_8000 3_11000 4_15000 5_20000 6_27000 7_35000 8_5000 9_51000 98_0]]=2,1,0)</f>
        <v>0</v>
      </c>
      <c r="BR718">
        <f>IF(Table13[[#This Row],[Monthly_Income 1_5500 2_8000 3_11000 4_15000 5_20000 6_27000 7_35000 8_5000 9_51000 98_0]]=3,1,0)</f>
        <v>0</v>
      </c>
      <c r="BS718">
        <f>IF(Table13[[#This Row],[Monthly_Income 1_5500 2_8000 3_11000 4_15000 5_20000 6_27000 7_35000 8_5000 9_51000 98_0]]=4,1,0)</f>
        <v>0</v>
      </c>
      <c r="BT718">
        <f>IF(Table13[[#This Row],[Monthly_Income 1_5500 2_8000 3_11000 4_15000 5_20000 6_27000 7_35000 8_5000 9_51000 98_0]]=5,1,0)</f>
        <v>0</v>
      </c>
      <c r="BU718">
        <f>IF(Table13[[#This Row],[Monthly_Income 1_5500 2_8000 3_11000 4_15000 5_20000 6_27000 7_35000 8_5000 9_51000 98_0]]=6,1,0)</f>
        <v>1</v>
      </c>
      <c r="BV718">
        <f>IF(Table13[[#This Row],[Monthly_Income 1_5500 2_8000 3_11000 4_15000 5_20000 6_27000 7_35000 8_5000 9_51000 98_0]]=7,1,0)</f>
        <v>0</v>
      </c>
      <c r="BW718">
        <f>IF(Table13[[#This Row],[Monthly_Income 1_5500 2_8000 3_11000 4_15000 5_20000 6_27000 7_35000 8_5000 9_51000 98_0]]=8,1,0)</f>
        <v>0</v>
      </c>
      <c r="BX718">
        <f>IF(Table13[[#This Row],[Monthly_Income 1_5500 2_8000 3_11000 4_15000 5_20000 6_27000 7_35000 8_5000 9_51000 98_0]]=9,1,0)</f>
        <v>0</v>
      </c>
      <c r="BY718">
        <f>IF(Table13[[#This Row],[Monthly_Income 1_5500 2_8000 3_11000 4_15000 5_20000 6_27000 7_35000 8_5000 9_51000 98_0]]=98,1,0)</f>
        <v>0</v>
      </c>
      <c r="BZ718">
        <v>8</v>
      </c>
      <c r="CA718">
        <f>IF(Table13[[#This Row],[Monthly_Household_Income]]=1,1,0)</f>
        <v>0</v>
      </c>
      <c r="CB718">
        <f>IF(Table13[[#This Row],[Monthly_Household_Income]]=2,1,0)</f>
        <v>0</v>
      </c>
      <c r="CC718">
        <f>IF(Table13[[#This Row],[Monthly_Household_Income]]=3,1,0)</f>
        <v>0</v>
      </c>
      <c r="CD718">
        <f>IF(Table13[[#This Row],[Monthly_Household_Income]]=4,1,0)</f>
        <v>0</v>
      </c>
      <c r="CE718">
        <f>IF(Table13[[#This Row],[Monthly_Household_Income]]=5,1,0)</f>
        <v>0</v>
      </c>
      <c r="CF718">
        <f>IF(Table13[[#This Row],[Monthly_Household_Income]]=6,1,0)</f>
        <v>0</v>
      </c>
      <c r="CG718">
        <f>IF(Table13[[#This Row],[Monthly_Household_Income]]=7,1,0)</f>
        <v>0</v>
      </c>
      <c r="CH718">
        <f>IF(Table13[[#This Row],[Monthly_Household_Income]]=8,1,0)</f>
        <v>1</v>
      </c>
      <c r="CI718">
        <f>IF(Table13[[#This Row],[Monthly_Household_Income]]=9,1,0)</f>
        <v>0</v>
      </c>
      <c r="CJ718">
        <f>IF(Table13[[#This Row],[Monthly_Household_Income]]=98,1,0)</f>
        <v>0</v>
      </c>
    </row>
    <row r="719" spans="1:88">
      <c r="A719">
        <v>2616</v>
      </c>
      <c r="B719" s="1">
        <v>43019</v>
      </c>
      <c r="C719" t="s">
        <v>32</v>
      </c>
      <c r="D719">
        <v>9</v>
      </c>
      <c r="E719">
        <v>7</v>
      </c>
      <c r="F719">
        <v>9</v>
      </c>
      <c r="G719">
        <v>8</v>
      </c>
      <c r="H719">
        <v>7</v>
      </c>
      <c r="I719">
        <v>9</v>
      </c>
      <c r="J719" t="s">
        <v>16</v>
      </c>
      <c r="K719">
        <v>7</v>
      </c>
      <c r="L719">
        <v>8</v>
      </c>
      <c r="M719">
        <v>9</v>
      </c>
      <c r="N719">
        <v>8</v>
      </c>
      <c r="O719">
        <v>10</v>
      </c>
      <c r="P719">
        <v>7</v>
      </c>
      <c r="Q719">
        <v>7</v>
      </c>
      <c r="R719">
        <v>9</v>
      </c>
      <c r="S719">
        <v>7</v>
      </c>
      <c r="T719">
        <v>7</v>
      </c>
      <c r="U719">
        <v>8</v>
      </c>
      <c r="V719">
        <v>8</v>
      </c>
      <c r="W719">
        <v>7</v>
      </c>
      <c r="X719">
        <v>0</v>
      </c>
      <c r="Y719">
        <v>8</v>
      </c>
      <c r="Z719">
        <v>7</v>
      </c>
      <c r="AA719">
        <v>7</v>
      </c>
      <c r="AB719">
        <v>9</v>
      </c>
      <c r="AC719">
        <v>2</v>
      </c>
      <c r="AD719">
        <f>IF(Table13[[#This Row],[payment]]=1,1,0)</f>
        <v>0</v>
      </c>
      <c r="AE719">
        <f>IF(Table13[[#This Row],[payment]]=2,1,0)</f>
        <v>1</v>
      </c>
      <c r="AF719">
        <f>IF(Table13[[#This Row],[payment]]=3,1,0)</f>
        <v>0</v>
      </c>
      <c r="AG719">
        <v>1</v>
      </c>
      <c r="AH719">
        <f>IF(Table13[[#This Row],[method_payment]]=1,1,0)</f>
        <v>1</v>
      </c>
      <c r="AI719">
        <f>IF(Table13[[#This Row],[method_payment]]=2,1,0)</f>
        <v>0</v>
      </c>
      <c r="AJ719">
        <f>IF(Table13[[#This Row],[method_payment]]=3,1,0)</f>
        <v>0</v>
      </c>
      <c r="AK719">
        <f>IF(Table13[[#This Row],[method_payment]]=5,1,0)</f>
        <v>0</v>
      </c>
      <c r="AL719">
        <f>IF(Table13[[#This Row],[method_payment]]=6,1,0)</f>
        <v>0</v>
      </c>
      <c r="AM719" t="s">
        <v>16</v>
      </c>
      <c r="AN719" t="s">
        <v>16</v>
      </c>
      <c r="AO719">
        <v>1</v>
      </c>
      <c r="AP719" s="2">
        <v>235.69</v>
      </c>
      <c r="AQ719" s="3">
        <f>IF(AND(Table13[[#This Row],[Average_amount_spent_per_visit_last_3_months]]&gt;=1,Table13[[#This Row],[Average_amount_spent_per_visit_last_3_months]]&lt;=999),1,0)</f>
        <v>1</v>
      </c>
      <c r="AR719" s="3">
        <f>IF(AND(Table13[[#This Row],[Average_amount_spent_per_visit_last_3_months]]&gt;=1000,Table13[[#This Row],[Average_amount_spent_per_visit_last_3_months]]&lt;=6700),1,0)</f>
        <v>0</v>
      </c>
      <c r="AS719">
        <v>3</v>
      </c>
      <c r="AT719">
        <v>28</v>
      </c>
      <c r="AU719">
        <f>IF(AND(Table13[[#This Row],[Age]]&gt;=18,Table13[[#This Row],[Age]]&lt;=25),1,0)</f>
        <v>0</v>
      </c>
      <c r="AV719">
        <f>IF(AND(Table13[[#This Row],[Age]]&gt;=26,Table13[[#This Row],[Age]]&lt;=35),1,0)</f>
        <v>1</v>
      </c>
      <c r="AW719">
        <f>IF(AND(Table13[[#This Row],[Age]]&gt;=36,Table13[[#This Row],[Age]]&lt;=45),1,0)</f>
        <v>0</v>
      </c>
      <c r="AX719">
        <f>IF(AND(Table13[[#This Row],[Age]]&gt;=46,Table13[[#This Row],[Age]]&lt;=55),1,0)</f>
        <v>0</v>
      </c>
      <c r="AY719">
        <f>IF(AND(Table13[[#This Row],[Age]]&gt;=56,Table13[[#This Row],[Age]]&lt;=67),1,0)</f>
        <v>0</v>
      </c>
      <c r="AZ719" t="s">
        <v>24</v>
      </c>
      <c r="BA719">
        <f>IF(Table13[[#This Row],[Marital Status]]="Married",1,0)</f>
        <v>0</v>
      </c>
      <c r="BB719">
        <f>IF(Table13[[#This Row],[Marital Status]]="Single",1,0)</f>
        <v>1</v>
      </c>
      <c r="BC719" t="s">
        <v>28</v>
      </c>
      <c r="BD719">
        <f>IF(Table13[[#This Row],[gender]]="Male",1,0)</f>
        <v>0</v>
      </c>
      <c r="BE719">
        <f>IF(Table13[[#This Row],[gender]]="Female",1,0)</f>
        <v>1</v>
      </c>
      <c r="BF719" t="s">
        <v>19</v>
      </c>
      <c r="BG719">
        <f>IF(Table13[[#This Row],[Highest level of Education]]="Did not attend school",1,0)</f>
        <v>0</v>
      </c>
      <c r="BH719">
        <f>IF(Table13[[#This Row],[Highest level of Education]]="K12 completed",1,0)</f>
        <v>0</v>
      </c>
      <c r="BI719">
        <f>IF(Table13[[#This Row],[Highest level of Education]]="High School Completed",1,0)</f>
        <v>0</v>
      </c>
      <c r="BJ719">
        <f>IF(Table13[[#This Row],[Highest level of Education]]="Technical Diploma/Partially completed College",1,0)</f>
        <v>0</v>
      </c>
      <c r="BK719">
        <f>IF(Table13[[#This Row],[Highest level of Education]]="University/College Degree",1,0)</f>
        <v>1</v>
      </c>
      <c r="BL719">
        <f>IF(Table13[[#This Row],[Highest level of Education]]="Post-graduate education",1,0)</f>
        <v>0</v>
      </c>
      <c r="BM719">
        <v>0</v>
      </c>
      <c r="BN719">
        <v>2</v>
      </c>
      <c r="BO719">
        <v>3</v>
      </c>
      <c r="BP719">
        <f>IF(Table13[[#This Row],[Monthly_Income 1_5500 2_8000 3_11000 4_15000 5_20000 6_27000 7_35000 8_5000 9_51000 98_0]]=1,1,0)</f>
        <v>0</v>
      </c>
      <c r="BQ719">
        <f>IF(Table13[[#This Row],[Monthly_Income 1_5500 2_8000 3_11000 4_15000 5_20000 6_27000 7_35000 8_5000 9_51000 98_0]]=2,1,0)</f>
        <v>0</v>
      </c>
      <c r="BR719">
        <f>IF(Table13[[#This Row],[Monthly_Income 1_5500 2_8000 3_11000 4_15000 5_20000 6_27000 7_35000 8_5000 9_51000 98_0]]=3,1,0)</f>
        <v>1</v>
      </c>
      <c r="BS719">
        <f>IF(Table13[[#This Row],[Monthly_Income 1_5500 2_8000 3_11000 4_15000 5_20000 6_27000 7_35000 8_5000 9_51000 98_0]]=4,1,0)</f>
        <v>0</v>
      </c>
      <c r="BT719">
        <f>IF(Table13[[#This Row],[Monthly_Income 1_5500 2_8000 3_11000 4_15000 5_20000 6_27000 7_35000 8_5000 9_51000 98_0]]=5,1,0)</f>
        <v>0</v>
      </c>
      <c r="BU719">
        <f>IF(Table13[[#This Row],[Monthly_Income 1_5500 2_8000 3_11000 4_15000 5_20000 6_27000 7_35000 8_5000 9_51000 98_0]]=6,1,0)</f>
        <v>0</v>
      </c>
      <c r="BV719">
        <f>IF(Table13[[#This Row],[Monthly_Income 1_5500 2_8000 3_11000 4_15000 5_20000 6_27000 7_35000 8_5000 9_51000 98_0]]=7,1,0)</f>
        <v>0</v>
      </c>
      <c r="BW719">
        <f>IF(Table13[[#This Row],[Monthly_Income 1_5500 2_8000 3_11000 4_15000 5_20000 6_27000 7_35000 8_5000 9_51000 98_0]]=8,1,0)</f>
        <v>0</v>
      </c>
      <c r="BX719">
        <f>IF(Table13[[#This Row],[Monthly_Income 1_5500 2_8000 3_11000 4_15000 5_20000 6_27000 7_35000 8_5000 9_51000 98_0]]=9,1,0)</f>
        <v>0</v>
      </c>
      <c r="BY719">
        <f>IF(Table13[[#This Row],[Monthly_Income 1_5500 2_8000 3_11000 4_15000 5_20000 6_27000 7_35000 8_5000 9_51000 98_0]]=98,1,0)</f>
        <v>0</v>
      </c>
      <c r="BZ719">
        <v>6</v>
      </c>
      <c r="CA719">
        <f>IF(Table13[[#This Row],[Monthly_Household_Income]]=1,1,0)</f>
        <v>0</v>
      </c>
      <c r="CB719">
        <f>IF(Table13[[#This Row],[Monthly_Household_Income]]=2,1,0)</f>
        <v>0</v>
      </c>
      <c r="CC719">
        <f>IF(Table13[[#This Row],[Monthly_Household_Income]]=3,1,0)</f>
        <v>0</v>
      </c>
      <c r="CD719">
        <f>IF(Table13[[#This Row],[Monthly_Household_Income]]=4,1,0)</f>
        <v>0</v>
      </c>
      <c r="CE719">
        <f>IF(Table13[[#This Row],[Monthly_Household_Income]]=5,1,0)</f>
        <v>0</v>
      </c>
      <c r="CF719">
        <f>IF(Table13[[#This Row],[Monthly_Household_Income]]=6,1,0)</f>
        <v>1</v>
      </c>
      <c r="CG719">
        <f>IF(Table13[[#This Row],[Monthly_Household_Income]]=7,1,0)</f>
        <v>0</v>
      </c>
      <c r="CH719">
        <f>IF(Table13[[#This Row],[Monthly_Household_Income]]=8,1,0)</f>
        <v>0</v>
      </c>
      <c r="CI719">
        <f>IF(Table13[[#This Row],[Monthly_Household_Income]]=9,1,0)</f>
        <v>0</v>
      </c>
      <c r="CJ719">
        <f>IF(Table13[[#This Row],[Monthly_Household_Income]]=98,1,0)</f>
        <v>0</v>
      </c>
    </row>
    <row r="720" spans="1:88">
      <c r="A720">
        <v>2620</v>
      </c>
      <c r="B720" s="1">
        <v>43099</v>
      </c>
      <c r="C720" t="s">
        <v>2</v>
      </c>
      <c r="D720">
        <v>10</v>
      </c>
      <c r="E720">
        <v>8</v>
      </c>
      <c r="F720">
        <v>9</v>
      </c>
      <c r="G720">
        <v>9</v>
      </c>
      <c r="H720">
        <v>8</v>
      </c>
      <c r="I720">
        <v>9</v>
      </c>
      <c r="J720" t="s">
        <v>15</v>
      </c>
      <c r="K720">
        <v>8</v>
      </c>
      <c r="L720">
        <v>8</v>
      </c>
      <c r="M720">
        <v>10</v>
      </c>
      <c r="N720">
        <v>9</v>
      </c>
      <c r="O720">
        <v>9</v>
      </c>
      <c r="P720">
        <v>8</v>
      </c>
      <c r="Q720">
        <v>10</v>
      </c>
      <c r="R720">
        <v>9</v>
      </c>
      <c r="S720">
        <v>8</v>
      </c>
      <c r="T720">
        <v>9</v>
      </c>
      <c r="U720">
        <v>9</v>
      </c>
      <c r="V720">
        <v>10</v>
      </c>
      <c r="W720">
        <v>8</v>
      </c>
      <c r="X720">
        <v>8</v>
      </c>
      <c r="Y720">
        <v>10</v>
      </c>
      <c r="Z720">
        <v>8</v>
      </c>
      <c r="AA720">
        <v>9</v>
      </c>
      <c r="AB720">
        <v>9</v>
      </c>
      <c r="AC720">
        <v>2</v>
      </c>
      <c r="AD720">
        <f>IF(Table13[[#This Row],[payment]]=1,1,0)</f>
        <v>0</v>
      </c>
      <c r="AE720">
        <f>IF(Table13[[#This Row],[payment]]=2,1,0)</f>
        <v>1</v>
      </c>
      <c r="AF720">
        <f>IF(Table13[[#This Row],[payment]]=3,1,0)</f>
        <v>0</v>
      </c>
      <c r="AG720">
        <v>6</v>
      </c>
      <c r="AH720">
        <f>IF(Table13[[#This Row],[method_payment]]=1,1,0)</f>
        <v>0</v>
      </c>
      <c r="AI720">
        <f>IF(Table13[[#This Row],[method_payment]]=2,1,0)</f>
        <v>0</v>
      </c>
      <c r="AJ720">
        <f>IF(Table13[[#This Row],[method_payment]]=3,1,0)</f>
        <v>0</v>
      </c>
      <c r="AK720">
        <f>IF(Table13[[#This Row],[method_payment]]=5,1,0)</f>
        <v>0</v>
      </c>
      <c r="AL720">
        <f>IF(Table13[[#This Row],[method_payment]]=6,1,0)</f>
        <v>1</v>
      </c>
      <c r="AM720" t="s">
        <v>16</v>
      </c>
      <c r="AN720" t="s">
        <v>16</v>
      </c>
      <c r="AO720">
        <v>3</v>
      </c>
      <c r="AP720" s="2">
        <v>111.53</v>
      </c>
      <c r="AQ720" s="3">
        <f>IF(AND(Table13[[#This Row],[Average_amount_spent_per_visit_last_3_months]]&gt;=1,Table13[[#This Row],[Average_amount_spent_per_visit_last_3_months]]&lt;=999),1,0)</f>
        <v>1</v>
      </c>
      <c r="AR720" s="3">
        <f>IF(AND(Table13[[#This Row],[Average_amount_spent_per_visit_last_3_months]]&gt;=1000,Table13[[#This Row],[Average_amount_spent_per_visit_last_3_months]]&lt;=6700),1,0)</f>
        <v>0</v>
      </c>
      <c r="AS720">
        <v>2</v>
      </c>
      <c r="AT720">
        <v>27</v>
      </c>
      <c r="AU720">
        <f>IF(AND(Table13[[#This Row],[Age]]&gt;=18,Table13[[#This Row],[Age]]&lt;=25),1,0)</f>
        <v>0</v>
      </c>
      <c r="AV720">
        <f>IF(AND(Table13[[#This Row],[Age]]&gt;=26,Table13[[#This Row],[Age]]&lt;=35),1,0)</f>
        <v>1</v>
      </c>
      <c r="AW720">
        <f>IF(AND(Table13[[#This Row],[Age]]&gt;=36,Table13[[#This Row],[Age]]&lt;=45),1,0)</f>
        <v>0</v>
      </c>
      <c r="AX720">
        <f>IF(AND(Table13[[#This Row],[Age]]&gt;=46,Table13[[#This Row],[Age]]&lt;=55),1,0)</f>
        <v>0</v>
      </c>
      <c r="AY720">
        <f>IF(AND(Table13[[#This Row],[Age]]&gt;=56,Table13[[#This Row],[Age]]&lt;=67),1,0)</f>
        <v>0</v>
      </c>
      <c r="AZ720" t="s">
        <v>25</v>
      </c>
      <c r="BA720">
        <f>IF(Table13[[#This Row],[Marital Status]]="Married",1,0)</f>
        <v>1</v>
      </c>
      <c r="BB720">
        <f>IF(Table13[[#This Row],[Marital Status]]="Single",1,0)</f>
        <v>0</v>
      </c>
      <c r="BC720" t="s">
        <v>27</v>
      </c>
      <c r="BD720">
        <f>IF(Table13[[#This Row],[gender]]="Male",1,0)</f>
        <v>1</v>
      </c>
      <c r="BE720">
        <f>IF(Table13[[#This Row],[gender]]="Female",1,0)</f>
        <v>0</v>
      </c>
      <c r="BF720" t="s">
        <v>19</v>
      </c>
      <c r="BG720">
        <f>IF(Table13[[#This Row],[Highest level of Education]]="Did not attend school",1,0)</f>
        <v>0</v>
      </c>
      <c r="BH720">
        <f>IF(Table13[[#This Row],[Highest level of Education]]="K12 completed",1,0)</f>
        <v>0</v>
      </c>
      <c r="BI720">
        <f>IF(Table13[[#This Row],[Highest level of Education]]="High School Completed",1,0)</f>
        <v>0</v>
      </c>
      <c r="BJ720">
        <f>IF(Table13[[#This Row],[Highest level of Education]]="Technical Diploma/Partially completed College",1,0)</f>
        <v>0</v>
      </c>
      <c r="BK720">
        <f>IF(Table13[[#This Row],[Highest level of Education]]="University/College Degree",1,0)</f>
        <v>1</v>
      </c>
      <c r="BL720">
        <f>IF(Table13[[#This Row],[Highest level of Education]]="Post-graduate education",1,0)</f>
        <v>0</v>
      </c>
      <c r="BM720">
        <v>3</v>
      </c>
      <c r="BN720">
        <v>1</v>
      </c>
      <c r="BO720">
        <v>4</v>
      </c>
      <c r="BP720">
        <f>IF(Table13[[#This Row],[Monthly_Income 1_5500 2_8000 3_11000 4_15000 5_20000 6_27000 7_35000 8_5000 9_51000 98_0]]=1,1,0)</f>
        <v>0</v>
      </c>
      <c r="BQ720">
        <f>IF(Table13[[#This Row],[Monthly_Income 1_5500 2_8000 3_11000 4_15000 5_20000 6_27000 7_35000 8_5000 9_51000 98_0]]=2,1,0)</f>
        <v>0</v>
      </c>
      <c r="BR720">
        <f>IF(Table13[[#This Row],[Monthly_Income 1_5500 2_8000 3_11000 4_15000 5_20000 6_27000 7_35000 8_5000 9_51000 98_0]]=3,1,0)</f>
        <v>0</v>
      </c>
      <c r="BS720">
        <f>IF(Table13[[#This Row],[Monthly_Income 1_5500 2_8000 3_11000 4_15000 5_20000 6_27000 7_35000 8_5000 9_51000 98_0]]=4,1,0)</f>
        <v>1</v>
      </c>
      <c r="BT720">
        <f>IF(Table13[[#This Row],[Monthly_Income 1_5500 2_8000 3_11000 4_15000 5_20000 6_27000 7_35000 8_5000 9_51000 98_0]]=5,1,0)</f>
        <v>0</v>
      </c>
      <c r="BU720">
        <f>IF(Table13[[#This Row],[Monthly_Income 1_5500 2_8000 3_11000 4_15000 5_20000 6_27000 7_35000 8_5000 9_51000 98_0]]=6,1,0)</f>
        <v>0</v>
      </c>
      <c r="BV720">
        <f>IF(Table13[[#This Row],[Monthly_Income 1_5500 2_8000 3_11000 4_15000 5_20000 6_27000 7_35000 8_5000 9_51000 98_0]]=7,1,0)</f>
        <v>0</v>
      </c>
      <c r="BW720">
        <f>IF(Table13[[#This Row],[Monthly_Income 1_5500 2_8000 3_11000 4_15000 5_20000 6_27000 7_35000 8_5000 9_51000 98_0]]=8,1,0)</f>
        <v>0</v>
      </c>
      <c r="BX720">
        <f>IF(Table13[[#This Row],[Monthly_Income 1_5500 2_8000 3_11000 4_15000 5_20000 6_27000 7_35000 8_5000 9_51000 98_0]]=9,1,0)</f>
        <v>0</v>
      </c>
      <c r="BY720">
        <f>IF(Table13[[#This Row],[Monthly_Income 1_5500 2_8000 3_11000 4_15000 5_20000 6_27000 7_35000 8_5000 9_51000 98_0]]=98,1,0)</f>
        <v>0</v>
      </c>
      <c r="BZ720">
        <v>5</v>
      </c>
      <c r="CA720">
        <f>IF(Table13[[#This Row],[Monthly_Household_Income]]=1,1,0)</f>
        <v>0</v>
      </c>
      <c r="CB720">
        <f>IF(Table13[[#This Row],[Monthly_Household_Income]]=2,1,0)</f>
        <v>0</v>
      </c>
      <c r="CC720">
        <f>IF(Table13[[#This Row],[Monthly_Household_Income]]=3,1,0)</f>
        <v>0</v>
      </c>
      <c r="CD720">
        <f>IF(Table13[[#This Row],[Monthly_Household_Income]]=4,1,0)</f>
        <v>0</v>
      </c>
      <c r="CE720">
        <f>IF(Table13[[#This Row],[Monthly_Household_Income]]=5,1,0)</f>
        <v>1</v>
      </c>
      <c r="CF720">
        <f>IF(Table13[[#This Row],[Monthly_Household_Income]]=6,1,0)</f>
        <v>0</v>
      </c>
      <c r="CG720">
        <f>IF(Table13[[#This Row],[Monthly_Household_Income]]=7,1,0)</f>
        <v>0</v>
      </c>
      <c r="CH720">
        <f>IF(Table13[[#This Row],[Monthly_Household_Income]]=8,1,0)</f>
        <v>0</v>
      </c>
      <c r="CI720">
        <f>IF(Table13[[#This Row],[Monthly_Household_Income]]=9,1,0)</f>
        <v>0</v>
      </c>
      <c r="CJ720">
        <f>IF(Table13[[#This Row],[Monthly_Household_Income]]=98,1,0)</f>
        <v>0</v>
      </c>
    </row>
    <row r="721" spans="1:88">
      <c r="A721">
        <v>2623</v>
      </c>
      <c r="B721" s="1">
        <v>42994</v>
      </c>
      <c r="C721" t="s">
        <v>7</v>
      </c>
      <c r="D721">
        <v>5</v>
      </c>
      <c r="E721">
        <v>4</v>
      </c>
      <c r="F721">
        <v>3</v>
      </c>
      <c r="G721">
        <v>5</v>
      </c>
      <c r="H721">
        <v>5</v>
      </c>
      <c r="I721">
        <v>5</v>
      </c>
      <c r="J721" t="s">
        <v>15</v>
      </c>
      <c r="K721">
        <v>7</v>
      </c>
      <c r="L721">
        <v>7</v>
      </c>
      <c r="M721">
        <v>4</v>
      </c>
      <c r="N721">
        <v>4</v>
      </c>
      <c r="O721">
        <v>6</v>
      </c>
      <c r="P721">
        <v>7</v>
      </c>
      <c r="Q721">
        <v>7</v>
      </c>
      <c r="R721">
        <v>6</v>
      </c>
      <c r="S721">
        <v>5</v>
      </c>
      <c r="T721">
        <v>4</v>
      </c>
      <c r="U721">
        <v>6</v>
      </c>
      <c r="V721">
        <v>7</v>
      </c>
      <c r="W721">
        <v>6</v>
      </c>
      <c r="X721">
        <v>6</v>
      </c>
      <c r="Y721">
        <v>7</v>
      </c>
      <c r="Z721">
        <v>6</v>
      </c>
      <c r="AA721">
        <v>6</v>
      </c>
      <c r="AB721">
        <v>4</v>
      </c>
      <c r="AC721">
        <v>2</v>
      </c>
      <c r="AD721">
        <f>IF(Table13[[#This Row],[payment]]=1,1,0)</f>
        <v>0</v>
      </c>
      <c r="AE721">
        <f>IF(Table13[[#This Row],[payment]]=2,1,0)</f>
        <v>1</v>
      </c>
      <c r="AF721">
        <f>IF(Table13[[#This Row],[payment]]=3,1,0)</f>
        <v>0</v>
      </c>
      <c r="AG721">
        <v>1</v>
      </c>
      <c r="AH721">
        <f>IF(Table13[[#This Row],[method_payment]]=1,1,0)</f>
        <v>1</v>
      </c>
      <c r="AI721">
        <f>IF(Table13[[#This Row],[method_payment]]=2,1,0)</f>
        <v>0</v>
      </c>
      <c r="AJ721">
        <f>IF(Table13[[#This Row],[method_payment]]=3,1,0)</f>
        <v>0</v>
      </c>
      <c r="AK721">
        <f>IF(Table13[[#This Row],[method_payment]]=5,1,0)</f>
        <v>0</v>
      </c>
      <c r="AL721">
        <f>IF(Table13[[#This Row],[method_payment]]=6,1,0)</f>
        <v>0</v>
      </c>
      <c r="AM721" t="s">
        <v>16</v>
      </c>
      <c r="AN721" t="s">
        <v>15</v>
      </c>
      <c r="AO721">
        <v>1</v>
      </c>
      <c r="AP721" s="2">
        <v>682.71</v>
      </c>
      <c r="AQ721" s="3">
        <f>IF(AND(Table13[[#This Row],[Average_amount_spent_per_visit_last_3_months]]&gt;=1,Table13[[#This Row],[Average_amount_spent_per_visit_last_3_months]]&lt;=999),1,0)</f>
        <v>1</v>
      </c>
      <c r="AR721" s="3">
        <f>IF(AND(Table13[[#This Row],[Average_amount_spent_per_visit_last_3_months]]&gt;=1000,Table13[[#This Row],[Average_amount_spent_per_visit_last_3_months]]&lt;=6700),1,0)</f>
        <v>0</v>
      </c>
      <c r="AS721">
        <v>3</v>
      </c>
      <c r="AT721">
        <v>57</v>
      </c>
      <c r="AU721">
        <f>IF(AND(Table13[[#This Row],[Age]]&gt;=18,Table13[[#This Row],[Age]]&lt;=25),1,0)</f>
        <v>0</v>
      </c>
      <c r="AV721">
        <f>IF(AND(Table13[[#This Row],[Age]]&gt;=26,Table13[[#This Row],[Age]]&lt;=35),1,0)</f>
        <v>0</v>
      </c>
      <c r="AW721">
        <f>IF(AND(Table13[[#This Row],[Age]]&gt;=36,Table13[[#This Row],[Age]]&lt;=45),1,0)</f>
        <v>0</v>
      </c>
      <c r="AX721">
        <f>IF(AND(Table13[[#This Row],[Age]]&gt;=46,Table13[[#This Row],[Age]]&lt;=55),1,0)</f>
        <v>0</v>
      </c>
      <c r="AY721">
        <f>IF(AND(Table13[[#This Row],[Age]]&gt;=56,Table13[[#This Row],[Age]]&lt;=67),1,0)</f>
        <v>1</v>
      </c>
      <c r="AZ721" t="s">
        <v>25</v>
      </c>
      <c r="BA721">
        <f>IF(Table13[[#This Row],[Marital Status]]="Married",1,0)</f>
        <v>1</v>
      </c>
      <c r="BB721">
        <f>IF(Table13[[#This Row],[Marital Status]]="Single",1,0)</f>
        <v>0</v>
      </c>
      <c r="BC721" t="s">
        <v>27</v>
      </c>
      <c r="BD721">
        <f>IF(Table13[[#This Row],[gender]]="Male",1,0)</f>
        <v>1</v>
      </c>
      <c r="BE721">
        <f>IF(Table13[[#This Row],[gender]]="Female",1,0)</f>
        <v>0</v>
      </c>
      <c r="BF721" t="s">
        <v>23</v>
      </c>
      <c r="BG721">
        <f>IF(Table13[[#This Row],[Highest level of Education]]="Did not attend school",1,0)</f>
        <v>0</v>
      </c>
      <c r="BH721">
        <f>IF(Table13[[#This Row],[Highest level of Education]]="K12 completed",1,0)</f>
        <v>0</v>
      </c>
      <c r="BI721">
        <f>IF(Table13[[#This Row],[Highest level of Education]]="High School Completed",1,0)</f>
        <v>0</v>
      </c>
      <c r="BJ721">
        <f>IF(Table13[[#This Row],[Highest level of Education]]="Technical Diploma/Partially completed College",1,0)</f>
        <v>1</v>
      </c>
      <c r="BK721">
        <f>IF(Table13[[#This Row],[Highest level of Education]]="University/College Degree",1,0)</f>
        <v>0</v>
      </c>
      <c r="BL721">
        <f>IF(Table13[[#This Row],[Highest level of Education]]="Post-graduate education",1,0)</f>
        <v>0</v>
      </c>
      <c r="BM721">
        <v>4</v>
      </c>
      <c r="BN721">
        <v>1</v>
      </c>
      <c r="BO721">
        <v>5</v>
      </c>
      <c r="BP721">
        <f>IF(Table13[[#This Row],[Monthly_Income 1_5500 2_8000 3_11000 4_15000 5_20000 6_27000 7_35000 8_5000 9_51000 98_0]]=1,1,0)</f>
        <v>0</v>
      </c>
      <c r="BQ721">
        <f>IF(Table13[[#This Row],[Monthly_Income 1_5500 2_8000 3_11000 4_15000 5_20000 6_27000 7_35000 8_5000 9_51000 98_0]]=2,1,0)</f>
        <v>0</v>
      </c>
      <c r="BR721">
        <f>IF(Table13[[#This Row],[Monthly_Income 1_5500 2_8000 3_11000 4_15000 5_20000 6_27000 7_35000 8_5000 9_51000 98_0]]=3,1,0)</f>
        <v>0</v>
      </c>
      <c r="BS721">
        <f>IF(Table13[[#This Row],[Monthly_Income 1_5500 2_8000 3_11000 4_15000 5_20000 6_27000 7_35000 8_5000 9_51000 98_0]]=4,1,0)</f>
        <v>0</v>
      </c>
      <c r="BT721">
        <f>IF(Table13[[#This Row],[Monthly_Income 1_5500 2_8000 3_11000 4_15000 5_20000 6_27000 7_35000 8_5000 9_51000 98_0]]=5,1,0)</f>
        <v>1</v>
      </c>
      <c r="BU721">
        <f>IF(Table13[[#This Row],[Monthly_Income 1_5500 2_8000 3_11000 4_15000 5_20000 6_27000 7_35000 8_5000 9_51000 98_0]]=6,1,0)</f>
        <v>0</v>
      </c>
      <c r="BV721">
        <f>IF(Table13[[#This Row],[Monthly_Income 1_5500 2_8000 3_11000 4_15000 5_20000 6_27000 7_35000 8_5000 9_51000 98_0]]=7,1,0)</f>
        <v>0</v>
      </c>
      <c r="BW721">
        <f>IF(Table13[[#This Row],[Monthly_Income 1_5500 2_8000 3_11000 4_15000 5_20000 6_27000 7_35000 8_5000 9_51000 98_0]]=8,1,0)</f>
        <v>0</v>
      </c>
      <c r="BX721">
        <f>IF(Table13[[#This Row],[Monthly_Income 1_5500 2_8000 3_11000 4_15000 5_20000 6_27000 7_35000 8_5000 9_51000 98_0]]=9,1,0)</f>
        <v>0</v>
      </c>
      <c r="BY721">
        <f>IF(Table13[[#This Row],[Monthly_Income 1_5500 2_8000 3_11000 4_15000 5_20000 6_27000 7_35000 8_5000 9_51000 98_0]]=98,1,0)</f>
        <v>0</v>
      </c>
      <c r="BZ721">
        <v>8</v>
      </c>
      <c r="CA721">
        <f>IF(Table13[[#This Row],[Monthly_Household_Income]]=1,1,0)</f>
        <v>0</v>
      </c>
      <c r="CB721">
        <f>IF(Table13[[#This Row],[Monthly_Household_Income]]=2,1,0)</f>
        <v>0</v>
      </c>
      <c r="CC721">
        <f>IF(Table13[[#This Row],[Monthly_Household_Income]]=3,1,0)</f>
        <v>0</v>
      </c>
      <c r="CD721">
        <f>IF(Table13[[#This Row],[Monthly_Household_Income]]=4,1,0)</f>
        <v>0</v>
      </c>
      <c r="CE721">
        <f>IF(Table13[[#This Row],[Monthly_Household_Income]]=5,1,0)</f>
        <v>0</v>
      </c>
      <c r="CF721">
        <f>IF(Table13[[#This Row],[Monthly_Household_Income]]=6,1,0)</f>
        <v>0</v>
      </c>
      <c r="CG721">
        <f>IF(Table13[[#This Row],[Monthly_Household_Income]]=7,1,0)</f>
        <v>0</v>
      </c>
      <c r="CH721">
        <f>IF(Table13[[#This Row],[Monthly_Household_Income]]=8,1,0)</f>
        <v>1</v>
      </c>
      <c r="CI721">
        <f>IF(Table13[[#This Row],[Monthly_Household_Income]]=9,1,0)</f>
        <v>0</v>
      </c>
      <c r="CJ721">
        <f>IF(Table13[[#This Row],[Monthly_Household_Income]]=98,1,0)</f>
        <v>0</v>
      </c>
    </row>
    <row r="722" spans="1:88">
      <c r="A722">
        <v>2629</v>
      </c>
      <c r="B722" s="1">
        <v>43191</v>
      </c>
      <c r="C722" t="s">
        <v>29</v>
      </c>
      <c r="D722">
        <v>8</v>
      </c>
      <c r="E722">
        <v>9</v>
      </c>
      <c r="F722">
        <v>7</v>
      </c>
      <c r="G722">
        <v>9</v>
      </c>
      <c r="H722">
        <v>7</v>
      </c>
      <c r="I722">
        <v>8</v>
      </c>
      <c r="J722" t="s">
        <v>15</v>
      </c>
      <c r="K722">
        <v>10</v>
      </c>
      <c r="L722">
        <v>10</v>
      </c>
      <c r="M722">
        <v>9</v>
      </c>
      <c r="N722">
        <v>10</v>
      </c>
      <c r="O722">
        <v>8</v>
      </c>
      <c r="P722">
        <v>9</v>
      </c>
      <c r="Q722">
        <v>10</v>
      </c>
      <c r="R722">
        <v>10</v>
      </c>
      <c r="S722">
        <v>8</v>
      </c>
      <c r="T722">
        <v>10</v>
      </c>
      <c r="U722">
        <v>9</v>
      </c>
      <c r="V722">
        <v>7</v>
      </c>
      <c r="W722">
        <v>7</v>
      </c>
      <c r="X722">
        <v>0</v>
      </c>
      <c r="Y722">
        <v>7</v>
      </c>
      <c r="Z722">
        <v>9</v>
      </c>
      <c r="AA722">
        <v>7</v>
      </c>
      <c r="AB722">
        <v>9</v>
      </c>
      <c r="AC722">
        <v>1</v>
      </c>
      <c r="AD722">
        <f>IF(Table13[[#This Row],[payment]]=1,1,0)</f>
        <v>1</v>
      </c>
      <c r="AE722">
        <f>IF(Table13[[#This Row],[payment]]=2,1,0)</f>
        <v>0</v>
      </c>
      <c r="AF722">
        <f>IF(Table13[[#This Row],[payment]]=3,1,0)</f>
        <v>0</v>
      </c>
      <c r="AG722">
        <v>1</v>
      </c>
      <c r="AH722">
        <f>IF(Table13[[#This Row],[method_payment]]=1,1,0)</f>
        <v>1</v>
      </c>
      <c r="AI722">
        <f>IF(Table13[[#This Row],[method_payment]]=2,1,0)</f>
        <v>0</v>
      </c>
      <c r="AJ722">
        <f>IF(Table13[[#This Row],[method_payment]]=3,1,0)</f>
        <v>0</v>
      </c>
      <c r="AK722">
        <f>IF(Table13[[#This Row],[method_payment]]=5,1,0)</f>
        <v>0</v>
      </c>
      <c r="AL722">
        <f>IF(Table13[[#This Row],[method_payment]]=6,1,0)</f>
        <v>0</v>
      </c>
      <c r="AM722" t="s">
        <v>16</v>
      </c>
      <c r="AN722" t="s">
        <v>15</v>
      </c>
      <c r="AO722">
        <v>3</v>
      </c>
      <c r="AP722" s="2">
        <v>302.38</v>
      </c>
      <c r="AQ722" s="3">
        <f>IF(AND(Table13[[#This Row],[Average_amount_spent_per_visit_last_3_months]]&gt;=1,Table13[[#This Row],[Average_amount_spent_per_visit_last_3_months]]&lt;=999),1,0)</f>
        <v>1</v>
      </c>
      <c r="AR722" s="3">
        <f>IF(AND(Table13[[#This Row],[Average_amount_spent_per_visit_last_3_months]]&gt;=1000,Table13[[#This Row],[Average_amount_spent_per_visit_last_3_months]]&lt;=6700),1,0)</f>
        <v>0</v>
      </c>
      <c r="AS722">
        <v>3</v>
      </c>
      <c r="AT722">
        <v>34</v>
      </c>
      <c r="AU722">
        <f>IF(AND(Table13[[#This Row],[Age]]&gt;=18,Table13[[#This Row],[Age]]&lt;=25),1,0)</f>
        <v>0</v>
      </c>
      <c r="AV722">
        <f>IF(AND(Table13[[#This Row],[Age]]&gt;=26,Table13[[#This Row],[Age]]&lt;=35),1,0)</f>
        <v>1</v>
      </c>
      <c r="AW722">
        <f>IF(AND(Table13[[#This Row],[Age]]&gt;=36,Table13[[#This Row],[Age]]&lt;=45),1,0)</f>
        <v>0</v>
      </c>
      <c r="AX722">
        <f>IF(AND(Table13[[#This Row],[Age]]&gt;=46,Table13[[#This Row],[Age]]&lt;=55),1,0)</f>
        <v>0</v>
      </c>
      <c r="AY722">
        <f>IF(AND(Table13[[#This Row],[Age]]&gt;=56,Table13[[#This Row],[Age]]&lt;=67),1,0)</f>
        <v>0</v>
      </c>
      <c r="AZ722" t="s">
        <v>25</v>
      </c>
      <c r="BA722">
        <f>IF(Table13[[#This Row],[Marital Status]]="Married",1,0)</f>
        <v>1</v>
      </c>
      <c r="BB722">
        <f>IF(Table13[[#This Row],[Marital Status]]="Single",1,0)</f>
        <v>0</v>
      </c>
      <c r="BC722" t="s">
        <v>28</v>
      </c>
      <c r="BD722">
        <f>IF(Table13[[#This Row],[gender]]="Male",1,0)</f>
        <v>0</v>
      </c>
      <c r="BE722">
        <f>IF(Table13[[#This Row],[gender]]="Female",1,0)</f>
        <v>1</v>
      </c>
      <c r="BF722" t="s">
        <v>19</v>
      </c>
      <c r="BG722">
        <f>IF(Table13[[#This Row],[Highest level of Education]]="Did not attend school",1,0)</f>
        <v>0</v>
      </c>
      <c r="BH722">
        <f>IF(Table13[[#This Row],[Highest level of Education]]="K12 completed",1,0)</f>
        <v>0</v>
      </c>
      <c r="BI722">
        <f>IF(Table13[[#This Row],[Highest level of Education]]="High School Completed",1,0)</f>
        <v>0</v>
      </c>
      <c r="BJ722">
        <f>IF(Table13[[#This Row],[Highest level of Education]]="Technical Diploma/Partially completed College",1,0)</f>
        <v>0</v>
      </c>
      <c r="BK722">
        <f>IF(Table13[[#This Row],[Highest level of Education]]="University/College Degree",1,0)</f>
        <v>1</v>
      </c>
      <c r="BL722">
        <f>IF(Table13[[#This Row],[Highest level of Education]]="Post-graduate education",1,0)</f>
        <v>0</v>
      </c>
      <c r="BM722">
        <v>3</v>
      </c>
      <c r="BN722">
        <v>1</v>
      </c>
      <c r="BO722">
        <v>4</v>
      </c>
      <c r="BP722">
        <f>IF(Table13[[#This Row],[Monthly_Income 1_5500 2_8000 3_11000 4_15000 5_20000 6_27000 7_35000 8_5000 9_51000 98_0]]=1,1,0)</f>
        <v>0</v>
      </c>
      <c r="BQ722">
        <f>IF(Table13[[#This Row],[Monthly_Income 1_5500 2_8000 3_11000 4_15000 5_20000 6_27000 7_35000 8_5000 9_51000 98_0]]=2,1,0)</f>
        <v>0</v>
      </c>
      <c r="BR722">
        <f>IF(Table13[[#This Row],[Monthly_Income 1_5500 2_8000 3_11000 4_15000 5_20000 6_27000 7_35000 8_5000 9_51000 98_0]]=3,1,0)</f>
        <v>0</v>
      </c>
      <c r="BS722">
        <f>IF(Table13[[#This Row],[Monthly_Income 1_5500 2_8000 3_11000 4_15000 5_20000 6_27000 7_35000 8_5000 9_51000 98_0]]=4,1,0)</f>
        <v>1</v>
      </c>
      <c r="BT722">
        <f>IF(Table13[[#This Row],[Monthly_Income 1_5500 2_8000 3_11000 4_15000 5_20000 6_27000 7_35000 8_5000 9_51000 98_0]]=5,1,0)</f>
        <v>0</v>
      </c>
      <c r="BU722">
        <f>IF(Table13[[#This Row],[Monthly_Income 1_5500 2_8000 3_11000 4_15000 5_20000 6_27000 7_35000 8_5000 9_51000 98_0]]=6,1,0)</f>
        <v>0</v>
      </c>
      <c r="BV722">
        <f>IF(Table13[[#This Row],[Monthly_Income 1_5500 2_8000 3_11000 4_15000 5_20000 6_27000 7_35000 8_5000 9_51000 98_0]]=7,1,0)</f>
        <v>0</v>
      </c>
      <c r="BW722">
        <f>IF(Table13[[#This Row],[Monthly_Income 1_5500 2_8000 3_11000 4_15000 5_20000 6_27000 7_35000 8_5000 9_51000 98_0]]=8,1,0)</f>
        <v>0</v>
      </c>
      <c r="BX722">
        <f>IF(Table13[[#This Row],[Monthly_Income 1_5500 2_8000 3_11000 4_15000 5_20000 6_27000 7_35000 8_5000 9_51000 98_0]]=9,1,0)</f>
        <v>0</v>
      </c>
      <c r="BY722">
        <f>IF(Table13[[#This Row],[Monthly_Income 1_5500 2_8000 3_11000 4_15000 5_20000 6_27000 7_35000 8_5000 9_51000 98_0]]=98,1,0)</f>
        <v>0</v>
      </c>
      <c r="BZ722">
        <v>6</v>
      </c>
      <c r="CA722">
        <f>IF(Table13[[#This Row],[Monthly_Household_Income]]=1,1,0)</f>
        <v>0</v>
      </c>
      <c r="CB722">
        <f>IF(Table13[[#This Row],[Monthly_Household_Income]]=2,1,0)</f>
        <v>0</v>
      </c>
      <c r="CC722">
        <f>IF(Table13[[#This Row],[Monthly_Household_Income]]=3,1,0)</f>
        <v>0</v>
      </c>
      <c r="CD722">
        <f>IF(Table13[[#This Row],[Monthly_Household_Income]]=4,1,0)</f>
        <v>0</v>
      </c>
      <c r="CE722">
        <f>IF(Table13[[#This Row],[Monthly_Household_Income]]=5,1,0)</f>
        <v>0</v>
      </c>
      <c r="CF722">
        <f>IF(Table13[[#This Row],[Monthly_Household_Income]]=6,1,0)</f>
        <v>1</v>
      </c>
      <c r="CG722">
        <f>IF(Table13[[#This Row],[Monthly_Household_Income]]=7,1,0)</f>
        <v>0</v>
      </c>
      <c r="CH722">
        <f>IF(Table13[[#This Row],[Monthly_Household_Income]]=8,1,0)</f>
        <v>0</v>
      </c>
      <c r="CI722">
        <f>IF(Table13[[#This Row],[Monthly_Household_Income]]=9,1,0)</f>
        <v>0</v>
      </c>
      <c r="CJ722">
        <f>IF(Table13[[#This Row],[Monthly_Household_Income]]=98,1,0)</f>
        <v>0</v>
      </c>
    </row>
    <row r="723" spans="1:88">
      <c r="A723">
        <v>2630</v>
      </c>
      <c r="B723" s="1">
        <v>43253</v>
      </c>
      <c r="C723" t="s">
        <v>29</v>
      </c>
      <c r="D723">
        <v>8</v>
      </c>
      <c r="E723">
        <v>6</v>
      </c>
      <c r="F723">
        <v>8</v>
      </c>
      <c r="G723">
        <v>7</v>
      </c>
      <c r="H723">
        <v>7</v>
      </c>
      <c r="I723">
        <v>7</v>
      </c>
      <c r="J723" t="s">
        <v>15</v>
      </c>
      <c r="K723">
        <v>8</v>
      </c>
      <c r="L723">
        <v>9</v>
      </c>
      <c r="M723">
        <v>7</v>
      </c>
      <c r="N723">
        <v>8</v>
      </c>
      <c r="O723">
        <v>8</v>
      </c>
      <c r="P723">
        <v>10</v>
      </c>
      <c r="Q723">
        <v>7</v>
      </c>
      <c r="R723">
        <v>7</v>
      </c>
      <c r="S723">
        <v>9</v>
      </c>
      <c r="T723">
        <v>8</v>
      </c>
      <c r="U723">
        <v>9</v>
      </c>
      <c r="V723">
        <v>8</v>
      </c>
      <c r="W723">
        <v>6</v>
      </c>
      <c r="X723">
        <v>9</v>
      </c>
      <c r="Y723">
        <v>10</v>
      </c>
      <c r="Z723">
        <v>10</v>
      </c>
      <c r="AA723">
        <v>9</v>
      </c>
      <c r="AB723">
        <v>7</v>
      </c>
      <c r="AC723">
        <v>1</v>
      </c>
      <c r="AD723">
        <f>IF(Table13[[#This Row],[payment]]=1,1,0)</f>
        <v>1</v>
      </c>
      <c r="AE723">
        <f>IF(Table13[[#This Row],[payment]]=2,1,0)</f>
        <v>0</v>
      </c>
      <c r="AF723">
        <f>IF(Table13[[#This Row],[payment]]=3,1,0)</f>
        <v>0</v>
      </c>
      <c r="AG723">
        <v>1</v>
      </c>
      <c r="AH723">
        <f>IF(Table13[[#This Row],[method_payment]]=1,1,0)</f>
        <v>1</v>
      </c>
      <c r="AI723">
        <f>IF(Table13[[#This Row],[method_payment]]=2,1,0)</f>
        <v>0</v>
      </c>
      <c r="AJ723">
        <f>IF(Table13[[#This Row],[method_payment]]=3,1,0)</f>
        <v>0</v>
      </c>
      <c r="AK723">
        <f>IF(Table13[[#This Row],[method_payment]]=5,1,0)</f>
        <v>0</v>
      </c>
      <c r="AL723">
        <f>IF(Table13[[#This Row],[method_payment]]=6,1,0)</f>
        <v>0</v>
      </c>
      <c r="AM723" t="s">
        <v>16</v>
      </c>
      <c r="AN723" t="s">
        <v>16</v>
      </c>
      <c r="AO723">
        <v>1</v>
      </c>
      <c r="AP723" s="2">
        <v>1176.08</v>
      </c>
      <c r="AQ723" s="3">
        <f>IF(AND(Table13[[#This Row],[Average_amount_spent_per_visit_last_3_months]]&gt;=1,Table13[[#This Row],[Average_amount_spent_per_visit_last_3_months]]&lt;=999),1,0)</f>
        <v>0</v>
      </c>
      <c r="AR723" s="3">
        <f>IF(AND(Table13[[#This Row],[Average_amount_spent_per_visit_last_3_months]]&gt;=1000,Table13[[#This Row],[Average_amount_spent_per_visit_last_3_months]]&lt;=6700),1,0)</f>
        <v>1</v>
      </c>
      <c r="AS723">
        <v>3</v>
      </c>
      <c r="AT723">
        <v>45</v>
      </c>
      <c r="AU723">
        <f>IF(AND(Table13[[#This Row],[Age]]&gt;=18,Table13[[#This Row],[Age]]&lt;=25),1,0)</f>
        <v>0</v>
      </c>
      <c r="AV723">
        <f>IF(AND(Table13[[#This Row],[Age]]&gt;=26,Table13[[#This Row],[Age]]&lt;=35),1,0)</f>
        <v>0</v>
      </c>
      <c r="AW723">
        <f>IF(AND(Table13[[#This Row],[Age]]&gt;=36,Table13[[#This Row],[Age]]&lt;=45),1,0)</f>
        <v>1</v>
      </c>
      <c r="AX723">
        <f>IF(AND(Table13[[#This Row],[Age]]&gt;=46,Table13[[#This Row],[Age]]&lt;=55),1,0)</f>
        <v>0</v>
      </c>
      <c r="AY723">
        <f>IF(AND(Table13[[#This Row],[Age]]&gt;=56,Table13[[#This Row],[Age]]&lt;=67),1,0)</f>
        <v>0</v>
      </c>
      <c r="AZ723" t="s">
        <v>25</v>
      </c>
      <c r="BA723">
        <f>IF(Table13[[#This Row],[Marital Status]]="Married",1,0)</f>
        <v>1</v>
      </c>
      <c r="BB723">
        <f>IF(Table13[[#This Row],[Marital Status]]="Single",1,0)</f>
        <v>0</v>
      </c>
      <c r="BC723" t="s">
        <v>28</v>
      </c>
      <c r="BD723">
        <f>IF(Table13[[#This Row],[gender]]="Male",1,0)</f>
        <v>0</v>
      </c>
      <c r="BE723">
        <f>IF(Table13[[#This Row],[gender]]="Female",1,0)</f>
        <v>1</v>
      </c>
      <c r="BF723" t="s">
        <v>19</v>
      </c>
      <c r="BG723">
        <f>IF(Table13[[#This Row],[Highest level of Education]]="Did not attend school",1,0)</f>
        <v>0</v>
      </c>
      <c r="BH723">
        <f>IF(Table13[[#This Row],[Highest level of Education]]="K12 completed",1,0)</f>
        <v>0</v>
      </c>
      <c r="BI723">
        <f>IF(Table13[[#This Row],[Highest level of Education]]="High School Completed",1,0)</f>
        <v>0</v>
      </c>
      <c r="BJ723">
        <f>IF(Table13[[#This Row],[Highest level of Education]]="Technical Diploma/Partially completed College",1,0)</f>
        <v>0</v>
      </c>
      <c r="BK723">
        <f>IF(Table13[[#This Row],[Highest level of Education]]="University/College Degree",1,0)</f>
        <v>1</v>
      </c>
      <c r="BL723">
        <f>IF(Table13[[#This Row],[Highest level of Education]]="Post-graduate education",1,0)</f>
        <v>0</v>
      </c>
      <c r="BM723">
        <v>2</v>
      </c>
      <c r="BN723">
        <v>1</v>
      </c>
      <c r="BO723">
        <v>4</v>
      </c>
      <c r="BP723">
        <f>IF(Table13[[#This Row],[Monthly_Income 1_5500 2_8000 3_11000 4_15000 5_20000 6_27000 7_35000 8_5000 9_51000 98_0]]=1,1,0)</f>
        <v>0</v>
      </c>
      <c r="BQ723">
        <f>IF(Table13[[#This Row],[Monthly_Income 1_5500 2_8000 3_11000 4_15000 5_20000 6_27000 7_35000 8_5000 9_51000 98_0]]=2,1,0)</f>
        <v>0</v>
      </c>
      <c r="BR723">
        <f>IF(Table13[[#This Row],[Monthly_Income 1_5500 2_8000 3_11000 4_15000 5_20000 6_27000 7_35000 8_5000 9_51000 98_0]]=3,1,0)</f>
        <v>0</v>
      </c>
      <c r="BS723">
        <f>IF(Table13[[#This Row],[Monthly_Income 1_5500 2_8000 3_11000 4_15000 5_20000 6_27000 7_35000 8_5000 9_51000 98_0]]=4,1,0)</f>
        <v>1</v>
      </c>
      <c r="BT723">
        <f>IF(Table13[[#This Row],[Monthly_Income 1_5500 2_8000 3_11000 4_15000 5_20000 6_27000 7_35000 8_5000 9_51000 98_0]]=5,1,0)</f>
        <v>0</v>
      </c>
      <c r="BU723">
        <f>IF(Table13[[#This Row],[Monthly_Income 1_5500 2_8000 3_11000 4_15000 5_20000 6_27000 7_35000 8_5000 9_51000 98_0]]=6,1,0)</f>
        <v>0</v>
      </c>
      <c r="BV723">
        <f>IF(Table13[[#This Row],[Monthly_Income 1_5500 2_8000 3_11000 4_15000 5_20000 6_27000 7_35000 8_5000 9_51000 98_0]]=7,1,0)</f>
        <v>0</v>
      </c>
      <c r="BW723">
        <f>IF(Table13[[#This Row],[Monthly_Income 1_5500 2_8000 3_11000 4_15000 5_20000 6_27000 7_35000 8_5000 9_51000 98_0]]=8,1,0)</f>
        <v>0</v>
      </c>
      <c r="BX723">
        <f>IF(Table13[[#This Row],[Monthly_Income 1_5500 2_8000 3_11000 4_15000 5_20000 6_27000 7_35000 8_5000 9_51000 98_0]]=9,1,0)</f>
        <v>0</v>
      </c>
      <c r="BY723">
        <f>IF(Table13[[#This Row],[Monthly_Income 1_5500 2_8000 3_11000 4_15000 5_20000 6_27000 7_35000 8_5000 9_51000 98_0]]=98,1,0)</f>
        <v>0</v>
      </c>
      <c r="BZ723">
        <v>5</v>
      </c>
      <c r="CA723">
        <f>IF(Table13[[#This Row],[Monthly_Household_Income]]=1,1,0)</f>
        <v>0</v>
      </c>
      <c r="CB723">
        <f>IF(Table13[[#This Row],[Monthly_Household_Income]]=2,1,0)</f>
        <v>0</v>
      </c>
      <c r="CC723">
        <f>IF(Table13[[#This Row],[Monthly_Household_Income]]=3,1,0)</f>
        <v>0</v>
      </c>
      <c r="CD723">
        <f>IF(Table13[[#This Row],[Monthly_Household_Income]]=4,1,0)</f>
        <v>0</v>
      </c>
      <c r="CE723">
        <f>IF(Table13[[#This Row],[Monthly_Household_Income]]=5,1,0)</f>
        <v>1</v>
      </c>
      <c r="CF723">
        <f>IF(Table13[[#This Row],[Monthly_Household_Income]]=6,1,0)</f>
        <v>0</v>
      </c>
      <c r="CG723">
        <f>IF(Table13[[#This Row],[Monthly_Household_Income]]=7,1,0)</f>
        <v>0</v>
      </c>
      <c r="CH723">
        <f>IF(Table13[[#This Row],[Monthly_Household_Income]]=8,1,0)</f>
        <v>0</v>
      </c>
      <c r="CI723">
        <f>IF(Table13[[#This Row],[Monthly_Household_Income]]=9,1,0)</f>
        <v>0</v>
      </c>
      <c r="CJ723">
        <f>IF(Table13[[#This Row],[Monthly_Household_Income]]=98,1,0)</f>
        <v>0</v>
      </c>
    </row>
    <row r="724" spans="1:88">
      <c r="A724">
        <v>2639</v>
      </c>
      <c r="B724" s="1">
        <v>42974</v>
      </c>
      <c r="C724" t="s">
        <v>29</v>
      </c>
      <c r="D724">
        <v>9</v>
      </c>
      <c r="E724">
        <v>7</v>
      </c>
      <c r="F724">
        <v>7</v>
      </c>
      <c r="G724">
        <v>8</v>
      </c>
      <c r="H724">
        <v>8</v>
      </c>
      <c r="I724">
        <v>8</v>
      </c>
      <c r="J724" t="s">
        <v>15</v>
      </c>
      <c r="K724">
        <v>7</v>
      </c>
      <c r="L724">
        <v>9</v>
      </c>
      <c r="M724">
        <v>7</v>
      </c>
      <c r="N724">
        <v>8</v>
      </c>
      <c r="O724">
        <v>7</v>
      </c>
      <c r="P724">
        <v>7</v>
      </c>
      <c r="Q724">
        <v>6</v>
      </c>
      <c r="R724">
        <v>6</v>
      </c>
      <c r="S724">
        <v>9</v>
      </c>
      <c r="T724">
        <v>9</v>
      </c>
      <c r="U724">
        <v>10</v>
      </c>
      <c r="V724">
        <v>8</v>
      </c>
      <c r="W724">
        <v>8</v>
      </c>
      <c r="X724">
        <v>7</v>
      </c>
      <c r="Y724">
        <v>7</v>
      </c>
      <c r="Z724">
        <v>9</v>
      </c>
      <c r="AA724">
        <v>7</v>
      </c>
      <c r="AB724">
        <v>0</v>
      </c>
      <c r="AC724">
        <v>3</v>
      </c>
      <c r="AD724">
        <f>IF(Table13[[#This Row],[payment]]=1,1,0)</f>
        <v>0</v>
      </c>
      <c r="AE724">
        <f>IF(Table13[[#This Row],[payment]]=2,1,0)</f>
        <v>0</v>
      </c>
      <c r="AF724">
        <f>IF(Table13[[#This Row],[payment]]=3,1,0)</f>
        <v>1</v>
      </c>
      <c r="AG724">
        <v>1</v>
      </c>
      <c r="AH724">
        <f>IF(Table13[[#This Row],[method_payment]]=1,1,0)</f>
        <v>1</v>
      </c>
      <c r="AI724">
        <f>IF(Table13[[#This Row],[method_payment]]=2,1,0)</f>
        <v>0</v>
      </c>
      <c r="AJ724">
        <f>IF(Table13[[#This Row],[method_payment]]=3,1,0)</f>
        <v>0</v>
      </c>
      <c r="AK724">
        <f>IF(Table13[[#This Row],[method_payment]]=5,1,0)</f>
        <v>0</v>
      </c>
      <c r="AL724">
        <f>IF(Table13[[#This Row],[method_payment]]=6,1,0)</f>
        <v>0</v>
      </c>
      <c r="AM724" t="s">
        <v>15</v>
      </c>
      <c r="AN724" t="s">
        <v>15</v>
      </c>
      <c r="AO724">
        <v>1</v>
      </c>
      <c r="AP724" s="2">
        <v>555.20000000000005</v>
      </c>
      <c r="AQ724" s="3">
        <f>IF(AND(Table13[[#This Row],[Average_amount_spent_per_visit_last_3_months]]&gt;=1,Table13[[#This Row],[Average_amount_spent_per_visit_last_3_months]]&lt;=999),1,0)</f>
        <v>1</v>
      </c>
      <c r="AR724" s="3">
        <f>IF(AND(Table13[[#This Row],[Average_amount_spent_per_visit_last_3_months]]&gt;=1000,Table13[[#This Row],[Average_amount_spent_per_visit_last_3_months]]&lt;=6700),1,0)</f>
        <v>0</v>
      </c>
      <c r="AS724">
        <v>1</v>
      </c>
      <c r="AT724">
        <v>40</v>
      </c>
      <c r="AU724">
        <f>IF(AND(Table13[[#This Row],[Age]]&gt;=18,Table13[[#This Row],[Age]]&lt;=25),1,0)</f>
        <v>0</v>
      </c>
      <c r="AV724">
        <f>IF(AND(Table13[[#This Row],[Age]]&gt;=26,Table13[[#This Row],[Age]]&lt;=35),1,0)</f>
        <v>0</v>
      </c>
      <c r="AW724">
        <f>IF(AND(Table13[[#This Row],[Age]]&gt;=36,Table13[[#This Row],[Age]]&lt;=45),1,0)</f>
        <v>1</v>
      </c>
      <c r="AX724">
        <f>IF(AND(Table13[[#This Row],[Age]]&gt;=46,Table13[[#This Row],[Age]]&lt;=55),1,0)</f>
        <v>0</v>
      </c>
      <c r="AY724">
        <f>IF(AND(Table13[[#This Row],[Age]]&gt;=56,Table13[[#This Row],[Age]]&lt;=67),1,0)</f>
        <v>0</v>
      </c>
      <c r="AZ724" t="s">
        <v>25</v>
      </c>
      <c r="BA724">
        <f>IF(Table13[[#This Row],[Marital Status]]="Married",1,0)</f>
        <v>1</v>
      </c>
      <c r="BB724">
        <f>IF(Table13[[#This Row],[Marital Status]]="Single",1,0)</f>
        <v>0</v>
      </c>
      <c r="BC724" t="s">
        <v>28</v>
      </c>
      <c r="BD724">
        <f>IF(Table13[[#This Row],[gender]]="Male",1,0)</f>
        <v>0</v>
      </c>
      <c r="BE724">
        <f>IF(Table13[[#This Row],[gender]]="Female",1,0)</f>
        <v>1</v>
      </c>
      <c r="BF724" t="s">
        <v>20</v>
      </c>
      <c r="BG724">
        <f>IF(Table13[[#This Row],[Highest level of Education]]="Did not attend school",1,0)</f>
        <v>0</v>
      </c>
      <c r="BH724">
        <f>IF(Table13[[#This Row],[Highest level of Education]]="K12 completed",1,0)</f>
        <v>0</v>
      </c>
      <c r="BI724">
        <f>IF(Table13[[#This Row],[Highest level of Education]]="High School Completed",1,0)</f>
        <v>1</v>
      </c>
      <c r="BJ724">
        <f>IF(Table13[[#This Row],[Highest level of Education]]="Technical Diploma/Partially completed College",1,0)</f>
        <v>0</v>
      </c>
      <c r="BK724">
        <f>IF(Table13[[#This Row],[Highest level of Education]]="University/College Degree",1,0)</f>
        <v>0</v>
      </c>
      <c r="BL724">
        <f>IF(Table13[[#This Row],[Highest level of Education]]="Post-graduate education",1,0)</f>
        <v>0</v>
      </c>
      <c r="BM724">
        <v>3</v>
      </c>
      <c r="BN724">
        <v>1</v>
      </c>
      <c r="BO724">
        <v>5</v>
      </c>
      <c r="BP724">
        <f>IF(Table13[[#This Row],[Monthly_Income 1_5500 2_8000 3_11000 4_15000 5_20000 6_27000 7_35000 8_5000 9_51000 98_0]]=1,1,0)</f>
        <v>0</v>
      </c>
      <c r="BQ724">
        <f>IF(Table13[[#This Row],[Monthly_Income 1_5500 2_8000 3_11000 4_15000 5_20000 6_27000 7_35000 8_5000 9_51000 98_0]]=2,1,0)</f>
        <v>0</v>
      </c>
      <c r="BR724">
        <f>IF(Table13[[#This Row],[Monthly_Income 1_5500 2_8000 3_11000 4_15000 5_20000 6_27000 7_35000 8_5000 9_51000 98_0]]=3,1,0)</f>
        <v>0</v>
      </c>
      <c r="BS724">
        <f>IF(Table13[[#This Row],[Monthly_Income 1_5500 2_8000 3_11000 4_15000 5_20000 6_27000 7_35000 8_5000 9_51000 98_0]]=4,1,0)</f>
        <v>0</v>
      </c>
      <c r="BT724">
        <f>IF(Table13[[#This Row],[Monthly_Income 1_5500 2_8000 3_11000 4_15000 5_20000 6_27000 7_35000 8_5000 9_51000 98_0]]=5,1,0)</f>
        <v>1</v>
      </c>
      <c r="BU724">
        <f>IF(Table13[[#This Row],[Monthly_Income 1_5500 2_8000 3_11000 4_15000 5_20000 6_27000 7_35000 8_5000 9_51000 98_0]]=6,1,0)</f>
        <v>0</v>
      </c>
      <c r="BV724">
        <f>IF(Table13[[#This Row],[Monthly_Income 1_5500 2_8000 3_11000 4_15000 5_20000 6_27000 7_35000 8_5000 9_51000 98_0]]=7,1,0)</f>
        <v>0</v>
      </c>
      <c r="BW724">
        <f>IF(Table13[[#This Row],[Monthly_Income 1_5500 2_8000 3_11000 4_15000 5_20000 6_27000 7_35000 8_5000 9_51000 98_0]]=8,1,0)</f>
        <v>0</v>
      </c>
      <c r="BX724">
        <f>IF(Table13[[#This Row],[Monthly_Income 1_5500 2_8000 3_11000 4_15000 5_20000 6_27000 7_35000 8_5000 9_51000 98_0]]=9,1,0)</f>
        <v>0</v>
      </c>
      <c r="BY724">
        <f>IF(Table13[[#This Row],[Monthly_Income 1_5500 2_8000 3_11000 4_15000 5_20000 6_27000 7_35000 8_5000 9_51000 98_0]]=98,1,0)</f>
        <v>0</v>
      </c>
      <c r="BZ724">
        <v>6</v>
      </c>
      <c r="CA724">
        <f>IF(Table13[[#This Row],[Monthly_Household_Income]]=1,1,0)</f>
        <v>0</v>
      </c>
      <c r="CB724">
        <f>IF(Table13[[#This Row],[Monthly_Household_Income]]=2,1,0)</f>
        <v>0</v>
      </c>
      <c r="CC724">
        <f>IF(Table13[[#This Row],[Monthly_Household_Income]]=3,1,0)</f>
        <v>0</v>
      </c>
      <c r="CD724">
        <f>IF(Table13[[#This Row],[Monthly_Household_Income]]=4,1,0)</f>
        <v>0</v>
      </c>
      <c r="CE724">
        <f>IF(Table13[[#This Row],[Monthly_Household_Income]]=5,1,0)</f>
        <v>0</v>
      </c>
      <c r="CF724">
        <f>IF(Table13[[#This Row],[Monthly_Household_Income]]=6,1,0)</f>
        <v>1</v>
      </c>
      <c r="CG724">
        <f>IF(Table13[[#This Row],[Monthly_Household_Income]]=7,1,0)</f>
        <v>0</v>
      </c>
      <c r="CH724">
        <f>IF(Table13[[#This Row],[Monthly_Household_Income]]=8,1,0)</f>
        <v>0</v>
      </c>
      <c r="CI724">
        <f>IF(Table13[[#This Row],[Monthly_Household_Income]]=9,1,0)</f>
        <v>0</v>
      </c>
      <c r="CJ724">
        <f>IF(Table13[[#This Row],[Monthly_Household_Income]]=98,1,0)</f>
        <v>0</v>
      </c>
    </row>
    <row r="725" spans="1:88">
      <c r="A725">
        <v>2642</v>
      </c>
      <c r="B725" s="1">
        <v>43190</v>
      </c>
      <c r="C725" t="s">
        <v>33</v>
      </c>
      <c r="D725">
        <v>8</v>
      </c>
      <c r="E725">
        <v>8</v>
      </c>
      <c r="F725">
        <v>7</v>
      </c>
      <c r="G725">
        <v>8</v>
      </c>
      <c r="H725">
        <v>8</v>
      </c>
      <c r="I725">
        <v>8</v>
      </c>
      <c r="J725" t="s">
        <v>15</v>
      </c>
      <c r="K725">
        <v>9</v>
      </c>
      <c r="L725">
        <v>7</v>
      </c>
      <c r="M725">
        <v>8</v>
      </c>
      <c r="N725">
        <v>8</v>
      </c>
      <c r="O725">
        <v>7</v>
      </c>
      <c r="P725">
        <v>9</v>
      </c>
      <c r="Q725">
        <v>8</v>
      </c>
      <c r="R725">
        <v>8</v>
      </c>
      <c r="S725">
        <v>7</v>
      </c>
      <c r="T725">
        <v>8</v>
      </c>
      <c r="U725">
        <v>8</v>
      </c>
      <c r="V725">
        <v>7</v>
      </c>
      <c r="W725">
        <v>7</v>
      </c>
      <c r="X725">
        <v>0</v>
      </c>
      <c r="Y725">
        <v>7</v>
      </c>
      <c r="Z725">
        <v>8</v>
      </c>
      <c r="AA725">
        <v>8</v>
      </c>
      <c r="AB725">
        <v>7</v>
      </c>
      <c r="AC725">
        <v>1</v>
      </c>
      <c r="AD725">
        <f>IF(Table13[[#This Row],[payment]]=1,1,0)</f>
        <v>1</v>
      </c>
      <c r="AE725">
        <f>IF(Table13[[#This Row],[payment]]=2,1,0)</f>
        <v>0</v>
      </c>
      <c r="AF725">
        <f>IF(Table13[[#This Row],[payment]]=3,1,0)</f>
        <v>0</v>
      </c>
      <c r="AG725">
        <v>6</v>
      </c>
      <c r="AH725">
        <f>IF(Table13[[#This Row],[method_payment]]=1,1,0)</f>
        <v>0</v>
      </c>
      <c r="AI725">
        <f>IF(Table13[[#This Row],[method_payment]]=2,1,0)</f>
        <v>0</v>
      </c>
      <c r="AJ725">
        <f>IF(Table13[[#This Row],[method_payment]]=3,1,0)</f>
        <v>0</v>
      </c>
      <c r="AK725">
        <f>IF(Table13[[#This Row],[method_payment]]=5,1,0)</f>
        <v>0</v>
      </c>
      <c r="AL725">
        <f>IF(Table13[[#This Row],[method_payment]]=6,1,0)</f>
        <v>1</v>
      </c>
      <c r="AM725" t="s">
        <v>15</v>
      </c>
      <c r="AN725" t="s">
        <v>15</v>
      </c>
      <c r="AO725">
        <v>1</v>
      </c>
      <c r="AP725" s="2">
        <v>222.51</v>
      </c>
      <c r="AQ725" s="3">
        <f>IF(AND(Table13[[#This Row],[Average_amount_spent_per_visit_last_3_months]]&gt;=1,Table13[[#This Row],[Average_amount_spent_per_visit_last_3_months]]&lt;=999),1,0)</f>
        <v>1</v>
      </c>
      <c r="AR725" s="3">
        <f>IF(AND(Table13[[#This Row],[Average_amount_spent_per_visit_last_3_months]]&gt;=1000,Table13[[#This Row],[Average_amount_spent_per_visit_last_3_months]]&lt;=6700),1,0)</f>
        <v>0</v>
      </c>
      <c r="AS725">
        <v>3</v>
      </c>
      <c r="AT725">
        <v>23</v>
      </c>
      <c r="AU725">
        <f>IF(AND(Table13[[#This Row],[Age]]&gt;=18,Table13[[#This Row],[Age]]&lt;=25),1,0)</f>
        <v>1</v>
      </c>
      <c r="AV725">
        <f>IF(AND(Table13[[#This Row],[Age]]&gt;=26,Table13[[#This Row],[Age]]&lt;=35),1,0)</f>
        <v>0</v>
      </c>
      <c r="AW725">
        <f>IF(AND(Table13[[#This Row],[Age]]&gt;=36,Table13[[#This Row],[Age]]&lt;=45),1,0)</f>
        <v>0</v>
      </c>
      <c r="AX725">
        <f>IF(AND(Table13[[#This Row],[Age]]&gt;=46,Table13[[#This Row],[Age]]&lt;=55),1,0)</f>
        <v>0</v>
      </c>
      <c r="AY725">
        <f>IF(AND(Table13[[#This Row],[Age]]&gt;=56,Table13[[#This Row],[Age]]&lt;=67),1,0)</f>
        <v>0</v>
      </c>
      <c r="AZ725" t="s">
        <v>24</v>
      </c>
      <c r="BA725">
        <f>IF(Table13[[#This Row],[Marital Status]]="Married",1,0)</f>
        <v>0</v>
      </c>
      <c r="BB725">
        <f>IF(Table13[[#This Row],[Marital Status]]="Single",1,0)</f>
        <v>1</v>
      </c>
      <c r="BC725" t="s">
        <v>27</v>
      </c>
      <c r="BD725">
        <f>IF(Table13[[#This Row],[gender]]="Male",1,0)</f>
        <v>1</v>
      </c>
      <c r="BE725">
        <f>IF(Table13[[#This Row],[gender]]="Female",1,0)</f>
        <v>0</v>
      </c>
      <c r="BF725" t="s">
        <v>20</v>
      </c>
      <c r="BG725">
        <f>IF(Table13[[#This Row],[Highest level of Education]]="Did not attend school",1,0)</f>
        <v>0</v>
      </c>
      <c r="BH725">
        <f>IF(Table13[[#This Row],[Highest level of Education]]="K12 completed",1,0)</f>
        <v>0</v>
      </c>
      <c r="BI725">
        <f>IF(Table13[[#This Row],[Highest level of Education]]="High School Completed",1,0)</f>
        <v>1</v>
      </c>
      <c r="BJ725">
        <f>IF(Table13[[#This Row],[Highest level of Education]]="Technical Diploma/Partially completed College",1,0)</f>
        <v>0</v>
      </c>
      <c r="BK725">
        <f>IF(Table13[[#This Row],[Highest level of Education]]="University/College Degree",1,0)</f>
        <v>0</v>
      </c>
      <c r="BL725">
        <f>IF(Table13[[#This Row],[Highest level of Education]]="Post-graduate education",1,0)</f>
        <v>0</v>
      </c>
      <c r="BM725">
        <v>0</v>
      </c>
      <c r="BN725">
        <v>1</v>
      </c>
      <c r="BO725">
        <v>2</v>
      </c>
      <c r="BP725">
        <f>IF(Table13[[#This Row],[Monthly_Income 1_5500 2_8000 3_11000 4_15000 5_20000 6_27000 7_35000 8_5000 9_51000 98_0]]=1,1,0)</f>
        <v>0</v>
      </c>
      <c r="BQ725">
        <f>IF(Table13[[#This Row],[Monthly_Income 1_5500 2_8000 3_11000 4_15000 5_20000 6_27000 7_35000 8_5000 9_51000 98_0]]=2,1,0)</f>
        <v>1</v>
      </c>
      <c r="BR725">
        <f>IF(Table13[[#This Row],[Monthly_Income 1_5500 2_8000 3_11000 4_15000 5_20000 6_27000 7_35000 8_5000 9_51000 98_0]]=3,1,0)</f>
        <v>0</v>
      </c>
      <c r="BS725">
        <f>IF(Table13[[#This Row],[Monthly_Income 1_5500 2_8000 3_11000 4_15000 5_20000 6_27000 7_35000 8_5000 9_51000 98_0]]=4,1,0)</f>
        <v>0</v>
      </c>
      <c r="BT725">
        <f>IF(Table13[[#This Row],[Monthly_Income 1_5500 2_8000 3_11000 4_15000 5_20000 6_27000 7_35000 8_5000 9_51000 98_0]]=5,1,0)</f>
        <v>0</v>
      </c>
      <c r="BU725">
        <f>IF(Table13[[#This Row],[Monthly_Income 1_5500 2_8000 3_11000 4_15000 5_20000 6_27000 7_35000 8_5000 9_51000 98_0]]=6,1,0)</f>
        <v>0</v>
      </c>
      <c r="BV725">
        <f>IF(Table13[[#This Row],[Monthly_Income 1_5500 2_8000 3_11000 4_15000 5_20000 6_27000 7_35000 8_5000 9_51000 98_0]]=7,1,0)</f>
        <v>0</v>
      </c>
      <c r="BW725">
        <f>IF(Table13[[#This Row],[Monthly_Income 1_5500 2_8000 3_11000 4_15000 5_20000 6_27000 7_35000 8_5000 9_51000 98_0]]=8,1,0)</f>
        <v>0</v>
      </c>
      <c r="BX725">
        <f>IF(Table13[[#This Row],[Monthly_Income 1_5500 2_8000 3_11000 4_15000 5_20000 6_27000 7_35000 8_5000 9_51000 98_0]]=9,1,0)</f>
        <v>0</v>
      </c>
      <c r="BY725">
        <f>IF(Table13[[#This Row],[Monthly_Income 1_5500 2_8000 3_11000 4_15000 5_20000 6_27000 7_35000 8_5000 9_51000 98_0]]=98,1,0)</f>
        <v>0</v>
      </c>
      <c r="BZ725">
        <v>97</v>
      </c>
      <c r="CA725">
        <f>IF(Table13[[#This Row],[Monthly_Household_Income]]=1,1,0)</f>
        <v>0</v>
      </c>
      <c r="CB725">
        <f>IF(Table13[[#This Row],[Monthly_Household_Income]]=2,1,0)</f>
        <v>0</v>
      </c>
      <c r="CC725">
        <f>IF(Table13[[#This Row],[Monthly_Household_Income]]=3,1,0)</f>
        <v>0</v>
      </c>
      <c r="CD725">
        <f>IF(Table13[[#This Row],[Monthly_Household_Income]]=4,1,0)</f>
        <v>0</v>
      </c>
      <c r="CE725">
        <f>IF(Table13[[#This Row],[Monthly_Household_Income]]=5,1,0)</f>
        <v>0</v>
      </c>
      <c r="CF725">
        <f>IF(Table13[[#This Row],[Monthly_Household_Income]]=6,1,0)</f>
        <v>0</v>
      </c>
      <c r="CG725">
        <f>IF(Table13[[#This Row],[Monthly_Household_Income]]=7,1,0)</f>
        <v>0</v>
      </c>
      <c r="CH725">
        <f>IF(Table13[[#This Row],[Monthly_Household_Income]]=8,1,0)</f>
        <v>0</v>
      </c>
      <c r="CI725">
        <f>IF(Table13[[#This Row],[Monthly_Household_Income]]=9,1,0)</f>
        <v>0</v>
      </c>
      <c r="CJ725">
        <f>IF(Table13[[#This Row],[Monthly_Household_Income]]=98,1,0)</f>
        <v>0</v>
      </c>
    </row>
    <row r="726" spans="1:88">
      <c r="A726">
        <v>2644</v>
      </c>
      <c r="B726" s="1">
        <v>42973</v>
      </c>
      <c r="C726" t="s">
        <v>39</v>
      </c>
      <c r="D726">
        <v>8</v>
      </c>
      <c r="E726">
        <v>8</v>
      </c>
      <c r="F726">
        <v>10</v>
      </c>
      <c r="G726">
        <v>8</v>
      </c>
      <c r="H726">
        <v>7</v>
      </c>
      <c r="I726">
        <v>8</v>
      </c>
      <c r="J726" t="s">
        <v>16</v>
      </c>
      <c r="K726">
        <v>8</v>
      </c>
      <c r="L726">
        <v>6</v>
      </c>
      <c r="M726">
        <v>8</v>
      </c>
      <c r="N726">
        <v>7</v>
      </c>
      <c r="O726">
        <v>8</v>
      </c>
      <c r="P726">
        <v>7</v>
      </c>
      <c r="Q726">
        <v>6</v>
      </c>
      <c r="R726">
        <v>6</v>
      </c>
      <c r="S726">
        <v>7</v>
      </c>
      <c r="T726">
        <v>6</v>
      </c>
      <c r="U726">
        <v>8</v>
      </c>
      <c r="V726">
        <v>7</v>
      </c>
      <c r="W726">
        <v>6</v>
      </c>
      <c r="X726">
        <v>8</v>
      </c>
      <c r="Y726">
        <v>7</v>
      </c>
      <c r="Z726">
        <v>9</v>
      </c>
      <c r="AA726">
        <v>9</v>
      </c>
      <c r="AB726">
        <v>8</v>
      </c>
      <c r="AC726">
        <v>1</v>
      </c>
      <c r="AD726">
        <f>IF(Table13[[#This Row],[payment]]=1,1,0)</f>
        <v>1</v>
      </c>
      <c r="AE726">
        <f>IF(Table13[[#This Row],[payment]]=2,1,0)</f>
        <v>0</v>
      </c>
      <c r="AF726">
        <f>IF(Table13[[#This Row],[payment]]=3,1,0)</f>
        <v>0</v>
      </c>
      <c r="AG726">
        <v>1</v>
      </c>
      <c r="AH726">
        <f>IF(Table13[[#This Row],[method_payment]]=1,1,0)</f>
        <v>1</v>
      </c>
      <c r="AI726">
        <f>IF(Table13[[#This Row],[method_payment]]=2,1,0)</f>
        <v>0</v>
      </c>
      <c r="AJ726">
        <f>IF(Table13[[#This Row],[method_payment]]=3,1,0)</f>
        <v>0</v>
      </c>
      <c r="AK726">
        <f>IF(Table13[[#This Row],[method_payment]]=5,1,0)</f>
        <v>0</v>
      </c>
      <c r="AL726">
        <f>IF(Table13[[#This Row],[method_payment]]=6,1,0)</f>
        <v>0</v>
      </c>
      <c r="AM726" t="s">
        <v>16</v>
      </c>
      <c r="AN726" t="s">
        <v>16</v>
      </c>
      <c r="AO726">
        <v>1</v>
      </c>
      <c r="AP726" s="2">
        <v>231.45</v>
      </c>
      <c r="AQ726" s="3">
        <f>IF(AND(Table13[[#This Row],[Average_amount_spent_per_visit_last_3_months]]&gt;=1,Table13[[#This Row],[Average_amount_spent_per_visit_last_3_months]]&lt;=999),1,0)</f>
        <v>1</v>
      </c>
      <c r="AR726" s="3">
        <f>IF(AND(Table13[[#This Row],[Average_amount_spent_per_visit_last_3_months]]&gt;=1000,Table13[[#This Row],[Average_amount_spent_per_visit_last_3_months]]&lt;=6700),1,0)</f>
        <v>0</v>
      </c>
      <c r="AS726">
        <v>2</v>
      </c>
      <c r="AT726">
        <v>39</v>
      </c>
      <c r="AU726">
        <f>IF(AND(Table13[[#This Row],[Age]]&gt;=18,Table13[[#This Row],[Age]]&lt;=25),1,0)</f>
        <v>0</v>
      </c>
      <c r="AV726">
        <f>IF(AND(Table13[[#This Row],[Age]]&gt;=26,Table13[[#This Row],[Age]]&lt;=35),1,0)</f>
        <v>0</v>
      </c>
      <c r="AW726">
        <f>IF(AND(Table13[[#This Row],[Age]]&gt;=36,Table13[[#This Row],[Age]]&lt;=45),1,0)</f>
        <v>1</v>
      </c>
      <c r="AX726">
        <f>IF(AND(Table13[[#This Row],[Age]]&gt;=46,Table13[[#This Row],[Age]]&lt;=55),1,0)</f>
        <v>0</v>
      </c>
      <c r="AY726">
        <f>IF(AND(Table13[[#This Row],[Age]]&gt;=56,Table13[[#This Row],[Age]]&lt;=67),1,0)</f>
        <v>0</v>
      </c>
      <c r="AZ726" t="s">
        <v>25</v>
      </c>
      <c r="BA726">
        <f>IF(Table13[[#This Row],[Marital Status]]="Married",1,0)</f>
        <v>1</v>
      </c>
      <c r="BB726">
        <f>IF(Table13[[#This Row],[Marital Status]]="Single",1,0)</f>
        <v>0</v>
      </c>
      <c r="BC726" t="s">
        <v>27</v>
      </c>
      <c r="BD726">
        <f>IF(Table13[[#This Row],[gender]]="Male",1,0)</f>
        <v>1</v>
      </c>
      <c r="BE726">
        <f>IF(Table13[[#This Row],[gender]]="Female",1,0)</f>
        <v>0</v>
      </c>
      <c r="BF726" t="s">
        <v>19</v>
      </c>
      <c r="BG726">
        <f>IF(Table13[[#This Row],[Highest level of Education]]="Did not attend school",1,0)</f>
        <v>0</v>
      </c>
      <c r="BH726">
        <f>IF(Table13[[#This Row],[Highest level of Education]]="K12 completed",1,0)</f>
        <v>0</v>
      </c>
      <c r="BI726">
        <f>IF(Table13[[#This Row],[Highest level of Education]]="High School Completed",1,0)</f>
        <v>0</v>
      </c>
      <c r="BJ726">
        <f>IF(Table13[[#This Row],[Highest level of Education]]="Technical Diploma/Partially completed College",1,0)</f>
        <v>0</v>
      </c>
      <c r="BK726">
        <f>IF(Table13[[#This Row],[Highest level of Education]]="University/College Degree",1,0)</f>
        <v>1</v>
      </c>
      <c r="BL726">
        <f>IF(Table13[[#This Row],[Highest level of Education]]="Post-graduate education",1,0)</f>
        <v>0</v>
      </c>
      <c r="BM726">
        <v>4</v>
      </c>
      <c r="BN726">
        <v>1</v>
      </c>
      <c r="BO726">
        <v>6</v>
      </c>
      <c r="BP726">
        <f>IF(Table13[[#This Row],[Monthly_Income 1_5500 2_8000 3_11000 4_15000 5_20000 6_27000 7_35000 8_5000 9_51000 98_0]]=1,1,0)</f>
        <v>0</v>
      </c>
      <c r="BQ726">
        <f>IF(Table13[[#This Row],[Monthly_Income 1_5500 2_8000 3_11000 4_15000 5_20000 6_27000 7_35000 8_5000 9_51000 98_0]]=2,1,0)</f>
        <v>0</v>
      </c>
      <c r="BR726">
        <f>IF(Table13[[#This Row],[Monthly_Income 1_5500 2_8000 3_11000 4_15000 5_20000 6_27000 7_35000 8_5000 9_51000 98_0]]=3,1,0)</f>
        <v>0</v>
      </c>
      <c r="BS726">
        <f>IF(Table13[[#This Row],[Monthly_Income 1_5500 2_8000 3_11000 4_15000 5_20000 6_27000 7_35000 8_5000 9_51000 98_0]]=4,1,0)</f>
        <v>0</v>
      </c>
      <c r="BT726">
        <f>IF(Table13[[#This Row],[Monthly_Income 1_5500 2_8000 3_11000 4_15000 5_20000 6_27000 7_35000 8_5000 9_51000 98_0]]=5,1,0)</f>
        <v>0</v>
      </c>
      <c r="BU726">
        <f>IF(Table13[[#This Row],[Monthly_Income 1_5500 2_8000 3_11000 4_15000 5_20000 6_27000 7_35000 8_5000 9_51000 98_0]]=6,1,0)</f>
        <v>1</v>
      </c>
      <c r="BV726">
        <f>IF(Table13[[#This Row],[Monthly_Income 1_5500 2_8000 3_11000 4_15000 5_20000 6_27000 7_35000 8_5000 9_51000 98_0]]=7,1,0)</f>
        <v>0</v>
      </c>
      <c r="BW726">
        <f>IF(Table13[[#This Row],[Monthly_Income 1_5500 2_8000 3_11000 4_15000 5_20000 6_27000 7_35000 8_5000 9_51000 98_0]]=8,1,0)</f>
        <v>0</v>
      </c>
      <c r="BX726">
        <f>IF(Table13[[#This Row],[Monthly_Income 1_5500 2_8000 3_11000 4_15000 5_20000 6_27000 7_35000 8_5000 9_51000 98_0]]=9,1,0)</f>
        <v>0</v>
      </c>
      <c r="BY726">
        <f>IF(Table13[[#This Row],[Monthly_Income 1_5500 2_8000 3_11000 4_15000 5_20000 6_27000 7_35000 8_5000 9_51000 98_0]]=98,1,0)</f>
        <v>0</v>
      </c>
      <c r="BZ726">
        <v>7</v>
      </c>
      <c r="CA726">
        <f>IF(Table13[[#This Row],[Monthly_Household_Income]]=1,1,0)</f>
        <v>0</v>
      </c>
      <c r="CB726">
        <f>IF(Table13[[#This Row],[Monthly_Household_Income]]=2,1,0)</f>
        <v>0</v>
      </c>
      <c r="CC726">
        <f>IF(Table13[[#This Row],[Monthly_Household_Income]]=3,1,0)</f>
        <v>0</v>
      </c>
      <c r="CD726">
        <f>IF(Table13[[#This Row],[Monthly_Household_Income]]=4,1,0)</f>
        <v>0</v>
      </c>
      <c r="CE726">
        <f>IF(Table13[[#This Row],[Monthly_Household_Income]]=5,1,0)</f>
        <v>0</v>
      </c>
      <c r="CF726">
        <f>IF(Table13[[#This Row],[Monthly_Household_Income]]=6,1,0)</f>
        <v>0</v>
      </c>
      <c r="CG726">
        <f>IF(Table13[[#This Row],[Monthly_Household_Income]]=7,1,0)</f>
        <v>1</v>
      </c>
      <c r="CH726">
        <f>IF(Table13[[#This Row],[Monthly_Household_Income]]=8,1,0)</f>
        <v>0</v>
      </c>
      <c r="CI726">
        <f>IF(Table13[[#This Row],[Monthly_Household_Income]]=9,1,0)</f>
        <v>0</v>
      </c>
      <c r="CJ726">
        <f>IF(Table13[[#This Row],[Monthly_Household_Income]]=98,1,0)</f>
        <v>0</v>
      </c>
    </row>
    <row r="727" spans="1:88">
      <c r="A727">
        <v>2646</v>
      </c>
      <c r="B727" s="1">
        <v>43001</v>
      </c>
      <c r="C727" t="s">
        <v>29</v>
      </c>
      <c r="D727">
        <v>3</v>
      </c>
      <c r="E727">
        <v>2</v>
      </c>
      <c r="F727">
        <v>2</v>
      </c>
      <c r="G727">
        <v>4</v>
      </c>
      <c r="H727">
        <v>5</v>
      </c>
      <c r="I727">
        <v>5</v>
      </c>
      <c r="J727" t="s">
        <v>15</v>
      </c>
      <c r="K727">
        <v>4</v>
      </c>
      <c r="L727">
        <v>3</v>
      </c>
      <c r="M727">
        <v>6</v>
      </c>
      <c r="N727">
        <v>6</v>
      </c>
      <c r="O727">
        <v>7</v>
      </c>
      <c r="P727">
        <v>5</v>
      </c>
      <c r="Q727">
        <v>6</v>
      </c>
      <c r="R727">
        <v>5</v>
      </c>
      <c r="S727">
        <v>4</v>
      </c>
      <c r="T727">
        <v>4</v>
      </c>
      <c r="U727">
        <v>6</v>
      </c>
      <c r="V727">
        <v>7</v>
      </c>
      <c r="W727">
        <v>6</v>
      </c>
      <c r="X727">
        <v>6</v>
      </c>
      <c r="Y727">
        <v>7</v>
      </c>
      <c r="Z727">
        <v>7</v>
      </c>
      <c r="AA727">
        <v>6</v>
      </c>
      <c r="AB727">
        <v>5</v>
      </c>
      <c r="AC727">
        <v>1</v>
      </c>
      <c r="AD727">
        <f>IF(Table13[[#This Row],[payment]]=1,1,0)</f>
        <v>1</v>
      </c>
      <c r="AE727">
        <f>IF(Table13[[#This Row],[payment]]=2,1,0)</f>
        <v>0</v>
      </c>
      <c r="AF727">
        <f>IF(Table13[[#This Row],[payment]]=3,1,0)</f>
        <v>0</v>
      </c>
      <c r="AG727">
        <v>1</v>
      </c>
      <c r="AH727">
        <f>IF(Table13[[#This Row],[method_payment]]=1,1,0)</f>
        <v>1</v>
      </c>
      <c r="AI727">
        <f>IF(Table13[[#This Row],[method_payment]]=2,1,0)</f>
        <v>0</v>
      </c>
      <c r="AJ727">
        <f>IF(Table13[[#This Row],[method_payment]]=3,1,0)</f>
        <v>0</v>
      </c>
      <c r="AK727">
        <f>IF(Table13[[#This Row],[method_payment]]=5,1,0)</f>
        <v>0</v>
      </c>
      <c r="AL727">
        <f>IF(Table13[[#This Row],[method_payment]]=6,1,0)</f>
        <v>0</v>
      </c>
      <c r="AM727" t="s">
        <v>16</v>
      </c>
      <c r="AN727" t="s">
        <v>16</v>
      </c>
      <c r="AO727">
        <v>1</v>
      </c>
      <c r="AP727" s="2">
        <v>301.57</v>
      </c>
      <c r="AQ727" s="3">
        <f>IF(AND(Table13[[#This Row],[Average_amount_spent_per_visit_last_3_months]]&gt;=1,Table13[[#This Row],[Average_amount_spent_per_visit_last_3_months]]&lt;=999),1,0)</f>
        <v>1</v>
      </c>
      <c r="AR727" s="3">
        <f>IF(AND(Table13[[#This Row],[Average_amount_spent_per_visit_last_3_months]]&gt;=1000,Table13[[#This Row],[Average_amount_spent_per_visit_last_3_months]]&lt;=6700),1,0)</f>
        <v>0</v>
      </c>
      <c r="AS727">
        <v>2</v>
      </c>
      <c r="AT727">
        <v>29</v>
      </c>
      <c r="AU727">
        <f>IF(AND(Table13[[#This Row],[Age]]&gt;=18,Table13[[#This Row],[Age]]&lt;=25),1,0)</f>
        <v>0</v>
      </c>
      <c r="AV727">
        <f>IF(AND(Table13[[#This Row],[Age]]&gt;=26,Table13[[#This Row],[Age]]&lt;=35),1,0)</f>
        <v>1</v>
      </c>
      <c r="AW727">
        <f>IF(AND(Table13[[#This Row],[Age]]&gt;=36,Table13[[#This Row],[Age]]&lt;=45),1,0)</f>
        <v>0</v>
      </c>
      <c r="AX727">
        <f>IF(AND(Table13[[#This Row],[Age]]&gt;=46,Table13[[#This Row],[Age]]&lt;=55),1,0)</f>
        <v>0</v>
      </c>
      <c r="AY727">
        <f>IF(AND(Table13[[#This Row],[Age]]&gt;=56,Table13[[#This Row],[Age]]&lt;=67),1,0)</f>
        <v>0</v>
      </c>
      <c r="AZ727" t="s">
        <v>24</v>
      </c>
      <c r="BA727">
        <f>IF(Table13[[#This Row],[Marital Status]]="Married",1,0)</f>
        <v>0</v>
      </c>
      <c r="BB727">
        <f>IF(Table13[[#This Row],[Marital Status]]="Single",1,0)</f>
        <v>1</v>
      </c>
      <c r="BC727" t="s">
        <v>27</v>
      </c>
      <c r="BD727">
        <f>IF(Table13[[#This Row],[gender]]="Male",1,0)</f>
        <v>1</v>
      </c>
      <c r="BE727">
        <f>IF(Table13[[#This Row],[gender]]="Female",1,0)</f>
        <v>0</v>
      </c>
      <c r="BF727" t="s">
        <v>20</v>
      </c>
      <c r="BG727">
        <f>IF(Table13[[#This Row],[Highest level of Education]]="Did not attend school",1,0)</f>
        <v>0</v>
      </c>
      <c r="BH727">
        <f>IF(Table13[[#This Row],[Highest level of Education]]="K12 completed",1,0)</f>
        <v>0</v>
      </c>
      <c r="BI727">
        <f>IF(Table13[[#This Row],[Highest level of Education]]="High School Completed",1,0)</f>
        <v>1</v>
      </c>
      <c r="BJ727">
        <f>IF(Table13[[#This Row],[Highest level of Education]]="Technical Diploma/Partially completed College",1,0)</f>
        <v>0</v>
      </c>
      <c r="BK727">
        <f>IF(Table13[[#This Row],[Highest level of Education]]="University/College Degree",1,0)</f>
        <v>0</v>
      </c>
      <c r="BL727">
        <f>IF(Table13[[#This Row],[Highest level of Education]]="Post-graduate education",1,0)</f>
        <v>0</v>
      </c>
      <c r="BM727">
        <v>0</v>
      </c>
      <c r="BN727">
        <v>1</v>
      </c>
      <c r="BO727">
        <v>2</v>
      </c>
      <c r="BP727">
        <f>IF(Table13[[#This Row],[Monthly_Income 1_5500 2_8000 3_11000 4_15000 5_20000 6_27000 7_35000 8_5000 9_51000 98_0]]=1,1,0)</f>
        <v>0</v>
      </c>
      <c r="BQ727">
        <f>IF(Table13[[#This Row],[Monthly_Income 1_5500 2_8000 3_11000 4_15000 5_20000 6_27000 7_35000 8_5000 9_51000 98_0]]=2,1,0)</f>
        <v>1</v>
      </c>
      <c r="BR727">
        <f>IF(Table13[[#This Row],[Monthly_Income 1_5500 2_8000 3_11000 4_15000 5_20000 6_27000 7_35000 8_5000 9_51000 98_0]]=3,1,0)</f>
        <v>0</v>
      </c>
      <c r="BS727">
        <f>IF(Table13[[#This Row],[Monthly_Income 1_5500 2_8000 3_11000 4_15000 5_20000 6_27000 7_35000 8_5000 9_51000 98_0]]=4,1,0)</f>
        <v>0</v>
      </c>
      <c r="BT727">
        <f>IF(Table13[[#This Row],[Monthly_Income 1_5500 2_8000 3_11000 4_15000 5_20000 6_27000 7_35000 8_5000 9_51000 98_0]]=5,1,0)</f>
        <v>0</v>
      </c>
      <c r="BU727">
        <f>IF(Table13[[#This Row],[Monthly_Income 1_5500 2_8000 3_11000 4_15000 5_20000 6_27000 7_35000 8_5000 9_51000 98_0]]=6,1,0)</f>
        <v>0</v>
      </c>
      <c r="BV727">
        <f>IF(Table13[[#This Row],[Monthly_Income 1_5500 2_8000 3_11000 4_15000 5_20000 6_27000 7_35000 8_5000 9_51000 98_0]]=7,1,0)</f>
        <v>0</v>
      </c>
      <c r="BW727">
        <f>IF(Table13[[#This Row],[Monthly_Income 1_5500 2_8000 3_11000 4_15000 5_20000 6_27000 7_35000 8_5000 9_51000 98_0]]=8,1,0)</f>
        <v>0</v>
      </c>
      <c r="BX727">
        <f>IF(Table13[[#This Row],[Monthly_Income 1_5500 2_8000 3_11000 4_15000 5_20000 6_27000 7_35000 8_5000 9_51000 98_0]]=9,1,0)</f>
        <v>0</v>
      </c>
      <c r="BY727">
        <f>IF(Table13[[#This Row],[Monthly_Income 1_5500 2_8000 3_11000 4_15000 5_20000 6_27000 7_35000 8_5000 9_51000 98_0]]=98,1,0)</f>
        <v>0</v>
      </c>
      <c r="BZ727">
        <v>4</v>
      </c>
      <c r="CA727">
        <f>IF(Table13[[#This Row],[Monthly_Household_Income]]=1,1,0)</f>
        <v>0</v>
      </c>
      <c r="CB727">
        <f>IF(Table13[[#This Row],[Monthly_Household_Income]]=2,1,0)</f>
        <v>0</v>
      </c>
      <c r="CC727">
        <f>IF(Table13[[#This Row],[Monthly_Household_Income]]=3,1,0)</f>
        <v>0</v>
      </c>
      <c r="CD727">
        <f>IF(Table13[[#This Row],[Monthly_Household_Income]]=4,1,0)</f>
        <v>1</v>
      </c>
      <c r="CE727">
        <f>IF(Table13[[#This Row],[Monthly_Household_Income]]=5,1,0)</f>
        <v>0</v>
      </c>
      <c r="CF727">
        <f>IF(Table13[[#This Row],[Monthly_Household_Income]]=6,1,0)</f>
        <v>0</v>
      </c>
      <c r="CG727">
        <f>IF(Table13[[#This Row],[Monthly_Household_Income]]=7,1,0)</f>
        <v>0</v>
      </c>
      <c r="CH727">
        <f>IF(Table13[[#This Row],[Monthly_Household_Income]]=8,1,0)</f>
        <v>0</v>
      </c>
      <c r="CI727">
        <f>IF(Table13[[#This Row],[Monthly_Household_Income]]=9,1,0)</f>
        <v>0</v>
      </c>
      <c r="CJ727">
        <f>IF(Table13[[#This Row],[Monthly_Household_Income]]=98,1,0)</f>
        <v>0</v>
      </c>
    </row>
    <row r="728" spans="1:88">
      <c r="A728">
        <v>2651</v>
      </c>
      <c r="B728" s="1">
        <v>43223</v>
      </c>
      <c r="C728" t="s">
        <v>11</v>
      </c>
      <c r="D728">
        <v>7</v>
      </c>
      <c r="E728">
        <v>8</v>
      </c>
      <c r="F728">
        <v>7</v>
      </c>
      <c r="G728">
        <v>9</v>
      </c>
      <c r="H728">
        <v>9</v>
      </c>
      <c r="I728">
        <v>9</v>
      </c>
      <c r="J728" t="s">
        <v>16</v>
      </c>
      <c r="K728">
        <v>10</v>
      </c>
      <c r="L728">
        <v>8</v>
      </c>
      <c r="M728">
        <v>8</v>
      </c>
      <c r="N728">
        <v>9</v>
      </c>
      <c r="O728">
        <v>8</v>
      </c>
      <c r="P728">
        <v>8</v>
      </c>
      <c r="Q728">
        <v>10</v>
      </c>
      <c r="R728">
        <v>9</v>
      </c>
      <c r="S728">
        <v>9</v>
      </c>
      <c r="T728">
        <v>9</v>
      </c>
      <c r="U728">
        <v>10</v>
      </c>
      <c r="V728">
        <v>9</v>
      </c>
      <c r="W728">
        <v>9</v>
      </c>
      <c r="X728">
        <v>10</v>
      </c>
      <c r="Y728">
        <v>10</v>
      </c>
      <c r="Z728">
        <v>9</v>
      </c>
      <c r="AA728">
        <v>9</v>
      </c>
      <c r="AB728">
        <v>9</v>
      </c>
      <c r="AC728">
        <v>2</v>
      </c>
      <c r="AD728">
        <f>IF(Table13[[#This Row],[payment]]=1,1,0)</f>
        <v>0</v>
      </c>
      <c r="AE728">
        <f>IF(Table13[[#This Row],[payment]]=2,1,0)</f>
        <v>1</v>
      </c>
      <c r="AF728">
        <f>IF(Table13[[#This Row],[payment]]=3,1,0)</f>
        <v>0</v>
      </c>
      <c r="AG728">
        <v>1</v>
      </c>
      <c r="AH728">
        <f>IF(Table13[[#This Row],[method_payment]]=1,1,0)</f>
        <v>1</v>
      </c>
      <c r="AI728">
        <f>IF(Table13[[#This Row],[method_payment]]=2,1,0)</f>
        <v>0</v>
      </c>
      <c r="AJ728">
        <f>IF(Table13[[#This Row],[method_payment]]=3,1,0)</f>
        <v>0</v>
      </c>
      <c r="AK728">
        <f>IF(Table13[[#This Row],[method_payment]]=5,1,0)</f>
        <v>0</v>
      </c>
      <c r="AL728">
        <f>IF(Table13[[#This Row],[method_payment]]=6,1,0)</f>
        <v>0</v>
      </c>
      <c r="AM728" t="s">
        <v>16</v>
      </c>
      <c r="AN728" t="s">
        <v>16</v>
      </c>
      <c r="AO728">
        <v>1</v>
      </c>
      <c r="AP728" s="2">
        <v>258.26</v>
      </c>
      <c r="AQ728" s="3">
        <f>IF(AND(Table13[[#This Row],[Average_amount_spent_per_visit_last_3_months]]&gt;=1,Table13[[#This Row],[Average_amount_spent_per_visit_last_3_months]]&lt;=999),1,0)</f>
        <v>1</v>
      </c>
      <c r="AR728" s="3">
        <f>IF(AND(Table13[[#This Row],[Average_amount_spent_per_visit_last_3_months]]&gt;=1000,Table13[[#This Row],[Average_amount_spent_per_visit_last_3_months]]&lt;=6700),1,0)</f>
        <v>0</v>
      </c>
      <c r="AS728">
        <v>1</v>
      </c>
      <c r="AT728">
        <v>32</v>
      </c>
      <c r="AU728">
        <f>IF(AND(Table13[[#This Row],[Age]]&gt;=18,Table13[[#This Row],[Age]]&lt;=25),1,0)</f>
        <v>0</v>
      </c>
      <c r="AV728">
        <f>IF(AND(Table13[[#This Row],[Age]]&gt;=26,Table13[[#This Row],[Age]]&lt;=35),1,0)</f>
        <v>1</v>
      </c>
      <c r="AW728">
        <f>IF(AND(Table13[[#This Row],[Age]]&gt;=36,Table13[[#This Row],[Age]]&lt;=45),1,0)</f>
        <v>0</v>
      </c>
      <c r="AX728">
        <f>IF(AND(Table13[[#This Row],[Age]]&gt;=46,Table13[[#This Row],[Age]]&lt;=55),1,0)</f>
        <v>0</v>
      </c>
      <c r="AY728">
        <f>IF(AND(Table13[[#This Row],[Age]]&gt;=56,Table13[[#This Row],[Age]]&lt;=67),1,0)</f>
        <v>0</v>
      </c>
      <c r="AZ728" t="s">
        <v>24</v>
      </c>
      <c r="BA728">
        <f>IF(Table13[[#This Row],[Marital Status]]="Married",1,0)</f>
        <v>0</v>
      </c>
      <c r="BB728">
        <f>IF(Table13[[#This Row],[Marital Status]]="Single",1,0)</f>
        <v>1</v>
      </c>
      <c r="BC728" t="s">
        <v>27</v>
      </c>
      <c r="BD728">
        <f>IF(Table13[[#This Row],[gender]]="Male",1,0)</f>
        <v>1</v>
      </c>
      <c r="BE728">
        <f>IF(Table13[[#This Row],[gender]]="Female",1,0)</f>
        <v>0</v>
      </c>
      <c r="BF728" t="s">
        <v>19</v>
      </c>
      <c r="BG728">
        <f>IF(Table13[[#This Row],[Highest level of Education]]="Did not attend school",1,0)</f>
        <v>0</v>
      </c>
      <c r="BH728">
        <f>IF(Table13[[#This Row],[Highest level of Education]]="K12 completed",1,0)</f>
        <v>0</v>
      </c>
      <c r="BI728">
        <f>IF(Table13[[#This Row],[Highest level of Education]]="High School Completed",1,0)</f>
        <v>0</v>
      </c>
      <c r="BJ728">
        <f>IF(Table13[[#This Row],[Highest level of Education]]="Technical Diploma/Partially completed College",1,0)</f>
        <v>0</v>
      </c>
      <c r="BK728">
        <f>IF(Table13[[#This Row],[Highest level of Education]]="University/College Degree",1,0)</f>
        <v>1</v>
      </c>
      <c r="BL728">
        <f>IF(Table13[[#This Row],[Highest level of Education]]="Post-graduate education",1,0)</f>
        <v>0</v>
      </c>
      <c r="BM728">
        <v>0</v>
      </c>
      <c r="BN728">
        <v>1</v>
      </c>
      <c r="BO728">
        <v>6</v>
      </c>
      <c r="BP728">
        <f>IF(Table13[[#This Row],[Monthly_Income 1_5500 2_8000 3_11000 4_15000 5_20000 6_27000 7_35000 8_5000 9_51000 98_0]]=1,1,0)</f>
        <v>0</v>
      </c>
      <c r="BQ728">
        <f>IF(Table13[[#This Row],[Monthly_Income 1_5500 2_8000 3_11000 4_15000 5_20000 6_27000 7_35000 8_5000 9_51000 98_0]]=2,1,0)</f>
        <v>0</v>
      </c>
      <c r="BR728">
        <f>IF(Table13[[#This Row],[Monthly_Income 1_5500 2_8000 3_11000 4_15000 5_20000 6_27000 7_35000 8_5000 9_51000 98_0]]=3,1,0)</f>
        <v>0</v>
      </c>
      <c r="BS728">
        <f>IF(Table13[[#This Row],[Monthly_Income 1_5500 2_8000 3_11000 4_15000 5_20000 6_27000 7_35000 8_5000 9_51000 98_0]]=4,1,0)</f>
        <v>0</v>
      </c>
      <c r="BT728">
        <f>IF(Table13[[#This Row],[Monthly_Income 1_5500 2_8000 3_11000 4_15000 5_20000 6_27000 7_35000 8_5000 9_51000 98_0]]=5,1,0)</f>
        <v>0</v>
      </c>
      <c r="BU728">
        <f>IF(Table13[[#This Row],[Monthly_Income 1_5500 2_8000 3_11000 4_15000 5_20000 6_27000 7_35000 8_5000 9_51000 98_0]]=6,1,0)</f>
        <v>1</v>
      </c>
      <c r="BV728">
        <f>IF(Table13[[#This Row],[Monthly_Income 1_5500 2_8000 3_11000 4_15000 5_20000 6_27000 7_35000 8_5000 9_51000 98_0]]=7,1,0)</f>
        <v>0</v>
      </c>
      <c r="BW728">
        <f>IF(Table13[[#This Row],[Monthly_Income 1_5500 2_8000 3_11000 4_15000 5_20000 6_27000 7_35000 8_5000 9_51000 98_0]]=8,1,0)</f>
        <v>0</v>
      </c>
      <c r="BX728">
        <f>IF(Table13[[#This Row],[Monthly_Income 1_5500 2_8000 3_11000 4_15000 5_20000 6_27000 7_35000 8_5000 9_51000 98_0]]=9,1,0)</f>
        <v>0</v>
      </c>
      <c r="BY728">
        <f>IF(Table13[[#This Row],[Monthly_Income 1_5500 2_8000 3_11000 4_15000 5_20000 6_27000 7_35000 8_5000 9_51000 98_0]]=98,1,0)</f>
        <v>0</v>
      </c>
      <c r="BZ728">
        <v>7</v>
      </c>
      <c r="CA728">
        <f>IF(Table13[[#This Row],[Monthly_Household_Income]]=1,1,0)</f>
        <v>0</v>
      </c>
      <c r="CB728">
        <f>IF(Table13[[#This Row],[Monthly_Household_Income]]=2,1,0)</f>
        <v>0</v>
      </c>
      <c r="CC728">
        <f>IF(Table13[[#This Row],[Monthly_Household_Income]]=3,1,0)</f>
        <v>0</v>
      </c>
      <c r="CD728">
        <f>IF(Table13[[#This Row],[Monthly_Household_Income]]=4,1,0)</f>
        <v>0</v>
      </c>
      <c r="CE728">
        <f>IF(Table13[[#This Row],[Monthly_Household_Income]]=5,1,0)</f>
        <v>0</v>
      </c>
      <c r="CF728">
        <f>IF(Table13[[#This Row],[Monthly_Household_Income]]=6,1,0)</f>
        <v>0</v>
      </c>
      <c r="CG728">
        <f>IF(Table13[[#This Row],[Monthly_Household_Income]]=7,1,0)</f>
        <v>1</v>
      </c>
      <c r="CH728">
        <f>IF(Table13[[#This Row],[Monthly_Household_Income]]=8,1,0)</f>
        <v>0</v>
      </c>
      <c r="CI728">
        <f>IF(Table13[[#This Row],[Monthly_Household_Income]]=9,1,0)</f>
        <v>0</v>
      </c>
      <c r="CJ728">
        <f>IF(Table13[[#This Row],[Monthly_Household_Income]]=98,1,0)</f>
        <v>0</v>
      </c>
    </row>
    <row r="729" spans="1:88">
      <c r="A729">
        <v>2654</v>
      </c>
      <c r="B729" s="1">
        <v>43018</v>
      </c>
      <c r="C729" t="s">
        <v>39</v>
      </c>
      <c r="D729">
        <v>6</v>
      </c>
      <c r="E729">
        <v>7</v>
      </c>
      <c r="F729">
        <v>6</v>
      </c>
      <c r="G729">
        <v>8</v>
      </c>
      <c r="H729">
        <v>9</v>
      </c>
      <c r="I729">
        <v>8</v>
      </c>
      <c r="J729" t="s">
        <v>16</v>
      </c>
      <c r="K729">
        <v>9</v>
      </c>
      <c r="L729">
        <v>10</v>
      </c>
      <c r="M729">
        <v>8</v>
      </c>
      <c r="N729">
        <v>10</v>
      </c>
      <c r="O729">
        <v>8</v>
      </c>
      <c r="P729">
        <v>10</v>
      </c>
      <c r="Q729">
        <v>7</v>
      </c>
      <c r="R729">
        <v>10</v>
      </c>
      <c r="S729">
        <v>8</v>
      </c>
      <c r="T729">
        <v>8</v>
      </c>
      <c r="U729">
        <v>7</v>
      </c>
      <c r="V729">
        <v>9</v>
      </c>
      <c r="W729">
        <v>7</v>
      </c>
      <c r="X729">
        <v>9</v>
      </c>
      <c r="Y729">
        <v>8</v>
      </c>
      <c r="Z729">
        <v>10</v>
      </c>
      <c r="AA729">
        <v>7</v>
      </c>
      <c r="AB729">
        <v>8</v>
      </c>
      <c r="AC729">
        <v>2</v>
      </c>
      <c r="AD729">
        <f>IF(Table13[[#This Row],[payment]]=1,1,0)</f>
        <v>0</v>
      </c>
      <c r="AE729">
        <f>IF(Table13[[#This Row],[payment]]=2,1,0)</f>
        <v>1</v>
      </c>
      <c r="AF729">
        <f>IF(Table13[[#This Row],[payment]]=3,1,0)</f>
        <v>0</v>
      </c>
      <c r="AG729">
        <v>5</v>
      </c>
      <c r="AH729">
        <f>IF(Table13[[#This Row],[method_payment]]=1,1,0)</f>
        <v>0</v>
      </c>
      <c r="AI729">
        <f>IF(Table13[[#This Row],[method_payment]]=2,1,0)</f>
        <v>0</v>
      </c>
      <c r="AJ729">
        <f>IF(Table13[[#This Row],[method_payment]]=3,1,0)</f>
        <v>0</v>
      </c>
      <c r="AK729">
        <f>IF(Table13[[#This Row],[method_payment]]=5,1,0)</f>
        <v>1</v>
      </c>
      <c r="AL729">
        <f>IF(Table13[[#This Row],[method_payment]]=6,1,0)</f>
        <v>0</v>
      </c>
      <c r="AM729" t="s">
        <v>16</v>
      </c>
      <c r="AN729" t="s">
        <v>15</v>
      </c>
      <c r="AO729">
        <v>1</v>
      </c>
      <c r="AP729" s="2">
        <v>85.04</v>
      </c>
      <c r="AQ729" s="3">
        <f>IF(AND(Table13[[#This Row],[Average_amount_spent_per_visit_last_3_months]]&gt;=1,Table13[[#This Row],[Average_amount_spent_per_visit_last_3_months]]&lt;=999),1,0)</f>
        <v>1</v>
      </c>
      <c r="AR729" s="3">
        <f>IF(AND(Table13[[#This Row],[Average_amount_spent_per_visit_last_3_months]]&gt;=1000,Table13[[#This Row],[Average_amount_spent_per_visit_last_3_months]]&lt;=6700),1,0)</f>
        <v>0</v>
      </c>
      <c r="AS729">
        <v>1</v>
      </c>
      <c r="AT729">
        <v>33</v>
      </c>
      <c r="AU729">
        <f>IF(AND(Table13[[#This Row],[Age]]&gt;=18,Table13[[#This Row],[Age]]&lt;=25),1,0)</f>
        <v>0</v>
      </c>
      <c r="AV729">
        <f>IF(AND(Table13[[#This Row],[Age]]&gt;=26,Table13[[#This Row],[Age]]&lt;=35),1,0)</f>
        <v>1</v>
      </c>
      <c r="AW729">
        <f>IF(AND(Table13[[#This Row],[Age]]&gt;=36,Table13[[#This Row],[Age]]&lt;=45),1,0)</f>
        <v>0</v>
      </c>
      <c r="AX729">
        <f>IF(AND(Table13[[#This Row],[Age]]&gt;=46,Table13[[#This Row],[Age]]&lt;=55),1,0)</f>
        <v>0</v>
      </c>
      <c r="AY729">
        <f>IF(AND(Table13[[#This Row],[Age]]&gt;=56,Table13[[#This Row],[Age]]&lt;=67),1,0)</f>
        <v>0</v>
      </c>
      <c r="AZ729" t="s">
        <v>24</v>
      </c>
      <c r="BA729">
        <f>IF(Table13[[#This Row],[Marital Status]]="Married",1,0)</f>
        <v>0</v>
      </c>
      <c r="BB729">
        <f>IF(Table13[[#This Row],[Marital Status]]="Single",1,0)</f>
        <v>1</v>
      </c>
      <c r="BC729" t="s">
        <v>28</v>
      </c>
      <c r="BD729">
        <f>IF(Table13[[#This Row],[gender]]="Male",1,0)</f>
        <v>0</v>
      </c>
      <c r="BE729">
        <f>IF(Table13[[#This Row],[gender]]="Female",1,0)</f>
        <v>1</v>
      </c>
      <c r="BF729" t="s">
        <v>19</v>
      </c>
      <c r="BG729">
        <f>IF(Table13[[#This Row],[Highest level of Education]]="Did not attend school",1,0)</f>
        <v>0</v>
      </c>
      <c r="BH729">
        <f>IF(Table13[[#This Row],[Highest level of Education]]="K12 completed",1,0)</f>
        <v>0</v>
      </c>
      <c r="BI729">
        <f>IF(Table13[[#This Row],[Highest level of Education]]="High School Completed",1,0)</f>
        <v>0</v>
      </c>
      <c r="BJ729">
        <f>IF(Table13[[#This Row],[Highest level of Education]]="Technical Diploma/Partially completed College",1,0)</f>
        <v>0</v>
      </c>
      <c r="BK729">
        <f>IF(Table13[[#This Row],[Highest level of Education]]="University/College Degree",1,0)</f>
        <v>1</v>
      </c>
      <c r="BL729">
        <f>IF(Table13[[#This Row],[Highest level of Education]]="Post-graduate education",1,0)</f>
        <v>0</v>
      </c>
      <c r="BM729">
        <v>0</v>
      </c>
      <c r="BN729">
        <v>1</v>
      </c>
      <c r="BO729">
        <v>98</v>
      </c>
      <c r="BP729">
        <f>IF(Table13[[#This Row],[Monthly_Income 1_5500 2_8000 3_11000 4_15000 5_20000 6_27000 7_35000 8_5000 9_51000 98_0]]=1,1,0)</f>
        <v>0</v>
      </c>
      <c r="BQ729">
        <f>IF(Table13[[#This Row],[Monthly_Income 1_5500 2_8000 3_11000 4_15000 5_20000 6_27000 7_35000 8_5000 9_51000 98_0]]=2,1,0)</f>
        <v>0</v>
      </c>
      <c r="BR729">
        <f>IF(Table13[[#This Row],[Monthly_Income 1_5500 2_8000 3_11000 4_15000 5_20000 6_27000 7_35000 8_5000 9_51000 98_0]]=3,1,0)</f>
        <v>0</v>
      </c>
      <c r="BS729">
        <f>IF(Table13[[#This Row],[Monthly_Income 1_5500 2_8000 3_11000 4_15000 5_20000 6_27000 7_35000 8_5000 9_51000 98_0]]=4,1,0)</f>
        <v>0</v>
      </c>
      <c r="BT729">
        <f>IF(Table13[[#This Row],[Monthly_Income 1_5500 2_8000 3_11000 4_15000 5_20000 6_27000 7_35000 8_5000 9_51000 98_0]]=5,1,0)</f>
        <v>0</v>
      </c>
      <c r="BU729">
        <f>IF(Table13[[#This Row],[Monthly_Income 1_5500 2_8000 3_11000 4_15000 5_20000 6_27000 7_35000 8_5000 9_51000 98_0]]=6,1,0)</f>
        <v>0</v>
      </c>
      <c r="BV729">
        <f>IF(Table13[[#This Row],[Monthly_Income 1_5500 2_8000 3_11000 4_15000 5_20000 6_27000 7_35000 8_5000 9_51000 98_0]]=7,1,0)</f>
        <v>0</v>
      </c>
      <c r="BW729">
        <f>IF(Table13[[#This Row],[Monthly_Income 1_5500 2_8000 3_11000 4_15000 5_20000 6_27000 7_35000 8_5000 9_51000 98_0]]=8,1,0)</f>
        <v>0</v>
      </c>
      <c r="BX729">
        <f>IF(Table13[[#This Row],[Monthly_Income 1_5500 2_8000 3_11000 4_15000 5_20000 6_27000 7_35000 8_5000 9_51000 98_0]]=9,1,0)</f>
        <v>0</v>
      </c>
      <c r="BY729">
        <f>IF(Table13[[#This Row],[Monthly_Income 1_5500 2_8000 3_11000 4_15000 5_20000 6_27000 7_35000 8_5000 9_51000 98_0]]=98,1,0)</f>
        <v>1</v>
      </c>
      <c r="BZ729">
        <v>98</v>
      </c>
      <c r="CA729">
        <f>IF(Table13[[#This Row],[Monthly_Household_Income]]=1,1,0)</f>
        <v>0</v>
      </c>
      <c r="CB729">
        <f>IF(Table13[[#This Row],[Monthly_Household_Income]]=2,1,0)</f>
        <v>0</v>
      </c>
      <c r="CC729">
        <f>IF(Table13[[#This Row],[Monthly_Household_Income]]=3,1,0)</f>
        <v>0</v>
      </c>
      <c r="CD729">
        <f>IF(Table13[[#This Row],[Monthly_Household_Income]]=4,1,0)</f>
        <v>0</v>
      </c>
      <c r="CE729">
        <f>IF(Table13[[#This Row],[Monthly_Household_Income]]=5,1,0)</f>
        <v>0</v>
      </c>
      <c r="CF729">
        <f>IF(Table13[[#This Row],[Monthly_Household_Income]]=6,1,0)</f>
        <v>0</v>
      </c>
      <c r="CG729">
        <f>IF(Table13[[#This Row],[Monthly_Household_Income]]=7,1,0)</f>
        <v>0</v>
      </c>
      <c r="CH729">
        <f>IF(Table13[[#This Row],[Monthly_Household_Income]]=8,1,0)</f>
        <v>0</v>
      </c>
      <c r="CI729">
        <f>IF(Table13[[#This Row],[Monthly_Household_Income]]=9,1,0)</f>
        <v>0</v>
      </c>
      <c r="CJ729">
        <f>IF(Table13[[#This Row],[Monthly_Household_Income]]=98,1,0)</f>
        <v>1</v>
      </c>
    </row>
    <row r="730" spans="1:88">
      <c r="A730">
        <v>2661</v>
      </c>
      <c r="B730" s="1">
        <v>43021</v>
      </c>
      <c r="C730" t="s">
        <v>2</v>
      </c>
      <c r="D730">
        <v>5</v>
      </c>
      <c r="E730">
        <v>5</v>
      </c>
      <c r="F730">
        <v>5</v>
      </c>
      <c r="G730">
        <v>5</v>
      </c>
      <c r="H730">
        <v>5</v>
      </c>
      <c r="I730">
        <v>3</v>
      </c>
      <c r="J730" t="s">
        <v>15</v>
      </c>
      <c r="K730">
        <v>4</v>
      </c>
      <c r="L730">
        <v>3</v>
      </c>
      <c r="M730">
        <v>7</v>
      </c>
      <c r="N730">
        <v>5</v>
      </c>
      <c r="O730">
        <v>7</v>
      </c>
      <c r="P730">
        <v>6</v>
      </c>
      <c r="Q730">
        <v>6</v>
      </c>
      <c r="R730">
        <v>7</v>
      </c>
      <c r="S730">
        <v>7</v>
      </c>
      <c r="T730">
        <v>6</v>
      </c>
      <c r="U730">
        <v>5</v>
      </c>
      <c r="V730">
        <v>6</v>
      </c>
      <c r="W730">
        <v>6</v>
      </c>
      <c r="X730">
        <v>5</v>
      </c>
      <c r="Y730">
        <v>5</v>
      </c>
      <c r="Z730">
        <v>5</v>
      </c>
      <c r="AA730">
        <v>4</v>
      </c>
      <c r="AB730">
        <v>0</v>
      </c>
      <c r="AC730">
        <v>2</v>
      </c>
      <c r="AD730">
        <f>IF(Table13[[#This Row],[payment]]=1,1,0)</f>
        <v>0</v>
      </c>
      <c r="AE730">
        <f>IF(Table13[[#This Row],[payment]]=2,1,0)</f>
        <v>1</v>
      </c>
      <c r="AF730">
        <f>IF(Table13[[#This Row],[payment]]=3,1,0)</f>
        <v>0</v>
      </c>
      <c r="AG730">
        <v>1</v>
      </c>
      <c r="AH730">
        <f>IF(Table13[[#This Row],[method_payment]]=1,1,0)</f>
        <v>1</v>
      </c>
      <c r="AI730">
        <f>IF(Table13[[#This Row],[method_payment]]=2,1,0)</f>
        <v>0</v>
      </c>
      <c r="AJ730">
        <f>IF(Table13[[#This Row],[method_payment]]=3,1,0)</f>
        <v>0</v>
      </c>
      <c r="AK730">
        <f>IF(Table13[[#This Row],[method_payment]]=5,1,0)</f>
        <v>0</v>
      </c>
      <c r="AL730">
        <f>IF(Table13[[#This Row],[method_payment]]=6,1,0)</f>
        <v>0</v>
      </c>
      <c r="AM730" t="s">
        <v>16</v>
      </c>
      <c r="AN730" t="s">
        <v>16</v>
      </c>
      <c r="AO730">
        <v>1</v>
      </c>
      <c r="AP730" s="2">
        <v>1591.98</v>
      </c>
      <c r="AQ730" s="3">
        <f>IF(AND(Table13[[#This Row],[Average_amount_spent_per_visit_last_3_months]]&gt;=1,Table13[[#This Row],[Average_amount_spent_per_visit_last_3_months]]&lt;=999),1,0)</f>
        <v>0</v>
      </c>
      <c r="AR730" s="3">
        <f>IF(AND(Table13[[#This Row],[Average_amount_spent_per_visit_last_3_months]]&gt;=1000,Table13[[#This Row],[Average_amount_spent_per_visit_last_3_months]]&lt;=6700),1,0)</f>
        <v>1</v>
      </c>
      <c r="AS730">
        <v>3</v>
      </c>
      <c r="AT730">
        <v>45</v>
      </c>
      <c r="AU730">
        <f>IF(AND(Table13[[#This Row],[Age]]&gt;=18,Table13[[#This Row],[Age]]&lt;=25),1,0)</f>
        <v>0</v>
      </c>
      <c r="AV730">
        <f>IF(AND(Table13[[#This Row],[Age]]&gt;=26,Table13[[#This Row],[Age]]&lt;=35),1,0)</f>
        <v>0</v>
      </c>
      <c r="AW730">
        <f>IF(AND(Table13[[#This Row],[Age]]&gt;=36,Table13[[#This Row],[Age]]&lt;=45),1,0)</f>
        <v>1</v>
      </c>
      <c r="AX730">
        <f>IF(AND(Table13[[#This Row],[Age]]&gt;=46,Table13[[#This Row],[Age]]&lt;=55),1,0)</f>
        <v>0</v>
      </c>
      <c r="AY730">
        <f>IF(AND(Table13[[#This Row],[Age]]&gt;=56,Table13[[#This Row],[Age]]&lt;=67),1,0)</f>
        <v>0</v>
      </c>
      <c r="AZ730" t="s">
        <v>25</v>
      </c>
      <c r="BA730">
        <f>IF(Table13[[#This Row],[Marital Status]]="Married",1,0)</f>
        <v>1</v>
      </c>
      <c r="BB730">
        <f>IF(Table13[[#This Row],[Marital Status]]="Single",1,0)</f>
        <v>0</v>
      </c>
      <c r="BC730" t="s">
        <v>28</v>
      </c>
      <c r="BD730">
        <f>IF(Table13[[#This Row],[gender]]="Male",1,0)</f>
        <v>0</v>
      </c>
      <c r="BE730">
        <f>IF(Table13[[#This Row],[gender]]="Female",1,0)</f>
        <v>1</v>
      </c>
      <c r="BF730" t="s">
        <v>22</v>
      </c>
      <c r="BG730">
        <f>IF(Table13[[#This Row],[Highest level of Education]]="Did not attend school",1,0)</f>
        <v>0</v>
      </c>
      <c r="BH730">
        <f>IF(Table13[[#This Row],[Highest level of Education]]="K12 completed",1,0)</f>
        <v>1</v>
      </c>
      <c r="BI730">
        <f>IF(Table13[[#This Row],[Highest level of Education]]="High School Completed",1,0)</f>
        <v>0</v>
      </c>
      <c r="BJ730">
        <f>IF(Table13[[#This Row],[Highest level of Education]]="Technical Diploma/Partially completed College",1,0)</f>
        <v>0</v>
      </c>
      <c r="BK730">
        <f>IF(Table13[[#This Row],[Highest level of Education]]="University/College Degree",1,0)</f>
        <v>0</v>
      </c>
      <c r="BL730">
        <f>IF(Table13[[#This Row],[Highest level of Education]]="Post-graduate education",1,0)</f>
        <v>0</v>
      </c>
      <c r="BM730">
        <v>5</v>
      </c>
      <c r="BN730">
        <v>3</v>
      </c>
      <c r="BO730" t="s">
        <v>1</v>
      </c>
      <c r="BP730">
        <f>IF(Table13[[#This Row],[Monthly_Income 1_5500 2_8000 3_11000 4_15000 5_20000 6_27000 7_35000 8_5000 9_51000 98_0]]=1,1,0)</f>
        <v>0</v>
      </c>
      <c r="BQ730">
        <f>IF(Table13[[#This Row],[Monthly_Income 1_5500 2_8000 3_11000 4_15000 5_20000 6_27000 7_35000 8_5000 9_51000 98_0]]=2,1,0)</f>
        <v>0</v>
      </c>
      <c r="BR730">
        <f>IF(Table13[[#This Row],[Monthly_Income 1_5500 2_8000 3_11000 4_15000 5_20000 6_27000 7_35000 8_5000 9_51000 98_0]]=3,1,0)</f>
        <v>0</v>
      </c>
      <c r="BS730">
        <f>IF(Table13[[#This Row],[Monthly_Income 1_5500 2_8000 3_11000 4_15000 5_20000 6_27000 7_35000 8_5000 9_51000 98_0]]=4,1,0)</f>
        <v>0</v>
      </c>
      <c r="BT730">
        <f>IF(Table13[[#This Row],[Monthly_Income 1_5500 2_8000 3_11000 4_15000 5_20000 6_27000 7_35000 8_5000 9_51000 98_0]]=5,1,0)</f>
        <v>0</v>
      </c>
      <c r="BU730">
        <f>IF(Table13[[#This Row],[Monthly_Income 1_5500 2_8000 3_11000 4_15000 5_20000 6_27000 7_35000 8_5000 9_51000 98_0]]=6,1,0)</f>
        <v>0</v>
      </c>
      <c r="BV730">
        <f>IF(Table13[[#This Row],[Monthly_Income 1_5500 2_8000 3_11000 4_15000 5_20000 6_27000 7_35000 8_5000 9_51000 98_0]]=7,1,0)</f>
        <v>0</v>
      </c>
      <c r="BW730">
        <f>IF(Table13[[#This Row],[Monthly_Income 1_5500 2_8000 3_11000 4_15000 5_20000 6_27000 7_35000 8_5000 9_51000 98_0]]=8,1,0)</f>
        <v>0</v>
      </c>
      <c r="BX730">
        <f>IF(Table13[[#This Row],[Monthly_Income 1_5500 2_8000 3_11000 4_15000 5_20000 6_27000 7_35000 8_5000 9_51000 98_0]]=9,1,0)</f>
        <v>0</v>
      </c>
      <c r="BY730">
        <f>IF(Table13[[#This Row],[Monthly_Income 1_5500 2_8000 3_11000 4_15000 5_20000 6_27000 7_35000 8_5000 9_51000 98_0]]=98,1,0)</f>
        <v>0</v>
      </c>
      <c r="BZ730">
        <v>3</v>
      </c>
      <c r="CA730">
        <f>IF(Table13[[#This Row],[Monthly_Household_Income]]=1,1,0)</f>
        <v>0</v>
      </c>
      <c r="CB730">
        <f>IF(Table13[[#This Row],[Monthly_Household_Income]]=2,1,0)</f>
        <v>0</v>
      </c>
      <c r="CC730">
        <f>IF(Table13[[#This Row],[Monthly_Household_Income]]=3,1,0)</f>
        <v>1</v>
      </c>
      <c r="CD730">
        <f>IF(Table13[[#This Row],[Monthly_Household_Income]]=4,1,0)</f>
        <v>0</v>
      </c>
      <c r="CE730">
        <f>IF(Table13[[#This Row],[Monthly_Household_Income]]=5,1,0)</f>
        <v>0</v>
      </c>
      <c r="CF730">
        <f>IF(Table13[[#This Row],[Monthly_Household_Income]]=6,1,0)</f>
        <v>0</v>
      </c>
      <c r="CG730">
        <f>IF(Table13[[#This Row],[Monthly_Household_Income]]=7,1,0)</f>
        <v>0</v>
      </c>
      <c r="CH730">
        <f>IF(Table13[[#This Row],[Monthly_Household_Income]]=8,1,0)</f>
        <v>0</v>
      </c>
      <c r="CI730">
        <f>IF(Table13[[#This Row],[Monthly_Household_Income]]=9,1,0)</f>
        <v>0</v>
      </c>
      <c r="CJ730">
        <f>IF(Table13[[#This Row],[Monthly_Household_Income]]=98,1,0)</f>
        <v>0</v>
      </c>
    </row>
    <row r="731" spans="1:88">
      <c r="A731">
        <v>2667</v>
      </c>
      <c r="B731" s="1">
        <v>43005</v>
      </c>
      <c r="C731" t="s">
        <v>39</v>
      </c>
      <c r="D731">
        <v>4</v>
      </c>
      <c r="E731">
        <v>4</v>
      </c>
      <c r="F731">
        <v>4</v>
      </c>
      <c r="G731">
        <v>5</v>
      </c>
      <c r="H731">
        <v>5</v>
      </c>
      <c r="I731">
        <v>5</v>
      </c>
      <c r="J731" t="s">
        <v>15</v>
      </c>
      <c r="K731">
        <v>8</v>
      </c>
      <c r="L731">
        <v>6</v>
      </c>
      <c r="M731">
        <v>7</v>
      </c>
      <c r="N731">
        <v>6</v>
      </c>
      <c r="O731">
        <v>8</v>
      </c>
      <c r="P731">
        <v>6</v>
      </c>
      <c r="Q731">
        <v>6</v>
      </c>
      <c r="R731">
        <v>8</v>
      </c>
      <c r="S731">
        <v>7</v>
      </c>
      <c r="T731">
        <v>7</v>
      </c>
      <c r="U731">
        <v>6</v>
      </c>
      <c r="V731">
        <v>6</v>
      </c>
      <c r="W731">
        <v>5</v>
      </c>
      <c r="X731">
        <v>4</v>
      </c>
      <c r="Y731">
        <v>4</v>
      </c>
      <c r="Z731">
        <v>7</v>
      </c>
      <c r="AA731">
        <v>5</v>
      </c>
      <c r="AB731">
        <v>5</v>
      </c>
      <c r="AC731">
        <v>2</v>
      </c>
      <c r="AD731">
        <f>IF(Table13[[#This Row],[payment]]=1,1,0)</f>
        <v>0</v>
      </c>
      <c r="AE731">
        <f>IF(Table13[[#This Row],[payment]]=2,1,0)</f>
        <v>1</v>
      </c>
      <c r="AF731">
        <f>IF(Table13[[#This Row],[payment]]=3,1,0)</f>
        <v>0</v>
      </c>
      <c r="AG731">
        <v>1</v>
      </c>
      <c r="AH731">
        <f>IF(Table13[[#This Row],[method_payment]]=1,1,0)</f>
        <v>1</v>
      </c>
      <c r="AI731">
        <f>IF(Table13[[#This Row],[method_payment]]=2,1,0)</f>
        <v>0</v>
      </c>
      <c r="AJ731">
        <f>IF(Table13[[#This Row],[method_payment]]=3,1,0)</f>
        <v>0</v>
      </c>
      <c r="AK731">
        <f>IF(Table13[[#This Row],[method_payment]]=5,1,0)</f>
        <v>0</v>
      </c>
      <c r="AL731">
        <f>IF(Table13[[#This Row],[method_payment]]=6,1,0)</f>
        <v>0</v>
      </c>
      <c r="AM731" t="s">
        <v>16</v>
      </c>
      <c r="AN731" t="s">
        <v>15</v>
      </c>
      <c r="AO731">
        <v>1</v>
      </c>
      <c r="AP731" s="2">
        <v>264.97000000000003</v>
      </c>
      <c r="AQ731" s="3">
        <f>IF(AND(Table13[[#This Row],[Average_amount_spent_per_visit_last_3_months]]&gt;=1,Table13[[#This Row],[Average_amount_spent_per_visit_last_3_months]]&lt;=999),1,0)</f>
        <v>1</v>
      </c>
      <c r="AR731" s="3">
        <f>IF(AND(Table13[[#This Row],[Average_amount_spent_per_visit_last_3_months]]&gt;=1000,Table13[[#This Row],[Average_amount_spent_per_visit_last_3_months]]&lt;=6700),1,0)</f>
        <v>0</v>
      </c>
      <c r="AS731">
        <v>1</v>
      </c>
      <c r="AT731">
        <v>40</v>
      </c>
      <c r="AU731">
        <f>IF(AND(Table13[[#This Row],[Age]]&gt;=18,Table13[[#This Row],[Age]]&lt;=25),1,0)</f>
        <v>0</v>
      </c>
      <c r="AV731">
        <f>IF(AND(Table13[[#This Row],[Age]]&gt;=26,Table13[[#This Row],[Age]]&lt;=35),1,0)</f>
        <v>0</v>
      </c>
      <c r="AW731">
        <f>IF(AND(Table13[[#This Row],[Age]]&gt;=36,Table13[[#This Row],[Age]]&lt;=45),1,0)</f>
        <v>1</v>
      </c>
      <c r="AX731">
        <f>IF(AND(Table13[[#This Row],[Age]]&gt;=46,Table13[[#This Row],[Age]]&lt;=55),1,0)</f>
        <v>0</v>
      </c>
      <c r="AY731">
        <f>IF(AND(Table13[[#This Row],[Age]]&gt;=56,Table13[[#This Row],[Age]]&lt;=67),1,0)</f>
        <v>0</v>
      </c>
      <c r="AZ731" t="s">
        <v>25</v>
      </c>
      <c r="BA731">
        <f>IF(Table13[[#This Row],[Marital Status]]="Married",1,0)</f>
        <v>1</v>
      </c>
      <c r="BB731">
        <f>IF(Table13[[#This Row],[Marital Status]]="Single",1,0)</f>
        <v>0</v>
      </c>
      <c r="BC731" t="s">
        <v>28</v>
      </c>
      <c r="BD731">
        <f>IF(Table13[[#This Row],[gender]]="Male",1,0)</f>
        <v>0</v>
      </c>
      <c r="BE731">
        <f>IF(Table13[[#This Row],[gender]]="Female",1,0)</f>
        <v>1</v>
      </c>
      <c r="BF731" t="s">
        <v>19</v>
      </c>
      <c r="BG731">
        <f>IF(Table13[[#This Row],[Highest level of Education]]="Did not attend school",1,0)</f>
        <v>0</v>
      </c>
      <c r="BH731">
        <f>IF(Table13[[#This Row],[Highest level of Education]]="K12 completed",1,0)</f>
        <v>0</v>
      </c>
      <c r="BI731">
        <f>IF(Table13[[#This Row],[Highest level of Education]]="High School Completed",1,0)</f>
        <v>0</v>
      </c>
      <c r="BJ731">
        <f>IF(Table13[[#This Row],[Highest level of Education]]="Technical Diploma/Partially completed College",1,0)</f>
        <v>0</v>
      </c>
      <c r="BK731">
        <f>IF(Table13[[#This Row],[Highest level of Education]]="University/College Degree",1,0)</f>
        <v>1</v>
      </c>
      <c r="BL731">
        <f>IF(Table13[[#This Row],[Highest level of Education]]="Post-graduate education",1,0)</f>
        <v>0</v>
      </c>
      <c r="BM731">
        <v>4</v>
      </c>
      <c r="BN731">
        <v>3</v>
      </c>
      <c r="BO731" t="s">
        <v>1</v>
      </c>
      <c r="BP731">
        <f>IF(Table13[[#This Row],[Monthly_Income 1_5500 2_8000 3_11000 4_15000 5_20000 6_27000 7_35000 8_5000 9_51000 98_0]]=1,1,0)</f>
        <v>0</v>
      </c>
      <c r="BQ731">
        <f>IF(Table13[[#This Row],[Monthly_Income 1_5500 2_8000 3_11000 4_15000 5_20000 6_27000 7_35000 8_5000 9_51000 98_0]]=2,1,0)</f>
        <v>0</v>
      </c>
      <c r="BR731">
        <f>IF(Table13[[#This Row],[Monthly_Income 1_5500 2_8000 3_11000 4_15000 5_20000 6_27000 7_35000 8_5000 9_51000 98_0]]=3,1,0)</f>
        <v>0</v>
      </c>
      <c r="BS731">
        <f>IF(Table13[[#This Row],[Monthly_Income 1_5500 2_8000 3_11000 4_15000 5_20000 6_27000 7_35000 8_5000 9_51000 98_0]]=4,1,0)</f>
        <v>0</v>
      </c>
      <c r="BT731">
        <f>IF(Table13[[#This Row],[Monthly_Income 1_5500 2_8000 3_11000 4_15000 5_20000 6_27000 7_35000 8_5000 9_51000 98_0]]=5,1,0)</f>
        <v>0</v>
      </c>
      <c r="BU731">
        <f>IF(Table13[[#This Row],[Monthly_Income 1_5500 2_8000 3_11000 4_15000 5_20000 6_27000 7_35000 8_5000 9_51000 98_0]]=6,1,0)</f>
        <v>0</v>
      </c>
      <c r="BV731">
        <f>IF(Table13[[#This Row],[Monthly_Income 1_5500 2_8000 3_11000 4_15000 5_20000 6_27000 7_35000 8_5000 9_51000 98_0]]=7,1,0)</f>
        <v>0</v>
      </c>
      <c r="BW731">
        <f>IF(Table13[[#This Row],[Monthly_Income 1_5500 2_8000 3_11000 4_15000 5_20000 6_27000 7_35000 8_5000 9_51000 98_0]]=8,1,0)</f>
        <v>0</v>
      </c>
      <c r="BX731">
        <f>IF(Table13[[#This Row],[Monthly_Income 1_5500 2_8000 3_11000 4_15000 5_20000 6_27000 7_35000 8_5000 9_51000 98_0]]=9,1,0)</f>
        <v>0</v>
      </c>
      <c r="BY731">
        <f>IF(Table13[[#This Row],[Monthly_Income 1_5500 2_8000 3_11000 4_15000 5_20000 6_27000 7_35000 8_5000 9_51000 98_0]]=98,1,0)</f>
        <v>0</v>
      </c>
      <c r="BZ731">
        <v>4</v>
      </c>
      <c r="CA731">
        <f>IF(Table13[[#This Row],[Monthly_Household_Income]]=1,1,0)</f>
        <v>0</v>
      </c>
      <c r="CB731">
        <f>IF(Table13[[#This Row],[Monthly_Household_Income]]=2,1,0)</f>
        <v>0</v>
      </c>
      <c r="CC731">
        <f>IF(Table13[[#This Row],[Monthly_Household_Income]]=3,1,0)</f>
        <v>0</v>
      </c>
      <c r="CD731">
        <f>IF(Table13[[#This Row],[Monthly_Household_Income]]=4,1,0)</f>
        <v>1</v>
      </c>
      <c r="CE731">
        <f>IF(Table13[[#This Row],[Monthly_Household_Income]]=5,1,0)</f>
        <v>0</v>
      </c>
      <c r="CF731">
        <f>IF(Table13[[#This Row],[Monthly_Household_Income]]=6,1,0)</f>
        <v>0</v>
      </c>
      <c r="CG731">
        <f>IF(Table13[[#This Row],[Monthly_Household_Income]]=7,1,0)</f>
        <v>0</v>
      </c>
      <c r="CH731">
        <f>IF(Table13[[#This Row],[Monthly_Household_Income]]=8,1,0)</f>
        <v>0</v>
      </c>
      <c r="CI731">
        <f>IF(Table13[[#This Row],[Monthly_Household_Income]]=9,1,0)</f>
        <v>0</v>
      </c>
      <c r="CJ731">
        <f>IF(Table13[[#This Row],[Monthly_Household_Income]]=98,1,0)</f>
        <v>0</v>
      </c>
    </row>
    <row r="732" spans="1:88">
      <c r="A732">
        <v>2670</v>
      </c>
      <c r="B732" s="1">
        <v>42918</v>
      </c>
      <c r="C732" t="s">
        <v>32</v>
      </c>
      <c r="D732">
        <v>10</v>
      </c>
      <c r="E732">
        <v>9</v>
      </c>
      <c r="F732">
        <v>10</v>
      </c>
      <c r="G732">
        <v>9</v>
      </c>
      <c r="H732">
        <v>9</v>
      </c>
      <c r="I732">
        <v>8</v>
      </c>
      <c r="J732" t="s">
        <v>15</v>
      </c>
      <c r="K732">
        <v>9</v>
      </c>
      <c r="L732">
        <v>8</v>
      </c>
      <c r="M732">
        <v>10</v>
      </c>
      <c r="N732">
        <v>10</v>
      </c>
      <c r="O732">
        <v>9</v>
      </c>
      <c r="P732">
        <v>10</v>
      </c>
      <c r="Q732">
        <v>8</v>
      </c>
      <c r="R732">
        <v>9</v>
      </c>
      <c r="S732">
        <v>8</v>
      </c>
      <c r="T732">
        <v>10</v>
      </c>
      <c r="U732">
        <v>9</v>
      </c>
      <c r="V732">
        <v>10</v>
      </c>
      <c r="W732">
        <v>10</v>
      </c>
      <c r="X732">
        <v>9</v>
      </c>
      <c r="Y732">
        <v>10</v>
      </c>
      <c r="Z732">
        <v>8</v>
      </c>
      <c r="AA732">
        <v>9</v>
      </c>
      <c r="AB732">
        <v>9</v>
      </c>
      <c r="AC732">
        <v>1</v>
      </c>
      <c r="AD732">
        <f>IF(Table13[[#This Row],[payment]]=1,1,0)</f>
        <v>1</v>
      </c>
      <c r="AE732">
        <f>IF(Table13[[#This Row],[payment]]=2,1,0)</f>
        <v>0</v>
      </c>
      <c r="AF732">
        <f>IF(Table13[[#This Row],[payment]]=3,1,0)</f>
        <v>0</v>
      </c>
      <c r="AG732">
        <v>1</v>
      </c>
      <c r="AH732">
        <f>IF(Table13[[#This Row],[method_payment]]=1,1,0)</f>
        <v>1</v>
      </c>
      <c r="AI732">
        <f>IF(Table13[[#This Row],[method_payment]]=2,1,0)</f>
        <v>0</v>
      </c>
      <c r="AJ732">
        <f>IF(Table13[[#This Row],[method_payment]]=3,1,0)</f>
        <v>0</v>
      </c>
      <c r="AK732">
        <f>IF(Table13[[#This Row],[method_payment]]=5,1,0)</f>
        <v>0</v>
      </c>
      <c r="AL732">
        <f>IF(Table13[[#This Row],[method_payment]]=6,1,0)</f>
        <v>0</v>
      </c>
      <c r="AM732" t="s">
        <v>16</v>
      </c>
      <c r="AN732" t="s">
        <v>16</v>
      </c>
      <c r="AO732">
        <v>1</v>
      </c>
      <c r="AP732" s="2">
        <v>1088.71</v>
      </c>
      <c r="AQ732" s="3">
        <f>IF(AND(Table13[[#This Row],[Average_amount_spent_per_visit_last_3_months]]&gt;=1,Table13[[#This Row],[Average_amount_spent_per_visit_last_3_months]]&lt;=999),1,0)</f>
        <v>0</v>
      </c>
      <c r="AR732" s="3">
        <f>IF(AND(Table13[[#This Row],[Average_amount_spent_per_visit_last_3_months]]&gt;=1000,Table13[[#This Row],[Average_amount_spent_per_visit_last_3_months]]&lt;=6700),1,0)</f>
        <v>1</v>
      </c>
      <c r="AS732">
        <v>2</v>
      </c>
      <c r="AT732">
        <v>23</v>
      </c>
      <c r="AU732">
        <f>IF(AND(Table13[[#This Row],[Age]]&gt;=18,Table13[[#This Row],[Age]]&lt;=25),1,0)</f>
        <v>1</v>
      </c>
      <c r="AV732">
        <f>IF(AND(Table13[[#This Row],[Age]]&gt;=26,Table13[[#This Row],[Age]]&lt;=35),1,0)</f>
        <v>0</v>
      </c>
      <c r="AW732">
        <f>IF(AND(Table13[[#This Row],[Age]]&gt;=36,Table13[[#This Row],[Age]]&lt;=45),1,0)</f>
        <v>0</v>
      </c>
      <c r="AX732">
        <f>IF(AND(Table13[[#This Row],[Age]]&gt;=46,Table13[[#This Row],[Age]]&lt;=55),1,0)</f>
        <v>0</v>
      </c>
      <c r="AY732">
        <f>IF(AND(Table13[[#This Row],[Age]]&gt;=56,Table13[[#This Row],[Age]]&lt;=67),1,0)</f>
        <v>0</v>
      </c>
      <c r="AZ732" t="s">
        <v>24</v>
      </c>
      <c r="BA732">
        <f>IF(Table13[[#This Row],[Marital Status]]="Married",1,0)</f>
        <v>0</v>
      </c>
      <c r="BB732">
        <f>IF(Table13[[#This Row],[Marital Status]]="Single",1,0)</f>
        <v>1</v>
      </c>
      <c r="BC732" t="s">
        <v>27</v>
      </c>
      <c r="BD732">
        <f>IF(Table13[[#This Row],[gender]]="Male",1,0)</f>
        <v>1</v>
      </c>
      <c r="BE732">
        <f>IF(Table13[[#This Row],[gender]]="Female",1,0)</f>
        <v>0</v>
      </c>
      <c r="BF732" t="s">
        <v>20</v>
      </c>
      <c r="BG732">
        <f>IF(Table13[[#This Row],[Highest level of Education]]="Did not attend school",1,0)</f>
        <v>0</v>
      </c>
      <c r="BH732">
        <f>IF(Table13[[#This Row],[Highest level of Education]]="K12 completed",1,0)</f>
        <v>0</v>
      </c>
      <c r="BI732">
        <f>IF(Table13[[#This Row],[Highest level of Education]]="High School Completed",1,0)</f>
        <v>1</v>
      </c>
      <c r="BJ732">
        <f>IF(Table13[[#This Row],[Highest level of Education]]="Technical Diploma/Partially completed College",1,0)</f>
        <v>0</v>
      </c>
      <c r="BK732">
        <f>IF(Table13[[#This Row],[Highest level of Education]]="University/College Degree",1,0)</f>
        <v>0</v>
      </c>
      <c r="BL732">
        <f>IF(Table13[[#This Row],[Highest level of Education]]="Post-graduate education",1,0)</f>
        <v>0</v>
      </c>
      <c r="BM732">
        <v>0</v>
      </c>
      <c r="BN732">
        <v>1</v>
      </c>
      <c r="BO732">
        <v>2</v>
      </c>
      <c r="BP732">
        <f>IF(Table13[[#This Row],[Monthly_Income 1_5500 2_8000 3_11000 4_15000 5_20000 6_27000 7_35000 8_5000 9_51000 98_0]]=1,1,0)</f>
        <v>0</v>
      </c>
      <c r="BQ732">
        <f>IF(Table13[[#This Row],[Monthly_Income 1_5500 2_8000 3_11000 4_15000 5_20000 6_27000 7_35000 8_5000 9_51000 98_0]]=2,1,0)</f>
        <v>1</v>
      </c>
      <c r="BR732">
        <f>IF(Table13[[#This Row],[Monthly_Income 1_5500 2_8000 3_11000 4_15000 5_20000 6_27000 7_35000 8_5000 9_51000 98_0]]=3,1,0)</f>
        <v>0</v>
      </c>
      <c r="BS732">
        <f>IF(Table13[[#This Row],[Monthly_Income 1_5500 2_8000 3_11000 4_15000 5_20000 6_27000 7_35000 8_5000 9_51000 98_0]]=4,1,0)</f>
        <v>0</v>
      </c>
      <c r="BT732">
        <f>IF(Table13[[#This Row],[Monthly_Income 1_5500 2_8000 3_11000 4_15000 5_20000 6_27000 7_35000 8_5000 9_51000 98_0]]=5,1,0)</f>
        <v>0</v>
      </c>
      <c r="BU732">
        <f>IF(Table13[[#This Row],[Monthly_Income 1_5500 2_8000 3_11000 4_15000 5_20000 6_27000 7_35000 8_5000 9_51000 98_0]]=6,1,0)</f>
        <v>0</v>
      </c>
      <c r="BV732">
        <f>IF(Table13[[#This Row],[Monthly_Income 1_5500 2_8000 3_11000 4_15000 5_20000 6_27000 7_35000 8_5000 9_51000 98_0]]=7,1,0)</f>
        <v>0</v>
      </c>
      <c r="BW732">
        <f>IF(Table13[[#This Row],[Monthly_Income 1_5500 2_8000 3_11000 4_15000 5_20000 6_27000 7_35000 8_5000 9_51000 98_0]]=8,1,0)</f>
        <v>0</v>
      </c>
      <c r="BX732">
        <f>IF(Table13[[#This Row],[Monthly_Income 1_5500 2_8000 3_11000 4_15000 5_20000 6_27000 7_35000 8_5000 9_51000 98_0]]=9,1,0)</f>
        <v>0</v>
      </c>
      <c r="BY732">
        <f>IF(Table13[[#This Row],[Monthly_Income 1_5500 2_8000 3_11000 4_15000 5_20000 6_27000 7_35000 8_5000 9_51000 98_0]]=98,1,0)</f>
        <v>0</v>
      </c>
      <c r="BZ732">
        <v>5</v>
      </c>
      <c r="CA732">
        <f>IF(Table13[[#This Row],[Monthly_Household_Income]]=1,1,0)</f>
        <v>0</v>
      </c>
      <c r="CB732">
        <f>IF(Table13[[#This Row],[Monthly_Household_Income]]=2,1,0)</f>
        <v>0</v>
      </c>
      <c r="CC732">
        <f>IF(Table13[[#This Row],[Monthly_Household_Income]]=3,1,0)</f>
        <v>0</v>
      </c>
      <c r="CD732">
        <f>IF(Table13[[#This Row],[Monthly_Household_Income]]=4,1,0)</f>
        <v>0</v>
      </c>
      <c r="CE732">
        <f>IF(Table13[[#This Row],[Monthly_Household_Income]]=5,1,0)</f>
        <v>1</v>
      </c>
      <c r="CF732">
        <f>IF(Table13[[#This Row],[Monthly_Household_Income]]=6,1,0)</f>
        <v>0</v>
      </c>
      <c r="CG732">
        <f>IF(Table13[[#This Row],[Monthly_Household_Income]]=7,1,0)</f>
        <v>0</v>
      </c>
      <c r="CH732">
        <f>IF(Table13[[#This Row],[Monthly_Household_Income]]=8,1,0)</f>
        <v>0</v>
      </c>
      <c r="CI732">
        <f>IF(Table13[[#This Row],[Monthly_Household_Income]]=9,1,0)</f>
        <v>0</v>
      </c>
      <c r="CJ732">
        <f>IF(Table13[[#This Row],[Monthly_Household_Income]]=98,1,0)</f>
        <v>0</v>
      </c>
    </row>
    <row r="733" spans="1:88">
      <c r="A733">
        <v>2674</v>
      </c>
      <c r="B733" s="1">
        <v>43037</v>
      </c>
      <c r="C733" t="s">
        <v>32</v>
      </c>
      <c r="D733">
        <v>7</v>
      </c>
      <c r="E733">
        <v>7</v>
      </c>
      <c r="F733">
        <v>7</v>
      </c>
      <c r="G733">
        <v>7</v>
      </c>
      <c r="H733">
        <v>7</v>
      </c>
      <c r="I733">
        <v>6</v>
      </c>
      <c r="J733" t="s">
        <v>15</v>
      </c>
      <c r="K733">
        <v>7</v>
      </c>
      <c r="L733">
        <v>6</v>
      </c>
      <c r="M733">
        <v>8</v>
      </c>
      <c r="N733">
        <v>7</v>
      </c>
      <c r="O733">
        <v>7</v>
      </c>
      <c r="P733">
        <v>6</v>
      </c>
      <c r="Q733">
        <v>6</v>
      </c>
      <c r="R733">
        <v>6</v>
      </c>
      <c r="S733">
        <v>7</v>
      </c>
      <c r="T733">
        <v>8</v>
      </c>
      <c r="U733">
        <v>9</v>
      </c>
      <c r="V733">
        <v>6</v>
      </c>
      <c r="W733">
        <v>6</v>
      </c>
      <c r="X733">
        <v>7</v>
      </c>
      <c r="Y733">
        <v>6</v>
      </c>
      <c r="Z733">
        <v>8</v>
      </c>
      <c r="AA733">
        <v>7</v>
      </c>
      <c r="AB733">
        <v>6</v>
      </c>
      <c r="AC733">
        <v>3</v>
      </c>
      <c r="AD733">
        <f>IF(Table13[[#This Row],[payment]]=1,1,0)</f>
        <v>0</v>
      </c>
      <c r="AE733">
        <f>IF(Table13[[#This Row],[payment]]=2,1,0)</f>
        <v>0</v>
      </c>
      <c r="AF733">
        <f>IF(Table13[[#This Row],[payment]]=3,1,0)</f>
        <v>1</v>
      </c>
      <c r="AG733">
        <v>1</v>
      </c>
      <c r="AH733">
        <f>IF(Table13[[#This Row],[method_payment]]=1,1,0)</f>
        <v>1</v>
      </c>
      <c r="AI733">
        <f>IF(Table13[[#This Row],[method_payment]]=2,1,0)</f>
        <v>0</v>
      </c>
      <c r="AJ733">
        <f>IF(Table13[[#This Row],[method_payment]]=3,1,0)</f>
        <v>0</v>
      </c>
      <c r="AK733">
        <f>IF(Table13[[#This Row],[method_payment]]=5,1,0)</f>
        <v>0</v>
      </c>
      <c r="AL733">
        <f>IF(Table13[[#This Row],[method_payment]]=6,1,0)</f>
        <v>0</v>
      </c>
      <c r="AM733" t="s">
        <v>16</v>
      </c>
      <c r="AN733" t="s">
        <v>16</v>
      </c>
      <c r="AO733">
        <v>6</v>
      </c>
      <c r="AP733" s="2">
        <v>650.54</v>
      </c>
      <c r="AQ733" s="3">
        <f>IF(AND(Table13[[#This Row],[Average_amount_spent_per_visit_last_3_months]]&gt;=1,Table13[[#This Row],[Average_amount_spent_per_visit_last_3_months]]&lt;=999),1,0)</f>
        <v>1</v>
      </c>
      <c r="AR733" s="3">
        <f>IF(AND(Table13[[#This Row],[Average_amount_spent_per_visit_last_3_months]]&gt;=1000,Table13[[#This Row],[Average_amount_spent_per_visit_last_3_months]]&lt;=6700),1,0)</f>
        <v>0</v>
      </c>
      <c r="AS733">
        <v>1</v>
      </c>
      <c r="AT733">
        <v>35</v>
      </c>
      <c r="AU733">
        <f>IF(AND(Table13[[#This Row],[Age]]&gt;=18,Table13[[#This Row],[Age]]&lt;=25),1,0)</f>
        <v>0</v>
      </c>
      <c r="AV733">
        <f>IF(AND(Table13[[#This Row],[Age]]&gt;=26,Table13[[#This Row],[Age]]&lt;=35),1,0)</f>
        <v>1</v>
      </c>
      <c r="AW733">
        <f>IF(AND(Table13[[#This Row],[Age]]&gt;=36,Table13[[#This Row],[Age]]&lt;=45),1,0)</f>
        <v>0</v>
      </c>
      <c r="AX733">
        <f>IF(AND(Table13[[#This Row],[Age]]&gt;=46,Table13[[#This Row],[Age]]&lt;=55),1,0)</f>
        <v>0</v>
      </c>
      <c r="AY733">
        <f>IF(AND(Table13[[#This Row],[Age]]&gt;=56,Table13[[#This Row],[Age]]&lt;=67),1,0)</f>
        <v>0</v>
      </c>
      <c r="AZ733" t="s">
        <v>25</v>
      </c>
      <c r="BA733">
        <f>IF(Table13[[#This Row],[Marital Status]]="Married",1,0)</f>
        <v>1</v>
      </c>
      <c r="BB733">
        <f>IF(Table13[[#This Row],[Marital Status]]="Single",1,0)</f>
        <v>0</v>
      </c>
      <c r="BC733" t="s">
        <v>27</v>
      </c>
      <c r="BD733">
        <f>IF(Table13[[#This Row],[gender]]="Male",1,0)</f>
        <v>1</v>
      </c>
      <c r="BE733">
        <f>IF(Table13[[#This Row],[gender]]="Female",1,0)</f>
        <v>0</v>
      </c>
      <c r="BF733" t="s">
        <v>18</v>
      </c>
      <c r="BG733">
        <f>IF(Table13[[#This Row],[Highest level of Education]]="Did not attend school",1,0)</f>
        <v>0</v>
      </c>
      <c r="BH733">
        <f>IF(Table13[[#This Row],[Highest level of Education]]="K12 completed",1,0)</f>
        <v>0</v>
      </c>
      <c r="BI733">
        <f>IF(Table13[[#This Row],[Highest level of Education]]="High School Completed",1,0)</f>
        <v>0</v>
      </c>
      <c r="BJ733">
        <f>IF(Table13[[#This Row],[Highest level of Education]]="Technical Diploma/Partially completed College",1,0)</f>
        <v>0</v>
      </c>
      <c r="BK733">
        <f>IF(Table13[[#This Row],[Highest level of Education]]="University/College Degree",1,0)</f>
        <v>0</v>
      </c>
      <c r="BL733">
        <f>IF(Table13[[#This Row],[Highest level of Education]]="Post-graduate education",1,0)</f>
        <v>1</v>
      </c>
      <c r="BM733">
        <v>3</v>
      </c>
      <c r="BN733">
        <v>1</v>
      </c>
      <c r="BO733">
        <v>4</v>
      </c>
      <c r="BP733">
        <f>IF(Table13[[#This Row],[Monthly_Income 1_5500 2_8000 3_11000 4_15000 5_20000 6_27000 7_35000 8_5000 9_51000 98_0]]=1,1,0)</f>
        <v>0</v>
      </c>
      <c r="BQ733">
        <f>IF(Table13[[#This Row],[Monthly_Income 1_5500 2_8000 3_11000 4_15000 5_20000 6_27000 7_35000 8_5000 9_51000 98_0]]=2,1,0)</f>
        <v>0</v>
      </c>
      <c r="BR733">
        <f>IF(Table13[[#This Row],[Monthly_Income 1_5500 2_8000 3_11000 4_15000 5_20000 6_27000 7_35000 8_5000 9_51000 98_0]]=3,1,0)</f>
        <v>0</v>
      </c>
      <c r="BS733">
        <f>IF(Table13[[#This Row],[Monthly_Income 1_5500 2_8000 3_11000 4_15000 5_20000 6_27000 7_35000 8_5000 9_51000 98_0]]=4,1,0)</f>
        <v>1</v>
      </c>
      <c r="BT733">
        <f>IF(Table13[[#This Row],[Monthly_Income 1_5500 2_8000 3_11000 4_15000 5_20000 6_27000 7_35000 8_5000 9_51000 98_0]]=5,1,0)</f>
        <v>0</v>
      </c>
      <c r="BU733">
        <f>IF(Table13[[#This Row],[Monthly_Income 1_5500 2_8000 3_11000 4_15000 5_20000 6_27000 7_35000 8_5000 9_51000 98_0]]=6,1,0)</f>
        <v>0</v>
      </c>
      <c r="BV733">
        <f>IF(Table13[[#This Row],[Monthly_Income 1_5500 2_8000 3_11000 4_15000 5_20000 6_27000 7_35000 8_5000 9_51000 98_0]]=7,1,0)</f>
        <v>0</v>
      </c>
      <c r="BW733">
        <f>IF(Table13[[#This Row],[Monthly_Income 1_5500 2_8000 3_11000 4_15000 5_20000 6_27000 7_35000 8_5000 9_51000 98_0]]=8,1,0)</f>
        <v>0</v>
      </c>
      <c r="BX733">
        <f>IF(Table13[[#This Row],[Monthly_Income 1_5500 2_8000 3_11000 4_15000 5_20000 6_27000 7_35000 8_5000 9_51000 98_0]]=9,1,0)</f>
        <v>0</v>
      </c>
      <c r="BY733">
        <f>IF(Table13[[#This Row],[Monthly_Income 1_5500 2_8000 3_11000 4_15000 5_20000 6_27000 7_35000 8_5000 9_51000 98_0]]=98,1,0)</f>
        <v>0</v>
      </c>
      <c r="BZ733">
        <v>6</v>
      </c>
      <c r="CA733">
        <f>IF(Table13[[#This Row],[Monthly_Household_Income]]=1,1,0)</f>
        <v>0</v>
      </c>
      <c r="CB733">
        <f>IF(Table13[[#This Row],[Monthly_Household_Income]]=2,1,0)</f>
        <v>0</v>
      </c>
      <c r="CC733">
        <f>IF(Table13[[#This Row],[Monthly_Household_Income]]=3,1,0)</f>
        <v>0</v>
      </c>
      <c r="CD733">
        <f>IF(Table13[[#This Row],[Monthly_Household_Income]]=4,1,0)</f>
        <v>0</v>
      </c>
      <c r="CE733">
        <f>IF(Table13[[#This Row],[Monthly_Household_Income]]=5,1,0)</f>
        <v>0</v>
      </c>
      <c r="CF733">
        <f>IF(Table13[[#This Row],[Monthly_Household_Income]]=6,1,0)</f>
        <v>1</v>
      </c>
      <c r="CG733">
        <f>IF(Table13[[#This Row],[Monthly_Household_Income]]=7,1,0)</f>
        <v>0</v>
      </c>
      <c r="CH733">
        <f>IF(Table13[[#This Row],[Monthly_Household_Income]]=8,1,0)</f>
        <v>0</v>
      </c>
      <c r="CI733">
        <f>IF(Table13[[#This Row],[Monthly_Household_Income]]=9,1,0)</f>
        <v>0</v>
      </c>
      <c r="CJ733">
        <f>IF(Table13[[#This Row],[Monthly_Household_Income]]=98,1,0)</f>
        <v>0</v>
      </c>
    </row>
    <row r="734" spans="1:88">
      <c r="A734">
        <v>2678</v>
      </c>
      <c r="B734" s="1">
        <v>43191</v>
      </c>
      <c r="C734" t="s">
        <v>29</v>
      </c>
      <c r="D734">
        <v>6</v>
      </c>
      <c r="E734">
        <v>6</v>
      </c>
      <c r="F734">
        <v>8</v>
      </c>
      <c r="G734">
        <v>7</v>
      </c>
      <c r="H734">
        <v>6</v>
      </c>
      <c r="I734">
        <v>7</v>
      </c>
      <c r="J734" t="s">
        <v>15</v>
      </c>
      <c r="K734">
        <v>6</v>
      </c>
      <c r="L734">
        <v>7</v>
      </c>
      <c r="M734">
        <v>6</v>
      </c>
      <c r="N734">
        <v>7</v>
      </c>
      <c r="O734">
        <v>6</v>
      </c>
      <c r="P734">
        <v>7</v>
      </c>
      <c r="Q734">
        <v>7</v>
      </c>
      <c r="R734">
        <v>6</v>
      </c>
      <c r="S734">
        <v>7</v>
      </c>
      <c r="T734">
        <v>6</v>
      </c>
      <c r="U734">
        <v>7</v>
      </c>
      <c r="V734">
        <v>7</v>
      </c>
      <c r="W734">
        <v>6</v>
      </c>
      <c r="X734">
        <v>6</v>
      </c>
      <c r="Y734">
        <v>7</v>
      </c>
      <c r="Z734">
        <v>6</v>
      </c>
      <c r="AA734">
        <v>7</v>
      </c>
      <c r="AB734">
        <v>6</v>
      </c>
      <c r="AC734">
        <v>1</v>
      </c>
      <c r="AD734">
        <f>IF(Table13[[#This Row],[payment]]=1,1,0)</f>
        <v>1</v>
      </c>
      <c r="AE734">
        <f>IF(Table13[[#This Row],[payment]]=2,1,0)</f>
        <v>0</v>
      </c>
      <c r="AF734">
        <f>IF(Table13[[#This Row],[payment]]=3,1,0)</f>
        <v>0</v>
      </c>
      <c r="AG734">
        <v>1</v>
      </c>
      <c r="AH734">
        <f>IF(Table13[[#This Row],[method_payment]]=1,1,0)</f>
        <v>1</v>
      </c>
      <c r="AI734">
        <f>IF(Table13[[#This Row],[method_payment]]=2,1,0)</f>
        <v>0</v>
      </c>
      <c r="AJ734">
        <f>IF(Table13[[#This Row],[method_payment]]=3,1,0)</f>
        <v>0</v>
      </c>
      <c r="AK734">
        <f>IF(Table13[[#This Row],[method_payment]]=5,1,0)</f>
        <v>0</v>
      </c>
      <c r="AL734">
        <f>IF(Table13[[#This Row],[method_payment]]=6,1,0)</f>
        <v>0</v>
      </c>
      <c r="AM734" t="s">
        <v>16</v>
      </c>
      <c r="AN734" t="s">
        <v>15</v>
      </c>
      <c r="AO734">
        <v>3</v>
      </c>
      <c r="AP734" s="2">
        <v>268.61</v>
      </c>
      <c r="AQ734" s="3">
        <f>IF(AND(Table13[[#This Row],[Average_amount_spent_per_visit_last_3_months]]&gt;=1,Table13[[#This Row],[Average_amount_spent_per_visit_last_3_months]]&lt;=999),1,0)</f>
        <v>1</v>
      </c>
      <c r="AR734" s="3">
        <f>IF(AND(Table13[[#This Row],[Average_amount_spent_per_visit_last_3_months]]&gt;=1000,Table13[[#This Row],[Average_amount_spent_per_visit_last_3_months]]&lt;=6700),1,0)</f>
        <v>0</v>
      </c>
      <c r="AS734">
        <v>3</v>
      </c>
      <c r="AT734">
        <v>37</v>
      </c>
      <c r="AU734">
        <f>IF(AND(Table13[[#This Row],[Age]]&gt;=18,Table13[[#This Row],[Age]]&lt;=25),1,0)</f>
        <v>0</v>
      </c>
      <c r="AV734">
        <f>IF(AND(Table13[[#This Row],[Age]]&gt;=26,Table13[[#This Row],[Age]]&lt;=35),1,0)</f>
        <v>0</v>
      </c>
      <c r="AW734">
        <f>IF(AND(Table13[[#This Row],[Age]]&gt;=36,Table13[[#This Row],[Age]]&lt;=45),1,0)</f>
        <v>1</v>
      </c>
      <c r="AX734">
        <f>IF(AND(Table13[[#This Row],[Age]]&gt;=46,Table13[[#This Row],[Age]]&lt;=55),1,0)</f>
        <v>0</v>
      </c>
      <c r="AY734">
        <f>IF(AND(Table13[[#This Row],[Age]]&gt;=56,Table13[[#This Row],[Age]]&lt;=67),1,0)</f>
        <v>0</v>
      </c>
      <c r="AZ734" t="s">
        <v>24</v>
      </c>
      <c r="BA734">
        <f>IF(Table13[[#This Row],[Marital Status]]="Married",1,0)</f>
        <v>0</v>
      </c>
      <c r="BB734">
        <f>IF(Table13[[#This Row],[Marital Status]]="Single",1,0)</f>
        <v>1</v>
      </c>
      <c r="BC734" t="s">
        <v>28</v>
      </c>
      <c r="BD734">
        <f>IF(Table13[[#This Row],[gender]]="Male",1,0)</f>
        <v>0</v>
      </c>
      <c r="BE734">
        <f>IF(Table13[[#This Row],[gender]]="Female",1,0)</f>
        <v>1</v>
      </c>
      <c r="BF734" t="s">
        <v>20</v>
      </c>
      <c r="BG734">
        <f>IF(Table13[[#This Row],[Highest level of Education]]="Did not attend school",1,0)</f>
        <v>0</v>
      </c>
      <c r="BH734">
        <f>IF(Table13[[#This Row],[Highest level of Education]]="K12 completed",1,0)</f>
        <v>0</v>
      </c>
      <c r="BI734">
        <f>IF(Table13[[#This Row],[Highest level of Education]]="High School Completed",1,0)</f>
        <v>1</v>
      </c>
      <c r="BJ734">
        <f>IF(Table13[[#This Row],[Highest level of Education]]="Technical Diploma/Partially completed College",1,0)</f>
        <v>0</v>
      </c>
      <c r="BK734">
        <f>IF(Table13[[#This Row],[Highest level of Education]]="University/College Degree",1,0)</f>
        <v>0</v>
      </c>
      <c r="BL734">
        <f>IF(Table13[[#This Row],[Highest level of Education]]="Post-graduate education",1,0)</f>
        <v>0</v>
      </c>
      <c r="BM734">
        <v>0</v>
      </c>
      <c r="BN734">
        <v>1</v>
      </c>
      <c r="BO734">
        <v>2</v>
      </c>
      <c r="BP734">
        <f>IF(Table13[[#This Row],[Monthly_Income 1_5500 2_8000 3_11000 4_15000 5_20000 6_27000 7_35000 8_5000 9_51000 98_0]]=1,1,0)</f>
        <v>0</v>
      </c>
      <c r="BQ734">
        <f>IF(Table13[[#This Row],[Monthly_Income 1_5500 2_8000 3_11000 4_15000 5_20000 6_27000 7_35000 8_5000 9_51000 98_0]]=2,1,0)</f>
        <v>1</v>
      </c>
      <c r="BR734">
        <f>IF(Table13[[#This Row],[Monthly_Income 1_5500 2_8000 3_11000 4_15000 5_20000 6_27000 7_35000 8_5000 9_51000 98_0]]=3,1,0)</f>
        <v>0</v>
      </c>
      <c r="BS734">
        <f>IF(Table13[[#This Row],[Monthly_Income 1_5500 2_8000 3_11000 4_15000 5_20000 6_27000 7_35000 8_5000 9_51000 98_0]]=4,1,0)</f>
        <v>0</v>
      </c>
      <c r="BT734">
        <f>IF(Table13[[#This Row],[Monthly_Income 1_5500 2_8000 3_11000 4_15000 5_20000 6_27000 7_35000 8_5000 9_51000 98_0]]=5,1,0)</f>
        <v>0</v>
      </c>
      <c r="BU734">
        <f>IF(Table13[[#This Row],[Monthly_Income 1_5500 2_8000 3_11000 4_15000 5_20000 6_27000 7_35000 8_5000 9_51000 98_0]]=6,1,0)</f>
        <v>0</v>
      </c>
      <c r="BV734">
        <f>IF(Table13[[#This Row],[Monthly_Income 1_5500 2_8000 3_11000 4_15000 5_20000 6_27000 7_35000 8_5000 9_51000 98_0]]=7,1,0)</f>
        <v>0</v>
      </c>
      <c r="BW734">
        <f>IF(Table13[[#This Row],[Monthly_Income 1_5500 2_8000 3_11000 4_15000 5_20000 6_27000 7_35000 8_5000 9_51000 98_0]]=8,1,0)</f>
        <v>0</v>
      </c>
      <c r="BX734">
        <f>IF(Table13[[#This Row],[Monthly_Income 1_5500 2_8000 3_11000 4_15000 5_20000 6_27000 7_35000 8_5000 9_51000 98_0]]=9,1,0)</f>
        <v>0</v>
      </c>
      <c r="BY734">
        <f>IF(Table13[[#This Row],[Monthly_Income 1_5500 2_8000 3_11000 4_15000 5_20000 6_27000 7_35000 8_5000 9_51000 98_0]]=98,1,0)</f>
        <v>0</v>
      </c>
      <c r="BZ734">
        <v>4</v>
      </c>
      <c r="CA734">
        <f>IF(Table13[[#This Row],[Monthly_Household_Income]]=1,1,0)</f>
        <v>0</v>
      </c>
      <c r="CB734">
        <f>IF(Table13[[#This Row],[Monthly_Household_Income]]=2,1,0)</f>
        <v>0</v>
      </c>
      <c r="CC734">
        <f>IF(Table13[[#This Row],[Monthly_Household_Income]]=3,1,0)</f>
        <v>0</v>
      </c>
      <c r="CD734">
        <f>IF(Table13[[#This Row],[Monthly_Household_Income]]=4,1,0)</f>
        <v>1</v>
      </c>
      <c r="CE734">
        <f>IF(Table13[[#This Row],[Monthly_Household_Income]]=5,1,0)</f>
        <v>0</v>
      </c>
      <c r="CF734">
        <f>IF(Table13[[#This Row],[Monthly_Household_Income]]=6,1,0)</f>
        <v>0</v>
      </c>
      <c r="CG734">
        <f>IF(Table13[[#This Row],[Monthly_Household_Income]]=7,1,0)</f>
        <v>0</v>
      </c>
      <c r="CH734">
        <f>IF(Table13[[#This Row],[Monthly_Household_Income]]=8,1,0)</f>
        <v>0</v>
      </c>
      <c r="CI734">
        <f>IF(Table13[[#This Row],[Monthly_Household_Income]]=9,1,0)</f>
        <v>0</v>
      </c>
      <c r="CJ734">
        <f>IF(Table13[[#This Row],[Monthly_Household_Income]]=98,1,0)</f>
        <v>0</v>
      </c>
    </row>
    <row r="735" spans="1:88">
      <c r="A735">
        <v>2683</v>
      </c>
      <c r="B735" s="1">
        <v>43027</v>
      </c>
      <c r="C735" t="s">
        <v>33</v>
      </c>
      <c r="D735">
        <v>8</v>
      </c>
      <c r="E735">
        <v>10</v>
      </c>
      <c r="F735">
        <v>8</v>
      </c>
      <c r="G735">
        <v>8</v>
      </c>
      <c r="H735">
        <v>10</v>
      </c>
      <c r="I735">
        <v>7</v>
      </c>
      <c r="J735" t="s">
        <v>15</v>
      </c>
      <c r="K735">
        <v>7</v>
      </c>
      <c r="L735">
        <v>9</v>
      </c>
      <c r="M735">
        <v>9</v>
      </c>
      <c r="N735">
        <v>8</v>
      </c>
      <c r="O735">
        <v>7</v>
      </c>
      <c r="P735">
        <v>8</v>
      </c>
      <c r="Q735">
        <v>10</v>
      </c>
      <c r="R735">
        <v>10</v>
      </c>
      <c r="S735">
        <v>7</v>
      </c>
      <c r="T735">
        <v>7</v>
      </c>
      <c r="U735">
        <v>8</v>
      </c>
      <c r="V735">
        <v>9</v>
      </c>
      <c r="W735">
        <v>8</v>
      </c>
      <c r="X735">
        <v>0</v>
      </c>
      <c r="Y735">
        <v>9</v>
      </c>
      <c r="Z735">
        <v>8</v>
      </c>
      <c r="AA735">
        <v>10</v>
      </c>
      <c r="AB735">
        <v>0</v>
      </c>
      <c r="AC735">
        <v>2</v>
      </c>
      <c r="AD735">
        <f>IF(Table13[[#This Row],[payment]]=1,1,0)</f>
        <v>0</v>
      </c>
      <c r="AE735">
        <f>IF(Table13[[#This Row],[payment]]=2,1,0)</f>
        <v>1</v>
      </c>
      <c r="AF735">
        <f>IF(Table13[[#This Row],[payment]]=3,1,0)</f>
        <v>0</v>
      </c>
      <c r="AG735">
        <v>1</v>
      </c>
      <c r="AH735">
        <f>IF(Table13[[#This Row],[method_payment]]=1,1,0)</f>
        <v>1</v>
      </c>
      <c r="AI735">
        <f>IF(Table13[[#This Row],[method_payment]]=2,1,0)</f>
        <v>0</v>
      </c>
      <c r="AJ735">
        <f>IF(Table13[[#This Row],[method_payment]]=3,1,0)</f>
        <v>0</v>
      </c>
      <c r="AK735">
        <f>IF(Table13[[#This Row],[method_payment]]=5,1,0)</f>
        <v>0</v>
      </c>
      <c r="AL735">
        <f>IF(Table13[[#This Row],[method_payment]]=6,1,0)</f>
        <v>0</v>
      </c>
      <c r="AM735" t="s">
        <v>16</v>
      </c>
      <c r="AN735" t="s">
        <v>16</v>
      </c>
      <c r="AO735">
        <v>5</v>
      </c>
      <c r="AP735" s="2">
        <v>176.98</v>
      </c>
      <c r="AQ735" s="3">
        <f>IF(AND(Table13[[#This Row],[Average_amount_spent_per_visit_last_3_months]]&gt;=1,Table13[[#This Row],[Average_amount_spent_per_visit_last_3_months]]&lt;=999),1,0)</f>
        <v>1</v>
      </c>
      <c r="AR735" s="3">
        <f>IF(AND(Table13[[#This Row],[Average_amount_spent_per_visit_last_3_months]]&gt;=1000,Table13[[#This Row],[Average_amount_spent_per_visit_last_3_months]]&lt;=6700),1,0)</f>
        <v>0</v>
      </c>
      <c r="AS735">
        <v>3</v>
      </c>
      <c r="AT735">
        <v>30</v>
      </c>
      <c r="AU735">
        <f>IF(AND(Table13[[#This Row],[Age]]&gt;=18,Table13[[#This Row],[Age]]&lt;=25),1,0)</f>
        <v>0</v>
      </c>
      <c r="AV735">
        <f>IF(AND(Table13[[#This Row],[Age]]&gt;=26,Table13[[#This Row],[Age]]&lt;=35),1,0)</f>
        <v>1</v>
      </c>
      <c r="AW735">
        <f>IF(AND(Table13[[#This Row],[Age]]&gt;=36,Table13[[#This Row],[Age]]&lt;=45),1,0)</f>
        <v>0</v>
      </c>
      <c r="AX735">
        <f>IF(AND(Table13[[#This Row],[Age]]&gt;=46,Table13[[#This Row],[Age]]&lt;=55),1,0)</f>
        <v>0</v>
      </c>
      <c r="AY735">
        <f>IF(AND(Table13[[#This Row],[Age]]&gt;=56,Table13[[#This Row],[Age]]&lt;=67),1,0)</f>
        <v>0</v>
      </c>
      <c r="AZ735" t="s">
        <v>24</v>
      </c>
      <c r="BA735">
        <f>IF(Table13[[#This Row],[Marital Status]]="Married",1,0)</f>
        <v>0</v>
      </c>
      <c r="BB735">
        <f>IF(Table13[[#This Row],[Marital Status]]="Single",1,0)</f>
        <v>1</v>
      </c>
      <c r="BC735" t="s">
        <v>27</v>
      </c>
      <c r="BD735">
        <f>IF(Table13[[#This Row],[gender]]="Male",1,0)</f>
        <v>1</v>
      </c>
      <c r="BE735">
        <f>IF(Table13[[#This Row],[gender]]="Female",1,0)</f>
        <v>0</v>
      </c>
      <c r="BF735" t="s">
        <v>19</v>
      </c>
      <c r="BG735">
        <f>IF(Table13[[#This Row],[Highest level of Education]]="Did not attend school",1,0)</f>
        <v>0</v>
      </c>
      <c r="BH735">
        <f>IF(Table13[[#This Row],[Highest level of Education]]="K12 completed",1,0)</f>
        <v>0</v>
      </c>
      <c r="BI735">
        <f>IF(Table13[[#This Row],[Highest level of Education]]="High School Completed",1,0)</f>
        <v>0</v>
      </c>
      <c r="BJ735">
        <f>IF(Table13[[#This Row],[Highest level of Education]]="Technical Diploma/Partially completed College",1,0)</f>
        <v>0</v>
      </c>
      <c r="BK735">
        <f>IF(Table13[[#This Row],[Highest level of Education]]="University/College Degree",1,0)</f>
        <v>1</v>
      </c>
      <c r="BL735">
        <f>IF(Table13[[#This Row],[Highest level of Education]]="Post-graduate education",1,0)</f>
        <v>0</v>
      </c>
      <c r="BM735">
        <v>0</v>
      </c>
      <c r="BN735">
        <v>1</v>
      </c>
      <c r="BO735">
        <v>4</v>
      </c>
      <c r="BP735">
        <f>IF(Table13[[#This Row],[Monthly_Income 1_5500 2_8000 3_11000 4_15000 5_20000 6_27000 7_35000 8_5000 9_51000 98_0]]=1,1,0)</f>
        <v>0</v>
      </c>
      <c r="BQ735">
        <f>IF(Table13[[#This Row],[Monthly_Income 1_5500 2_8000 3_11000 4_15000 5_20000 6_27000 7_35000 8_5000 9_51000 98_0]]=2,1,0)</f>
        <v>0</v>
      </c>
      <c r="BR735">
        <f>IF(Table13[[#This Row],[Monthly_Income 1_5500 2_8000 3_11000 4_15000 5_20000 6_27000 7_35000 8_5000 9_51000 98_0]]=3,1,0)</f>
        <v>0</v>
      </c>
      <c r="BS735">
        <f>IF(Table13[[#This Row],[Monthly_Income 1_5500 2_8000 3_11000 4_15000 5_20000 6_27000 7_35000 8_5000 9_51000 98_0]]=4,1,0)</f>
        <v>1</v>
      </c>
      <c r="BT735">
        <f>IF(Table13[[#This Row],[Monthly_Income 1_5500 2_8000 3_11000 4_15000 5_20000 6_27000 7_35000 8_5000 9_51000 98_0]]=5,1,0)</f>
        <v>0</v>
      </c>
      <c r="BU735">
        <f>IF(Table13[[#This Row],[Monthly_Income 1_5500 2_8000 3_11000 4_15000 5_20000 6_27000 7_35000 8_5000 9_51000 98_0]]=6,1,0)</f>
        <v>0</v>
      </c>
      <c r="BV735">
        <f>IF(Table13[[#This Row],[Monthly_Income 1_5500 2_8000 3_11000 4_15000 5_20000 6_27000 7_35000 8_5000 9_51000 98_0]]=7,1,0)</f>
        <v>0</v>
      </c>
      <c r="BW735">
        <f>IF(Table13[[#This Row],[Monthly_Income 1_5500 2_8000 3_11000 4_15000 5_20000 6_27000 7_35000 8_5000 9_51000 98_0]]=8,1,0)</f>
        <v>0</v>
      </c>
      <c r="BX735">
        <f>IF(Table13[[#This Row],[Monthly_Income 1_5500 2_8000 3_11000 4_15000 5_20000 6_27000 7_35000 8_5000 9_51000 98_0]]=9,1,0)</f>
        <v>0</v>
      </c>
      <c r="BY735">
        <f>IF(Table13[[#This Row],[Monthly_Income 1_5500 2_8000 3_11000 4_15000 5_20000 6_27000 7_35000 8_5000 9_51000 98_0]]=98,1,0)</f>
        <v>0</v>
      </c>
      <c r="BZ735">
        <v>97</v>
      </c>
      <c r="CA735">
        <f>IF(Table13[[#This Row],[Monthly_Household_Income]]=1,1,0)</f>
        <v>0</v>
      </c>
      <c r="CB735">
        <f>IF(Table13[[#This Row],[Monthly_Household_Income]]=2,1,0)</f>
        <v>0</v>
      </c>
      <c r="CC735">
        <f>IF(Table13[[#This Row],[Monthly_Household_Income]]=3,1,0)</f>
        <v>0</v>
      </c>
      <c r="CD735">
        <f>IF(Table13[[#This Row],[Monthly_Household_Income]]=4,1,0)</f>
        <v>0</v>
      </c>
      <c r="CE735">
        <f>IF(Table13[[#This Row],[Monthly_Household_Income]]=5,1,0)</f>
        <v>0</v>
      </c>
      <c r="CF735">
        <f>IF(Table13[[#This Row],[Monthly_Household_Income]]=6,1,0)</f>
        <v>0</v>
      </c>
      <c r="CG735">
        <f>IF(Table13[[#This Row],[Monthly_Household_Income]]=7,1,0)</f>
        <v>0</v>
      </c>
      <c r="CH735">
        <f>IF(Table13[[#This Row],[Monthly_Household_Income]]=8,1,0)</f>
        <v>0</v>
      </c>
      <c r="CI735">
        <f>IF(Table13[[#This Row],[Monthly_Household_Income]]=9,1,0)</f>
        <v>0</v>
      </c>
      <c r="CJ735">
        <f>IF(Table13[[#This Row],[Monthly_Household_Income]]=98,1,0)</f>
        <v>0</v>
      </c>
    </row>
    <row r="736" spans="1:88">
      <c r="A736">
        <v>2686</v>
      </c>
      <c r="B736" s="1">
        <v>42973</v>
      </c>
      <c r="C736" t="s">
        <v>31</v>
      </c>
      <c r="D736">
        <v>8</v>
      </c>
      <c r="E736">
        <v>8</v>
      </c>
      <c r="F736">
        <v>8</v>
      </c>
      <c r="G736">
        <v>8</v>
      </c>
      <c r="H736">
        <v>7</v>
      </c>
      <c r="I736">
        <v>7</v>
      </c>
      <c r="J736" t="s">
        <v>15</v>
      </c>
      <c r="K736">
        <v>7</v>
      </c>
      <c r="L736">
        <v>8</v>
      </c>
      <c r="M736">
        <v>6</v>
      </c>
      <c r="N736">
        <v>7</v>
      </c>
      <c r="O736">
        <v>9</v>
      </c>
      <c r="P736">
        <v>10</v>
      </c>
      <c r="Q736">
        <v>8</v>
      </c>
      <c r="R736">
        <v>8</v>
      </c>
      <c r="S736">
        <v>7</v>
      </c>
      <c r="T736">
        <v>7</v>
      </c>
      <c r="U736">
        <v>8</v>
      </c>
      <c r="V736">
        <v>9</v>
      </c>
      <c r="W736">
        <v>9</v>
      </c>
      <c r="X736">
        <v>0</v>
      </c>
      <c r="Y736">
        <v>8</v>
      </c>
      <c r="Z736">
        <v>10</v>
      </c>
      <c r="AA736">
        <v>7</v>
      </c>
      <c r="AB736">
        <v>0</v>
      </c>
      <c r="AC736">
        <v>3</v>
      </c>
      <c r="AD736">
        <f>IF(Table13[[#This Row],[payment]]=1,1,0)</f>
        <v>0</v>
      </c>
      <c r="AE736">
        <f>IF(Table13[[#This Row],[payment]]=2,1,0)</f>
        <v>0</v>
      </c>
      <c r="AF736">
        <f>IF(Table13[[#This Row],[payment]]=3,1,0)</f>
        <v>1</v>
      </c>
      <c r="AG736">
        <v>2</v>
      </c>
      <c r="AH736">
        <f>IF(Table13[[#This Row],[method_payment]]=1,1,0)</f>
        <v>0</v>
      </c>
      <c r="AI736">
        <f>IF(Table13[[#This Row],[method_payment]]=2,1,0)</f>
        <v>1</v>
      </c>
      <c r="AJ736">
        <f>IF(Table13[[#This Row],[method_payment]]=3,1,0)</f>
        <v>0</v>
      </c>
      <c r="AK736">
        <f>IF(Table13[[#This Row],[method_payment]]=5,1,0)</f>
        <v>0</v>
      </c>
      <c r="AL736">
        <f>IF(Table13[[#This Row],[method_payment]]=6,1,0)</f>
        <v>0</v>
      </c>
      <c r="AM736" t="s">
        <v>16</v>
      </c>
      <c r="AN736" t="s">
        <v>16</v>
      </c>
      <c r="AO736">
        <v>1</v>
      </c>
      <c r="AP736" s="2">
        <v>1457.05</v>
      </c>
      <c r="AQ736" s="3">
        <f>IF(AND(Table13[[#This Row],[Average_amount_spent_per_visit_last_3_months]]&gt;=1,Table13[[#This Row],[Average_amount_spent_per_visit_last_3_months]]&lt;=999),1,0)</f>
        <v>0</v>
      </c>
      <c r="AR736" s="3">
        <f>IF(AND(Table13[[#This Row],[Average_amount_spent_per_visit_last_3_months]]&gt;=1000,Table13[[#This Row],[Average_amount_spent_per_visit_last_3_months]]&lt;=6700),1,0)</f>
        <v>1</v>
      </c>
      <c r="AS736">
        <v>1</v>
      </c>
      <c r="AT736">
        <v>31</v>
      </c>
      <c r="AU736">
        <f>IF(AND(Table13[[#This Row],[Age]]&gt;=18,Table13[[#This Row],[Age]]&lt;=25),1,0)</f>
        <v>0</v>
      </c>
      <c r="AV736">
        <f>IF(AND(Table13[[#This Row],[Age]]&gt;=26,Table13[[#This Row],[Age]]&lt;=35),1,0)</f>
        <v>1</v>
      </c>
      <c r="AW736">
        <f>IF(AND(Table13[[#This Row],[Age]]&gt;=36,Table13[[#This Row],[Age]]&lt;=45),1,0)</f>
        <v>0</v>
      </c>
      <c r="AX736">
        <f>IF(AND(Table13[[#This Row],[Age]]&gt;=46,Table13[[#This Row],[Age]]&lt;=55),1,0)</f>
        <v>0</v>
      </c>
      <c r="AY736">
        <f>IF(AND(Table13[[#This Row],[Age]]&gt;=56,Table13[[#This Row],[Age]]&lt;=67),1,0)</f>
        <v>0</v>
      </c>
      <c r="AZ736" t="s">
        <v>24</v>
      </c>
      <c r="BA736">
        <f>IF(Table13[[#This Row],[Marital Status]]="Married",1,0)</f>
        <v>0</v>
      </c>
      <c r="BB736">
        <f>IF(Table13[[#This Row],[Marital Status]]="Single",1,0)</f>
        <v>1</v>
      </c>
      <c r="BC736" t="s">
        <v>27</v>
      </c>
      <c r="BD736">
        <f>IF(Table13[[#This Row],[gender]]="Male",1,0)</f>
        <v>1</v>
      </c>
      <c r="BE736">
        <f>IF(Table13[[#This Row],[gender]]="Female",1,0)</f>
        <v>0</v>
      </c>
      <c r="BF736" t="s">
        <v>19</v>
      </c>
      <c r="BG736">
        <f>IF(Table13[[#This Row],[Highest level of Education]]="Did not attend school",1,0)</f>
        <v>0</v>
      </c>
      <c r="BH736">
        <f>IF(Table13[[#This Row],[Highest level of Education]]="K12 completed",1,0)</f>
        <v>0</v>
      </c>
      <c r="BI736">
        <f>IF(Table13[[#This Row],[Highest level of Education]]="High School Completed",1,0)</f>
        <v>0</v>
      </c>
      <c r="BJ736">
        <f>IF(Table13[[#This Row],[Highest level of Education]]="Technical Diploma/Partially completed College",1,0)</f>
        <v>0</v>
      </c>
      <c r="BK736">
        <f>IF(Table13[[#This Row],[Highest level of Education]]="University/College Degree",1,0)</f>
        <v>1</v>
      </c>
      <c r="BL736">
        <f>IF(Table13[[#This Row],[Highest level of Education]]="Post-graduate education",1,0)</f>
        <v>0</v>
      </c>
      <c r="BM736">
        <v>0</v>
      </c>
      <c r="BN736">
        <v>1</v>
      </c>
      <c r="BO736">
        <v>4</v>
      </c>
      <c r="BP736">
        <f>IF(Table13[[#This Row],[Monthly_Income 1_5500 2_8000 3_11000 4_15000 5_20000 6_27000 7_35000 8_5000 9_51000 98_0]]=1,1,0)</f>
        <v>0</v>
      </c>
      <c r="BQ736">
        <f>IF(Table13[[#This Row],[Monthly_Income 1_5500 2_8000 3_11000 4_15000 5_20000 6_27000 7_35000 8_5000 9_51000 98_0]]=2,1,0)</f>
        <v>0</v>
      </c>
      <c r="BR736">
        <f>IF(Table13[[#This Row],[Monthly_Income 1_5500 2_8000 3_11000 4_15000 5_20000 6_27000 7_35000 8_5000 9_51000 98_0]]=3,1,0)</f>
        <v>0</v>
      </c>
      <c r="BS736">
        <f>IF(Table13[[#This Row],[Monthly_Income 1_5500 2_8000 3_11000 4_15000 5_20000 6_27000 7_35000 8_5000 9_51000 98_0]]=4,1,0)</f>
        <v>1</v>
      </c>
      <c r="BT736">
        <f>IF(Table13[[#This Row],[Monthly_Income 1_5500 2_8000 3_11000 4_15000 5_20000 6_27000 7_35000 8_5000 9_51000 98_0]]=5,1,0)</f>
        <v>0</v>
      </c>
      <c r="BU736">
        <f>IF(Table13[[#This Row],[Monthly_Income 1_5500 2_8000 3_11000 4_15000 5_20000 6_27000 7_35000 8_5000 9_51000 98_0]]=6,1,0)</f>
        <v>0</v>
      </c>
      <c r="BV736">
        <f>IF(Table13[[#This Row],[Monthly_Income 1_5500 2_8000 3_11000 4_15000 5_20000 6_27000 7_35000 8_5000 9_51000 98_0]]=7,1,0)</f>
        <v>0</v>
      </c>
      <c r="BW736">
        <f>IF(Table13[[#This Row],[Monthly_Income 1_5500 2_8000 3_11000 4_15000 5_20000 6_27000 7_35000 8_5000 9_51000 98_0]]=8,1,0)</f>
        <v>0</v>
      </c>
      <c r="BX736">
        <f>IF(Table13[[#This Row],[Monthly_Income 1_5500 2_8000 3_11000 4_15000 5_20000 6_27000 7_35000 8_5000 9_51000 98_0]]=9,1,0)</f>
        <v>0</v>
      </c>
      <c r="BY736">
        <f>IF(Table13[[#This Row],[Monthly_Income 1_5500 2_8000 3_11000 4_15000 5_20000 6_27000 7_35000 8_5000 9_51000 98_0]]=98,1,0)</f>
        <v>0</v>
      </c>
      <c r="BZ736">
        <v>8</v>
      </c>
      <c r="CA736">
        <f>IF(Table13[[#This Row],[Monthly_Household_Income]]=1,1,0)</f>
        <v>0</v>
      </c>
      <c r="CB736">
        <f>IF(Table13[[#This Row],[Monthly_Household_Income]]=2,1,0)</f>
        <v>0</v>
      </c>
      <c r="CC736">
        <f>IF(Table13[[#This Row],[Monthly_Household_Income]]=3,1,0)</f>
        <v>0</v>
      </c>
      <c r="CD736">
        <f>IF(Table13[[#This Row],[Monthly_Household_Income]]=4,1,0)</f>
        <v>0</v>
      </c>
      <c r="CE736">
        <f>IF(Table13[[#This Row],[Monthly_Household_Income]]=5,1,0)</f>
        <v>0</v>
      </c>
      <c r="CF736">
        <f>IF(Table13[[#This Row],[Monthly_Household_Income]]=6,1,0)</f>
        <v>0</v>
      </c>
      <c r="CG736">
        <f>IF(Table13[[#This Row],[Monthly_Household_Income]]=7,1,0)</f>
        <v>0</v>
      </c>
      <c r="CH736">
        <f>IF(Table13[[#This Row],[Monthly_Household_Income]]=8,1,0)</f>
        <v>1</v>
      </c>
      <c r="CI736">
        <f>IF(Table13[[#This Row],[Monthly_Household_Income]]=9,1,0)</f>
        <v>0</v>
      </c>
      <c r="CJ736">
        <f>IF(Table13[[#This Row],[Monthly_Household_Income]]=98,1,0)</f>
        <v>0</v>
      </c>
    </row>
    <row r="737" spans="1:88">
      <c r="A737">
        <v>2690</v>
      </c>
      <c r="B737" s="1">
        <v>43130</v>
      </c>
      <c r="C737" t="s">
        <v>35</v>
      </c>
      <c r="D737">
        <v>6</v>
      </c>
      <c r="E737">
        <v>8</v>
      </c>
      <c r="F737">
        <v>8</v>
      </c>
      <c r="G737">
        <v>7</v>
      </c>
      <c r="H737">
        <v>7</v>
      </c>
      <c r="I737">
        <v>8</v>
      </c>
      <c r="J737" t="s">
        <v>16</v>
      </c>
      <c r="K737">
        <v>7</v>
      </c>
      <c r="L737">
        <v>8</v>
      </c>
      <c r="M737">
        <v>7</v>
      </c>
      <c r="N737">
        <v>7</v>
      </c>
      <c r="O737">
        <v>9</v>
      </c>
      <c r="P737">
        <v>9</v>
      </c>
      <c r="Q737">
        <v>7</v>
      </c>
      <c r="R737">
        <v>7</v>
      </c>
      <c r="S737">
        <v>7</v>
      </c>
      <c r="T737">
        <v>9</v>
      </c>
      <c r="U737">
        <v>9</v>
      </c>
      <c r="V737">
        <v>10</v>
      </c>
      <c r="W737">
        <v>6</v>
      </c>
      <c r="X737">
        <v>8</v>
      </c>
      <c r="Y737">
        <v>7</v>
      </c>
      <c r="Z737">
        <v>8</v>
      </c>
      <c r="AA737">
        <v>9</v>
      </c>
      <c r="AB737">
        <v>7</v>
      </c>
      <c r="AC737">
        <v>1</v>
      </c>
      <c r="AD737">
        <f>IF(Table13[[#This Row],[payment]]=1,1,0)</f>
        <v>1</v>
      </c>
      <c r="AE737">
        <f>IF(Table13[[#This Row],[payment]]=2,1,0)</f>
        <v>0</v>
      </c>
      <c r="AF737">
        <f>IF(Table13[[#This Row],[payment]]=3,1,0)</f>
        <v>0</v>
      </c>
      <c r="AG737">
        <v>1</v>
      </c>
      <c r="AH737">
        <f>IF(Table13[[#This Row],[method_payment]]=1,1,0)</f>
        <v>1</v>
      </c>
      <c r="AI737">
        <f>IF(Table13[[#This Row],[method_payment]]=2,1,0)</f>
        <v>0</v>
      </c>
      <c r="AJ737">
        <f>IF(Table13[[#This Row],[method_payment]]=3,1,0)</f>
        <v>0</v>
      </c>
      <c r="AK737">
        <f>IF(Table13[[#This Row],[method_payment]]=5,1,0)</f>
        <v>0</v>
      </c>
      <c r="AL737">
        <f>IF(Table13[[#This Row],[method_payment]]=6,1,0)</f>
        <v>0</v>
      </c>
      <c r="AM737" t="s">
        <v>16</v>
      </c>
      <c r="AN737" t="s">
        <v>16</v>
      </c>
      <c r="AO737">
        <v>3</v>
      </c>
      <c r="AP737" s="2">
        <v>392.47</v>
      </c>
      <c r="AQ737" s="3">
        <f>IF(AND(Table13[[#This Row],[Average_amount_spent_per_visit_last_3_months]]&gt;=1,Table13[[#This Row],[Average_amount_spent_per_visit_last_3_months]]&lt;=999),1,0)</f>
        <v>1</v>
      </c>
      <c r="AR737" s="3">
        <f>IF(AND(Table13[[#This Row],[Average_amount_spent_per_visit_last_3_months]]&gt;=1000,Table13[[#This Row],[Average_amount_spent_per_visit_last_3_months]]&lt;=6700),1,0)</f>
        <v>0</v>
      </c>
      <c r="AS737">
        <v>3</v>
      </c>
      <c r="AT737">
        <v>32</v>
      </c>
      <c r="AU737">
        <f>IF(AND(Table13[[#This Row],[Age]]&gt;=18,Table13[[#This Row],[Age]]&lt;=25),1,0)</f>
        <v>0</v>
      </c>
      <c r="AV737">
        <f>IF(AND(Table13[[#This Row],[Age]]&gt;=26,Table13[[#This Row],[Age]]&lt;=35),1,0)</f>
        <v>1</v>
      </c>
      <c r="AW737">
        <f>IF(AND(Table13[[#This Row],[Age]]&gt;=36,Table13[[#This Row],[Age]]&lt;=45),1,0)</f>
        <v>0</v>
      </c>
      <c r="AX737">
        <f>IF(AND(Table13[[#This Row],[Age]]&gt;=46,Table13[[#This Row],[Age]]&lt;=55),1,0)</f>
        <v>0</v>
      </c>
      <c r="AY737">
        <f>IF(AND(Table13[[#This Row],[Age]]&gt;=56,Table13[[#This Row],[Age]]&lt;=67),1,0)</f>
        <v>0</v>
      </c>
      <c r="AZ737" t="s">
        <v>25</v>
      </c>
      <c r="BA737">
        <f>IF(Table13[[#This Row],[Marital Status]]="Married",1,0)</f>
        <v>1</v>
      </c>
      <c r="BB737">
        <f>IF(Table13[[#This Row],[Marital Status]]="Single",1,0)</f>
        <v>0</v>
      </c>
      <c r="BC737" t="s">
        <v>27</v>
      </c>
      <c r="BD737">
        <f>IF(Table13[[#This Row],[gender]]="Male",1,0)</f>
        <v>1</v>
      </c>
      <c r="BE737">
        <f>IF(Table13[[#This Row],[gender]]="Female",1,0)</f>
        <v>0</v>
      </c>
      <c r="BF737" t="s">
        <v>20</v>
      </c>
      <c r="BG737">
        <f>IF(Table13[[#This Row],[Highest level of Education]]="Did not attend school",1,0)</f>
        <v>0</v>
      </c>
      <c r="BH737">
        <f>IF(Table13[[#This Row],[Highest level of Education]]="K12 completed",1,0)</f>
        <v>0</v>
      </c>
      <c r="BI737">
        <f>IF(Table13[[#This Row],[Highest level of Education]]="High School Completed",1,0)</f>
        <v>1</v>
      </c>
      <c r="BJ737">
        <f>IF(Table13[[#This Row],[Highest level of Education]]="Technical Diploma/Partially completed College",1,0)</f>
        <v>0</v>
      </c>
      <c r="BK737">
        <f>IF(Table13[[#This Row],[Highest level of Education]]="University/College Degree",1,0)</f>
        <v>0</v>
      </c>
      <c r="BL737">
        <f>IF(Table13[[#This Row],[Highest level of Education]]="Post-graduate education",1,0)</f>
        <v>0</v>
      </c>
      <c r="BM737">
        <v>2</v>
      </c>
      <c r="BN737">
        <v>2</v>
      </c>
      <c r="BO737">
        <v>2</v>
      </c>
      <c r="BP737">
        <f>IF(Table13[[#This Row],[Monthly_Income 1_5500 2_8000 3_11000 4_15000 5_20000 6_27000 7_35000 8_5000 9_51000 98_0]]=1,1,0)</f>
        <v>0</v>
      </c>
      <c r="BQ737">
        <f>IF(Table13[[#This Row],[Monthly_Income 1_5500 2_8000 3_11000 4_15000 5_20000 6_27000 7_35000 8_5000 9_51000 98_0]]=2,1,0)</f>
        <v>1</v>
      </c>
      <c r="BR737">
        <f>IF(Table13[[#This Row],[Monthly_Income 1_5500 2_8000 3_11000 4_15000 5_20000 6_27000 7_35000 8_5000 9_51000 98_0]]=3,1,0)</f>
        <v>0</v>
      </c>
      <c r="BS737">
        <f>IF(Table13[[#This Row],[Monthly_Income 1_5500 2_8000 3_11000 4_15000 5_20000 6_27000 7_35000 8_5000 9_51000 98_0]]=4,1,0)</f>
        <v>0</v>
      </c>
      <c r="BT737">
        <f>IF(Table13[[#This Row],[Monthly_Income 1_5500 2_8000 3_11000 4_15000 5_20000 6_27000 7_35000 8_5000 9_51000 98_0]]=5,1,0)</f>
        <v>0</v>
      </c>
      <c r="BU737">
        <f>IF(Table13[[#This Row],[Monthly_Income 1_5500 2_8000 3_11000 4_15000 5_20000 6_27000 7_35000 8_5000 9_51000 98_0]]=6,1,0)</f>
        <v>0</v>
      </c>
      <c r="BV737">
        <f>IF(Table13[[#This Row],[Monthly_Income 1_5500 2_8000 3_11000 4_15000 5_20000 6_27000 7_35000 8_5000 9_51000 98_0]]=7,1,0)</f>
        <v>0</v>
      </c>
      <c r="BW737">
        <f>IF(Table13[[#This Row],[Monthly_Income 1_5500 2_8000 3_11000 4_15000 5_20000 6_27000 7_35000 8_5000 9_51000 98_0]]=8,1,0)</f>
        <v>0</v>
      </c>
      <c r="BX737">
        <f>IF(Table13[[#This Row],[Monthly_Income 1_5500 2_8000 3_11000 4_15000 5_20000 6_27000 7_35000 8_5000 9_51000 98_0]]=9,1,0)</f>
        <v>0</v>
      </c>
      <c r="BY737">
        <f>IF(Table13[[#This Row],[Monthly_Income 1_5500 2_8000 3_11000 4_15000 5_20000 6_27000 7_35000 8_5000 9_51000 98_0]]=98,1,0)</f>
        <v>0</v>
      </c>
      <c r="BZ737">
        <v>3</v>
      </c>
      <c r="CA737">
        <f>IF(Table13[[#This Row],[Monthly_Household_Income]]=1,1,0)</f>
        <v>0</v>
      </c>
      <c r="CB737">
        <f>IF(Table13[[#This Row],[Monthly_Household_Income]]=2,1,0)</f>
        <v>0</v>
      </c>
      <c r="CC737">
        <f>IF(Table13[[#This Row],[Monthly_Household_Income]]=3,1,0)</f>
        <v>1</v>
      </c>
      <c r="CD737">
        <f>IF(Table13[[#This Row],[Monthly_Household_Income]]=4,1,0)</f>
        <v>0</v>
      </c>
      <c r="CE737">
        <f>IF(Table13[[#This Row],[Monthly_Household_Income]]=5,1,0)</f>
        <v>0</v>
      </c>
      <c r="CF737">
        <f>IF(Table13[[#This Row],[Monthly_Household_Income]]=6,1,0)</f>
        <v>0</v>
      </c>
      <c r="CG737">
        <f>IF(Table13[[#This Row],[Monthly_Household_Income]]=7,1,0)</f>
        <v>0</v>
      </c>
      <c r="CH737">
        <f>IF(Table13[[#This Row],[Monthly_Household_Income]]=8,1,0)</f>
        <v>0</v>
      </c>
      <c r="CI737">
        <f>IF(Table13[[#This Row],[Monthly_Household_Income]]=9,1,0)</f>
        <v>0</v>
      </c>
      <c r="CJ737">
        <f>IF(Table13[[#This Row],[Monthly_Household_Income]]=98,1,0)</f>
        <v>0</v>
      </c>
    </row>
    <row r="738" spans="1:88">
      <c r="A738">
        <v>2692</v>
      </c>
      <c r="B738" s="1">
        <v>42972</v>
      </c>
      <c r="C738" t="s">
        <v>39</v>
      </c>
      <c r="D738">
        <v>7</v>
      </c>
      <c r="E738">
        <v>7</v>
      </c>
      <c r="F738">
        <v>7</v>
      </c>
      <c r="G738">
        <v>8</v>
      </c>
      <c r="H738">
        <v>10</v>
      </c>
      <c r="I738">
        <v>7</v>
      </c>
      <c r="J738" t="s">
        <v>15</v>
      </c>
      <c r="K738">
        <v>8</v>
      </c>
      <c r="L738">
        <v>7</v>
      </c>
      <c r="M738">
        <v>6</v>
      </c>
      <c r="N738">
        <v>8</v>
      </c>
      <c r="O738">
        <v>7</v>
      </c>
      <c r="P738">
        <v>9</v>
      </c>
      <c r="Q738">
        <v>9</v>
      </c>
      <c r="R738">
        <v>8</v>
      </c>
      <c r="S738">
        <v>8</v>
      </c>
      <c r="T738">
        <v>8</v>
      </c>
      <c r="U738">
        <v>7</v>
      </c>
      <c r="V738">
        <v>7</v>
      </c>
      <c r="W738">
        <v>7</v>
      </c>
      <c r="X738">
        <v>9</v>
      </c>
      <c r="Y738">
        <v>6</v>
      </c>
      <c r="Z738">
        <v>9</v>
      </c>
      <c r="AA738">
        <v>10</v>
      </c>
      <c r="AB738">
        <v>9</v>
      </c>
      <c r="AC738">
        <v>2</v>
      </c>
      <c r="AD738">
        <f>IF(Table13[[#This Row],[payment]]=1,1,0)</f>
        <v>0</v>
      </c>
      <c r="AE738">
        <f>IF(Table13[[#This Row],[payment]]=2,1,0)</f>
        <v>1</v>
      </c>
      <c r="AF738">
        <f>IF(Table13[[#This Row],[payment]]=3,1,0)</f>
        <v>0</v>
      </c>
      <c r="AG738">
        <v>2</v>
      </c>
      <c r="AH738">
        <f>IF(Table13[[#This Row],[method_payment]]=1,1,0)</f>
        <v>0</v>
      </c>
      <c r="AI738">
        <f>IF(Table13[[#This Row],[method_payment]]=2,1,0)</f>
        <v>1</v>
      </c>
      <c r="AJ738">
        <f>IF(Table13[[#This Row],[method_payment]]=3,1,0)</f>
        <v>0</v>
      </c>
      <c r="AK738">
        <f>IF(Table13[[#This Row],[method_payment]]=5,1,0)</f>
        <v>0</v>
      </c>
      <c r="AL738">
        <f>IF(Table13[[#This Row],[method_payment]]=6,1,0)</f>
        <v>0</v>
      </c>
      <c r="AM738" t="s">
        <v>16</v>
      </c>
      <c r="AN738" t="s">
        <v>16</v>
      </c>
      <c r="AO738">
        <v>1</v>
      </c>
      <c r="AP738" s="2">
        <v>370.85</v>
      </c>
      <c r="AQ738" s="3">
        <f>IF(AND(Table13[[#This Row],[Average_amount_spent_per_visit_last_3_months]]&gt;=1,Table13[[#This Row],[Average_amount_spent_per_visit_last_3_months]]&lt;=999),1,0)</f>
        <v>1</v>
      </c>
      <c r="AR738" s="3">
        <f>IF(AND(Table13[[#This Row],[Average_amount_spent_per_visit_last_3_months]]&gt;=1000,Table13[[#This Row],[Average_amount_spent_per_visit_last_3_months]]&lt;=6700),1,0)</f>
        <v>0</v>
      </c>
      <c r="AS738">
        <v>1</v>
      </c>
      <c r="AT738">
        <v>25</v>
      </c>
      <c r="AU738">
        <f>IF(AND(Table13[[#This Row],[Age]]&gt;=18,Table13[[#This Row],[Age]]&lt;=25),1,0)</f>
        <v>1</v>
      </c>
      <c r="AV738">
        <f>IF(AND(Table13[[#This Row],[Age]]&gt;=26,Table13[[#This Row],[Age]]&lt;=35),1,0)</f>
        <v>0</v>
      </c>
      <c r="AW738">
        <f>IF(AND(Table13[[#This Row],[Age]]&gt;=36,Table13[[#This Row],[Age]]&lt;=45),1,0)</f>
        <v>0</v>
      </c>
      <c r="AX738">
        <f>IF(AND(Table13[[#This Row],[Age]]&gt;=46,Table13[[#This Row],[Age]]&lt;=55),1,0)</f>
        <v>0</v>
      </c>
      <c r="AY738">
        <f>IF(AND(Table13[[#This Row],[Age]]&gt;=56,Table13[[#This Row],[Age]]&lt;=67),1,0)</f>
        <v>0</v>
      </c>
      <c r="AZ738" t="s">
        <v>24</v>
      </c>
      <c r="BA738">
        <f>IF(Table13[[#This Row],[Marital Status]]="Married",1,0)</f>
        <v>0</v>
      </c>
      <c r="BB738">
        <f>IF(Table13[[#This Row],[Marital Status]]="Single",1,0)</f>
        <v>1</v>
      </c>
      <c r="BC738" t="s">
        <v>27</v>
      </c>
      <c r="BD738">
        <f>IF(Table13[[#This Row],[gender]]="Male",1,0)</f>
        <v>1</v>
      </c>
      <c r="BE738">
        <f>IF(Table13[[#This Row],[gender]]="Female",1,0)</f>
        <v>0</v>
      </c>
      <c r="BF738" t="s">
        <v>19</v>
      </c>
      <c r="BG738">
        <f>IF(Table13[[#This Row],[Highest level of Education]]="Did not attend school",1,0)</f>
        <v>0</v>
      </c>
      <c r="BH738">
        <f>IF(Table13[[#This Row],[Highest level of Education]]="K12 completed",1,0)</f>
        <v>0</v>
      </c>
      <c r="BI738">
        <f>IF(Table13[[#This Row],[Highest level of Education]]="High School Completed",1,0)</f>
        <v>0</v>
      </c>
      <c r="BJ738">
        <f>IF(Table13[[#This Row],[Highest level of Education]]="Technical Diploma/Partially completed College",1,0)</f>
        <v>0</v>
      </c>
      <c r="BK738">
        <f>IF(Table13[[#This Row],[Highest level of Education]]="University/College Degree",1,0)</f>
        <v>1</v>
      </c>
      <c r="BL738">
        <f>IF(Table13[[#This Row],[Highest level of Education]]="Post-graduate education",1,0)</f>
        <v>0</v>
      </c>
      <c r="BM738">
        <v>0</v>
      </c>
      <c r="BN738">
        <v>1</v>
      </c>
      <c r="BO738">
        <v>2</v>
      </c>
      <c r="BP738">
        <f>IF(Table13[[#This Row],[Monthly_Income 1_5500 2_8000 3_11000 4_15000 5_20000 6_27000 7_35000 8_5000 9_51000 98_0]]=1,1,0)</f>
        <v>0</v>
      </c>
      <c r="BQ738">
        <f>IF(Table13[[#This Row],[Monthly_Income 1_5500 2_8000 3_11000 4_15000 5_20000 6_27000 7_35000 8_5000 9_51000 98_0]]=2,1,0)</f>
        <v>1</v>
      </c>
      <c r="BR738">
        <f>IF(Table13[[#This Row],[Monthly_Income 1_5500 2_8000 3_11000 4_15000 5_20000 6_27000 7_35000 8_5000 9_51000 98_0]]=3,1,0)</f>
        <v>0</v>
      </c>
      <c r="BS738">
        <f>IF(Table13[[#This Row],[Monthly_Income 1_5500 2_8000 3_11000 4_15000 5_20000 6_27000 7_35000 8_5000 9_51000 98_0]]=4,1,0)</f>
        <v>0</v>
      </c>
      <c r="BT738">
        <f>IF(Table13[[#This Row],[Monthly_Income 1_5500 2_8000 3_11000 4_15000 5_20000 6_27000 7_35000 8_5000 9_51000 98_0]]=5,1,0)</f>
        <v>0</v>
      </c>
      <c r="BU738">
        <f>IF(Table13[[#This Row],[Monthly_Income 1_5500 2_8000 3_11000 4_15000 5_20000 6_27000 7_35000 8_5000 9_51000 98_0]]=6,1,0)</f>
        <v>0</v>
      </c>
      <c r="BV738">
        <f>IF(Table13[[#This Row],[Monthly_Income 1_5500 2_8000 3_11000 4_15000 5_20000 6_27000 7_35000 8_5000 9_51000 98_0]]=7,1,0)</f>
        <v>0</v>
      </c>
      <c r="BW738">
        <f>IF(Table13[[#This Row],[Monthly_Income 1_5500 2_8000 3_11000 4_15000 5_20000 6_27000 7_35000 8_5000 9_51000 98_0]]=8,1,0)</f>
        <v>0</v>
      </c>
      <c r="BX738">
        <f>IF(Table13[[#This Row],[Monthly_Income 1_5500 2_8000 3_11000 4_15000 5_20000 6_27000 7_35000 8_5000 9_51000 98_0]]=9,1,0)</f>
        <v>0</v>
      </c>
      <c r="BY738">
        <f>IF(Table13[[#This Row],[Monthly_Income 1_5500 2_8000 3_11000 4_15000 5_20000 6_27000 7_35000 8_5000 9_51000 98_0]]=98,1,0)</f>
        <v>0</v>
      </c>
      <c r="BZ738">
        <v>97</v>
      </c>
      <c r="CA738">
        <f>IF(Table13[[#This Row],[Monthly_Household_Income]]=1,1,0)</f>
        <v>0</v>
      </c>
      <c r="CB738">
        <f>IF(Table13[[#This Row],[Monthly_Household_Income]]=2,1,0)</f>
        <v>0</v>
      </c>
      <c r="CC738">
        <f>IF(Table13[[#This Row],[Monthly_Household_Income]]=3,1,0)</f>
        <v>0</v>
      </c>
      <c r="CD738">
        <f>IF(Table13[[#This Row],[Monthly_Household_Income]]=4,1,0)</f>
        <v>0</v>
      </c>
      <c r="CE738">
        <f>IF(Table13[[#This Row],[Monthly_Household_Income]]=5,1,0)</f>
        <v>0</v>
      </c>
      <c r="CF738">
        <f>IF(Table13[[#This Row],[Monthly_Household_Income]]=6,1,0)</f>
        <v>0</v>
      </c>
      <c r="CG738">
        <f>IF(Table13[[#This Row],[Monthly_Household_Income]]=7,1,0)</f>
        <v>0</v>
      </c>
      <c r="CH738">
        <f>IF(Table13[[#This Row],[Monthly_Household_Income]]=8,1,0)</f>
        <v>0</v>
      </c>
      <c r="CI738">
        <f>IF(Table13[[#This Row],[Monthly_Household_Income]]=9,1,0)</f>
        <v>0</v>
      </c>
      <c r="CJ738">
        <f>IF(Table13[[#This Row],[Monthly_Household_Income]]=98,1,0)</f>
        <v>0</v>
      </c>
    </row>
    <row r="739" spans="1:88">
      <c r="A739">
        <v>2695</v>
      </c>
      <c r="B739" s="1">
        <v>42972</v>
      </c>
      <c r="C739" t="s">
        <v>32</v>
      </c>
      <c r="D739">
        <v>10</v>
      </c>
      <c r="E739">
        <v>10</v>
      </c>
      <c r="F739">
        <v>10</v>
      </c>
      <c r="G739">
        <v>9</v>
      </c>
      <c r="H739">
        <v>9</v>
      </c>
      <c r="I739">
        <v>10</v>
      </c>
      <c r="J739" t="s">
        <v>16</v>
      </c>
      <c r="K739">
        <v>10</v>
      </c>
      <c r="L739">
        <v>9</v>
      </c>
      <c r="M739">
        <v>10</v>
      </c>
      <c r="N739">
        <v>10</v>
      </c>
      <c r="O739">
        <v>9</v>
      </c>
      <c r="P739">
        <v>10</v>
      </c>
      <c r="Q739">
        <v>9</v>
      </c>
      <c r="R739">
        <v>10</v>
      </c>
      <c r="S739">
        <v>9</v>
      </c>
      <c r="T739">
        <v>10</v>
      </c>
      <c r="U739">
        <v>9</v>
      </c>
      <c r="V739">
        <v>10</v>
      </c>
      <c r="W739">
        <v>9</v>
      </c>
      <c r="X739">
        <v>9</v>
      </c>
      <c r="Y739">
        <v>10</v>
      </c>
      <c r="Z739">
        <v>10</v>
      </c>
      <c r="AA739">
        <v>9</v>
      </c>
      <c r="AB739">
        <v>10</v>
      </c>
      <c r="AC739">
        <v>2</v>
      </c>
      <c r="AD739">
        <f>IF(Table13[[#This Row],[payment]]=1,1,0)</f>
        <v>0</v>
      </c>
      <c r="AE739">
        <f>IF(Table13[[#This Row],[payment]]=2,1,0)</f>
        <v>1</v>
      </c>
      <c r="AF739">
        <f>IF(Table13[[#This Row],[payment]]=3,1,0)</f>
        <v>0</v>
      </c>
      <c r="AG739">
        <v>1</v>
      </c>
      <c r="AH739">
        <f>IF(Table13[[#This Row],[method_payment]]=1,1,0)</f>
        <v>1</v>
      </c>
      <c r="AI739">
        <f>IF(Table13[[#This Row],[method_payment]]=2,1,0)</f>
        <v>0</v>
      </c>
      <c r="AJ739">
        <f>IF(Table13[[#This Row],[method_payment]]=3,1,0)</f>
        <v>0</v>
      </c>
      <c r="AK739">
        <f>IF(Table13[[#This Row],[method_payment]]=5,1,0)</f>
        <v>0</v>
      </c>
      <c r="AL739">
        <f>IF(Table13[[#This Row],[method_payment]]=6,1,0)</f>
        <v>0</v>
      </c>
      <c r="AM739" t="s">
        <v>16</v>
      </c>
      <c r="AN739" t="s">
        <v>16</v>
      </c>
      <c r="AO739">
        <v>1</v>
      </c>
      <c r="AP739" s="2">
        <v>582.52</v>
      </c>
      <c r="AQ739" s="3">
        <f>IF(AND(Table13[[#This Row],[Average_amount_spent_per_visit_last_3_months]]&gt;=1,Table13[[#This Row],[Average_amount_spent_per_visit_last_3_months]]&lt;=999),1,0)</f>
        <v>1</v>
      </c>
      <c r="AR739" s="3">
        <f>IF(AND(Table13[[#This Row],[Average_amount_spent_per_visit_last_3_months]]&gt;=1000,Table13[[#This Row],[Average_amount_spent_per_visit_last_3_months]]&lt;=6700),1,0)</f>
        <v>0</v>
      </c>
      <c r="AS739">
        <v>2</v>
      </c>
      <c r="AT739">
        <v>39</v>
      </c>
      <c r="AU739">
        <f>IF(AND(Table13[[#This Row],[Age]]&gt;=18,Table13[[#This Row],[Age]]&lt;=25),1,0)</f>
        <v>0</v>
      </c>
      <c r="AV739">
        <f>IF(AND(Table13[[#This Row],[Age]]&gt;=26,Table13[[#This Row],[Age]]&lt;=35),1,0)</f>
        <v>0</v>
      </c>
      <c r="AW739">
        <f>IF(AND(Table13[[#This Row],[Age]]&gt;=36,Table13[[#This Row],[Age]]&lt;=45),1,0)</f>
        <v>1</v>
      </c>
      <c r="AX739">
        <f>IF(AND(Table13[[#This Row],[Age]]&gt;=46,Table13[[#This Row],[Age]]&lt;=55),1,0)</f>
        <v>0</v>
      </c>
      <c r="AY739">
        <f>IF(AND(Table13[[#This Row],[Age]]&gt;=56,Table13[[#This Row],[Age]]&lt;=67),1,0)</f>
        <v>0</v>
      </c>
      <c r="AZ739" t="s">
        <v>25</v>
      </c>
      <c r="BA739">
        <f>IF(Table13[[#This Row],[Marital Status]]="Married",1,0)</f>
        <v>1</v>
      </c>
      <c r="BB739">
        <f>IF(Table13[[#This Row],[Marital Status]]="Single",1,0)</f>
        <v>0</v>
      </c>
      <c r="BC739" t="s">
        <v>28</v>
      </c>
      <c r="BD739">
        <f>IF(Table13[[#This Row],[gender]]="Male",1,0)</f>
        <v>0</v>
      </c>
      <c r="BE739">
        <f>IF(Table13[[#This Row],[gender]]="Female",1,0)</f>
        <v>1</v>
      </c>
      <c r="BF739" t="s">
        <v>19</v>
      </c>
      <c r="BG739">
        <f>IF(Table13[[#This Row],[Highest level of Education]]="Did not attend school",1,0)</f>
        <v>0</v>
      </c>
      <c r="BH739">
        <f>IF(Table13[[#This Row],[Highest level of Education]]="K12 completed",1,0)</f>
        <v>0</v>
      </c>
      <c r="BI739">
        <f>IF(Table13[[#This Row],[Highest level of Education]]="High School Completed",1,0)</f>
        <v>0</v>
      </c>
      <c r="BJ739">
        <f>IF(Table13[[#This Row],[Highest level of Education]]="Technical Diploma/Partially completed College",1,0)</f>
        <v>0</v>
      </c>
      <c r="BK739">
        <f>IF(Table13[[#This Row],[Highest level of Education]]="University/College Degree",1,0)</f>
        <v>1</v>
      </c>
      <c r="BL739">
        <f>IF(Table13[[#This Row],[Highest level of Education]]="Post-graduate education",1,0)</f>
        <v>0</v>
      </c>
      <c r="BM739">
        <v>3</v>
      </c>
      <c r="BN739">
        <v>1</v>
      </c>
      <c r="BO739">
        <v>5</v>
      </c>
      <c r="BP739">
        <f>IF(Table13[[#This Row],[Monthly_Income 1_5500 2_8000 3_11000 4_15000 5_20000 6_27000 7_35000 8_5000 9_51000 98_0]]=1,1,0)</f>
        <v>0</v>
      </c>
      <c r="BQ739">
        <f>IF(Table13[[#This Row],[Monthly_Income 1_5500 2_8000 3_11000 4_15000 5_20000 6_27000 7_35000 8_5000 9_51000 98_0]]=2,1,0)</f>
        <v>0</v>
      </c>
      <c r="BR739">
        <f>IF(Table13[[#This Row],[Monthly_Income 1_5500 2_8000 3_11000 4_15000 5_20000 6_27000 7_35000 8_5000 9_51000 98_0]]=3,1,0)</f>
        <v>0</v>
      </c>
      <c r="BS739">
        <f>IF(Table13[[#This Row],[Monthly_Income 1_5500 2_8000 3_11000 4_15000 5_20000 6_27000 7_35000 8_5000 9_51000 98_0]]=4,1,0)</f>
        <v>0</v>
      </c>
      <c r="BT739">
        <f>IF(Table13[[#This Row],[Monthly_Income 1_5500 2_8000 3_11000 4_15000 5_20000 6_27000 7_35000 8_5000 9_51000 98_0]]=5,1,0)</f>
        <v>1</v>
      </c>
      <c r="BU739">
        <f>IF(Table13[[#This Row],[Monthly_Income 1_5500 2_8000 3_11000 4_15000 5_20000 6_27000 7_35000 8_5000 9_51000 98_0]]=6,1,0)</f>
        <v>0</v>
      </c>
      <c r="BV739">
        <f>IF(Table13[[#This Row],[Monthly_Income 1_5500 2_8000 3_11000 4_15000 5_20000 6_27000 7_35000 8_5000 9_51000 98_0]]=7,1,0)</f>
        <v>0</v>
      </c>
      <c r="BW739">
        <f>IF(Table13[[#This Row],[Monthly_Income 1_5500 2_8000 3_11000 4_15000 5_20000 6_27000 7_35000 8_5000 9_51000 98_0]]=8,1,0)</f>
        <v>0</v>
      </c>
      <c r="BX739">
        <f>IF(Table13[[#This Row],[Monthly_Income 1_5500 2_8000 3_11000 4_15000 5_20000 6_27000 7_35000 8_5000 9_51000 98_0]]=9,1,0)</f>
        <v>0</v>
      </c>
      <c r="BY739">
        <f>IF(Table13[[#This Row],[Monthly_Income 1_5500 2_8000 3_11000 4_15000 5_20000 6_27000 7_35000 8_5000 9_51000 98_0]]=98,1,0)</f>
        <v>0</v>
      </c>
      <c r="BZ739">
        <v>7</v>
      </c>
      <c r="CA739">
        <f>IF(Table13[[#This Row],[Monthly_Household_Income]]=1,1,0)</f>
        <v>0</v>
      </c>
      <c r="CB739">
        <f>IF(Table13[[#This Row],[Monthly_Household_Income]]=2,1,0)</f>
        <v>0</v>
      </c>
      <c r="CC739">
        <f>IF(Table13[[#This Row],[Monthly_Household_Income]]=3,1,0)</f>
        <v>0</v>
      </c>
      <c r="CD739">
        <f>IF(Table13[[#This Row],[Monthly_Household_Income]]=4,1,0)</f>
        <v>0</v>
      </c>
      <c r="CE739">
        <f>IF(Table13[[#This Row],[Monthly_Household_Income]]=5,1,0)</f>
        <v>0</v>
      </c>
      <c r="CF739">
        <f>IF(Table13[[#This Row],[Monthly_Household_Income]]=6,1,0)</f>
        <v>0</v>
      </c>
      <c r="CG739">
        <f>IF(Table13[[#This Row],[Monthly_Household_Income]]=7,1,0)</f>
        <v>1</v>
      </c>
      <c r="CH739">
        <f>IF(Table13[[#This Row],[Monthly_Household_Income]]=8,1,0)</f>
        <v>0</v>
      </c>
      <c r="CI739">
        <f>IF(Table13[[#This Row],[Monthly_Household_Income]]=9,1,0)</f>
        <v>0</v>
      </c>
      <c r="CJ739">
        <f>IF(Table13[[#This Row],[Monthly_Household_Income]]=98,1,0)</f>
        <v>0</v>
      </c>
    </row>
    <row r="740" spans="1:88">
      <c r="A740">
        <v>2698</v>
      </c>
      <c r="B740" s="1">
        <v>42970</v>
      </c>
      <c r="C740" t="s">
        <v>29</v>
      </c>
      <c r="D740">
        <v>8</v>
      </c>
      <c r="E740">
        <v>7</v>
      </c>
      <c r="F740">
        <v>8</v>
      </c>
      <c r="G740">
        <v>8</v>
      </c>
      <c r="H740">
        <v>8</v>
      </c>
      <c r="I740">
        <v>8</v>
      </c>
      <c r="J740" t="s">
        <v>15</v>
      </c>
      <c r="K740">
        <v>9</v>
      </c>
      <c r="L740">
        <v>7</v>
      </c>
      <c r="M740">
        <v>8</v>
      </c>
      <c r="N740">
        <v>8</v>
      </c>
      <c r="O740">
        <v>7</v>
      </c>
      <c r="P740">
        <v>9</v>
      </c>
      <c r="Q740">
        <v>8</v>
      </c>
      <c r="R740">
        <v>9</v>
      </c>
      <c r="S740">
        <v>8</v>
      </c>
      <c r="T740">
        <v>8</v>
      </c>
      <c r="U740">
        <v>9</v>
      </c>
      <c r="V740">
        <v>7</v>
      </c>
      <c r="W740">
        <v>7</v>
      </c>
      <c r="X740">
        <v>9</v>
      </c>
      <c r="Y740">
        <v>7</v>
      </c>
      <c r="Z740">
        <v>8</v>
      </c>
      <c r="AA740">
        <v>8</v>
      </c>
      <c r="AB740">
        <v>7</v>
      </c>
      <c r="AC740">
        <v>2</v>
      </c>
      <c r="AD740">
        <f>IF(Table13[[#This Row],[payment]]=1,1,0)</f>
        <v>0</v>
      </c>
      <c r="AE740">
        <f>IF(Table13[[#This Row],[payment]]=2,1,0)</f>
        <v>1</v>
      </c>
      <c r="AF740">
        <f>IF(Table13[[#This Row],[payment]]=3,1,0)</f>
        <v>0</v>
      </c>
      <c r="AG740">
        <v>1</v>
      </c>
      <c r="AH740">
        <f>IF(Table13[[#This Row],[method_payment]]=1,1,0)</f>
        <v>1</v>
      </c>
      <c r="AI740">
        <f>IF(Table13[[#This Row],[method_payment]]=2,1,0)</f>
        <v>0</v>
      </c>
      <c r="AJ740">
        <f>IF(Table13[[#This Row],[method_payment]]=3,1,0)</f>
        <v>0</v>
      </c>
      <c r="AK740">
        <f>IF(Table13[[#This Row],[method_payment]]=5,1,0)</f>
        <v>0</v>
      </c>
      <c r="AL740">
        <f>IF(Table13[[#This Row],[method_payment]]=6,1,0)</f>
        <v>0</v>
      </c>
      <c r="AM740" t="s">
        <v>16</v>
      </c>
      <c r="AN740" t="s">
        <v>15</v>
      </c>
      <c r="AO740">
        <v>2</v>
      </c>
      <c r="AP740" s="2">
        <v>529.83000000000004</v>
      </c>
      <c r="AQ740" s="3">
        <f>IF(AND(Table13[[#This Row],[Average_amount_spent_per_visit_last_3_months]]&gt;=1,Table13[[#This Row],[Average_amount_spent_per_visit_last_3_months]]&lt;=999),1,0)</f>
        <v>1</v>
      </c>
      <c r="AR740" s="3">
        <f>IF(AND(Table13[[#This Row],[Average_amount_spent_per_visit_last_3_months]]&gt;=1000,Table13[[#This Row],[Average_amount_spent_per_visit_last_3_months]]&lt;=6700),1,0)</f>
        <v>0</v>
      </c>
      <c r="AS740">
        <v>3</v>
      </c>
      <c r="AT740">
        <v>41</v>
      </c>
      <c r="AU740">
        <f>IF(AND(Table13[[#This Row],[Age]]&gt;=18,Table13[[#This Row],[Age]]&lt;=25),1,0)</f>
        <v>0</v>
      </c>
      <c r="AV740">
        <f>IF(AND(Table13[[#This Row],[Age]]&gt;=26,Table13[[#This Row],[Age]]&lt;=35),1,0)</f>
        <v>0</v>
      </c>
      <c r="AW740">
        <f>IF(AND(Table13[[#This Row],[Age]]&gt;=36,Table13[[#This Row],[Age]]&lt;=45),1,0)</f>
        <v>1</v>
      </c>
      <c r="AX740">
        <f>IF(AND(Table13[[#This Row],[Age]]&gt;=46,Table13[[#This Row],[Age]]&lt;=55),1,0)</f>
        <v>0</v>
      </c>
      <c r="AY740">
        <f>IF(AND(Table13[[#This Row],[Age]]&gt;=56,Table13[[#This Row],[Age]]&lt;=67),1,0)</f>
        <v>0</v>
      </c>
      <c r="AZ740" t="s">
        <v>25</v>
      </c>
      <c r="BA740">
        <f>IF(Table13[[#This Row],[Marital Status]]="Married",1,0)</f>
        <v>1</v>
      </c>
      <c r="BB740">
        <f>IF(Table13[[#This Row],[Marital Status]]="Single",1,0)</f>
        <v>0</v>
      </c>
      <c r="BC740" t="s">
        <v>27</v>
      </c>
      <c r="BD740">
        <f>IF(Table13[[#This Row],[gender]]="Male",1,0)</f>
        <v>1</v>
      </c>
      <c r="BE740">
        <f>IF(Table13[[#This Row],[gender]]="Female",1,0)</f>
        <v>0</v>
      </c>
      <c r="BF740" t="s">
        <v>23</v>
      </c>
      <c r="BG740">
        <f>IF(Table13[[#This Row],[Highest level of Education]]="Did not attend school",1,0)</f>
        <v>0</v>
      </c>
      <c r="BH740">
        <f>IF(Table13[[#This Row],[Highest level of Education]]="K12 completed",1,0)</f>
        <v>0</v>
      </c>
      <c r="BI740">
        <f>IF(Table13[[#This Row],[Highest level of Education]]="High School Completed",1,0)</f>
        <v>0</v>
      </c>
      <c r="BJ740">
        <f>IF(Table13[[#This Row],[Highest level of Education]]="Technical Diploma/Partially completed College",1,0)</f>
        <v>1</v>
      </c>
      <c r="BK740">
        <f>IF(Table13[[#This Row],[Highest level of Education]]="University/College Degree",1,0)</f>
        <v>0</v>
      </c>
      <c r="BL740">
        <f>IF(Table13[[#This Row],[Highest level of Education]]="Post-graduate education",1,0)</f>
        <v>0</v>
      </c>
      <c r="BM740">
        <v>2</v>
      </c>
      <c r="BN740">
        <v>1</v>
      </c>
      <c r="BO740">
        <v>3</v>
      </c>
      <c r="BP740">
        <f>IF(Table13[[#This Row],[Monthly_Income 1_5500 2_8000 3_11000 4_15000 5_20000 6_27000 7_35000 8_5000 9_51000 98_0]]=1,1,0)</f>
        <v>0</v>
      </c>
      <c r="BQ740">
        <f>IF(Table13[[#This Row],[Monthly_Income 1_5500 2_8000 3_11000 4_15000 5_20000 6_27000 7_35000 8_5000 9_51000 98_0]]=2,1,0)</f>
        <v>0</v>
      </c>
      <c r="BR740">
        <f>IF(Table13[[#This Row],[Monthly_Income 1_5500 2_8000 3_11000 4_15000 5_20000 6_27000 7_35000 8_5000 9_51000 98_0]]=3,1,0)</f>
        <v>1</v>
      </c>
      <c r="BS740">
        <f>IF(Table13[[#This Row],[Monthly_Income 1_5500 2_8000 3_11000 4_15000 5_20000 6_27000 7_35000 8_5000 9_51000 98_0]]=4,1,0)</f>
        <v>0</v>
      </c>
      <c r="BT740">
        <f>IF(Table13[[#This Row],[Monthly_Income 1_5500 2_8000 3_11000 4_15000 5_20000 6_27000 7_35000 8_5000 9_51000 98_0]]=5,1,0)</f>
        <v>0</v>
      </c>
      <c r="BU740">
        <f>IF(Table13[[#This Row],[Monthly_Income 1_5500 2_8000 3_11000 4_15000 5_20000 6_27000 7_35000 8_5000 9_51000 98_0]]=6,1,0)</f>
        <v>0</v>
      </c>
      <c r="BV740">
        <f>IF(Table13[[#This Row],[Monthly_Income 1_5500 2_8000 3_11000 4_15000 5_20000 6_27000 7_35000 8_5000 9_51000 98_0]]=7,1,0)</f>
        <v>0</v>
      </c>
      <c r="BW740">
        <f>IF(Table13[[#This Row],[Monthly_Income 1_5500 2_8000 3_11000 4_15000 5_20000 6_27000 7_35000 8_5000 9_51000 98_0]]=8,1,0)</f>
        <v>0</v>
      </c>
      <c r="BX740">
        <f>IF(Table13[[#This Row],[Monthly_Income 1_5500 2_8000 3_11000 4_15000 5_20000 6_27000 7_35000 8_5000 9_51000 98_0]]=9,1,0)</f>
        <v>0</v>
      </c>
      <c r="BY740">
        <f>IF(Table13[[#This Row],[Monthly_Income 1_5500 2_8000 3_11000 4_15000 5_20000 6_27000 7_35000 8_5000 9_51000 98_0]]=98,1,0)</f>
        <v>0</v>
      </c>
      <c r="BZ740">
        <v>3</v>
      </c>
      <c r="CA740">
        <f>IF(Table13[[#This Row],[Monthly_Household_Income]]=1,1,0)</f>
        <v>0</v>
      </c>
      <c r="CB740">
        <f>IF(Table13[[#This Row],[Monthly_Household_Income]]=2,1,0)</f>
        <v>0</v>
      </c>
      <c r="CC740">
        <f>IF(Table13[[#This Row],[Monthly_Household_Income]]=3,1,0)</f>
        <v>1</v>
      </c>
      <c r="CD740">
        <f>IF(Table13[[#This Row],[Monthly_Household_Income]]=4,1,0)</f>
        <v>0</v>
      </c>
      <c r="CE740">
        <f>IF(Table13[[#This Row],[Monthly_Household_Income]]=5,1,0)</f>
        <v>0</v>
      </c>
      <c r="CF740">
        <f>IF(Table13[[#This Row],[Monthly_Household_Income]]=6,1,0)</f>
        <v>0</v>
      </c>
      <c r="CG740">
        <f>IF(Table13[[#This Row],[Monthly_Household_Income]]=7,1,0)</f>
        <v>0</v>
      </c>
      <c r="CH740">
        <f>IF(Table13[[#This Row],[Monthly_Household_Income]]=8,1,0)</f>
        <v>0</v>
      </c>
      <c r="CI740">
        <f>IF(Table13[[#This Row],[Monthly_Household_Income]]=9,1,0)</f>
        <v>0</v>
      </c>
      <c r="CJ740">
        <f>IF(Table13[[#This Row],[Monthly_Household_Income]]=98,1,0)</f>
        <v>0</v>
      </c>
    </row>
    <row r="741" spans="1:88">
      <c r="A741">
        <v>2707</v>
      </c>
      <c r="B741" s="1">
        <v>43000</v>
      </c>
      <c r="C741" t="s">
        <v>38</v>
      </c>
      <c r="D741">
        <v>8</v>
      </c>
      <c r="E741">
        <v>8</v>
      </c>
      <c r="F741">
        <v>8</v>
      </c>
      <c r="G741">
        <v>8</v>
      </c>
      <c r="H741">
        <v>9</v>
      </c>
      <c r="I741">
        <v>8</v>
      </c>
      <c r="J741" t="s">
        <v>16</v>
      </c>
      <c r="K741">
        <v>6</v>
      </c>
      <c r="L741">
        <v>8</v>
      </c>
      <c r="M741">
        <v>8</v>
      </c>
      <c r="N741">
        <v>7</v>
      </c>
      <c r="O741">
        <v>7</v>
      </c>
      <c r="P741">
        <v>9</v>
      </c>
      <c r="Q741">
        <v>9</v>
      </c>
      <c r="R741">
        <v>8</v>
      </c>
      <c r="S741">
        <v>9</v>
      </c>
      <c r="T741">
        <v>6</v>
      </c>
      <c r="U741">
        <v>9</v>
      </c>
      <c r="V741">
        <v>9</v>
      </c>
      <c r="W741">
        <v>8</v>
      </c>
      <c r="X741">
        <v>7</v>
      </c>
      <c r="Y741">
        <v>10</v>
      </c>
      <c r="Z741">
        <v>8</v>
      </c>
      <c r="AA741">
        <v>8</v>
      </c>
      <c r="AB741">
        <v>9</v>
      </c>
      <c r="AC741">
        <v>2</v>
      </c>
      <c r="AD741">
        <f>IF(Table13[[#This Row],[payment]]=1,1,0)</f>
        <v>0</v>
      </c>
      <c r="AE741">
        <f>IF(Table13[[#This Row],[payment]]=2,1,0)</f>
        <v>1</v>
      </c>
      <c r="AF741">
        <f>IF(Table13[[#This Row],[payment]]=3,1,0)</f>
        <v>0</v>
      </c>
      <c r="AG741">
        <v>6</v>
      </c>
      <c r="AH741">
        <f>IF(Table13[[#This Row],[method_payment]]=1,1,0)</f>
        <v>0</v>
      </c>
      <c r="AI741">
        <f>IF(Table13[[#This Row],[method_payment]]=2,1,0)</f>
        <v>0</v>
      </c>
      <c r="AJ741">
        <f>IF(Table13[[#This Row],[method_payment]]=3,1,0)</f>
        <v>0</v>
      </c>
      <c r="AK741">
        <f>IF(Table13[[#This Row],[method_payment]]=5,1,0)</f>
        <v>0</v>
      </c>
      <c r="AL741">
        <f>IF(Table13[[#This Row],[method_payment]]=6,1,0)</f>
        <v>1</v>
      </c>
      <c r="AM741" t="s">
        <v>16</v>
      </c>
      <c r="AN741" t="s">
        <v>16</v>
      </c>
      <c r="AO741">
        <v>1</v>
      </c>
      <c r="AP741" s="2">
        <v>1307.4100000000001</v>
      </c>
      <c r="AQ741" s="3">
        <f>IF(AND(Table13[[#This Row],[Average_amount_spent_per_visit_last_3_months]]&gt;=1,Table13[[#This Row],[Average_amount_spent_per_visit_last_3_months]]&lt;=999),1,0)</f>
        <v>0</v>
      </c>
      <c r="AR741" s="3">
        <f>IF(AND(Table13[[#This Row],[Average_amount_spent_per_visit_last_3_months]]&gt;=1000,Table13[[#This Row],[Average_amount_spent_per_visit_last_3_months]]&lt;=6700),1,0)</f>
        <v>1</v>
      </c>
      <c r="AS741">
        <v>1</v>
      </c>
      <c r="AT741">
        <v>33</v>
      </c>
      <c r="AU741">
        <f>IF(AND(Table13[[#This Row],[Age]]&gt;=18,Table13[[#This Row],[Age]]&lt;=25),1,0)</f>
        <v>0</v>
      </c>
      <c r="AV741">
        <f>IF(AND(Table13[[#This Row],[Age]]&gt;=26,Table13[[#This Row],[Age]]&lt;=35),1,0)</f>
        <v>1</v>
      </c>
      <c r="AW741">
        <f>IF(AND(Table13[[#This Row],[Age]]&gt;=36,Table13[[#This Row],[Age]]&lt;=45),1,0)</f>
        <v>0</v>
      </c>
      <c r="AX741">
        <f>IF(AND(Table13[[#This Row],[Age]]&gt;=46,Table13[[#This Row],[Age]]&lt;=55),1,0)</f>
        <v>0</v>
      </c>
      <c r="AY741">
        <f>IF(AND(Table13[[#This Row],[Age]]&gt;=56,Table13[[#This Row],[Age]]&lt;=67),1,0)</f>
        <v>0</v>
      </c>
      <c r="AZ741" t="s">
        <v>25</v>
      </c>
      <c r="BA741">
        <f>IF(Table13[[#This Row],[Marital Status]]="Married",1,0)</f>
        <v>1</v>
      </c>
      <c r="BB741">
        <f>IF(Table13[[#This Row],[Marital Status]]="Single",1,0)</f>
        <v>0</v>
      </c>
      <c r="BC741" t="s">
        <v>28</v>
      </c>
      <c r="BD741">
        <f>IF(Table13[[#This Row],[gender]]="Male",1,0)</f>
        <v>0</v>
      </c>
      <c r="BE741">
        <f>IF(Table13[[#This Row],[gender]]="Female",1,0)</f>
        <v>1</v>
      </c>
      <c r="BF741" t="s">
        <v>23</v>
      </c>
      <c r="BG741">
        <f>IF(Table13[[#This Row],[Highest level of Education]]="Did not attend school",1,0)</f>
        <v>0</v>
      </c>
      <c r="BH741">
        <f>IF(Table13[[#This Row],[Highest level of Education]]="K12 completed",1,0)</f>
        <v>0</v>
      </c>
      <c r="BI741">
        <f>IF(Table13[[#This Row],[Highest level of Education]]="High School Completed",1,0)</f>
        <v>0</v>
      </c>
      <c r="BJ741">
        <f>IF(Table13[[#This Row],[Highest level of Education]]="Technical Diploma/Partially completed College",1,0)</f>
        <v>1</v>
      </c>
      <c r="BK741">
        <f>IF(Table13[[#This Row],[Highest level of Education]]="University/College Degree",1,0)</f>
        <v>0</v>
      </c>
      <c r="BL741">
        <f>IF(Table13[[#This Row],[Highest level of Education]]="Post-graduate education",1,0)</f>
        <v>0</v>
      </c>
      <c r="BM741">
        <v>3</v>
      </c>
      <c r="BN741">
        <v>1</v>
      </c>
      <c r="BO741">
        <v>2</v>
      </c>
      <c r="BP741">
        <f>IF(Table13[[#This Row],[Monthly_Income 1_5500 2_8000 3_11000 4_15000 5_20000 6_27000 7_35000 8_5000 9_51000 98_0]]=1,1,0)</f>
        <v>0</v>
      </c>
      <c r="BQ741">
        <f>IF(Table13[[#This Row],[Monthly_Income 1_5500 2_8000 3_11000 4_15000 5_20000 6_27000 7_35000 8_5000 9_51000 98_0]]=2,1,0)</f>
        <v>1</v>
      </c>
      <c r="BR741">
        <f>IF(Table13[[#This Row],[Monthly_Income 1_5500 2_8000 3_11000 4_15000 5_20000 6_27000 7_35000 8_5000 9_51000 98_0]]=3,1,0)</f>
        <v>0</v>
      </c>
      <c r="BS741">
        <f>IF(Table13[[#This Row],[Monthly_Income 1_5500 2_8000 3_11000 4_15000 5_20000 6_27000 7_35000 8_5000 9_51000 98_0]]=4,1,0)</f>
        <v>0</v>
      </c>
      <c r="BT741">
        <f>IF(Table13[[#This Row],[Monthly_Income 1_5500 2_8000 3_11000 4_15000 5_20000 6_27000 7_35000 8_5000 9_51000 98_0]]=5,1,0)</f>
        <v>0</v>
      </c>
      <c r="BU741">
        <f>IF(Table13[[#This Row],[Monthly_Income 1_5500 2_8000 3_11000 4_15000 5_20000 6_27000 7_35000 8_5000 9_51000 98_0]]=6,1,0)</f>
        <v>0</v>
      </c>
      <c r="BV741">
        <f>IF(Table13[[#This Row],[Monthly_Income 1_5500 2_8000 3_11000 4_15000 5_20000 6_27000 7_35000 8_5000 9_51000 98_0]]=7,1,0)</f>
        <v>0</v>
      </c>
      <c r="BW741">
        <f>IF(Table13[[#This Row],[Monthly_Income 1_5500 2_8000 3_11000 4_15000 5_20000 6_27000 7_35000 8_5000 9_51000 98_0]]=8,1,0)</f>
        <v>0</v>
      </c>
      <c r="BX741">
        <f>IF(Table13[[#This Row],[Monthly_Income 1_5500 2_8000 3_11000 4_15000 5_20000 6_27000 7_35000 8_5000 9_51000 98_0]]=9,1,0)</f>
        <v>0</v>
      </c>
      <c r="BY741">
        <f>IF(Table13[[#This Row],[Monthly_Income 1_5500 2_8000 3_11000 4_15000 5_20000 6_27000 7_35000 8_5000 9_51000 98_0]]=98,1,0)</f>
        <v>0</v>
      </c>
      <c r="BZ741">
        <v>4</v>
      </c>
      <c r="CA741">
        <f>IF(Table13[[#This Row],[Monthly_Household_Income]]=1,1,0)</f>
        <v>0</v>
      </c>
      <c r="CB741">
        <f>IF(Table13[[#This Row],[Monthly_Household_Income]]=2,1,0)</f>
        <v>0</v>
      </c>
      <c r="CC741">
        <f>IF(Table13[[#This Row],[Monthly_Household_Income]]=3,1,0)</f>
        <v>0</v>
      </c>
      <c r="CD741">
        <f>IF(Table13[[#This Row],[Monthly_Household_Income]]=4,1,0)</f>
        <v>1</v>
      </c>
      <c r="CE741">
        <f>IF(Table13[[#This Row],[Monthly_Household_Income]]=5,1,0)</f>
        <v>0</v>
      </c>
      <c r="CF741">
        <f>IF(Table13[[#This Row],[Monthly_Household_Income]]=6,1,0)</f>
        <v>0</v>
      </c>
      <c r="CG741">
        <f>IF(Table13[[#This Row],[Monthly_Household_Income]]=7,1,0)</f>
        <v>0</v>
      </c>
      <c r="CH741">
        <f>IF(Table13[[#This Row],[Monthly_Household_Income]]=8,1,0)</f>
        <v>0</v>
      </c>
      <c r="CI741">
        <f>IF(Table13[[#This Row],[Monthly_Household_Income]]=9,1,0)</f>
        <v>0</v>
      </c>
      <c r="CJ741">
        <f>IF(Table13[[#This Row],[Monthly_Household_Income]]=98,1,0)</f>
        <v>0</v>
      </c>
    </row>
    <row r="742" spans="1:88">
      <c r="A742">
        <v>2709</v>
      </c>
      <c r="B742" s="1">
        <v>43252</v>
      </c>
      <c r="C742" t="s">
        <v>2</v>
      </c>
      <c r="D742">
        <v>10</v>
      </c>
      <c r="E742">
        <v>9</v>
      </c>
      <c r="F742">
        <v>10</v>
      </c>
      <c r="G742">
        <v>9</v>
      </c>
      <c r="H742">
        <v>9</v>
      </c>
      <c r="I742">
        <v>9</v>
      </c>
      <c r="J742" t="s">
        <v>16</v>
      </c>
      <c r="K742">
        <v>10</v>
      </c>
      <c r="L742">
        <v>10</v>
      </c>
      <c r="M742">
        <v>8</v>
      </c>
      <c r="N742">
        <v>9</v>
      </c>
      <c r="O742">
        <v>8</v>
      </c>
      <c r="P742">
        <v>9</v>
      </c>
      <c r="Q742">
        <v>10</v>
      </c>
      <c r="R742">
        <v>10</v>
      </c>
      <c r="S742">
        <v>8</v>
      </c>
      <c r="T742">
        <v>9</v>
      </c>
      <c r="U742">
        <v>9</v>
      </c>
      <c r="V742">
        <v>7</v>
      </c>
      <c r="W742">
        <v>7</v>
      </c>
      <c r="X742">
        <v>10</v>
      </c>
      <c r="Y742">
        <v>7</v>
      </c>
      <c r="Z742">
        <v>10</v>
      </c>
      <c r="AA742">
        <v>9</v>
      </c>
      <c r="AB742">
        <v>8</v>
      </c>
      <c r="AC742">
        <v>1</v>
      </c>
      <c r="AD742">
        <f>IF(Table13[[#This Row],[payment]]=1,1,0)</f>
        <v>1</v>
      </c>
      <c r="AE742">
        <f>IF(Table13[[#This Row],[payment]]=2,1,0)</f>
        <v>0</v>
      </c>
      <c r="AF742">
        <f>IF(Table13[[#This Row],[payment]]=3,1,0)</f>
        <v>0</v>
      </c>
      <c r="AG742">
        <v>3</v>
      </c>
      <c r="AH742">
        <f>IF(Table13[[#This Row],[method_payment]]=1,1,0)</f>
        <v>0</v>
      </c>
      <c r="AI742">
        <f>IF(Table13[[#This Row],[method_payment]]=2,1,0)</f>
        <v>0</v>
      </c>
      <c r="AJ742">
        <f>IF(Table13[[#This Row],[method_payment]]=3,1,0)</f>
        <v>1</v>
      </c>
      <c r="AK742">
        <f>IF(Table13[[#This Row],[method_payment]]=5,1,0)</f>
        <v>0</v>
      </c>
      <c r="AL742">
        <f>IF(Table13[[#This Row],[method_payment]]=6,1,0)</f>
        <v>0</v>
      </c>
      <c r="AM742" t="s">
        <v>16</v>
      </c>
      <c r="AN742" t="s">
        <v>16</v>
      </c>
      <c r="AO742">
        <v>1</v>
      </c>
      <c r="AP742" s="2">
        <v>1198.6300000000001</v>
      </c>
      <c r="AQ742" s="3">
        <f>IF(AND(Table13[[#This Row],[Average_amount_spent_per_visit_last_3_months]]&gt;=1,Table13[[#This Row],[Average_amount_spent_per_visit_last_3_months]]&lt;=999),1,0)</f>
        <v>0</v>
      </c>
      <c r="AR742" s="3">
        <f>IF(AND(Table13[[#This Row],[Average_amount_spent_per_visit_last_3_months]]&gt;=1000,Table13[[#This Row],[Average_amount_spent_per_visit_last_3_months]]&lt;=6700),1,0)</f>
        <v>1</v>
      </c>
      <c r="AS742">
        <v>2</v>
      </c>
      <c r="AT742">
        <v>36</v>
      </c>
      <c r="AU742">
        <f>IF(AND(Table13[[#This Row],[Age]]&gt;=18,Table13[[#This Row],[Age]]&lt;=25),1,0)</f>
        <v>0</v>
      </c>
      <c r="AV742">
        <f>IF(AND(Table13[[#This Row],[Age]]&gt;=26,Table13[[#This Row],[Age]]&lt;=35),1,0)</f>
        <v>0</v>
      </c>
      <c r="AW742">
        <f>IF(AND(Table13[[#This Row],[Age]]&gt;=36,Table13[[#This Row],[Age]]&lt;=45),1,0)</f>
        <v>1</v>
      </c>
      <c r="AX742">
        <f>IF(AND(Table13[[#This Row],[Age]]&gt;=46,Table13[[#This Row],[Age]]&lt;=55),1,0)</f>
        <v>0</v>
      </c>
      <c r="AY742">
        <f>IF(AND(Table13[[#This Row],[Age]]&gt;=56,Table13[[#This Row],[Age]]&lt;=67),1,0)</f>
        <v>0</v>
      </c>
      <c r="AZ742" t="s">
        <v>25</v>
      </c>
      <c r="BA742">
        <f>IF(Table13[[#This Row],[Marital Status]]="Married",1,0)</f>
        <v>1</v>
      </c>
      <c r="BB742">
        <f>IF(Table13[[#This Row],[Marital Status]]="Single",1,0)</f>
        <v>0</v>
      </c>
      <c r="BC742" t="s">
        <v>27</v>
      </c>
      <c r="BD742">
        <f>IF(Table13[[#This Row],[gender]]="Male",1,0)</f>
        <v>1</v>
      </c>
      <c r="BE742">
        <f>IF(Table13[[#This Row],[gender]]="Female",1,0)</f>
        <v>0</v>
      </c>
      <c r="BF742" t="s">
        <v>19</v>
      </c>
      <c r="BG742">
        <f>IF(Table13[[#This Row],[Highest level of Education]]="Did not attend school",1,0)</f>
        <v>0</v>
      </c>
      <c r="BH742">
        <f>IF(Table13[[#This Row],[Highest level of Education]]="K12 completed",1,0)</f>
        <v>0</v>
      </c>
      <c r="BI742">
        <f>IF(Table13[[#This Row],[Highest level of Education]]="High School Completed",1,0)</f>
        <v>0</v>
      </c>
      <c r="BJ742">
        <f>IF(Table13[[#This Row],[Highest level of Education]]="Technical Diploma/Partially completed College",1,0)</f>
        <v>0</v>
      </c>
      <c r="BK742">
        <f>IF(Table13[[#This Row],[Highest level of Education]]="University/College Degree",1,0)</f>
        <v>1</v>
      </c>
      <c r="BL742">
        <f>IF(Table13[[#This Row],[Highest level of Education]]="Post-graduate education",1,0)</f>
        <v>0</v>
      </c>
      <c r="BM742">
        <v>2</v>
      </c>
      <c r="BN742">
        <v>1</v>
      </c>
      <c r="BO742">
        <v>6</v>
      </c>
      <c r="BP742">
        <f>IF(Table13[[#This Row],[Monthly_Income 1_5500 2_8000 3_11000 4_15000 5_20000 6_27000 7_35000 8_5000 9_51000 98_0]]=1,1,0)</f>
        <v>0</v>
      </c>
      <c r="BQ742">
        <f>IF(Table13[[#This Row],[Monthly_Income 1_5500 2_8000 3_11000 4_15000 5_20000 6_27000 7_35000 8_5000 9_51000 98_0]]=2,1,0)</f>
        <v>0</v>
      </c>
      <c r="BR742">
        <f>IF(Table13[[#This Row],[Monthly_Income 1_5500 2_8000 3_11000 4_15000 5_20000 6_27000 7_35000 8_5000 9_51000 98_0]]=3,1,0)</f>
        <v>0</v>
      </c>
      <c r="BS742">
        <f>IF(Table13[[#This Row],[Monthly_Income 1_5500 2_8000 3_11000 4_15000 5_20000 6_27000 7_35000 8_5000 9_51000 98_0]]=4,1,0)</f>
        <v>0</v>
      </c>
      <c r="BT742">
        <f>IF(Table13[[#This Row],[Monthly_Income 1_5500 2_8000 3_11000 4_15000 5_20000 6_27000 7_35000 8_5000 9_51000 98_0]]=5,1,0)</f>
        <v>0</v>
      </c>
      <c r="BU742">
        <f>IF(Table13[[#This Row],[Monthly_Income 1_5500 2_8000 3_11000 4_15000 5_20000 6_27000 7_35000 8_5000 9_51000 98_0]]=6,1,0)</f>
        <v>1</v>
      </c>
      <c r="BV742">
        <f>IF(Table13[[#This Row],[Monthly_Income 1_5500 2_8000 3_11000 4_15000 5_20000 6_27000 7_35000 8_5000 9_51000 98_0]]=7,1,0)</f>
        <v>0</v>
      </c>
      <c r="BW742">
        <f>IF(Table13[[#This Row],[Monthly_Income 1_5500 2_8000 3_11000 4_15000 5_20000 6_27000 7_35000 8_5000 9_51000 98_0]]=8,1,0)</f>
        <v>0</v>
      </c>
      <c r="BX742">
        <f>IF(Table13[[#This Row],[Monthly_Income 1_5500 2_8000 3_11000 4_15000 5_20000 6_27000 7_35000 8_5000 9_51000 98_0]]=9,1,0)</f>
        <v>0</v>
      </c>
      <c r="BY742">
        <f>IF(Table13[[#This Row],[Monthly_Income 1_5500 2_8000 3_11000 4_15000 5_20000 6_27000 7_35000 8_5000 9_51000 98_0]]=98,1,0)</f>
        <v>0</v>
      </c>
      <c r="BZ742">
        <v>7</v>
      </c>
      <c r="CA742">
        <f>IF(Table13[[#This Row],[Monthly_Household_Income]]=1,1,0)</f>
        <v>0</v>
      </c>
      <c r="CB742">
        <f>IF(Table13[[#This Row],[Monthly_Household_Income]]=2,1,0)</f>
        <v>0</v>
      </c>
      <c r="CC742">
        <f>IF(Table13[[#This Row],[Monthly_Household_Income]]=3,1,0)</f>
        <v>0</v>
      </c>
      <c r="CD742">
        <f>IF(Table13[[#This Row],[Monthly_Household_Income]]=4,1,0)</f>
        <v>0</v>
      </c>
      <c r="CE742">
        <f>IF(Table13[[#This Row],[Monthly_Household_Income]]=5,1,0)</f>
        <v>0</v>
      </c>
      <c r="CF742">
        <f>IF(Table13[[#This Row],[Monthly_Household_Income]]=6,1,0)</f>
        <v>0</v>
      </c>
      <c r="CG742">
        <f>IF(Table13[[#This Row],[Monthly_Household_Income]]=7,1,0)</f>
        <v>1</v>
      </c>
      <c r="CH742">
        <f>IF(Table13[[#This Row],[Monthly_Household_Income]]=8,1,0)</f>
        <v>0</v>
      </c>
      <c r="CI742">
        <f>IF(Table13[[#This Row],[Monthly_Household_Income]]=9,1,0)</f>
        <v>0</v>
      </c>
      <c r="CJ742">
        <f>IF(Table13[[#This Row],[Monthly_Household_Income]]=98,1,0)</f>
        <v>0</v>
      </c>
    </row>
    <row r="743" spans="1:88">
      <c r="A743">
        <v>2710</v>
      </c>
      <c r="B743" s="1">
        <v>42950</v>
      </c>
      <c r="C743" t="s">
        <v>33</v>
      </c>
      <c r="D743">
        <v>7</v>
      </c>
      <c r="E743">
        <v>7</v>
      </c>
      <c r="F743">
        <v>7</v>
      </c>
      <c r="G743">
        <v>8</v>
      </c>
      <c r="H743">
        <v>8</v>
      </c>
      <c r="I743">
        <v>8</v>
      </c>
      <c r="J743" t="s">
        <v>15</v>
      </c>
      <c r="K743">
        <v>8</v>
      </c>
      <c r="L743">
        <v>6</v>
      </c>
      <c r="M743">
        <v>9</v>
      </c>
      <c r="N743">
        <v>7</v>
      </c>
      <c r="O743">
        <v>8</v>
      </c>
      <c r="P743">
        <v>6</v>
      </c>
      <c r="Q743">
        <v>6</v>
      </c>
      <c r="R743">
        <v>7</v>
      </c>
      <c r="S743">
        <v>6</v>
      </c>
      <c r="T743">
        <v>7</v>
      </c>
      <c r="U743">
        <v>8</v>
      </c>
      <c r="V743">
        <v>6</v>
      </c>
      <c r="W743">
        <v>7</v>
      </c>
      <c r="X743">
        <v>0</v>
      </c>
      <c r="Y743">
        <v>9</v>
      </c>
      <c r="Z743">
        <v>8</v>
      </c>
      <c r="AA743">
        <v>8</v>
      </c>
      <c r="AB743">
        <v>7</v>
      </c>
      <c r="AC743">
        <v>2</v>
      </c>
      <c r="AD743">
        <f>IF(Table13[[#This Row],[payment]]=1,1,0)</f>
        <v>0</v>
      </c>
      <c r="AE743">
        <f>IF(Table13[[#This Row],[payment]]=2,1,0)</f>
        <v>1</v>
      </c>
      <c r="AF743">
        <f>IF(Table13[[#This Row],[payment]]=3,1,0)</f>
        <v>0</v>
      </c>
      <c r="AG743">
        <v>1</v>
      </c>
      <c r="AH743">
        <f>IF(Table13[[#This Row],[method_payment]]=1,1,0)</f>
        <v>1</v>
      </c>
      <c r="AI743">
        <f>IF(Table13[[#This Row],[method_payment]]=2,1,0)</f>
        <v>0</v>
      </c>
      <c r="AJ743">
        <f>IF(Table13[[#This Row],[method_payment]]=3,1,0)</f>
        <v>0</v>
      </c>
      <c r="AK743">
        <f>IF(Table13[[#This Row],[method_payment]]=5,1,0)</f>
        <v>0</v>
      </c>
      <c r="AL743">
        <f>IF(Table13[[#This Row],[method_payment]]=6,1,0)</f>
        <v>0</v>
      </c>
      <c r="AM743" t="s">
        <v>15</v>
      </c>
      <c r="AN743" t="s">
        <v>15</v>
      </c>
      <c r="AO743">
        <v>1</v>
      </c>
      <c r="AP743" s="2">
        <v>83.59</v>
      </c>
      <c r="AQ743" s="3">
        <f>IF(AND(Table13[[#This Row],[Average_amount_spent_per_visit_last_3_months]]&gt;=1,Table13[[#This Row],[Average_amount_spent_per_visit_last_3_months]]&lt;=999),1,0)</f>
        <v>1</v>
      </c>
      <c r="AR743" s="3">
        <f>IF(AND(Table13[[#This Row],[Average_amount_spent_per_visit_last_3_months]]&gt;=1000,Table13[[#This Row],[Average_amount_spent_per_visit_last_3_months]]&lt;=6700),1,0)</f>
        <v>0</v>
      </c>
      <c r="AS743">
        <v>1</v>
      </c>
      <c r="AT743">
        <v>42</v>
      </c>
      <c r="AU743">
        <f>IF(AND(Table13[[#This Row],[Age]]&gt;=18,Table13[[#This Row],[Age]]&lt;=25),1,0)</f>
        <v>0</v>
      </c>
      <c r="AV743">
        <f>IF(AND(Table13[[#This Row],[Age]]&gt;=26,Table13[[#This Row],[Age]]&lt;=35),1,0)</f>
        <v>0</v>
      </c>
      <c r="AW743">
        <f>IF(AND(Table13[[#This Row],[Age]]&gt;=36,Table13[[#This Row],[Age]]&lt;=45),1,0)</f>
        <v>1</v>
      </c>
      <c r="AX743">
        <f>IF(AND(Table13[[#This Row],[Age]]&gt;=46,Table13[[#This Row],[Age]]&lt;=55),1,0)</f>
        <v>0</v>
      </c>
      <c r="AY743">
        <f>IF(AND(Table13[[#This Row],[Age]]&gt;=56,Table13[[#This Row],[Age]]&lt;=67),1,0)</f>
        <v>0</v>
      </c>
      <c r="AZ743" t="s">
        <v>25</v>
      </c>
      <c r="BA743">
        <f>IF(Table13[[#This Row],[Marital Status]]="Married",1,0)</f>
        <v>1</v>
      </c>
      <c r="BB743">
        <f>IF(Table13[[#This Row],[Marital Status]]="Single",1,0)</f>
        <v>0</v>
      </c>
      <c r="BC743" t="s">
        <v>28</v>
      </c>
      <c r="BD743">
        <f>IF(Table13[[#This Row],[gender]]="Male",1,0)</f>
        <v>0</v>
      </c>
      <c r="BE743">
        <f>IF(Table13[[#This Row],[gender]]="Female",1,0)</f>
        <v>1</v>
      </c>
      <c r="BF743" t="s">
        <v>23</v>
      </c>
      <c r="BG743">
        <f>IF(Table13[[#This Row],[Highest level of Education]]="Did not attend school",1,0)</f>
        <v>0</v>
      </c>
      <c r="BH743">
        <f>IF(Table13[[#This Row],[Highest level of Education]]="K12 completed",1,0)</f>
        <v>0</v>
      </c>
      <c r="BI743">
        <f>IF(Table13[[#This Row],[Highest level of Education]]="High School Completed",1,0)</f>
        <v>0</v>
      </c>
      <c r="BJ743">
        <f>IF(Table13[[#This Row],[Highest level of Education]]="Technical Diploma/Partially completed College",1,0)</f>
        <v>1</v>
      </c>
      <c r="BK743">
        <f>IF(Table13[[#This Row],[Highest level of Education]]="University/College Degree",1,0)</f>
        <v>0</v>
      </c>
      <c r="BL743">
        <f>IF(Table13[[#This Row],[Highest level of Education]]="Post-graduate education",1,0)</f>
        <v>0</v>
      </c>
      <c r="BM743">
        <v>4</v>
      </c>
      <c r="BN743">
        <v>1</v>
      </c>
      <c r="BO743">
        <v>2</v>
      </c>
      <c r="BP743">
        <f>IF(Table13[[#This Row],[Monthly_Income 1_5500 2_8000 3_11000 4_15000 5_20000 6_27000 7_35000 8_5000 9_51000 98_0]]=1,1,0)</f>
        <v>0</v>
      </c>
      <c r="BQ743">
        <f>IF(Table13[[#This Row],[Monthly_Income 1_5500 2_8000 3_11000 4_15000 5_20000 6_27000 7_35000 8_5000 9_51000 98_0]]=2,1,0)</f>
        <v>1</v>
      </c>
      <c r="BR743">
        <f>IF(Table13[[#This Row],[Monthly_Income 1_5500 2_8000 3_11000 4_15000 5_20000 6_27000 7_35000 8_5000 9_51000 98_0]]=3,1,0)</f>
        <v>0</v>
      </c>
      <c r="BS743">
        <f>IF(Table13[[#This Row],[Monthly_Income 1_5500 2_8000 3_11000 4_15000 5_20000 6_27000 7_35000 8_5000 9_51000 98_0]]=4,1,0)</f>
        <v>0</v>
      </c>
      <c r="BT743">
        <f>IF(Table13[[#This Row],[Monthly_Income 1_5500 2_8000 3_11000 4_15000 5_20000 6_27000 7_35000 8_5000 9_51000 98_0]]=5,1,0)</f>
        <v>0</v>
      </c>
      <c r="BU743">
        <f>IF(Table13[[#This Row],[Monthly_Income 1_5500 2_8000 3_11000 4_15000 5_20000 6_27000 7_35000 8_5000 9_51000 98_0]]=6,1,0)</f>
        <v>0</v>
      </c>
      <c r="BV743">
        <f>IF(Table13[[#This Row],[Monthly_Income 1_5500 2_8000 3_11000 4_15000 5_20000 6_27000 7_35000 8_5000 9_51000 98_0]]=7,1,0)</f>
        <v>0</v>
      </c>
      <c r="BW743">
        <f>IF(Table13[[#This Row],[Monthly_Income 1_5500 2_8000 3_11000 4_15000 5_20000 6_27000 7_35000 8_5000 9_51000 98_0]]=8,1,0)</f>
        <v>0</v>
      </c>
      <c r="BX743">
        <f>IF(Table13[[#This Row],[Monthly_Income 1_5500 2_8000 3_11000 4_15000 5_20000 6_27000 7_35000 8_5000 9_51000 98_0]]=9,1,0)</f>
        <v>0</v>
      </c>
      <c r="BY743">
        <f>IF(Table13[[#This Row],[Monthly_Income 1_5500 2_8000 3_11000 4_15000 5_20000 6_27000 7_35000 8_5000 9_51000 98_0]]=98,1,0)</f>
        <v>0</v>
      </c>
      <c r="BZ743">
        <v>5</v>
      </c>
      <c r="CA743">
        <f>IF(Table13[[#This Row],[Monthly_Household_Income]]=1,1,0)</f>
        <v>0</v>
      </c>
      <c r="CB743">
        <f>IF(Table13[[#This Row],[Monthly_Household_Income]]=2,1,0)</f>
        <v>0</v>
      </c>
      <c r="CC743">
        <f>IF(Table13[[#This Row],[Monthly_Household_Income]]=3,1,0)</f>
        <v>0</v>
      </c>
      <c r="CD743">
        <f>IF(Table13[[#This Row],[Monthly_Household_Income]]=4,1,0)</f>
        <v>0</v>
      </c>
      <c r="CE743">
        <f>IF(Table13[[#This Row],[Monthly_Household_Income]]=5,1,0)</f>
        <v>1</v>
      </c>
      <c r="CF743">
        <f>IF(Table13[[#This Row],[Monthly_Household_Income]]=6,1,0)</f>
        <v>0</v>
      </c>
      <c r="CG743">
        <f>IF(Table13[[#This Row],[Monthly_Household_Income]]=7,1,0)</f>
        <v>0</v>
      </c>
      <c r="CH743">
        <f>IF(Table13[[#This Row],[Monthly_Household_Income]]=8,1,0)</f>
        <v>0</v>
      </c>
      <c r="CI743">
        <f>IF(Table13[[#This Row],[Monthly_Household_Income]]=9,1,0)</f>
        <v>0</v>
      </c>
      <c r="CJ743">
        <f>IF(Table13[[#This Row],[Monthly_Household_Income]]=98,1,0)</f>
        <v>0</v>
      </c>
    </row>
    <row r="744" spans="1:88">
      <c r="A744">
        <v>2712</v>
      </c>
      <c r="B744" s="1">
        <v>43130</v>
      </c>
      <c r="C744" t="s">
        <v>35</v>
      </c>
      <c r="D744">
        <v>6</v>
      </c>
      <c r="E744">
        <v>7</v>
      </c>
      <c r="F744">
        <v>7</v>
      </c>
      <c r="G744">
        <v>7</v>
      </c>
      <c r="H744">
        <v>6</v>
      </c>
      <c r="I744">
        <v>6</v>
      </c>
      <c r="J744" t="s">
        <v>15</v>
      </c>
      <c r="K744">
        <v>7</v>
      </c>
      <c r="L744">
        <v>6</v>
      </c>
      <c r="M744">
        <v>6</v>
      </c>
      <c r="N744">
        <v>7</v>
      </c>
      <c r="O744">
        <v>6</v>
      </c>
      <c r="P744">
        <v>7</v>
      </c>
      <c r="Q744">
        <v>7</v>
      </c>
      <c r="R744">
        <v>6</v>
      </c>
      <c r="S744">
        <v>7</v>
      </c>
      <c r="T744">
        <v>6</v>
      </c>
      <c r="U744">
        <v>7</v>
      </c>
      <c r="V744">
        <v>7</v>
      </c>
      <c r="W744">
        <v>6</v>
      </c>
      <c r="X744">
        <v>6</v>
      </c>
      <c r="Y744">
        <v>7</v>
      </c>
      <c r="Z744">
        <v>6</v>
      </c>
      <c r="AA744">
        <v>7</v>
      </c>
      <c r="AB744">
        <v>6</v>
      </c>
      <c r="AC744">
        <v>1</v>
      </c>
      <c r="AD744">
        <f>IF(Table13[[#This Row],[payment]]=1,1,0)</f>
        <v>1</v>
      </c>
      <c r="AE744">
        <f>IF(Table13[[#This Row],[payment]]=2,1,0)</f>
        <v>0</v>
      </c>
      <c r="AF744">
        <f>IF(Table13[[#This Row],[payment]]=3,1,0)</f>
        <v>0</v>
      </c>
      <c r="AG744">
        <v>3</v>
      </c>
      <c r="AH744">
        <f>IF(Table13[[#This Row],[method_payment]]=1,1,0)</f>
        <v>0</v>
      </c>
      <c r="AI744">
        <f>IF(Table13[[#This Row],[method_payment]]=2,1,0)</f>
        <v>0</v>
      </c>
      <c r="AJ744">
        <f>IF(Table13[[#This Row],[method_payment]]=3,1,0)</f>
        <v>1</v>
      </c>
      <c r="AK744">
        <f>IF(Table13[[#This Row],[method_payment]]=5,1,0)</f>
        <v>0</v>
      </c>
      <c r="AL744">
        <f>IF(Table13[[#This Row],[method_payment]]=6,1,0)</f>
        <v>0</v>
      </c>
      <c r="AM744" t="s">
        <v>16</v>
      </c>
      <c r="AN744" t="s">
        <v>15</v>
      </c>
      <c r="AO744">
        <v>3</v>
      </c>
      <c r="AP744" s="2">
        <v>119.13</v>
      </c>
      <c r="AQ744" s="3">
        <f>IF(AND(Table13[[#This Row],[Average_amount_spent_per_visit_last_3_months]]&gt;=1,Table13[[#This Row],[Average_amount_spent_per_visit_last_3_months]]&lt;=999),1,0)</f>
        <v>1</v>
      </c>
      <c r="AR744" s="3">
        <f>IF(AND(Table13[[#This Row],[Average_amount_spent_per_visit_last_3_months]]&gt;=1000,Table13[[#This Row],[Average_amount_spent_per_visit_last_3_months]]&lt;=6700),1,0)</f>
        <v>0</v>
      </c>
      <c r="AS744">
        <v>2</v>
      </c>
      <c r="AT744">
        <v>31</v>
      </c>
      <c r="AU744">
        <f>IF(AND(Table13[[#This Row],[Age]]&gt;=18,Table13[[#This Row],[Age]]&lt;=25),1,0)</f>
        <v>0</v>
      </c>
      <c r="AV744">
        <f>IF(AND(Table13[[#This Row],[Age]]&gt;=26,Table13[[#This Row],[Age]]&lt;=35),1,0)</f>
        <v>1</v>
      </c>
      <c r="AW744">
        <f>IF(AND(Table13[[#This Row],[Age]]&gt;=36,Table13[[#This Row],[Age]]&lt;=45),1,0)</f>
        <v>0</v>
      </c>
      <c r="AX744">
        <f>IF(AND(Table13[[#This Row],[Age]]&gt;=46,Table13[[#This Row],[Age]]&lt;=55),1,0)</f>
        <v>0</v>
      </c>
      <c r="AY744">
        <f>IF(AND(Table13[[#This Row],[Age]]&gt;=56,Table13[[#This Row],[Age]]&lt;=67),1,0)</f>
        <v>0</v>
      </c>
      <c r="AZ744" t="s">
        <v>25</v>
      </c>
      <c r="BA744">
        <f>IF(Table13[[#This Row],[Marital Status]]="Married",1,0)</f>
        <v>1</v>
      </c>
      <c r="BB744">
        <f>IF(Table13[[#This Row],[Marital Status]]="Single",1,0)</f>
        <v>0</v>
      </c>
      <c r="BC744" t="s">
        <v>28</v>
      </c>
      <c r="BD744">
        <f>IF(Table13[[#This Row],[gender]]="Male",1,0)</f>
        <v>0</v>
      </c>
      <c r="BE744">
        <f>IF(Table13[[#This Row],[gender]]="Female",1,0)</f>
        <v>1</v>
      </c>
      <c r="BF744" t="s">
        <v>19</v>
      </c>
      <c r="BG744">
        <f>IF(Table13[[#This Row],[Highest level of Education]]="Did not attend school",1,0)</f>
        <v>0</v>
      </c>
      <c r="BH744">
        <f>IF(Table13[[#This Row],[Highest level of Education]]="K12 completed",1,0)</f>
        <v>0</v>
      </c>
      <c r="BI744">
        <f>IF(Table13[[#This Row],[Highest level of Education]]="High School Completed",1,0)</f>
        <v>0</v>
      </c>
      <c r="BJ744">
        <f>IF(Table13[[#This Row],[Highest level of Education]]="Technical Diploma/Partially completed College",1,0)</f>
        <v>0</v>
      </c>
      <c r="BK744">
        <f>IF(Table13[[#This Row],[Highest level of Education]]="University/College Degree",1,0)</f>
        <v>1</v>
      </c>
      <c r="BL744">
        <f>IF(Table13[[#This Row],[Highest level of Education]]="Post-graduate education",1,0)</f>
        <v>0</v>
      </c>
      <c r="BM744">
        <v>3</v>
      </c>
      <c r="BN744">
        <v>1</v>
      </c>
      <c r="BO744">
        <v>5</v>
      </c>
      <c r="BP744">
        <f>IF(Table13[[#This Row],[Monthly_Income 1_5500 2_8000 3_11000 4_15000 5_20000 6_27000 7_35000 8_5000 9_51000 98_0]]=1,1,0)</f>
        <v>0</v>
      </c>
      <c r="BQ744">
        <f>IF(Table13[[#This Row],[Monthly_Income 1_5500 2_8000 3_11000 4_15000 5_20000 6_27000 7_35000 8_5000 9_51000 98_0]]=2,1,0)</f>
        <v>0</v>
      </c>
      <c r="BR744">
        <f>IF(Table13[[#This Row],[Monthly_Income 1_5500 2_8000 3_11000 4_15000 5_20000 6_27000 7_35000 8_5000 9_51000 98_0]]=3,1,0)</f>
        <v>0</v>
      </c>
      <c r="BS744">
        <f>IF(Table13[[#This Row],[Monthly_Income 1_5500 2_8000 3_11000 4_15000 5_20000 6_27000 7_35000 8_5000 9_51000 98_0]]=4,1,0)</f>
        <v>0</v>
      </c>
      <c r="BT744">
        <f>IF(Table13[[#This Row],[Monthly_Income 1_5500 2_8000 3_11000 4_15000 5_20000 6_27000 7_35000 8_5000 9_51000 98_0]]=5,1,0)</f>
        <v>1</v>
      </c>
      <c r="BU744">
        <f>IF(Table13[[#This Row],[Monthly_Income 1_5500 2_8000 3_11000 4_15000 5_20000 6_27000 7_35000 8_5000 9_51000 98_0]]=6,1,0)</f>
        <v>0</v>
      </c>
      <c r="BV744">
        <f>IF(Table13[[#This Row],[Monthly_Income 1_5500 2_8000 3_11000 4_15000 5_20000 6_27000 7_35000 8_5000 9_51000 98_0]]=7,1,0)</f>
        <v>0</v>
      </c>
      <c r="BW744">
        <f>IF(Table13[[#This Row],[Monthly_Income 1_5500 2_8000 3_11000 4_15000 5_20000 6_27000 7_35000 8_5000 9_51000 98_0]]=8,1,0)</f>
        <v>0</v>
      </c>
      <c r="BX744">
        <f>IF(Table13[[#This Row],[Monthly_Income 1_5500 2_8000 3_11000 4_15000 5_20000 6_27000 7_35000 8_5000 9_51000 98_0]]=9,1,0)</f>
        <v>0</v>
      </c>
      <c r="BY744">
        <f>IF(Table13[[#This Row],[Monthly_Income 1_5500 2_8000 3_11000 4_15000 5_20000 6_27000 7_35000 8_5000 9_51000 98_0]]=98,1,0)</f>
        <v>0</v>
      </c>
      <c r="BZ744">
        <v>6</v>
      </c>
      <c r="CA744">
        <f>IF(Table13[[#This Row],[Monthly_Household_Income]]=1,1,0)</f>
        <v>0</v>
      </c>
      <c r="CB744">
        <f>IF(Table13[[#This Row],[Monthly_Household_Income]]=2,1,0)</f>
        <v>0</v>
      </c>
      <c r="CC744">
        <f>IF(Table13[[#This Row],[Monthly_Household_Income]]=3,1,0)</f>
        <v>0</v>
      </c>
      <c r="CD744">
        <f>IF(Table13[[#This Row],[Monthly_Household_Income]]=4,1,0)</f>
        <v>0</v>
      </c>
      <c r="CE744">
        <f>IF(Table13[[#This Row],[Monthly_Household_Income]]=5,1,0)</f>
        <v>0</v>
      </c>
      <c r="CF744">
        <f>IF(Table13[[#This Row],[Monthly_Household_Income]]=6,1,0)</f>
        <v>1</v>
      </c>
      <c r="CG744">
        <f>IF(Table13[[#This Row],[Monthly_Household_Income]]=7,1,0)</f>
        <v>0</v>
      </c>
      <c r="CH744">
        <f>IF(Table13[[#This Row],[Monthly_Household_Income]]=8,1,0)</f>
        <v>0</v>
      </c>
      <c r="CI744">
        <f>IF(Table13[[#This Row],[Monthly_Household_Income]]=9,1,0)</f>
        <v>0</v>
      </c>
      <c r="CJ744">
        <f>IF(Table13[[#This Row],[Monthly_Household_Income]]=98,1,0)</f>
        <v>0</v>
      </c>
    </row>
    <row r="745" spans="1:88">
      <c r="A745">
        <v>2715</v>
      </c>
      <c r="B745" s="1">
        <v>43069</v>
      </c>
      <c r="C745" t="s">
        <v>39</v>
      </c>
      <c r="D745">
        <v>8</v>
      </c>
      <c r="E745">
        <v>9</v>
      </c>
      <c r="F745">
        <v>8</v>
      </c>
      <c r="G745">
        <v>8</v>
      </c>
      <c r="H745">
        <v>7</v>
      </c>
      <c r="I745">
        <v>7</v>
      </c>
      <c r="J745" t="s">
        <v>15</v>
      </c>
      <c r="K745">
        <v>7</v>
      </c>
      <c r="L745">
        <v>8</v>
      </c>
      <c r="M745">
        <v>6</v>
      </c>
      <c r="N745">
        <v>7</v>
      </c>
      <c r="O745">
        <v>7</v>
      </c>
      <c r="P745">
        <v>8</v>
      </c>
      <c r="Q745">
        <v>6</v>
      </c>
      <c r="R745">
        <v>8</v>
      </c>
      <c r="S745">
        <v>7</v>
      </c>
      <c r="T745">
        <v>8</v>
      </c>
      <c r="U745">
        <v>6</v>
      </c>
      <c r="V745">
        <v>6</v>
      </c>
      <c r="W745">
        <v>8</v>
      </c>
      <c r="X745">
        <v>6</v>
      </c>
      <c r="Y745">
        <v>7</v>
      </c>
      <c r="Z745">
        <v>7</v>
      </c>
      <c r="AA745">
        <v>8</v>
      </c>
      <c r="AB745">
        <v>7</v>
      </c>
      <c r="AC745">
        <v>1</v>
      </c>
      <c r="AD745">
        <f>IF(Table13[[#This Row],[payment]]=1,1,0)</f>
        <v>1</v>
      </c>
      <c r="AE745">
        <f>IF(Table13[[#This Row],[payment]]=2,1,0)</f>
        <v>0</v>
      </c>
      <c r="AF745">
        <f>IF(Table13[[#This Row],[payment]]=3,1,0)</f>
        <v>0</v>
      </c>
      <c r="AG745">
        <v>1</v>
      </c>
      <c r="AH745">
        <f>IF(Table13[[#This Row],[method_payment]]=1,1,0)</f>
        <v>1</v>
      </c>
      <c r="AI745">
        <f>IF(Table13[[#This Row],[method_payment]]=2,1,0)</f>
        <v>0</v>
      </c>
      <c r="AJ745">
        <f>IF(Table13[[#This Row],[method_payment]]=3,1,0)</f>
        <v>0</v>
      </c>
      <c r="AK745">
        <f>IF(Table13[[#This Row],[method_payment]]=5,1,0)</f>
        <v>0</v>
      </c>
      <c r="AL745">
        <f>IF(Table13[[#This Row],[method_payment]]=6,1,0)</f>
        <v>0</v>
      </c>
      <c r="AM745" t="s">
        <v>16</v>
      </c>
      <c r="AN745" t="s">
        <v>15</v>
      </c>
      <c r="AO745">
        <v>3</v>
      </c>
      <c r="AP745" s="2">
        <v>250.52</v>
      </c>
      <c r="AQ745" s="3">
        <f>IF(AND(Table13[[#This Row],[Average_amount_spent_per_visit_last_3_months]]&gt;=1,Table13[[#This Row],[Average_amount_spent_per_visit_last_3_months]]&lt;=999),1,0)</f>
        <v>1</v>
      </c>
      <c r="AR745" s="3">
        <f>IF(AND(Table13[[#This Row],[Average_amount_spent_per_visit_last_3_months]]&gt;=1000,Table13[[#This Row],[Average_amount_spent_per_visit_last_3_months]]&lt;=6700),1,0)</f>
        <v>0</v>
      </c>
      <c r="AS745">
        <v>2</v>
      </c>
      <c r="AT745">
        <v>30</v>
      </c>
      <c r="AU745">
        <f>IF(AND(Table13[[#This Row],[Age]]&gt;=18,Table13[[#This Row],[Age]]&lt;=25),1,0)</f>
        <v>0</v>
      </c>
      <c r="AV745">
        <f>IF(AND(Table13[[#This Row],[Age]]&gt;=26,Table13[[#This Row],[Age]]&lt;=35),1,0)</f>
        <v>1</v>
      </c>
      <c r="AW745">
        <f>IF(AND(Table13[[#This Row],[Age]]&gt;=36,Table13[[#This Row],[Age]]&lt;=45),1,0)</f>
        <v>0</v>
      </c>
      <c r="AX745">
        <f>IF(AND(Table13[[#This Row],[Age]]&gt;=46,Table13[[#This Row],[Age]]&lt;=55),1,0)</f>
        <v>0</v>
      </c>
      <c r="AY745">
        <f>IF(AND(Table13[[#This Row],[Age]]&gt;=56,Table13[[#This Row],[Age]]&lt;=67),1,0)</f>
        <v>0</v>
      </c>
      <c r="AZ745" t="s">
        <v>25</v>
      </c>
      <c r="BA745">
        <f>IF(Table13[[#This Row],[Marital Status]]="Married",1,0)</f>
        <v>1</v>
      </c>
      <c r="BB745">
        <f>IF(Table13[[#This Row],[Marital Status]]="Single",1,0)</f>
        <v>0</v>
      </c>
      <c r="BC745" t="s">
        <v>28</v>
      </c>
      <c r="BD745">
        <f>IF(Table13[[#This Row],[gender]]="Male",1,0)</f>
        <v>0</v>
      </c>
      <c r="BE745">
        <f>IF(Table13[[#This Row],[gender]]="Female",1,0)</f>
        <v>1</v>
      </c>
      <c r="BF745" t="s">
        <v>20</v>
      </c>
      <c r="BG745">
        <f>IF(Table13[[#This Row],[Highest level of Education]]="Did not attend school",1,0)</f>
        <v>0</v>
      </c>
      <c r="BH745">
        <f>IF(Table13[[#This Row],[Highest level of Education]]="K12 completed",1,0)</f>
        <v>0</v>
      </c>
      <c r="BI745">
        <f>IF(Table13[[#This Row],[Highest level of Education]]="High School Completed",1,0)</f>
        <v>1</v>
      </c>
      <c r="BJ745">
        <f>IF(Table13[[#This Row],[Highest level of Education]]="Technical Diploma/Partially completed College",1,0)</f>
        <v>0</v>
      </c>
      <c r="BK745">
        <f>IF(Table13[[#This Row],[Highest level of Education]]="University/College Degree",1,0)</f>
        <v>0</v>
      </c>
      <c r="BL745">
        <f>IF(Table13[[#This Row],[Highest level of Education]]="Post-graduate education",1,0)</f>
        <v>0</v>
      </c>
      <c r="BM745">
        <v>3</v>
      </c>
      <c r="BN745">
        <v>1</v>
      </c>
      <c r="BO745">
        <v>4</v>
      </c>
      <c r="BP745">
        <f>IF(Table13[[#This Row],[Monthly_Income 1_5500 2_8000 3_11000 4_15000 5_20000 6_27000 7_35000 8_5000 9_51000 98_0]]=1,1,0)</f>
        <v>0</v>
      </c>
      <c r="BQ745">
        <f>IF(Table13[[#This Row],[Monthly_Income 1_5500 2_8000 3_11000 4_15000 5_20000 6_27000 7_35000 8_5000 9_51000 98_0]]=2,1,0)</f>
        <v>0</v>
      </c>
      <c r="BR745">
        <f>IF(Table13[[#This Row],[Monthly_Income 1_5500 2_8000 3_11000 4_15000 5_20000 6_27000 7_35000 8_5000 9_51000 98_0]]=3,1,0)</f>
        <v>0</v>
      </c>
      <c r="BS745">
        <f>IF(Table13[[#This Row],[Monthly_Income 1_5500 2_8000 3_11000 4_15000 5_20000 6_27000 7_35000 8_5000 9_51000 98_0]]=4,1,0)</f>
        <v>1</v>
      </c>
      <c r="BT745">
        <f>IF(Table13[[#This Row],[Monthly_Income 1_5500 2_8000 3_11000 4_15000 5_20000 6_27000 7_35000 8_5000 9_51000 98_0]]=5,1,0)</f>
        <v>0</v>
      </c>
      <c r="BU745">
        <f>IF(Table13[[#This Row],[Monthly_Income 1_5500 2_8000 3_11000 4_15000 5_20000 6_27000 7_35000 8_5000 9_51000 98_0]]=6,1,0)</f>
        <v>0</v>
      </c>
      <c r="BV745">
        <f>IF(Table13[[#This Row],[Monthly_Income 1_5500 2_8000 3_11000 4_15000 5_20000 6_27000 7_35000 8_5000 9_51000 98_0]]=7,1,0)</f>
        <v>0</v>
      </c>
      <c r="BW745">
        <f>IF(Table13[[#This Row],[Monthly_Income 1_5500 2_8000 3_11000 4_15000 5_20000 6_27000 7_35000 8_5000 9_51000 98_0]]=8,1,0)</f>
        <v>0</v>
      </c>
      <c r="BX745">
        <f>IF(Table13[[#This Row],[Monthly_Income 1_5500 2_8000 3_11000 4_15000 5_20000 6_27000 7_35000 8_5000 9_51000 98_0]]=9,1,0)</f>
        <v>0</v>
      </c>
      <c r="BY745">
        <f>IF(Table13[[#This Row],[Monthly_Income 1_5500 2_8000 3_11000 4_15000 5_20000 6_27000 7_35000 8_5000 9_51000 98_0]]=98,1,0)</f>
        <v>0</v>
      </c>
      <c r="BZ745">
        <v>5</v>
      </c>
      <c r="CA745">
        <f>IF(Table13[[#This Row],[Monthly_Household_Income]]=1,1,0)</f>
        <v>0</v>
      </c>
      <c r="CB745">
        <f>IF(Table13[[#This Row],[Monthly_Household_Income]]=2,1,0)</f>
        <v>0</v>
      </c>
      <c r="CC745">
        <f>IF(Table13[[#This Row],[Monthly_Household_Income]]=3,1,0)</f>
        <v>0</v>
      </c>
      <c r="CD745">
        <f>IF(Table13[[#This Row],[Monthly_Household_Income]]=4,1,0)</f>
        <v>0</v>
      </c>
      <c r="CE745">
        <f>IF(Table13[[#This Row],[Monthly_Household_Income]]=5,1,0)</f>
        <v>1</v>
      </c>
      <c r="CF745">
        <f>IF(Table13[[#This Row],[Monthly_Household_Income]]=6,1,0)</f>
        <v>0</v>
      </c>
      <c r="CG745">
        <f>IF(Table13[[#This Row],[Monthly_Household_Income]]=7,1,0)</f>
        <v>0</v>
      </c>
      <c r="CH745">
        <f>IF(Table13[[#This Row],[Monthly_Household_Income]]=8,1,0)</f>
        <v>0</v>
      </c>
      <c r="CI745">
        <f>IF(Table13[[#This Row],[Monthly_Household_Income]]=9,1,0)</f>
        <v>0</v>
      </c>
      <c r="CJ745">
        <f>IF(Table13[[#This Row],[Monthly_Household_Income]]=98,1,0)</f>
        <v>0</v>
      </c>
    </row>
    <row r="746" spans="1:88">
      <c r="A746">
        <v>2720</v>
      </c>
      <c r="B746" s="1">
        <v>43001</v>
      </c>
      <c r="C746" t="s">
        <v>2</v>
      </c>
      <c r="D746">
        <v>6</v>
      </c>
      <c r="E746">
        <v>7</v>
      </c>
      <c r="F746">
        <v>8</v>
      </c>
      <c r="G746">
        <v>7</v>
      </c>
      <c r="H746">
        <v>8</v>
      </c>
      <c r="I746">
        <v>7</v>
      </c>
      <c r="J746" t="s">
        <v>15</v>
      </c>
      <c r="K746">
        <v>8</v>
      </c>
      <c r="L746">
        <v>9</v>
      </c>
      <c r="M746">
        <v>6</v>
      </c>
      <c r="N746">
        <v>8</v>
      </c>
      <c r="O746">
        <v>7</v>
      </c>
      <c r="P746">
        <v>8</v>
      </c>
      <c r="Q746">
        <v>6</v>
      </c>
      <c r="R746">
        <v>8</v>
      </c>
      <c r="S746">
        <v>6</v>
      </c>
      <c r="T746">
        <v>7</v>
      </c>
      <c r="U746">
        <v>7</v>
      </c>
      <c r="V746">
        <v>6</v>
      </c>
      <c r="W746">
        <v>10</v>
      </c>
      <c r="X746">
        <v>6</v>
      </c>
      <c r="Y746">
        <v>7</v>
      </c>
      <c r="Z746">
        <v>7</v>
      </c>
      <c r="AA746">
        <v>6</v>
      </c>
      <c r="AB746">
        <v>7</v>
      </c>
      <c r="AC746">
        <v>2</v>
      </c>
      <c r="AD746">
        <f>IF(Table13[[#This Row],[payment]]=1,1,0)</f>
        <v>0</v>
      </c>
      <c r="AE746">
        <f>IF(Table13[[#This Row],[payment]]=2,1,0)</f>
        <v>1</v>
      </c>
      <c r="AF746">
        <f>IF(Table13[[#This Row],[payment]]=3,1,0)</f>
        <v>0</v>
      </c>
      <c r="AG746">
        <v>6</v>
      </c>
      <c r="AH746">
        <f>IF(Table13[[#This Row],[method_payment]]=1,1,0)</f>
        <v>0</v>
      </c>
      <c r="AI746">
        <f>IF(Table13[[#This Row],[method_payment]]=2,1,0)</f>
        <v>0</v>
      </c>
      <c r="AJ746">
        <f>IF(Table13[[#This Row],[method_payment]]=3,1,0)</f>
        <v>0</v>
      </c>
      <c r="AK746">
        <f>IF(Table13[[#This Row],[method_payment]]=5,1,0)</f>
        <v>0</v>
      </c>
      <c r="AL746">
        <f>IF(Table13[[#This Row],[method_payment]]=6,1,0)</f>
        <v>1</v>
      </c>
      <c r="AM746" t="s">
        <v>16</v>
      </c>
      <c r="AN746" t="s">
        <v>15</v>
      </c>
      <c r="AO746">
        <v>5</v>
      </c>
      <c r="AP746" s="2">
        <v>275.83999999999997</v>
      </c>
      <c r="AQ746" s="3">
        <f>IF(AND(Table13[[#This Row],[Average_amount_spent_per_visit_last_3_months]]&gt;=1,Table13[[#This Row],[Average_amount_spent_per_visit_last_3_months]]&lt;=999),1,0)</f>
        <v>1</v>
      </c>
      <c r="AR746" s="3">
        <f>IF(AND(Table13[[#This Row],[Average_amount_spent_per_visit_last_3_months]]&gt;=1000,Table13[[#This Row],[Average_amount_spent_per_visit_last_3_months]]&lt;=6700),1,0)</f>
        <v>0</v>
      </c>
      <c r="AS746">
        <v>2</v>
      </c>
      <c r="AT746">
        <v>47</v>
      </c>
      <c r="AU746">
        <f>IF(AND(Table13[[#This Row],[Age]]&gt;=18,Table13[[#This Row],[Age]]&lt;=25),1,0)</f>
        <v>0</v>
      </c>
      <c r="AV746">
        <f>IF(AND(Table13[[#This Row],[Age]]&gt;=26,Table13[[#This Row],[Age]]&lt;=35),1,0)</f>
        <v>0</v>
      </c>
      <c r="AW746">
        <f>IF(AND(Table13[[#This Row],[Age]]&gt;=36,Table13[[#This Row],[Age]]&lt;=45),1,0)</f>
        <v>0</v>
      </c>
      <c r="AX746">
        <f>IF(AND(Table13[[#This Row],[Age]]&gt;=46,Table13[[#This Row],[Age]]&lt;=55),1,0)</f>
        <v>1</v>
      </c>
      <c r="AY746">
        <f>IF(AND(Table13[[#This Row],[Age]]&gt;=56,Table13[[#This Row],[Age]]&lt;=67),1,0)</f>
        <v>0</v>
      </c>
      <c r="AZ746" t="s">
        <v>25</v>
      </c>
      <c r="BA746">
        <f>IF(Table13[[#This Row],[Marital Status]]="Married",1,0)</f>
        <v>1</v>
      </c>
      <c r="BB746">
        <f>IF(Table13[[#This Row],[Marital Status]]="Single",1,0)</f>
        <v>0</v>
      </c>
      <c r="BC746" t="s">
        <v>28</v>
      </c>
      <c r="BD746">
        <f>IF(Table13[[#This Row],[gender]]="Male",1,0)</f>
        <v>0</v>
      </c>
      <c r="BE746">
        <f>IF(Table13[[#This Row],[gender]]="Female",1,0)</f>
        <v>1</v>
      </c>
      <c r="BF746" t="s">
        <v>23</v>
      </c>
      <c r="BG746">
        <f>IF(Table13[[#This Row],[Highest level of Education]]="Did not attend school",1,0)</f>
        <v>0</v>
      </c>
      <c r="BH746">
        <f>IF(Table13[[#This Row],[Highest level of Education]]="K12 completed",1,0)</f>
        <v>0</v>
      </c>
      <c r="BI746">
        <f>IF(Table13[[#This Row],[Highest level of Education]]="High School Completed",1,0)</f>
        <v>0</v>
      </c>
      <c r="BJ746">
        <f>IF(Table13[[#This Row],[Highest level of Education]]="Technical Diploma/Partially completed College",1,0)</f>
        <v>1</v>
      </c>
      <c r="BK746">
        <f>IF(Table13[[#This Row],[Highest level of Education]]="University/College Degree",1,0)</f>
        <v>0</v>
      </c>
      <c r="BL746">
        <f>IF(Table13[[#This Row],[Highest level of Education]]="Post-graduate education",1,0)</f>
        <v>0</v>
      </c>
      <c r="BM746">
        <v>4</v>
      </c>
      <c r="BN746">
        <v>3</v>
      </c>
      <c r="BO746" t="s">
        <v>1</v>
      </c>
      <c r="BP746">
        <f>IF(Table13[[#This Row],[Monthly_Income 1_5500 2_8000 3_11000 4_15000 5_20000 6_27000 7_35000 8_5000 9_51000 98_0]]=1,1,0)</f>
        <v>0</v>
      </c>
      <c r="BQ746">
        <f>IF(Table13[[#This Row],[Monthly_Income 1_5500 2_8000 3_11000 4_15000 5_20000 6_27000 7_35000 8_5000 9_51000 98_0]]=2,1,0)</f>
        <v>0</v>
      </c>
      <c r="BR746">
        <f>IF(Table13[[#This Row],[Monthly_Income 1_5500 2_8000 3_11000 4_15000 5_20000 6_27000 7_35000 8_5000 9_51000 98_0]]=3,1,0)</f>
        <v>0</v>
      </c>
      <c r="BS746">
        <f>IF(Table13[[#This Row],[Monthly_Income 1_5500 2_8000 3_11000 4_15000 5_20000 6_27000 7_35000 8_5000 9_51000 98_0]]=4,1,0)</f>
        <v>0</v>
      </c>
      <c r="BT746">
        <f>IF(Table13[[#This Row],[Monthly_Income 1_5500 2_8000 3_11000 4_15000 5_20000 6_27000 7_35000 8_5000 9_51000 98_0]]=5,1,0)</f>
        <v>0</v>
      </c>
      <c r="BU746">
        <f>IF(Table13[[#This Row],[Monthly_Income 1_5500 2_8000 3_11000 4_15000 5_20000 6_27000 7_35000 8_5000 9_51000 98_0]]=6,1,0)</f>
        <v>0</v>
      </c>
      <c r="BV746">
        <f>IF(Table13[[#This Row],[Monthly_Income 1_5500 2_8000 3_11000 4_15000 5_20000 6_27000 7_35000 8_5000 9_51000 98_0]]=7,1,0)</f>
        <v>0</v>
      </c>
      <c r="BW746">
        <f>IF(Table13[[#This Row],[Monthly_Income 1_5500 2_8000 3_11000 4_15000 5_20000 6_27000 7_35000 8_5000 9_51000 98_0]]=8,1,0)</f>
        <v>0</v>
      </c>
      <c r="BX746">
        <f>IF(Table13[[#This Row],[Monthly_Income 1_5500 2_8000 3_11000 4_15000 5_20000 6_27000 7_35000 8_5000 9_51000 98_0]]=9,1,0)</f>
        <v>0</v>
      </c>
      <c r="BY746">
        <f>IF(Table13[[#This Row],[Monthly_Income 1_5500 2_8000 3_11000 4_15000 5_20000 6_27000 7_35000 8_5000 9_51000 98_0]]=98,1,0)</f>
        <v>0</v>
      </c>
      <c r="BZ746">
        <v>6</v>
      </c>
      <c r="CA746">
        <f>IF(Table13[[#This Row],[Monthly_Household_Income]]=1,1,0)</f>
        <v>0</v>
      </c>
      <c r="CB746">
        <f>IF(Table13[[#This Row],[Monthly_Household_Income]]=2,1,0)</f>
        <v>0</v>
      </c>
      <c r="CC746">
        <f>IF(Table13[[#This Row],[Monthly_Household_Income]]=3,1,0)</f>
        <v>0</v>
      </c>
      <c r="CD746">
        <f>IF(Table13[[#This Row],[Monthly_Household_Income]]=4,1,0)</f>
        <v>0</v>
      </c>
      <c r="CE746">
        <f>IF(Table13[[#This Row],[Monthly_Household_Income]]=5,1,0)</f>
        <v>0</v>
      </c>
      <c r="CF746">
        <f>IF(Table13[[#This Row],[Monthly_Household_Income]]=6,1,0)</f>
        <v>1</v>
      </c>
      <c r="CG746">
        <f>IF(Table13[[#This Row],[Monthly_Household_Income]]=7,1,0)</f>
        <v>0</v>
      </c>
      <c r="CH746">
        <f>IF(Table13[[#This Row],[Monthly_Household_Income]]=8,1,0)</f>
        <v>0</v>
      </c>
      <c r="CI746">
        <f>IF(Table13[[#This Row],[Monthly_Household_Income]]=9,1,0)</f>
        <v>0</v>
      </c>
      <c r="CJ746">
        <f>IF(Table13[[#This Row],[Monthly_Household_Income]]=98,1,0)</f>
        <v>0</v>
      </c>
    </row>
    <row r="747" spans="1:88">
      <c r="A747">
        <v>2728</v>
      </c>
      <c r="B747" s="1">
        <v>43019</v>
      </c>
      <c r="C747" t="s">
        <v>5</v>
      </c>
      <c r="D747">
        <v>8</v>
      </c>
      <c r="E747">
        <v>7</v>
      </c>
      <c r="F747">
        <v>9</v>
      </c>
      <c r="G747">
        <v>8</v>
      </c>
      <c r="H747">
        <v>7</v>
      </c>
      <c r="I747">
        <v>8</v>
      </c>
      <c r="J747" t="s">
        <v>16</v>
      </c>
      <c r="K747">
        <v>7</v>
      </c>
      <c r="L747">
        <v>8</v>
      </c>
      <c r="M747">
        <v>7</v>
      </c>
      <c r="N747">
        <v>6</v>
      </c>
      <c r="O747">
        <v>8</v>
      </c>
      <c r="P747">
        <v>8</v>
      </c>
      <c r="Q747">
        <v>7</v>
      </c>
      <c r="R747">
        <v>9</v>
      </c>
      <c r="S747">
        <v>8</v>
      </c>
      <c r="T747">
        <v>8</v>
      </c>
      <c r="U747">
        <v>8</v>
      </c>
      <c r="V747">
        <v>9</v>
      </c>
      <c r="W747">
        <v>8</v>
      </c>
      <c r="X747">
        <v>0</v>
      </c>
      <c r="Y747">
        <v>9</v>
      </c>
      <c r="Z747">
        <v>7</v>
      </c>
      <c r="AA747">
        <v>6</v>
      </c>
      <c r="AB747">
        <v>0</v>
      </c>
      <c r="AC747">
        <v>1</v>
      </c>
      <c r="AD747">
        <f>IF(Table13[[#This Row],[payment]]=1,1,0)</f>
        <v>1</v>
      </c>
      <c r="AE747">
        <f>IF(Table13[[#This Row],[payment]]=2,1,0)</f>
        <v>0</v>
      </c>
      <c r="AF747">
        <f>IF(Table13[[#This Row],[payment]]=3,1,0)</f>
        <v>0</v>
      </c>
      <c r="AG747">
        <v>6</v>
      </c>
      <c r="AH747">
        <f>IF(Table13[[#This Row],[method_payment]]=1,1,0)</f>
        <v>0</v>
      </c>
      <c r="AI747">
        <f>IF(Table13[[#This Row],[method_payment]]=2,1,0)</f>
        <v>0</v>
      </c>
      <c r="AJ747">
        <f>IF(Table13[[#This Row],[method_payment]]=3,1,0)</f>
        <v>0</v>
      </c>
      <c r="AK747">
        <f>IF(Table13[[#This Row],[method_payment]]=5,1,0)</f>
        <v>0</v>
      </c>
      <c r="AL747">
        <f>IF(Table13[[#This Row],[method_payment]]=6,1,0)</f>
        <v>1</v>
      </c>
      <c r="AM747" t="s">
        <v>16</v>
      </c>
      <c r="AN747" t="s">
        <v>15</v>
      </c>
      <c r="AO747">
        <v>3</v>
      </c>
      <c r="AP747" s="2">
        <v>350.76</v>
      </c>
      <c r="AQ747" s="3">
        <f>IF(AND(Table13[[#This Row],[Average_amount_spent_per_visit_last_3_months]]&gt;=1,Table13[[#This Row],[Average_amount_spent_per_visit_last_3_months]]&lt;=999),1,0)</f>
        <v>1</v>
      </c>
      <c r="AR747" s="3">
        <f>IF(AND(Table13[[#This Row],[Average_amount_spent_per_visit_last_3_months]]&gt;=1000,Table13[[#This Row],[Average_amount_spent_per_visit_last_3_months]]&lt;=6700),1,0)</f>
        <v>0</v>
      </c>
      <c r="AS747">
        <v>3</v>
      </c>
      <c r="AT747">
        <v>34</v>
      </c>
      <c r="AU747">
        <f>IF(AND(Table13[[#This Row],[Age]]&gt;=18,Table13[[#This Row],[Age]]&lt;=25),1,0)</f>
        <v>0</v>
      </c>
      <c r="AV747">
        <f>IF(AND(Table13[[#This Row],[Age]]&gt;=26,Table13[[#This Row],[Age]]&lt;=35),1,0)</f>
        <v>1</v>
      </c>
      <c r="AW747">
        <f>IF(AND(Table13[[#This Row],[Age]]&gt;=36,Table13[[#This Row],[Age]]&lt;=45),1,0)</f>
        <v>0</v>
      </c>
      <c r="AX747">
        <f>IF(AND(Table13[[#This Row],[Age]]&gt;=46,Table13[[#This Row],[Age]]&lt;=55),1,0)</f>
        <v>0</v>
      </c>
      <c r="AY747">
        <f>IF(AND(Table13[[#This Row],[Age]]&gt;=56,Table13[[#This Row],[Age]]&lt;=67),1,0)</f>
        <v>0</v>
      </c>
      <c r="AZ747" t="s">
        <v>25</v>
      </c>
      <c r="BA747">
        <f>IF(Table13[[#This Row],[Marital Status]]="Married",1,0)</f>
        <v>1</v>
      </c>
      <c r="BB747">
        <f>IF(Table13[[#This Row],[Marital Status]]="Single",1,0)</f>
        <v>0</v>
      </c>
      <c r="BC747" t="s">
        <v>27</v>
      </c>
      <c r="BD747">
        <f>IF(Table13[[#This Row],[gender]]="Male",1,0)</f>
        <v>1</v>
      </c>
      <c r="BE747">
        <f>IF(Table13[[#This Row],[gender]]="Female",1,0)</f>
        <v>0</v>
      </c>
      <c r="BF747" t="s">
        <v>19</v>
      </c>
      <c r="BG747">
        <f>IF(Table13[[#This Row],[Highest level of Education]]="Did not attend school",1,0)</f>
        <v>0</v>
      </c>
      <c r="BH747">
        <f>IF(Table13[[#This Row],[Highest level of Education]]="K12 completed",1,0)</f>
        <v>0</v>
      </c>
      <c r="BI747">
        <f>IF(Table13[[#This Row],[Highest level of Education]]="High School Completed",1,0)</f>
        <v>0</v>
      </c>
      <c r="BJ747">
        <f>IF(Table13[[#This Row],[Highest level of Education]]="Technical Diploma/Partially completed College",1,0)</f>
        <v>0</v>
      </c>
      <c r="BK747">
        <f>IF(Table13[[#This Row],[Highest level of Education]]="University/College Degree",1,0)</f>
        <v>1</v>
      </c>
      <c r="BL747">
        <f>IF(Table13[[#This Row],[Highest level of Education]]="Post-graduate education",1,0)</f>
        <v>0</v>
      </c>
      <c r="BM747">
        <v>3</v>
      </c>
      <c r="BN747">
        <v>1</v>
      </c>
      <c r="BO747">
        <v>3</v>
      </c>
      <c r="BP747">
        <f>IF(Table13[[#This Row],[Monthly_Income 1_5500 2_8000 3_11000 4_15000 5_20000 6_27000 7_35000 8_5000 9_51000 98_0]]=1,1,0)</f>
        <v>0</v>
      </c>
      <c r="BQ747">
        <f>IF(Table13[[#This Row],[Monthly_Income 1_5500 2_8000 3_11000 4_15000 5_20000 6_27000 7_35000 8_5000 9_51000 98_0]]=2,1,0)</f>
        <v>0</v>
      </c>
      <c r="BR747">
        <f>IF(Table13[[#This Row],[Monthly_Income 1_5500 2_8000 3_11000 4_15000 5_20000 6_27000 7_35000 8_5000 9_51000 98_0]]=3,1,0)</f>
        <v>1</v>
      </c>
      <c r="BS747">
        <f>IF(Table13[[#This Row],[Monthly_Income 1_5500 2_8000 3_11000 4_15000 5_20000 6_27000 7_35000 8_5000 9_51000 98_0]]=4,1,0)</f>
        <v>0</v>
      </c>
      <c r="BT747">
        <f>IF(Table13[[#This Row],[Monthly_Income 1_5500 2_8000 3_11000 4_15000 5_20000 6_27000 7_35000 8_5000 9_51000 98_0]]=5,1,0)</f>
        <v>0</v>
      </c>
      <c r="BU747">
        <f>IF(Table13[[#This Row],[Monthly_Income 1_5500 2_8000 3_11000 4_15000 5_20000 6_27000 7_35000 8_5000 9_51000 98_0]]=6,1,0)</f>
        <v>0</v>
      </c>
      <c r="BV747">
        <f>IF(Table13[[#This Row],[Monthly_Income 1_5500 2_8000 3_11000 4_15000 5_20000 6_27000 7_35000 8_5000 9_51000 98_0]]=7,1,0)</f>
        <v>0</v>
      </c>
      <c r="BW747">
        <f>IF(Table13[[#This Row],[Monthly_Income 1_5500 2_8000 3_11000 4_15000 5_20000 6_27000 7_35000 8_5000 9_51000 98_0]]=8,1,0)</f>
        <v>0</v>
      </c>
      <c r="BX747">
        <f>IF(Table13[[#This Row],[Monthly_Income 1_5500 2_8000 3_11000 4_15000 5_20000 6_27000 7_35000 8_5000 9_51000 98_0]]=9,1,0)</f>
        <v>0</v>
      </c>
      <c r="BY747">
        <f>IF(Table13[[#This Row],[Monthly_Income 1_5500 2_8000 3_11000 4_15000 5_20000 6_27000 7_35000 8_5000 9_51000 98_0]]=98,1,0)</f>
        <v>0</v>
      </c>
      <c r="BZ747">
        <v>4</v>
      </c>
      <c r="CA747">
        <f>IF(Table13[[#This Row],[Monthly_Household_Income]]=1,1,0)</f>
        <v>0</v>
      </c>
      <c r="CB747">
        <f>IF(Table13[[#This Row],[Monthly_Household_Income]]=2,1,0)</f>
        <v>0</v>
      </c>
      <c r="CC747">
        <f>IF(Table13[[#This Row],[Monthly_Household_Income]]=3,1,0)</f>
        <v>0</v>
      </c>
      <c r="CD747">
        <f>IF(Table13[[#This Row],[Monthly_Household_Income]]=4,1,0)</f>
        <v>1</v>
      </c>
      <c r="CE747">
        <f>IF(Table13[[#This Row],[Monthly_Household_Income]]=5,1,0)</f>
        <v>0</v>
      </c>
      <c r="CF747">
        <f>IF(Table13[[#This Row],[Monthly_Household_Income]]=6,1,0)</f>
        <v>0</v>
      </c>
      <c r="CG747">
        <f>IF(Table13[[#This Row],[Monthly_Household_Income]]=7,1,0)</f>
        <v>0</v>
      </c>
      <c r="CH747">
        <f>IF(Table13[[#This Row],[Monthly_Household_Income]]=8,1,0)</f>
        <v>0</v>
      </c>
      <c r="CI747">
        <f>IF(Table13[[#This Row],[Monthly_Household_Income]]=9,1,0)</f>
        <v>0</v>
      </c>
      <c r="CJ747">
        <f>IF(Table13[[#This Row],[Monthly_Household_Income]]=98,1,0)</f>
        <v>0</v>
      </c>
    </row>
    <row r="748" spans="1:88">
      <c r="A748">
        <v>2730</v>
      </c>
      <c r="B748" s="1">
        <v>42949</v>
      </c>
      <c r="C748" t="s">
        <v>39</v>
      </c>
      <c r="D748">
        <v>9</v>
      </c>
      <c r="E748">
        <v>9</v>
      </c>
      <c r="F748">
        <v>7</v>
      </c>
      <c r="G748">
        <v>8</v>
      </c>
      <c r="H748">
        <v>8</v>
      </c>
      <c r="I748">
        <v>7</v>
      </c>
      <c r="J748" t="s">
        <v>15</v>
      </c>
      <c r="K748">
        <v>8</v>
      </c>
      <c r="L748">
        <v>7</v>
      </c>
      <c r="M748">
        <v>9</v>
      </c>
      <c r="N748">
        <v>8</v>
      </c>
      <c r="O748">
        <v>9</v>
      </c>
      <c r="P748">
        <v>7</v>
      </c>
      <c r="Q748">
        <v>8</v>
      </c>
      <c r="R748">
        <v>8</v>
      </c>
      <c r="S748">
        <v>9</v>
      </c>
      <c r="T748">
        <v>9</v>
      </c>
      <c r="U748">
        <v>8</v>
      </c>
      <c r="V748">
        <v>9</v>
      </c>
      <c r="W748">
        <v>7</v>
      </c>
      <c r="X748">
        <v>7</v>
      </c>
      <c r="Y748">
        <v>8</v>
      </c>
      <c r="Z748">
        <v>8</v>
      </c>
      <c r="AA748">
        <v>7</v>
      </c>
      <c r="AB748">
        <v>9</v>
      </c>
      <c r="AC748">
        <v>2</v>
      </c>
      <c r="AD748">
        <f>IF(Table13[[#This Row],[payment]]=1,1,0)</f>
        <v>0</v>
      </c>
      <c r="AE748">
        <f>IF(Table13[[#This Row],[payment]]=2,1,0)</f>
        <v>1</v>
      </c>
      <c r="AF748">
        <f>IF(Table13[[#This Row],[payment]]=3,1,0)</f>
        <v>0</v>
      </c>
      <c r="AG748">
        <v>2</v>
      </c>
      <c r="AH748">
        <f>IF(Table13[[#This Row],[method_payment]]=1,1,0)</f>
        <v>0</v>
      </c>
      <c r="AI748">
        <f>IF(Table13[[#This Row],[method_payment]]=2,1,0)</f>
        <v>1</v>
      </c>
      <c r="AJ748">
        <f>IF(Table13[[#This Row],[method_payment]]=3,1,0)</f>
        <v>0</v>
      </c>
      <c r="AK748">
        <f>IF(Table13[[#This Row],[method_payment]]=5,1,0)</f>
        <v>0</v>
      </c>
      <c r="AL748">
        <f>IF(Table13[[#This Row],[method_payment]]=6,1,0)</f>
        <v>0</v>
      </c>
      <c r="AM748" t="s">
        <v>16</v>
      </c>
      <c r="AN748" t="s">
        <v>15</v>
      </c>
      <c r="AO748">
        <v>2</v>
      </c>
      <c r="AP748" s="2">
        <v>268.79000000000002</v>
      </c>
      <c r="AQ748" s="3">
        <f>IF(AND(Table13[[#This Row],[Average_amount_spent_per_visit_last_3_months]]&gt;=1,Table13[[#This Row],[Average_amount_spent_per_visit_last_3_months]]&lt;=999),1,0)</f>
        <v>1</v>
      </c>
      <c r="AR748" s="3">
        <f>IF(AND(Table13[[#This Row],[Average_amount_spent_per_visit_last_3_months]]&gt;=1000,Table13[[#This Row],[Average_amount_spent_per_visit_last_3_months]]&lt;=6700),1,0)</f>
        <v>0</v>
      </c>
      <c r="AS748">
        <v>3</v>
      </c>
      <c r="AT748">
        <v>22</v>
      </c>
      <c r="AU748">
        <f>IF(AND(Table13[[#This Row],[Age]]&gt;=18,Table13[[#This Row],[Age]]&lt;=25),1,0)</f>
        <v>1</v>
      </c>
      <c r="AV748">
        <f>IF(AND(Table13[[#This Row],[Age]]&gt;=26,Table13[[#This Row],[Age]]&lt;=35),1,0)</f>
        <v>0</v>
      </c>
      <c r="AW748">
        <f>IF(AND(Table13[[#This Row],[Age]]&gt;=36,Table13[[#This Row],[Age]]&lt;=45),1,0)</f>
        <v>0</v>
      </c>
      <c r="AX748">
        <f>IF(AND(Table13[[#This Row],[Age]]&gt;=46,Table13[[#This Row],[Age]]&lt;=55),1,0)</f>
        <v>0</v>
      </c>
      <c r="AY748">
        <f>IF(AND(Table13[[#This Row],[Age]]&gt;=56,Table13[[#This Row],[Age]]&lt;=67),1,0)</f>
        <v>0</v>
      </c>
      <c r="AZ748" t="s">
        <v>24</v>
      </c>
      <c r="BA748">
        <f>IF(Table13[[#This Row],[Marital Status]]="Married",1,0)</f>
        <v>0</v>
      </c>
      <c r="BB748">
        <f>IF(Table13[[#This Row],[Marital Status]]="Single",1,0)</f>
        <v>1</v>
      </c>
      <c r="BC748" t="s">
        <v>27</v>
      </c>
      <c r="BD748">
        <f>IF(Table13[[#This Row],[gender]]="Male",1,0)</f>
        <v>1</v>
      </c>
      <c r="BE748">
        <f>IF(Table13[[#This Row],[gender]]="Female",1,0)</f>
        <v>0</v>
      </c>
      <c r="BF748" t="s">
        <v>23</v>
      </c>
      <c r="BG748">
        <f>IF(Table13[[#This Row],[Highest level of Education]]="Did not attend school",1,0)</f>
        <v>0</v>
      </c>
      <c r="BH748">
        <f>IF(Table13[[#This Row],[Highest level of Education]]="K12 completed",1,0)</f>
        <v>0</v>
      </c>
      <c r="BI748">
        <f>IF(Table13[[#This Row],[Highest level of Education]]="High School Completed",1,0)</f>
        <v>0</v>
      </c>
      <c r="BJ748">
        <f>IF(Table13[[#This Row],[Highest level of Education]]="Technical Diploma/Partially completed College",1,0)</f>
        <v>1</v>
      </c>
      <c r="BK748">
        <f>IF(Table13[[#This Row],[Highest level of Education]]="University/College Degree",1,0)</f>
        <v>0</v>
      </c>
      <c r="BL748">
        <f>IF(Table13[[#This Row],[Highest level of Education]]="Post-graduate education",1,0)</f>
        <v>0</v>
      </c>
      <c r="BM748">
        <v>0</v>
      </c>
      <c r="BN748">
        <v>5</v>
      </c>
      <c r="BO748" t="s">
        <v>1</v>
      </c>
      <c r="BP748">
        <f>IF(Table13[[#This Row],[Monthly_Income 1_5500 2_8000 3_11000 4_15000 5_20000 6_27000 7_35000 8_5000 9_51000 98_0]]=1,1,0)</f>
        <v>0</v>
      </c>
      <c r="BQ748">
        <f>IF(Table13[[#This Row],[Monthly_Income 1_5500 2_8000 3_11000 4_15000 5_20000 6_27000 7_35000 8_5000 9_51000 98_0]]=2,1,0)</f>
        <v>0</v>
      </c>
      <c r="BR748">
        <f>IF(Table13[[#This Row],[Monthly_Income 1_5500 2_8000 3_11000 4_15000 5_20000 6_27000 7_35000 8_5000 9_51000 98_0]]=3,1,0)</f>
        <v>0</v>
      </c>
      <c r="BS748">
        <f>IF(Table13[[#This Row],[Monthly_Income 1_5500 2_8000 3_11000 4_15000 5_20000 6_27000 7_35000 8_5000 9_51000 98_0]]=4,1,0)</f>
        <v>0</v>
      </c>
      <c r="BT748">
        <f>IF(Table13[[#This Row],[Monthly_Income 1_5500 2_8000 3_11000 4_15000 5_20000 6_27000 7_35000 8_5000 9_51000 98_0]]=5,1,0)</f>
        <v>0</v>
      </c>
      <c r="BU748">
        <f>IF(Table13[[#This Row],[Monthly_Income 1_5500 2_8000 3_11000 4_15000 5_20000 6_27000 7_35000 8_5000 9_51000 98_0]]=6,1,0)</f>
        <v>0</v>
      </c>
      <c r="BV748">
        <f>IF(Table13[[#This Row],[Monthly_Income 1_5500 2_8000 3_11000 4_15000 5_20000 6_27000 7_35000 8_5000 9_51000 98_0]]=7,1,0)</f>
        <v>0</v>
      </c>
      <c r="BW748">
        <f>IF(Table13[[#This Row],[Monthly_Income 1_5500 2_8000 3_11000 4_15000 5_20000 6_27000 7_35000 8_5000 9_51000 98_0]]=8,1,0)</f>
        <v>0</v>
      </c>
      <c r="BX748">
        <f>IF(Table13[[#This Row],[Monthly_Income 1_5500 2_8000 3_11000 4_15000 5_20000 6_27000 7_35000 8_5000 9_51000 98_0]]=9,1,0)</f>
        <v>0</v>
      </c>
      <c r="BY748">
        <f>IF(Table13[[#This Row],[Monthly_Income 1_5500 2_8000 3_11000 4_15000 5_20000 6_27000 7_35000 8_5000 9_51000 98_0]]=98,1,0)</f>
        <v>0</v>
      </c>
      <c r="BZ748">
        <v>5</v>
      </c>
      <c r="CA748">
        <f>IF(Table13[[#This Row],[Monthly_Household_Income]]=1,1,0)</f>
        <v>0</v>
      </c>
      <c r="CB748">
        <f>IF(Table13[[#This Row],[Monthly_Household_Income]]=2,1,0)</f>
        <v>0</v>
      </c>
      <c r="CC748">
        <f>IF(Table13[[#This Row],[Monthly_Household_Income]]=3,1,0)</f>
        <v>0</v>
      </c>
      <c r="CD748">
        <f>IF(Table13[[#This Row],[Monthly_Household_Income]]=4,1,0)</f>
        <v>0</v>
      </c>
      <c r="CE748">
        <f>IF(Table13[[#This Row],[Monthly_Household_Income]]=5,1,0)</f>
        <v>1</v>
      </c>
      <c r="CF748">
        <f>IF(Table13[[#This Row],[Monthly_Household_Income]]=6,1,0)</f>
        <v>0</v>
      </c>
      <c r="CG748">
        <f>IF(Table13[[#This Row],[Monthly_Household_Income]]=7,1,0)</f>
        <v>0</v>
      </c>
      <c r="CH748">
        <f>IF(Table13[[#This Row],[Monthly_Household_Income]]=8,1,0)</f>
        <v>0</v>
      </c>
      <c r="CI748">
        <f>IF(Table13[[#This Row],[Monthly_Household_Income]]=9,1,0)</f>
        <v>0</v>
      </c>
      <c r="CJ748">
        <f>IF(Table13[[#This Row],[Monthly_Household_Income]]=98,1,0)</f>
        <v>0</v>
      </c>
    </row>
    <row r="749" spans="1:88">
      <c r="A749">
        <v>2731</v>
      </c>
      <c r="B749" s="1">
        <v>43000</v>
      </c>
      <c r="C749" t="s">
        <v>31</v>
      </c>
      <c r="D749">
        <v>3</v>
      </c>
      <c r="E749">
        <v>3</v>
      </c>
      <c r="F749">
        <v>3</v>
      </c>
      <c r="G749">
        <v>4</v>
      </c>
      <c r="H749">
        <v>4</v>
      </c>
      <c r="I749">
        <v>4</v>
      </c>
      <c r="J749" t="s">
        <v>15</v>
      </c>
      <c r="K749">
        <v>7</v>
      </c>
      <c r="L749">
        <v>8</v>
      </c>
      <c r="M749">
        <v>6</v>
      </c>
      <c r="N749">
        <v>8</v>
      </c>
      <c r="O749">
        <v>7</v>
      </c>
      <c r="P749">
        <v>8</v>
      </c>
      <c r="Q749">
        <v>7</v>
      </c>
      <c r="R749">
        <v>6</v>
      </c>
      <c r="S749">
        <v>7</v>
      </c>
      <c r="T749">
        <v>7</v>
      </c>
      <c r="U749">
        <v>4</v>
      </c>
      <c r="V749">
        <v>7</v>
      </c>
      <c r="W749">
        <v>6</v>
      </c>
      <c r="X749">
        <v>5</v>
      </c>
      <c r="Y749">
        <v>8</v>
      </c>
      <c r="Z749">
        <v>8</v>
      </c>
      <c r="AA749">
        <v>7</v>
      </c>
      <c r="AB749">
        <v>6</v>
      </c>
      <c r="AC749">
        <v>2</v>
      </c>
      <c r="AD749">
        <f>IF(Table13[[#This Row],[payment]]=1,1,0)</f>
        <v>0</v>
      </c>
      <c r="AE749">
        <f>IF(Table13[[#This Row],[payment]]=2,1,0)</f>
        <v>1</v>
      </c>
      <c r="AF749">
        <f>IF(Table13[[#This Row],[payment]]=3,1,0)</f>
        <v>0</v>
      </c>
      <c r="AG749">
        <v>5</v>
      </c>
      <c r="AH749">
        <f>IF(Table13[[#This Row],[method_payment]]=1,1,0)</f>
        <v>0</v>
      </c>
      <c r="AI749">
        <f>IF(Table13[[#This Row],[method_payment]]=2,1,0)</f>
        <v>0</v>
      </c>
      <c r="AJ749">
        <f>IF(Table13[[#This Row],[method_payment]]=3,1,0)</f>
        <v>0</v>
      </c>
      <c r="AK749">
        <f>IF(Table13[[#This Row],[method_payment]]=5,1,0)</f>
        <v>1</v>
      </c>
      <c r="AL749">
        <f>IF(Table13[[#This Row],[method_payment]]=6,1,0)</f>
        <v>0</v>
      </c>
      <c r="AM749" t="s">
        <v>16</v>
      </c>
      <c r="AN749" t="s">
        <v>16</v>
      </c>
      <c r="AO749">
        <v>1</v>
      </c>
      <c r="AP749" s="2">
        <v>388.33</v>
      </c>
      <c r="AQ749" s="3">
        <f>IF(AND(Table13[[#This Row],[Average_amount_spent_per_visit_last_3_months]]&gt;=1,Table13[[#This Row],[Average_amount_spent_per_visit_last_3_months]]&lt;=999),1,0)</f>
        <v>1</v>
      </c>
      <c r="AR749" s="3">
        <f>IF(AND(Table13[[#This Row],[Average_amount_spent_per_visit_last_3_months]]&gt;=1000,Table13[[#This Row],[Average_amount_spent_per_visit_last_3_months]]&lt;=6700),1,0)</f>
        <v>0</v>
      </c>
      <c r="AS749">
        <v>1</v>
      </c>
      <c r="AT749">
        <v>27</v>
      </c>
      <c r="AU749">
        <f>IF(AND(Table13[[#This Row],[Age]]&gt;=18,Table13[[#This Row],[Age]]&lt;=25),1,0)</f>
        <v>0</v>
      </c>
      <c r="AV749">
        <f>IF(AND(Table13[[#This Row],[Age]]&gt;=26,Table13[[#This Row],[Age]]&lt;=35),1,0)</f>
        <v>1</v>
      </c>
      <c r="AW749">
        <f>IF(AND(Table13[[#This Row],[Age]]&gt;=36,Table13[[#This Row],[Age]]&lt;=45),1,0)</f>
        <v>0</v>
      </c>
      <c r="AX749">
        <f>IF(AND(Table13[[#This Row],[Age]]&gt;=46,Table13[[#This Row],[Age]]&lt;=55),1,0)</f>
        <v>0</v>
      </c>
      <c r="AY749">
        <f>IF(AND(Table13[[#This Row],[Age]]&gt;=56,Table13[[#This Row],[Age]]&lt;=67),1,0)</f>
        <v>0</v>
      </c>
      <c r="AZ749" t="s">
        <v>24</v>
      </c>
      <c r="BA749">
        <f>IF(Table13[[#This Row],[Marital Status]]="Married",1,0)</f>
        <v>0</v>
      </c>
      <c r="BB749">
        <f>IF(Table13[[#This Row],[Marital Status]]="Single",1,0)</f>
        <v>1</v>
      </c>
      <c r="BC749" t="s">
        <v>27</v>
      </c>
      <c r="BD749">
        <f>IF(Table13[[#This Row],[gender]]="Male",1,0)</f>
        <v>1</v>
      </c>
      <c r="BE749">
        <f>IF(Table13[[#This Row],[gender]]="Female",1,0)</f>
        <v>0</v>
      </c>
      <c r="BF749" t="s">
        <v>19</v>
      </c>
      <c r="BG749">
        <f>IF(Table13[[#This Row],[Highest level of Education]]="Did not attend school",1,0)</f>
        <v>0</v>
      </c>
      <c r="BH749">
        <f>IF(Table13[[#This Row],[Highest level of Education]]="K12 completed",1,0)</f>
        <v>0</v>
      </c>
      <c r="BI749">
        <f>IF(Table13[[#This Row],[Highest level of Education]]="High School Completed",1,0)</f>
        <v>0</v>
      </c>
      <c r="BJ749">
        <f>IF(Table13[[#This Row],[Highest level of Education]]="Technical Diploma/Partially completed College",1,0)</f>
        <v>0</v>
      </c>
      <c r="BK749">
        <f>IF(Table13[[#This Row],[Highest level of Education]]="University/College Degree",1,0)</f>
        <v>1</v>
      </c>
      <c r="BL749">
        <f>IF(Table13[[#This Row],[Highest level of Education]]="Post-graduate education",1,0)</f>
        <v>0</v>
      </c>
      <c r="BM749">
        <v>0</v>
      </c>
      <c r="BN749">
        <v>1</v>
      </c>
      <c r="BO749">
        <v>3</v>
      </c>
      <c r="BP749">
        <f>IF(Table13[[#This Row],[Monthly_Income 1_5500 2_8000 3_11000 4_15000 5_20000 6_27000 7_35000 8_5000 9_51000 98_0]]=1,1,0)</f>
        <v>0</v>
      </c>
      <c r="BQ749">
        <f>IF(Table13[[#This Row],[Monthly_Income 1_5500 2_8000 3_11000 4_15000 5_20000 6_27000 7_35000 8_5000 9_51000 98_0]]=2,1,0)</f>
        <v>0</v>
      </c>
      <c r="BR749">
        <f>IF(Table13[[#This Row],[Monthly_Income 1_5500 2_8000 3_11000 4_15000 5_20000 6_27000 7_35000 8_5000 9_51000 98_0]]=3,1,0)</f>
        <v>1</v>
      </c>
      <c r="BS749">
        <f>IF(Table13[[#This Row],[Monthly_Income 1_5500 2_8000 3_11000 4_15000 5_20000 6_27000 7_35000 8_5000 9_51000 98_0]]=4,1,0)</f>
        <v>0</v>
      </c>
      <c r="BT749">
        <f>IF(Table13[[#This Row],[Monthly_Income 1_5500 2_8000 3_11000 4_15000 5_20000 6_27000 7_35000 8_5000 9_51000 98_0]]=5,1,0)</f>
        <v>0</v>
      </c>
      <c r="BU749">
        <f>IF(Table13[[#This Row],[Monthly_Income 1_5500 2_8000 3_11000 4_15000 5_20000 6_27000 7_35000 8_5000 9_51000 98_0]]=6,1,0)</f>
        <v>0</v>
      </c>
      <c r="BV749">
        <f>IF(Table13[[#This Row],[Monthly_Income 1_5500 2_8000 3_11000 4_15000 5_20000 6_27000 7_35000 8_5000 9_51000 98_0]]=7,1,0)</f>
        <v>0</v>
      </c>
      <c r="BW749">
        <f>IF(Table13[[#This Row],[Monthly_Income 1_5500 2_8000 3_11000 4_15000 5_20000 6_27000 7_35000 8_5000 9_51000 98_0]]=8,1,0)</f>
        <v>0</v>
      </c>
      <c r="BX749">
        <f>IF(Table13[[#This Row],[Monthly_Income 1_5500 2_8000 3_11000 4_15000 5_20000 6_27000 7_35000 8_5000 9_51000 98_0]]=9,1,0)</f>
        <v>0</v>
      </c>
      <c r="BY749">
        <f>IF(Table13[[#This Row],[Monthly_Income 1_5500 2_8000 3_11000 4_15000 5_20000 6_27000 7_35000 8_5000 9_51000 98_0]]=98,1,0)</f>
        <v>0</v>
      </c>
      <c r="BZ749">
        <v>6</v>
      </c>
      <c r="CA749">
        <f>IF(Table13[[#This Row],[Monthly_Household_Income]]=1,1,0)</f>
        <v>0</v>
      </c>
      <c r="CB749">
        <f>IF(Table13[[#This Row],[Monthly_Household_Income]]=2,1,0)</f>
        <v>0</v>
      </c>
      <c r="CC749">
        <f>IF(Table13[[#This Row],[Monthly_Household_Income]]=3,1,0)</f>
        <v>0</v>
      </c>
      <c r="CD749">
        <f>IF(Table13[[#This Row],[Monthly_Household_Income]]=4,1,0)</f>
        <v>0</v>
      </c>
      <c r="CE749">
        <f>IF(Table13[[#This Row],[Monthly_Household_Income]]=5,1,0)</f>
        <v>0</v>
      </c>
      <c r="CF749">
        <f>IF(Table13[[#This Row],[Monthly_Household_Income]]=6,1,0)</f>
        <v>1</v>
      </c>
      <c r="CG749">
        <f>IF(Table13[[#This Row],[Monthly_Household_Income]]=7,1,0)</f>
        <v>0</v>
      </c>
      <c r="CH749">
        <f>IF(Table13[[#This Row],[Monthly_Household_Income]]=8,1,0)</f>
        <v>0</v>
      </c>
      <c r="CI749">
        <f>IF(Table13[[#This Row],[Monthly_Household_Income]]=9,1,0)</f>
        <v>0</v>
      </c>
      <c r="CJ749">
        <f>IF(Table13[[#This Row],[Monthly_Household_Income]]=98,1,0)</f>
        <v>0</v>
      </c>
    </row>
    <row r="750" spans="1:88">
      <c r="A750">
        <v>2739</v>
      </c>
      <c r="B750" s="1">
        <v>43251</v>
      </c>
      <c r="C750" t="s">
        <v>31</v>
      </c>
      <c r="D750">
        <v>9</v>
      </c>
      <c r="E750">
        <v>10</v>
      </c>
      <c r="F750">
        <v>8</v>
      </c>
      <c r="G750">
        <v>9</v>
      </c>
      <c r="H750">
        <v>10</v>
      </c>
      <c r="I750">
        <v>9</v>
      </c>
      <c r="J750" t="s">
        <v>15</v>
      </c>
      <c r="K750">
        <v>8</v>
      </c>
      <c r="L750">
        <v>10</v>
      </c>
      <c r="M750">
        <v>9</v>
      </c>
      <c r="N750">
        <v>9</v>
      </c>
      <c r="O750">
        <v>10</v>
      </c>
      <c r="P750">
        <v>8</v>
      </c>
      <c r="Q750">
        <v>10</v>
      </c>
      <c r="R750">
        <v>9</v>
      </c>
      <c r="S750">
        <v>10</v>
      </c>
      <c r="T750">
        <v>8</v>
      </c>
      <c r="U750">
        <v>10</v>
      </c>
      <c r="V750">
        <v>9</v>
      </c>
      <c r="W750">
        <v>9</v>
      </c>
      <c r="X750">
        <v>10</v>
      </c>
      <c r="Y750">
        <v>8</v>
      </c>
      <c r="Z750">
        <v>8</v>
      </c>
      <c r="AA750">
        <v>10</v>
      </c>
      <c r="AB750">
        <v>9</v>
      </c>
      <c r="AC750">
        <v>1</v>
      </c>
      <c r="AD750">
        <f>IF(Table13[[#This Row],[payment]]=1,1,0)</f>
        <v>1</v>
      </c>
      <c r="AE750">
        <f>IF(Table13[[#This Row],[payment]]=2,1,0)</f>
        <v>0</v>
      </c>
      <c r="AF750">
        <f>IF(Table13[[#This Row],[payment]]=3,1,0)</f>
        <v>0</v>
      </c>
      <c r="AG750">
        <v>6</v>
      </c>
      <c r="AH750">
        <f>IF(Table13[[#This Row],[method_payment]]=1,1,0)</f>
        <v>0</v>
      </c>
      <c r="AI750">
        <f>IF(Table13[[#This Row],[method_payment]]=2,1,0)</f>
        <v>0</v>
      </c>
      <c r="AJ750">
        <f>IF(Table13[[#This Row],[method_payment]]=3,1,0)</f>
        <v>0</v>
      </c>
      <c r="AK750">
        <f>IF(Table13[[#This Row],[method_payment]]=5,1,0)</f>
        <v>0</v>
      </c>
      <c r="AL750">
        <f>IF(Table13[[#This Row],[method_payment]]=6,1,0)</f>
        <v>1</v>
      </c>
      <c r="AM750" t="s">
        <v>16</v>
      </c>
      <c r="AN750" t="s">
        <v>16</v>
      </c>
      <c r="AO750">
        <v>3</v>
      </c>
      <c r="AP750" s="2">
        <v>73.23</v>
      </c>
      <c r="AQ750" s="3">
        <f>IF(AND(Table13[[#This Row],[Average_amount_spent_per_visit_last_3_months]]&gt;=1,Table13[[#This Row],[Average_amount_spent_per_visit_last_3_months]]&lt;=999),1,0)</f>
        <v>1</v>
      </c>
      <c r="AR750" s="3">
        <f>IF(AND(Table13[[#This Row],[Average_amount_spent_per_visit_last_3_months]]&gt;=1000,Table13[[#This Row],[Average_amount_spent_per_visit_last_3_months]]&lt;=6700),1,0)</f>
        <v>0</v>
      </c>
      <c r="AS750">
        <v>2</v>
      </c>
      <c r="AT750">
        <v>43</v>
      </c>
      <c r="AU750">
        <f>IF(AND(Table13[[#This Row],[Age]]&gt;=18,Table13[[#This Row],[Age]]&lt;=25),1,0)</f>
        <v>0</v>
      </c>
      <c r="AV750">
        <f>IF(AND(Table13[[#This Row],[Age]]&gt;=26,Table13[[#This Row],[Age]]&lt;=35),1,0)</f>
        <v>0</v>
      </c>
      <c r="AW750">
        <f>IF(AND(Table13[[#This Row],[Age]]&gt;=36,Table13[[#This Row],[Age]]&lt;=45),1,0)</f>
        <v>1</v>
      </c>
      <c r="AX750">
        <f>IF(AND(Table13[[#This Row],[Age]]&gt;=46,Table13[[#This Row],[Age]]&lt;=55),1,0)</f>
        <v>0</v>
      </c>
      <c r="AY750">
        <f>IF(AND(Table13[[#This Row],[Age]]&gt;=56,Table13[[#This Row],[Age]]&lt;=67),1,0)</f>
        <v>0</v>
      </c>
      <c r="AZ750" t="s">
        <v>25</v>
      </c>
      <c r="BA750">
        <f>IF(Table13[[#This Row],[Marital Status]]="Married",1,0)</f>
        <v>1</v>
      </c>
      <c r="BB750">
        <f>IF(Table13[[#This Row],[Marital Status]]="Single",1,0)</f>
        <v>0</v>
      </c>
      <c r="BC750" t="s">
        <v>28</v>
      </c>
      <c r="BD750">
        <f>IF(Table13[[#This Row],[gender]]="Male",1,0)</f>
        <v>0</v>
      </c>
      <c r="BE750">
        <f>IF(Table13[[#This Row],[gender]]="Female",1,0)</f>
        <v>1</v>
      </c>
      <c r="BF750" t="s">
        <v>20</v>
      </c>
      <c r="BG750">
        <f>IF(Table13[[#This Row],[Highest level of Education]]="Did not attend school",1,0)</f>
        <v>0</v>
      </c>
      <c r="BH750">
        <f>IF(Table13[[#This Row],[Highest level of Education]]="K12 completed",1,0)</f>
        <v>0</v>
      </c>
      <c r="BI750">
        <f>IF(Table13[[#This Row],[Highest level of Education]]="High School Completed",1,0)</f>
        <v>1</v>
      </c>
      <c r="BJ750">
        <f>IF(Table13[[#This Row],[Highest level of Education]]="Technical Diploma/Partially completed College",1,0)</f>
        <v>0</v>
      </c>
      <c r="BK750">
        <f>IF(Table13[[#This Row],[Highest level of Education]]="University/College Degree",1,0)</f>
        <v>0</v>
      </c>
      <c r="BL750">
        <f>IF(Table13[[#This Row],[Highest level of Education]]="Post-graduate education",1,0)</f>
        <v>0</v>
      </c>
      <c r="BM750">
        <v>2</v>
      </c>
      <c r="BN750">
        <v>1</v>
      </c>
      <c r="BO750">
        <v>2</v>
      </c>
      <c r="BP750">
        <f>IF(Table13[[#This Row],[Monthly_Income 1_5500 2_8000 3_11000 4_15000 5_20000 6_27000 7_35000 8_5000 9_51000 98_0]]=1,1,0)</f>
        <v>0</v>
      </c>
      <c r="BQ750">
        <f>IF(Table13[[#This Row],[Monthly_Income 1_5500 2_8000 3_11000 4_15000 5_20000 6_27000 7_35000 8_5000 9_51000 98_0]]=2,1,0)</f>
        <v>1</v>
      </c>
      <c r="BR750">
        <f>IF(Table13[[#This Row],[Monthly_Income 1_5500 2_8000 3_11000 4_15000 5_20000 6_27000 7_35000 8_5000 9_51000 98_0]]=3,1,0)</f>
        <v>0</v>
      </c>
      <c r="BS750">
        <f>IF(Table13[[#This Row],[Monthly_Income 1_5500 2_8000 3_11000 4_15000 5_20000 6_27000 7_35000 8_5000 9_51000 98_0]]=4,1,0)</f>
        <v>0</v>
      </c>
      <c r="BT750">
        <f>IF(Table13[[#This Row],[Monthly_Income 1_5500 2_8000 3_11000 4_15000 5_20000 6_27000 7_35000 8_5000 9_51000 98_0]]=5,1,0)</f>
        <v>0</v>
      </c>
      <c r="BU750">
        <f>IF(Table13[[#This Row],[Monthly_Income 1_5500 2_8000 3_11000 4_15000 5_20000 6_27000 7_35000 8_5000 9_51000 98_0]]=6,1,0)</f>
        <v>0</v>
      </c>
      <c r="BV750">
        <f>IF(Table13[[#This Row],[Monthly_Income 1_5500 2_8000 3_11000 4_15000 5_20000 6_27000 7_35000 8_5000 9_51000 98_0]]=7,1,0)</f>
        <v>0</v>
      </c>
      <c r="BW750">
        <f>IF(Table13[[#This Row],[Monthly_Income 1_5500 2_8000 3_11000 4_15000 5_20000 6_27000 7_35000 8_5000 9_51000 98_0]]=8,1,0)</f>
        <v>0</v>
      </c>
      <c r="BX750">
        <f>IF(Table13[[#This Row],[Monthly_Income 1_5500 2_8000 3_11000 4_15000 5_20000 6_27000 7_35000 8_5000 9_51000 98_0]]=9,1,0)</f>
        <v>0</v>
      </c>
      <c r="BY750">
        <f>IF(Table13[[#This Row],[Monthly_Income 1_5500 2_8000 3_11000 4_15000 5_20000 6_27000 7_35000 8_5000 9_51000 98_0]]=98,1,0)</f>
        <v>0</v>
      </c>
      <c r="BZ750">
        <v>4</v>
      </c>
      <c r="CA750">
        <f>IF(Table13[[#This Row],[Monthly_Household_Income]]=1,1,0)</f>
        <v>0</v>
      </c>
      <c r="CB750">
        <f>IF(Table13[[#This Row],[Monthly_Household_Income]]=2,1,0)</f>
        <v>0</v>
      </c>
      <c r="CC750">
        <f>IF(Table13[[#This Row],[Monthly_Household_Income]]=3,1,0)</f>
        <v>0</v>
      </c>
      <c r="CD750">
        <f>IF(Table13[[#This Row],[Monthly_Household_Income]]=4,1,0)</f>
        <v>1</v>
      </c>
      <c r="CE750">
        <f>IF(Table13[[#This Row],[Monthly_Household_Income]]=5,1,0)</f>
        <v>0</v>
      </c>
      <c r="CF750">
        <f>IF(Table13[[#This Row],[Monthly_Household_Income]]=6,1,0)</f>
        <v>0</v>
      </c>
      <c r="CG750">
        <f>IF(Table13[[#This Row],[Monthly_Household_Income]]=7,1,0)</f>
        <v>0</v>
      </c>
      <c r="CH750">
        <f>IF(Table13[[#This Row],[Monthly_Household_Income]]=8,1,0)</f>
        <v>0</v>
      </c>
      <c r="CI750">
        <f>IF(Table13[[#This Row],[Monthly_Household_Income]]=9,1,0)</f>
        <v>0</v>
      </c>
      <c r="CJ750">
        <f>IF(Table13[[#This Row],[Monthly_Household_Income]]=98,1,0)</f>
        <v>0</v>
      </c>
    </row>
    <row r="751" spans="1:88">
      <c r="A751">
        <v>2740</v>
      </c>
      <c r="B751" s="1">
        <v>43161</v>
      </c>
      <c r="C751" t="s">
        <v>35</v>
      </c>
      <c r="D751">
        <v>7</v>
      </c>
      <c r="E751">
        <v>7</v>
      </c>
      <c r="F751">
        <v>8</v>
      </c>
      <c r="G751">
        <v>7</v>
      </c>
      <c r="H751">
        <v>6</v>
      </c>
      <c r="I751">
        <v>8</v>
      </c>
      <c r="J751" t="s">
        <v>15</v>
      </c>
      <c r="K751">
        <v>6</v>
      </c>
      <c r="L751">
        <v>7</v>
      </c>
      <c r="M751">
        <v>7</v>
      </c>
      <c r="N751">
        <v>6</v>
      </c>
      <c r="O751">
        <v>8</v>
      </c>
      <c r="P751">
        <v>8</v>
      </c>
      <c r="Q751">
        <v>7</v>
      </c>
      <c r="R751">
        <v>8</v>
      </c>
      <c r="S751">
        <v>7</v>
      </c>
      <c r="T751">
        <v>7</v>
      </c>
      <c r="U751">
        <v>6</v>
      </c>
      <c r="V751">
        <v>6</v>
      </c>
      <c r="W751">
        <v>7</v>
      </c>
      <c r="X751">
        <v>7</v>
      </c>
      <c r="Y751">
        <v>6</v>
      </c>
      <c r="Z751">
        <v>8</v>
      </c>
      <c r="AA751">
        <v>7</v>
      </c>
      <c r="AB751">
        <v>7</v>
      </c>
      <c r="AC751">
        <v>1</v>
      </c>
      <c r="AD751">
        <f>IF(Table13[[#This Row],[payment]]=1,1,0)</f>
        <v>1</v>
      </c>
      <c r="AE751">
        <f>IF(Table13[[#This Row],[payment]]=2,1,0)</f>
        <v>0</v>
      </c>
      <c r="AF751">
        <f>IF(Table13[[#This Row],[payment]]=3,1,0)</f>
        <v>0</v>
      </c>
      <c r="AG751">
        <v>1</v>
      </c>
      <c r="AH751">
        <f>IF(Table13[[#This Row],[method_payment]]=1,1,0)</f>
        <v>1</v>
      </c>
      <c r="AI751">
        <f>IF(Table13[[#This Row],[method_payment]]=2,1,0)</f>
        <v>0</v>
      </c>
      <c r="AJ751">
        <f>IF(Table13[[#This Row],[method_payment]]=3,1,0)</f>
        <v>0</v>
      </c>
      <c r="AK751">
        <f>IF(Table13[[#This Row],[method_payment]]=5,1,0)</f>
        <v>0</v>
      </c>
      <c r="AL751">
        <f>IF(Table13[[#This Row],[method_payment]]=6,1,0)</f>
        <v>0</v>
      </c>
      <c r="AM751" t="s">
        <v>16</v>
      </c>
      <c r="AN751" t="s">
        <v>16</v>
      </c>
      <c r="AO751">
        <v>5</v>
      </c>
      <c r="AP751" s="2">
        <v>116.43</v>
      </c>
      <c r="AQ751" s="3">
        <f>IF(AND(Table13[[#This Row],[Average_amount_spent_per_visit_last_3_months]]&gt;=1,Table13[[#This Row],[Average_amount_spent_per_visit_last_3_months]]&lt;=999),1,0)</f>
        <v>1</v>
      </c>
      <c r="AR751" s="3">
        <f>IF(AND(Table13[[#This Row],[Average_amount_spent_per_visit_last_3_months]]&gt;=1000,Table13[[#This Row],[Average_amount_spent_per_visit_last_3_months]]&lt;=6700),1,0)</f>
        <v>0</v>
      </c>
      <c r="AS751">
        <v>1</v>
      </c>
      <c r="AT751">
        <v>32</v>
      </c>
      <c r="AU751">
        <f>IF(AND(Table13[[#This Row],[Age]]&gt;=18,Table13[[#This Row],[Age]]&lt;=25),1,0)</f>
        <v>0</v>
      </c>
      <c r="AV751">
        <f>IF(AND(Table13[[#This Row],[Age]]&gt;=26,Table13[[#This Row],[Age]]&lt;=35),1,0)</f>
        <v>1</v>
      </c>
      <c r="AW751">
        <f>IF(AND(Table13[[#This Row],[Age]]&gt;=36,Table13[[#This Row],[Age]]&lt;=45),1,0)</f>
        <v>0</v>
      </c>
      <c r="AX751">
        <f>IF(AND(Table13[[#This Row],[Age]]&gt;=46,Table13[[#This Row],[Age]]&lt;=55),1,0)</f>
        <v>0</v>
      </c>
      <c r="AY751">
        <f>IF(AND(Table13[[#This Row],[Age]]&gt;=56,Table13[[#This Row],[Age]]&lt;=67),1,0)</f>
        <v>0</v>
      </c>
      <c r="AZ751" t="s">
        <v>25</v>
      </c>
      <c r="BA751">
        <f>IF(Table13[[#This Row],[Marital Status]]="Married",1,0)</f>
        <v>1</v>
      </c>
      <c r="BB751">
        <f>IF(Table13[[#This Row],[Marital Status]]="Single",1,0)</f>
        <v>0</v>
      </c>
      <c r="BC751" t="s">
        <v>28</v>
      </c>
      <c r="BD751">
        <f>IF(Table13[[#This Row],[gender]]="Male",1,0)</f>
        <v>0</v>
      </c>
      <c r="BE751">
        <f>IF(Table13[[#This Row],[gender]]="Female",1,0)</f>
        <v>1</v>
      </c>
      <c r="BF751" t="s">
        <v>23</v>
      </c>
      <c r="BG751">
        <f>IF(Table13[[#This Row],[Highest level of Education]]="Did not attend school",1,0)</f>
        <v>0</v>
      </c>
      <c r="BH751">
        <f>IF(Table13[[#This Row],[Highest level of Education]]="K12 completed",1,0)</f>
        <v>0</v>
      </c>
      <c r="BI751">
        <f>IF(Table13[[#This Row],[Highest level of Education]]="High School Completed",1,0)</f>
        <v>0</v>
      </c>
      <c r="BJ751">
        <f>IF(Table13[[#This Row],[Highest level of Education]]="Technical Diploma/Partially completed College",1,0)</f>
        <v>1</v>
      </c>
      <c r="BK751">
        <f>IF(Table13[[#This Row],[Highest level of Education]]="University/College Degree",1,0)</f>
        <v>0</v>
      </c>
      <c r="BL751">
        <f>IF(Table13[[#This Row],[Highest level of Education]]="Post-graduate education",1,0)</f>
        <v>0</v>
      </c>
      <c r="BM751">
        <v>3</v>
      </c>
      <c r="BN751">
        <v>1</v>
      </c>
      <c r="BO751">
        <v>2</v>
      </c>
      <c r="BP751">
        <f>IF(Table13[[#This Row],[Monthly_Income 1_5500 2_8000 3_11000 4_15000 5_20000 6_27000 7_35000 8_5000 9_51000 98_0]]=1,1,0)</f>
        <v>0</v>
      </c>
      <c r="BQ751">
        <f>IF(Table13[[#This Row],[Monthly_Income 1_5500 2_8000 3_11000 4_15000 5_20000 6_27000 7_35000 8_5000 9_51000 98_0]]=2,1,0)</f>
        <v>1</v>
      </c>
      <c r="BR751">
        <f>IF(Table13[[#This Row],[Monthly_Income 1_5500 2_8000 3_11000 4_15000 5_20000 6_27000 7_35000 8_5000 9_51000 98_0]]=3,1,0)</f>
        <v>0</v>
      </c>
      <c r="BS751">
        <f>IF(Table13[[#This Row],[Monthly_Income 1_5500 2_8000 3_11000 4_15000 5_20000 6_27000 7_35000 8_5000 9_51000 98_0]]=4,1,0)</f>
        <v>0</v>
      </c>
      <c r="BT751">
        <f>IF(Table13[[#This Row],[Monthly_Income 1_5500 2_8000 3_11000 4_15000 5_20000 6_27000 7_35000 8_5000 9_51000 98_0]]=5,1,0)</f>
        <v>0</v>
      </c>
      <c r="BU751">
        <f>IF(Table13[[#This Row],[Monthly_Income 1_5500 2_8000 3_11000 4_15000 5_20000 6_27000 7_35000 8_5000 9_51000 98_0]]=6,1,0)</f>
        <v>0</v>
      </c>
      <c r="BV751">
        <f>IF(Table13[[#This Row],[Monthly_Income 1_5500 2_8000 3_11000 4_15000 5_20000 6_27000 7_35000 8_5000 9_51000 98_0]]=7,1,0)</f>
        <v>0</v>
      </c>
      <c r="BW751">
        <f>IF(Table13[[#This Row],[Monthly_Income 1_5500 2_8000 3_11000 4_15000 5_20000 6_27000 7_35000 8_5000 9_51000 98_0]]=8,1,0)</f>
        <v>0</v>
      </c>
      <c r="BX751">
        <f>IF(Table13[[#This Row],[Monthly_Income 1_5500 2_8000 3_11000 4_15000 5_20000 6_27000 7_35000 8_5000 9_51000 98_0]]=9,1,0)</f>
        <v>0</v>
      </c>
      <c r="BY751">
        <f>IF(Table13[[#This Row],[Monthly_Income 1_5500 2_8000 3_11000 4_15000 5_20000 6_27000 7_35000 8_5000 9_51000 98_0]]=98,1,0)</f>
        <v>0</v>
      </c>
      <c r="BZ751">
        <v>5</v>
      </c>
      <c r="CA751">
        <f>IF(Table13[[#This Row],[Monthly_Household_Income]]=1,1,0)</f>
        <v>0</v>
      </c>
      <c r="CB751">
        <f>IF(Table13[[#This Row],[Monthly_Household_Income]]=2,1,0)</f>
        <v>0</v>
      </c>
      <c r="CC751">
        <f>IF(Table13[[#This Row],[Monthly_Household_Income]]=3,1,0)</f>
        <v>0</v>
      </c>
      <c r="CD751">
        <f>IF(Table13[[#This Row],[Monthly_Household_Income]]=4,1,0)</f>
        <v>0</v>
      </c>
      <c r="CE751">
        <f>IF(Table13[[#This Row],[Monthly_Household_Income]]=5,1,0)</f>
        <v>1</v>
      </c>
      <c r="CF751">
        <f>IF(Table13[[#This Row],[Monthly_Household_Income]]=6,1,0)</f>
        <v>0</v>
      </c>
      <c r="CG751">
        <f>IF(Table13[[#This Row],[Monthly_Household_Income]]=7,1,0)</f>
        <v>0</v>
      </c>
      <c r="CH751">
        <f>IF(Table13[[#This Row],[Monthly_Household_Income]]=8,1,0)</f>
        <v>0</v>
      </c>
      <c r="CI751">
        <f>IF(Table13[[#This Row],[Monthly_Household_Income]]=9,1,0)</f>
        <v>0</v>
      </c>
      <c r="CJ751">
        <f>IF(Table13[[#This Row],[Monthly_Household_Income]]=98,1,0)</f>
        <v>0</v>
      </c>
    </row>
    <row r="752" spans="1:88">
      <c r="A752">
        <v>2743</v>
      </c>
      <c r="B752" s="1">
        <v>42919</v>
      </c>
      <c r="C752" t="s">
        <v>33</v>
      </c>
      <c r="D752">
        <v>6</v>
      </c>
      <c r="E752">
        <v>7</v>
      </c>
      <c r="F752">
        <v>8</v>
      </c>
      <c r="G752">
        <v>8</v>
      </c>
      <c r="H752">
        <v>7</v>
      </c>
      <c r="I752">
        <v>8</v>
      </c>
      <c r="J752" t="s">
        <v>15</v>
      </c>
      <c r="K752">
        <v>9</v>
      </c>
      <c r="L752">
        <v>7</v>
      </c>
      <c r="M752">
        <v>9</v>
      </c>
      <c r="N752">
        <v>8</v>
      </c>
      <c r="O752">
        <v>8</v>
      </c>
      <c r="P752">
        <v>10</v>
      </c>
      <c r="Q752">
        <v>6</v>
      </c>
      <c r="R752">
        <v>9</v>
      </c>
      <c r="S752">
        <v>8</v>
      </c>
      <c r="T752">
        <v>8</v>
      </c>
      <c r="U752">
        <v>9</v>
      </c>
      <c r="V752">
        <v>7</v>
      </c>
      <c r="W752">
        <v>6</v>
      </c>
      <c r="X752">
        <v>8</v>
      </c>
      <c r="Y752">
        <v>9</v>
      </c>
      <c r="Z752">
        <v>8</v>
      </c>
      <c r="AA752">
        <v>9</v>
      </c>
      <c r="AB752">
        <v>8</v>
      </c>
      <c r="AC752">
        <v>2</v>
      </c>
      <c r="AD752">
        <f>IF(Table13[[#This Row],[payment]]=1,1,0)</f>
        <v>0</v>
      </c>
      <c r="AE752">
        <f>IF(Table13[[#This Row],[payment]]=2,1,0)</f>
        <v>1</v>
      </c>
      <c r="AF752">
        <f>IF(Table13[[#This Row],[payment]]=3,1,0)</f>
        <v>0</v>
      </c>
      <c r="AG752">
        <v>1</v>
      </c>
      <c r="AH752">
        <f>IF(Table13[[#This Row],[method_payment]]=1,1,0)</f>
        <v>1</v>
      </c>
      <c r="AI752">
        <f>IF(Table13[[#This Row],[method_payment]]=2,1,0)</f>
        <v>0</v>
      </c>
      <c r="AJ752">
        <f>IF(Table13[[#This Row],[method_payment]]=3,1,0)</f>
        <v>0</v>
      </c>
      <c r="AK752">
        <f>IF(Table13[[#This Row],[method_payment]]=5,1,0)</f>
        <v>0</v>
      </c>
      <c r="AL752">
        <f>IF(Table13[[#This Row],[method_payment]]=6,1,0)</f>
        <v>0</v>
      </c>
      <c r="AM752" t="s">
        <v>16</v>
      </c>
      <c r="AN752" t="s">
        <v>15</v>
      </c>
      <c r="AO752">
        <v>4</v>
      </c>
      <c r="AP752" s="2">
        <v>272.27999999999997</v>
      </c>
      <c r="AQ752" s="3">
        <f>IF(AND(Table13[[#This Row],[Average_amount_spent_per_visit_last_3_months]]&gt;=1,Table13[[#This Row],[Average_amount_spent_per_visit_last_3_months]]&lt;=999),1,0)</f>
        <v>1</v>
      </c>
      <c r="AR752" s="3">
        <f>IF(AND(Table13[[#This Row],[Average_amount_spent_per_visit_last_3_months]]&gt;=1000,Table13[[#This Row],[Average_amount_spent_per_visit_last_3_months]]&lt;=6700),1,0)</f>
        <v>0</v>
      </c>
      <c r="AS752">
        <v>3</v>
      </c>
      <c r="AT752">
        <v>31</v>
      </c>
      <c r="AU752">
        <f>IF(AND(Table13[[#This Row],[Age]]&gt;=18,Table13[[#This Row],[Age]]&lt;=25),1,0)</f>
        <v>0</v>
      </c>
      <c r="AV752">
        <f>IF(AND(Table13[[#This Row],[Age]]&gt;=26,Table13[[#This Row],[Age]]&lt;=35),1,0)</f>
        <v>1</v>
      </c>
      <c r="AW752">
        <f>IF(AND(Table13[[#This Row],[Age]]&gt;=36,Table13[[#This Row],[Age]]&lt;=45),1,0)</f>
        <v>0</v>
      </c>
      <c r="AX752">
        <f>IF(AND(Table13[[#This Row],[Age]]&gt;=46,Table13[[#This Row],[Age]]&lt;=55),1,0)</f>
        <v>0</v>
      </c>
      <c r="AY752">
        <f>IF(AND(Table13[[#This Row],[Age]]&gt;=56,Table13[[#This Row],[Age]]&lt;=67),1,0)</f>
        <v>0</v>
      </c>
      <c r="AZ752" t="s">
        <v>25</v>
      </c>
      <c r="BA752">
        <f>IF(Table13[[#This Row],[Marital Status]]="Married",1,0)</f>
        <v>1</v>
      </c>
      <c r="BB752">
        <f>IF(Table13[[#This Row],[Marital Status]]="Single",1,0)</f>
        <v>0</v>
      </c>
      <c r="BC752" t="s">
        <v>28</v>
      </c>
      <c r="BD752">
        <f>IF(Table13[[#This Row],[gender]]="Male",1,0)</f>
        <v>0</v>
      </c>
      <c r="BE752">
        <f>IF(Table13[[#This Row],[gender]]="Female",1,0)</f>
        <v>1</v>
      </c>
      <c r="BF752" t="s">
        <v>18</v>
      </c>
      <c r="BG752">
        <f>IF(Table13[[#This Row],[Highest level of Education]]="Did not attend school",1,0)</f>
        <v>0</v>
      </c>
      <c r="BH752">
        <f>IF(Table13[[#This Row],[Highest level of Education]]="K12 completed",1,0)</f>
        <v>0</v>
      </c>
      <c r="BI752">
        <f>IF(Table13[[#This Row],[Highest level of Education]]="High School Completed",1,0)</f>
        <v>0</v>
      </c>
      <c r="BJ752">
        <f>IF(Table13[[#This Row],[Highest level of Education]]="Technical Diploma/Partially completed College",1,0)</f>
        <v>0</v>
      </c>
      <c r="BK752">
        <f>IF(Table13[[#This Row],[Highest level of Education]]="University/College Degree",1,0)</f>
        <v>0</v>
      </c>
      <c r="BL752">
        <f>IF(Table13[[#This Row],[Highest level of Education]]="Post-graduate education",1,0)</f>
        <v>1</v>
      </c>
      <c r="BM752">
        <v>1</v>
      </c>
      <c r="BN752">
        <v>1</v>
      </c>
      <c r="BO752">
        <v>4</v>
      </c>
      <c r="BP752">
        <f>IF(Table13[[#This Row],[Monthly_Income 1_5500 2_8000 3_11000 4_15000 5_20000 6_27000 7_35000 8_5000 9_51000 98_0]]=1,1,0)</f>
        <v>0</v>
      </c>
      <c r="BQ752">
        <f>IF(Table13[[#This Row],[Monthly_Income 1_5500 2_8000 3_11000 4_15000 5_20000 6_27000 7_35000 8_5000 9_51000 98_0]]=2,1,0)</f>
        <v>0</v>
      </c>
      <c r="BR752">
        <f>IF(Table13[[#This Row],[Monthly_Income 1_5500 2_8000 3_11000 4_15000 5_20000 6_27000 7_35000 8_5000 9_51000 98_0]]=3,1,0)</f>
        <v>0</v>
      </c>
      <c r="BS752">
        <f>IF(Table13[[#This Row],[Monthly_Income 1_5500 2_8000 3_11000 4_15000 5_20000 6_27000 7_35000 8_5000 9_51000 98_0]]=4,1,0)</f>
        <v>1</v>
      </c>
      <c r="BT752">
        <f>IF(Table13[[#This Row],[Monthly_Income 1_5500 2_8000 3_11000 4_15000 5_20000 6_27000 7_35000 8_5000 9_51000 98_0]]=5,1,0)</f>
        <v>0</v>
      </c>
      <c r="BU752">
        <f>IF(Table13[[#This Row],[Monthly_Income 1_5500 2_8000 3_11000 4_15000 5_20000 6_27000 7_35000 8_5000 9_51000 98_0]]=6,1,0)</f>
        <v>0</v>
      </c>
      <c r="BV752">
        <f>IF(Table13[[#This Row],[Monthly_Income 1_5500 2_8000 3_11000 4_15000 5_20000 6_27000 7_35000 8_5000 9_51000 98_0]]=7,1,0)</f>
        <v>0</v>
      </c>
      <c r="BW752">
        <f>IF(Table13[[#This Row],[Monthly_Income 1_5500 2_8000 3_11000 4_15000 5_20000 6_27000 7_35000 8_5000 9_51000 98_0]]=8,1,0)</f>
        <v>0</v>
      </c>
      <c r="BX752">
        <f>IF(Table13[[#This Row],[Monthly_Income 1_5500 2_8000 3_11000 4_15000 5_20000 6_27000 7_35000 8_5000 9_51000 98_0]]=9,1,0)</f>
        <v>0</v>
      </c>
      <c r="BY752">
        <f>IF(Table13[[#This Row],[Monthly_Income 1_5500 2_8000 3_11000 4_15000 5_20000 6_27000 7_35000 8_5000 9_51000 98_0]]=98,1,0)</f>
        <v>0</v>
      </c>
      <c r="BZ752">
        <v>9</v>
      </c>
      <c r="CA752">
        <f>IF(Table13[[#This Row],[Monthly_Household_Income]]=1,1,0)</f>
        <v>0</v>
      </c>
      <c r="CB752">
        <f>IF(Table13[[#This Row],[Monthly_Household_Income]]=2,1,0)</f>
        <v>0</v>
      </c>
      <c r="CC752">
        <f>IF(Table13[[#This Row],[Monthly_Household_Income]]=3,1,0)</f>
        <v>0</v>
      </c>
      <c r="CD752">
        <f>IF(Table13[[#This Row],[Monthly_Household_Income]]=4,1,0)</f>
        <v>0</v>
      </c>
      <c r="CE752">
        <f>IF(Table13[[#This Row],[Monthly_Household_Income]]=5,1,0)</f>
        <v>0</v>
      </c>
      <c r="CF752">
        <f>IF(Table13[[#This Row],[Monthly_Household_Income]]=6,1,0)</f>
        <v>0</v>
      </c>
      <c r="CG752">
        <f>IF(Table13[[#This Row],[Monthly_Household_Income]]=7,1,0)</f>
        <v>0</v>
      </c>
      <c r="CH752">
        <f>IF(Table13[[#This Row],[Monthly_Household_Income]]=8,1,0)</f>
        <v>0</v>
      </c>
      <c r="CI752">
        <f>IF(Table13[[#This Row],[Monthly_Household_Income]]=9,1,0)</f>
        <v>1</v>
      </c>
      <c r="CJ752">
        <f>IF(Table13[[#This Row],[Monthly_Household_Income]]=98,1,0)</f>
        <v>0</v>
      </c>
    </row>
    <row r="753" spans="1:88">
      <c r="A753">
        <v>2744</v>
      </c>
      <c r="B753" s="1">
        <v>42973</v>
      </c>
      <c r="C753" t="s">
        <v>31</v>
      </c>
      <c r="D753">
        <v>6</v>
      </c>
      <c r="E753">
        <v>6</v>
      </c>
      <c r="F753">
        <v>7</v>
      </c>
      <c r="G753">
        <v>8</v>
      </c>
      <c r="H753">
        <v>9</v>
      </c>
      <c r="I753">
        <v>8</v>
      </c>
      <c r="J753" t="s">
        <v>16</v>
      </c>
      <c r="K753">
        <v>9</v>
      </c>
      <c r="L753">
        <v>7</v>
      </c>
      <c r="M753">
        <v>7</v>
      </c>
      <c r="N753">
        <v>9</v>
      </c>
      <c r="O753">
        <v>8</v>
      </c>
      <c r="P753">
        <v>6</v>
      </c>
      <c r="Q753">
        <v>8</v>
      </c>
      <c r="R753">
        <v>8</v>
      </c>
      <c r="S753">
        <v>6</v>
      </c>
      <c r="T753">
        <v>7</v>
      </c>
      <c r="U753">
        <v>7</v>
      </c>
      <c r="V753">
        <v>6</v>
      </c>
      <c r="W753">
        <v>7</v>
      </c>
      <c r="X753">
        <v>8</v>
      </c>
      <c r="Y753">
        <v>10</v>
      </c>
      <c r="Z753">
        <v>8</v>
      </c>
      <c r="AA753">
        <v>7</v>
      </c>
      <c r="AB753">
        <v>9</v>
      </c>
      <c r="AC753">
        <v>2</v>
      </c>
      <c r="AD753">
        <f>IF(Table13[[#This Row],[payment]]=1,1,0)</f>
        <v>0</v>
      </c>
      <c r="AE753">
        <f>IF(Table13[[#This Row],[payment]]=2,1,0)</f>
        <v>1</v>
      </c>
      <c r="AF753">
        <f>IF(Table13[[#This Row],[payment]]=3,1,0)</f>
        <v>0</v>
      </c>
      <c r="AG753">
        <v>5</v>
      </c>
      <c r="AH753">
        <f>IF(Table13[[#This Row],[method_payment]]=1,1,0)</f>
        <v>0</v>
      </c>
      <c r="AI753">
        <f>IF(Table13[[#This Row],[method_payment]]=2,1,0)</f>
        <v>0</v>
      </c>
      <c r="AJ753">
        <f>IF(Table13[[#This Row],[method_payment]]=3,1,0)</f>
        <v>0</v>
      </c>
      <c r="AK753">
        <f>IF(Table13[[#This Row],[method_payment]]=5,1,0)</f>
        <v>1</v>
      </c>
      <c r="AL753">
        <f>IF(Table13[[#This Row],[method_payment]]=6,1,0)</f>
        <v>0</v>
      </c>
      <c r="AM753" t="s">
        <v>16</v>
      </c>
      <c r="AN753" t="s">
        <v>16</v>
      </c>
      <c r="AO753">
        <v>2</v>
      </c>
      <c r="AP753" s="2">
        <v>465.57</v>
      </c>
      <c r="AQ753" s="3">
        <f>IF(AND(Table13[[#This Row],[Average_amount_spent_per_visit_last_3_months]]&gt;=1,Table13[[#This Row],[Average_amount_spent_per_visit_last_3_months]]&lt;=999),1,0)</f>
        <v>1</v>
      </c>
      <c r="AR753" s="3">
        <f>IF(AND(Table13[[#This Row],[Average_amount_spent_per_visit_last_3_months]]&gt;=1000,Table13[[#This Row],[Average_amount_spent_per_visit_last_3_months]]&lt;=6700),1,0)</f>
        <v>0</v>
      </c>
      <c r="AS753">
        <v>3</v>
      </c>
      <c r="AT753">
        <v>30</v>
      </c>
      <c r="AU753">
        <f>IF(AND(Table13[[#This Row],[Age]]&gt;=18,Table13[[#This Row],[Age]]&lt;=25),1,0)</f>
        <v>0</v>
      </c>
      <c r="AV753">
        <f>IF(AND(Table13[[#This Row],[Age]]&gt;=26,Table13[[#This Row],[Age]]&lt;=35),1,0)</f>
        <v>1</v>
      </c>
      <c r="AW753">
        <f>IF(AND(Table13[[#This Row],[Age]]&gt;=36,Table13[[#This Row],[Age]]&lt;=45),1,0)</f>
        <v>0</v>
      </c>
      <c r="AX753">
        <f>IF(AND(Table13[[#This Row],[Age]]&gt;=46,Table13[[#This Row],[Age]]&lt;=55),1,0)</f>
        <v>0</v>
      </c>
      <c r="AY753">
        <f>IF(AND(Table13[[#This Row],[Age]]&gt;=56,Table13[[#This Row],[Age]]&lt;=67),1,0)</f>
        <v>0</v>
      </c>
      <c r="AZ753" t="s">
        <v>25</v>
      </c>
      <c r="BA753">
        <f>IF(Table13[[#This Row],[Marital Status]]="Married",1,0)</f>
        <v>1</v>
      </c>
      <c r="BB753">
        <f>IF(Table13[[#This Row],[Marital Status]]="Single",1,0)</f>
        <v>0</v>
      </c>
      <c r="BC753" t="s">
        <v>27</v>
      </c>
      <c r="BD753">
        <f>IF(Table13[[#This Row],[gender]]="Male",1,0)</f>
        <v>1</v>
      </c>
      <c r="BE753">
        <f>IF(Table13[[#This Row],[gender]]="Female",1,0)</f>
        <v>0</v>
      </c>
      <c r="BF753" t="s">
        <v>19</v>
      </c>
      <c r="BG753">
        <f>IF(Table13[[#This Row],[Highest level of Education]]="Did not attend school",1,0)</f>
        <v>0</v>
      </c>
      <c r="BH753">
        <f>IF(Table13[[#This Row],[Highest level of Education]]="K12 completed",1,0)</f>
        <v>0</v>
      </c>
      <c r="BI753">
        <f>IF(Table13[[#This Row],[Highest level of Education]]="High School Completed",1,0)</f>
        <v>0</v>
      </c>
      <c r="BJ753">
        <f>IF(Table13[[#This Row],[Highest level of Education]]="Technical Diploma/Partially completed College",1,0)</f>
        <v>0</v>
      </c>
      <c r="BK753">
        <f>IF(Table13[[#This Row],[Highest level of Education]]="University/College Degree",1,0)</f>
        <v>1</v>
      </c>
      <c r="BL753">
        <f>IF(Table13[[#This Row],[Highest level of Education]]="Post-graduate education",1,0)</f>
        <v>0</v>
      </c>
      <c r="BM753">
        <v>2</v>
      </c>
      <c r="BN753">
        <v>1</v>
      </c>
      <c r="BO753">
        <v>98</v>
      </c>
      <c r="BP753">
        <f>IF(Table13[[#This Row],[Monthly_Income 1_5500 2_8000 3_11000 4_15000 5_20000 6_27000 7_35000 8_5000 9_51000 98_0]]=1,1,0)</f>
        <v>0</v>
      </c>
      <c r="BQ753">
        <f>IF(Table13[[#This Row],[Monthly_Income 1_5500 2_8000 3_11000 4_15000 5_20000 6_27000 7_35000 8_5000 9_51000 98_0]]=2,1,0)</f>
        <v>0</v>
      </c>
      <c r="BR753">
        <f>IF(Table13[[#This Row],[Monthly_Income 1_5500 2_8000 3_11000 4_15000 5_20000 6_27000 7_35000 8_5000 9_51000 98_0]]=3,1,0)</f>
        <v>0</v>
      </c>
      <c r="BS753">
        <f>IF(Table13[[#This Row],[Monthly_Income 1_5500 2_8000 3_11000 4_15000 5_20000 6_27000 7_35000 8_5000 9_51000 98_0]]=4,1,0)</f>
        <v>0</v>
      </c>
      <c r="BT753">
        <f>IF(Table13[[#This Row],[Monthly_Income 1_5500 2_8000 3_11000 4_15000 5_20000 6_27000 7_35000 8_5000 9_51000 98_0]]=5,1,0)</f>
        <v>0</v>
      </c>
      <c r="BU753">
        <f>IF(Table13[[#This Row],[Monthly_Income 1_5500 2_8000 3_11000 4_15000 5_20000 6_27000 7_35000 8_5000 9_51000 98_0]]=6,1,0)</f>
        <v>0</v>
      </c>
      <c r="BV753">
        <f>IF(Table13[[#This Row],[Monthly_Income 1_5500 2_8000 3_11000 4_15000 5_20000 6_27000 7_35000 8_5000 9_51000 98_0]]=7,1,0)</f>
        <v>0</v>
      </c>
      <c r="BW753">
        <f>IF(Table13[[#This Row],[Monthly_Income 1_5500 2_8000 3_11000 4_15000 5_20000 6_27000 7_35000 8_5000 9_51000 98_0]]=8,1,0)</f>
        <v>0</v>
      </c>
      <c r="BX753">
        <f>IF(Table13[[#This Row],[Monthly_Income 1_5500 2_8000 3_11000 4_15000 5_20000 6_27000 7_35000 8_5000 9_51000 98_0]]=9,1,0)</f>
        <v>0</v>
      </c>
      <c r="BY753">
        <f>IF(Table13[[#This Row],[Monthly_Income 1_5500 2_8000 3_11000 4_15000 5_20000 6_27000 7_35000 8_5000 9_51000 98_0]]=98,1,0)</f>
        <v>1</v>
      </c>
      <c r="BZ753">
        <v>98</v>
      </c>
      <c r="CA753">
        <f>IF(Table13[[#This Row],[Monthly_Household_Income]]=1,1,0)</f>
        <v>0</v>
      </c>
      <c r="CB753">
        <f>IF(Table13[[#This Row],[Monthly_Household_Income]]=2,1,0)</f>
        <v>0</v>
      </c>
      <c r="CC753">
        <f>IF(Table13[[#This Row],[Monthly_Household_Income]]=3,1,0)</f>
        <v>0</v>
      </c>
      <c r="CD753">
        <f>IF(Table13[[#This Row],[Monthly_Household_Income]]=4,1,0)</f>
        <v>0</v>
      </c>
      <c r="CE753">
        <f>IF(Table13[[#This Row],[Monthly_Household_Income]]=5,1,0)</f>
        <v>0</v>
      </c>
      <c r="CF753">
        <f>IF(Table13[[#This Row],[Monthly_Household_Income]]=6,1,0)</f>
        <v>0</v>
      </c>
      <c r="CG753">
        <f>IF(Table13[[#This Row],[Monthly_Household_Income]]=7,1,0)</f>
        <v>0</v>
      </c>
      <c r="CH753">
        <f>IF(Table13[[#This Row],[Monthly_Household_Income]]=8,1,0)</f>
        <v>0</v>
      </c>
      <c r="CI753">
        <f>IF(Table13[[#This Row],[Monthly_Household_Income]]=9,1,0)</f>
        <v>0</v>
      </c>
      <c r="CJ753">
        <f>IF(Table13[[#This Row],[Monthly_Household_Income]]=98,1,0)</f>
        <v>1</v>
      </c>
    </row>
    <row r="754" spans="1:88">
      <c r="A754">
        <v>2751</v>
      </c>
      <c r="B754" s="1">
        <v>43100</v>
      </c>
      <c r="C754" t="s">
        <v>29</v>
      </c>
      <c r="D754">
        <v>7</v>
      </c>
      <c r="E754">
        <v>8</v>
      </c>
      <c r="F754">
        <v>7</v>
      </c>
      <c r="G754">
        <v>6</v>
      </c>
      <c r="H754">
        <v>6</v>
      </c>
      <c r="I754">
        <v>6</v>
      </c>
      <c r="J754" t="s">
        <v>15</v>
      </c>
      <c r="K754">
        <v>8</v>
      </c>
      <c r="L754">
        <v>6</v>
      </c>
      <c r="M754">
        <v>7</v>
      </c>
      <c r="N754">
        <v>7</v>
      </c>
      <c r="O754">
        <v>8</v>
      </c>
      <c r="P754">
        <v>7</v>
      </c>
      <c r="Q754">
        <v>7</v>
      </c>
      <c r="R754">
        <v>7</v>
      </c>
      <c r="S754">
        <v>8</v>
      </c>
      <c r="T754">
        <v>6</v>
      </c>
      <c r="U754">
        <v>6</v>
      </c>
      <c r="V754">
        <v>8</v>
      </c>
      <c r="W754">
        <v>7</v>
      </c>
      <c r="X754">
        <v>6</v>
      </c>
      <c r="Y754">
        <v>8</v>
      </c>
      <c r="Z754">
        <v>8</v>
      </c>
      <c r="AA754">
        <v>6</v>
      </c>
      <c r="AB754">
        <v>0</v>
      </c>
      <c r="AC754">
        <v>2</v>
      </c>
      <c r="AD754">
        <f>IF(Table13[[#This Row],[payment]]=1,1,0)</f>
        <v>0</v>
      </c>
      <c r="AE754">
        <f>IF(Table13[[#This Row],[payment]]=2,1,0)</f>
        <v>1</v>
      </c>
      <c r="AF754">
        <f>IF(Table13[[#This Row],[payment]]=3,1,0)</f>
        <v>0</v>
      </c>
      <c r="AG754">
        <v>6</v>
      </c>
      <c r="AH754">
        <f>IF(Table13[[#This Row],[method_payment]]=1,1,0)</f>
        <v>0</v>
      </c>
      <c r="AI754">
        <f>IF(Table13[[#This Row],[method_payment]]=2,1,0)</f>
        <v>0</v>
      </c>
      <c r="AJ754">
        <f>IF(Table13[[#This Row],[method_payment]]=3,1,0)</f>
        <v>0</v>
      </c>
      <c r="AK754">
        <f>IF(Table13[[#This Row],[method_payment]]=5,1,0)</f>
        <v>0</v>
      </c>
      <c r="AL754">
        <f>IF(Table13[[#This Row],[method_payment]]=6,1,0)</f>
        <v>1</v>
      </c>
      <c r="AM754" t="s">
        <v>16</v>
      </c>
      <c r="AN754" t="s">
        <v>15</v>
      </c>
      <c r="AO754">
        <v>1</v>
      </c>
      <c r="AP754" s="2">
        <v>218.41</v>
      </c>
      <c r="AQ754" s="3">
        <f>IF(AND(Table13[[#This Row],[Average_amount_spent_per_visit_last_3_months]]&gt;=1,Table13[[#This Row],[Average_amount_spent_per_visit_last_3_months]]&lt;=999),1,0)</f>
        <v>1</v>
      </c>
      <c r="AR754" s="3">
        <f>IF(AND(Table13[[#This Row],[Average_amount_spent_per_visit_last_3_months]]&gt;=1000,Table13[[#This Row],[Average_amount_spent_per_visit_last_3_months]]&lt;=6700),1,0)</f>
        <v>0</v>
      </c>
      <c r="AS754">
        <v>3</v>
      </c>
      <c r="AT754">
        <v>38</v>
      </c>
      <c r="AU754">
        <f>IF(AND(Table13[[#This Row],[Age]]&gt;=18,Table13[[#This Row],[Age]]&lt;=25),1,0)</f>
        <v>0</v>
      </c>
      <c r="AV754">
        <f>IF(AND(Table13[[#This Row],[Age]]&gt;=26,Table13[[#This Row],[Age]]&lt;=35),1,0)</f>
        <v>0</v>
      </c>
      <c r="AW754">
        <f>IF(AND(Table13[[#This Row],[Age]]&gt;=36,Table13[[#This Row],[Age]]&lt;=45),1,0)</f>
        <v>1</v>
      </c>
      <c r="AX754">
        <f>IF(AND(Table13[[#This Row],[Age]]&gt;=46,Table13[[#This Row],[Age]]&lt;=55),1,0)</f>
        <v>0</v>
      </c>
      <c r="AY754">
        <f>IF(AND(Table13[[#This Row],[Age]]&gt;=56,Table13[[#This Row],[Age]]&lt;=67),1,0)</f>
        <v>0</v>
      </c>
      <c r="AZ754" t="s">
        <v>25</v>
      </c>
      <c r="BA754">
        <f>IF(Table13[[#This Row],[Marital Status]]="Married",1,0)</f>
        <v>1</v>
      </c>
      <c r="BB754">
        <f>IF(Table13[[#This Row],[Marital Status]]="Single",1,0)</f>
        <v>0</v>
      </c>
      <c r="BC754" t="s">
        <v>28</v>
      </c>
      <c r="BD754">
        <f>IF(Table13[[#This Row],[gender]]="Male",1,0)</f>
        <v>0</v>
      </c>
      <c r="BE754">
        <f>IF(Table13[[#This Row],[gender]]="Female",1,0)</f>
        <v>1</v>
      </c>
      <c r="BF754" t="s">
        <v>23</v>
      </c>
      <c r="BG754">
        <f>IF(Table13[[#This Row],[Highest level of Education]]="Did not attend school",1,0)</f>
        <v>0</v>
      </c>
      <c r="BH754">
        <f>IF(Table13[[#This Row],[Highest level of Education]]="K12 completed",1,0)</f>
        <v>0</v>
      </c>
      <c r="BI754">
        <f>IF(Table13[[#This Row],[Highest level of Education]]="High School Completed",1,0)</f>
        <v>0</v>
      </c>
      <c r="BJ754">
        <f>IF(Table13[[#This Row],[Highest level of Education]]="Technical Diploma/Partially completed College",1,0)</f>
        <v>1</v>
      </c>
      <c r="BK754">
        <f>IF(Table13[[#This Row],[Highest level of Education]]="University/College Degree",1,0)</f>
        <v>0</v>
      </c>
      <c r="BL754">
        <f>IF(Table13[[#This Row],[Highest level of Education]]="Post-graduate education",1,0)</f>
        <v>0</v>
      </c>
      <c r="BM754">
        <v>3</v>
      </c>
      <c r="BN754">
        <v>1</v>
      </c>
      <c r="BO754">
        <v>4</v>
      </c>
      <c r="BP754">
        <f>IF(Table13[[#This Row],[Monthly_Income 1_5500 2_8000 3_11000 4_15000 5_20000 6_27000 7_35000 8_5000 9_51000 98_0]]=1,1,0)</f>
        <v>0</v>
      </c>
      <c r="BQ754">
        <f>IF(Table13[[#This Row],[Monthly_Income 1_5500 2_8000 3_11000 4_15000 5_20000 6_27000 7_35000 8_5000 9_51000 98_0]]=2,1,0)</f>
        <v>0</v>
      </c>
      <c r="BR754">
        <f>IF(Table13[[#This Row],[Monthly_Income 1_5500 2_8000 3_11000 4_15000 5_20000 6_27000 7_35000 8_5000 9_51000 98_0]]=3,1,0)</f>
        <v>0</v>
      </c>
      <c r="BS754">
        <f>IF(Table13[[#This Row],[Monthly_Income 1_5500 2_8000 3_11000 4_15000 5_20000 6_27000 7_35000 8_5000 9_51000 98_0]]=4,1,0)</f>
        <v>1</v>
      </c>
      <c r="BT754">
        <f>IF(Table13[[#This Row],[Monthly_Income 1_5500 2_8000 3_11000 4_15000 5_20000 6_27000 7_35000 8_5000 9_51000 98_0]]=5,1,0)</f>
        <v>0</v>
      </c>
      <c r="BU754">
        <f>IF(Table13[[#This Row],[Monthly_Income 1_5500 2_8000 3_11000 4_15000 5_20000 6_27000 7_35000 8_5000 9_51000 98_0]]=6,1,0)</f>
        <v>0</v>
      </c>
      <c r="BV754">
        <f>IF(Table13[[#This Row],[Monthly_Income 1_5500 2_8000 3_11000 4_15000 5_20000 6_27000 7_35000 8_5000 9_51000 98_0]]=7,1,0)</f>
        <v>0</v>
      </c>
      <c r="BW754">
        <f>IF(Table13[[#This Row],[Monthly_Income 1_5500 2_8000 3_11000 4_15000 5_20000 6_27000 7_35000 8_5000 9_51000 98_0]]=8,1,0)</f>
        <v>0</v>
      </c>
      <c r="BX754">
        <f>IF(Table13[[#This Row],[Monthly_Income 1_5500 2_8000 3_11000 4_15000 5_20000 6_27000 7_35000 8_5000 9_51000 98_0]]=9,1,0)</f>
        <v>0</v>
      </c>
      <c r="BY754">
        <f>IF(Table13[[#This Row],[Monthly_Income 1_5500 2_8000 3_11000 4_15000 5_20000 6_27000 7_35000 8_5000 9_51000 98_0]]=98,1,0)</f>
        <v>0</v>
      </c>
      <c r="BZ754">
        <v>6</v>
      </c>
      <c r="CA754">
        <f>IF(Table13[[#This Row],[Monthly_Household_Income]]=1,1,0)</f>
        <v>0</v>
      </c>
      <c r="CB754">
        <f>IF(Table13[[#This Row],[Monthly_Household_Income]]=2,1,0)</f>
        <v>0</v>
      </c>
      <c r="CC754">
        <f>IF(Table13[[#This Row],[Monthly_Household_Income]]=3,1,0)</f>
        <v>0</v>
      </c>
      <c r="CD754">
        <f>IF(Table13[[#This Row],[Monthly_Household_Income]]=4,1,0)</f>
        <v>0</v>
      </c>
      <c r="CE754">
        <f>IF(Table13[[#This Row],[Monthly_Household_Income]]=5,1,0)</f>
        <v>0</v>
      </c>
      <c r="CF754">
        <f>IF(Table13[[#This Row],[Monthly_Household_Income]]=6,1,0)</f>
        <v>1</v>
      </c>
      <c r="CG754">
        <f>IF(Table13[[#This Row],[Monthly_Household_Income]]=7,1,0)</f>
        <v>0</v>
      </c>
      <c r="CH754">
        <f>IF(Table13[[#This Row],[Monthly_Household_Income]]=8,1,0)</f>
        <v>0</v>
      </c>
      <c r="CI754">
        <f>IF(Table13[[#This Row],[Monthly_Household_Income]]=9,1,0)</f>
        <v>0</v>
      </c>
      <c r="CJ754">
        <f>IF(Table13[[#This Row],[Monthly_Household_Income]]=98,1,0)</f>
        <v>0</v>
      </c>
    </row>
    <row r="755" spans="1:88">
      <c r="A755">
        <v>2753</v>
      </c>
      <c r="B755" s="1">
        <v>42999</v>
      </c>
      <c r="C755" t="s">
        <v>39</v>
      </c>
      <c r="D755">
        <v>6</v>
      </c>
      <c r="E755">
        <v>6</v>
      </c>
      <c r="F755">
        <v>8</v>
      </c>
      <c r="G755">
        <v>7</v>
      </c>
      <c r="H755">
        <v>7</v>
      </c>
      <c r="I755">
        <v>8</v>
      </c>
      <c r="J755" t="s">
        <v>15</v>
      </c>
      <c r="K755">
        <v>8</v>
      </c>
      <c r="L755">
        <v>7</v>
      </c>
      <c r="M755">
        <v>7</v>
      </c>
      <c r="N755">
        <v>8</v>
      </c>
      <c r="O755">
        <v>8</v>
      </c>
      <c r="P755">
        <v>10</v>
      </c>
      <c r="Q755">
        <v>9</v>
      </c>
      <c r="R755">
        <v>9</v>
      </c>
      <c r="S755">
        <v>7</v>
      </c>
      <c r="T755">
        <v>7</v>
      </c>
      <c r="U755">
        <v>7</v>
      </c>
      <c r="V755">
        <v>7</v>
      </c>
      <c r="W755">
        <v>8</v>
      </c>
      <c r="X755">
        <v>7</v>
      </c>
      <c r="Y755">
        <v>7</v>
      </c>
      <c r="Z755">
        <v>8</v>
      </c>
      <c r="AA755">
        <v>8</v>
      </c>
      <c r="AB755">
        <v>0</v>
      </c>
      <c r="AC755">
        <v>2</v>
      </c>
      <c r="AD755">
        <f>IF(Table13[[#This Row],[payment]]=1,1,0)</f>
        <v>0</v>
      </c>
      <c r="AE755">
        <f>IF(Table13[[#This Row],[payment]]=2,1,0)</f>
        <v>1</v>
      </c>
      <c r="AF755">
        <f>IF(Table13[[#This Row],[payment]]=3,1,0)</f>
        <v>0</v>
      </c>
      <c r="AG755">
        <v>1</v>
      </c>
      <c r="AH755">
        <f>IF(Table13[[#This Row],[method_payment]]=1,1,0)</f>
        <v>1</v>
      </c>
      <c r="AI755">
        <f>IF(Table13[[#This Row],[method_payment]]=2,1,0)</f>
        <v>0</v>
      </c>
      <c r="AJ755">
        <f>IF(Table13[[#This Row],[method_payment]]=3,1,0)</f>
        <v>0</v>
      </c>
      <c r="AK755">
        <f>IF(Table13[[#This Row],[method_payment]]=5,1,0)</f>
        <v>0</v>
      </c>
      <c r="AL755">
        <f>IF(Table13[[#This Row],[method_payment]]=6,1,0)</f>
        <v>0</v>
      </c>
      <c r="AM755" t="s">
        <v>16</v>
      </c>
      <c r="AN755" t="s">
        <v>16</v>
      </c>
      <c r="AO755">
        <v>5</v>
      </c>
      <c r="AP755" s="2">
        <v>397.07</v>
      </c>
      <c r="AQ755" s="3">
        <f>IF(AND(Table13[[#This Row],[Average_amount_spent_per_visit_last_3_months]]&gt;=1,Table13[[#This Row],[Average_amount_spent_per_visit_last_3_months]]&lt;=999),1,0)</f>
        <v>1</v>
      </c>
      <c r="AR755" s="3">
        <f>IF(AND(Table13[[#This Row],[Average_amount_spent_per_visit_last_3_months]]&gt;=1000,Table13[[#This Row],[Average_amount_spent_per_visit_last_3_months]]&lt;=6700),1,0)</f>
        <v>0</v>
      </c>
      <c r="AS755">
        <v>3</v>
      </c>
      <c r="AT755">
        <v>38</v>
      </c>
      <c r="AU755">
        <f>IF(AND(Table13[[#This Row],[Age]]&gt;=18,Table13[[#This Row],[Age]]&lt;=25),1,0)</f>
        <v>0</v>
      </c>
      <c r="AV755">
        <f>IF(AND(Table13[[#This Row],[Age]]&gt;=26,Table13[[#This Row],[Age]]&lt;=35),1,0)</f>
        <v>0</v>
      </c>
      <c r="AW755">
        <f>IF(AND(Table13[[#This Row],[Age]]&gt;=36,Table13[[#This Row],[Age]]&lt;=45),1,0)</f>
        <v>1</v>
      </c>
      <c r="AX755">
        <f>IF(AND(Table13[[#This Row],[Age]]&gt;=46,Table13[[#This Row],[Age]]&lt;=55),1,0)</f>
        <v>0</v>
      </c>
      <c r="AY755">
        <f>IF(AND(Table13[[#This Row],[Age]]&gt;=56,Table13[[#This Row],[Age]]&lt;=67),1,0)</f>
        <v>0</v>
      </c>
      <c r="AZ755" t="s">
        <v>25</v>
      </c>
      <c r="BA755">
        <f>IF(Table13[[#This Row],[Marital Status]]="Married",1,0)</f>
        <v>1</v>
      </c>
      <c r="BB755">
        <f>IF(Table13[[#This Row],[Marital Status]]="Single",1,0)</f>
        <v>0</v>
      </c>
      <c r="BC755" t="s">
        <v>28</v>
      </c>
      <c r="BD755">
        <f>IF(Table13[[#This Row],[gender]]="Male",1,0)</f>
        <v>0</v>
      </c>
      <c r="BE755">
        <f>IF(Table13[[#This Row],[gender]]="Female",1,0)</f>
        <v>1</v>
      </c>
      <c r="BF755" t="s">
        <v>19</v>
      </c>
      <c r="BG755">
        <f>IF(Table13[[#This Row],[Highest level of Education]]="Did not attend school",1,0)</f>
        <v>0</v>
      </c>
      <c r="BH755">
        <f>IF(Table13[[#This Row],[Highest level of Education]]="K12 completed",1,0)</f>
        <v>0</v>
      </c>
      <c r="BI755">
        <f>IF(Table13[[#This Row],[Highest level of Education]]="High School Completed",1,0)</f>
        <v>0</v>
      </c>
      <c r="BJ755">
        <f>IF(Table13[[#This Row],[Highest level of Education]]="Technical Diploma/Partially completed College",1,0)</f>
        <v>0</v>
      </c>
      <c r="BK755">
        <f>IF(Table13[[#This Row],[Highest level of Education]]="University/College Degree",1,0)</f>
        <v>1</v>
      </c>
      <c r="BL755">
        <f>IF(Table13[[#This Row],[Highest level of Education]]="Post-graduate education",1,0)</f>
        <v>0</v>
      </c>
      <c r="BM755">
        <v>3</v>
      </c>
      <c r="BN755">
        <v>1</v>
      </c>
      <c r="BO755">
        <v>4</v>
      </c>
      <c r="BP755">
        <f>IF(Table13[[#This Row],[Monthly_Income 1_5500 2_8000 3_11000 4_15000 5_20000 6_27000 7_35000 8_5000 9_51000 98_0]]=1,1,0)</f>
        <v>0</v>
      </c>
      <c r="BQ755">
        <f>IF(Table13[[#This Row],[Monthly_Income 1_5500 2_8000 3_11000 4_15000 5_20000 6_27000 7_35000 8_5000 9_51000 98_0]]=2,1,0)</f>
        <v>0</v>
      </c>
      <c r="BR755">
        <f>IF(Table13[[#This Row],[Monthly_Income 1_5500 2_8000 3_11000 4_15000 5_20000 6_27000 7_35000 8_5000 9_51000 98_0]]=3,1,0)</f>
        <v>0</v>
      </c>
      <c r="BS755">
        <f>IF(Table13[[#This Row],[Monthly_Income 1_5500 2_8000 3_11000 4_15000 5_20000 6_27000 7_35000 8_5000 9_51000 98_0]]=4,1,0)</f>
        <v>1</v>
      </c>
      <c r="BT755">
        <f>IF(Table13[[#This Row],[Monthly_Income 1_5500 2_8000 3_11000 4_15000 5_20000 6_27000 7_35000 8_5000 9_51000 98_0]]=5,1,0)</f>
        <v>0</v>
      </c>
      <c r="BU755">
        <f>IF(Table13[[#This Row],[Monthly_Income 1_5500 2_8000 3_11000 4_15000 5_20000 6_27000 7_35000 8_5000 9_51000 98_0]]=6,1,0)</f>
        <v>0</v>
      </c>
      <c r="BV755">
        <f>IF(Table13[[#This Row],[Monthly_Income 1_5500 2_8000 3_11000 4_15000 5_20000 6_27000 7_35000 8_5000 9_51000 98_0]]=7,1,0)</f>
        <v>0</v>
      </c>
      <c r="BW755">
        <f>IF(Table13[[#This Row],[Monthly_Income 1_5500 2_8000 3_11000 4_15000 5_20000 6_27000 7_35000 8_5000 9_51000 98_0]]=8,1,0)</f>
        <v>0</v>
      </c>
      <c r="BX755">
        <f>IF(Table13[[#This Row],[Monthly_Income 1_5500 2_8000 3_11000 4_15000 5_20000 6_27000 7_35000 8_5000 9_51000 98_0]]=9,1,0)</f>
        <v>0</v>
      </c>
      <c r="BY755">
        <f>IF(Table13[[#This Row],[Monthly_Income 1_5500 2_8000 3_11000 4_15000 5_20000 6_27000 7_35000 8_5000 9_51000 98_0]]=98,1,0)</f>
        <v>0</v>
      </c>
      <c r="BZ755">
        <v>8</v>
      </c>
      <c r="CA755">
        <f>IF(Table13[[#This Row],[Monthly_Household_Income]]=1,1,0)</f>
        <v>0</v>
      </c>
      <c r="CB755">
        <f>IF(Table13[[#This Row],[Monthly_Household_Income]]=2,1,0)</f>
        <v>0</v>
      </c>
      <c r="CC755">
        <f>IF(Table13[[#This Row],[Monthly_Household_Income]]=3,1,0)</f>
        <v>0</v>
      </c>
      <c r="CD755">
        <f>IF(Table13[[#This Row],[Monthly_Household_Income]]=4,1,0)</f>
        <v>0</v>
      </c>
      <c r="CE755">
        <f>IF(Table13[[#This Row],[Monthly_Household_Income]]=5,1,0)</f>
        <v>0</v>
      </c>
      <c r="CF755">
        <f>IF(Table13[[#This Row],[Monthly_Household_Income]]=6,1,0)</f>
        <v>0</v>
      </c>
      <c r="CG755">
        <f>IF(Table13[[#This Row],[Monthly_Household_Income]]=7,1,0)</f>
        <v>0</v>
      </c>
      <c r="CH755">
        <f>IF(Table13[[#This Row],[Monthly_Household_Income]]=8,1,0)</f>
        <v>1</v>
      </c>
      <c r="CI755">
        <f>IF(Table13[[#This Row],[Monthly_Household_Income]]=9,1,0)</f>
        <v>0</v>
      </c>
      <c r="CJ755">
        <f>IF(Table13[[#This Row],[Monthly_Household_Income]]=98,1,0)</f>
        <v>0</v>
      </c>
    </row>
    <row r="756" spans="1:88">
      <c r="A756">
        <v>2754</v>
      </c>
      <c r="B756" s="1">
        <v>43100</v>
      </c>
      <c r="C756" t="s">
        <v>35</v>
      </c>
      <c r="D756">
        <v>9</v>
      </c>
      <c r="E756">
        <v>8</v>
      </c>
      <c r="F756">
        <v>9</v>
      </c>
      <c r="G756">
        <v>8</v>
      </c>
      <c r="H756">
        <v>8</v>
      </c>
      <c r="I756">
        <v>8</v>
      </c>
      <c r="J756" t="s">
        <v>16</v>
      </c>
      <c r="K756">
        <v>8</v>
      </c>
      <c r="L756">
        <v>7</v>
      </c>
      <c r="M756">
        <v>7</v>
      </c>
      <c r="N756">
        <v>8</v>
      </c>
      <c r="O756">
        <v>9</v>
      </c>
      <c r="P756">
        <v>7</v>
      </c>
      <c r="Q756">
        <v>9</v>
      </c>
      <c r="R756">
        <v>8</v>
      </c>
      <c r="S756">
        <v>7</v>
      </c>
      <c r="T756">
        <v>7</v>
      </c>
      <c r="U756">
        <v>7</v>
      </c>
      <c r="V756">
        <v>9</v>
      </c>
      <c r="W756">
        <v>8</v>
      </c>
      <c r="X756">
        <v>9</v>
      </c>
      <c r="Y756">
        <v>6</v>
      </c>
      <c r="Z756">
        <v>8</v>
      </c>
      <c r="AA756">
        <v>7</v>
      </c>
      <c r="AB756">
        <v>7</v>
      </c>
      <c r="AC756">
        <v>1</v>
      </c>
      <c r="AD756">
        <f>IF(Table13[[#This Row],[payment]]=1,1,0)</f>
        <v>1</v>
      </c>
      <c r="AE756">
        <f>IF(Table13[[#This Row],[payment]]=2,1,0)</f>
        <v>0</v>
      </c>
      <c r="AF756">
        <f>IF(Table13[[#This Row],[payment]]=3,1,0)</f>
        <v>0</v>
      </c>
      <c r="AG756">
        <v>3</v>
      </c>
      <c r="AH756">
        <f>IF(Table13[[#This Row],[method_payment]]=1,1,0)</f>
        <v>0</v>
      </c>
      <c r="AI756">
        <f>IF(Table13[[#This Row],[method_payment]]=2,1,0)</f>
        <v>0</v>
      </c>
      <c r="AJ756">
        <f>IF(Table13[[#This Row],[method_payment]]=3,1,0)</f>
        <v>1</v>
      </c>
      <c r="AK756">
        <f>IF(Table13[[#This Row],[method_payment]]=5,1,0)</f>
        <v>0</v>
      </c>
      <c r="AL756">
        <f>IF(Table13[[#This Row],[method_payment]]=6,1,0)</f>
        <v>0</v>
      </c>
      <c r="AM756" t="s">
        <v>16</v>
      </c>
      <c r="AN756" t="s">
        <v>15</v>
      </c>
      <c r="AO756">
        <v>1</v>
      </c>
      <c r="AP756" s="2">
        <v>999.72</v>
      </c>
      <c r="AQ756" s="3">
        <f>IF(AND(Table13[[#This Row],[Average_amount_spent_per_visit_last_3_months]]&gt;=1,Table13[[#This Row],[Average_amount_spent_per_visit_last_3_months]]&lt;=999),1,0)</f>
        <v>0</v>
      </c>
      <c r="AR756" s="3">
        <f>IF(AND(Table13[[#This Row],[Average_amount_spent_per_visit_last_3_months]]&gt;=1000,Table13[[#This Row],[Average_amount_spent_per_visit_last_3_months]]&lt;=6700),1,0)</f>
        <v>0</v>
      </c>
      <c r="AS756">
        <v>1</v>
      </c>
      <c r="AT756">
        <v>35</v>
      </c>
      <c r="AU756">
        <f>IF(AND(Table13[[#This Row],[Age]]&gt;=18,Table13[[#This Row],[Age]]&lt;=25),1,0)</f>
        <v>0</v>
      </c>
      <c r="AV756">
        <f>IF(AND(Table13[[#This Row],[Age]]&gt;=26,Table13[[#This Row],[Age]]&lt;=35),1,0)</f>
        <v>1</v>
      </c>
      <c r="AW756">
        <f>IF(AND(Table13[[#This Row],[Age]]&gt;=36,Table13[[#This Row],[Age]]&lt;=45),1,0)</f>
        <v>0</v>
      </c>
      <c r="AX756">
        <f>IF(AND(Table13[[#This Row],[Age]]&gt;=46,Table13[[#This Row],[Age]]&lt;=55),1,0)</f>
        <v>0</v>
      </c>
      <c r="AY756">
        <f>IF(AND(Table13[[#This Row],[Age]]&gt;=56,Table13[[#This Row],[Age]]&lt;=67),1,0)</f>
        <v>0</v>
      </c>
      <c r="AZ756" t="s">
        <v>25</v>
      </c>
      <c r="BA756">
        <f>IF(Table13[[#This Row],[Marital Status]]="Married",1,0)</f>
        <v>1</v>
      </c>
      <c r="BB756">
        <f>IF(Table13[[#This Row],[Marital Status]]="Single",1,0)</f>
        <v>0</v>
      </c>
      <c r="BC756" t="s">
        <v>27</v>
      </c>
      <c r="BD756">
        <f>IF(Table13[[#This Row],[gender]]="Male",1,0)</f>
        <v>1</v>
      </c>
      <c r="BE756">
        <f>IF(Table13[[#This Row],[gender]]="Female",1,0)</f>
        <v>0</v>
      </c>
      <c r="BF756" t="s">
        <v>19</v>
      </c>
      <c r="BG756">
        <f>IF(Table13[[#This Row],[Highest level of Education]]="Did not attend school",1,0)</f>
        <v>0</v>
      </c>
      <c r="BH756">
        <f>IF(Table13[[#This Row],[Highest level of Education]]="K12 completed",1,0)</f>
        <v>0</v>
      </c>
      <c r="BI756">
        <f>IF(Table13[[#This Row],[Highest level of Education]]="High School Completed",1,0)</f>
        <v>0</v>
      </c>
      <c r="BJ756">
        <f>IF(Table13[[#This Row],[Highest level of Education]]="Technical Diploma/Partially completed College",1,0)</f>
        <v>0</v>
      </c>
      <c r="BK756">
        <f>IF(Table13[[#This Row],[Highest level of Education]]="University/College Degree",1,0)</f>
        <v>1</v>
      </c>
      <c r="BL756">
        <f>IF(Table13[[#This Row],[Highest level of Education]]="Post-graduate education",1,0)</f>
        <v>0</v>
      </c>
      <c r="BM756">
        <v>3</v>
      </c>
      <c r="BN756">
        <v>1</v>
      </c>
      <c r="BO756">
        <v>98</v>
      </c>
      <c r="BP756">
        <f>IF(Table13[[#This Row],[Monthly_Income 1_5500 2_8000 3_11000 4_15000 5_20000 6_27000 7_35000 8_5000 9_51000 98_0]]=1,1,0)</f>
        <v>0</v>
      </c>
      <c r="BQ756">
        <f>IF(Table13[[#This Row],[Monthly_Income 1_5500 2_8000 3_11000 4_15000 5_20000 6_27000 7_35000 8_5000 9_51000 98_0]]=2,1,0)</f>
        <v>0</v>
      </c>
      <c r="BR756">
        <f>IF(Table13[[#This Row],[Monthly_Income 1_5500 2_8000 3_11000 4_15000 5_20000 6_27000 7_35000 8_5000 9_51000 98_0]]=3,1,0)</f>
        <v>0</v>
      </c>
      <c r="BS756">
        <f>IF(Table13[[#This Row],[Monthly_Income 1_5500 2_8000 3_11000 4_15000 5_20000 6_27000 7_35000 8_5000 9_51000 98_0]]=4,1,0)</f>
        <v>0</v>
      </c>
      <c r="BT756">
        <f>IF(Table13[[#This Row],[Monthly_Income 1_5500 2_8000 3_11000 4_15000 5_20000 6_27000 7_35000 8_5000 9_51000 98_0]]=5,1,0)</f>
        <v>0</v>
      </c>
      <c r="BU756">
        <f>IF(Table13[[#This Row],[Monthly_Income 1_5500 2_8000 3_11000 4_15000 5_20000 6_27000 7_35000 8_5000 9_51000 98_0]]=6,1,0)</f>
        <v>0</v>
      </c>
      <c r="BV756">
        <f>IF(Table13[[#This Row],[Monthly_Income 1_5500 2_8000 3_11000 4_15000 5_20000 6_27000 7_35000 8_5000 9_51000 98_0]]=7,1,0)</f>
        <v>0</v>
      </c>
      <c r="BW756">
        <f>IF(Table13[[#This Row],[Monthly_Income 1_5500 2_8000 3_11000 4_15000 5_20000 6_27000 7_35000 8_5000 9_51000 98_0]]=8,1,0)</f>
        <v>0</v>
      </c>
      <c r="BX756">
        <f>IF(Table13[[#This Row],[Monthly_Income 1_5500 2_8000 3_11000 4_15000 5_20000 6_27000 7_35000 8_5000 9_51000 98_0]]=9,1,0)</f>
        <v>0</v>
      </c>
      <c r="BY756">
        <f>IF(Table13[[#This Row],[Monthly_Income 1_5500 2_8000 3_11000 4_15000 5_20000 6_27000 7_35000 8_5000 9_51000 98_0]]=98,1,0)</f>
        <v>1</v>
      </c>
      <c r="BZ756">
        <v>98</v>
      </c>
      <c r="CA756">
        <f>IF(Table13[[#This Row],[Monthly_Household_Income]]=1,1,0)</f>
        <v>0</v>
      </c>
      <c r="CB756">
        <f>IF(Table13[[#This Row],[Monthly_Household_Income]]=2,1,0)</f>
        <v>0</v>
      </c>
      <c r="CC756">
        <f>IF(Table13[[#This Row],[Monthly_Household_Income]]=3,1,0)</f>
        <v>0</v>
      </c>
      <c r="CD756">
        <f>IF(Table13[[#This Row],[Monthly_Household_Income]]=4,1,0)</f>
        <v>0</v>
      </c>
      <c r="CE756">
        <f>IF(Table13[[#This Row],[Monthly_Household_Income]]=5,1,0)</f>
        <v>0</v>
      </c>
      <c r="CF756">
        <f>IF(Table13[[#This Row],[Monthly_Household_Income]]=6,1,0)</f>
        <v>0</v>
      </c>
      <c r="CG756">
        <f>IF(Table13[[#This Row],[Monthly_Household_Income]]=7,1,0)</f>
        <v>0</v>
      </c>
      <c r="CH756">
        <f>IF(Table13[[#This Row],[Monthly_Household_Income]]=8,1,0)</f>
        <v>0</v>
      </c>
      <c r="CI756">
        <f>IF(Table13[[#This Row],[Monthly_Household_Income]]=9,1,0)</f>
        <v>0</v>
      </c>
      <c r="CJ756">
        <f>IF(Table13[[#This Row],[Monthly_Household_Income]]=98,1,0)</f>
        <v>1</v>
      </c>
    </row>
    <row r="757" spans="1:88">
      <c r="A757">
        <v>2755</v>
      </c>
      <c r="B757" s="1">
        <v>43223</v>
      </c>
      <c r="C757" t="s">
        <v>6</v>
      </c>
      <c r="D757">
        <v>7</v>
      </c>
      <c r="E757">
        <v>9</v>
      </c>
      <c r="F757">
        <v>8</v>
      </c>
      <c r="G757">
        <v>8</v>
      </c>
      <c r="H757">
        <v>8</v>
      </c>
      <c r="I757">
        <v>8</v>
      </c>
      <c r="J757" t="s">
        <v>16</v>
      </c>
      <c r="K757">
        <v>8</v>
      </c>
      <c r="L757">
        <v>8</v>
      </c>
      <c r="M757">
        <v>8</v>
      </c>
      <c r="N757">
        <v>6</v>
      </c>
      <c r="O757">
        <v>9</v>
      </c>
      <c r="P757">
        <v>9</v>
      </c>
      <c r="Q757">
        <v>7</v>
      </c>
      <c r="R757">
        <v>6</v>
      </c>
      <c r="S757">
        <v>6</v>
      </c>
      <c r="T757">
        <v>6</v>
      </c>
      <c r="U757">
        <v>6</v>
      </c>
      <c r="V757">
        <v>9</v>
      </c>
      <c r="W757">
        <v>8</v>
      </c>
      <c r="X757">
        <v>7</v>
      </c>
      <c r="Y757">
        <v>8</v>
      </c>
      <c r="Z757">
        <v>6</v>
      </c>
      <c r="AA757">
        <v>7</v>
      </c>
      <c r="AB757">
        <v>8</v>
      </c>
      <c r="AC757">
        <v>1</v>
      </c>
      <c r="AD757">
        <f>IF(Table13[[#This Row],[payment]]=1,1,0)</f>
        <v>1</v>
      </c>
      <c r="AE757">
        <f>IF(Table13[[#This Row],[payment]]=2,1,0)</f>
        <v>0</v>
      </c>
      <c r="AF757">
        <f>IF(Table13[[#This Row],[payment]]=3,1,0)</f>
        <v>0</v>
      </c>
      <c r="AG757">
        <v>1</v>
      </c>
      <c r="AH757">
        <f>IF(Table13[[#This Row],[method_payment]]=1,1,0)</f>
        <v>1</v>
      </c>
      <c r="AI757">
        <f>IF(Table13[[#This Row],[method_payment]]=2,1,0)</f>
        <v>0</v>
      </c>
      <c r="AJ757">
        <f>IF(Table13[[#This Row],[method_payment]]=3,1,0)</f>
        <v>0</v>
      </c>
      <c r="AK757">
        <f>IF(Table13[[#This Row],[method_payment]]=5,1,0)</f>
        <v>0</v>
      </c>
      <c r="AL757">
        <f>IF(Table13[[#This Row],[method_payment]]=6,1,0)</f>
        <v>0</v>
      </c>
      <c r="AM757" t="s">
        <v>15</v>
      </c>
      <c r="AN757" t="s">
        <v>16</v>
      </c>
      <c r="AO757">
        <v>6</v>
      </c>
      <c r="AP757" s="2">
        <v>260.91000000000003</v>
      </c>
      <c r="AQ757" s="3">
        <f>IF(AND(Table13[[#This Row],[Average_amount_spent_per_visit_last_3_months]]&gt;=1,Table13[[#This Row],[Average_amount_spent_per_visit_last_3_months]]&lt;=999),1,0)</f>
        <v>1</v>
      </c>
      <c r="AR757" s="3">
        <f>IF(AND(Table13[[#This Row],[Average_amount_spent_per_visit_last_3_months]]&gt;=1000,Table13[[#This Row],[Average_amount_spent_per_visit_last_3_months]]&lt;=6700),1,0)</f>
        <v>0</v>
      </c>
      <c r="AS757">
        <v>2</v>
      </c>
      <c r="AT757">
        <v>25</v>
      </c>
      <c r="AU757">
        <f>IF(AND(Table13[[#This Row],[Age]]&gt;=18,Table13[[#This Row],[Age]]&lt;=25),1,0)</f>
        <v>1</v>
      </c>
      <c r="AV757">
        <f>IF(AND(Table13[[#This Row],[Age]]&gt;=26,Table13[[#This Row],[Age]]&lt;=35),1,0)</f>
        <v>0</v>
      </c>
      <c r="AW757">
        <f>IF(AND(Table13[[#This Row],[Age]]&gt;=36,Table13[[#This Row],[Age]]&lt;=45),1,0)</f>
        <v>0</v>
      </c>
      <c r="AX757">
        <f>IF(AND(Table13[[#This Row],[Age]]&gt;=46,Table13[[#This Row],[Age]]&lt;=55),1,0)</f>
        <v>0</v>
      </c>
      <c r="AY757">
        <f>IF(AND(Table13[[#This Row],[Age]]&gt;=56,Table13[[#This Row],[Age]]&lt;=67),1,0)</f>
        <v>0</v>
      </c>
      <c r="AZ757" t="s">
        <v>24</v>
      </c>
      <c r="BA757">
        <f>IF(Table13[[#This Row],[Marital Status]]="Married",1,0)</f>
        <v>0</v>
      </c>
      <c r="BB757">
        <f>IF(Table13[[#This Row],[Marital Status]]="Single",1,0)</f>
        <v>1</v>
      </c>
      <c r="BC757" t="s">
        <v>27</v>
      </c>
      <c r="BD757">
        <f>IF(Table13[[#This Row],[gender]]="Male",1,0)</f>
        <v>1</v>
      </c>
      <c r="BE757">
        <f>IF(Table13[[#This Row],[gender]]="Female",1,0)</f>
        <v>0</v>
      </c>
      <c r="BF757" t="s">
        <v>23</v>
      </c>
      <c r="BG757">
        <f>IF(Table13[[#This Row],[Highest level of Education]]="Did not attend school",1,0)</f>
        <v>0</v>
      </c>
      <c r="BH757">
        <f>IF(Table13[[#This Row],[Highest level of Education]]="K12 completed",1,0)</f>
        <v>0</v>
      </c>
      <c r="BI757">
        <f>IF(Table13[[#This Row],[Highest level of Education]]="High School Completed",1,0)</f>
        <v>0</v>
      </c>
      <c r="BJ757">
        <f>IF(Table13[[#This Row],[Highest level of Education]]="Technical Diploma/Partially completed College",1,0)</f>
        <v>1</v>
      </c>
      <c r="BK757">
        <f>IF(Table13[[#This Row],[Highest level of Education]]="University/College Degree",1,0)</f>
        <v>0</v>
      </c>
      <c r="BL757">
        <f>IF(Table13[[#This Row],[Highest level of Education]]="Post-graduate education",1,0)</f>
        <v>0</v>
      </c>
      <c r="BM757">
        <v>0</v>
      </c>
      <c r="BN757">
        <v>1</v>
      </c>
      <c r="BO757">
        <v>2</v>
      </c>
      <c r="BP757">
        <f>IF(Table13[[#This Row],[Monthly_Income 1_5500 2_8000 3_11000 4_15000 5_20000 6_27000 7_35000 8_5000 9_51000 98_0]]=1,1,0)</f>
        <v>0</v>
      </c>
      <c r="BQ757">
        <f>IF(Table13[[#This Row],[Monthly_Income 1_5500 2_8000 3_11000 4_15000 5_20000 6_27000 7_35000 8_5000 9_51000 98_0]]=2,1,0)</f>
        <v>1</v>
      </c>
      <c r="BR757">
        <f>IF(Table13[[#This Row],[Monthly_Income 1_5500 2_8000 3_11000 4_15000 5_20000 6_27000 7_35000 8_5000 9_51000 98_0]]=3,1,0)</f>
        <v>0</v>
      </c>
      <c r="BS757">
        <f>IF(Table13[[#This Row],[Monthly_Income 1_5500 2_8000 3_11000 4_15000 5_20000 6_27000 7_35000 8_5000 9_51000 98_0]]=4,1,0)</f>
        <v>0</v>
      </c>
      <c r="BT757">
        <f>IF(Table13[[#This Row],[Monthly_Income 1_5500 2_8000 3_11000 4_15000 5_20000 6_27000 7_35000 8_5000 9_51000 98_0]]=5,1,0)</f>
        <v>0</v>
      </c>
      <c r="BU757">
        <f>IF(Table13[[#This Row],[Monthly_Income 1_5500 2_8000 3_11000 4_15000 5_20000 6_27000 7_35000 8_5000 9_51000 98_0]]=6,1,0)</f>
        <v>0</v>
      </c>
      <c r="BV757">
        <f>IF(Table13[[#This Row],[Monthly_Income 1_5500 2_8000 3_11000 4_15000 5_20000 6_27000 7_35000 8_5000 9_51000 98_0]]=7,1,0)</f>
        <v>0</v>
      </c>
      <c r="BW757">
        <f>IF(Table13[[#This Row],[Monthly_Income 1_5500 2_8000 3_11000 4_15000 5_20000 6_27000 7_35000 8_5000 9_51000 98_0]]=8,1,0)</f>
        <v>0</v>
      </c>
      <c r="BX757">
        <f>IF(Table13[[#This Row],[Monthly_Income 1_5500 2_8000 3_11000 4_15000 5_20000 6_27000 7_35000 8_5000 9_51000 98_0]]=9,1,0)</f>
        <v>0</v>
      </c>
      <c r="BY757">
        <f>IF(Table13[[#This Row],[Monthly_Income 1_5500 2_8000 3_11000 4_15000 5_20000 6_27000 7_35000 8_5000 9_51000 98_0]]=98,1,0)</f>
        <v>0</v>
      </c>
      <c r="BZ757">
        <v>4</v>
      </c>
      <c r="CA757">
        <f>IF(Table13[[#This Row],[Monthly_Household_Income]]=1,1,0)</f>
        <v>0</v>
      </c>
      <c r="CB757">
        <f>IF(Table13[[#This Row],[Monthly_Household_Income]]=2,1,0)</f>
        <v>0</v>
      </c>
      <c r="CC757">
        <f>IF(Table13[[#This Row],[Monthly_Household_Income]]=3,1,0)</f>
        <v>0</v>
      </c>
      <c r="CD757">
        <f>IF(Table13[[#This Row],[Monthly_Household_Income]]=4,1,0)</f>
        <v>1</v>
      </c>
      <c r="CE757">
        <f>IF(Table13[[#This Row],[Monthly_Household_Income]]=5,1,0)</f>
        <v>0</v>
      </c>
      <c r="CF757">
        <f>IF(Table13[[#This Row],[Monthly_Household_Income]]=6,1,0)</f>
        <v>0</v>
      </c>
      <c r="CG757">
        <f>IF(Table13[[#This Row],[Monthly_Household_Income]]=7,1,0)</f>
        <v>0</v>
      </c>
      <c r="CH757">
        <f>IF(Table13[[#This Row],[Monthly_Household_Income]]=8,1,0)</f>
        <v>0</v>
      </c>
      <c r="CI757">
        <f>IF(Table13[[#This Row],[Monthly_Household_Income]]=9,1,0)</f>
        <v>0</v>
      </c>
      <c r="CJ757">
        <f>IF(Table13[[#This Row],[Monthly_Household_Income]]=98,1,0)</f>
        <v>0</v>
      </c>
    </row>
    <row r="758" spans="1:88">
      <c r="A758">
        <v>2756</v>
      </c>
      <c r="B758" s="1">
        <v>42944</v>
      </c>
      <c r="C758" t="s">
        <v>35</v>
      </c>
      <c r="D758">
        <v>7</v>
      </c>
      <c r="E758">
        <v>6</v>
      </c>
      <c r="F758">
        <v>7</v>
      </c>
      <c r="G758">
        <v>8</v>
      </c>
      <c r="H758">
        <v>7</v>
      </c>
      <c r="I758">
        <v>6</v>
      </c>
      <c r="J758" t="s">
        <v>15</v>
      </c>
      <c r="K758">
        <v>7</v>
      </c>
      <c r="L758">
        <v>8</v>
      </c>
      <c r="M758">
        <v>8</v>
      </c>
      <c r="N758">
        <v>8</v>
      </c>
      <c r="O758">
        <v>7</v>
      </c>
      <c r="P758">
        <v>7</v>
      </c>
      <c r="Q758">
        <v>7</v>
      </c>
      <c r="R758">
        <v>8</v>
      </c>
      <c r="S758">
        <v>8</v>
      </c>
      <c r="T758">
        <v>7</v>
      </c>
      <c r="U758">
        <v>8</v>
      </c>
      <c r="V758">
        <v>7</v>
      </c>
      <c r="W758">
        <v>8</v>
      </c>
      <c r="X758">
        <v>7</v>
      </c>
      <c r="Y758">
        <v>7</v>
      </c>
      <c r="Z758">
        <v>7</v>
      </c>
      <c r="AA758">
        <v>7</v>
      </c>
      <c r="AB758">
        <v>8</v>
      </c>
      <c r="AC758">
        <v>1</v>
      </c>
      <c r="AD758">
        <f>IF(Table13[[#This Row],[payment]]=1,1,0)</f>
        <v>1</v>
      </c>
      <c r="AE758">
        <f>IF(Table13[[#This Row],[payment]]=2,1,0)</f>
        <v>0</v>
      </c>
      <c r="AF758">
        <f>IF(Table13[[#This Row],[payment]]=3,1,0)</f>
        <v>0</v>
      </c>
      <c r="AG758">
        <v>1</v>
      </c>
      <c r="AH758">
        <f>IF(Table13[[#This Row],[method_payment]]=1,1,0)</f>
        <v>1</v>
      </c>
      <c r="AI758">
        <f>IF(Table13[[#This Row],[method_payment]]=2,1,0)</f>
        <v>0</v>
      </c>
      <c r="AJ758">
        <f>IF(Table13[[#This Row],[method_payment]]=3,1,0)</f>
        <v>0</v>
      </c>
      <c r="AK758">
        <f>IF(Table13[[#This Row],[method_payment]]=5,1,0)</f>
        <v>0</v>
      </c>
      <c r="AL758">
        <f>IF(Table13[[#This Row],[method_payment]]=6,1,0)</f>
        <v>0</v>
      </c>
      <c r="AM758" t="s">
        <v>16</v>
      </c>
      <c r="AN758" t="s">
        <v>16</v>
      </c>
      <c r="AO758">
        <v>2</v>
      </c>
      <c r="AP758" s="2">
        <v>82.56</v>
      </c>
      <c r="AQ758" s="3">
        <f>IF(AND(Table13[[#This Row],[Average_amount_spent_per_visit_last_3_months]]&gt;=1,Table13[[#This Row],[Average_amount_spent_per_visit_last_3_months]]&lt;=999),1,0)</f>
        <v>1</v>
      </c>
      <c r="AR758" s="3">
        <f>IF(AND(Table13[[#This Row],[Average_amount_spent_per_visit_last_3_months]]&gt;=1000,Table13[[#This Row],[Average_amount_spent_per_visit_last_3_months]]&lt;=6700),1,0)</f>
        <v>0</v>
      </c>
      <c r="AS758">
        <v>2</v>
      </c>
      <c r="AT758">
        <v>38</v>
      </c>
      <c r="AU758">
        <f>IF(AND(Table13[[#This Row],[Age]]&gt;=18,Table13[[#This Row],[Age]]&lt;=25),1,0)</f>
        <v>0</v>
      </c>
      <c r="AV758">
        <f>IF(AND(Table13[[#This Row],[Age]]&gt;=26,Table13[[#This Row],[Age]]&lt;=35),1,0)</f>
        <v>0</v>
      </c>
      <c r="AW758">
        <f>IF(AND(Table13[[#This Row],[Age]]&gt;=36,Table13[[#This Row],[Age]]&lt;=45),1,0)</f>
        <v>1</v>
      </c>
      <c r="AX758">
        <f>IF(AND(Table13[[#This Row],[Age]]&gt;=46,Table13[[#This Row],[Age]]&lt;=55),1,0)</f>
        <v>0</v>
      </c>
      <c r="AY758">
        <f>IF(AND(Table13[[#This Row],[Age]]&gt;=56,Table13[[#This Row],[Age]]&lt;=67),1,0)</f>
        <v>0</v>
      </c>
      <c r="AZ758" t="s">
        <v>25</v>
      </c>
      <c r="BA758">
        <f>IF(Table13[[#This Row],[Marital Status]]="Married",1,0)</f>
        <v>1</v>
      </c>
      <c r="BB758">
        <f>IF(Table13[[#This Row],[Marital Status]]="Single",1,0)</f>
        <v>0</v>
      </c>
      <c r="BC758" t="s">
        <v>27</v>
      </c>
      <c r="BD758">
        <f>IF(Table13[[#This Row],[gender]]="Male",1,0)</f>
        <v>1</v>
      </c>
      <c r="BE758">
        <f>IF(Table13[[#This Row],[gender]]="Female",1,0)</f>
        <v>0</v>
      </c>
      <c r="BF758" t="s">
        <v>23</v>
      </c>
      <c r="BG758">
        <f>IF(Table13[[#This Row],[Highest level of Education]]="Did not attend school",1,0)</f>
        <v>0</v>
      </c>
      <c r="BH758">
        <f>IF(Table13[[#This Row],[Highest level of Education]]="K12 completed",1,0)</f>
        <v>0</v>
      </c>
      <c r="BI758">
        <f>IF(Table13[[#This Row],[Highest level of Education]]="High School Completed",1,0)</f>
        <v>0</v>
      </c>
      <c r="BJ758">
        <f>IF(Table13[[#This Row],[Highest level of Education]]="Technical Diploma/Partially completed College",1,0)</f>
        <v>1</v>
      </c>
      <c r="BK758">
        <f>IF(Table13[[#This Row],[Highest level of Education]]="University/College Degree",1,0)</f>
        <v>0</v>
      </c>
      <c r="BL758">
        <f>IF(Table13[[#This Row],[Highest level of Education]]="Post-graduate education",1,0)</f>
        <v>0</v>
      </c>
      <c r="BM758">
        <v>3</v>
      </c>
      <c r="BN758">
        <v>1</v>
      </c>
      <c r="BO758">
        <v>3</v>
      </c>
      <c r="BP758">
        <f>IF(Table13[[#This Row],[Monthly_Income 1_5500 2_8000 3_11000 4_15000 5_20000 6_27000 7_35000 8_5000 9_51000 98_0]]=1,1,0)</f>
        <v>0</v>
      </c>
      <c r="BQ758">
        <f>IF(Table13[[#This Row],[Monthly_Income 1_5500 2_8000 3_11000 4_15000 5_20000 6_27000 7_35000 8_5000 9_51000 98_0]]=2,1,0)</f>
        <v>0</v>
      </c>
      <c r="BR758">
        <f>IF(Table13[[#This Row],[Monthly_Income 1_5500 2_8000 3_11000 4_15000 5_20000 6_27000 7_35000 8_5000 9_51000 98_0]]=3,1,0)</f>
        <v>1</v>
      </c>
      <c r="BS758">
        <f>IF(Table13[[#This Row],[Monthly_Income 1_5500 2_8000 3_11000 4_15000 5_20000 6_27000 7_35000 8_5000 9_51000 98_0]]=4,1,0)</f>
        <v>0</v>
      </c>
      <c r="BT758">
        <f>IF(Table13[[#This Row],[Monthly_Income 1_5500 2_8000 3_11000 4_15000 5_20000 6_27000 7_35000 8_5000 9_51000 98_0]]=5,1,0)</f>
        <v>0</v>
      </c>
      <c r="BU758">
        <f>IF(Table13[[#This Row],[Monthly_Income 1_5500 2_8000 3_11000 4_15000 5_20000 6_27000 7_35000 8_5000 9_51000 98_0]]=6,1,0)</f>
        <v>0</v>
      </c>
      <c r="BV758">
        <f>IF(Table13[[#This Row],[Monthly_Income 1_5500 2_8000 3_11000 4_15000 5_20000 6_27000 7_35000 8_5000 9_51000 98_0]]=7,1,0)</f>
        <v>0</v>
      </c>
      <c r="BW758">
        <f>IF(Table13[[#This Row],[Monthly_Income 1_5500 2_8000 3_11000 4_15000 5_20000 6_27000 7_35000 8_5000 9_51000 98_0]]=8,1,0)</f>
        <v>0</v>
      </c>
      <c r="BX758">
        <f>IF(Table13[[#This Row],[Monthly_Income 1_5500 2_8000 3_11000 4_15000 5_20000 6_27000 7_35000 8_5000 9_51000 98_0]]=9,1,0)</f>
        <v>0</v>
      </c>
      <c r="BY758">
        <f>IF(Table13[[#This Row],[Monthly_Income 1_5500 2_8000 3_11000 4_15000 5_20000 6_27000 7_35000 8_5000 9_51000 98_0]]=98,1,0)</f>
        <v>0</v>
      </c>
      <c r="BZ758">
        <v>5</v>
      </c>
      <c r="CA758">
        <f>IF(Table13[[#This Row],[Monthly_Household_Income]]=1,1,0)</f>
        <v>0</v>
      </c>
      <c r="CB758">
        <f>IF(Table13[[#This Row],[Monthly_Household_Income]]=2,1,0)</f>
        <v>0</v>
      </c>
      <c r="CC758">
        <f>IF(Table13[[#This Row],[Monthly_Household_Income]]=3,1,0)</f>
        <v>0</v>
      </c>
      <c r="CD758">
        <f>IF(Table13[[#This Row],[Monthly_Household_Income]]=4,1,0)</f>
        <v>0</v>
      </c>
      <c r="CE758">
        <f>IF(Table13[[#This Row],[Monthly_Household_Income]]=5,1,0)</f>
        <v>1</v>
      </c>
      <c r="CF758">
        <f>IF(Table13[[#This Row],[Monthly_Household_Income]]=6,1,0)</f>
        <v>0</v>
      </c>
      <c r="CG758">
        <f>IF(Table13[[#This Row],[Monthly_Household_Income]]=7,1,0)</f>
        <v>0</v>
      </c>
      <c r="CH758">
        <f>IF(Table13[[#This Row],[Monthly_Household_Income]]=8,1,0)</f>
        <v>0</v>
      </c>
      <c r="CI758">
        <f>IF(Table13[[#This Row],[Monthly_Household_Income]]=9,1,0)</f>
        <v>0</v>
      </c>
      <c r="CJ758">
        <f>IF(Table13[[#This Row],[Monthly_Household_Income]]=98,1,0)</f>
        <v>0</v>
      </c>
    </row>
    <row r="759" spans="1:88">
      <c r="A759">
        <v>2758</v>
      </c>
      <c r="B759" s="1">
        <v>43001</v>
      </c>
      <c r="C759" t="s">
        <v>32</v>
      </c>
      <c r="D759">
        <v>7</v>
      </c>
      <c r="E759">
        <v>8</v>
      </c>
      <c r="F759">
        <v>7</v>
      </c>
      <c r="G759">
        <v>7</v>
      </c>
      <c r="H759">
        <v>7</v>
      </c>
      <c r="I759">
        <v>8</v>
      </c>
      <c r="J759" t="s">
        <v>15</v>
      </c>
      <c r="K759">
        <v>6</v>
      </c>
      <c r="L759">
        <v>7</v>
      </c>
      <c r="M759">
        <v>7</v>
      </c>
      <c r="N759">
        <v>6</v>
      </c>
      <c r="O759">
        <v>8</v>
      </c>
      <c r="P759">
        <v>7</v>
      </c>
      <c r="Q759">
        <v>6</v>
      </c>
      <c r="R759">
        <v>6</v>
      </c>
      <c r="S759">
        <v>7</v>
      </c>
      <c r="T759">
        <v>7</v>
      </c>
      <c r="U759">
        <v>8</v>
      </c>
      <c r="V759">
        <v>6</v>
      </c>
      <c r="W759">
        <v>9</v>
      </c>
      <c r="X759">
        <v>8</v>
      </c>
      <c r="Y759">
        <v>8</v>
      </c>
      <c r="Z759">
        <v>7</v>
      </c>
      <c r="AA759">
        <v>9</v>
      </c>
      <c r="AB759">
        <v>7</v>
      </c>
      <c r="AC759">
        <v>2</v>
      </c>
      <c r="AD759">
        <f>IF(Table13[[#This Row],[payment]]=1,1,0)</f>
        <v>0</v>
      </c>
      <c r="AE759">
        <f>IF(Table13[[#This Row],[payment]]=2,1,0)</f>
        <v>1</v>
      </c>
      <c r="AF759">
        <f>IF(Table13[[#This Row],[payment]]=3,1,0)</f>
        <v>0</v>
      </c>
      <c r="AG759">
        <v>1</v>
      </c>
      <c r="AH759">
        <f>IF(Table13[[#This Row],[method_payment]]=1,1,0)</f>
        <v>1</v>
      </c>
      <c r="AI759">
        <f>IF(Table13[[#This Row],[method_payment]]=2,1,0)</f>
        <v>0</v>
      </c>
      <c r="AJ759">
        <f>IF(Table13[[#This Row],[method_payment]]=3,1,0)</f>
        <v>0</v>
      </c>
      <c r="AK759">
        <f>IF(Table13[[#This Row],[method_payment]]=5,1,0)</f>
        <v>0</v>
      </c>
      <c r="AL759">
        <f>IF(Table13[[#This Row],[method_payment]]=6,1,0)</f>
        <v>0</v>
      </c>
      <c r="AM759" t="s">
        <v>16</v>
      </c>
      <c r="AN759" t="s">
        <v>15</v>
      </c>
      <c r="AO759">
        <v>4</v>
      </c>
      <c r="AP759" s="2">
        <v>80.94</v>
      </c>
      <c r="AQ759" s="3">
        <f>IF(AND(Table13[[#This Row],[Average_amount_spent_per_visit_last_3_months]]&gt;=1,Table13[[#This Row],[Average_amount_spent_per_visit_last_3_months]]&lt;=999),1,0)</f>
        <v>1</v>
      </c>
      <c r="AR759" s="3">
        <f>IF(AND(Table13[[#This Row],[Average_amount_spent_per_visit_last_3_months]]&gt;=1000,Table13[[#This Row],[Average_amount_spent_per_visit_last_3_months]]&lt;=6700),1,0)</f>
        <v>0</v>
      </c>
      <c r="AS759">
        <v>3</v>
      </c>
      <c r="AT759">
        <v>33</v>
      </c>
      <c r="AU759">
        <f>IF(AND(Table13[[#This Row],[Age]]&gt;=18,Table13[[#This Row],[Age]]&lt;=25),1,0)</f>
        <v>0</v>
      </c>
      <c r="AV759">
        <f>IF(AND(Table13[[#This Row],[Age]]&gt;=26,Table13[[#This Row],[Age]]&lt;=35),1,0)</f>
        <v>1</v>
      </c>
      <c r="AW759">
        <f>IF(AND(Table13[[#This Row],[Age]]&gt;=36,Table13[[#This Row],[Age]]&lt;=45),1,0)</f>
        <v>0</v>
      </c>
      <c r="AX759">
        <f>IF(AND(Table13[[#This Row],[Age]]&gt;=46,Table13[[#This Row],[Age]]&lt;=55),1,0)</f>
        <v>0</v>
      </c>
      <c r="AY759">
        <f>IF(AND(Table13[[#This Row],[Age]]&gt;=56,Table13[[#This Row],[Age]]&lt;=67),1,0)</f>
        <v>0</v>
      </c>
      <c r="AZ759" t="s">
        <v>24</v>
      </c>
      <c r="BA759">
        <f>IF(Table13[[#This Row],[Marital Status]]="Married",1,0)</f>
        <v>0</v>
      </c>
      <c r="BB759">
        <f>IF(Table13[[#This Row],[Marital Status]]="Single",1,0)</f>
        <v>1</v>
      </c>
      <c r="BC759" t="s">
        <v>27</v>
      </c>
      <c r="BD759">
        <f>IF(Table13[[#This Row],[gender]]="Male",1,0)</f>
        <v>1</v>
      </c>
      <c r="BE759">
        <f>IF(Table13[[#This Row],[gender]]="Female",1,0)</f>
        <v>0</v>
      </c>
      <c r="BF759" t="s">
        <v>19</v>
      </c>
      <c r="BG759">
        <f>IF(Table13[[#This Row],[Highest level of Education]]="Did not attend school",1,0)</f>
        <v>0</v>
      </c>
      <c r="BH759">
        <f>IF(Table13[[#This Row],[Highest level of Education]]="K12 completed",1,0)</f>
        <v>0</v>
      </c>
      <c r="BI759">
        <f>IF(Table13[[#This Row],[Highest level of Education]]="High School Completed",1,0)</f>
        <v>0</v>
      </c>
      <c r="BJ759">
        <f>IF(Table13[[#This Row],[Highest level of Education]]="Technical Diploma/Partially completed College",1,0)</f>
        <v>0</v>
      </c>
      <c r="BK759">
        <f>IF(Table13[[#This Row],[Highest level of Education]]="University/College Degree",1,0)</f>
        <v>1</v>
      </c>
      <c r="BL759">
        <f>IF(Table13[[#This Row],[Highest level of Education]]="Post-graduate education",1,0)</f>
        <v>0</v>
      </c>
      <c r="BM759">
        <v>0</v>
      </c>
      <c r="BN759">
        <v>1</v>
      </c>
      <c r="BO759">
        <v>5</v>
      </c>
      <c r="BP759">
        <f>IF(Table13[[#This Row],[Monthly_Income 1_5500 2_8000 3_11000 4_15000 5_20000 6_27000 7_35000 8_5000 9_51000 98_0]]=1,1,0)</f>
        <v>0</v>
      </c>
      <c r="BQ759">
        <f>IF(Table13[[#This Row],[Monthly_Income 1_5500 2_8000 3_11000 4_15000 5_20000 6_27000 7_35000 8_5000 9_51000 98_0]]=2,1,0)</f>
        <v>0</v>
      </c>
      <c r="BR759">
        <f>IF(Table13[[#This Row],[Monthly_Income 1_5500 2_8000 3_11000 4_15000 5_20000 6_27000 7_35000 8_5000 9_51000 98_0]]=3,1,0)</f>
        <v>0</v>
      </c>
      <c r="BS759">
        <f>IF(Table13[[#This Row],[Monthly_Income 1_5500 2_8000 3_11000 4_15000 5_20000 6_27000 7_35000 8_5000 9_51000 98_0]]=4,1,0)</f>
        <v>0</v>
      </c>
      <c r="BT759">
        <f>IF(Table13[[#This Row],[Monthly_Income 1_5500 2_8000 3_11000 4_15000 5_20000 6_27000 7_35000 8_5000 9_51000 98_0]]=5,1,0)</f>
        <v>1</v>
      </c>
      <c r="BU759">
        <f>IF(Table13[[#This Row],[Monthly_Income 1_5500 2_8000 3_11000 4_15000 5_20000 6_27000 7_35000 8_5000 9_51000 98_0]]=6,1,0)</f>
        <v>0</v>
      </c>
      <c r="BV759">
        <f>IF(Table13[[#This Row],[Monthly_Income 1_5500 2_8000 3_11000 4_15000 5_20000 6_27000 7_35000 8_5000 9_51000 98_0]]=7,1,0)</f>
        <v>0</v>
      </c>
      <c r="BW759">
        <f>IF(Table13[[#This Row],[Monthly_Income 1_5500 2_8000 3_11000 4_15000 5_20000 6_27000 7_35000 8_5000 9_51000 98_0]]=8,1,0)</f>
        <v>0</v>
      </c>
      <c r="BX759">
        <f>IF(Table13[[#This Row],[Monthly_Income 1_5500 2_8000 3_11000 4_15000 5_20000 6_27000 7_35000 8_5000 9_51000 98_0]]=9,1,0)</f>
        <v>0</v>
      </c>
      <c r="BY759">
        <f>IF(Table13[[#This Row],[Monthly_Income 1_5500 2_8000 3_11000 4_15000 5_20000 6_27000 7_35000 8_5000 9_51000 98_0]]=98,1,0)</f>
        <v>0</v>
      </c>
      <c r="BZ759">
        <v>8</v>
      </c>
      <c r="CA759">
        <f>IF(Table13[[#This Row],[Monthly_Household_Income]]=1,1,0)</f>
        <v>0</v>
      </c>
      <c r="CB759">
        <f>IF(Table13[[#This Row],[Monthly_Household_Income]]=2,1,0)</f>
        <v>0</v>
      </c>
      <c r="CC759">
        <f>IF(Table13[[#This Row],[Monthly_Household_Income]]=3,1,0)</f>
        <v>0</v>
      </c>
      <c r="CD759">
        <f>IF(Table13[[#This Row],[Monthly_Household_Income]]=4,1,0)</f>
        <v>0</v>
      </c>
      <c r="CE759">
        <f>IF(Table13[[#This Row],[Monthly_Household_Income]]=5,1,0)</f>
        <v>0</v>
      </c>
      <c r="CF759">
        <f>IF(Table13[[#This Row],[Monthly_Household_Income]]=6,1,0)</f>
        <v>0</v>
      </c>
      <c r="CG759">
        <f>IF(Table13[[#This Row],[Monthly_Household_Income]]=7,1,0)</f>
        <v>0</v>
      </c>
      <c r="CH759">
        <f>IF(Table13[[#This Row],[Monthly_Household_Income]]=8,1,0)</f>
        <v>1</v>
      </c>
      <c r="CI759">
        <f>IF(Table13[[#This Row],[Monthly_Household_Income]]=9,1,0)</f>
        <v>0</v>
      </c>
      <c r="CJ759">
        <f>IF(Table13[[#This Row],[Monthly_Household_Income]]=98,1,0)</f>
        <v>0</v>
      </c>
    </row>
    <row r="760" spans="1:88">
      <c r="A760">
        <v>2760</v>
      </c>
      <c r="B760" s="1">
        <v>42966</v>
      </c>
      <c r="C760" t="s">
        <v>35</v>
      </c>
      <c r="D760">
        <v>8</v>
      </c>
      <c r="E760">
        <v>6</v>
      </c>
      <c r="F760">
        <v>7</v>
      </c>
      <c r="G760">
        <v>7</v>
      </c>
      <c r="H760">
        <v>8</v>
      </c>
      <c r="I760">
        <v>4</v>
      </c>
      <c r="J760" t="s">
        <v>15</v>
      </c>
      <c r="K760">
        <v>9</v>
      </c>
      <c r="L760">
        <v>7</v>
      </c>
      <c r="M760">
        <v>8</v>
      </c>
      <c r="N760">
        <v>8</v>
      </c>
      <c r="O760">
        <v>7</v>
      </c>
      <c r="P760">
        <v>9</v>
      </c>
      <c r="Q760">
        <v>9</v>
      </c>
      <c r="R760">
        <v>8</v>
      </c>
      <c r="S760">
        <v>7</v>
      </c>
      <c r="T760">
        <v>8</v>
      </c>
      <c r="U760">
        <v>8</v>
      </c>
      <c r="V760">
        <v>7</v>
      </c>
      <c r="W760">
        <v>6</v>
      </c>
      <c r="X760">
        <v>8</v>
      </c>
      <c r="Y760">
        <v>6</v>
      </c>
      <c r="Z760">
        <v>9</v>
      </c>
      <c r="AA760">
        <v>7</v>
      </c>
      <c r="AB760">
        <v>6</v>
      </c>
      <c r="AC760">
        <v>1</v>
      </c>
      <c r="AD760">
        <f>IF(Table13[[#This Row],[payment]]=1,1,0)</f>
        <v>1</v>
      </c>
      <c r="AE760">
        <f>IF(Table13[[#This Row],[payment]]=2,1,0)</f>
        <v>0</v>
      </c>
      <c r="AF760">
        <f>IF(Table13[[#This Row],[payment]]=3,1,0)</f>
        <v>0</v>
      </c>
      <c r="AG760">
        <v>1</v>
      </c>
      <c r="AH760">
        <f>IF(Table13[[#This Row],[method_payment]]=1,1,0)</f>
        <v>1</v>
      </c>
      <c r="AI760">
        <f>IF(Table13[[#This Row],[method_payment]]=2,1,0)</f>
        <v>0</v>
      </c>
      <c r="AJ760">
        <f>IF(Table13[[#This Row],[method_payment]]=3,1,0)</f>
        <v>0</v>
      </c>
      <c r="AK760">
        <f>IF(Table13[[#This Row],[method_payment]]=5,1,0)</f>
        <v>0</v>
      </c>
      <c r="AL760">
        <f>IF(Table13[[#This Row],[method_payment]]=6,1,0)</f>
        <v>0</v>
      </c>
      <c r="AM760" t="s">
        <v>16</v>
      </c>
      <c r="AN760" t="s">
        <v>16</v>
      </c>
      <c r="AO760">
        <v>1</v>
      </c>
      <c r="AP760" s="2">
        <v>198.95</v>
      </c>
      <c r="AQ760" s="3">
        <f>IF(AND(Table13[[#This Row],[Average_amount_spent_per_visit_last_3_months]]&gt;=1,Table13[[#This Row],[Average_amount_spent_per_visit_last_3_months]]&lt;=999),1,0)</f>
        <v>1</v>
      </c>
      <c r="AR760" s="3">
        <f>IF(AND(Table13[[#This Row],[Average_amount_spent_per_visit_last_3_months]]&gt;=1000,Table13[[#This Row],[Average_amount_spent_per_visit_last_3_months]]&lt;=6700),1,0)</f>
        <v>0</v>
      </c>
      <c r="AS760">
        <v>1</v>
      </c>
      <c r="AT760">
        <v>29</v>
      </c>
      <c r="AU760">
        <f>IF(AND(Table13[[#This Row],[Age]]&gt;=18,Table13[[#This Row],[Age]]&lt;=25),1,0)</f>
        <v>0</v>
      </c>
      <c r="AV760">
        <f>IF(AND(Table13[[#This Row],[Age]]&gt;=26,Table13[[#This Row],[Age]]&lt;=35),1,0)</f>
        <v>1</v>
      </c>
      <c r="AW760">
        <f>IF(AND(Table13[[#This Row],[Age]]&gt;=36,Table13[[#This Row],[Age]]&lt;=45),1,0)</f>
        <v>0</v>
      </c>
      <c r="AX760">
        <f>IF(AND(Table13[[#This Row],[Age]]&gt;=46,Table13[[#This Row],[Age]]&lt;=55),1,0)</f>
        <v>0</v>
      </c>
      <c r="AY760">
        <f>IF(AND(Table13[[#This Row],[Age]]&gt;=56,Table13[[#This Row],[Age]]&lt;=67),1,0)</f>
        <v>0</v>
      </c>
      <c r="AZ760" t="s">
        <v>24</v>
      </c>
      <c r="BA760">
        <f>IF(Table13[[#This Row],[Marital Status]]="Married",1,0)</f>
        <v>0</v>
      </c>
      <c r="BB760">
        <f>IF(Table13[[#This Row],[Marital Status]]="Single",1,0)</f>
        <v>1</v>
      </c>
      <c r="BC760" t="s">
        <v>27</v>
      </c>
      <c r="BD760">
        <f>IF(Table13[[#This Row],[gender]]="Male",1,0)</f>
        <v>1</v>
      </c>
      <c r="BE760">
        <f>IF(Table13[[#This Row],[gender]]="Female",1,0)</f>
        <v>0</v>
      </c>
      <c r="BF760" t="s">
        <v>19</v>
      </c>
      <c r="BG760">
        <f>IF(Table13[[#This Row],[Highest level of Education]]="Did not attend school",1,0)</f>
        <v>0</v>
      </c>
      <c r="BH760">
        <f>IF(Table13[[#This Row],[Highest level of Education]]="K12 completed",1,0)</f>
        <v>0</v>
      </c>
      <c r="BI760">
        <f>IF(Table13[[#This Row],[Highest level of Education]]="High School Completed",1,0)</f>
        <v>0</v>
      </c>
      <c r="BJ760">
        <f>IF(Table13[[#This Row],[Highest level of Education]]="Technical Diploma/Partially completed College",1,0)</f>
        <v>0</v>
      </c>
      <c r="BK760">
        <f>IF(Table13[[#This Row],[Highest level of Education]]="University/College Degree",1,0)</f>
        <v>1</v>
      </c>
      <c r="BL760">
        <f>IF(Table13[[#This Row],[Highest level of Education]]="Post-graduate education",1,0)</f>
        <v>0</v>
      </c>
      <c r="BM760">
        <v>0</v>
      </c>
      <c r="BN760">
        <v>1</v>
      </c>
      <c r="BO760">
        <v>2</v>
      </c>
      <c r="BP760">
        <f>IF(Table13[[#This Row],[Monthly_Income 1_5500 2_8000 3_11000 4_15000 5_20000 6_27000 7_35000 8_5000 9_51000 98_0]]=1,1,0)</f>
        <v>0</v>
      </c>
      <c r="BQ760">
        <f>IF(Table13[[#This Row],[Monthly_Income 1_5500 2_8000 3_11000 4_15000 5_20000 6_27000 7_35000 8_5000 9_51000 98_0]]=2,1,0)</f>
        <v>1</v>
      </c>
      <c r="BR760">
        <f>IF(Table13[[#This Row],[Monthly_Income 1_5500 2_8000 3_11000 4_15000 5_20000 6_27000 7_35000 8_5000 9_51000 98_0]]=3,1,0)</f>
        <v>0</v>
      </c>
      <c r="BS760">
        <f>IF(Table13[[#This Row],[Monthly_Income 1_5500 2_8000 3_11000 4_15000 5_20000 6_27000 7_35000 8_5000 9_51000 98_0]]=4,1,0)</f>
        <v>0</v>
      </c>
      <c r="BT760">
        <f>IF(Table13[[#This Row],[Monthly_Income 1_5500 2_8000 3_11000 4_15000 5_20000 6_27000 7_35000 8_5000 9_51000 98_0]]=5,1,0)</f>
        <v>0</v>
      </c>
      <c r="BU760">
        <f>IF(Table13[[#This Row],[Monthly_Income 1_5500 2_8000 3_11000 4_15000 5_20000 6_27000 7_35000 8_5000 9_51000 98_0]]=6,1,0)</f>
        <v>0</v>
      </c>
      <c r="BV760">
        <f>IF(Table13[[#This Row],[Monthly_Income 1_5500 2_8000 3_11000 4_15000 5_20000 6_27000 7_35000 8_5000 9_51000 98_0]]=7,1,0)</f>
        <v>0</v>
      </c>
      <c r="BW760">
        <f>IF(Table13[[#This Row],[Monthly_Income 1_5500 2_8000 3_11000 4_15000 5_20000 6_27000 7_35000 8_5000 9_51000 98_0]]=8,1,0)</f>
        <v>0</v>
      </c>
      <c r="BX760">
        <f>IF(Table13[[#This Row],[Monthly_Income 1_5500 2_8000 3_11000 4_15000 5_20000 6_27000 7_35000 8_5000 9_51000 98_0]]=9,1,0)</f>
        <v>0</v>
      </c>
      <c r="BY760">
        <f>IF(Table13[[#This Row],[Monthly_Income 1_5500 2_8000 3_11000 4_15000 5_20000 6_27000 7_35000 8_5000 9_51000 98_0]]=98,1,0)</f>
        <v>0</v>
      </c>
      <c r="BZ760">
        <v>6</v>
      </c>
      <c r="CA760">
        <f>IF(Table13[[#This Row],[Monthly_Household_Income]]=1,1,0)</f>
        <v>0</v>
      </c>
      <c r="CB760">
        <f>IF(Table13[[#This Row],[Monthly_Household_Income]]=2,1,0)</f>
        <v>0</v>
      </c>
      <c r="CC760">
        <f>IF(Table13[[#This Row],[Monthly_Household_Income]]=3,1,0)</f>
        <v>0</v>
      </c>
      <c r="CD760">
        <f>IF(Table13[[#This Row],[Monthly_Household_Income]]=4,1,0)</f>
        <v>0</v>
      </c>
      <c r="CE760">
        <f>IF(Table13[[#This Row],[Monthly_Household_Income]]=5,1,0)</f>
        <v>0</v>
      </c>
      <c r="CF760">
        <f>IF(Table13[[#This Row],[Monthly_Household_Income]]=6,1,0)</f>
        <v>1</v>
      </c>
      <c r="CG760">
        <f>IF(Table13[[#This Row],[Monthly_Household_Income]]=7,1,0)</f>
        <v>0</v>
      </c>
      <c r="CH760">
        <f>IF(Table13[[#This Row],[Monthly_Household_Income]]=8,1,0)</f>
        <v>0</v>
      </c>
      <c r="CI760">
        <f>IF(Table13[[#This Row],[Monthly_Household_Income]]=9,1,0)</f>
        <v>0</v>
      </c>
      <c r="CJ760">
        <f>IF(Table13[[#This Row],[Monthly_Household_Income]]=98,1,0)</f>
        <v>0</v>
      </c>
    </row>
    <row r="761" spans="1:88">
      <c r="A761">
        <v>2761</v>
      </c>
      <c r="B761" s="1">
        <v>42974</v>
      </c>
      <c r="C761" t="s">
        <v>31</v>
      </c>
      <c r="D761">
        <v>8</v>
      </c>
      <c r="E761">
        <v>8</v>
      </c>
      <c r="F761">
        <v>10</v>
      </c>
      <c r="G761">
        <v>8</v>
      </c>
      <c r="H761">
        <v>7</v>
      </c>
      <c r="I761">
        <v>7</v>
      </c>
      <c r="J761" t="s">
        <v>16</v>
      </c>
      <c r="K761">
        <v>7</v>
      </c>
      <c r="L761">
        <v>7</v>
      </c>
      <c r="M761">
        <v>6</v>
      </c>
      <c r="N761">
        <v>8</v>
      </c>
      <c r="O761">
        <v>7</v>
      </c>
      <c r="P761">
        <v>10</v>
      </c>
      <c r="Q761">
        <v>8</v>
      </c>
      <c r="R761">
        <v>8</v>
      </c>
      <c r="S761">
        <v>10</v>
      </c>
      <c r="T761">
        <v>8</v>
      </c>
      <c r="U761">
        <v>9</v>
      </c>
      <c r="V761">
        <v>9</v>
      </c>
      <c r="W761">
        <v>7</v>
      </c>
      <c r="X761">
        <v>7</v>
      </c>
      <c r="Y761">
        <v>7</v>
      </c>
      <c r="Z761">
        <v>6</v>
      </c>
      <c r="AA761">
        <v>8</v>
      </c>
      <c r="AB761">
        <v>7</v>
      </c>
      <c r="AC761">
        <v>2</v>
      </c>
      <c r="AD761">
        <f>IF(Table13[[#This Row],[payment]]=1,1,0)</f>
        <v>0</v>
      </c>
      <c r="AE761">
        <f>IF(Table13[[#This Row],[payment]]=2,1,0)</f>
        <v>1</v>
      </c>
      <c r="AF761">
        <f>IF(Table13[[#This Row],[payment]]=3,1,0)</f>
        <v>0</v>
      </c>
      <c r="AG761">
        <v>6</v>
      </c>
      <c r="AH761">
        <f>IF(Table13[[#This Row],[method_payment]]=1,1,0)</f>
        <v>0</v>
      </c>
      <c r="AI761">
        <f>IF(Table13[[#This Row],[method_payment]]=2,1,0)</f>
        <v>0</v>
      </c>
      <c r="AJ761">
        <f>IF(Table13[[#This Row],[method_payment]]=3,1,0)</f>
        <v>0</v>
      </c>
      <c r="AK761">
        <f>IF(Table13[[#This Row],[method_payment]]=5,1,0)</f>
        <v>0</v>
      </c>
      <c r="AL761">
        <f>IF(Table13[[#This Row],[method_payment]]=6,1,0)</f>
        <v>1</v>
      </c>
      <c r="AM761" t="s">
        <v>15</v>
      </c>
      <c r="AN761" t="s">
        <v>16</v>
      </c>
      <c r="AO761">
        <v>1</v>
      </c>
      <c r="AP761" s="2">
        <v>268.81</v>
      </c>
      <c r="AQ761" s="3">
        <f>IF(AND(Table13[[#This Row],[Average_amount_spent_per_visit_last_3_months]]&gt;=1,Table13[[#This Row],[Average_amount_spent_per_visit_last_3_months]]&lt;=999),1,0)</f>
        <v>1</v>
      </c>
      <c r="AR761" s="3">
        <f>IF(AND(Table13[[#This Row],[Average_amount_spent_per_visit_last_3_months]]&gt;=1000,Table13[[#This Row],[Average_amount_spent_per_visit_last_3_months]]&lt;=6700),1,0)</f>
        <v>0</v>
      </c>
      <c r="AS761">
        <v>1</v>
      </c>
      <c r="AT761">
        <v>41</v>
      </c>
      <c r="AU761">
        <f>IF(AND(Table13[[#This Row],[Age]]&gt;=18,Table13[[#This Row],[Age]]&lt;=25),1,0)</f>
        <v>0</v>
      </c>
      <c r="AV761">
        <f>IF(AND(Table13[[#This Row],[Age]]&gt;=26,Table13[[#This Row],[Age]]&lt;=35),1,0)</f>
        <v>0</v>
      </c>
      <c r="AW761">
        <f>IF(AND(Table13[[#This Row],[Age]]&gt;=36,Table13[[#This Row],[Age]]&lt;=45),1,0)</f>
        <v>1</v>
      </c>
      <c r="AX761">
        <f>IF(AND(Table13[[#This Row],[Age]]&gt;=46,Table13[[#This Row],[Age]]&lt;=55),1,0)</f>
        <v>0</v>
      </c>
      <c r="AY761">
        <f>IF(AND(Table13[[#This Row],[Age]]&gt;=56,Table13[[#This Row],[Age]]&lt;=67),1,0)</f>
        <v>0</v>
      </c>
      <c r="AZ761" t="s">
        <v>25</v>
      </c>
      <c r="BA761">
        <f>IF(Table13[[#This Row],[Marital Status]]="Married",1,0)</f>
        <v>1</v>
      </c>
      <c r="BB761">
        <f>IF(Table13[[#This Row],[Marital Status]]="Single",1,0)</f>
        <v>0</v>
      </c>
      <c r="BC761" t="s">
        <v>28</v>
      </c>
      <c r="BD761">
        <f>IF(Table13[[#This Row],[gender]]="Male",1,0)</f>
        <v>0</v>
      </c>
      <c r="BE761">
        <f>IF(Table13[[#This Row],[gender]]="Female",1,0)</f>
        <v>1</v>
      </c>
      <c r="BF761" t="s">
        <v>23</v>
      </c>
      <c r="BG761">
        <f>IF(Table13[[#This Row],[Highest level of Education]]="Did not attend school",1,0)</f>
        <v>0</v>
      </c>
      <c r="BH761">
        <f>IF(Table13[[#This Row],[Highest level of Education]]="K12 completed",1,0)</f>
        <v>0</v>
      </c>
      <c r="BI761">
        <f>IF(Table13[[#This Row],[Highest level of Education]]="High School Completed",1,0)</f>
        <v>0</v>
      </c>
      <c r="BJ761">
        <f>IF(Table13[[#This Row],[Highest level of Education]]="Technical Diploma/Partially completed College",1,0)</f>
        <v>1</v>
      </c>
      <c r="BK761">
        <f>IF(Table13[[#This Row],[Highest level of Education]]="University/College Degree",1,0)</f>
        <v>0</v>
      </c>
      <c r="BL761">
        <f>IF(Table13[[#This Row],[Highest level of Education]]="Post-graduate education",1,0)</f>
        <v>0</v>
      </c>
      <c r="BM761">
        <v>3</v>
      </c>
      <c r="BN761">
        <v>3</v>
      </c>
      <c r="BO761" t="s">
        <v>1</v>
      </c>
      <c r="BP761">
        <f>IF(Table13[[#This Row],[Monthly_Income 1_5500 2_8000 3_11000 4_15000 5_20000 6_27000 7_35000 8_5000 9_51000 98_0]]=1,1,0)</f>
        <v>0</v>
      </c>
      <c r="BQ761">
        <f>IF(Table13[[#This Row],[Monthly_Income 1_5500 2_8000 3_11000 4_15000 5_20000 6_27000 7_35000 8_5000 9_51000 98_0]]=2,1,0)</f>
        <v>0</v>
      </c>
      <c r="BR761">
        <f>IF(Table13[[#This Row],[Monthly_Income 1_5500 2_8000 3_11000 4_15000 5_20000 6_27000 7_35000 8_5000 9_51000 98_0]]=3,1,0)</f>
        <v>0</v>
      </c>
      <c r="BS761">
        <f>IF(Table13[[#This Row],[Monthly_Income 1_5500 2_8000 3_11000 4_15000 5_20000 6_27000 7_35000 8_5000 9_51000 98_0]]=4,1,0)</f>
        <v>0</v>
      </c>
      <c r="BT761">
        <f>IF(Table13[[#This Row],[Monthly_Income 1_5500 2_8000 3_11000 4_15000 5_20000 6_27000 7_35000 8_5000 9_51000 98_0]]=5,1,0)</f>
        <v>0</v>
      </c>
      <c r="BU761">
        <f>IF(Table13[[#This Row],[Monthly_Income 1_5500 2_8000 3_11000 4_15000 5_20000 6_27000 7_35000 8_5000 9_51000 98_0]]=6,1,0)</f>
        <v>0</v>
      </c>
      <c r="BV761">
        <f>IF(Table13[[#This Row],[Monthly_Income 1_5500 2_8000 3_11000 4_15000 5_20000 6_27000 7_35000 8_5000 9_51000 98_0]]=7,1,0)</f>
        <v>0</v>
      </c>
      <c r="BW761">
        <f>IF(Table13[[#This Row],[Monthly_Income 1_5500 2_8000 3_11000 4_15000 5_20000 6_27000 7_35000 8_5000 9_51000 98_0]]=8,1,0)</f>
        <v>0</v>
      </c>
      <c r="BX761">
        <f>IF(Table13[[#This Row],[Monthly_Income 1_5500 2_8000 3_11000 4_15000 5_20000 6_27000 7_35000 8_5000 9_51000 98_0]]=9,1,0)</f>
        <v>0</v>
      </c>
      <c r="BY761">
        <f>IF(Table13[[#This Row],[Monthly_Income 1_5500 2_8000 3_11000 4_15000 5_20000 6_27000 7_35000 8_5000 9_51000 98_0]]=98,1,0)</f>
        <v>0</v>
      </c>
      <c r="BZ761">
        <v>2</v>
      </c>
      <c r="CA761">
        <f>IF(Table13[[#This Row],[Monthly_Household_Income]]=1,1,0)</f>
        <v>0</v>
      </c>
      <c r="CB761">
        <f>IF(Table13[[#This Row],[Monthly_Household_Income]]=2,1,0)</f>
        <v>1</v>
      </c>
      <c r="CC761">
        <f>IF(Table13[[#This Row],[Monthly_Household_Income]]=3,1,0)</f>
        <v>0</v>
      </c>
      <c r="CD761">
        <f>IF(Table13[[#This Row],[Monthly_Household_Income]]=4,1,0)</f>
        <v>0</v>
      </c>
      <c r="CE761">
        <f>IF(Table13[[#This Row],[Monthly_Household_Income]]=5,1,0)</f>
        <v>0</v>
      </c>
      <c r="CF761">
        <f>IF(Table13[[#This Row],[Monthly_Household_Income]]=6,1,0)</f>
        <v>0</v>
      </c>
      <c r="CG761">
        <f>IF(Table13[[#This Row],[Monthly_Household_Income]]=7,1,0)</f>
        <v>0</v>
      </c>
      <c r="CH761">
        <f>IF(Table13[[#This Row],[Monthly_Household_Income]]=8,1,0)</f>
        <v>0</v>
      </c>
      <c r="CI761">
        <f>IF(Table13[[#This Row],[Monthly_Household_Income]]=9,1,0)</f>
        <v>0</v>
      </c>
      <c r="CJ761">
        <f>IF(Table13[[#This Row],[Monthly_Household_Income]]=98,1,0)</f>
        <v>0</v>
      </c>
    </row>
    <row r="762" spans="1:88">
      <c r="A762">
        <v>2762</v>
      </c>
      <c r="B762" s="1">
        <v>43008</v>
      </c>
      <c r="C762" t="s">
        <v>29</v>
      </c>
      <c r="D762">
        <v>7</v>
      </c>
      <c r="E762">
        <v>9</v>
      </c>
      <c r="F762">
        <v>8</v>
      </c>
      <c r="G762">
        <v>7</v>
      </c>
      <c r="H762">
        <v>7</v>
      </c>
      <c r="I762">
        <v>7</v>
      </c>
      <c r="J762" t="s">
        <v>15</v>
      </c>
      <c r="K762">
        <v>8</v>
      </c>
      <c r="L762">
        <v>9</v>
      </c>
      <c r="M762">
        <v>8</v>
      </c>
      <c r="N762">
        <v>10</v>
      </c>
      <c r="O762">
        <v>7</v>
      </c>
      <c r="P762">
        <v>7</v>
      </c>
      <c r="Q762">
        <v>7</v>
      </c>
      <c r="R762">
        <v>7</v>
      </c>
      <c r="S762">
        <v>7</v>
      </c>
      <c r="T762">
        <v>10</v>
      </c>
      <c r="U762">
        <v>7</v>
      </c>
      <c r="V762">
        <v>9</v>
      </c>
      <c r="W762">
        <v>9</v>
      </c>
      <c r="X762">
        <v>9</v>
      </c>
      <c r="Y762">
        <v>9</v>
      </c>
      <c r="Z762">
        <v>9</v>
      </c>
      <c r="AA762">
        <v>8</v>
      </c>
      <c r="AB762">
        <v>8</v>
      </c>
      <c r="AC762">
        <v>1</v>
      </c>
      <c r="AD762">
        <f>IF(Table13[[#This Row],[payment]]=1,1,0)</f>
        <v>1</v>
      </c>
      <c r="AE762">
        <f>IF(Table13[[#This Row],[payment]]=2,1,0)</f>
        <v>0</v>
      </c>
      <c r="AF762">
        <f>IF(Table13[[#This Row],[payment]]=3,1,0)</f>
        <v>0</v>
      </c>
      <c r="AG762">
        <v>6</v>
      </c>
      <c r="AH762">
        <f>IF(Table13[[#This Row],[method_payment]]=1,1,0)</f>
        <v>0</v>
      </c>
      <c r="AI762">
        <f>IF(Table13[[#This Row],[method_payment]]=2,1,0)</f>
        <v>0</v>
      </c>
      <c r="AJ762">
        <f>IF(Table13[[#This Row],[method_payment]]=3,1,0)</f>
        <v>0</v>
      </c>
      <c r="AK762">
        <f>IF(Table13[[#This Row],[method_payment]]=5,1,0)</f>
        <v>0</v>
      </c>
      <c r="AL762">
        <f>IF(Table13[[#This Row],[method_payment]]=6,1,0)</f>
        <v>1</v>
      </c>
      <c r="AM762" t="s">
        <v>16</v>
      </c>
      <c r="AN762" t="s">
        <v>16</v>
      </c>
      <c r="AO762">
        <v>1</v>
      </c>
      <c r="AP762" s="2">
        <v>266.01</v>
      </c>
      <c r="AQ762" s="3">
        <f>IF(AND(Table13[[#This Row],[Average_amount_spent_per_visit_last_3_months]]&gt;=1,Table13[[#This Row],[Average_amount_spent_per_visit_last_3_months]]&lt;=999),1,0)</f>
        <v>1</v>
      </c>
      <c r="AR762" s="3">
        <f>IF(AND(Table13[[#This Row],[Average_amount_spent_per_visit_last_3_months]]&gt;=1000,Table13[[#This Row],[Average_amount_spent_per_visit_last_3_months]]&lt;=6700),1,0)</f>
        <v>0</v>
      </c>
      <c r="AS762">
        <v>3</v>
      </c>
      <c r="AT762">
        <v>33</v>
      </c>
      <c r="AU762">
        <f>IF(AND(Table13[[#This Row],[Age]]&gt;=18,Table13[[#This Row],[Age]]&lt;=25),1,0)</f>
        <v>0</v>
      </c>
      <c r="AV762">
        <f>IF(AND(Table13[[#This Row],[Age]]&gt;=26,Table13[[#This Row],[Age]]&lt;=35),1,0)</f>
        <v>1</v>
      </c>
      <c r="AW762">
        <f>IF(AND(Table13[[#This Row],[Age]]&gt;=36,Table13[[#This Row],[Age]]&lt;=45),1,0)</f>
        <v>0</v>
      </c>
      <c r="AX762">
        <f>IF(AND(Table13[[#This Row],[Age]]&gt;=46,Table13[[#This Row],[Age]]&lt;=55),1,0)</f>
        <v>0</v>
      </c>
      <c r="AY762">
        <f>IF(AND(Table13[[#This Row],[Age]]&gt;=56,Table13[[#This Row],[Age]]&lt;=67),1,0)</f>
        <v>0</v>
      </c>
      <c r="AZ762" t="s">
        <v>25</v>
      </c>
      <c r="BA762">
        <f>IF(Table13[[#This Row],[Marital Status]]="Married",1,0)</f>
        <v>1</v>
      </c>
      <c r="BB762">
        <f>IF(Table13[[#This Row],[Marital Status]]="Single",1,0)</f>
        <v>0</v>
      </c>
      <c r="BC762" t="s">
        <v>28</v>
      </c>
      <c r="BD762">
        <f>IF(Table13[[#This Row],[gender]]="Male",1,0)</f>
        <v>0</v>
      </c>
      <c r="BE762">
        <f>IF(Table13[[#This Row],[gender]]="Female",1,0)</f>
        <v>1</v>
      </c>
      <c r="BF762" t="s">
        <v>19</v>
      </c>
      <c r="BG762">
        <f>IF(Table13[[#This Row],[Highest level of Education]]="Did not attend school",1,0)</f>
        <v>0</v>
      </c>
      <c r="BH762">
        <f>IF(Table13[[#This Row],[Highest level of Education]]="K12 completed",1,0)</f>
        <v>0</v>
      </c>
      <c r="BI762">
        <f>IF(Table13[[#This Row],[Highest level of Education]]="High School Completed",1,0)</f>
        <v>0</v>
      </c>
      <c r="BJ762">
        <f>IF(Table13[[#This Row],[Highest level of Education]]="Technical Diploma/Partially completed College",1,0)</f>
        <v>0</v>
      </c>
      <c r="BK762">
        <f>IF(Table13[[#This Row],[Highest level of Education]]="University/College Degree",1,0)</f>
        <v>1</v>
      </c>
      <c r="BL762">
        <f>IF(Table13[[#This Row],[Highest level of Education]]="Post-graduate education",1,0)</f>
        <v>0</v>
      </c>
      <c r="BM762">
        <v>1</v>
      </c>
      <c r="BN762">
        <v>1</v>
      </c>
      <c r="BO762">
        <v>5</v>
      </c>
      <c r="BP762">
        <f>IF(Table13[[#This Row],[Monthly_Income 1_5500 2_8000 3_11000 4_15000 5_20000 6_27000 7_35000 8_5000 9_51000 98_0]]=1,1,0)</f>
        <v>0</v>
      </c>
      <c r="BQ762">
        <f>IF(Table13[[#This Row],[Monthly_Income 1_5500 2_8000 3_11000 4_15000 5_20000 6_27000 7_35000 8_5000 9_51000 98_0]]=2,1,0)</f>
        <v>0</v>
      </c>
      <c r="BR762">
        <f>IF(Table13[[#This Row],[Monthly_Income 1_5500 2_8000 3_11000 4_15000 5_20000 6_27000 7_35000 8_5000 9_51000 98_0]]=3,1,0)</f>
        <v>0</v>
      </c>
      <c r="BS762">
        <f>IF(Table13[[#This Row],[Monthly_Income 1_5500 2_8000 3_11000 4_15000 5_20000 6_27000 7_35000 8_5000 9_51000 98_0]]=4,1,0)</f>
        <v>0</v>
      </c>
      <c r="BT762">
        <f>IF(Table13[[#This Row],[Monthly_Income 1_5500 2_8000 3_11000 4_15000 5_20000 6_27000 7_35000 8_5000 9_51000 98_0]]=5,1,0)</f>
        <v>1</v>
      </c>
      <c r="BU762">
        <f>IF(Table13[[#This Row],[Monthly_Income 1_5500 2_8000 3_11000 4_15000 5_20000 6_27000 7_35000 8_5000 9_51000 98_0]]=6,1,0)</f>
        <v>0</v>
      </c>
      <c r="BV762">
        <f>IF(Table13[[#This Row],[Monthly_Income 1_5500 2_8000 3_11000 4_15000 5_20000 6_27000 7_35000 8_5000 9_51000 98_0]]=7,1,0)</f>
        <v>0</v>
      </c>
      <c r="BW762">
        <f>IF(Table13[[#This Row],[Monthly_Income 1_5500 2_8000 3_11000 4_15000 5_20000 6_27000 7_35000 8_5000 9_51000 98_0]]=8,1,0)</f>
        <v>0</v>
      </c>
      <c r="BX762">
        <f>IF(Table13[[#This Row],[Monthly_Income 1_5500 2_8000 3_11000 4_15000 5_20000 6_27000 7_35000 8_5000 9_51000 98_0]]=9,1,0)</f>
        <v>0</v>
      </c>
      <c r="BY762">
        <f>IF(Table13[[#This Row],[Monthly_Income 1_5500 2_8000 3_11000 4_15000 5_20000 6_27000 7_35000 8_5000 9_51000 98_0]]=98,1,0)</f>
        <v>0</v>
      </c>
      <c r="BZ762">
        <v>7</v>
      </c>
      <c r="CA762">
        <f>IF(Table13[[#This Row],[Monthly_Household_Income]]=1,1,0)</f>
        <v>0</v>
      </c>
      <c r="CB762">
        <f>IF(Table13[[#This Row],[Monthly_Household_Income]]=2,1,0)</f>
        <v>0</v>
      </c>
      <c r="CC762">
        <f>IF(Table13[[#This Row],[Monthly_Household_Income]]=3,1,0)</f>
        <v>0</v>
      </c>
      <c r="CD762">
        <f>IF(Table13[[#This Row],[Monthly_Household_Income]]=4,1,0)</f>
        <v>0</v>
      </c>
      <c r="CE762">
        <f>IF(Table13[[#This Row],[Monthly_Household_Income]]=5,1,0)</f>
        <v>0</v>
      </c>
      <c r="CF762">
        <f>IF(Table13[[#This Row],[Monthly_Household_Income]]=6,1,0)</f>
        <v>0</v>
      </c>
      <c r="CG762">
        <f>IF(Table13[[#This Row],[Monthly_Household_Income]]=7,1,0)</f>
        <v>1</v>
      </c>
      <c r="CH762">
        <f>IF(Table13[[#This Row],[Monthly_Household_Income]]=8,1,0)</f>
        <v>0</v>
      </c>
      <c r="CI762">
        <f>IF(Table13[[#This Row],[Monthly_Household_Income]]=9,1,0)</f>
        <v>0</v>
      </c>
      <c r="CJ762">
        <f>IF(Table13[[#This Row],[Monthly_Household_Income]]=98,1,0)</f>
        <v>0</v>
      </c>
    </row>
    <row r="763" spans="1:88">
      <c r="A763">
        <v>2764</v>
      </c>
      <c r="B763" s="1">
        <v>43100</v>
      </c>
      <c r="C763" t="s">
        <v>2</v>
      </c>
      <c r="D763">
        <v>7</v>
      </c>
      <c r="E763">
        <v>7</v>
      </c>
      <c r="F763">
        <v>7</v>
      </c>
      <c r="G763">
        <v>7</v>
      </c>
      <c r="H763">
        <v>7</v>
      </c>
      <c r="I763">
        <v>7</v>
      </c>
      <c r="J763" t="s">
        <v>15</v>
      </c>
      <c r="K763">
        <v>9</v>
      </c>
      <c r="L763">
        <v>9</v>
      </c>
      <c r="M763">
        <v>8</v>
      </c>
      <c r="N763">
        <v>9</v>
      </c>
      <c r="O763">
        <v>7</v>
      </c>
      <c r="P763">
        <v>8</v>
      </c>
      <c r="Q763">
        <v>7</v>
      </c>
      <c r="R763">
        <v>6</v>
      </c>
      <c r="S763">
        <v>7</v>
      </c>
      <c r="T763">
        <v>7</v>
      </c>
      <c r="U763">
        <v>8</v>
      </c>
      <c r="V763">
        <v>7</v>
      </c>
      <c r="W763">
        <v>7</v>
      </c>
      <c r="X763">
        <v>8</v>
      </c>
      <c r="Y763">
        <v>10</v>
      </c>
      <c r="Z763">
        <v>10</v>
      </c>
      <c r="AA763">
        <v>8</v>
      </c>
      <c r="AB763">
        <v>7</v>
      </c>
      <c r="AC763">
        <v>1</v>
      </c>
      <c r="AD763">
        <f>IF(Table13[[#This Row],[payment]]=1,1,0)</f>
        <v>1</v>
      </c>
      <c r="AE763">
        <f>IF(Table13[[#This Row],[payment]]=2,1,0)</f>
        <v>0</v>
      </c>
      <c r="AF763">
        <f>IF(Table13[[#This Row],[payment]]=3,1,0)</f>
        <v>0</v>
      </c>
      <c r="AG763">
        <v>1</v>
      </c>
      <c r="AH763">
        <f>IF(Table13[[#This Row],[method_payment]]=1,1,0)</f>
        <v>1</v>
      </c>
      <c r="AI763">
        <f>IF(Table13[[#This Row],[method_payment]]=2,1,0)</f>
        <v>0</v>
      </c>
      <c r="AJ763">
        <f>IF(Table13[[#This Row],[method_payment]]=3,1,0)</f>
        <v>0</v>
      </c>
      <c r="AK763">
        <f>IF(Table13[[#This Row],[method_payment]]=5,1,0)</f>
        <v>0</v>
      </c>
      <c r="AL763">
        <f>IF(Table13[[#This Row],[method_payment]]=6,1,0)</f>
        <v>0</v>
      </c>
      <c r="AM763" t="s">
        <v>15</v>
      </c>
      <c r="AN763" t="s">
        <v>16</v>
      </c>
      <c r="AO763">
        <v>1</v>
      </c>
      <c r="AP763" s="2">
        <v>412.23</v>
      </c>
      <c r="AQ763" s="3">
        <f>IF(AND(Table13[[#This Row],[Average_amount_spent_per_visit_last_3_months]]&gt;=1,Table13[[#This Row],[Average_amount_spent_per_visit_last_3_months]]&lt;=999),1,0)</f>
        <v>1</v>
      </c>
      <c r="AR763" s="3">
        <f>IF(AND(Table13[[#This Row],[Average_amount_spent_per_visit_last_3_months]]&gt;=1000,Table13[[#This Row],[Average_amount_spent_per_visit_last_3_months]]&lt;=6700),1,0)</f>
        <v>0</v>
      </c>
      <c r="AS763">
        <v>3</v>
      </c>
      <c r="AT763">
        <v>43</v>
      </c>
      <c r="AU763">
        <f>IF(AND(Table13[[#This Row],[Age]]&gt;=18,Table13[[#This Row],[Age]]&lt;=25),1,0)</f>
        <v>0</v>
      </c>
      <c r="AV763">
        <f>IF(AND(Table13[[#This Row],[Age]]&gt;=26,Table13[[#This Row],[Age]]&lt;=35),1,0)</f>
        <v>0</v>
      </c>
      <c r="AW763">
        <f>IF(AND(Table13[[#This Row],[Age]]&gt;=36,Table13[[#This Row],[Age]]&lt;=45),1,0)</f>
        <v>1</v>
      </c>
      <c r="AX763">
        <f>IF(AND(Table13[[#This Row],[Age]]&gt;=46,Table13[[#This Row],[Age]]&lt;=55),1,0)</f>
        <v>0</v>
      </c>
      <c r="AY763">
        <f>IF(AND(Table13[[#This Row],[Age]]&gt;=56,Table13[[#This Row],[Age]]&lt;=67),1,0)</f>
        <v>0</v>
      </c>
      <c r="AZ763" t="s">
        <v>25</v>
      </c>
      <c r="BA763">
        <f>IF(Table13[[#This Row],[Marital Status]]="Married",1,0)</f>
        <v>1</v>
      </c>
      <c r="BB763">
        <f>IF(Table13[[#This Row],[Marital Status]]="Single",1,0)</f>
        <v>0</v>
      </c>
      <c r="BC763" t="s">
        <v>28</v>
      </c>
      <c r="BD763">
        <f>IF(Table13[[#This Row],[gender]]="Male",1,0)</f>
        <v>0</v>
      </c>
      <c r="BE763">
        <f>IF(Table13[[#This Row],[gender]]="Female",1,0)</f>
        <v>1</v>
      </c>
      <c r="BF763" t="s">
        <v>19</v>
      </c>
      <c r="BG763">
        <f>IF(Table13[[#This Row],[Highest level of Education]]="Did not attend school",1,0)</f>
        <v>0</v>
      </c>
      <c r="BH763">
        <f>IF(Table13[[#This Row],[Highest level of Education]]="K12 completed",1,0)</f>
        <v>0</v>
      </c>
      <c r="BI763">
        <f>IF(Table13[[#This Row],[Highest level of Education]]="High School Completed",1,0)</f>
        <v>0</v>
      </c>
      <c r="BJ763">
        <f>IF(Table13[[#This Row],[Highest level of Education]]="Technical Diploma/Partially completed College",1,0)</f>
        <v>0</v>
      </c>
      <c r="BK763">
        <f>IF(Table13[[#This Row],[Highest level of Education]]="University/College Degree",1,0)</f>
        <v>1</v>
      </c>
      <c r="BL763">
        <f>IF(Table13[[#This Row],[Highest level of Education]]="Post-graduate education",1,0)</f>
        <v>0</v>
      </c>
      <c r="BM763">
        <v>2</v>
      </c>
      <c r="BN763">
        <v>1</v>
      </c>
      <c r="BO763">
        <v>3</v>
      </c>
      <c r="BP763">
        <f>IF(Table13[[#This Row],[Monthly_Income 1_5500 2_8000 3_11000 4_15000 5_20000 6_27000 7_35000 8_5000 9_51000 98_0]]=1,1,0)</f>
        <v>0</v>
      </c>
      <c r="BQ763">
        <f>IF(Table13[[#This Row],[Monthly_Income 1_5500 2_8000 3_11000 4_15000 5_20000 6_27000 7_35000 8_5000 9_51000 98_0]]=2,1,0)</f>
        <v>0</v>
      </c>
      <c r="BR763">
        <f>IF(Table13[[#This Row],[Monthly_Income 1_5500 2_8000 3_11000 4_15000 5_20000 6_27000 7_35000 8_5000 9_51000 98_0]]=3,1,0)</f>
        <v>1</v>
      </c>
      <c r="BS763">
        <f>IF(Table13[[#This Row],[Monthly_Income 1_5500 2_8000 3_11000 4_15000 5_20000 6_27000 7_35000 8_5000 9_51000 98_0]]=4,1,0)</f>
        <v>0</v>
      </c>
      <c r="BT763">
        <f>IF(Table13[[#This Row],[Monthly_Income 1_5500 2_8000 3_11000 4_15000 5_20000 6_27000 7_35000 8_5000 9_51000 98_0]]=5,1,0)</f>
        <v>0</v>
      </c>
      <c r="BU763">
        <f>IF(Table13[[#This Row],[Monthly_Income 1_5500 2_8000 3_11000 4_15000 5_20000 6_27000 7_35000 8_5000 9_51000 98_0]]=6,1,0)</f>
        <v>0</v>
      </c>
      <c r="BV763">
        <f>IF(Table13[[#This Row],[Monthly_Income 1_5500 2_8000 3_11000 4_15000 5_20000 6_27000 7_35000 8_5000 9_51000 98_0]]=7,1,0)</f>
        <v>0</v>
      </c>
      <c r="BW763">
        <f>IF(Table13[[#This Row],[Monthly_Income 1_5500 2_8000 3_11000 4_15000 5_20000 6_27000 7_35000 8_5000 9_51000 98_0]]=8,1,0)</f>
        <v>0</v>
      </c>
      <c r="BX763">
        <f>IF(Table13[[#This Row],[Monthly_Income 1_5500 2_8000 3_11000 4_15000 5_20000 6_27000 7_35000 8_5000 9_51000 98_0]]=9,1,0)</f>
        <v>0</v>
      </c>
      <c r="BY763">
        <f>IF(Table13[[#This Row],[Monthly_Income 1_5500 2_8000 3_11000 4_15000 5_20000 6_27000 7_35000 8_5000 9_51000 98_0]]=98,1,0)</f>
        <v>0</v>
      </c>
      <c r="BZ763">
        <v>5</v>
      </c>
      <c r="CA763">
        <f>IF(Table13[[#This Row],[Monthly_Household_Income]]=1,1,0)</f>
        <v>0</v>
      </c>
      <c r="CB763">
        <f>IF(Table13[[#This Row],[Monthly_Household_Income]]=2,1,0)</f>
        <v>0</v>
      </c>
      <c r="CC763">
        <f>IF(Table13[[#This Row],[Monthly_Household_Income]]=3,1,0)</f>
        <v>0</v>
      </c>
      <c r="CD763">
        <f>IF(Table13[[#This Row],[Monthly_Household_Income]]=4,1,0)</f>
        <v>0</v>
      </c>
      <c r="CE763">
        <f>IF(Table13[[#This Row],[Monthly_Household_Income]]=5,1,0)</f>
        <v>1</v>
      </c>
      <c r="CF763">
        <f>IF(Table13[[#This Row],[Monthly_Household_Income]]=6,1,0)</f>
        <v>0</v>
      </c>
      <c r="CG763">
        <f>IF(Table13[[#This Row],[Monthly_Household_Income]]=7,1,0)</f>
        <v>0</v>
      </c>
      <c r="CH763">
        <f>IF(Table13[[#This Row],[Monthly_Household_Income]]=8,1,0)</f>
        <v>0</v>
      </c>
      <c r="CI763">
        <f>IF(Table13[[#This Row],[Monthly_Household_Income]]=9,1,0)</f>
        <v>0</v>
      </c>
      <c r="CJ763">
        <f>IF(Table13[[#This Row],[Monthly_Household_Income]]=98,1,0)</f>
        <v>0</v>
      </c>
    </row>
    <row r="764" spans="1:88">
      <c r="A764">
        <v>2771</v>
      </c>
      <c r="B764" s="1">
        <v>43162</v>
      </c>
      <c r="C764" t="s">
        <v>39</v>
      </c>
      <c r="D764">
        <v>8</v>
      </c>
      <c r="E764">
        <v>9</v>
      </c>
      <c r="F764">
        <v>7</v>
      </c>
      <c r="G764">
        <v>9</v>
      </c>
      <c r="H764">
        <v>9</v>
      </c>
      <c r="I764">
        <v>8</v>
      </c>
      <c r="J764" t="s">
        <v>15</v>
      </c>
      <c r="K764">
        <v>8</v>
      </c>
      <c r="L764">
        <v>10</v>
      </c>
      <c r="M764">
        <v>9</v>
      </c>
      <c r="N764">
        <v>10</v>
      </c>
      <c r="O764">
        <v>8</v>
      </c>
      <c r="P764">
        <v>10</v>
      </c>
      <c r="Q764">
        <v>10</v>
      </c>
      <c r="R764">
        <v>9</v>
      </c>
      <c r="S764">
        <v>9</v>
      </c>
      <c r="T764">
        <v>8</v>
      </c>
      <c r="U764">
        <v>10</v>
      </c>
      <c r="V764">
        <v>10</v>
      </c>
      <c r="W764">
        <v>9</v>
      </c>
      <c r="X764">
        <v>10</v>
      </c>
      <c r="Y764">
        <v>8</v>
      </c>
      <c r="Z764">
        <v>9</v>
      </c>
      <c r="AA764">
        <v>8</v>
      </c>
      <c r="AB764">
        <v>0</v>
      </c>
      <c r="AC764">
        <v>1</v>
      </c>
      <c r="AD764">
        <f>IF(Table13[[#This Row],[payment]]=1,1,0)</f>
        <v>1</v>
      </c>
      <c r="AE764">
        <f>IF(Table13[[#This Row],[payment]]=2,1,0)</f>
        <v>0</v>
      </c>
      <c r="AF764">
        <f>IF(Table13[[#This Row],[payment]]=3,1,0)</f>
        <v>0</v>
      </c>
      <c r="AG764">
        <v>1</v>
      </c>
      <c r="AH764">
        <f>IF(Table13[[#This Row],[method_payment]]=1,1,0)</f>
        <v>1</v>
      </c>
      <c r="AI764">
        <f>IF(Table13[[#This Row],[method_payment]]=2,1,0)</f>
        <v>0</v>
      </c>
      <c r="AJ764">
        <f>IF(Table13[[#This Row],[method_payment]]=3,1,0)</f>
        <v>0</v>
      </c>
      <c r="AK764">
        <f>IF(Table13[[#This Row],[method_payment]]=5,1,0)</f>
        <v>0</v>
      </c>
      <c r="AL764">
        <f>IF(Table13[[#This Row],[method_payment]]=6,1,0)</f>
        <v>0</v>
      </c>
      <c r="AM764" t="s">
        <v>16</v>
      </c>
      <c r="AN764" t="s">
        <v>15</v>
      </c>
      <c r="AO764">
        <v>1</v>
      </c>
      <c r="AP764" s="2">
        <v>458.74</v>
      </c>
      <c r="AQ764" s="3">
        <f>IF(AND(Table13[[#This Row],[Average_amount_spent_per_visit_last_3_months]]&gt;=1,Table13[[#This Row],[Average_amount_spent_per_visit_last_3_months]]&lt;=999),1,0)</f>
        <v>1</v>
      </c>
      <c r="AR764" s="3">
        <f>IF(AND(Table13[[#This Row],[Average_amount_spent_per_visit_last_3_months]]&gt;=1000,Table13[[#This Row],[Average_amount_spent_per_visit_last_3_months]]&lt;=6700),1,0)</f>
        <v>0</v>
      </c>
      <c r="AS764">
        <v>1</v>
      </c>
      <c r="AT764">
        <v>24</v>
      </c>
      <c r="AU764">
        <f>IF(AND(Table13[[#This Row],[Age]]&gt;=18,Table13[[#This Row],[Age]]&lt;=25),1,0)</f>
        <v>1</v>
      </c>
      <c r="AV764">
        <f>IF(AND(Table13[[#This Row],[Age]]&gt;=26,Table13[[#This Row],[Age]]&lt;=35),1,0)</f>
        <v>0</v>
      </c>
      <c r="AW764">
        <f>IF(AND(Table13[[#This Row],[Age]]&gt;=36,Table13[[#This Row],[Age]]&lt;=45),1,0)</f>
        <v>0</v>
      </c>
      <c r="AX764">
        <f>IF(AND(Table13[[#This Row],[Age]]&gt;=46,Table13[[#This Row],[Age]]&lt;=55),1,0)</f>
        <v>0</v>
      </c>
      <c r="AY764">
        <f>IF(AND(Table13[[#This Row],[Age]]&gt;=56,Table13[[#This Row],[Age]]&lt;=67),1,0)</f>
        <v>0</v>
      </c>
      <c r="AZ764" t="s">
        <v>24</v>
      </c>
      <c r="BA764">
        <f>IF(Table13[[#This Row],[Marital Status]]="Married",1,0)</f>
        <v>0</v>
      </c>
      <c r="BB764">
        <f>IF(Table13[[#This Row],[Marital Status]]="Single",1,0)</f>
        <v>1</v>
      </c>
      <c r="BC764" t="s">
        <v>27</v>
      </c>
      <c r="BD764">
        <f>IF(Table13[[#This Row],[gender]]="Male",1,0)</f>
        <v>1</v>
      </c>
      <c r="BE764">
        <f>IF(Table13[[#This Row],[gender]]="Female",1,0)</f>
        <v>0</v>
      </c>
      <c r="BF764" t="s">
        <v>23</v>
      </c>
      <c r="BG764">
        <f>IF(Table13[[#This Row],[Highest level of Education]]="Did not attend school",1,0)</f>
        <v>0</v>
      </c>
      <c r="BH764">
        <f>IF(Table13[[#This Row],[Highest level of Education]]="K12 completed",1,0)</f>
        <v>0</v>
      </c>
      <c r="BI764">
        <f>IF(Table13[[#This Row],[Highest level of Education]]="High School Completed",1,0)</f>
        <v>0</v>
      </c>
      <c r="BJ764">
        <f>IF(Table13[[#This Row],[Highest level of Education]]="Technical Diploma/Partially completed College",1,0)</f>
        <v>1</v>
      </c>
      <c r="BK764">
        <f>IF(Table13[[#This Row],[Highest level of Education]]="University/College Degree",1,0)</f>
        <v>0</v>
      </c>
      <c r="BL764">
        <f>IF(Table13[[#This Row],[Highest level of Education]]="Post-graduate education",1,0)</f>
        <v>0</v>
      </c>
      <c r="BM764">
        <v>0</v>
      </c>
      <c r="BN764">
        <v>1</v>
      </c>
      <c r="BO764">
        <v>2</v>
      </c>
      <c r="BP764">
        <f>IF(Table13[[#This Row],[Monthly_Income 1_5500 2_8000 3_11000 4_15000 5_20000 6_27000 7_35000 8_5000 9_51000 98_0]]=1,1,0)</f>
        <v>0</v>
      </c>
      <c r="BQ764">
        <f>IF(Table13[[#This Row],[Monthly_Income 1_5500 2_8000 3_11000 4_15000 5_20000 6_27000 7_35000 8_5000 9_51000 98_0]]=2,1,0)</f>
        <v>1</v>
      </c>
      <c r="BR764">
        <f>IF(Table13[[#This Row],[Monthly_Income 1_5500 2_8000 3_11000 4_15000 5_20000 6_27000 7_35000 8_5000 9_51000 98_0]]=3,1,0)</f>
        <v>0</v>
      </c>
      <c r="BS764">
        <f>IF(Table13[[#This Row],[Monthly_Income 1_5500 2_8000 3_11000 4_15000 5_20000 6_27000 7_35000 8_5000 9_51000 98_0]]=4,1,0)</f>
        <v>0</v>
      </c>
      <c r="BT764">
        <f>IF(Table13[[#This Row],[Monthly_Income 1_5500 2_8000 3_11000 4_15000 5_20000 6_27000 7_35000 8_5000 9_51000 98_0]]=5,1,0)</f>
        <v>0</v>
      </c>
      <c r="BU764">
        <f>IF(Table13[[#This Row],[Monthly_Income 1_5500 2_8000 3_11000 4_15000 5_20000 6_27000 7_35000 8_5000 9_51000 98_0]]=6,1,0)</f>
        <v>0</v>
      </c>
      <c r="BV764">
        <f>IF(Table13[[#This Row],[Monthly_Income 1_5500 2_8000 3_11000 4_15000 5_20000 6_27000 7_35000 8_5000 9_51000 98_0]]=7,1,0)</f>
        <v>0</v>
      </c>
      <c r="BW764">
        <f>IF(Table13[[#This Row],[Monthly_Income 1_5500 2_8000 3_11000 4_15000 5_20000 6_27000 7_35000 8_5000 9_51000 98_0]]=8,1,0)</f>
        <v>0</v>
      </c>
      <c r="BX764">
        <f>IF(Table13[[#This Row],[Monthly_Income 1_5500 2_8000 3_11000 4_15000 5_20000 6_27000 7_35000 8_5000 9_51000 98_0]]=9,1,0)</f>
        <v>0</v>
      </c>
      <c r="BY764">
        <f>IF(Table13[[#This Row],[Monthly_Income 1_5500 2_8000 3_11000 4_15000 5_20000 6_27000 7_35000 8_5000 9_51000 98_0]]=98,1,0)</f>
        <v>0</v>
      </c>
      <c r="BZ764">
        <v>7</v>
      </c>
      <c r="CA764">
        <f>IF(Table13[[#This Row],[Monthly_Household_Income]]=1,1,0)</f>
        <v>0</v>
      </c>
      <c r="CB764">
        <f>IF(Table13[[#This Row],[Monthly_Household_Income]]=2,1,0)</f>
        <v>0</v>
      </c>
      <c r="CC764">
        <f>IF(Table13[[#This Row],[Monthly_Household_Income]]=3,1,0)</f>
        <v>0</v>
      </c>
      <c r="CD764">
        <f>IF(Table13[[#This Row],[Monthly_Household_Income]]=4,1,0)</f>
        <v>0</v>
      </c>
      <c r="CE764">
        <f>IF(Table13[[#This Row],[Monthly_Household_Income]]=5,1,0)</f>
        <v>0</v>
      </c>
      <c r="CF764">
        <f>IF(Table13[[#This Row],[Monthly_Household_Income]]=6,1,0)</f>
        <v>0</v>
      </c>
      <c r="CG764">
        <f>IF(Table13[[#This Row],[Monthly_Household_Income]]=7,1,0)</f>
        <v>1</v>
      </c>
      <c r="CH764">
        <f>IF(Table13[[#This Row],[Monthly_Household_Income]]=8,1,0)</f>
        <v>0</v>
      </c>
      <c r="CI764">
        <f>IF(Table13[[#This Row],[Monthly_Household_Income]]=9,1,0)</f>
        <v>0</v>
      </c>
      <c r="CJ764">
        <f>IF(Table13[[#This Row],[Monthly_Household_Income]]=98,1,0)</f>
        <v>0</v>
      </c>
    </row>
    <row r="765" spans="1:88">
      <c r="A765">
        <v>2774</v>
      </c>
      <c r="B765" s="1">
        <v>43161</v>
      </c>
      <c r="C765" t="s">
        <v>11</v>
      </c>
      <c r="D765">
        <v>6</v>
      </c>
      <c r="E765">
        <v>8</v>
      </c>
      <c r="F765">
        <v>8</v>
      </c>
      <c r="G765">
        <v>8</v>
      </c>
      <c r="H765">
        <v>8</v>
      </c>
      <c r="I765">
        <v>9</v>
      </c>
      <c r="J765" t="s">
        <v>15</v>
      </c>
      <c r="K765">
        <v>9</v>
      </c>
      <c r="L765">
        <v>10</v>
      </c>
      <c r="M765">
        <v>8</v>
      </c>
      <c r="N765">
        <v>10</v>
      </c>
      <c r="O765">
        <v>10</v>
      </c>
      <c r="P765">
        <v>7</v>
      </c>
      <c r="Q765">
        <v>8</v>
      </c>
      <c r="R765">
        <v>9</v>
      </c>
      <c r="S765">
        <v>8</v>
      </c>
      <c r="T765">
        <v>8</v>
      </c>
      <c r="U765">
        <v>9</v>
      </c>
      <c r="V765">
        <v>8</v>
      </c>
      <c r="W765">
        <v>9</v>
      </c>
      <c r="X765">
        <v>0</v>
      </c>
      <c r="Y765">
        <v>10</v>
      </c>
      <c r="Z765">
        <v>9</v>
      </c>
      <c r="AA765">
        <v>8</v>
      </c>
      <c r="AB765">
        <v>0</v>
      </c>
      <c r="AC765">
        <v>1</v>
      </c>
      <c r="AD765">
        <f>IF(Table13[[#This Row],[payment]]=1,1,0)</f>
        <v>1</v>
      </c>
      <c r="AE765">
        <f>IF(Table13[[#This Row],[payment]]=2,1,0)</f>
        <v>0</v>
      </c>
      <c r="AF765">
        <f>IF(Table13[[#This Row],[payment]]=3,1,0)</f>
        <v>0</v>
      </c>
      <c r="AG765">
        <v>1</v>
      </c>
      <c r="AH765">
        <f>IF(Table13[[#This Row],[method_payment]]=1,1,0)</f>
        <v>1</v>
      </c>
      <c r="AI765">
        <f>IF(Table13[[#This Row],[method_payment]]=2,1,0)</f>
        <v>0</v>
      </c>
      <c r="AJ765">
        <f>IF(Table13[[#This Row],[method_payment]]=3,1,0)</f>
        <v>0</v>
      </c>
      <c r="AK765">
        <f>IF(Table13[[#This Row],[method_payment]]=5,1,0)</f>
        <v>0</v>
      </c>
      <c r="AL765">
        <f>IF(Table13[[#This Row],[method_payment]]=6,1,0)</f>
        <v>0</v>
      </c>
      <c r="AM765" t="s">
        <v>16</v>
      </c>
      <c r="AN765" t="s">
        <v>15</v>
      </c>
      <c r="AO765">
        <v>3</v>
      </c>
      <c r="AP765" s="2">
        <v>694.83</v>
      </c>
      <c r="AQ765" s="3">
        <f>IF(AND(Table13[[#This Row],[Average_amount_spent_per_visit_last_3_months]]&gt;=1,Table13[[#This Row],[Average_amount_spent_per_visit_last_3_months]]&lt;=999),1,0)</f>
        <v>1</v>
      </c>
      <c r="AR765" s="3">
        <f>IF(AND(Table13[[#This Row],[Average_amount_spent_per_visit_last_3_months]]&gt;=1000,Table13[[#This Row],[Average_amount_spent_per_visit_last_3_months]]&lt;=6700),1,0)</f>
        <v>0</v>
      </c>
      <c r="AS765">
        <v>2</v>
      </c>
      <c r="AT765">
        <v>34</v>
      </c>
      <c r="AU765">
        <f>IF(AND(Table13[[#This Row],[Age]]&gt;=18,Table13[[#This Row],[Age]]&lt;=25),1,0)</f>
        <v>0</v>
      </c>
      <c r="AV765">
        <f>IF(AND(Table13[[#This Row],[Age]]&gt;=26,Table13[[#This Row],[Age]]&lt;=35),1,0)</f>
        <v>1</v>
      </c>
      <c r="AW765">
        <f>IF(AND(Table13[[#This Row],[Age]]&gt;=36,Table13[[#This Row],[Age]]&lt;=45),1,0)</f>
        <v>0</v>
      </c>
      <c r="AX765">
        <f>IF(AND(Table13[[#This Row],[Age]]&gt;=46,Table13[[#This Row],[Age]]&lt;=55),1,0)</f>
        <v>0</v>
      </c>
      <c r="AY765">
        <f>IF(AND(Table13[[#This Row],[Age]]&gt;=56,Table13[[#This Row],[Age]]&lt;=67),1,0)</f>
        <v>0</v>
      </c>
      <c r="AZ765" t="s">
        <v>25</v>
      </c>
      <c r="BA765">
        <f>IF(Table13[[#This Row],[Marital Status]]="Married",1,0)</f>
        <v>1</v>
      </c>
      <c r="BB765">
        <f>IF(Table13[[#This Row],[Marital Status]]="Single",1,0)</f>
        <v>0</v>
      </c>
      <c r="BC765" t="s">
        <v>28</v>
      </c>
      <c r="BD765">
        <f>IF(Table13[[#This Row],[gender]]="Male",1,0)</f>
        <v>0</v>
      </c>
      <c r="BE765">
        <f>IF(Table13[[#This Row],[gender]]="Female",1,0)</f>
        <v>1</v>
      </c>
      <c r="BF765" t="s">
        <v>18</v>
      </c>
      <c r="BG765">
        <f>IF(Table13[[#This Row],[Highest level of Education]]="Did not attend school",1,0)</f>
        <v>0</v>
      </c>
      <c r="BH765">
        <f>IF(Table13[[#This Row],[Highest level of Education]]="K12 completed",1,0)</f>
        <v>0</v>
      </c>
      <c r="BI765">
        <f>IF(Table13[[#This Row],[Highest level of Education]]="High School Completed",1,0)</f>
        <v>0</v>
      </c>
      <c r="BJ765">
        <f>IF(Table13[[#This Row],[Highest level of Education]]="Technical Diploma/Partially completed College",1,0)</f>
        <v>0</v>
      </c>
      <c r="BK765">
        <f>IF(Table13[[#This Row],[Highest level of Education]]="University/College Degree",1,0)</f>
        <v>0</v>
      </c>
      <c r="BL765">
        <f>IF(Table13[[#This Row],[Highest level of Education]]="Post-graduate education",1,0)</f>
        <v>1</v>
      </c>
      <c r="BM765">
        <v>3</v>
      </c>
      <c r="BN765">
        <v>3</v>
      </c>
      <c r="BO765" t="s">
        <v>1</v>
      </c>
      <c r="BP765">
        <f>IF(Table13[[#This Row],[Monthly_Income 1_5500 2_8000 3_11000 4_15000 5_20000 6_27000 7_35000 8_5000 9_51000 98_0]]=1,1,0)</f>
        <v>0</v>
      </c>
      <c r="BQ765">
        <f>IF(Table13[[#This Row],[Monthly_Income 1_5500 2_8000 3_11000 4_15000 5_20000 6_27000 7_35000 8_5000 9_51000 98_0]]=2,1,0)</f>
        <v>0</v>
      </c>
      <c r="BR765">
        <f>IF(Table13[[#This Row],[Monthly_Income 1_5500 2_8000 3_11000 4_15000 5_20000 6_27000 7_35000 8_5000 9_51000 98_0]]=3,1,0)</f>
        <v>0</v>
      </c>
      <c r="BS765">
        <f>IF(Table13[[#This Row],[Monthly_Income 1_5500 2_8000 3_11000 4_15000 5_20000 6_27000 7_35000 8_5000 9_51000 98_0]]=4,1,0)</f>
        <v>0</v>
      </c>
      <c r="BT765">
        <f>IF(Table13[[#This Row],[Monthly_Income 1_5500 2_8000 3_11000 4_15000 5_20000 6_27000 7_35000 8_5000 9_51000 98_0]]=5,1,0)</f>
        <v>0</v>
      </c>
      <c r="BU765">
        <f>IF(Table13[[#This Row],[Monthly_Income 1_5500 2_8000 3_11000 4_15000 5_20000 6_27000 7_35000 8_5000 9_51000 98_0]]=6,1,0)</f>
        <v>0</v>
      </c>
      <c r="BV765">
        <f>IF(Table13[[#This Row],[Monthly_Income 1_5500 2_8000 3_11000 4_15000 5_20000 6_27000 7_35000 8_5000 9_51000 98_0]]=7,1,0)</f>
        <v>0</v>
      </c>
      <c r="BW765">
        <f>IF(Table13[[#This Row],[Monthly_Income 1_5500 2_8000 3_11000 4_15000 5_20000 6_27000 7_35000 8_5000 9_51000 98_0]]=8,1,0)</f>
        <v>0</v>
      </c>
      <c r="BX765">
        <f>IF(Table13[[#This Row],[Monthly_Income 1_5500 2_8000 3_11000 4_15000 5_20000 6_27000 7_35000 8_5000 9_51000 98_0]]=9,1,0)</f>
        <v>0</v>
      </c>
      <c r="BY765">
        <f>IF(Table13[[#This Row],[Monthly_Income 1_5500 2_8000 3_11000 4_15000 5_20000 6_27000 7_35000 8_5000 9_51000 98_0]]=98,1,0)</f>
        <v>0</v>
      </c>
      <c r="BZ765">
        <v>8</v>
      </c>
      <c r="CA765">
        <f>IF(Table13[[#This Row],[Monthly_Household_Income]]=1,1,0)</f>
        <v>0</v>
      </c>
      <c r="CB765">
        <f>IF(Table13[[#This Row],[Monthly_Household_Income]]=2,1,0)</f>
        <v>0</v>
      </c>
      <c r="CC765">
        <f>IF(Table13[[#This Row],[Monthly_Household_Income]]=3,1,0)</f>
        <v>0</v>
      </c>
      <c r="CD765">
        <f>IF(Table13[[#This Row],[Monthly_Household_Income]]=4,1,0)</f>
        <v>0</v>
      </c>
      <c r="CE765">
        <f>IF(Table13[[#This Row],[Monthly_Household_Income]]=5,1,0)</f>
        <v>0</v>
      </c>
      <c r="CF765">
        <f>IF(Table13[[#This Row],[Monthly_Household_Income]]=6,1,0)</f>
        <v>0</v>
      </c>
      <c r="CG765">
        <f>IF(Table13[[#This Row],[Monthly_Household_Income]]=7,1,0)</f>
        <v>0</v>
      </c>
      <c r="CH765">
        <f>IF(Table13[[#This Row],[Monthly_Household_Income]]=8,1,0)</f>
        <v>1</v>
      </c>
      <c r="CI765">
        <f>IF(Table13[[#This Row],[Monthly_Household_Income]]=9,1,0)</f>
        <v>0</v>
      </c>
      <c r="CJ765">
        <f>IF(Table13[[#This Row],[Monthly_Household_Income]]=98,1,0)</f>
        <v>0</v>
      </c>
    </row>
    <row r="766" spans="1:88">
      <c r="A766">
        <v>2775</v>
      </c>
      <c r="B766" s="1">
        <v>43161</v>
      </c>
      <c r="C766" t="s">
        <v>39</v>
      </c>
      <c r="D766">
        <v>8</v>
      </c>
      <c r="E766">
        <v>7</v>
      </c>
      <c r="F766">
        <v>8</v>
      </c>
      <c r="G766">
        <v>8</v>
      </c>
      <c r="H766">
        <v>8</v>
      </c>
      <c r="I766">
        <v>8</v>
      </c>
      <c r="J766" t="s">
        <v>15</v>
      </c>
      <c r="K766">
        <v>9</v>
      </c>
      <c r="L766">
        <v>7</v>
      </c>
      <c r="M766">
        <v>8</v>
      </c>
      <c r="N766">
        <v>8</v>
      </c>
      <c r="O766">
        <v>9</v>
      </c>
      <c r="P766">
        <v>7</v>
      </c>
      <c r="Q766">
        <v>7</v>
      </c>
      <c r="R766">
        <v>9</v>
      </c>
      <c r="S766">
        <v>8</v>
      </c>
      <c r="T766">
        <v>9</v>
      </c>
      <c r="U766">
        <v>7</v>
      </c>
      <c r="V766">
        <v>7</v>
      </c>
      <c r="W766">
        <v>9</v>
      </c>
      <c r="X766">
        <v>7</v>
      </c>
      <c r="Y766">
        <v>8</v>
      </c>
      <c r="Z766">
        <v>8</v>
      </c>
      <c r="AA766">
        <v>7</v>
      </c>
      <c r="AB766">
        <v>8</v>
      </c>
      <c r="AC766">
        <v>1</v>
      </c>
      <c r="AD766">
        <f>IF(Table13[[#This Row],[payment]]=1,1,0)</f>
        <v>1</v>
      </c>
      <c r="AE766">
        <f>IF(Table13[[#This Row],[payment]]=2,1,0)</f>
        <v>0</v>
      </c>
      <c r="AF766">
        <f>IF(Table13[[#This Row],[payment]]=3,1,0)</f>
        <v>0</v>
      </c>
      <c r="AG766">
        <v>1</v>
      </c>
      <c r="AH766">
        <f>IF(Table13[[#This Row],[method_payment]]=1,1,0)</f>
        <v>1</v>
      </c>
      <c r="AI766">
        <f>IF(Table13[[#This Row],[method_payment]]=2,1,0)</f>
        <v>0</v>
      </c>
      <c r="AJ766">
        <f>IF(Table13[[#This Row],[method_payment]]=3,1,0)</f>
        <v>0</v>
      </c>
      <c r="AK766">
        <f>IF(Table13[[#This Row],[method_payment]]=5,1,0)</f>
        <v>0</v>
      </c>
      <c r="AL766">
        <f>IF(Table13[[#This Row],[method_payment]]=6,1,0)</f>
        <v>0</v>
      </c>
      <c r="AM766" t="s">
        <v>16</v>
      </c>
      <c r="AN766" t="s">
        <v>15</v>
      </c>
      <c r="AO766">
        <v>1</v>
      </c>
      <c r="AP766" s="2">
        <v>325.95999999999998</v>
      </c>
      <c r="AQ766" s="3">
        <f>IF(AND(Table13[[#This Row],[Average_amount_spent_per_visit_last_3_months]]&gt;=1,Table13[[#This Row],[Average_amount_spent_per_visit_last_3_months]]&lt;=999),1,0)</f>
        <v>1</v>
      </c>
      <c r="AR766" s="3">
        <f>IF(AND(Table13[[#This Row],[Average_amount_spent_per_visit_last_3_months]]&gt;=1000,Table13[[#This Row],[Average_amount_spent_per_visit_last_3_months]]&lt;=6700),1,0)</f>
        <v>0</v>
      </c>
      <c r="AS766">
        <v>3</v>
      </c>
      <c r="AT766">
        <v>36</v>
      </c>
      <c r="AU766">
        <f>IF(AND(Table13[[#This Row],[Age]]&gt;=18,Table13[[#This Row],[Age]]&lt;=25),1,0)</f>
        <v>0</v>
      </c>
      <c r="AV766">
        <f>IF(AND(Table13[[#This Row],[Age]]&gt;=26,Table13[[#This Row],[Age]]&lt;=35),1,0)</f>
        <v>0</v>
      </c>
      <c r="AW766">
        <f>IF(AND(Table13[[#This Row],[Age]]&gt;=36,Table13[[#This Row],[Age]]&lt;=45),1,0)</f>
        <v>1</v>
      </c>
      <c r="AX766">
        <f>IF(AND(Table13[[#This Row],[Age]]&gt;=46,Table13[[#This Row],[Age]]&lt;=55),1,0)</f>
        <v>0</v>
      </c>
      <c r="AY766">
        <f>IF(AND(Table13[[#This Row],[Age]]&gt;=56,Table13[[#This Row],[Age]]&lt;=67),1,0)</f>
        <v>0</v>
      </c>
      <c r="AZ766" t="s">
        <v>25</v>
      </c>
      <c r="BA766">
        <f>IF(Table13[[#This Row],[Marital Status]]="Married",1,0)</f>
        <v>1</v>
      </c>
      <c r="BB766">
        <f>IF(Table13[[#This Row],[Marital Status]]="Single",1,0)</f>
        <v>0</v>
      </c>
      <c r="BC766" t="s">
        <v>28</v>
      </c>
      <c r="BD766">
        <f>IF(Table13[[#This Row],[gender]]="Male",1,0)</f>
        <v>0</v>
      </c>
      <c r="BE766">
        <f>IF(Table13[[#This Row],[gender]]="Female",1,0)</f>
        <v>1</v>
      </c>
      <c r="BF766" t="s">
        <v>23</v>
      </c>
      <c r="BG766">
        <f>IF(Table13[[#This Row],[Highest level of Education]]="Did not attend school",1,0)</f>
        <v>0</v>
      </c>
      <c r="BH766">
        <f>IF(Table13[[#This Row],[Highest level of Education]]="K12 completed",1,0)</f>
        <v>0</v>
      </c>
      <c r="BI766">
        <f>IF(Table13[[#This Row],[Highest level of Education]]="High School Completed",1,0)</f>
        <v>0</v>
      </c>
      <c r="BJ766">
        <f>IF(Table13[[#This Row],[Highest level of Education]]="Technical Diploma/Partially completed College",1,0)</f>
        <v>1</v>
      </c>
      <c r="BK766">
        <f>IF(Table13[[#This Row],[Highest level of Education]]="University/College Degree",1,0)</f>
        <v>0</v>
      </c>
      <c r="BL766">
        <f>IF(Table13[[#This Row],[Highest level of Education]]="Post-graduate education",1,0)</f>
        <v>0</v>
      </c>
      <c r="BM766">
        <v>2</v>
      </c>
      <c r="BN766">
        <v>1</v>
      </c>
      <c r="BO766">
        <v>2</v>
      </c>
      <c r="BP766">
        <f>IF(Table13[[#This Row],[Monthly_Income 1_5500 2_8000 3_11000 4_15000 5_20000 6_27000 7_35000 8_5000 9_51000 98_0]]=1,1,0)</f>
        <v>0</v>
      </c>
      <c r="BQ766">
        <f>IF(Table13[[#This Row],[Monthly_Income 1_5500 2_8000 3_11000 4_15000 5_20000 6_27000 7_35000 8_5000 9_51000 98_0]]=2,1,0)</f>
        <v>1</v>
      </c>
      <c r="BR766">
        <f>IF(Table13[[#This Row],[Monthly_Income 1_5500 2_8000 3_11000 4_15000 5_20000 6_27000 7_35000 8_5000 9_51000 98_0]]=3,1,0)</f>
        <v>0</v>
      </c>
      <c r="BS766">
        <f>IF(Table13[[#This Row],[Monthly_Income 1_5500 2_8000 3_11000 4_15000 5_20000 6_27000 7_35000 8_5000 9_51000 98_0]]=4,1,0)</f>
        <v>0</v>
      </c>
      <c r="BT766">
        <f>IF(Table13[[#This Row],[Monthly_Income 1_5500 2_8000 3_11000 4_15000 5_20000 6_27000 7_35000 8_5000 9_51000 98_0]]=5,1,0)</f>
        <v>0</v>
      </c>
      <c r="BU766">
        <f>IF(Table13[[#This Row],[Monthly_Income 1_5500 2_8000 3_11000 4_15000 5_20000 6_27000 7_35000 8_5000 9_51000 98_0]]=6,1,0)</f>
        <v>0</v>
      </c>
      <c r="BV766">
        <f>IF(Table13[[#This Row],[Monthly_Income 1_5500 2_8000 3_11000 4_15000 5_20000 6_27000 7_35000 8_5000 9_51000 98_0]]=7,1,0)</f>
        <v>0</v>
      </c>
      <c r="BW766">
        <f>IF(Table13[[#This Row],[Monthly_Income 1_5500 2_8000 3_11000 4_15000 5_20000 6_27000 7_35000 8_5000 9_51000 98_0]]=8,1,0)</f>
        <v>0</v>
      </c>
      <c r="BX766">
        <f>IF(Table13[[#This Row],[Monthly_Income 1_5500 2_8000 3_11000 4_15000 5_20000 6_27000 7_35000 8_5000 9_51000 98_0]]=9,1,0)</f>
        <v>0</v>
      </c>
      <c r="BY766">
        <f>IF(Table13[[#This Row],[Monthly_Income 1_5500 2_8000 3_11000 4_15000 5_20000 6_27000 7_35000 8_5000 9_51000 98_0]]=98,1,0)</f>
        <v>0</v>
      </c>
      <c r="BZ766">
        <v>4</v>
      </c>
      <c r="CA766">
        <f>IF(Table13[[#This Row],[Monthly_Household_Income]]=1,1,0)</f>
        <v>0</v>
      </c>
      <c r="CB766">
        <f>IF(Table13[[#This Row],[Monthly_Household_Income]]=2,1,0)</f>
        <v>0</v>
      </c>
      <c r="CC766">
        <f>IF(Table13[[#This Row],[Monthly_Household_Income]]=3,1,0)</f>
        <v>0</v>
      </c>
      <c r="CD766">
        <f>IF(Table13[[#This Row],[Monthly_Household_Income]]=4,1,0)</f>
        <v>1</v>
      </c>
      <c r="CE766">
        <f>IF(Table13[[#This Row],[Monthly_Household_Income]]=5,1,0)</f>
        <v>0</v>
      </c>
      <c r="CF766">
        <f>IF(Table13[[#This Row],[Monthly_Household_Income]]=6,1,0)</f>
        <v>0</v>
      </c>
      <c r="CG766">
        <f>IF(Table13[[#This Row],[Monthly_Household_Income]]=7,1,0)</f>
        <v>0</v>
      </c>
      <c r="CH766">
        <f>IF(Table13[[#This Row],[Monthly_Household_Income]]=8,1,0)</f>
        <v>0</v>
      </c>
      <c r="CI766">
        <f>IF(Table13[[#This Row],[Monthly_Household_Income]]=9,1,0)</f>
        <v>0</v>
      </c>
      <c r="CJ766">
        <f>IF(Table13[[#This Row],[Monthly_Household_Income]]=98,1,0)</f>
        <v>0</v>
      </c>
    </row>
    <row r="767" spans="1:88">
      <c r="A767">
        <v>2776</v>
      </c>
      <c r="B767" s="1">
        <v>42949</v>
      </c>
      <c r="C767" t="s">
        <v>2</v>
      </c>
      <c r="D767">
        <v>6</v>
      </c>
      <c r="E767">
        <v>7</v>
      </c>
      <c r="F767">
        <v>8</v>
      </c>
      <c r="G767">
        <v>8</v>
      </c>
      <c r="H767">
        <v>7</v>
      </c>
      <c r="I767">
        <v>7</v>
      </c>
      <c r="J767" t="s">
        <v>16</v>
      </c>
      <c r="K767">
        <v>7</v>
      </c>
      <c r="L767">
        <v>9</v>
      </c>
      <c r="M767">
        <v>9</v>
      </c>
      <c r="N767">
        <v>8</v>
      </c>
      <c r="O767">
        <v>9</v>
      </c>
      <c r="P767">
        <v>8</v>
      </c>
      <c r="Q767">
        <v>8</v>
      </c>
      <c r="R767">
        <v>9</v>
      </c>
      <c r="S767">
        <v>7</v>
      </c>
      <c r="T767">
        <v>8</v>
      </c>
      <c r="U767">
        <v>7</v>
      </c>
      <c r="V767">
        <v>9</v>
      </c>
      <c r="W767">
        <v>6</v>
      </c>
      <c r="X767">
        <v>9</v>
      </c>
      <c r="Y767">
        <v>7</v>
      </c>
      <c r="Z767">
        <v>8</v>
      </c>
      <c r="AA767">
        <v>7</v>
      </c>
      <c r="AB767">
        <v>7</v>
      </c>
      <c r="AC767">
        <v>2</v>
      </c>
      <c r="AD767">
        <f>IF(Table13[[#This Row],[payment]]=1,1,0)</f>
        <v>0</v>
      </c>
      <c r="AE767">
        <f>IF(Table13[[#This Row],[payment]]=2,1,0)</f>
        <v>1</v>
      </c>
      <c r="AF767">
        <f>IF(Table13[[#This Row],[payment]]=3,1,0)</f>
        <v>0</v>
      </c>
      <c r="AG767">
        <v>3</v>
      </c>
      <c r="AH767">
        <f>IF(Table13[[#This Row],[method_payment]]=1,1,0)</f>
        <v>0</v>
      </c>
      <c r="AI767">
        <f>IF(Table13[[#This Row],[method_payment]]=2,1,0)</f>
        <v>0</v>
      </c>
      <c r="AJ767">
        <f>IF(Table13[[#This Row],[method_payment]]=3,1,0)</f>
        <v>1</v>
      </c>
      <c r="AK767">
        <f>IF(Table13[[#This Row],[method_payment]]=5,1,0)</f>
        <v>0</v>
      </c>
      <c r="AL767">
        <f>IF(Table13[[#This Row],[method_payment]]=6,1,0)</f>
        <v>0</v>
      </c>
      <c r="AM767" t="s">
        <v>15</v>
      </c>
      <c r="AN767" t="s">
        <v>15</v>
      </c>
      <c r="AO767">
        <v>1</v>
      </c>
      <c r="AP767" s="2">
        <v>55.07</v>
      </c>
      <c r="AQ767" s="3">
        <f>IF(AND(Table13[[#This Row],[Average_amount_spent_per_visit_last_3_months]]&gt;=1,Table13[[#This Row],[Average_amount_spent_per_visit_last_3_months]]&lt;=999),1,0)</f>
        <v>1</v>
      </c>
      <c r="AR767" s="3">
        <f>IF(AND(Table13[[#This Row],[Average_amount_spent_per_visit_last_3_months]]&gt;=1000,Table13[[#This Row],[Average_amount_spent_per_visit_last_3_months]]&lt;=6700),1,0)</f>
        <v>0</v>
      </c>
      <c r="AS767">
        <v>2</v>
      </c>
      <c r="AT767">
        <v>26</v>
      </c>
      <c r="AU767">
        <f>IF(AND(Table13[[#This Row],[Age]]&gt;=18,Table13[[#This Row],[Age]]&lt;=25),1,0)</f>
        <v>0</v>
      </c>
      <c r="AV767">
        <f>IF(AND(Table13[[#This Row],[Age]]&gt;=26,Table13[[#This Row],[Age]]&lt;=35),1,0)</f>
        <v>1</v>
      </c>
      <c r="AW767">
        <f>IF(AND(Table13[[#This Row],[Age]]&gt;=36,Table13[[#This Row],[Age]]&lt;=45),1,0)</f>
        <v>0</v>
      </c>
      <c r="AX767">
        <f>IF(AND(Table13[[#This Row],[Age]]&gt;=46,Table13[[#This Row],[Age]]&lt;=55),1,0)</f>
        <v>0</v>
      </c>
      <c r="AY767">
        <f>IF(AND(Table13[[#This Row],[Age]]&gt;=56,Table13[[#This Row],[Age]]&lt;=67),1,0)</f>
        <v>0</v>
      </c>
      <c r="AZ767" t="s">
        <v>24</v>
      </c>
      <c r="BA767">
        <f>IF(Table13[[#This Row],[Marital Status]]="Married",1,0)</f>
        <v>0</v>
      </c>
      <c r="BB767">
        <f>IF(Table13[[#This Row],[Marital Status]]="Single",1,0)</f>
        <v>1</v>
      </c>
      <c r="BC767" t="s">
        <v>27</v>
      </c>
      <c r="BD767">
        <f>IF(Table13[[#This Row],[gender]]="Male",1,0)</f>
        <v>1</v>
      </c>
      <c r="BE767">
        <f>IF(Table13[[#This Row],[gender]]="Female",1,0)</f>
        <v>0</v>
      </c>
      <c r="BF767" t="s">
        <v>23</v>
      </c>
      <c r="BG767">
        <f>IF(Table13[[#This Row],[Highest level of Education]]="Did not attend school",1,0)</f>
        <v>0</v>
      </c>
      <c r="BH767">
        <f>IF(Table13[[#This Row],[Highest level of Education]]="K12 completed",1,0)</f>
        <v>0</v>
      </c>
      <c r="BI767">
        <f>IF(Table13[[#This Row],[Highest level of Education]]="High School Completed",1,0)</f>
        <v>0</v>
      </c>
      <c r="BJ767">
        <f>IF(Table13[[#This Row],[Highest level of Education]]="Technical Diploma/Partially completed College",1,0)</f>
        <v>1</v>
      </c>
      <c r="BK767">
        <f>IF(Table13[[#This Row],[Highest level of Education]]="University/College Degree",1,0)</f>
        <v>0</v>
      </c>
      <c r="BL767">
        <f>IF(Table13[[#This Row],[Highest level of Education]]="Post-graduate education",1,0)</f>
        <v>0</v>
      </c>
      <c r="BM767">
        <v>0</v>
      </c>
      <c r="BN767">
        <v>1</v>
      </c>
      <c r="BO767">
        <v>2</v>
      </c>
      <c r="BP767">
        <f>IF(Table13[[#This Row],[Monthly_Income 1_5500 2_8000 3_11000 4_15000 5_20000 6_27000 7_35000 8_5000 9_51000 98_0]]=1,1,0)</f>
        <v>0</v>
      </c>
      <c r="BQ767">
        <f>IF(Table13[[#This Row],[Monthly_Income 1_5500 2_8000 3_11000 4_15000 5_20000 6_27000 7_35000 8_5000 9_51000 98_0]]=2,1,0)</f>
        <v>1</v>
      </c>
      <c r="BR767">
        <f>IF(Table13[[#This Row],[Monthly_Income 1_5500 2_8000 3_11000 4_15000 5_20000 6_27000 7_35000 8_5000 9_51000 98_0]]=3,1,0)</f>
        <v>0</v>
      </c>
      <c r="BS767">
        <f>IF(Table13[[#This Row],[Monthly_Income 1_5500 2_8000 3_11000 4_15000 5_20000 6_27000 7_35000 8_5000 9_51000 98_0]]=4,1,0)</f>
        <v>0</v>
      </c>
      <c r="BT767">
        <f>IF(Table13[[#This Row],[Monthly_Income 1_5500 2_8000 3_11000 4_15000 5_20000 6_27000 7_35000 8_5000 9_51000 98_0]]=5,1,0)</f>
        <v>0</v>
      </c>
      <c r="BU767">
        <f>IF(Table13[[#This Row],[Monthly_Income 1_5500 2_8000 3_11000 4_15000 5_20000 6_27000 7_35000 8_5000 9_51000 98_0]]=6,1,0)</f>
        <v>0</v>
      </c>
      <c r="BV767">
        <f>IF(Table13[[#This Row],[Monthly_Income 1_5500 2_8000 3_11000 4_15000 5_20000 6_27000 7_35000 8_5000 9_51000 98_0]]=7,1,0)</f>
        <v>0</v>
      </c>
      <c r="BW767">
        <f>IF(Table13[[#This Row],[Monthly_Income 1_5500 2_8000 3_11000 4_15000 5_20000 6_27000 7_35000 8_5000 9_51000 98_0]]=8,1,0)</f>
        <v>0</v>
      </c>
      <c r="BX767">
        <f>IF(Table13[[#This Row],[Monthly_Income 1_5500 2_8000 3_11000 4_15000 5_20000 6_27000 7_35000 8_5000 9_51000 98_0]]=9,1,0)</f>
        <v>0</v>
      </c>
      <c r="BY767">
        <f>IF(Table13[[#This Row],[Monthly_Income 1_5500 2_8000 3_11000 4_15000 5_20000 6_27000 7_35000 8_5000 9_51000 98_0]]=98,1,0)</f>
        <v>0</v>
      </c>
      <c r="BZ767">
        <v>5</v>
      </c>
      <c r="CA767">
        <f>IF(Table13[[#This Row],[Monthly_Household_Income]]=1,1,0)</f>
        <v>0</v>
      </c>
      <c r="CB767">
        <f>IF(Table13[[#This Row],[Monthly_Household_Income]]=2,1,0)</f>
        <v>0</v>
      </c>
      <c r="CC767">
        <f>IF(Table13[[#This Row],[Monthly_Household_Income]]=3,1,0)</f>
        <v>0</v>
      </c>
      <c r="CD767">
        <f>IF(Table13[[#This Row],[Monthly_Household_Income]]=4,1,0)</f>
        <v>0</v>
      </c>
      <c r="CE767">
        <f>IF(Table13[[#This Row],[Monthly_Household_Income]]=5,1,0)</f>
        <v>1</v>
      </c>
      <c r="CF767">
        <f>IF(Table13[[#This Row],[Monthly_Household_Income]]=6,1,0)</f>
        <v>0</v>
      </c>
      <c r="CG767">
        <f>IF(Table13[[#This Row],[Monthly_Household_Income]]=7,1,0)</f>
        <v>0</v>
      </c>
      <c r="CH767">
        <f>IF(Table13[[#This Row],[Monthly_Household_Income]]=8,1,0)</f>
        <v>0</v>
      </c>
      <c r="CI767">
        <f>IF(Table13[[#This Row],[Monthly_Household_Income]]=9,1,0)</f>
        <v>0</v>
      </c>
      <c r="CJ767">
        <f>IF(Table13[[#This Row],[Monthly_Household_Income]]=98,1,0)</f>
        <v>0</v>
      </c>
    </row>
    <row r="768" spans="1:88">
      <c r="A768">
        <v>2782</v>
      </c>
      <c r="B768" s="1">
        <v>42969</v>
      </c>
      <c r="C768" t="s">
        <v>34</v>
      </c>
      <c r="D768">
        <v>6</v>
      </c>
      <c r="E768">
        <v>6</v>
      </c>
      <c r="F768">
        <v>6</v>
      </c>
      <c r="G768">
        <v>6</v>
      </c>
      <c r="H768">
        <v>6</v>
      </c>
      <c r="I768">
        <v>6</v>
      </c>
      <c r="J768" t="s">
        <v>15</v>
      </c>
      <c r="K768">
        <v>7</v>
      </c>
      <c r="L768">
        <v>6</v>
      </c>
      <c r="M768">
        <v>7</v>
      </c>
      <c r="N768">
        <v>7</v>
      </c>
      <c r="O768">
        <v>6</v>
      </c>
      <c r="P768">
        <v>7</v>
      </c>
      <c r="Q768">
        <v>6</v>
      </c>
      <c r="R768">
        <v>7</v>
      </c>
      <c r="S768">
        <v>6</v>
      </c>
      <c r="T768">
        <v>7</v>
      </c>
      <c r="U768">
        <v>6</v>
      </c>
      <c r="V768">
        <v>7</v>
      </c>
      <c r="W768">
        <v>6</v>
      </c>
      <c r="X768">
        <v>6</v>
      </c>
      <c r="Y768">
        <v>7</v>
      </c>
      <c r="Z768">
        <v>7</v>
      </c>
      <c r="AA768">
        <v>6</v>
      </c>
      <c r="AB768">
        <v>6</v>
      </c>
      <c r="AC768">
        <v>2</v>
      </c>
      <c r="AD768">
        <f>IF(Table13[[#This Row],[payment]]=1,1,0)</f>
        <v>0</v>
      </c>
      <c r="AE768">
        <f>IF(Table13[[#This Row],[payment]]=2,1,0)</f>
        <v>1</v>
      </c>
      <c r="AF768">
        <f>IF(Table13[[#This Row],[payment]]=3,1,0)</f>
        <v>0</v>
      </c>
      <c r="AG768">
        <v>1</v>
      </c>
      <c r="AH768">
        <f>IF(Table13[[#This Row],[method_payment]]=1,1,0)</f>
        <v>1</v>
      </c>
      <c r="AI768">
        <f>IF(Table13[[#This Row],[method_payment]]=2,1,0)</f>
        <v>0</v>
      </c>
      <c r="AJ768">
        <f>IF(Table13[[#This Row],[method_payment]]=3,1,0)</f>
        <v>0</v>
      </c>
      <c r="AK768">
        <f>IF(Table13[[#This Row],[method_payment]]=5,1,0)</f>
        <v>0</v>
      </c>
      <c r="AL768">
        <f>IF(Table13[[#This Row],[method_payment]]=6,1,0)</f>
        <v>0</v>
      </c>
      <c r="AM768" t="s">
        <v>16</v>
      </c>
      <c r="AN768" t="s">
        <v>15</v>
      </c>
      <c r="AO768">
        <v>3</v>
      </c>
      <c r="AP768" s="2">
        <v>296.47000000000003</v>
      </c>
      <c r="AQ768" s="3">
        <f>IF(AND(Table13[[#This Row],[Average_amount_spent_per_visit_last_3_months]]&gt;=1,Table13[[#This Row],[Average_amount_spent_per_visit_last_3_months]]&lt;=999),1,0)</f>
        <v>1</v>
      </c>
      <c r="AR768" s="3">
        <f>IF(AND(Table13[[#This Row],[Average_amount_spent_per_visit_last_3_months]]&gt;=1000,Table13[[#This Row],[Average_amount_spent_per_visit_last_3_months]]&lt;=6700),1,0)</f>
        <v>0</v>
      </c>
      <c r="AS768">
        <v>2</v>
      </c>
      <c r="AT768">
        <v>35</v>
      </c>
      <c r="AU768">
        <f>IF(AND(Table13[[#This Row],[Age]]&gt;=18,Table13[[#This Row],[Age]]&lt;=25),1,0)</f>
        <v>0</v>
      </c>
      <c r="AV768">
        <f>IF(AND(Table13[[#This Row],[Age]]&gt;=26,Table13[[#This Row],[Age]]&lt;=35),1,0)</f>
        <v>1</v>
      </c>
      <c r="AW768">
        <f>IF(AND(Table13[[#This Row],[Age]]&gt;=36,Table13[[#This Row],[Age]]&lt;=45),1,0)</f>
        <v>0</v>
      </c>
      <c r="AX768">
        <f>IF(AND(Table13[[#This Row],[Age]]&gt;=46,Table13[[#This Row],[Age]]&lt;=55),1,0)</f>
        <v>0</v>
      </c>
      <c r="AY768">
        <f>IF(AND(Table13[[#This Row],[Age]]&gt;=56,Table13[[#This Row],[Age]]&lt;=67),1,0)</f>
        <v>0</v>
      </c>
      <c r="AZ768" t="s">
        <v>25</v>
      </c>
      <c r="BA768">
        <f>IF(Table13[[#This Row],[Marital Status]]="Married",1,0)</f>
        <v>1</v>
      </c>
      <c r="BB768">
        <f>IF(Table13[[#This Row],[Marital Status]]="Single",1,0)</f>
        <v>0</v>
      </c>
      <c r="BC768" t="s">
        <v>27</v>
      </c>
      <c r="BD768">
        <f>IF(Table13[[#This Row],[gender]]="Male",1,0)</f>
        <v>1</v>
      </c>
      <c r="BE768">
        <f>IF(Table13[[#This Row],[gender]]="Female",1,0)</f>
        <v>0</v>
      </c>
      <c r="BF768" t="s">
        <v>19</v>
      </c>
      <c r="BG768">
        <f>IF(Table13[[#This Row],[Highest level of Education]]="Did not attend school",1,0)</f>
        <v>0</v>
      </c>
      <c r="BH768">
        <f>IF(Table13[[#This Row],[Highest level of Education]]="K12 completed",1,0)</f>
        <v>0</v>
      </c>
      <c r="BI768">
        <f>IF(Table13[[#This Row],[Highest level of Education]]="High School Completed",1,0)</f>
        <v>0</v>
      </c>
      <c r="BJ768">
        <f>IF(Table13[[#This Row],[Highest level of Education]]="Technical Diploma/Partially completed College",1,0)</f>
        <v>0</v>
      </c>
      <c r="BK768">
        <f>IF(Table13[[#This Row],[Highest level of Education]]="University/College Degree",1,0)</f>
        <v>1</v>
      </c>
      <c r="BL768">
        <f>IF(Table13[[#This Row],[Highest level of Education]]="Post-graduate education",1,0)</f>
        <v>0</v>
      </c>
      <c r="BM768">
        <v>2</v>
      </c>
      <c r="BN768">
        <v>1</v>
      </c>
      <c r="BO768">
        <v>4</v>
      </c>
      <c r="BP768">
        <f>IF(Table13[[#This Row],[Monthly_Income 1_5500 2_8000 3_11000 4_15000 5_20000 6_27000 7_35000 8_5000 9_51000 98_0]]=1,1,0)</f>
        <v>0</v>
      </c>
      <c r="BQ768">
        <f>IF(Table13[[#This Row],[Monthly_Income 1_5500 2_8000 3_11000 4_15000 5_20000 6_27000 7_35000 8_5000 9_51000 98_0]]=2,1,0)</f>
        <v>0</v>
      </c>
      <c r="BR768">
        <f>IF(Table13[[#This Row],[Monthly_Income 1_5500 2_8000 3_11000 4_15000 5_20000 6_27000 7_35000 8_5000 9_51000 98_0]]=3,1,0)</f>
        <v>0</v>
      </c>
      <c r="BS768">
        <f>IF(Table13[[#This Row],[Monthly_Income 1_5500 2_8000 3_11000 4_15000 5_20000 6_27000 7_35000 8_5000 9_51000 98_0]]=4,1,0)</f>
        <v>1</v>
      </c>
      <c r="BT768">
        <f>IF(Table13[[#This Row],[Monthly_Income 1_5500 2_8000 3_11000 4_15000 5_20000 6_27000 7_35000 8_5000 9_51000 98_0]]=5,1,0)</f>
        <v>0</v>
      </c>
      <c r="BU768">
        <f>IF(Table13[[#This Row],[Monthly_Income 1_5500 2_8000 3_11000 4_15000 5_20000 6_27000 7_35000 8_5000 9_51000 98_0]]=6,1,0)</f>
        <v>0</v>
      </c>
      <c r="BV768">
        <f>IF(Table13[[#This Row],[Monthly_Income 1_5500 2_8000 3_11000 4_15000 5_20000 6_27000 7_35000 8_5000 9_51000 98_0]]=7,1,0)</f>
        <v>0</v>
      </c>
      <c r="BW768">
        <f>IF(Table13[[#This Row],[Monthly_Income 1_5500 2_8000 3_11000 4_15000 5_20000 6_27000 7_35000 8_5000 9_51000 98_0]]=8,1,0)</f>
        <v>0</v>
      </c>
      <c r="BX768">
        <f>IF(Table13[[#This Row],[Monthly_Income 1_5500 2_8000 3_11000 4_15000 5_20000 6_27000 7_35000 8_5000 9_51000 98_0]]=9,1,0)</f>
        <v>0</v>
      </c>
      <c r="BY768">
        <f>IF(Table13[[#This Row],[Monthly_Income 1_5500 2_8000 3_11000 4_15000 5_20000 6_27000 7_35000 8_5000 9_51000 98_0]]=98,1,0)</f>
        <v>0</v>
      </c>
      <c r="BZ768">
        <v>5</v>
      </c>
      <c r="CA768">
        <f>IF(Table13[[#This Row],[Monthly_Household_Income]]=1,1,0)</f>
        <v>0</v>
      </c>
      <c r="CB768">
        <f>IF(Table13[[#This Row],[Monthly_Household_Income]]=2,1,0)</f>
        <v>0</v>
      </c>
      <c r="CC768">
        <f>IF(Table13[[#This Row],[Monthly_Household_Income]]=3,1,0)</f>
        <v>0</v>
      </c>
      <c r="CD768">
        <f>IF(Table13[[#This Row],[Monthly_Household_Income]]=4,1,0)</f>
        <v>0</v>
      </c>
      <c r="CE768">
        <f>IF(Table13[[#This Row],[Monthly_Household_Income]]=5,1,0)</f>
        <v>1</v>
      </c>
      <c r="CF768">
        <f>IF(Table13[[#This Row],[Monthly_Household_Income]]=6,1,0)</f>
        <v>0</v>
      </c>
      <c r="CG768">
        <f>IF(Table13[[#This Row],[Monthly_Household_Income]]=7,1,0)</f>
        <v>0</v>
      </c>
      <c r="CH768">
        <f>IF(Table13[[#This Row],[Monthly_Household_Income]]=8,1,0)</f>
        <v>0</v>
      </c>
      <c r="CI768">
        <f>IF(Table13[[#This Row],[Monthly_Household_Income]]=9,1,0)</f>
        <v>0</v>
      </c>
      <c r="CJ768">
        <f>IF(Table13[[#This Row],[Monthly_Household_Income]]=98,1,0)</f>
        <v>0</v>
      </c>
    </row>
    <row r="769" spans="1:88">
      <c r="A769">
        <v>2786</v>
      </c>
      <c r="B769" s="1">
        <v>43039</v>
      </c>
      <c r="C769" t="s">
        <v>2</v>
      </c>
      <c r="D769">
        <v>7</v>
      </c>
      <c r="E769">
        <v>8</v>
      </c>
      <c r="F769">
        <v>8</v>
      </c>
      <c r="G769">
        <v>8</v>
      </c>
      <c r="H769">
        <v>7</v>
      </c>
      <c r="I769">
        <v>7</v>
      </c>
      <c r="J769" t="s">
        <v>15</v>
      </c>
      <c r="K769">
        <v>7</v>
      </c>
      <c r="L769">
        <v>7</v>
      </c>
      <c r="M769">
        <v>8</v>
      </c>
      <c r="N769">
        <v>8</v>
      </c>
      <c r="O769">
        <v>8</v>
      </c>
      <c r="P769">
        <v>8</v>
      </c>
      <c r="Q769">
        <v>7</v>
      </c>
      <c r="R769">
        <v>9</v>
      </c>
      <c r="S769">
        <v>7</v>
      </c>
      <c r="T769">
        <v>10</v>
      </c>
      <c r="U769">
        <v>10</v>
      </c>
      <c r="V769">
        <v>9</v>
      </c>
      <c r="W769">
        <v>7</v>
      </c>
      <c r="X769">
        <v>8</v>
      </c>
      <c r="Y769">
        <v>8</v>
      </c>
      <c r="Z769">
        <v>7</v>
      </c>
      <c r="AA769">
        <v>7</v>
      </c>
      <c r="AB769">
        <v>0</v>
      </c>
      <c r="AC769">
        <v>2</v>
      </c>
      <c r="AD769">
        <f>IF(Table13[[#This Row],[payment]]=1,1,0)</f>
        <v>0</v>
      </c>
      <c r="AE769">
        <f>IF(Table13[[#This Row],[payment]]=2,1,0)</f>
        <v>1</v>
      </c>
      <c r="AF769">
        <f>IF(Table13[[#This Row],[payment]]=3,1,0)</f>
        <v>0</v>
      </c>
      <c r="AG769">
        <v>3</v>
      </c>
      <c r="AH769">
        <f>IF(Table13[[#This Row],[method_payment]]=1,1,0)</f>
        <v>0</v>
      </c>
      <c r="AI769">
        <f>IF(Table13[[#This Row],[method_payment]]=2,1,0)</f>
        <v>0</v>
      </c>
      <c r="AJ769">
        <f>IF(Table13[[#This Row],[method_payment]]=3,1,0)</f>
        <v>1</v>
      </c>
      <c r="AK769">
        <f>IF(Table13[[#This Row],[method_payment]]=5,1,0)</f>
        <v>0</v>
      </c>
      <c r="AL769">
        <f>IF(Table13[[#This Row],[method_payment]]=6,1,0)</f>
        <v>0</v>
      </c>
      <c r="AM769" t="s">
        <v>16</v>
      </c>
      <c r="AN769" t="s">
        <v>15</v>
      </c>
      <c r="AO769">
        <v>5</v>
      </c>
      <c r="AP769" s="2">
        <v>90.21</v>
      </c>
      <c r="AQ769" s="3">
        <f>IF(AND(Table13[[#This Row],[Average_amount_spent_per_visit_last_3_months]]&gt;=1,Table13[[#This Row],[Average_amount_spent_per_visit_last_3_months]]&lt;=999),1,0)</f>
        <v>1</v>
      </c>
      <c r="AR769" s="3">
        <f>IF(AND(Table13[[#This Row],[Average_amount_spent_per_visit_last_3_months]]&gt;=1000,Table13[[#This Row],[Average_amount_spent_per_visit_last_3_months]]&lt;=6700),1,0)</f>
        <v>0</v>
      </c>
      <c r="AS769">
        <v>2</v>
      </c>
      <c r="AT769">
        <v>23</v>
      </c>
      <c r="AU769">
        <f>IF(AND(Table13[[#This Row],[Age]]&gt;=18,Table13[[#This Row],[Age]]&lt;=25),1,0)</f>
        <v>1</v>
      </c>
      <c r="AV769">
        <f>IF(AND(Table13[[#This Row],[Age]]&gt;=26,Table13[[#This Row],[Age]]&lt;=35),1,0)</f>
        <v>0</v>
      </c>
      <c r="AW769">
        <f>IF(AND(Table13[[#This Row],[Age]]&gt;=36,Table13[[#This Row],[Age]]&lt;=45),1,0)</f>
        <v>0</v>
      </c>
      <c r="AX769">
        <f>IF(AND(Table13[[#This Row],[Age]]&gt;=46,Table13[[#This Row],[Age]]&lt;=55),1,0)</f>
        <v>0</v>
      </c>
      <c r="AY769">
        <f>IF(AND(Table13[[#This Row],[Age]]&gt;=56,Table13[[#This Row],[Age]]&lt;=67),1,0)</f>
        <v>0</v>
      </c>
      <c r="AZ769" t="s">
        <v>24</v>
      </c>
      <c r="BA769">
        <f>IF(Table13[[#This Row],[Marital Status]]="Married",1,0)</f>
        <v>0</v>
      </c>
      <c r="BB769">
        <f>IF(Table13[[#This Row],[Marital Status]]="Single",1,0)</f>
        <v>1</v>
      </c>
      <c r="BC769" t="s">
        <v>27</v>
      </c>
      <c r="BD769">
        <f>IF(Table13[[#This Row],[gender]]="Male",1,0)</f>
        <v>1</v>
      </c>
      <c r="BE769">
        <f>IF(Table13[[#This Row],[gender]]="Female",1,0)</f>
        <v>0</v>
      </c>
      <c r="BF769" t="s">
        <v>20</v>
      </c>
      <c r="BG769">
        <f>IF(Table13[[#This Row],[Highest level of Education]]="Did not attend school",1,0)</f>
        <v>0</v>
      </c>
      <c r="BH769">
        <f>IF(Table13[[#This Row],[Highest level of Education]]="K12 completed",1,0)</f>
        <v>0</v>
      </c>
      <c r="BI769">
        <f>IF(Table13[[#This Row],[Highest level of Education]]="High School Completed",1,0)</f>
        <v>1</v>
      </c>
      <c r="BJ769">
        <f>IF(Table13[[#This Row],[Highest level of Education]]="Technical Diploma/Partially completed College",1,0)</f>
        <v>0</v>
      </c>
      <c r="BK769">
        <f>IF(Table13[[#This Row],[Highest level of Education]]="University/College Degree",1,0)</f>
        <v>0</v>
      </c>
      <c r="BL769">
        <f>IF(Table13[[#This Row],[Highest level of Education]]="Post-graduate education",1,0)</f>
        <v>0</v>
      </c>
      <c r="BM769">
        <v>0</v>
      </c>
      <c r="BN769">
        <v>5</v>
      </c>
      <c r="BO769" t="s">
        <v>1</v>
      </c>
      <c r="BP769">
        <f>IF(Table13[[#This Row],[Monthly_Income 1_5500 2_8000 3_11000 4_15000 5_20000 6_27000 7_35000 8_5000 9_51000 98_0]]=1,1,0)</f>
        <v>0</v>
      </c>
      <c r="BQ769">
        <f>IF(Table13[[#This Row],[Monthly_Income 1_5500 2_8000 3_11000 4_15000 5_20000 6_27000 7_35000 8_5000 9_51000 98_0]]=2,1,0)</f>
        <v>0</v>
      </c>
      <c r="BR769">
        <f>IF(Table13[[#This Row],[Monthly_Income 1_5500 2_8000 3_11000 4_15000 5_20000 6_27000 7_35000 8_5000 9_51000 98_0]]=3,1,0)</f>
        <v>0</v>
      </c>
      <c r="BS769">
        <f>IF(Table13[[#This Row],[Monthly_Income 1_5500 2_8000 3_11000 4_15000 5_20000 6_27000 7_35000 8_5000 9_51000 98_0]]=4,1,0)</f>
        <v>0</v>
      </c>
      <c r="BT769">
        <f>IF(Table13[[#This Row],[Monthly_Income 1_5500 2_8000 3_11000 4_15000 5_20000 6_27000 7_35000 8_5000 9_51000 98_0]]=5,1,0)</f>
        <v>0</v>
      </c>
      <c r="BU769">
        <f>IF(Table13[[#This Row],[Monthly_Income 1_5500 2_8000 3_11000 4_15000 5_20000 6_27000 7_35000 8_5000 9_51000 98_0]]=6,1,0)</f>
        <v>0</v>
      </c>
      <c r="BV769">
        <f>IF(Table13[[#This Row],[Monthly_Income 1_5500 2_8000 3_11000 4_15000 5_20000 6_27000 7_35000 8_5000 9_51000 98_0]]=7,1,0)</f>
        <v>0</v>
      </c>
      <c r="BW769">
        <f>IF(Table13[[#This Row],[Monthly_Income 1_5500 2_8000 3_11000 4_15000 5_20000 6_27000 7_35000 8_5000 9_51000 98_0]]=8,1,0)</f>
        <v>0</v>
      </c>
      <c r="BX769">
        <f>IF(Table13[[#This Row],[Monthly_Income 1_5500 2_8000 3_11000 4_15000 5_20000 6_27000 7_35000 8_5000 9_51000 98_0]]=9,1,0)</f>
        <v>0</v>
      </c>
      <c r="BY769">
        <f>IF(Table13[[#This Row],[Monthly_Income 1_5500 2_8000 3_11000 4_15000 5_20000 6_27000 7_35000 8_5000 9_51000 98_0]]=98,1,0)</f>
        <v>0</v>
      </c>
      <c r="BZ769">
        <v>2</v>
      </c>
      <c r="CA769">
        <f>IF(Table13[[#This Row],[Monthly_Household_Income]]=1,1,0)</f>
        <v>0</v>
      </c>
      <c r="CB769">
        <f>IF(Table13[[#This Row],[Monthly_Household_Income]]=2,1,0)</f>
        <v>1</v>
      </c>
      <c r="CC769">
        <f>IF(Table13[[#This Row],[Monthly_Household_Income]]=3,1,0)</f>
        <v>0</v>
      </c>
      <c r="CD769">
        <f>IF(Table13[[#This Row],[Monthly_Household_Income]]=4,1,0)</f>
        <v>0</v>
      </c>
      <c r="CE769">
        <f>IF(Table13[[#This Row],[Monthly_Household_Income]]=5,1,0)</f>
        <v>0</v>
      </c>
      <c r="CF769">
        <f>IF(Table13[[#This Row],[Monthly_Household_Income]]=6,1,0)</f>
        <v>0</v>
      </c>
      <c r="CG769">
        <f>IF(Table13[[#This Row],[Monthly_Household_Income]]=7,1,0)</f>
        <v>0</v>
      </c>
      <c r="CH769">
        <f>IF(Table13[[#This Row],[Monthly_Household_Income]]=8,1,0)</f>
        <v>0</v>
      </c>
      <c r="CI769">
        <f>IF(Table13[[#This Row],[Monthly_Household_Income]]=9,1,0)</f>
        <v>0</v>
      </c>
      <c r="CJ769">
        <f>IF(Table13[[#This Row],[Monthly_Household_Income]]=98,1,0)</f>
        <v>0</v>
      </c>
    </row>
    <row r="770" spans="1:88">
      <c r="A770">
        <v>2787</v>
      </c>
      <c r="B770" s="1">
        <v>42966</v>
      </c>
      <c r="C770" t="s">
        <v>35</v>
      </c>
      <c r="D770">
        <v>8</v>
      </c>
      <c r="E770">
        <v>8</v>
      </c>
      <c r="F770">
        <v>9</v>
      </c>
      <c r="G770">
        <v>8</v>
      </c>
      <c r="H770">
        <v>7</v>
      </c>
      <c r="I770">
        <v>9</v>
      </c>
      <c r="J770" t="s">
        <v>15</v>
      </c>
      <c r="K770">
        <v>9</v>
      </c>
      <c r="L770">
        <v>9</v>
      </c>
      <c r="M770">
        <v>9</v>
      </c>
      <c r="N770">
        <v>8</v>
      </c>
      <c r="O770">
        <v>8</v>
      </c>
      <c r="P770">
        <v>7</v>
      </c>
      <c r="Q770">
        <v>7</v>
      </c>
      <c r="R770">
        <v>7</v>
      </c>
      <c r="S770">
        <v>7</v>
      </c>
      <c r="T770">
        <v>7</v>
      </c>
      <c r="U770">
        <v>6</v>
      </c>
      <c r="V770">
        <v>8</v>
      </c>
      <c r="W770">
        <v>10</v>
      </c>
      <c r="X770">
        <v>9</v>
      </c>
      <c r="Y770">
        <v>6</v>
      </c>
      <c r="Z770">
        <v>6</v>
      </c>
      <c r="AA770">
        <v>6</v>
      </c>
      <c r="AB770">
        <v>8</v>
      </c>
      <c r="AC770">
        <v>3</v>
      </c>
      <c r="AD770">
        <f>IF(Table13[[#This Row],[payment]]=1,1,0)</f>
        <v>0</v>
      </c>
      <c r="AE770">
        <f>IF(Table13[[#This Row],[payment]]=2,1,0)</f>
        <v>0</v>
      </c>
      <c r="AF770">
        <f>IF(Table13[[#This Row],[payment]]=3,1,0)</f>
        <v>1</v>
      </c>
      <c r="AG770">
        <v>1</v>
      </c>
      <c r="AH770">
        <f>IF(Table13[[#This Row],[method_payment]]=1,1,0)</f>
        <v>1</v>
      </c>
      <c r="AI770">
        <f>IF(Table13[[#This Row],[method_payment]]=2,1,0)</f>
        <v>0</v>
      </c>
      <c r="AJ770">
        <f>IF(Table13[[#This Row],[method_payment]]=3,1,0)</f>
        <v>0</v>
      </c>
      <c r="AK770">
        <f>IF(Table13[[#This Row],[method_payment]]=5,1,0)</f>
        <v>0</v>
      </c>
      <c r="AL770">
        <f>IF(Table13[[#This Row],[method_payment]]=6,1,0)</f>
        <v>0</v>
      </c>
      <c r="AM770" t="s">
        <v>16</v>
      </c>
      <c r="AN770" t="s">
        <v>16</v>
      </c>
      <c r="AO770">
        <v>2</v>
      </c>
      <c r="AP770" s="2">
        <v>824.51</v>
      </c>
      <c r="AQ770" s="3">
        <f>IF(AND(Table13[[#This Row],[Average_amount_spent_per_visit_last_3_months]]&gt;=1,Table13[[#This Row],[Average_amount_spent_per_visit_last_3_months]]&lt;=999),1,0)</f>
        <v>1</v>
      </c>
      <c r="AR770" s="3">
        <f>IF(AND(Table13[[#This Row],[Average_amount_spent_per_visit_last_3_months]]&gt;=1000,Table13[[#This Row],[Average_amount_spent_per_visit_last_3_months]]&lt;=6700),1,0)</f>
        <v>0</v>
      </c>
      <c r="AS770">
        <v>3</v>
      </c>
      <c r="AT770">
        <v>33</v>
      </c>
      <c r="AU770">
        <f>IF(AND(Table13[[#This Row],[Age]]&gt;=18,Table13[[#This Row],[Age]]&lt;=25),1,0)</f>
        <v>0</v>
      </c>
      <c r="AV770">
        <f>IF(AND(Table13[[#This Row],[Age]]&gt;=26,Table13[[#This Row],[Age]]&lt;=35),1,0)</f>
        <v>1</v>
      </c>
      <c r="AW770">
        <f>IF(AND(Table13[[#This Row],[Age]]&gt;=36,Table13[[#This Row],[Age]]&lt;=45),1,0)</f>
        <v>0</v>
      </c>
      <c r="AX770">
        <f>IF(AND(Table13[[#This Row],[Age]]&gt;=46,Table13[[#This Row],[Age]]&lt;=55),1,0)</f>
        <v>0</v>
      </c>
      <c r="AY770">
        <f>IF(AND(Table13[[#This Row],[Age]]&gt;=56,Table13[[#This Row],[Age]]&lt;=67),1,0)</f>
        <v>0</v>
      </c>
      <c r="AZ770" t="s">
        <v>24</v>
      </c>
      <c r="BA770">
        <f>IF(Table13[[#This Row],[Marital Status]]="Married",1,0)</f>
        <v>0</v>
      </c>
      <c r="BB770">
        <f>IF(Table13[[#This Row],[Marital Status]]="Single",1,0)</f>
        <v>1</v>
      </c>
      <c r="BC770" t="s">
        <v>27</v>
      </c>
      <c r="BD770">
        <f>IF(Table13[[#This Row],[gender]]="Male",1,0)</f>
        <v>1</v>
      </c>
      <c r="BE770">
        <f>IF(Table13[[#This Row],[gender]]="Female",1,0)</f>
        <v>0</v>
      </c>
      <c r="BF770" t="s">
        <v>19</v>
      </c>
      <c r="BG770">
        <f>IF(Table13[[#This Row],[Highest level of Education]]="Did not attend school",1,0)</f>
        <v>0</v>
      </c>
      <c r="BH770">
        <f>IF(Table13[[#This Row],[Highest level of Education]]="K12 completed",1,0)</f>
        <v>0</v>
      </c>
      <c r="BI770">
        <f>IF(Table13[[#This Row],[Highest level of Education]]="High School Completed",1,0)</f>
        <v>0</v>
      </c>
      <c r="BJ770">
        <f>IF(Table13[[#This Row],[Highest level of Education]]="Technical Diploma/Partially completed College",1,0)</f>
        <v>0</v>
      </c>
      <c r="BK770">
        <f>IF(Table13[[#This Row],[Highest level of Education]]="University/College Degree",1,0)</f>
        <v>1</v>
      </c>
      <c r="BL770">
        <f>IF(Table13[[#This Row],[Highest level of Education]]="Post-graduate education",1,0)</f>
        <v>0</v>
      </c>
      <c r="BM770">
        <v>0</v>
      </c>
      <c r="BN770">
        <v>1</v>
      </c>
      <c r="BO770">
        <v>4</v>
      </c>
      <c r="BP770">
        <f>IF(Table13[[#This Row],[Monthly_Income 1_5500 2_8000 3_11000 4_15000 5_20000 6_27000 7_35000 8_5000 9_51000 98_0]]=1,1,0)</f>
        <v>0</v>
      </c>
      <c r="BQ770">
        <f>IF(Table13[[#This Row],[Monthly_Income 1_5500 2_8000 3_11000 4_15000 5_20000 6_27000 7_35000 8_5000 9_51000 98_0]]=2,1,0)</f>
        <v>0</v>
      </c>
      <c r="BR770">
        <f>IF(Table13[[#This Row],[Monthly_Income 1_5500 2_8000 3_11000 4_15000 5_20000 6_27000 7_35000 8_5000 9_51000 98_0]]=3,1,0)</f>
        <v>0</v>
      </c>
      <c r="BS770">
        <f>IF(Table13[[#This Row],[Monthly_Income 1_5500 2_8000 3_11000 4_15000 5_20000 6_27000 7_35000 8_5000 9_51000 98_0]]=4,1,0)</f>
        <v>1</v>
      </c>
      <c r="BT770">
        <f>IF(Table13[[#This Row],[Monthly_Income 1_5500 2_8000 3_11000 4_15000 5_20000 6_27000 7_35000 8_5000 9_51000 98_0]]=5,1,0)</f>
        <v>0</v>
      </c>
      <c r="BU770">
        <f>IF(Table13[[#This Row],[Monthly_Income 1_5500 2_8000 3_11000 4_15000 5_20000 6_27000 7_35000 8_5000 9_51000 98_0]]=6,1,0)</f>
        <v>0</v>
      </c>
      <c r="BV770">
        <f>IF(Table13[[#This Row],[Monthly_Income 1_5500 2_8000 3_11000 4_15000 5_20000 6_27000 7_35000 8_5000 9_51000 98_0]]=7,1,0)</f>
        <v>0</v>
      </c>
      <c r="BW770">
        <f>IF(Table13[[#This Row],[Monthly_Income 1_5500 2_8000 3_11000 4_15000 5_20000 6_27000 7_35000 8_5000 9_51000 98_0]]=8,1,0)</f>
        <v>0</v>
      </c>
      <c r="BX770">
        <f>IF(Table13[[#This Row],[Monthly_Income 1_5500 2_8000 3_11000 4_15000 5_20000 6_27000 7_35000 8_5000 9_51000 98_0]]=9,1,0)</f>
        <v>0</v>
      </c>
      <c r="BY770">
        <f>IF(Table13[[#This Row],[Monthly_Income 1_5500 2_8000 3_11000 4_15000 5_20000 6_27000 7_35000 8_5000 9_51000 98_0]]=98,1,0)</f>
        <v>0</v>
      </c>
      <c r="BZ770">
        <v>6</v>
      </c>
      <c r="CA770">
        <f>IF(Table13[[#This Row],[Monthly_Household_Income]]=1,1,0)</f>
        <v>0</v>
      </c>
      <c r="CB770">
        <f>IF(Table13[[#This Row],[Monthly_Household_Income]]=2,1,0)</f>
        <v>0</v>
      </c>
      <c r="CC770">
        <f>IF(Table13[[#This Row],[Monthly_Household_Income]]=3,1,0)</f>
        <v>0</v>
      </c>
      <c r="CD770">
        <f>IF(Table13[[#This Row],[Monthly_Household_Income]]=4,1,0)</f>
        <v>0</v>
      </c>
      <c r="CE770">
        <f>IF(Table13[[#This Row],[Monthly_Household_Income]]=5,1,0)</f>
        <v>0</v>
      </c>
      <c r="CF770">
        <f>IF(Table13[[#This Row],[Monthly_Household_Income]]=6,1,0)</f>
        <v>1</v>
      </c>
      <c r="CG770">
        <f>IF(Table13[[#This Row],[Monthly_Household_Income]]=7,1,0)</f>
        <v>0</v>
      </c>
      <c r="CH770">
        <f>IF(Table13[[#This Row],[Monthly_Household_Income]]=8,1,0)</f>
        <v>0</v>
      </c>
      <c r="CI770">
        <f>IF(Table13[[#This Row],[Monthly_Household_Income]]=9,1,0)</f>
        <v>0</v>
      </c>
      <c r="CJ770">
        <f>IF(Table13[[#This Row],[Monthly_Household_Income]]=98,1,0)</f>
        <v>0</v>
      </c>
    </row>
    <row r="771" spans="1:88">
      <c r="A771">
        <v>2791</v>
      </c>
      <c r="B771" s="1">
        <v>43022</v>
      </c>
      <c r="C771" t="s">
        <v>29</v>
      </c>
      <c r="D771">
        <v>6</v>
      </c>
      <c r="E771">
        <v>8</v>
      </c>
      <c r="F771">
        <v>8</v>
      </c>
      <c r="G771">
        <v>8</v>
      </c>
      <c r="H771">
        <v>8</v>
      </c>
      <c r="I771">
        <v>8</v>
      </c>
      <c r="J771" t="s">
        <v>15</v>
      </c>
      <c r="K771">
        <v>8</v>
      </c>
      <c r="L771">
        <v>8</v>
      </c>
      <c r="M771">
        <v>6</v>
      </c>
      <c r="N771">
        <v>8</v>
      </c>
      <c r="O771">
        <v>6</v>
      </c>
      <c r="P771">
        <v>7</v>
      </c>
      <c r="Q771">
        <v>6</v>
      </c>
      <c r="R771">
        <v>9</v>
      </c>
      <c r="S771">
        <v>7</v>
      </c>
      <c r="T771">
        <v>7</v>
      </c>
      <c r="U771">
        <v>9</v>
      </c>
      <c r="V771">
        <v>8</v>
      </c>
      <c r="W771">
        <v>8</v>
      </c>
      <c r="X771">
        <v>8</v>
      </c>
      <c r="Y771">
        <v>8</v>
      </c>
      <c r="Z771">
        <v>6</v>
      </c>
      <c r="AA771">
        <v>9</v>
      </c>
      <c r="AB771">
        <v>7</v>
      </c>
      <c r="AC771">
        <v>2</v>
      </c>
      <c r="AD771">
        <f>IF(Table13[[#This Row],[payment]]=1,1,0)</f>
        <v>0</v>
      </c>
      <c r="AE771">
        <f>IF(Table13[[#This Row],[payment]]=2,1,0)</f>
        <v>1</v>
      </c>
      <c r="AF771">
        <f>IF(Table13[[#This Row],[payment]]=3,1,0)</f>
        <v>0</v>
      </c>
      <c r="AG771">
        <v>6</v>
      </c>
      <c r="AH771">
        <f>IF(Table13[[#This Row],[method_payment]]=1,1,0)</f>
        <v>0</v>
      </c>
      <c r="AI771">
        <f>IF(Table13[[#This Row],[method_payment]]=2,1,0)</f>
        <v>0</v>
      </c>
      <c r="AJ771">
        <f>IF(Table13[[#This Row],[method_payment]]=3,1,0)</f>
        <v>0</v>
      </c>
      <c r="AK771">
        <f>IF(Table13[[#This Row],[method_payment]]=5,1,0)</f>
        <v>0</v>
      </c>
      <c r="AL771">
        <f>IF(Table13[[#This Row],[method_payment]]=6,1,0)</f>
        <v>1</v>
      </c>
      <c r="AM771" t="s">
        <v>16</v>
      </c>
      <c r="AN771" t="s">
        <v>15</v>
      </c>
      <c r="AO771">
        <v>5</v>
      </c>
      <c r="AP771" s="2">
        <v>282.55</v>
      </c>
      <c r="AQ771" s="3">
        <f>IF(AND(Table13[[#This Row],[Average_amount_spent_per_visit_last_3_months]]&gt;=1,Table13[[#This Row],[Average_amount_spent_per_visit_last_3_months]]&lt;=999),1,0)</f>
        <v>1</v>
      </c>
      <c r="AR771" s="3">
        <f>IF(AND(Table13[[#This Row],[Average_amount_spent_per_visit_last_3_months]]&gt;=1000,Table13[[#This Row],[Average_amount_spent_per_visit_last_3_months]]&lt;=6700),1,0)</f>
        <v>0</v>
      </c>
      <c r="AS771">
        <v>2</v>
      </c>
      <c r="AT771">
        <v>24</v>
      </c>
      <c r="AU771">
        <f>IF(AND(Table13[[#This Row],[Age]]&gt;=18,Table13[[#This Row],[Age]]&lt;=25),1,0)</f>
        <v>1</v>
      </c>
      <c r="AV771">
        <f>IF(AND(Table13[[#This Row],[Age]]&gt;=26,Table13[[#This Row],[Age]]&lt;=35),1,0)</f>
        <v>0</v>
      </c>
      <c r="AW771">
        <f>IF(AND(Table13[[#This Row],[Age]]&gt;=36,Table13[[#This Row],[Age]]&lt;=45),1,0)</f>
        <v>0</v>
      </c>
      <c r="AX771">
        <f>IF(AND(Table13[[#This Row],[Age]]&gt;=46,Table13[[#This Row],[Age]]&lt;=55),1,0)</f>
        <v>0</v>
      </c>
      <c r="AY771">
        <f>IF(AND(Table13[[#This Row],[Age]]&gt;=56,Table13[[#This Row],[Age]]&lt;=67),1,0)</f>
        <v>0</v>
      </c>
      <c r="AZ771" t="s">
        <v>24</v>
      </c>
      <c r="BA771">
        <f>IF(Table13[[#This Row],[Marital Status]]="Married",1,0)</f>
        <v>0</v>
      </c>
      <c r="BB771">
        <f>IF(Table13[[#This Row],[Marital Status]]="Single",1,0)</f>
        <v>1</v>
      </c>
      <c r="BC771" t="s">
        <v>27</v>
      </c>
      <c r="BD771">
        <f>IF(Table13[[#This Row],[gender]]="Male",1,0)</f>
        <v>1</v>
      </c>
      <c r="BE771">
        <f>IF(Table13[[#This Row],[gender]]="Female",1,0)</f>
        <v>0</v>
      </c>
      <c r="BF771" t="s">
        <v>23</v>
      </c>
      <c r="BG771">
        <f>IF(Table13[[#This Row],[Highest level of Education]]="Did not attend school",1,0)</f>
        <v>0</v>
      </c>
      <c r="BH771">
        <f>IF(Table13[[#This Row],[Highest level of Education]]="K12 completed",1,0)</f>
        <v>0</v>
      </c>
      <c r="BI771">
        <f>IF(Table13[[#This Row],[Highest level of Education]]="High School Completed",1,0)</f>
        <v>0</v>
      </c>
      <c r="BJ771">
        <f>IF(Table13[[#This Row],[Highest level of Education]]="Technical Diploma/Partially completed College",1,0)</f>
        <v>1</v>
      </c>
      <c r="BK771">
        <f>IF(Table13[[#This Row],[Highest level of Education]]="University/College Degree",1,0)</f>
        <v>0</v>
      </c>
      <c r="BL771">
        <f>IF(Table13[[#This Row],[Highest level of Education]]="Post-graduate education",1,0)</f>
        <v>0</v>
      </c>
      <c r="BM771">
        <v>0</v>
      </c>
      <c r="BN771">
        <v>2</v>
      </c>
      <c r="BO771">
        <v>1</v>
      </c>
      <c r="BP771">
        <f>IF(Table13[[#This Row],[Monthly_Income 1_5500 2_8000 3_11000 4_15000 5_20000 6_27000 7_35000 8_5000 9_51000 98_0]]=1,1,0)</f>
        <v>1</v>
      </c>
      <c r="BQ771">
        <f>IF(Table13[[#This Row],[Monthly_Income 1_5500 2_8000 3_11000 4_15000 5_20000 6_27000 7_35000 8_5000 9_51000 98_0]]=2,1,0)</f>
        <v>0</v>
      </c>
      <c r="BR771">
        <f>IF(Table13[[#This Row],[Monthly_Income 1_5500 2_8000 3_11000 4_15000 5_20000 6_27000 7_35000 8_5000 9_51000 98_0]]=3,1,0)</f>
        <v>0</v>
      </c>
      <c r="BS771">
        <f>IF(Table13[[#This Row],[Monthly_Income 1_5500 2_8000 3_11000 4_15000 5_20000 6_27000 7_35000 8_5000 9_51000 98_0]]=4,1,0)</f>
        <v>0</v>
      </c>
      <c r="BT771">
        <f>IF(Table13[[#This Row],[Monthly_Income 1_5500 2_8000 3_11000 4_15000 5_20000 6_27000 7_35000 8_5000 9_51000 98_0]]=5,1,0)</f>
        <v>0</v>
      </c>
      <c r="BU771">
        <f>IF(Table13[[#This Row],[Monthly_Income 1_5500 2_8000 3_11000 4_15000 5_20000 6_27000 7_35000 8_5000 9_51000 98_0]]=6,1,0)</f>
        <v>0</v>
      </c>
      <c r="BV771">
        <f>IF(Table13[[#This Row],[Monthly_Income 1_5500 2_8000 3_11000 4_15000 5_20000 6_27000 7_35000 8_5000 9_51000 98_0]]=7,1,0)</f>
        <v>0</v>
      </c>
      <c r="BW771">
        <f>IF(Table13[[#This Row],[Monthly_Income 1_5500 2_8000 3_11000 4_15000 5_20000 6_27000 7_35000 8_5000 9_51000 98_0]]=8,1,0)</f>
        <v>0</v>
      </c>
      <c r="BX771">
        <f>IF(Table13[[#This Row],[Monthly_Income 1_5500 2_8000 3_11000 4_15000 5_20000 6_27000 7_35000 8_5000 9_51000 98_0]]=9,1,0)</f>
        <v>0</v>
      </c>
      <c r="BY771">
        <f>IF(Table13[[#This Row],[Monthly_Income 1_5500 2_8000 3_11000 4_15000 5_20000 6_27000 7_35000 8_5000 9_51000 98_0]]=98,1,0)</f>
        <v>0</v>
      </c>
      <c r="BZ771">
        <v>4</v>
      </c>
      <c r="CA771">
        <f>IF(Table13[[#This Row],[Monthly_Household_Income]]=1,1,0)</f>
        <v>0</v>
      </c>
      <c r="CB771">
        <f>IF(Table13[[#This Row],[Monthly_Household_Income]]=2,1,0)</f>
        <v>0</v>
      </c>
      <c r="CC771">
        <f>IF(Table13[[#This Row],[Monthly_Household_Income]]=3,1,0)</f>
        <v>0</v>
      </c>
      <c r="CD771">
        <f>IF(Table13[[#This Row],[Monthly_Household_Income]]=4,1,0)</f>
        <v>1</v>
      </c>
      <c r="CE771">
        <f>IF(Table13[[#This Row],[Monthly_Household_Income]]=5,1,0)</f>
        <v>0</v>
      </c>
      <c r="CF771">
        <f>IF(Table13[[#This Row],[Monthly_Household_Income]]=6,1,0)</f>
        <v>0</v>
      </c>
      <c r="CG771">
        <f>IF(Table13[[#This Row],[Monthly_Household_Income]]=7,1,0)</f>
        <v>0</v>
      </c>
      <c r="CH771">
        <f>IF(Table13[[#This Row],[Monthly_Household_Income]]=8,1,0)</f>
        <v>0</v>
      </c>
      <c r="CI771">
        <f>IF(Table13[[#This Row],[Monthly_Household_Income]]=9,1,0)</f>
        <v>0</v>
      </c>
      <c r="CJ771">
        <f>IF(Table13[[#This Row],[Monthly_Household_Income]]=98,1,0)</f>
        <v>0</v>
      </c>
    </row>
    <row r="772" spans="1:88">
      <c r="A772">
        <v>2793</v>
      </c>
      <c r="B772" s="1">
        <v>42966</v>
      </c>
      <c r="C772" t="s">
        <v>33</v>
      </c>
      <c r="D772">
        <v>8</v>
      </c>
      <c r="E772">
        <v>9</v>
      </c>
      <c r="F772">
        <v>8</v>
      </c>
      <c r="G772">
        <v>8</v>
      </c>
      <c r="H772">
        <v>8</v>
      </c>
      <c r="I772">
        <v>8</v>
      </c>
      <c r="J772" t="s">
        <v>16</v>
      </c>
      <c r="K772">
        <v>7</v>
      </c>
      <c r="L772">
        <v>9</v>
      </c>
      <c r="M772">
        <v>8</v>
      </c>
      <c r="N772">
        <v>8</v>
      </c>
      <c r="O772">
        <v>7</v>
      </c>
      <c r="P772">
        <v>7</v>
      </c>
      <c r="Q772">
        <v>6</v>
      </c>
      <c r="R772">
        <v>8</v>
      </c>
      <c r="S772">
        <v>6</v>
      </c>
      <c r="T772">
        <v>7</v>
      </c>
      <c r="U772">
        <v>6</v>
      </c>
      <c r="V772">
        <v>6</v>
      </c>
      <c r="W772">
        <v>6</v>
      </c>
      <c r="X772">
        <v>0</v>
      </c>
      <c r="Y772">
        <v>9</v>
      </c>
      <c r="Z772">
        <v>8</v>
      </c>
      <c r="AA772">
        <v>9</v>
      </c>
      <c r="AB772">
        <v>7</v>
      </c>
      <c r="AC772">
        <v>1</v>
      </c>
      <c r="AD772">
        <f>IF(Table13[[#This Row],[payment]]=1,1,0)</f>
        <v>1</v>
      </c>
      <c r="AE772">
        <f>IF(Table13[[#This Row],[payment]]=2,1,0)</f>
        <v>0</v>
      </c>
      <c r="AF772">
        <f>IF(Table13[[#This Row],[payment]]=3,1,0)</f>
        <v>0</v>
      </c>
      <c r="AG772">
        <v>1</v>
      </c>
      <c r="AH772">
        <f>IF(Table13[[#This Row],[method_payment]]=1,1,0)</f>
        <v>1</v>
      </c>
      <c r="AI772">
        <f>IF(Table13[[#This Row],[method_payment]]=2,1,0)</f>
        <v>0</v>
      </c>
      <c r="AJ772">
        <f>IF(Table13[[#This Row],[method_payment]]=3,1,0)</f>
        <v>0</v>
      </c>
      <c r="AK772">
        <f>IF(Table13[[#This Row],[method_payment]]=5,1,0)</f>
        <v>0</v>
      </c>
      <c r="AL772">
        <f>IF(Table13[[#This Row],[method_payment]]=6,1,0)</f>
        <v>0</v>
      </c>
      <c r="AM772" t="s">
        <v>16</v>
      </c>
      <c r="AN772" t="s">
        <v>15</v>
      </c>
      <c r="AO772">
        <v>1</v>
      </c>
      <c r="AP772" s="2">
        <v>124.59</v>
      </c>
      <c r="AQ772" s="3">
        <f>IF(AND(Table13[[#This Row],[Average_amount_spent_per_visit_last_3_months]]&gt;=1,Table13[[#This Row],[Average_amount_spent_per_visit_last_3_months]]&lt;=999),1,0)</f>
        <v>1</v>
      </c>
      <c r="AR772" s="3">
        <f>IF(AND(Table13[[#This Row],[Average_amount_spent_per_visit_last_3_months]]&gt;=1000,Table13[[#This Row],[Average_amount_spent_per_visit_last_3_months]]&lt;=6700),1,0)</f>
        <v>0</v>
      </c>
      <c r="AS772">
        <v>3</v>
      </c>
      <c r="AT772">
        <v>25</v>
      </c>
      <c r="AU772">
        <f>IF(AND(Table13[[#This Row],[Age]]&gt;=18,Table13[[#This Row],[Age]]&lt;=25),1,0)</f>
        <v>1</v>
      </c>
      <c r="AV772">
        <f>IF(AND(Table13[[#This Row],[Age]]&gt;=26,Table13[[#This Row],[Age]]&lt;=35),1,0)</f>
        <v>0</v>
      </c>
      <c r="AW772">
        <f>IF(AND(Table13[[#This Row],[Age]]&gt;=36,Table13[[#This Row],[Age]]&lt;=45),1,0)</f>
        <v>0</v>
      </c>
      <c r="AX772">
        <f>IF(AND(Table13[[#This Row],[Age]]&gt;=46,Table13[[#This Row],[Age]]&lt;=55),1,0)</f>
        <v>0</v>
      </c>
      <c r="AY772">
        <f>IF(AND(Table13[[#This Row],[Age]]&gt;=56,Table13[[#This Row],[Age]]&lt;=67),1,0)</f>
        <v>0</v>
      </c>
      <c r="AZ772" t="s">
        <v>24</v>
      </c>
      <c r="BA772">
        <f>IF(Table13[[#This Row],[Marital Status]]="Married",1,0)</f>
        <v>0</v>
      </c>
      <c r="BB772">
        <f>IF(Table13[[#This Row],[Marital Status]]="Single",1,0)</f>
        <v>1</v>
      </c>
      <c r="BC772" t="s">
        <v>27</v>
      </c>
      <c r="BD772">
        <f>IF(Table13[[#This Row],[gender]]="Male",1,0)</f>
        <v>1</v>
      </c>
      <c r="BE772">
        <f>IF(Table13[[#This Row],[gender]]="Female",1,0)</f>
        <v>0</v>
      </c>
      <c r="BF772" t="s">
        <v>23</v>
      </c>
      <c r="BG772">
        <f>IF(Table13[[#This Row],[Highest level of Education]]="Did not attend school",1,0)</f>
        <v>0</v>
      </c>
      <c r="BH772">
        <f>IF(Table13[[#This Row],[Highest level of Education]]="K12 completed",1,0)</f>
        <v>0</v>
      </c>
      <c r="BI772">
        <f>IF(Table13[[#This Row],[Highest level of Education]]="High School Completed",1,0)</f>
        <v>0</v>
      </c>
      <c r="BJ772">
        <f>IF(Table13[[#This Row],[Highest level of Education]]="Technical Diploma/Partially completed College",1,0)</f>
        <v>1</v>
      </c>
      <c r="BK772">
        <f>IF(Table13[[#This Row],[Highest level of Education]]="University/College Degree",1,0)</f>
        <v>0</v>
      </c>
      <c r="BL772">
        <f>IF(Table13[[#This Row],[Highest level of Education]]="Post-graduate education",1,0)</f>
        <v>0</v>
      </c>
      <c r="BM772">
        <v>0</v>
      </c>
      <c r="BN772">
        <v>1</v>
      </c>
      <c r="BO772">
        <v>2</v>
      </c>
      <c r="BP772">
        <f>IF(Table13[[#This Row],[Monthly_Income 1_5500 2_8000 3_11000 4_15000 5_20000 6_27000 7_35000 8_5000 9_51000 98_0]]=1,1,0)</f>
        <v>0</v>
      </c>
      <c r="BQ772">
        <f>IF(Table13[[#This Row],[Monthly_Income 1_5500 2_8000 3_11000 4_15000 5_20000 6_27000 7_35000 8_5000 9_51000 98_0]]=2,1,0)</f>
        <v>1</v>
      </c>
      <c r="BR772">
        <f>IF(Table13[[#This Row],[Monthly_Income 1_5500 2_8000 3_11000 4_15000 5_20000 6_27000 7_35000 8_5000 9_51000 98_0]]=3,1,0)</f>
        <v>0</v>
      </c>
      <c r="BS772">
        <f>IF(Table13[[#This Row],[Monthly_Income 1_5500 2_8000 3_11000 4_15000 5_20000 6_27000 7_35000 8_5000 9_51000 98_0]]=4,1,0)</f>
        <v>0</v>
      </c>
      <c r="BT772">
        <f>IF(Table13[[#This Row],[Monthly_Income 1_5500 2_8000 3_11000 4_15000 5_20000 6_27000 7_35000 8_5000 9_51000 98_0]]=5,1,0)</f>
        <v>0</v>
      </c>
      <c r="BU772">
        <f>IF(Table13[[#This Row],[Monthly_Income 1_5500 2_8000 3_11000 4_15000 5_20000 6_27000 7_35000 8_5000 9_51000 98_0]]=6,1,0)</f>
        <v>0</v>
      </c>
      <c r="BV772">
        <f>IF(Table13[[#This Row],[Monthly_Income 1_5500 2_8000 3_11000 4_15000 5_20000 6_27000 7_35000 8_5000 9_51000 98_0]]=7,1,0)</f>
        <v>0</v>
      </c>
      <c r="BW772">
        <f>IF(Table13[[#This Row],[Monthly_Income 1_5500 2_8000 3_11000 4_15000 5_20000 6_27000 7_35000 8_5000 9_51000 98_0]]=8,1,0)</f>
        <v>0</v>
      </c>
      <c r="BX772">
        <f>IF(Table13[[#This Row],[Monthly_Income 1_5500 2_8000 3_11000 4_15000 5_20000 6_27000 7_35000 8_5000 9_51000 98_0]]=9,1,0)</f>
        <v>0</v>
      </c>
      <c r="BY772">
        <f>IF(Table13[[#This Row],[Monthly_Income 1_5500 2_8000 3_11000 4_15000 5_20000 6_27000 7_35000 8_5000 9_51000 98_0]]=98,1,0)</f>
        <v>0</v>
      </c>
      <c r="BZ772">
        <v>3</v>
      </c>
      <c r="CA772">
        <f>IF(Table13[[#This Row],[Monthly_Household_Income]]=1,1,0)</f>
        <v>0</v>
      </c>
      <c r="CB772">
        <f>IF(Table13[[#This Row],[Monthly_Household_Income]]=2,1,0)</f>
        <v>0</v>
      </c>
      <c r="CC772">
        <f>IF(Table13[[#This Row],[Monthly_Household_Income]]=3,1,0)</f>
        <v>1</v>
      </c>
      <c r="CD772">
        <f>IF(Table13[[#This Row],[Monthly_Household_Income]]=4,1,0)</f>
        <v>0</v>
      </c>
      <c r="CE772">
        <f>IF(Table13[[#This Row],[Monthly_Household_Income]]=5,1,0)</f>
        <v>0</v>
      </c>
      <c r="CF772">
        <f>IF(Table13[[#This Row],[Monthly_Household_Income]]=6,1,0)</f>
        <v>0</v>
      </c>
      <c r="CG772">
        <f>IF(Table13[[#This Row],[Monthly_Household_Income]]=7,1,0)</f>
        <v>0</v>
      </c>
      <c r="CH772">
        <f>IF(Table13[[#This Row],[Monthly_Household_Income]]=8,1,0)</f>
        <v>0</v>
      </c>
      <c r="CI772">
        <f>IF(Table13[[#This Row],[Monthly_Household_Income]]=9,1,0)</f>
        <v>0</v>
      </c>
      <c r="CJ772">
        <f>IF(Table13[[#This Row],[Monthly_Household_Income]]=98,1,0)</f>
        <v>0</v>
      </c>
    </row>
    <row r="773" spans="1:88">
      <c r="A773">
        <v>2794</v>
      </c>
      <c r="B773" s="1">
        <v>43191</v>
      </c>
      <c r="C773" t="s">
        <v>32</v>
      </c>
      <c r="D773">
        <v>9</v>
      </c>
      <c r="E773">
        <v>9</v>
      </c>
      <c r="F773">
        <v>8</v>
      </c>
      <c r="G773">
        <v>7</v>
      </c>
      <c r="H773">
        <v>6</v>
      </c>
      <c r="I773">
        <v>6</v>
      </c>
      <c r="J773" t="s">
        <v>15</v>
      </c>
      <c r="K773">
        <v>9</v>
      </c>
      <c r="L773">
        <v>8</v>
      </c>
      <c r="M773">
        <v>8</v>
      </c>
      <c r="N773">
        <v>8</v>
      </c>
      <c r="O773">
        <v>8</v>
      </c>
      <c r="P773">
        <v>9</v>
      </c>
      <c r="Q773">
        <v>9</v>
      </c>
      <c r="R773">
        <v>8</v>
      </c>
      <c r="S773">
        <v>8</v>
      </c>
      <c r="T773">
        <v>7</v>
      </c>
      <c r="U773">
        <v>8</v>
      </c>
      <c r="V773">
        <v>8</v>
      </c>
      <c r="W773">
        <v>7</v>
      </c>
      <c r="X773">
        <v>8</v>
      </c>
      <c r="Y773">
        <v>9</v>
      </c>
      <c r="Z773">
        <v>9</v>
      </c>
      <c r="AA773">
        <v>7</v>
      </c>
      <c r="AB773">
        <v>6</v>
      </c>
      <c r="AC773">
        <v>1</v>
      </c>
      <c r="AD773">
        <f>IF(Table13[[#This Row],[payment]]=1,1,0)</f>
        <v>1</v>
      </c>
      <c r="AE773">
        <f>IF(Table13[[#This Row],[payment]]=2,1,0)</f>
        <v>0</v>
      </c>
      <c r="AF773">
        <f>IF(Table13[[#This Row],[payment]]=3,1,0)</f>
        <v>0</v>
      </c>
      <c r="AG773">
        <v>1</v>
      </c>
      <c r="AH773">
        <f>IF(Table13[[#This Row],[method_payment]]=1,1,0)</f>
        <v>1</v>
      </c>
      <c r="AI773">
        <f>IF(Table13[[#This Row],[method_payment]]=2,1,0)</f>
        <v>0</v>
      </c>
      <c r="AJ773">
        <f>IF(Table13[[#This Row],[method_payment]]=3,1,0)</f>
        <v>0</v>
      </c>
      <c r="AK773">
        <f>IF(Table13[[#This Row],[method_payment]]=5,1,0)</f>
        <v>0</v>
      </c>
      <c r="AL773">
        <f>IF(Table13[[#This Row],[method_payment]]=6,1,0)</f>
        <v>0</v>
      </c>
      <c r="AM773" t="s">
        <v>16</v>
      </c>
      <c r="AN773" t="s">
        <v>16</v>
      </c>
      <c r="AO773">
        <v>1</v>
      </c>
      <c r="AP773" s="2">
        <v>854.65</v>
      </c>
      <c r="AQ773" s="3">
        <f>IF(AND(Table13[[#This Row],[Average_amount_spent_per_visit_last_3_months]]&gt;=1,Table13[[#This Row],[Average_amount_spent_per_visit_last_3_months]]&lt;=999),1,0)</f>
        <v>1</v>
      </c>
      <c r="AR773" s="3">
        <f>IF(AND(Table13[[#This Row],[Average_amount_spent_per_visit_last_3_months]]&gt;=1000,Table13[[#This Row],[Average_amount_spent_per_visit_last_3_months]]&lt;=6700),1,0)</f>
        <v>0</v>
      </c>
      <c r="AS773">
        <v>3</v>
      </c>
      <c r="AT773">
        <v>49</v>
      </c>
      <c r="AU773">
        <f>IF(AND(Table13[[#This Row],[Age]]&gt;=18,Table13[[#This Row],[Age]]&lt;=25),1,0)</f>
        <v>0</v>
      </c>
      <c r="AV773">
        <f>IF(AND(Table13[[#This Row],[Age]]&gt;=26,Table13[[#This Row],[Age]]&lt;=35),1,0)</f>
        <v>0</v>
      </c>
      <c r="AW773">
        <f>IF(AND(Table13[[#This Row],[Age]]&gt;=36,Table13[[#This Row],[Age]]&lt;=45),1,0)</f>
        <v>0</v>
      </c>
      <c r="AX773">
        <f>IF(AND(Table13[[#This Row],[Age]]&gt;=46,Table13[[#This Row],[Age]]&lt;=55),1,0)</f>
        <v>1</v>
      </c>
      <c r="AY773">
        <f>IF(AND(Table13[[#This Row],[Age]]&gt;=56,Table13[[#This Row],[Age]]&lt;=67),1,0)</f>
        <v>0</v>
      </c>
      <c r="AZ773" t="s">
        <v>25</v>
      </c>
      <c r="BA773">
        <f>IF(Table13[[#This Row],[Marital Status]]="Married",1,0)</f>
        <v>1</v>
      </c>
      <c r="BB773">
        <f>IF(Table13[[#This Row],[Marital Status]]="Single",1,0)</f>
        <v>0</v>
      </c>
      <c r="BC773" t="s">
        <v>27</v>
      </c>
      <c r="BD773">
        <f>IF(Table13[[#This Row],[gender]]="Male",1,0)</f>
        <v>1</v>
      </c>
      <c r="BE773">
        <f>IF(Table13[[#This Row],[gender]]="Female",1,0)</f>
        <v>0</v>
      </c>
      <c r="BF773" t="s">
        <v>22</v>
      </c>
      <c r="BG773">
        <f>IF(Table13[[#This Row],[Highest level of Education]]="Did not attend school",1,0)</f>
        <v>0</v>
      </c>
      <c r="BH773">
        <f>IF(Table13[[#This Row],[Highest level of Education]]="K12 completed",1,0)</f>
        <v>1</v>
      </c>
      <c r="BI773">
        <f>IF(Table13[[#This Row],[Highest level of Education]]="High School Completed",1,0)</f>
        <v>0</v>
      </c>
      <c r="BJ773">
        <f>IF(Table13[[#This Row],[Highest level of Education]]="Technical Diploma/Partially completed College",1,0)</f>
        <v>0</v>
      </c>
      <c r="BK773">
        <f>IF(Table13[[#This Row],[Highest level of Education]]="University/College Degree",1,0)</f>
        <v>0</v>
      </c>
      <c r="BL773">
        <f>IF(Table13[[#This Row],[Highest level of Education]]="Post-graduate education",1,0)</f>
        <v>0</v>
      </c>
      <c r="BM773">
        <v>4</v>
      </c>
      <c r="BN773">
        <v>1</v>
      </c>
      <c r="BO773">
        <v>3</v>
      </c>
      <c r="BP773">
        <f>IF(Table13[[#This Row],[Monthly_Income 1_5500 2_8000 3_11000 4_15000 5_20000 6_27000 7_35000 8_5000 9_51000 98_0]]=1,1,0)</f>
        <v>0</v>
      </c>
      <c r="BQ773">
        <f>IF(Table13[[#This Row],[Monthly_Income 1_5500 2_8000 3_11000 4_15000 5_20000 6_27000 7_35000 8_5000 9_51000 98_0]]=2,1,0)</f>
        <v>0</v>
      </c>
      <c r="BR773">
        <f>IF(Table13[[#This Row],[Monthly_Income 1_5500 2_8000 3_11000 4_15000 5_20000 6_27000 7_35000 8_5000 9_51000 98_0]]=3,1,0)</f>
        <v>1</v>
      </c>
      <c r="BS773">
        <f>IF(Table13[[#This Row],[Monthly_Income 1_5500 2_8000 3_11000 4_15000 5_20000 6_27000 7_35000 8_5000 9_51000 98_0]]=4,1,0)</f>
        <v>0</v>
      </c>
      <c r="BT773">
        <f>IF(Table13[[#This Row],[Monthly_Income 1_5500 2_8000 3_11000 4_15000 5_20000 6_27000 7_35000 8_5000 9_51000 98_0]]=5,1,0)</f>
        <v>0</v>
      </c>
      <c r="BU773">
        <f>IF(Table13[[#This Row],[Monthly_Income 1_5500 2_8000 3_11000 4_15000 5_20000 6_27000 7_35000 8_5000 9_51000 98_0]]=6,1,0)</f>
        <v>0</v>
      </c>
      <c r="BV773">
        <f>IF(Table13[[#This Row],[Monthly_Income 1_5500 2_8000 3_11000 4_15000 5_20000 6_27000 7_35000 8_5000 9_51000 98_0]]=7,1,0)</f>
        <v>0</v>
      </c>
      <c r="BW773">
        <f>IF(Table13[[#This Row],[Monthly_Income 1_5500 2_8000 3_11000 4_15000 5_20000 6_27000 7_35000 8_5000 9_51000 98_0]]=8,1,0)</f>
        <v>0</v>
      </c>
      <c r="BX773">
        <f>IF(Table13[[#This Row],[Monthly_Income 1_5500 2_8000 3_11000 4_15000 5_20000 6_27000 7_35000 8_5000 9_51000 98_0]]=9,1,0)</f>
        <v>0</v>
      </c>
      <c r="BY773">
        <f>IF(Table13[[#This Row],[Monthly_Income 1_5500 2_8000 3_11000 4_15000 5_20000 6_27000 7_35000 8_5000 9_51000 98_0]]=98,1,0)</f>
        <v>0</v>
      </c>
      <c r="BZ773">
        <v>7</v>
      </c>
      <c r="CA773">
        <f>IF(Table13[[#This Row],[Monthly_Household_Income]]=1,1,0)</f>
        <v>0</v>
      </c>
      <c r="CB773">
        <f>IF(Table13[[#This Row],[Monthly_Household_Income]]=2,1,0)</f>
        <v>0</v>
      </c>
      <c r="CC773">
        <f>IF(Table13[[#This Row],[Monthly_Household_Income]]=3,1,0)</f>
        <v>0</v>
      </c>
      <c r="CD773">
        <f>IF(Table13[[#This Row],[Monthly_Household_Income]]=4,1,0)</f>
        <v>0</v>
      </c>
      <c r="CE773">
        <f>IF(Table13[[#This Row],[Monthly_Household_Income]]=5,1,0)</f>
        <v>0</v>
      </c>
      <c r="CF773">
        <f>IF(Table13[[#This Row],[Monthly_Household_Income]]=6,1,0)</f>
        <v>0</v>
      </c>
      <c r="CG773">
        <f>IF(Table13[[#This Row],[Monthly_Household_Income]]=7,1,0)</f>
        <v>1</v>
      </c>
      <c r="CH773">
        <f>IF(Table13[[#This Row],[Monthly_Household_Income]]=8,1,0)</f>
        <v>0</v>
      </c>
      <c r="CI773">
        <f>IF(Table13[[#This Row],[Monthly_Household_Income]]=9,1,0)</f>
        <v>0</v>
      </c>
      <c r="CJ773">
        <f>IF(Table13[[#This Row],[Monthly_Household_Income]]=98,1,0)</f>
        <v>0</v>
      </c>
    </row>
    <row r="774" spans="1:88">
      <c r="A774">
        <v>2795</v>
      </c>
      <c r="B774" s="1">
        <v>43005</v>
      </c>
      <c r="C774" t="s">
        <v>35</v>
      </c>
      <c r="D774">
        <v>8</v>
      </c>
      <c r="E774">
        <v>7</v>
      </c>
      <c r="F774">
        <v>6</v>
      </c>
      <c r="G774">
        <v>7</v>
      </c>
      <c r="H774">
        <v>7</v>
      </c>
      <c r="I774">
        <v>7</v>
      </c>
      <c r="J774" t="s">
        <v>15</v>
      </c>
      <c r="K774">
        <v>9</v>
      </c>
      <c r="L774">
        <v>7</v>
      </c>
      <c r="M774">
        <v>8</v>
      </c>
      <c r="N774">
        <v>8</v>
      </c>
      <c r="O774">
        <v>7</v>
      </c>
      <c r="P774">
        <v>7</v>
      </c>
      <c r="Q774">
        <v>8</v>
      </c>
      <c r="R774">
        <v>7</v>
      </c>
      <c r="S774">
        <v>7</v>
      </c>
      <c r="T774">
        <v>10</v>
      </c>
      <c r="U774">
        <v>10</v>
      </c>
      <c r="V774">
        <v>9</v>
      </c>
      <c r="W774">
        <v>9</v>
      </c>
      <c r="X774">
        <v>8</v>
      </c>
      <c r="Y774">
        <v>9</v>
      </c>
      <c r="Z774">
        <v>10</v>
      </c>
      <c r="AA774">
        <v>8</v>
      </c>
      <c r="AB774">
        <v>0</v>
      </c>
      <c r="AC774">
        <v>1</v>
      </c>
      <c r="AD774">
        <f>IF(Table13[[#This Row],[payment]]=1,1,0)</f>
        <v>1</v>
      </c>
      <c r="AE774">
        <f>IF(Table13[[#This Row],[payment]]=2,1,0)</f>
        <v>0</v>
      </c>
      <c r="AF774">
        <f>IF(Table13[[#This Row],[payment]]=3,1,0)</f>
        <v>0</v>
      </c>
      <c r="AG774">
        <v>2</v>
      </c>
      <c r="AH774">
        <f>IF(Table13[[#This Row],[method_payment]]=1,1,0)</f>
        <v>0</v>
      </c>
      <c r="AI774">
        <f>IF(Table13[[#This Row],[method_payment]]=2,1,0)</f>
        <v>1</v>
      </c>
      <c r="AJ774">
        <f>IF(Table13[[#This Row],[method_payment]]=3,1,0)</f>
        <v>0</v>
      </c>
      <c r="AK774">
        <f>IF(Table13[[#This Row],[method_payment]]=5,1,0)</f>
        <v>0</v>
      </c>
      <c r="AL774">
        <f>IF(Table13[[#This Row],[method_payment]]=6,1,0)</f>
        <v>0</v>
      </c>
      <c r="AM774" t="s">
        <v>16</v>
      </c>
      <c r="AN774" t="s">
        <v>16</v>
      </c>
      <c r="AO774">
        <v>2</v>
      </c>
      <c r="AP774" s="2">
        <v>134.41</v>
      </c>
      <c r="AQ774" s="3">
        <f>IF(AND(Table13[[#This Row],[Average_amount_spent_per_visit_last_3_months]]&gt;=1,Table13[[#This Row],[Average_amount_spent_per_visit_last_3_months]]&lt;=999),1,0)</f>
        <v>1</v>
      </c>
      <c r="AR774" s="3">
        <f>IF(AND(Table13[[#This Row],[Average_amount_spent_per_visit_last_3_months]]&gt;=1000,Table13[[#This Row],[Average_amount_spent_per_visit_last_3_months]]&lt;=6700),1,0)</f>
        <v>0</v>
      </c>
      <c r="AS774">
        <v>3</v>
      </c>
      <c r="AT774">
        <v>27</v>
      </c>
      <c r="AU774">
        <f>IF(AND(Table13[[#This Row],[Age]]&gt;=18,Table13[[#This Row],[Age]]&lt;=25),1,0)</f>
        <v>0</v>
      </c>
      <c r="AV774">
        <f>IF(AND(Table13[[#This Row],[Age]]&gt;=26,Table13[[#This Row],[Age]]&lt;=35),1,0)</f>
        <v>1</v>
      </c>
      <c r="AW774">
        <f>IF(AND(Table13[[#This Row],[Age]]&gt;=36,Table13[[#This Row],[Age]]&lt;=45),1,0)</f>
        <v>0</v>
      </c>
      <c r="AX774">
        <f>IF(AND(Table13[[#This Row],[Age]]&gt;=46,Table13[[#This Row],[Age]]&lt;=55),1,0)</f>
        <v>0</v>
      </c>
      <c r="AY774">
        <f>IF(AND(Table13[[#This Row],[Age]]&gt;=56,Table13[[#This Row],[Age]]&lt;=67),1,0)</f>
        <v>0</v>
      </c>
      <c r="AZ774" t="s">
        <v>24</v>
      </c>
      <c r="BA774">
        <f>IF(Table13[[#This Row],[Marital Status]]="Married",1,0)</f>
        <v>0</v>
      </c>
      <c r="BB774">
        <f>IF(Table13[[#This Row],[Marital Status]]="Single",1,0)</f>
        <v>1</v>
      </c>
      <c r="BC774" t="s">
        <v>28</v>
      </c>
      <c r="BD774">
        <f>IF(Table13[[#This Row],[gender]]="Male",1,0)</f>
        <v>0</v>
      </c>
      <c r="BE774">
        <f>IF(Table13[[#This Row],[gender]]="Female",1,0)</f>
        <v>1</v>
      </c>
      <c r="BF774" t="s">
        <v>23</v>
      </c>
      <c r="BG774">
        <f>IF(Table13[[#This Row],[Highest level of Education]]="Did not attend school",1,0)</f>
        <v>0</v>
      </c>
      <c r="BH774">
        <f>IF(Table13[[#This Row],[Highest level of Education]]="K12 completed",1,0)</f>
        <v>0</v>
      </c>
      <c r="BI774">
        <f>IF(Table13[[#This Row],[Highest level of Education]]="High School Completed",1,0)</f>
        <v>0</v>
      </c>
      <c r="BJ774">
        <f>IF(Table13[[#This Row],[Highest level of Education]]="Technical Diploma/Partially completed College",1,0)</f>
        <v>1</v>
      </c>
      <c r="BK774">
        <f>IF(Table13[[#This Row],[Highest level of Education]]="University/College Degree",1,0)</f>
        <v>0</v>
      </c>
      <c r="BL774">
        <f>IF(Table13[[#This Row],[Highest level of Education]]="Post-graduate education",1,0)</f>
        <v>0</v>
      </c>
      <c r="BM774">
        <v>0</v>
      </c>
      <c r="BN774">
        <v>1</v>
      </c>
      <c r="BO774">
        <v>2</v>
      </c>
      <c r="BP774">
        <f>IF(Table13[[#This Row],[Monthly_Income 1_5500 2_8000 3_11000 4_15000 5_20000 6_27000 7_35000 8_5000 9_51000 98_0]]=1,1,0)</f>
        <v>0</v>
      </c>
      <c r="BQ774">
        <f>IF(Table13[[#This Row],[Monthly_Income 1_5500 2_8000 3_11000 4_15000 5_20000 6_27000 7_35000 8_5000 9_51000 98_0]]=2,1,0)</f>
        <v>1</v>
      </c>
      <c r="BR774">
        <f>IF(Table13[[#This Row],[Monthly_Income 1_5500 2_8000 3_11000 4_15000 5_20000 6_27000 7_35000 8_5000 9_51000 98_0]]=3,1,0)</f>
        <v>0</v>
      </c>
      <c r="BS774">
        <f>IF(Table13[[#This Row],[Monthly_Income 1_5500 2_8000 3_11000 4_15000 5_20000 6_27000 7_35000 8_5000 9_51000 98_0]]=4,1,0)</f>
        <v>0</v>
      </c>
      <c r="BT774">
        <f>IF(Table13[[#This Row],[Monthly_Income 1_5500 2_8000 3_11000 4_15000 5_20000 6_27000 7_35000 8_5000 9_51000 98_0]]=5,1,0)</f>
        <v>0</v>
      </c>
      <c r="BU774">
        <f>IF(Table13[[#This Row],[Monthly_Income 1_5500 2_8000 3_11000 4_15000 5_20000 6_27000 7_35000 8_5000 9_51000 98_0]]=6,1,0)</f>
        <v>0</v>
      </c>
      <c r="BV774">
        <f>IF(Table13[[#This Row],[Monthly_Income 1_5500 2_8000 3_11000 4_15000 5_20000 6_27000 7_35000 8_5000 9_51000 98_0]]=7,1,0)</f>
        <v>0</v>
      </c>
      <c r="BW774">
        <f>IF(Table13[[#This Row],[Monthly_Income 1_5500 2_8000 3_11000 4_15000 5_20000 6_27000 7_35000 8_5000 9_51000 98_0]]=8,1,0)</f>
        <v>0</v>
      </c>
      <c r="BX774">
        <f>IF(Table13[[#This Row],[Monthly_Income 1_5500 2_8000 3_11000 4_15000 5_20000 6_27000 7_35000 8_5000 9_51000 98_0]]=9,1,0)</f>
        <v>0</v>
      </c>
      <c r="BY774">
        <f>IF(Table13[[#This Row],[Monthly_Income 1_5500 2_8000 3_11000 4_15000 5_20000 6_27000 7_35000 8_5000 9_51000 98_0]]=98,1,0)</f>
        <v>0</v>
      </c>
      <c r="BZ774">
        <v>7</v>
      </c>
      <c r="CA774">
        <f>IF(Table13[[#This Row],[Monthly_Household_Income]]=1,1,0)</f>
        <v>0</v>
      </c>
      <c r="CB774">
        <f>IF(Table13[[#This Row],[Monthly_Household_Income]]=2,1,0)</f>
        <v>0</v>
      </c>
      <c r="CC774">
        <f>IF(Table13[[#This Row],[Monthly_Household_Income]]=3,1,0)</f>
        <v>0</v>
      </c>
      <c r="CD774">
        <f>IF(Table13[[#This Row],[Monthly_Household_Income]]=4,1,0)</f>
        <v>0</v>
      </c>
      <c r="CE774">
        <f>IF(Table13[[#This Row],[Monthly_Household_Income]]=5,1,0)</f>
        <v>0</v>
      </c>
      <c r="CF774">
        <f>IF(Table13[[#This Row],[Monthly_Household_Income]]=6,1,0)</f>
        <v>0</v>
      </c>
      <c r="CG774">
        <f>IF(Table13[[#This Row],[Monthly_Household_Income]]=7,1,0)</f>
        <v>1</v>
      </c>
      <c r="CH774">
        <f>IF(Table13[[#This Row],[Monthly_Household_Income]]=8,1,0)</f>
        <v>0</v>
      </c>
      <c r="CI774">
        <f>IF(Table13[[#This Row],[Monthly_Household_Income]]=9,1,0)</f>
        <v>0</v>
      </c>
      <c r="CJ774">
        <f>IF(Table13[[#This Row],[Monthly_Household_Income]]=98,1,0)</f>
        <v>0</v>
      </c>
    </row>
    <row r="775" spans="1:88">
      <c r="A775">
        <v>2802</v>
      </c>
      <c r="B775" s="1">
        <v>43130</v>
      </c>
      <c r="C775" t="s">
        <v>31</v>
      </c>
      <c r="D775">
        <v>8</v>
      </c>
      <c r="E775">
        <v>9</v>
      </c>
      <c r="F775">
        <v>9</v>
      </c>
      <c r="G775">
        <v>8</v>
      </c>
      <c r="H775">
        <v>8</v>
      </c>
      <c r="I775">
        <v>8</v>
      </c>
      <c r="J775" t="s">
        <v>15</v>
      </c>
      <c r="K775">
        <v>8</v>
      </c>
      <c r="L775">
        <v>7</v>
      </c>
      <c r="M775">
        <v>9</v>
      </c>
      <c r="N775">
        <v>7</v>
      </c>
      <c r="O775">
        <v>8</v>
      </c>
      <c r="P775">
        <v>8</v>
      </c>
      <c r="Q775">
        <v>7</v>
      </c>
      <c r="R775">
        <v>7</v>
      </c>
      <c r="S775">
        <v>7</v>
      </c>
      <c r="T775">
        <v>8</v>
      </c>
      <c r="U775">
        <v>8</v>
      </c>
      <c r="V775">
        <v>7</v>
      </c>
      <c r="W775">
        <v>7</v>
      </c>
      <c r="X775">
        <v>9</v>
      </c>
      <c r="Y775">
        <v>7</v>
      </c>
      <c r="Z775">
        <v>8</v>
      </c>
      <c r="AA775">
        <v>8</v>
      </c>
      <c r="AB775">
        <v>7</v>
      </c>
      <c r="AC775">
        <v>1</v>
      </c>
      <c r="AD775">
        <f>IF(Table13[[#This Row],[payment]]=1,1,0)</f>
        <v>1</v>
      </c>
      <c r="AE775">
        <f>IF(Table13[[#This Row],[payment]]=2,1,0)</f>
        <v>0</v>
      </c>
      <c r="AF775">
        <f>IF(Table13[[#This Row],[payment]]=3,1,0)</f>
        <v>0</v>
      </c>
      <c r="AG775">
        <v>5</v>
      </c>
      <c r="AH775">
        <f>IF(Table13[[#This Row],[method_payment]]=1,1,0)</f>
        <v>0</v>
      </c>
      <c r="AI775">
        <f>IF(Table13[[#This Row],[method_payment]]=2,1,0)</f>
        <v>0</v>
      </c>
      <c r="AJ775">
        <f>IF(Table13[[#This Row],[method_payment]]=3,1,0)</f>
        <v>0</v>
      </c>
      <c r="AK775">
        <f>IF(Table13[[#This Row],[method_payment]]=5,1,0)</f>
        <v>1</v>
      </c>
      <c r="AL775">
        <f>IF(Table13[[#This Row],[method_payment]]=6,1,0)</f>
        <v>0</v>
      </c>
      <c r="AM775" t="s">
        <v>16</v>
      </c>
      <c r="AN775" t="s">
        <v>16</v>
      </c>
      <c r="AO775">
        <v>1</v>
      </c>
      <c r="AP775" s="2">
        <v>889.88</v>
      </c>
      <c r="AQ775" s="3">
        <f>IF(AND(Table13[[#This Row],[Average_amount_spent_per_visit_last_3_months]]&gt;=1,Table13[[#This Row],[Average_amount_spent_per_visit_last_3_months]]&lt;=999),1,0)</f>
        <v>1</v>
      </c>
      <c r="AR775" s="3">
        <f>IF(AND(Table13[[#This Row],[Average_amount_spent_per_visit_last_3_months]]&gt;=1000,Table13[[#This Row],[Average_amount_spent_per_visit_last_3_months]]&lt;=6700),1,0)</f>
        <v>0</v>
      </c>
      <c r="AS775">
        <v>3</v>
      </c>
      <c r="AT775">
        <v>36</v>
      </c>
      <c r="AU775">
        <f>IF(AND(Table13[[#This Row],[Age]]&gt;=18,Table13[[#This Row],[Age]]&lt;=25),1,0)</f>
        <v>0</v>
      </c>
      <c r="AV775">
        <f>IF(AND(Table13[[#This Row],[Age]]&gt;=26,Table13[[#This Row],[Age]]&lt;=35),1,0)</f>
        <v>0</v>
      </c>
      <c r="AW775">
        <f>IF(AND(Table13[[#This Row],[Age]]&gt;=36,Table13[[#This Row],[Age]]&lt;=45),1,0)</f>
        <v>1</v>
      </c>
      <c r="AX775">
        <f>IF(AND(Table13[[#This Row],[Age]]&gt;=46,Table13[[#This Row],[Age]]&lt;=55),1,0)</f>
        <v>0</v>
      </c>
      <c r="AY775">
        <f>IF(AND(Table13[[#This Row],[Age]]&gt;=56,Table13[[#This Row],[Age]]&lt;=67),1,0)</f>
        <v>0</v>
      </c>
      <c r="AZ775" t="s">
        <v>25</v>
      </c>
      <c r="BA775">
        <f>IF(Table13[[#This Row],[Marital Status]]="Married",1,0)</f>
        <v>1</v>
      </c>
      <c r="BB775">
        <f>IF(Table13[[#This Row],[Marital Status]]="Single",1,0)</f>
        <v>0</v>
      </c>
      <c r="BC775" t="s">
        <v>28</v>
      </c>
      <c r="BD775">
        <f>IF(Table13[[#This Row],[gender]]="Male",1,0)</f>
        <v>0</v>
      </c>
      <c r="BE775">
        <f>IF(Table13[[#This Row],[gender]]="Female",1,0)</f>
        <v>1</v>
      </c>
      <c r="BF775" t="s">
        <v>23</v>
      </c>
      <c r="BG775">
        <f>IF(Table13[[#This Row],[Highest level of Education]]="Did not attend school",1,0)</f>
        <v>0</v>
      </c>
      <c r="BH775">
        <f>IF(Table13[[#This Row],[Highest level of Education]]="K12 completed",1,0)</f>
        <v>0</v>
      </c>
      <c r="BI775">
        <f>IF(Table13[[#This Row],[Highest level of Education]]="High School Completed",1,0)</f>
        <v>0</v>
      </c>
      <c r="BJ775">
        <f>IF(Table13[[#This Row],[Highest level of Education]]="Technical Diploma/Partially completed College",1,0)</f>
        <v>1</v>
      </c>
      <c r="BK775">
        <f>IF(Table13[[#This Row],[Highest level of Education]]="University/College Degree",1,0)</f>
        <v>0</v>
      </c>
      <c r="BL775">
        <f>IF(Table13[[#This Row],[Highest level of Education]]="Post-graduate education",1,0)</f>
        <v>0</v>
      </c>
      <c r="BM775">
        <v>3</v>
      </c>
      <c r="BN775">
        <v>1</v>
      </c>
      <c r="BO775">
        <v>3</v>
      </c>
      <c r="BP775">
        <f>IF(Table13[[#This Row],[Monthly_Income 1_5500 2_8000 3_11000 4_15000 5_20000 6_27000 7_35000 8_5000 9_51000 98_0]]=1,1,0)</f>
        <v>0</v>
      </c>
      <c r="BQ775">
        <f>IF(Table13[[#This Row],[Monthly_Income 1_5500 2_8000 3_11000 4_15000 5_20000 6_27000 7_35000 8_5000 9_51000 98_0]]=2,1,0)</f>
        <v>0</v>
      </c>
      <c r="BR775">
        <f>IF(Table13[[#This Row],[Monthly_Income 1_5500 2_8000 3_11000 4_15000 5_20000 6_27000 7_35000 8_5000 9_51000 98_0]]=3,1,0)</f>
        <v>1</v>
      </c>
      <c r="BS775">
        <f>IF(Table13[[#This Row],[Monthly_Income 1_5500 2_8000 3_11000 4_15000 5_20000 6_27000 7_35000 8_5000 9_51000 98_0]]=4,1,0)</f>
        <v>0</v>
      </c>
      <c r="BT775">
        <f>IF(Table13[[#This Row],[Monthly_Income 1_5500 2_8000 3_11000 4_15000 5_20000 6_27000 7_35000 8_5000 9_51000 98_0]]=5,1,0)</f>
        <v>0</v>
      </c>
      <c r="BU775">
        <f>IF(Table13[[#This Row],[Monthly_Income 1_5500 2_8000 3_11000 4_15000 5_20000 6_27000 7_35000 8_5000 9_51000 98_0]]=6,1,0)</f>
        <v>0</v>
      </c>
      <c r="BV775">
        <f>IF(Table13[[#This Row],[Monthly_Income 1_5500 2_8000 3_11000 4_15000 5_20000 6_27000 7_35000 8_5000 9_51000 98_0]]=7,1,0)</f>
        <v>0</v>
      </c>
      <c r="BW775">
        <f>IF(Table13[[#This Row],[Monthly_Income 1_5500 2_8000 3_11000 4_15000 5_20000 6_27000 7_35000 8_5000 9_51000 98_0]]=8,1,0)</f>
        <v>0</v>
      </c>
      <c r="BX775">
        <f>IF(Table13[[#This Row],[Monthly_Income 1_5500 2_8000 3_11000 4_15000 5_20000 6_27000 7_35000 8_5000 9_51000 98_0]]=9,1,0)</f>
        <v>0</v>
      </c>
      <c r="BY775">
        <f>IF(Table13[[#This Row],[Monthly_Income 1_5500 2_8000 3_11000 4_15000 5_20000 6_27000 7_35000 8_5000 9_51000 98_0]]=98,1,0)</f>
        <v>0</v>
      </c>
      <c r="BZ775">
        <v>4</v>
      </c>
      <c r="CA775">
        <f>IF(Table13[[#This Row],[Monthly_Household_Income]]=1,1,0)</f>
        <v>0</v>
      </c>
      <c r="CB775">
        <f>IF(Table13[[#This Row],[Monthly_Household_Income]]=2,1,0)</f>
        <v>0</v>
      </c>
      <c r="CC775">
        <f>IF(Table13[[#This Row],[Monthly_Household_Income]]=3,1,0)</f>
        <v>0</v>
      </c>
      <c r="CD775">
        <f>IF(Table13[[#This Row],[Monthly_Household_Income]]=4,1,0)</f>
        <v>1</v>
      </c>
      <c r="CE775">
        <f>IF(Table13[[#This Row],[Monthly_Household_Income]]=5,1,0)</f>
        <v>0</v>
      </c>
      <c r="CF775">
        <f>IF(Table13[[#This Row],[Monthly_Household_Income]]=6,1,0)</f>
        <v>0</v>
      </c>
      <c r="CG775">
        <f>IF(Table13[[#This Row],[Monthly_Household_Income]]=7,1,0)</f>
        <v>0</v>
      </c>
      <c r="CH775">
        <f>IF(Table13[[#This Row],[Monthly_Household_Income]]=8,1,0)</f>
        <v>0</v>
      </c>
      <c r="CI775">
        <f>IF(Table13[[#This Row],[Monthly_Household_Income]]=9,1,0)</f>
        <v>0</v>
      </c>
      <c r="CJ775">
        <f>IF(Table13[[#This Row],[Monthly_Household_Income]]=98,1,0)</f>
        <v>0</v>
      </c>
    </row>
    <row r="776" spans="1:88">
      <c r="A776">
        <v>2803</v>
      </c>
      <c r="B776" s="1">
        <v>43022</v>
      </c>
      <c r="C776" t="s">
        <v>35</v>
      </c>
      <c r="D776">
        <v>8</v>
      </c>
      <c r="E776">
        <v>8</v>
      </c>
      <c r="F776">
        <v>9</v>
      </c>
      <c r="G776">
        <v>8</v>
      </c>
      <c r="H776">
        <v>7</v>
      </c>
      <c r="I776">
        <v>7</v>
      </c>
      <c r="J776" t="s">
        <v>16</v>
      </c>
      <c r="K776">
        <v>7</v>
      </c>
      <c r="L776">
        <v>7</v>
      </c>
      <c r="M776">
        <v>7</v>
      </c>
      <c r="N776">
        <v>8</v>
      </c>
      <c r="O776">
        <v>8</v>
      </c>
      <c r="P776">
        <v>6</v>
      </c>
      <c r="Q776">
        <v>8</v>
      </c>
      <c r="R776">
        <v>7</v>
      </c>
      <c r="S776">
        <v>7</v>
      </c>
      <c r="T776">
        <v>9</v>
      </c>
      <c r="U776">
        <v>8</v>
      </c>
      <c r="V776">
        <v>7</v>
      </c>
      <c r="W776">
        <v>7</v>
      </c>
      <c r="X776">
        <v>7</v>
      </c>
      <c r="Y776">
        <v>7</v>
      </c>
      <c r="Z776">
        <v>9</v>
      </c>
      <c r="AA776">
        <v>0</v>
      </c>
      <c r="AB776">
        <v>7</v>
      </c>
      <c r="AC776">
        <v>2</v>
      </c>
      <c r="AD776">
        <f>IF(Table13[[#This Row],[payment]]=1,1,0)</f>
        <v>0</v>
      </c>
      <c r="AE776">
        <f>IF(Table13[[#This Row],[payment]]=2,1,0)</f>
        <v>1</v>
      </c>
      <c r="AF776">
        <f>IF(Table13[[#This Row],[payment]]=3,1,0)</f>
        <v>0</v>
      </c>
      <c r="AG776">
        <v>3</v>
      </c>
      <c r="AH776">
        <f>IF(Table13[[#This Row],[method_payment]]=1,1,0)</f>
        <v>0</v>
      </c>
      <c r="AI776">
        <f>IF(Table13[[#This Row],[method_payment]]=2,1,0)</f>
        <v>0</v>
      </c>
      <c r="AJ776">
        <f>IF(Table13[[#This Row],[method_payment]]=3,1,0)</f>
        <v>1</v>
      </c>
      <c r="AK776">
        <f>IF(Table13[[#This Row],[method_payment]]=5,1,0)</f>
        <v>0</v>
      </c>
      <c r="AL776">
        <f>IF(Table13[[#This Row],[method_payment]]=6,1,0)</f>
        <v>0</v>
      </c>
      <c r="AM776" t="s">
        <v>16</v>
      </c>
      <c r="AN776" t="s">
        <v>15</v>
      </c>
      <c r="AO776">
        <v>6</v>
      </c>
      <c r="AP776" s="2">
        <v>49.2</v>
      </c>
      <c r="AQ776" s="3">
        <f>IF(AND(Table13[[#This Row],[Average_amount_spent_per_visit_last_3_months]]&gt;=1,Table13[[#This Row],[Average_amount_spent_per_visit_last_3_months]]&lt;=999),1,0)</f>
        <v>1</v>
      </c>
      <c r="AR776" s="3">
        <f>IF(AND(Table13[[#This Row],[Average_amount_spent_per_visit_last_3_months]]&gt;=1000,Table13[[#This Row],[Average_amount_spent_per_visit_last_3_months]]&lt;=6700),1,0)</f>
        <v>0</v>
      </c>
      <c r="AS776">
        <v>1</v>
      </c>
      <c r="AT776">
        <v>24</v>
      </c>
      <c r="AU776">
        <f>IF(AND(Table13[[#This Row],[Age]]&gt;=18,Table13[[#This Row],[Age]]&lt;=25),1,0)</f>
        <v>1</v>
      </c>
      <c r="AV776">
        <f>IF(AND(Table13[[#This Row],[Age]]&gt;=26,Table13[[#This Row],[Age]]&lt;=35),1,0)</f>
        <v>0</v>
      </c>
      <c r="AW776">
        <f>IF(AND(Table13[[#This Row],[Age]]&gt;=36,Table13[[#This Row],[Age]]&lt;=45),1,0)</f>
        <v>0</v>
      </c>
      <c r="AX776">
        <f>IF(AND(Table13[[#This Row],[Age]]&gt;=46,Table13[[#This Row],[Age]]&lt;=55),1,0)</f>
        <v>0</v>
      </c>
      <c r="AY776">
        <f>IF(AND(Table13[[#This Row],[Age]]&gt;=56,Table13[[#This Row],[Age]]&lt;=67),1,0)</f>
        <v>0</v>
      </c>
      <c r="AZ776" t="s">
        <v>24</v>
      </c>
      <c r="BA776">
        <f>IF(Table13[[#This Row],[Marital Status]]="Married",1,0)</f>
        <v>0</v>
      </c>
      <c r="BB776">
        <f>IF(Table13[[#This Row],[Marital Status]]="Single",1,0)</f>
        <v>1</v>
      </c>
      <c r="BC776" t="s">
        <v>27</v>
      </c>
      <c r="BD776">
        <f>IF(Table13[[#This Row],[gender]]="Male",1,0)</f>
        <v>1</v>
      </c>
      <c r="BE776">
        <f>IF(Table13[[#This Row],[gender]]="Female",1,0)</f>
        <v>0</v>
      </c>
      <c r="BF776" t="s">
        <v>23</v>
      </c>
      <c r="BG776">
        <f>IF(Table13[[#This Row],[Highest level of Education]]="Did not attend school",1,0)</f>
        <v>0</v>
      </c>
      <c r="BH776">
        <f>IF(Table13[[#This Row],[Highest level of Education]]="K12 completed",1,0)</f>
        <v>0</v>
      </c>
      <c r="BI776">
        <f>IF(Table13[[#This Row],[Highest level of Education]]="High School Completed",1,0)</f>
        <v>0</v>
      </c>
      <c r="BJ776">
        <f>IF(Table13[[#This Row],[Highest level of Education]]="Technical Diploma/Partially completed College",1,0)</f>
        <v>1</v>
      </c>
      <c r="BK776">
        <f>IF(Table13[[#This Row],[Highest level of Education]]="University/College Degree",1,0)</f>
        <v>0</v>
      </c>
      <c r="BL776">
        <f>IF(Table13[[#This Row],[Highest level of Education]]="Post-graduate education",1,0)</f>
        <v>0</v>
      </c>
      <c r="BM776">
        <v>0</v>
      </c>
      <c r="BN776">
        <v>1</v>
      </c>
      <c r="BO776">
        <v>1</v>
      </c>
      <c r="BP776">
        <f>IF(Table13[[#This Row],[Monthly_Income 1_5500 2_8000 3_11000 4_15000 5_20000 6_27000 7_35000 8_5000 9_51000 98_0]]=1,1,0)</f>
        <v>1</v>
      </c>
      <c r="BQ776">
        <f>IF(Table13[[#This Row],[Monthly_Income 1_5500 2_8000 3_11000 4_15000 5_20000 6_27000 7_35000 8_5000 9_51000 98_0]]=2,1,0)</f>
        <v>0</v>
      </c>
      <c r="BR776">
        <f>IF(Table13[[#This Row],[Monthly_Income 1_5500 2_8000 3_11000 4_15000 5_20000 6_27000 7_35000 8_5000 9_51000 98_0]]=3,1,0)</f>
        <v>0</v>
      </c>
      <c r="BS776">
        <f>IF(Table13[[#This Row],[Monthly_Income 1_5500 2_8000 3_11000 4_15000 5_20000 6_27000 7_35000 8_5000 9_51000 98_0]]=4,1,0)</f>
        <v>0</v>
      </c>
      <c r="BT776">
        <f>IF(Table13[[#This Row],[Monthly_Income 1_5500 2_8000 3_11000 4_15000 5_20000 6_27000 7_35000 8_5000 9_51000 98_0]]=5,1,0)</f>
        <v>0</v>
      </c>
      <c r="BU776">
        <f>IF(Table13[[#This Row],[Monthly_Income 1_5500 2_8000 3_11000 4_15000 5_20000 6_27000 7_35000 8_5000 9_51000 98_0]]=6,1,0)</f>
        <v>0</v>
      </c>
      <c r="BV776">
        <f>IF(Table13[[#This Row],[Monthly_Income 1_5500 2_8000 3_11000 4_15000 5_20000 6_27000 7_35000 8_5000 9_51000 98_0]]=7,1,0)</f>
        <v>0</v>
      </c>
      <c r="BW776">
        <f>IF(Table13[[#This Row],[Monthly_Income 1_5500 2_8000 3_11000 4_15000 5_20000 6_27000 7_35000 8_5000 9_51000 98_0]]=8,1,0)</f>
        <v>0</v>
      </c>
      <c r="BX776">
        <f>IF(Table13[[#This Row],[Monthly_Income 1_5500 2_8000 3_11000 4_15000 5_20000 6_27000 7_35000 8_5000 9_51000 98_0]]=9,1,0)</f>
        <v>0</v>
      </c>
      <c r="BY776">
        <f>IF(Table13[[#This Row],[Monthly_Income 1_5500 2_8000 3_11000 4_15000 5_20000 6_27000 7_35000 8_5000 9_51000 98_0]]=98,1,0)</f>
        <v>0</v>
      </c>
      <c r="BZ776">
        <v>4</v>
      </c>
      <c r="CA776">
        <f>IF(Table13[[#This Row],[Monthly_Household_Income]]=1,1,0)</f>
        <v>0</v>
      </c>
      <c r="CB776">
        <f>IF(Table13[[#This Row],[Monthly_Household_Income]]=2,1,0)</f>
        <v>0</v>
      </c>
      <c r="CC776">
        <f>IF(Table13[[#This Row],[Monthly_Household_Income]]=3,1,0)</f>
        <v>0</v>
      </c>
      <c r="CD776">
        <f>IF(Table13[[#This Row],[Monthly_Household_Income]]=4,1,0)</f>
        <v>1</v>
      </c>
      <c r="CE776">
        <f>IF(Table13[[#This Row],[Monthly_Household_Income]]=5,1,0)</f>
        <v>0</v>
      </c>
      <c r="CF776">
        <f>IF(Table13[[#This Row],[Monthly_Household_Income]]=6,1,0)</f>
        <v>0</v>
      </c>
      <c r="CG776">
        <f>IF(Table13[[#This Row],[Monthly_Household_Income]]=7,1,0)</f>
        <v>0</v>
      </c>
      <c r="CH776">
        <f>IF(Table13[[#This Row],[Monthly_Household_Income]]=8,1,0)</f>
        <v>0</v>
      </c>
      <c r="CI776">
        <f>IF(Table13[[#This Row],[Monthly_Household_Income]]=9,1,0)</f>
        <v>0</v>
      </c>
      <c r="CJ776">
        <f>IF(Table13[[#This Row],[Monthly_Household_Income]]=98,1,0)</f>
        <v>0</v>
      </c>
    </row>
    <row r="777" spans="1:88">
      <c r="A777">
        <v>2806</v>
      </c>
      <c r="B777" s="1">
        <v>43008</v>
      </c>
      <c r="C777" t="s">
        <v>32</v>
      </c>
      <c r="D777">
        <v>7</v>
      </c>
      <c r="E777">
        <v>7</v>
      </c>
      <c r="F777">
        <v>7</v>
      </c>
      <c r="G777">
        <v>7</v>
      </c>
      <c r="H777">
        <v>7</v>
      </c>
      <c r="I777">
        <v>10</v>
      </c>
      <c r="J777" t="s">
        <v>16</v>
      </c>
      <c r="K777">
        <v>7</v>
      </c>
      <c r="L777">
        <v>8</v>
      </c>
      <c r="M777">
        <v>6</v>
      </c>
      <c r="N777">
        <v>7</v>
      </c>
      <c r="O777">
        <v>7</v>
      </c>
      <c r="P777">
        <v>8</v>
      </c>
      <c r="Q777">
        <v>7</v>
      </c>
      <c r="R777">
        <v>6</v>
      </c>
      <c r="S777">
        <v>7</v>
      </c>
      <c r="T777">
        <v>7</v>
      </c>
      <c r="U777">
        <v>8</v>
      </c>
      <c r="V777">
        <v>7</v>
      </c>
      <c r="W777">
        <v>9</v>
      </c>
      <c r="X777">
        <v>7</v>
      </c>
      <c r="Y777">
        <v>7</v>
      </c>
      <c r="Z777">
        <v>6</v>
      </c>
      <c r="AA777">
        <v>8</v>
      </c>
      <c r="AB777">
        <v>9</v>
      </c>
      <c r="AC777">
        <v>2</v>
      </c>
      <c r="AD777">
        <f>IF(Table13[[#This Row],[payment]]=1,1,0)</f>
        <v>0</v>
      </c>
      <c r="AE777">
        <f>IF(Table13[[#This Row],[payment]]=2,1,0)</f>
        <v>1</v>
      </c>
      <c r="AF777">
        <f>IF(Table13[[#This Row],[payment]]=3,1,0)</f>
        <v>0</v>
      </c>
      <c r="AG777">
        <v>2</v>
      </c>
      <c r="AH777">
        <f>IF(Table13[[#This Row],[method_payment]]=1,1,0)</f>
        <v>0</v>
      </c>
      <c r="AI777">
        <f>IF(Table13[[#This Row],[method_payment]]=2,1,0)</f>
        <v>1</v>
      </c>
      <c r="AJ777">
        <f>IF(Table13[[#This Row],[method_payment]]=3,1,0)</f>
        <v>0</v>
      </c>
      <c r="AK777">
        <f>IF(Table13[[#This Row],[method_payment]]=5,1,0)</f>
        <v>0</v>
      </c>
      <c r="AL777">
        <f>IF(Table13[[#This Row],[method_payment]]=6,1,0)</f>
        <v>0</v>
      </c>
      <c r="AM777" t="s">
        <v>16</v>
      </c>
      <c r="AN777" t="s">
        <v>16</v>
      </c>
      <c r="AO777">
        <v>1</v>
      </c>
      <c r="AP777" s="2">
        <v>6589.09</v>
      </c>
      <c r="AQ777" s="3">
        <f>IF(AND(Table13[[#This Row],[Average_amount_spent_per_visit_last_3_months]]&gt;=1,Table13[[#This Row],[Average_amount_spent_per_visit_last_3_months]]&lt;=999),1,0)</f>
        <v>0</v>
      </c>
      <c r="AR777" s="3">
        <f>IF(AND(Table13[[#This Row],[Average_amount_spent_per_visit_last_3_months]]&gt;=1000,Table13[[#This Row],[Average_amount_spent_per_visit_last_3_months]]&lt;=6700),1,0)</f>
        <v>1</v>
      </c>
      <c r="AS777">
        <v>2</v>
      </c>
      <c r="AT777">
        <v>46</v>
      </c>
      <c r="AU777">
        <f>IF(AND(Table13[[#This Row],[Age]]&gt;=18,Table13[[#This Row],[Age]]&lt;=25),1,0)</f>
        <v>0</v>
      </c>
      <c r="AV777">
        <f>IF(AND(Table13[[#This Row],[Age]]&gt;=26,Table13[[#This Row],[Age]]&lt;=35),1,0)</f>
        <v>0</v>
      </c>
      <c r="AW777">
        <f>IF(AND(Table13[[#This Row],[Age]]&gt;=36,Table13[[#This Row],[Age]]&lt;=45),1,0)</f>
        <v>0</v>
      </c>
      <c r="AX777">
        <f>IF(AND(Table13[[#This Row],[Age]]&gt;=46,Table13[[#This Row],[Age]]&lt;=55),1,0)</f>
        <v>1</v>
      </c>
      <c r="AY777">
        <f>IF(AND(Table13[[#This Row],[Age]]&gt;=56,Table13[[#This Row],[Age]]&lt;=67),1,0)</f>
        <v>0</v>
      </c>
      <c r="AZ777" t="s">
        <v>25</v>
      </c>
      <c r="BA777">
        <f>IF(Table13[[#This Row],[Marital Status]]="Married",1,0)</f>
        <v>1</v>
      </c>
      <c r="BB777">
        <f>IF(Table13[[#This Row],[Marital Status]]="Single",1,0)</f>
        <v>0</v>
      </c>
      <c r="BC777" t="s">
        <v>28</v>
      </c>
      <c r="BD777">
        <f>IF(Table13[[#This Row],[gender]]="Male",1,0)</f>
        <v>0</v>
      </c>
      <c r="BE777">
        <f>IF(Table13[[#This Row],[gender]]="Female",1,0)</f>
        <v>1</v>
      </c>
      <c r="BF777" t="s">
        <v>19</v>
      </c>
      <c r="BG777">
        <f>IF(Table13[[#This Row],[Highest level of Education]]="Did not attend school",1,0)</f>
        <v>0</v>
      </c>
      <c r="BH777">
        <f>IF(Table13[[#This Row],[Highest level of Education]]="K12 completed",1,0)</f>
        <v>0</v>
      </c>
      <c r="BI777">
        <f>IF(Table13[[#This Row],[Highest level of Education]]="High School Completed",1,0)</f>
        <v>0</v>
      </c>
      <c r="BJ777">
        <f>IF(Table13[[#This Row],[Highest level of Education]]="Technical Diploma/Partially completed College",1,0)</f>
        <v>0</v>
      </c>
      <c r="BK777">
        <f>IF(Table13[[#This Row],[Highest level of Education]]="University/College Degree",1,0)</f>
        <v>1</v>
      </c>
      <c r="BL777">
        <f>IF(Table13[[#This Row],[Highest level of Education]]="Post-graduate education",1,0)</f>
        <v>0</v>
      </c>
      <c r="BM777">
        <v>2</v>
      </c>
      <c r="BN777">
        <v>1</v>
      </c>
      <c r="BO777">
        <v>6</v>
      </c>
      <c r="BP777">
        <f>IF(Table13[[#This Row],[Monthly_Income 1_5500 2_8000 3_11000 4_15000 5_20000 6_27000 7_35000 8_5000 9_51000 98_0]]=1,1,0)</f>
        <v>0</v>
      </c>
      <c r="BQ777">
        <f>IF(Table13[[#This Row],[Monthly_Income 1_5500 2_8000 3_11000 4_15000 5_20000 6_27000 7_35000 8_5000 9_51000 98_0]]=2,1,0)</f>
        <v>0</v>
      </c>
      <c r="BR777">
        <f>IF(Table13[[#This Row],[Monthly_Income 1_5500 2_8000 3_11000 4_15000 5_20000 6_27000 7_35000 8_5000 9_51000 98_0]]=3,1,0)</f>
        <v>0</v>
      </c>
      <c r="BS777">
        <f>IF(Table13[[#This Row],[Monthly_Income 1_5500 2_8000 3_11000 4_15000 5_20000 6_27000 7_35000 8_5000 9_51000 98_0]]=4,1,0)</f>
        <v>0</v>
      </c>
      <c r="BT777">
        <f>IF(Table13[[#This Row],[Monthly_Income 1_5500 2_8000 3_11000 4_15000 5_20000 6_27000 7_35000 8_5000 9_51000 98_0]]=5,1,0)</f>
        <v>0</v>
      </c>
      <c r="BU777">
        <f>IF(Table13[[#This Row],[Monthly_Income 1_5500 2_8000 3_11000 4_15000 5_20000 6_27000 7_35000 8_5000 9_51000 98_0]]=6,1,0)</f>
        <v>1</v>
      </c>
      <c r="BV777">
        <f>IF(Table13[[#This Row],[Monthly_Income 1_5500 2_8000 3_11000 4_15000 5_20000 6_27000 7_35000 8_5000 9_51000 98_0]]=7,1,0)</f>
        <v>0</v>
      </c>
      <c r="BW777">
        <f>IF(Table13[[#This Row],[Monthly_Income 1_5500 2_8000 3_11000 4_15000 5_20000 6_27000 7_35000 8_5000 9_51000 98_0]]=8,1,0)</f>
        <v>0</v>
      </c>
      <c r="BX777">
        <f>IF(Table13[[#This Row],[Monthly_Income 1_5500 2_8000 3_11000 4_15000 5_20000 6_27000 7_35000 8_5000 9_51000 98_0]]=9,1,0)</f>
        <v>0</v>
      </c>
      <c r="BY777">
        <f>IF(Table13[[#This Row],[Monthly_Income 1_5500 2_8000 3_11000 4_15000 5_20000 6_27000 7_35000 8_5000 9_51000 98_0]]=98,1,0)</f>
        <v>0</v>
      </c>
      <c r="BZ777">
        <v>9</v>
      </c>
      <c r="CA777">
        <f>IF(Table13[[#This Row],[Monthly_Household_Income]]=1,1,0)</f>
        <v>0</v>
      </c>
      <c r="CB777">
        <f>IF(Table13[[#This Row],[Monthly_Household_Income]]=2,1,0)</f>
        <v>0</v>
      </c>
      <c r="CC777">
        <f>IF(Table13[[#This Row],[Monthly_Household_Income]]=3,1,0)</f>
        <v>0</v>
      </c>
      <c r="CD777">
        <f>IF(Table13[[#This Row],[Monthly_Household_Income]]=4,1,0)</f>
        <v>0</v>
      </c>
      <c r="CE777">
        <f>IF(Table13[[#This Row],[Monthly_Household_Income]]=5,1,0)</f>
        <v>0</v>
      </c>
      <c r="CF777">
        <f>IF(Table13[[#This Row],[Monthly_Household_Income]]=6,1,0)</f>
        <v>0</v>
      </c>
      <c r="CG777">
        <f>IF(Table13[[#This Row],[Monthly_Household_Income]]=7,1,0)</f>
        <v>0</v>
      </c>
      <c r="CH777">
        <f>IF(Table13[[#This Row],[Monthly_Household_Income]]=8,1,0)</f>
        <v>0</v>
      </c>
      <c r="CI777">
        <f>IF(Table13[[#This Row],[Monthly_Household_Income]]=9,1,0)</f>
        <v>1</v>
      </c>
      <c r="CJ777">
        <f>IF(Table13[[#This Row],[Monthly_Household_Income]]=98,1,0)</f>
        <v>0</v>
      </c>
    </row>
    <row r="778" spans="1:88">
      <c r="A778">
        <v>2807</v>
      </c>
      <c r="B778" s="1">
        <v>43098</v>
      </c>
      <c r="C778" t="s">
        <v>35</v>
      </c>
      <c r="D778">
        <v>8</v>
      </c>
      <c r="E778">
        <v>8</v>
      </c>
      <c r="F778">
        <v>8</v>
      </c>
      <c r="G778">
        <v>8</v>
      </c>
      <c r="H778">
        <v>6</v>
      </c>
      <c r="I778">
        <v>6</v>
      </c>
      <c r="J778" t="s">
        <v>15</v>
      </c>
      <c r="K778">
        <v>7</v>
      </c>
      <c r="L778">
        <v>7</v>
      </c>
      <c r="M778">
        <v>8</v>
      </c>
      <c r="N778">
        <v>7</v>
      </c>
      <c r="O778">
        <v>7</v>
      </c>
      <c r="P778">
        <v>8</v>
      </c>
      <c r="Q778">
        <v>8</v>
      </c>
      <c r="R778">
        <v>8</v>
      </c>
      <c r="S778">
        <v>8</v>
      </c>
      <c r="T778">
        <v>8</v>
      </c>
      <c r="U778">
        <v>7</v>
      </c>
      <c r="V778">
        <v>8</v>
      </c>
      <c r="W778">
        <v>8</v>
      </c>
      <c r="X778">
        <v>8</v>
      </c>
      <c r="Y778">
        <v>7</v>
      </c>
      <c r="Z778">
        <v>7</v>
      </c>
      <c r="AA778">
        <v>8</v>
      </c>
      <c r="AB778">
        <v>8</v>
      </c>
      <c r="AC778">
        <v>1</v>
      </c>
      <c r="AD778">
        <f>IF(Table13[[#This Row],[payment]]=1,1,0)</f>
        <v>1</v>
      </c>
      <c r="AE778">
        <f>IF(Table13[[#This Row],[payment]]=2,1,0)</f>
        <v>0</v>
      </c>
      <c r="AF778">
        <f>IF(Table13[[#This Row],[payment]]=3,1,0)</f>
        <v>0</v>
      </c>
      <c r="AG778">
        <v>1</v>
      </c>
      <c r="AH778">
        <f>IF(Table13[[#This Row],[method_payment]]=1,1,0)</f>
        <v>1</v>
      </c>
      <c r="AI778">
        <f>IF(Table13[[#This Row],[method_payment]]=2,1,0)</f>
        <v>0</v>
      </c>
      <c r="AJ778">
        <f>IF(Table13[[#This Row],[method_payment]]=3,1,0)</f>
        <v>0</v>
      </c>
      <c r="AK778">
        <f>IF(Table13[[#This Row],[method_payment]]=5,1,0)</f>
        <v>0</v>
      </c>
      <c r="AL778">
        <f>IF(Table13[[#This Row],[method_payment]]=6,1,0)</f>
        <v>0</v>
      </c>
      <c r="AM778" t="s">
        <v>16</v>
      </c>
      <c r="AN778" t="s">
        <v>16</v>
      </c>
      <c r="AO778">
        <v>2</v>
      </c>
      <c r="AP778" s="2">
        <v>252.75</v>
      </c>
      <c r="AQ778" s="3">
        <f>IF(AND(Table13[[#This Row],[Average_amount_spent_per_visit_last_3_months]]&gt;=1,Table13[[#This Row],[Average_amount_spent_per_visit_last_3_months]]&lt;=999),1,0)</f>
        <v>1</v>
      </c>
      <c r="AR778" s="3">
        <f>IF(AND(Table13[[#This Row],[Average_amount_spent_per_visit_last_3_months]]&gt;=1000,Table13[[#This Row],[Average_amount_spent_per_visit_last_3_months]]&lt;=6700),1,0)</f>
        <v>0</v>
      </c>
      <c r="AS778">
        <v>1</v>
      </c>
      <c r="AT778">
        <v>33</v>
      </c>
      <c r="AU778">
        <f>IF(AND(Table13[[#This Row],[Age]]&gt;=18,Table13[[#This Row],[Age]]&lt;=25),1,0)</f>
        <v>0</v>
      </c>
      <c r="AV778">
        <f>IF(AND(Table13[[#This Row],[Age]]&gt;=26,Table13[[#This Row],[Age]]&lt;=35),1,0)</f>
        <v>1</v>
      </c>
      <c r="AW778">
        <f>IF(AND(Table13[[#This Row],[Age]]&gt;=36,Table13[[#This Row],[Age]]&lt;=45),1,0)</f>
        <v>0</v>
      </c>
      <c r="AX778">
        <f>IF(AND(Table13[[#This Row],[Age]]&gt;=46,Table13[[#This Row],[Age]]&lt;=55),1,0)</f>
        <v>0</v>
      </c>
      <c r="AY778">
        <f>IF(AND(Table13[[#This Row],[Age]]&gt;=56,Table13[[#This Row],[Age]]&lt;=67),1,0)</f>
        <v>0</v>
      </c>
      <c r="AZ778" t="s">
        <v>25</v>
      </c>
      <c r="BA778">
        <f>IF(Table13[[#This Row],[Marital Status]]="Married",1,0)</f>
        <v>1</v>
      </c>
      <c r="BB778">
        <f>IF(Table13[[#This Row],[Marital Status]]="Single",1,0)</f>
        <v>0</v>
      </c>
      <c r="BC778" t="s">
        <v>27</v>
      </c>
      <c r="BD778">
        <f>IF(Table13[[#This Row],[gender]]="Male",1,0)</f>
        <v>1</v>
      </c>
      <c r="BE778">
        <f>IF(Table13[[#This Row],[gender]]="Female",1,0)</f>
        <v>0</v>
      </c>
      <c r="BF778" t="s">
        <v>23</v>
      </c>
      <c r="BG778">
        <f>IF(Table13[[#This Row],[Highest level of Education]]="Did not attend school",1,0)</f>
        <v>0</v>
      </c>
      <c r="BH778">
        <f>IF(Table13[[#This Row],[Highest level of Education]]="K12 completed",1,0)</f>
        <v>0</v>
      </c>
      <c r="BI778">
        <f>IF(Table13[[#This Row],[Highest level of Education]]="High School Completed",1,0)</f>
        <v>0</v>
      </c>
      <c r="BJ778">
        <f>IF(Table13[[#This Row],[Highest level of Education]]="Technical Diploma/Partially completed College",1,0)</f>
        <v>1</v>
      </c>
      <c r="BK778">
        <f>IF(Table13[[#This Row],[Highest level of Education]]="University/College Degree",1,0)</f>
        <v>0</v>
      </c>
      <c r="BL778">
        <f>IF(Table13[[#This Row],[Highest level of Education]]="Post-graduate education",1,0)</f>
        <v>0</v>
      </c>
      <c r="BM778">
        <v>1</v>
      </c>
      <c r="BN778">
        <v>1</v>
      </c>
      <c r="BO778">
        <v>4</v>
      </c>
      <c r="BP778">
        <f>IF(Table13[[#This Row],[Monthly_Income 1_5500 2_8000 3_11000 4_15000 5_20000 6_27000 7_35000 8_5000 9_51000 98_0]]=1,1,0)</f>
        <v>0</v>
      </c>
      <c r="BQ778">
        <f>IF(Table13[[#This Row],[Monthly_Income 1_5500 2_8000 3_11000 4_15000 5_20000 6_27000 7_35000 8_5000 9_51000 98_0]]=2,1,0)</f>
        <v>0</v>
      </c>
      <c r="BR778">
        <f>IF(Table13[[#This Row],[Monthly_Income 1_5500 2_8000 3_11000 4_15000 5_20000 6_27000 7_35000 8_5000 9_51000 98_0]]=3,1,0)</f>
        <v>0</v>
      </c>
      <c r="BS778">
        <f>IF(Table13[[#This Row],[Monthly_Income 1_5500 2_8000 3_11000 4_15000 5_20000 6_27000 7_35000 8_5000 9_51000 98_0]]=4,1,0)</f>
        <v>1</v>
      </c>
      <c r="BT778">
        <f>IF(Table13[[#This Row],[Monthly_Income 1_5500 2_8000 3_11000 4_15000 5_20000 6_27000 7_35000 8_5000 9_51000 98_0]]=5,1,0)</f>
        <v>0</v>
      </c>
      <c r="BU778">
        <f>IF(Table13[[#This Row],[Monthly_Income 1_5500 2_8000 3_11000 4_15000 5_20000 6_27000 7_35000 8_5000 9_51000 98_0]]=6,1,0)</f>
        <v>0</v>
      </c>
      <c r="BV778">
        <f>IF(Table13[[#This Row],[Monthly_Income 1_5500 2_8000 3_11000 4_15000 5_20000 6_27000 7_35000 8_5000 9_51000 98_0]]=7,1,0)</f>
        <v>0</v>
      </c>
      <c r="BW778">
        <f>IF(Table13[[#This Row],[Monthly_Income 1_5500 2_8000 3_11000 4_15000 5_20000 6_27000 7_35000 8_5000 9_51000 98_0]]=8,1,0)</f>
        <v>0</v>
      </c>
      <c r="BX778">
        <f>IF(Table13[[#This Row],[Monthly_Income 1_5500 2_8000 3_11000 4_15000 5_20000 6_27000 7_35000 8_5000 9_51000 98_0]]=9,1,0)</f>
        <v>0</v>
      </c>
      <c r="BY778">
        <f>IF(Table13[[#This Row],[Monthly_Income 1_5500 2_8000 3_11000 4_15000 5_20000 6_27000 7_35000 8_5000 9_51000 98_0]]=98,1,0)</f>
        <v>0</v>
      </c>
      <c r="BZ778">
        <v>4</v>
      </c>
      <c r="CA778">
        <f>IF(Table13[[#This Row],[Monthly_Household_Income]]=1,1,0)</f>
        <v>0</v>
      </c>
      <c r="CB778">
        <f>IF(Table13[[#This Row],[Monthly_Household_Income]]=2,1,0)</f>
        <v>0</v>
      </c>
      <c r="CC778">
        <f>IF(Table13[[#This Row],[Monthly_Household_Income]]=3,1,0)</f>
        <v>0</v>
      </c>
      <c r="CD778">
        <f>IF(Table13[[#This Row],[Monthly_Household_Income]]=4,1,0)</f>
        <v>1</v>
      </c>
      <c r="CE778">
        <f>IF(Table13[[#This Row],[Monthly_Household_Income]]=5,1,0)</f>
        <v>0</v>
      </c>
      <c r="CF778">
        <f>IF(Table13[[#This Row],[Monthly_Household_Income]]=6,1,0)</f>
        <v>0</v>
      </c>
      <c r="CG778">
        <f>IF(Table13[[#This Row],[Monthly_Household_Income]]=7,1,0)</f>
        <v>0</v>
      </c>
      <c r="CH778">
        <f>IF(Table13[[#This Row],[Monthly_Household_Income]]=8,1,0)</f>
        <v>0</v>
      </c>
      <c r="CI778">
        <f>IF(Table13[[#This Row],[Monthly_Household_Income]]=9,1,0)</f>
        <v>0</v>
      </c>
      <c r="CJ778">
        <f>IF(Table13[[#This Row],[Monthly_Household_Income]]=98,1,0)</f>
        <v>0</v>
      </c>
    </row>
    <row r="779" spans="1:88">
      <c r="A779">
        <v>2811</v>
      </c>
      <c r="B779" s="1">
        <v>43160</v>
      </c>
      <c r="C779" t="s">
        <v>29</v>
      </c>
      <c r="D779">
        <v>8</v>
      </c>
      <c r="E779">
        <v>9</v>
      </c>
      <c r="F779">
        <v>8</v>
      </c>
      <c r="G779">
        <v>8</v>
      </c>
      <c r="H779">
        <v>8</v>
      </c>
      <c r="I779">
        <v>8</v>
      </c>
      <c r="J779" t="s">
        <v>15</v>
      </c>
      <c r="K779">
        <v>9</v>
      </c>
      <c r="L779">
        <v>7</v>
      </c>
      <c r="M779">
        <v>8</v>
      </c>
      <c r="N779">
        <v>8</v>
      </c>
      <c r="O779">
        <v>7</v>
      </c>
      <c r="P779">
        <v>9</v>
      </c>
      <c r="Q779">
        <v>7</v>
      </c>
      <c r="R779">
        <v>8</v>
      </c>
      <c r="S779">
        <v>9</v>
      </c>
      <c r="T779">
        <v>7</v>
      </c>
      <c r="U779">
        <v>7</v>
      </c>
      <c r="V779">
        <v>9</v>
      </c>
      <c r="W779">
        <v>7</v>
      </c>
      <c r="X779">
        <v>8</v>
      </c>
      <c r="Y779">
        <v>8</v>
      </c>
      <c r="Z779">
        <v>7</v>
      </c>
      <c r="AA779">
        <v>9</v>
      </c>
      <c r="AB779">
        <v>7</v>
      </c>
      <c r="AC779">
        <v>2</v>
      </c>
      <c r="AD779">
        <f>IF(Table13[[#This Row],[payment]]=1,1,0)</f>
        <v>0</v>
      </c>
      <c r="AE779">
        <f>IF(Table13[[#This Row],[payment]]=2,1,0)</f>
        <v>1</v>
      </c>
      <c r="AF779">
        <f>IF(Table13[[#This Row],[payment]]=3,1,0)</f>
        <v>0</v>
      </c>
      <c r="AG779">
        <v>1</v>
      </c>
      <c r="AH779">
        <f>IF(Table13[[#This Row],[method_payment]]=1,1,0)</f>
        <v>1</v>
      </c>
      <c r="AI779">
        <f>IF(Table13[[#This Row],[method_payment]]=2,1,0)</f>
        <v>0</v>
      </c>
      <c r="AJ779">
        <f>IF(Table13[[#This Row],[method_payment]]=3,1,0)</f>
        <v>0</v>
      </c>
      <c r="AK779">
        <f>IF(Table13[[#This Row],[method_payment]]=5,1,0)</f>
        <v>0</v>
      </c>
      <c r="AL779">
        <f>IF(Table13[[#This Row],[method_payment]]=6,1,0)</f>
        <v>0</v>
      </c>
      <c r="AM779" t="s">
        <v>16</v>
      </c>
      <c r="AN779" t="s">
        <v>15</v>
      </c>
      <c r="AO779">
        <v>1</v>
      </c>
      <c r="AP779" s="2">
        <v>275.70999999999998</v>
      </c>
      <c r="AQ779" s="3">
        <f>IF(AND(Table13[[#This Row],[Average_amount_spent_per_visit_last_3_months]]&gt;=1,Table13[[#This Row],[Average_amount_spent_per_visit_last_3_months]]&lt;=999),1,0)</f>
        <v>1</v>
      </c>
      <c r="AR779" s="3">
        <f>IF(AND(Table13[[#This Row],[Average_amount_spent_per_visit_last_3_months]]&gt;=1000,Table13[[#This Row],[Average_amount_spent_per_visit_last_3_months]]&lt;=6700),1,0)</f>
        <v>0</v>
      </c>
      <c r="AS779">
        <v>1</v>
      </c>
      <c r="AT779">
        <v>42</v>
      </c>
      <c r="AU779">
        <f>IF(AND(Table13[[#This Row],[Age]]&gt;=18,Table13[[#This Row],[Age]]&lt;=25),1,0)</f>
        <v>0</v>
      </c>
      <c r="AV779">
        <f>IF(AND(Table13[[#This Row],[Age]]&gt;=26,Table13[[#This Row],[Age]]&lt;=35),1,0)</f>
        <v>0</v>
      </c>
      <c r="AW779">
        <f>IF(AND(Table13[[#This Row],[Age]]&gt;=36,Table13[[#This Row],[Age]]&lt;=45),1,0)</f>
        <v>1</v>
      </c>
      <c r="AX779">
        <f>IF(AND(Table13[[#This Row],[Age]]&gt;=46,Table13[[#This Row],[Age]]&lt;=55),1,0)</f>
        <v>0</v>
      </c>
      <c r="AY779">
        <f>IF(AND(Table13[[#This Row],[Age]]&gt;=56,Table13[[#This Row],[Age]]&lt;=67),1,0)</f>
        <v>0</v>
      </c>
      <c r="AZ779" t="s">
        <v>25</v>
      </c>
      <c r="BA779">
        <f>IF(Table13[[#This Row],[Marital Status]]="Married",1,0)</f>
        <v>1</v>
      </c>
      <c r="BB779">
        <f>IF(Table13[[#This Row],[Marital Status]]="Single",1,0)</f>
        <v>0</v>
      </c>
      <c r="BC779" t="s">
        <v>28</v>
      </c>
      <c r="BD779">
        <f>IF(Table13[[#This Row],[gender]]="Male",1,0)</f>
        <v>0</v>
      </c>
      <c r="BE779">
        <f>IF(Table13[[#This Row],[gender]]="Female",1,0)</f>
        <v>1</v>
      </c>
      <c r="BF779" t="s">
        <v>19</v>
      </c>
      <c r="BG779">
        <f>IF(Table13[[#This Row],[Highest level of Education]]="Did not attend school",1,0)</f>
        <v>0</v>
      </c>
      <c r="BH779">
        <f>IF(Table13[[#This Row],[Highest level of Education]]="K12 completed",1,0)</f>
        <v>0</v>
      </c>
      <c r="BI779">
        <f>IF(Table13[[#This Row],[Highest level of Education]]="High School Completed",1,0)</f>
        <v>0</v>
      </c>
      <c r="BJ779">
        <f>IF(Table13[[#This Row],[Highest level of Education]]="Technical Diploma/Partially completed College",1,0)</f>
        <v>0</v>
      </c>
      <c r="BK779">
        <f>IF(Table13[[#This Row],[Highest level of Education]]="University/College Degree",1,0)</f>
        <v>1</v>
      </c>
      <c r="BL779">
        <f>IF(Table13[[#This Row],[Highest level of Education]]="Post-graduate education",1,0)</f>
        <v>0</v>
      </c>
      <c r="BM779">
        <v>3</v>
      </c>
      <c r="BN779">
        <v>1</v>
      </c>
      <c r="BO779">
        <v>98</v>
      </c>
      <c r="BP779">
        <f>IF(Table13[[#This Row],[Monthly_Income 1_5500 2_8000 3_11000 4_15000 5_20000 6_27000 7_35000 8_5000 9_51000 98_0]]=1,1,0)</f>
        <v>0</v>
      </c>
      <c r="BQ779">
        <f>IF(Table13[[#This Row],[Monthly_Income 1_5500 2_8000 3_11000 4_15000 5_20000 6_27000 7_35000 8_5000 9_51000 98_0]]=2,1,0)</f>
        <v>0</v>
      </c>
      <c r="BR779">
        <f>IF(Table13[[#This Row],[Monthly_Income 1_5500 2_8000 3_11000 4_15000 5_20000 6_27000 7_35000 8_5000 9_51000 98_0]]=3,1,0)</f>
        <v>0</v>
      </c>
      <c r="BS779">
        <f>IF(Table13[[#This Row],[Monthly_Income 1_5500 2_8000 3_11000 4_15000 5_20000 6_27000 7_35000 8_5000 9_51000 98_0]]=4,1,0)</f>
        <v>0</v>
      </c>
      <c r="BT779">
        <f>IF(Table13[[#This Row],[Monthly_Income 1_5500 2_8000 3_11000 4_15000 5_20000 6_27000 7_35000 8_5000 9_51000 98_0]]=5,1,0)</f>
        <v>0</v>
      </c>
      <c r="BU779">
        <f>IF(Table13[[#This Row],[Monthly_Income 1_5500 2_8000 3_11000 4_15000 5_20000 6_27000 7_35000 8_5000 9_51000 98_0]]=6,1,0)</f>
        <v>0</v>
      </c>
      <c r="BV779">
        <f>IF(Table13[[#This Row],[Monthly_Income 1_5500 2_8000 3_11000 4_15000 5_20000 6_27000 7_35000 8_5000 9_51000 98_0]]=7,1,0)</f>
        <v>0</v>
      </c>
      <c r="BW779">
        <f>IF(Table13[[#This Row],[Monthly_Income 1_5500 2_8000 3_11000 4_15000 5_20000 6_27000 7_35000 8_5000 9_51000 98_0]]=8,1,0)</f>
        <v>0</v>
      </c>
      <c r="BX779">
        <f>IF(Table13[[#This Row],[Monthly_Income 1_5500 2_8000 3_11000 4_15000 5_20000 6_27000 7_35000 8_5000 9_51000 98_0]]=9,1,0)</f>
        <v>0</v>
      </c>
      <c r="BY779">
        <f>IF(Table13[[#This Row],[Monthly_Income 1_5500 2_8000 3_11000 4_15000 5_20000 6_27000 7_35000 8_5000 9_51000 98_0]]=98,1,0)</f>
        <v>1</v>
      </c>
      <c r="BZ779">
        <v>98</v>
      </c>
      <c r="CA779">
        <f>IF(Table13[[#This Row],[Monthly_Household_Income]]=1,1,0)</f>
        <v>0</v>
      </c>
      <c r="CB779">
        <f>IF(Table13[[#This Row],[Monthly_Household_Income]]=2,1,0)</f>
        <v>0</v>
      </c>
      <c r="CC779">
        <f>IF(Table13[[#This Row],[Monthly_Household_Income]]=3,1,0)</f>
        <v>0</v>
      </c>
      <c r="CD779">
        <f>IF(Table13[[#This Row],[Monthly_Household_Income]]=4,1,0)</f>
        <v>0</v>
      </c>
      <c r="CE779">
        <f>IF(Table13[[#This Row],[Monthly_Household_Income]]=5,1,0)</f>
        <v>0</v>
      </c>
      <c r="CF779">
        <f>IF(Table13[[#This Row],[Monthly_Household_Income]]=6,1,0)</f>
        <v>0</v>
      </c>
      <c r="CG779">
        <f>IF(Table13[[#This Row],[Monthly_Household_Income]]=7,1,0)</f>
        <v>0</v>
      </c>
      <c r="CH779">
        <f>IF(Table13[[#This Row],[Monthly_Household_Income]]=8,1,0)</f>
        <v>0</v>
      </c>
      <c r="CI779">
        <f>IF(Table13[[#This Row],[Monthly_Household_Income]]=9,1,0)</f>
        <v>0</v>
      </c>
      <c r="CJ779">
        <f>IF(Table13[[#This Row],[Monthly_Household_Income]]=98,1,0)</f>
        <v>1</v>
      </c>
    </row>
    <row r="780" spans="1:88">
      <c r="A780">
        <v>2812</v>
      </c>
      <c r="B780" s="1">
        <v>43223</v>
      </c>
      <c r="C780" t="s">
        <v>29</v>
      </c>
      <c r="D780">
        <v>7</v>
      </c>
      <c r="E780">
        <v>7</v>
      </c>
      <c r="F780">
        <v>8</v>
      </c>
      <c r="G780">
        <v>7</v>
      </c>
      <c r="H780">
        <v>7</v>
      </c>
      <c r="I780">
        <v>8</v>
      </c>
      <c r="J780" t="s">
        <v>15</v>
      </c>
      <c r="K780">
        <v>9</v>
      </c>
      <c r="L780">
        <v>10</v>
      </c>
      <c r="M780">
        <v>10</v>
      </c>
      <c r="N780">
        <v>9</v>
      </c>
      <c r="O780">
        <v>8</v>
      </c>
      <c r="P780">
        <v>8</v>
      </c>
      <c r="Q780">
        <v>7</v>
      </c>
      <c r="R780">
        <v>9</v>
      </c>
      <c r="S780">
        <v>6</v>
      </c>
      <c r="T780">
        <v>8</v>
      </c>
      <c r="U780">
        <v>8</v>
      </c>
      <c r="V780">
        <v>7</v>
      </c>
      <c r="W780">
        <v>7</v>
      </c>
      <c r="X780">
        <v>8</v>
      </c>
      <c r="Y780">
        <v>7</v>
      </c>
      <c r="Z780">
        <v>6</v>
      </c>
      <c r="AA780">
        <v>9</v>
      </c>
      <c r="AB780">
        <v>0</v>
      </c>
      <c r="AC780">
        <v>2</v>
      </c>
      <c r="AD780">
        <f>IF(Table13[[#This Row],[payment]]=1,1,0)</f>
        <v>0</v>
      </c>
      <c r="AE780">
        <f>IF(Table13[[#This Row],[payment]]=2,1,0)</f>
        <v>1</v>
      </c>
      <c r="AF780">
        <f>IF(Table13[[#This Row],[payment]]=3,1,0)</f>
        <v>0</v>
      </c>
      <c r="AG780">
        <v>1</v>
      </c>
      <c r="AH780">
        <f>IF(Table13[[#This Row],[method_payment]]=1,1,0)</f>
        <v>1</v>
      </c>
      <c r="AI780">
        <f>IF(Table13[[#This Row],[method_payment]]=2,1,0)</f>
        <v>0</v>
      </c>
      <c r="AJ780">
        <f>IF(Table13[[#This Row],[method_payment]]=3,1,0)</f>
        <v>0</v>
      </c>
      <c r="AK780">
        <f>IF(Table13[[#This Row],[method_payment]]=5,1,0)</f>
        <v>0</v>
      </c>
      <c r="AL780">
        <f>IF(Table13[[#This Row],[method_payment]]=6,1,0)</f>
        <v>0</v>
      </c>
      <c r="AM780" t="s">
        <v>16</v>
      </c>
      <c r="AN780" t="s">
        <v>16</v>
      </c>
      <c r="AO780">
        <v>7</v>
      </c>
      <c r="AP780" s="2">
        <v>126.56</v>
      </c>
      <c r="AQ780" s="3">
        <f>IF(AND(Table13[[#This Row],[Average_amount_spent_per_visit_last_3_months]]&gt;=1,Table13[[#This Row],[Average_amount_spent_per_visit_last_3_months]]&lt;=999),1,0)</f>
        <v>1</v>
      </c>
      <c r="AR780" s="3">
        <f>IF(AND(Table13[[#This Row],[Average_amount_spent_per_visit_last_3_months]]&gt;=1000,Table13[[#This Row],[Average_amount_spent_per_visit_last_3_months]]&lt;=6700),1,0)</f>
        <v>0</v>
      </c>
      <c r="AS780">
        <v>3</v>
      </c>
      <c r="AT780">
        <v>34</v>
      </c>
      <c r="AU780">
        <f>IF(AND(Table13[[#This Row],[Age]]&gt;=18,Table13[[#This Row],[Age]]&lt;=25),1,0)</f>
        <v>0</v>
      </c>
      <c r="AV780">
        <f>IF(AND(Table13[[#This Row],[Age]]&gt;=26,Table13[[#This Row],[Age]]&lt;=35),1,0)</f>
        <v>1</v>
      </c>
      <c r="AW780">
        <f>IF(AND(Table13[[#This Row],[Age]]&gt;=36,Table13[[#This Row],[Age]]&lt;=45),1,0)</f>
        <v>0</v>
      </c>
      <c r="AX780">
        <f>IF(AND(Table13[[#This Row],[Age]]&gt;=46,Table13[[#This Row],[Age]]&lt;=55),1,0)</f>
        <v>0</v>
      </c>
      <c r="AY780">
        <f>IF(AND(Table13[[#This Row],[Age]]&gt;=56,Table13[[#This Row],[Age]]&lt;=67),1,0)</f>
        <v>0</v>
      </c>
      <c r="AZ780" t="s">
        <v>25</v>
      </c>
      <c r="BA780">
        <f>IF(Table13[[#This Row],[Marital Status]]="Married",1,0)</f>
        <v>1</v>
      </c>
      <c r="BB780">
        <f>IF(Table13[[#This Row],[Marital Status]]="Single",1,0)</f>
        <v>0</v>
      </c>
      <c r="BC780" t="s">
        <v>27</v>
      </c>
      <c r="BD780">
        <f>IF(Table13[[#This Row],[gender]]="Male",1,0)</f>
        <v>1</v>
      </c>
      <c r="BE780">
        <f>IF(Table13[[#This Row],[gender]]="Female",1,0)</f>
        <v>0</v>
      </c>
      <c r="BF780" t="s">
        <v>22</v>
      </c>
      <c r="BG780">
        <f>IF(Table13[[#This Row],[Highest level of Education]]="Did not attend school",1,0)</f>
        <v>0</v>
      </c>
      <c r="BH780">
        <f>IF(Table13[[#This Row],[Highest level of Education]]="K12 completed",1,0)</f>
        <v>1</v>
      </c>
      <c r="BI780">
        <f>IF(Table13[[#This Row],[Highest level of Education]]="High School Completed",1,0)</f>
        <v>0</v>
      </c>
      <c r="BJ780">
        <f>IF(Table13[[#This Row],[Highest level of Education]]="Technical Diploma/Partially completed College",1,0)</f>
        <v>0</v>
      </c>
      <c r="BK780">
        <f>IF(Table13[[#This Row],[Highest level of Education]]="University/College Degree",1,0)</f>
        <v>0</v>
      </c>
      <c r="BL780">
        <f>IF(Table13[[#This Row],[Highest level of Education]]="Post-graduate education",1,0)</f>
        <v>0</v>
      </c>
      <c r="BM780">
        <v>1</v>
      </c>
      <c r="BN780">
        <v>1</v>
      </c>
      <c r="BO780">
        <v>2</v>
      </c>
      <c r="BP780">
        <f>IF(Table13[[#This Row],[Monthly_Income 1_5500 2_8000 3_11000 4_15000 5_20000 6_27000 7_35000 8_5000 9_51000 98_0]]=1,1,0)</f>
        <v>0</v>
      </c>
      <c r="BQ780">
        <f>IF(Table13[[#This Row],[Monthly_Income 1_5500 2_8000 3_11000 4_15000 5_20000 6_27000 7_35000 8_5000 9_51000 98_0]]=2,1,0)</f>
        <v>1</v>
      </c>
      <c r="BR780">
        <f>IF(Table13[[#This Row],[Monthly_Income 1_5500 2_8000 3_11000 4_15000 5_20000 6_27000 7_35000 8_5000 9_51000 98_0]]=3,1,0)</f>
        <v>0</v>
      </c>
      <c r="BS780">
        <f>IF(Table13[[#This Row],[Monthly_Income 1_5500 2_8000 3_11000 4_15000 5_20000 6_27000 7_35000 8_5000 9_51000 98_0]]=4,1,0)</f>
        <v>0</v>
      </c>
      <c r="BT780">
        <f>IF(Table13[[#This Row],[Monthly_Income 1_5500 2_8000 3_11000 4_15000 5_20000 6_27000 7_35000 8_5000 9_51000 98_0]]=5,1,0)</f>
        <v>0</v>
      </c>
      <c r="BU780">
        <f>IF(Table13[[#This Row],[Monthly_Income 1_5500 2_8000 3_11000 4_15000 5_20000 6_27000 7_35000 8_5000 9_51000 98_0]]=6,1,0)</f>
        <v>0</v>
      </c>
      <c r="BV780">
        <f>IF(Table13[[#This Row],[Monthly_Income 1_5500 2_8000 3_11000 4_15000 5_20000 6_27000 7_35000 8_5000 9_51000 98_0]]=7,1,0)</f>
        <v>0</v>
      </c>
      <c r="BW780">
        <f>IF(Table13[[#This Row],[Monthly_Income 1_5500 2_8000 3_11000 4_15000 5_20000 6_27000 7_35000 8_5000 9_51000 98_0]]=8,1,0)</f>
        <v>0</v>
      </c>
      <c r="BX780">
        <f>IF(Table13[[#This Row],[Monthly_Income 1_5500 2_8000 3_11000 4_15000 5_20000 6_27000 7_35000 8_5000 9_51000 98_0]]=9,1,0)</f>
        <v>0</v>
      </c>
      <c r="BY780">
        <f>IF(Table13[[#This Row],[Monthly_Income 1_5500 2_8000 3_11000 4_15000 5_20000 6_27000 7_35000 8_5000 9_51000 98_0]]=98,1,0)</f>
        <v>0</v>
      </c>
      <c r="BZ780">
        <v>7</v>
      </c>
      <c r="CA780">
        <f>IF(Table13[[#This Row],[Monthly_Household_Income]]=1,1,0)</f>
        <v>0</v>
      </c>
      <c r="CB780">
        <f>IF(Table13[[#This Row],[Monthly_Household_Income]]=2,1,0)</f>
        <v>0</v>
      </c>
      <c r="CC780">
        <f>IF(Table13[[#This Row],[Monthly_Household_Income]]=3,1,0)</f>
        <v>0</v>
      </c>
      <c r="CD780">
        <f>IF(Table13[[#This Row],[Monthly_Household_Income]]=4,1,0)</f>
        <v>0</v>
      </c>
      <c r="CE780">
        <f>IF(Table13[[#This Row],[Monthly_Household_Income]]=5,1,0)</f>
        <v>0</v>
      </c>
      <c r="CF780">
        <f>IF(Table13[[#This Row],[Monthly_Household_Income]]=6,1,0)</f>
        <v>0</v>
      </c>
      <c r="CG780">
        <f>IF(Table13[[#This Row],[Monthly_Household_Income]]=7,1,0)</f>
        <v>1</v>
      </c>
      <c r="CH780">
        <f>IF(Table13[[#This Row],[Monthly_Household_Income]]=8,1,0)</f>
        <v>0</v>
      </c>
      <c r="CI780">
        <f>IF(Table13[[#This Row],[Monthly_Household_Income]]=9,1,0)</f>
        <v>0</v>
      </c>
      <c r="CJ780">
        <f>IF(Table13[[#This Row],[Monthly_Household_Income]]=98,1,0)</f>
        <v>0</v>
      </c>
    </row>
    <row r="781" spans="1:88">
      <c r="A781">
        <v>2814</v>
      </c>
      <c r="B781" s="1">
        <v>42967</v>
      </c>
      <c r="C781" t="s">
        <v>32</v>
      </c>
      <c r="D781">
        <v>8</v>
      </c>
      <c r="E781">
        <v>9</v>
      </c>
      <c r="F781">
        <v>8</v>
      </c>
      <c r="G781">
        <v>8</v>
      </c>
      <c r="H781">
        <v>8</v>
      </c>
      <c r="I781">
        <v>8</v>
      </c>
      <c r="J781" t="s">
        <v>15</v>
      </c>
      <c r="K781">
        <v>7</v>
      </c>
      <c r="L781">
        <v>9</v>
      </c>
      <c r="M781">
        <v>8</v>
      </c>
      <c r="N781">
        <v>8</v>
      </c>
      <c r="O781">
        <v>9</v>
      </c>
      <c r="P781">
        <v>7</v>
      </c>
      <c r="Q781">
        <v>9</v>
      </c>
      <c r="R781">
        <v>8</v>
      </c>
      <c r="S781">
        <v>7</v>
      </c>
      <c r="T781">
        <v>9</v>
      </c>
      <c r="U781">
        <v>8</v>
      </c>
      <c r="V781">
        <v>9</v>
      </c>
      <c r="W781">
        <v>7</v>
      </c>
      <c r="X781">
        <v>8</v>
      </c>
      <c r="Y781">
        <v>8</v>
      </c>
      <c r="Z781">
        <v>8</v>
      </c>
      <c r="AA781">
        <v>7</v>
      </c>
      <c r="AB781">
        <v>9</v>
      </c>
      <c r="AC781">
        <v>2</v>
      </c>
      <c r="AD781">
        <f>IF(Table13[[#This Row],[payment]]=1,1,0)</f>
        <v>0</v>
      </c>
      <c r="AE781">
        <f>IF(Table13[[#This Row],[payment]]=2,1,0)</f>
        <v>1</v>
      </c>
      <c r="AF781">
        <f>IF(Table13[[#This Row],[payment]]=3,1,0)</f>
        <v>0</v>
      </c>
      <c r="AG781">
        <v>1</v>
      </c>
      <c r="AH781">
        <f>IF(Table13[[#This Row],[method_payment]]=1,1,0)</f>
        <v>1</v>
      </c>
      <c r="AI781">
        <f>IF(Table13[[#This Row],[method_payment]]=2,1,0)</f>
        <v>0</v>
      </c>
      <c r="AJ781">
        <f>IF(Table13[[#This Row],[method_payment]]=3,1,0)</f>
        <v>0</v>
      </c>
      <c r="AK781">
        <f>IF(Table13[[#This Row],[method_payment]]=5,1,0)</f>
        <v>0</v>
      </c>
      <c r="AL781">
        <f>IF(Table13[[#This Row],[method_payment]]=6,1,0)</f>
        <v>0</v>
      </c>
      <c r="AM781" t="s">
        <v>16</v>
      </c>
      <c r="AN781" t="s">
        <v>16</v>
      </c>
      <c r="AO781">
        <v>1</v>
      </c>
      <c r="AP781" s="2">
        <v>1375.56</v>
      </c>
      <c r="AQ781" s="3">
        <f>IF(AND(Table13[[#This Row],[Average_amount_spent_per_visit_last_3_months]]&gt;=1,Table13[[#This Row],[Average_amount_spent_per_visit_last_3_months]]&lt;=999),1,0)</f>
        <v>0</v>
      </c>
      <c r="AR781" s="3">
        <f>IF(AND(Table13[[#This Row],[Average_amount_spent_per_visit_last_3_months]]&gt;=1000,Table13[[#This Row],[Average_amount_spent_per_visit_last_3_months]]&lt;=6700),1,0)</f>
        <v>1</v>
      </c>
      <c r="AS781">
        <v>2</v>
      </c>
      <c r="AT781">
        <v>37</v>
      </c>
      <c r="AU781">
        <f>IF(AND(Table13[[#This Row],[Age]]&gt;=18,Table13[[#This Row],[Age]]&lt;=25),1,0)</f>
        <v>0</v>
      </c>
      <c r="AV781">
        <f>IF(AND(Table13[[#This Row],[Age]]&gt;=26,Table13[[#This Row],[Age]]&lt;=35),1,0)</f>
        <v>0</v>
      </c>
      <c r="AW781">
        <f>IF(AND(Table13[[#This Row],[Age]]&gt;=36,Table13[[#This Row],[Age]]&lt;=45),1,0)</f>
        <v>1</v>
      </c>
      <c r="AX781">
        <f>IF(AND(Table13[[#This Row],[Age]]&gt;=46,Table13[[#This Row],[Age]]&lt;=55),1,0)</f>
        <v>0</v>
      </c>
      <c r="AY781">
        <f>IF(AND(Table13[[#This Row],[Age]]&gt;=56,Table13[[#This Row],[Age]]&lt;=67),1,0)</f>
        <v>0</v>
      </c>
      <c r="AZ781" t="s">
        <v>25</v>
      </c>
      <c r="BA781">
        <f>IF(Table13[[#This Row],[Marital Status]]="Married",1,0)</f>
        <v>1</v>
      </c>
      <c r="BB781">
        <f>IF(Table13[[#This Row],[Marital Status]]="Single",1,0)</f>
        <v>0</v>
      </c>
      <c r="BC781" t="s">
        <v>27</v>
      </c>
      <c r="BD781">
        <f>IF(Table13[[#This Row],[gender]]="Male",1,0)</f>
        <v>1</v>
      </c>
      <c r="BE781">
        <f>IF(Table13[[#This Row],[gender]]="Female",1,0)</f>
        <v>0</v>
      </c>
      <c r="BF781" t="s">
        <v>19</v>
      </c>
      <c r="BG781">
        <f>IF(Table13[[#This Row],[Highest level of Education]]="Did not attend school",1,0)</f>
        <v>0</v>
      </c>
      <c r="BH781">
        <f>IF(Table13[[#This Row],[Highest level of Education]]="K12 completed",1,0)</f>
        <v>0</v>
      </c>
      <c r="BI781">
        <f>IF(Table13[[#This Row],[Highest level of Education]]="High School Completed",1,0)</f>
        <v>0</v>
      </c>
      <c r="BJ781">
        <f>IF(Table13[[#This Row],[Highest level of Education]]="Technical Diploma/Partially completed College",1,0)</f>
        <v>0</v>
      </c>
      <c r="BK781">
        <f>IF(Table13[[#This Row],[Highest level of Education]]="University/College Degree",1,0)</f>
        <v>1</v>
      </c>
      <c r="BL781">
        <f>IF(Table13[[#This Row],[Highest level of Education]]="Post-graduate education",1,0)</f>
        <v>0</v>
      </c>
      <c r="BM781">
        <v>4</v>
      </c>
      <c r="BN781">
        <v>1</v>
      </c>
      <c r="BO781">
        <v>5</v>
      </c>
      <c r="BP781">
        <f>IF(Table13[[#This Row],[Monthly_Income 1_5500 2_8000 3_11000 4_15000 5_20000 6_27000 7_35000 8_5000 9_51000 98_0]]=1,1,0)</f>
        <v>0</v>
      </c>
      <c r="BQ781">
        <f>IF(Table13[[#This Row],[Monthly_Income 1_5500 2_8000 3_11000 4_15000 5_20000 6_27000 7_35000 8_5000 9_51000 98_0]]=2,1,0)</f>
        <v>0</v>
      </c>
      <c r="BR781">
        <f>IF(Table13[[#This Row],[Monthly_Income 1_5500 2_8000 3_11000 4_15000 5_20000 6_27000 7_35000 8_5000 9_51000 98_0]]=3,1,0)</f>
        <v>0</v>
      </c>
      <c r="BS781">
        <f>IF(Table13[[#This Row],[Monthly_Income 1_5500 2_8000 3_11000 4_15000 5_20000 6_27000 7_35000 8_5000 9_51000 98_0]]=4,1,0)</f>
        <v>0</v>
      </c>
      <c r="BT781">
        <f>IF(Table13[[#This Row],[Monthly_Income 1_5500 2_8000 3_11000 4_15000 5_20000 6_27000 7_35000 8_5000 9_51000 98_0]]=5,1,0)</f>
        <v>1</v>
      </c>
      <c r="BU781">
        <f>IF(Table13[[#This Row],[Monthly_Income 1_5500 2_8000 3_11000 4_15000 5_20000 6_27000 7_35000 8_5000 9_51000 98_0]]=6,1,0)</f>
        <v>0</v>
      </c>
      <c r="BV781">
        <f>IF(Table13[[#This Row],[Monthly_Income 1_5500 2_8000 3_11000 4_15000 5_20000 6_27000 7_35000 8_5000 9_51000 98_0]]=7,1,0)</f>
        <v>0</v>
      </c>
      <c r="BW781">
        <f>IF(Table13[[#This Row],[Monthly_Income 1_5500 2_8000 3_11000 4_15000 5_20000 6_27000 7_35000 8_5000 9_51000 98_0]]=8,1,0)</f>
        <v>0</v>
      </c>
      <c r="BX781">
        <f>IF(Table13[[#This Row],[Monthly_Income 1_5500 2_8000 3_11000 4_15000 5_20000 6_27000 7_35000 8_5000 9_51000 98_0]]=9,1,0)</f>
        <v>0</v>
      </c>
      <c r="BY781">
        <f>IF(Table13[[#This Row],[Monthly_Income 1_5500 2_8000 3_11000 4_15000 5_20000 6_27000 7_35000 8_5000 9_51000 98_0]]=98,1,0)</f>
        <v>0</v>
      </c>
      <c r="BZ781">
        <v>6</v>
      </c>
      <c r="CA781">
        <f>IF(Table13[[#This Row],[Monthly_Household_Income]]=1,1,0)</f>
        <v>0</v>
      </c>
      <c r="CB781">
        <f>IF(Table13[[#This Row],[Monthly_Household_Income]]=2,1,0)</f>
        <v>0</v>
      </c>
      <c r="CC781">
        <f>IF(Table13[[#This Row],[Monthly_Household_Income]]=3,1,0)</f>
        <v>0</v>
      </c>
      <c r="CD781">
        <f>IF(Table13[[#This Row],[Monthly_Household_Income]]=4,1,0)</f>
        <v>0</v>
      </c>
      <c r="CE781">
        <f>IF(Table13[[#This Row],[Monthly_Household_Income]]=5,1,0)</f>
        <v>0</v>
      </c>
      <c r="CF781">
        <f>IF(Table13[[#This Row],[Monthly_Household_Income]]=6,1,0)</f>
        <v>1</v>
      </c>
      <c r="CG781">
        <f>IF(Table13[[#This Row],[Monthly_Household_Income]]=7,1,0)</f>
        <v>0</v>
      </c>
      <c r="CH781">
        <f>IF(Table13[[#This Row],[Monthly_Household_Income]]=8,1,0)</f>
        <v>0</v>
      </c>
      <c r="CI781">
        <f>IF(Table13[[#This Row],[Monthly_Household_Income]]=9,1,0)</f>
        <v>0</v>
      </c>
      <c r="CJ781">
        <f>IF(Table13[[#This Row],[Monthly_Household_Income]]=98,1,0)</f>
        <v>0</v>
      </c>
    </row>
    <row r="782" spans="1:88">
      <c r="A782">
        <v>2820</v>
      </c>
      <c r="B782" s="1">
        <v>43251</v>
      </c>
      <c r="C782" t="s">
        <v>6</v>
      </c>
      <c r="D782">
        <v>8</v>
      </c>
      <c r="E782">
        <v>6</v>
      </c>
      <c r="F782">
        <v>7</v>
      </c>
      <c r="G782">
        <v>8</v>
      </c>
      <c r="H782">
        <v>8</v>
      </c>
      <c r="I782">
        <v>7</v>
      </c>
      <c r="J782" t="s">
        <v>16</v>
      </c>
      <c r="K782">
        <v>9</v>
      </c>
      <c r="L782">
        <v>7</v>
      </c>
      <c r="M782">
        <v>7</v>
      </c>
      <c r="N782">
        <v>9</v>
      </c>
      <c r="O782">
        <v>8</v>
      </c>
      <c r="P782">
        <v>8</v>
      </c>
      <c r="Q782">
        <v>7</v>
      </c>
      <c r="R782">
        <v>8</v>
      </c>
      <c r="S782">
        <v>9</v>
      </c>
      <c r="T782">
        <v>8</v>
      </c>
      <c r="U782">
        <v>8</v>
      </c>
      <c r="V782">
        <v>8</v>
      </c>
      <c r="W782">
        <v>8</v>
      </c>
      <c r="X782">
        <v>8</v>
      </c>
      <c r="Y782">
        <v>7</v>
      </c>
      <c r="Z782">
        <v>8</v>
      </c>
      <c r="AA782">
        <v>8</v>
      </c>
      <c r="AB782">
        <v>7</v>
      </c>
      <c r="AC782">
        <v>1</v>
      </c>
      <c r="AD782">
        <f>IF(Table13[[#This Row],[payment]]=1,1,0)</f>
        <v>1</v>
      </c>
      <c r="AE782">
        <f>IF(Table13[[#This Row],[payment]]=2,1,0)</f>
        <v>0</v>
      </c>
      <c r="AF782">
        <f>IF(Table13[[#This Row],[payment]]=3,1,0)</f>
        <v>0</v>
      </c>
      <c r="AG782">
        <v>1</v>
      </c>
      <c r="AH782">
        <f>IF(Table13[[#This Row],[method_payment]]=1,1,0)</f>
        <v>1</v>
      </c>
      <c r="AI782">
        <f>IF(Table13[[#This Row],[method_payment]]=2,1,0)</f>
        <v>0</v>
      </c>
      <c r="AJ782">
        <f>IF(Table13[[#This Row],[method_payment]]=3,1,0)</f>
        <v>0</v>
      </c>
      <c r="AK782">
        <f>IF(Table13[[#This Row],[method_payment]]=5,1,0)</f>
        <v>0</v>
      </c>
      <c r="AL782">
        <f>IF(Table13[[#This Row],[method_payment]]=6,1,0)</f>
        <v>0</v>
      </c>
      <c r="AM782" t="s">
        <v>16</v>
      </c>
      <c r="AN782" t="s">
        <v>15</v>
      </c>
      <c r="AO782">
        <v>4</v>
      </c>
      <c r="AP782" s="2">
        <v>178.78</v>
      </c>
      <c r="AQ782" s="3">
        <f>IF(AND(Table13[[#This Row],[Average_amount_spent_per_visit_last_3_months]]&gt;=1,Table13[[#This Row],[Average_amount_spent_per_visit_last_3_months]]&lt;=999),1,0)</f>
        <v>1</v>
      </c>
      <c r="AR782" s="3">
        <f>IF(AND(Table13[[#This Row],[Average_amount_spent_per_visit_last_3_months]]&gt;=1000,Table13[[#This Row],[Average_amount_spent_per_visit_last_3_months]]&lt;=6700),1,0)</f>
        <v>0</v>
      </c>
      <c r="AS782">
        <v>3</v>
      </c>
      <c r="AT782">
        <v>31</v>
      </c>
      <c r="AU782">
        <f>IF(AND(Table13[[#This Row],[Age]]&gt;=18,Table13[[#This Row],[Age]]&lt;=25),1,0)</f>
        <v>0</v>
      </c>
      <c r="AV782">
        <f>IF(AND(Table13[[#This Row],[Age]]&gt;=26,Table13[[#This Row],[Age]]&lt;=35),1,0)</f>
        <v>1</v>
      </c>
      <c r="AW782">
        <f>IF(AND(Table13[[#This Row],[Age]]&gt;=36,Table13[[#This Row],[Age]]&lt;=45),1,0)</f>
        <v>0</v>
      </c>
      <c r="AX782">
        <f>IF(AND(Table13[[#This Row],[Age]]&gt;=46,Table13[[#This Row],[Age]]&lt;=55),1,0)</f>
        <v>0</v>
      </c>
      <c r="AY782">
        <f>IF(AND(Table13[[#This Row],[Age]]&gt;=56,Table13[[#This Row],[Age]]&lt;=67),1,0)</f>
        <v>0</v>
      </c>
      <c r="AZ782" t="s">
        <v>24</v>
      </c>
      <c r="BA782">
        <f>IF(Table13[[#This Row],[Marital Status]]="Married",1,0)</f>
        <v>0</v>
      </c>
      <c r="BB782">
        <f>IF(Table13[[#This Row],[Marital Status]]="Single",1,0)</f>
        <v>1</v>
      </c>
      <c r="BC782" t="s">
        <v>28</v>
      </c>
      <c r="BD782">
        <f>IF(Table13[[#This Row],[gender]]="Male",1,0)</f>
        <v>0</v>
      </c>
      <c r="BE782">
        <f>IF(Table13[[#This Row],[gender]]="Female",1,0)</f>
        <v>1</v>
      </c>
      <c r="BF782" t="s">
        <v>19</v>
      </c>
      <c r="BG782">
        <f>IF(Table13[[#This Row],[Highest level of Education]]="Did not attend school",1,0)</f>
        <v>0</v>
      </c>
      <c r="BH782">
        <f>IF(Table13[[#This Row],[Highest level of Education]]="K12 completed",1,0)</f>
        <v>0</v>
      </c>
      <c r="BI782">
        <f>IF(Table13[[#This Row],[Highest level of Education]]="High School Completed",1,0)</f>
        <v>0</v>
      </c>
      <c r="BJ782">
        <f>IF(Table13[[#This Row],[Highest level of Education]]="Technical Diploma/Partially completed College",1,0)</f>
        <v>0</v>
      </c>
      <c r="BK782">
        <f>IF(Table13[[#This Row],[Highest level of Education]]="University/College Degree",1,0)</f>
        <v>1</v>
      </c>
      <c r="BL782">
        <f>IF(Table13[[#This Row],[Highest level of Education]]="Post-graduate education",1,0)</f>
        <v>0</v>
      </c>
      <c r="BM782">
        <v>0</v>
      </c>
      <c r="BN782">
        <v>1</v>
      </c>
      <c r="BO782">
        <v>3</v>
      </c>
      <c r="BP782">
        <f>IF(Table13[[#This Row],[Monthly_Income 1_5500 2_8000 3_11000 4_15000 5_20000 6_27000 7_35000 8_5000 9_51000 98_0]]=1,1,0)</f>
        <v>0</v>
      </c>
      <c r="BQ782">
        <f>IF(Table13[[#This Row],[Monthly_Income 1_5500 2_8000 3_11000 4_15000 5_20000 6_27000 7_35000 8_5000 9_51000 98_0]]=2,1,0)</f>
        <v>0</v>
      </c>
      <c r="BR782">
        <f>IF(Table13[[#This Row],[Monthly_Income 1_5500 2_8000 3_11000 4_15000 5_20000 6_27000 7_35000 8_5000 9_51000 98_0]]=3,1,0)</f>
        <v>1</v>
      </c>
      <c r="BS782">
        <f>IF(Table13[[#This Row],[Monthly_Income 1_5500 2_8000 3_11000 4_15000 5_20000 6_27000 7_35000 8_5000 9_51000 98_0]]=4,1,0)</f>
        <v>0</v>
      </c>
      <c r="BT782">
        <f>IF(Table13[[#This Row],[Monthly_Income 1_5500 2_8000 3_11000 4_15000 5_20000 6_27000 7_35000 8_5000 9_51000 98_0]]=5,1,0)</f>
        <v>0</v>
      </c>
      <c r="BU782">
        <f>IF(Table13[[#This Row],[Monthly_Income 1_5500 2_8000 3_11000 4_15000 5_20000 6_27000 7_35000 8_5000 9_51000 98_0]]=6,1,0)</f>
        <v>0</v>
      </c>
      <c r="BV782">
        <f>IF(Table13[[#This Row],[Monthly_Income 1_5500 2_8000 3_11000 4_15000 5_20000 6_27000 7_35000 8_5000 9_51000 98_0]]=7,1,0)</f>
        <v>0</v>
      </c>
      <c r="BW782">
        <f>IF(Table13[[#This Row],[Monthly_Income 1_5500 2_8000 3_11000 4_15000 5_20000 6_27000 7_35000 8_5000 9_51000 98_0]]=8,1,0)</f>
        <v>0</v>
      </c>
      <c r="BX782">
        <f>IF(Table13[[#This Row],[Monthly_Income 1_5500 2_8000 3_11000 4_15000 5_20000 6_27000 7_35000 8_5000 9_51000 98_0]]=9,1,0)</f>
        <v>0</v>
      </c>
      <c r="BY782">
        <f>IF(Table13[[#This Row],[Monthly_Income 1_5500 2_8000 3_11000 4_15000 5_20000 6_27000 7_35000 8_5000 9_51000 98_0]]=98,1,0)</f>
        <v>0</v>
      </c>
      <c r="BZ782">
        <v>6</v>
      </c>
      <c r="CA782">
        <f>IF(Table13[[#This Row],[Monthly_Household_Income]]=1,1,0)</f>
        <v>0</v>
      </c>
      <c r="CB782">
        <f>IF(Table13[[#This Row],[Monthly_Household_Income]]=2,1,0)</f>
        <v>0</v>
      </c>
      <c r="CC782">
        <f>IF(Table13[[#This Row],[Monthly_Household_Income]]=3,1,0)</f>
        <v>0</v>
      </c>
      <c r="CD782">
        <f>IF(Table13[[#This Row],[Monthly_Household_Income]]=4,1,0)</f>
        <v>0</v>
      </c>
      <c r="CE782">
        <f>IF(Table13[[#This Row],[Monthly_Household_Income]]=5,1,0)</f>
        <v>0</v>
      </c>
      <c r="CF782">
        <f>IF(Table13[[#This Row],[Monthly_Household_Income]]=6,1,0)</f>
        <v>1</v>
      </c>
      <c r="CG782">
        <f>IF(Table13[[#This Row],[Monthly_Household_Income]]=7,1,0)</f>
        <v>0</v>
      </c>
      <c r="CH782">
        <f>IF(Table13[[#This Row],[Monthly_Household_Income]]=8,1,0)</f>
        <v>0</v>
      </c>
      <c r="CI782">
        <f>IF(Table13[[#This Row],[Monthly_Household_Income]]=9,1,0)</f>
        <v>0</v>
      </c>
      <c r="CJ782">
        <f>IF(Table13[[#This Row],[Monthly_Household_Income]]=98,1,0)</f>
        <v>0</v>
      </c>
    </row>
    <row r="783" spans="1:88">
      <c r="A783">
        <v>2821</v>
      </c>
      <c r="B783" s="1">
        <v>42989</v>
      </c>
      <c r="C783" t="s">
        <v>8</v>
      </c>
      <c r="D783">
        <v>7</v>
      </c>
      <c r="E783">
        <v>9</v>
      </c>
      <c r="F783">
        <v>9</v>
      </c>
      <c r="G783">
        <v>7</v>
      </c>
      <c r="H783">
        <v>8</v>
      </c>
      <c r="I783">
        <v>7</v>
      </c>
      <c r="J783" t="s">
        <v>15</v>
      </c>
      <c r="K783">
        <v>7</v>
      </c>
      <c r="L783">
        <v>9</v>
      </c>
      <c r="M783">
        <v>8</v>
      </c>
      <c r="N783">
        <v>8</v>
      </c>
      <c r="O783">
        <v>6</v>
      </c>
      <c r="P783">
        <v>8</v>
      </c>
      <c r="Q783">
        <v>8</v>
      </c>
      <c r="R783">
        <v>6</v>
      </c>
      <c r="S783">
        <v>8</v>
      </c>
      <c r="T783">
        <v>7</v>
      </c>
      <c r="U783">
        <v>7</v>
      </c>
      <c r="V783">
        <v>8</v>
      </c>
      <c r="W783">
        <v>7</v>
      </c>
      <c r="X783">
        <v>7</v>
      </c>
      <c r="Y783">
        <v>9</v>
      </c>
      <c r="Z783">
        <v>7</v>
      </c>
      <c r="AA783">
        <v>9</v>
      </c>
      <c r="AB783">
        <v>0</v>
      </c>
      <c r="AC783">
        <v>2</v>
      </c>
      <c r="AD783">
        <f>IF(Table13[[#This Row],[payment]]=1,1,0)</f>
        <v>0</v>
      </c>
      <c r="AE783">
        <f>IF(Table13[[#This Row],[payment]]=2,1,0)</f>
        <v>1</v>
      </c>
      <c r="AF783">
        <f>IF(Table13[[#This Row],[payment]]=3,1,0)</f>
        <v>0</v>
      </c>
      <c r="AG783">
        <v>1</v>
      </c>
      <c r="AH783">
        <f>IF(Table13[[#This Row],[method_payment]]=1,1,0)</f>
        <v>1</v>
      </c>
      <c r="AI783">
        <f>IF(Table13[[#This Row],[method_payment]]=2,1,0)</f>
        <v>0</v>
      </c>
      <c r="AJ783">
        <f>IF(Table13[[#This Row],[method_payment]]=3,1,0)</f>
        <v>0</v>
      </c>
      <c r="AK783">
        <f>IF(Table13[[#This Row],[method_payment]]=5,1,0)</f>
        <v>0</v>
      </c>
      <c r="AL783">
        <f>IF(Table13[[#This Row],[method_payment]]=6,1,0)</f>
        <v>0</v>
      </c>
      <c r="AM783" t="s">
        <v>16</v>
      </c>
      <c r="AN783" t="s">
        <v>15</v>
      </c>
      <c r="AO783">
        <v>2</v>
      </c>
      <c r="AP783" s="2">
        <v>278.23</v>
      </c>
      <c r="AQ783" s="3">
        <f>IF(AND(Table13[[#This Row],[Average_amount_spent_per_visit_last_3_months]]&gt;=1,Table13[[#This Row],[Average_amount_spent_per_visit_last_3_months]]&lt;=999),1,0)</f>
        <v>1</v>
      </c>
      <c r="AR783" s="3">
        <f>IF(AND(Table13[[#This Row],[Average_amount_spent_per_visit_last_3_months]]&gt;=1000,Table13[[#This Row],[Average_amount_spent_per_visit_last_3_months]]&lt;=6700),1,0)</f>
        <v>0</v>
      </c>
      <c r="AS783">
        <v>1</v>
      </c>
      <c r="AT783">
        <v>35</v>
      </c>
      <c r="AU783">
        <f>IF(AND(Table13[[#This Row],[Age]]&gt;=18,Table13[[#This Row],[Age]]&lt;=25),1,0)</f>
        <v>0</v>
      </c>
      <c r="AV783">
        <f>IF(AND(Table13[[#This Row],[Age]]&gt;=26,Table13[[#This Row],[Age]]&lt;=35),1,0)</f>
        <v>1</v>
      </c>
      <c r="AW783">
        <f>IF(AND(Table13[[#This Row],[Age]]&gt;=36,Table13[[#This Row],[Age]]&lt;=45),1,0)</f>
        <v>0</v>
      </c>
      <c r="AX783">
        <f>IF(AND(Table13[[#This Row],[Age]]&gt;=46,Table13[[#This Row],[Age]]&lt;=55),1,0)</f>
        <v>0</v>
      </c>
      <c r="AY783">
        <f>IF(AND(Table13[[#This Row],[Age]]&gt;=56,Table13[[#This Row],[Age]]&lt;=67),1,0)</f>
        <v>0</v>
      </c>
      <c r="AZ783" t="s">
        <v>25</v>
      </c>
      <c r="BA783">
        <f>IF(Table13[[#This Row],[Marital Status]]="Married",1,0)</f>
        <v>1</v>
      </c>
      <c r="BB783">
        <f>IF(Table13[[#This Row],[Marital Status]]="Single",1,0)</f>
        <v>0</v>
      </c>
      <c r="BC783" t="s">
        <v>28</v>
      </c>
      <c r="BD783">
        <f>IF(Table13[[#This Row],[gender]]="Male",1,0)</f>
        <v>0</v>
      </c>
      <c r="BE783">
        <f>IF(Table13[[#This Row],[gender]]="Female",1,0)</f>
        <v>1</v>
      </c>
      <c r="BF783" t="s">
        <v>20</v>
      </c>
      <c r="BG783">
        <f>IF(Table13[[#This Row],[Highest level of Education]]="Did not attend school",1,0)</f>
        <v>0</v>
      </c>
      <c r="BH783">
        <f>IF(Table13[[#This Row],[Highest level of Education]]="K12 completed",1,0)</f>
        <v>0</v>
      </c>
      <c r="BI783">
        <f>IF(Table13[[#This Row],[Highest level of Education]]="High School Completed",1,0)</f>
        <v>1</v>
      </c>
      <c r="BJ783">
        <f>IF(Table13[[#This Row],[Highest level of Education]]="Technical Diploma/Partially completed College",1,0)</f>
        <v>0</v>
      </c>
      <c r="BK783">
        <f>IF(Table13[[#This Row],[Highest level of Education]]="University/College Degree",1,0)</f>
        <v>0</v>
      </c>
      <c r="BL783">
        <f>IF(Table13[[#This Row],[Highest level of Education]]="Post-graduate education",1,0)</f>
        <v>0</v>
      </c>
      <c r="BM783">
        <v>3</v>
      </c>
      <c r="BN783">
        <v>3</v>
      </c>
      <c r="BO783" t="s">
        <v>1</v>
      </c>
      <c r="BP783">
        <f>IF(Table13[[#This Row],[Monthly_Income 1_5500 2_8000 3_11000 4_15000 5_20000 6_27000 7_35000 8_5000 9_51000 98_0]]=1,1,0)</f>
        <v>0</v>
      </c>
      <c r="BQ783">
        <f>IF(Table13[[#This Row],[Monthly_Income 1_5500 2_8000 3_11000 4_15000 5_20000 6_27000 7_35000 8_5000 9_51000 98_0]]=2,1,0)</f>
        <v>0</v>
      </c>
      <c r="BR783">
        <f>IF(Table13[[#This Row],[Monthly_Income 1_5500 2_8000 3_11000 4_15000 5_20000 6_27000 7_35000 8_5000 9_51000 98_0]]=3,1,0)</f>
        <v>0</v>
      </c>
      <c r="BS783">
        <f>IF(Table13[[#This Row],[Monthly_Income 1_5500 2_8000 3_11000 4_15000 5_20000 6_27000 7_35000 8_5000 9_51000 98_0]]=4,1,0)</f>
        <v>0</v>
      </c>
      <c r="BT783">
        <f>IF(Table13[[#This Row],[Monthly_Income 1_5500 2_8000 3_11000 4_15000 5_20000 6_27000 7_35000 8_5000 9_51000 98_0]]=5,1,0)</f>
        <v>0</v>
      </c>
      <c r="BU783">
        <f>IF(Table13[[#This Row],[Monthly_Income 1_5500 2_8000 3_11000 4_15000 5_20000 6_27000 7_35000 8_5000 9_51000 98_0]]=6,1,0)</f>
        <v>0</v>
      </c>
      <c r="BV783">
        <f>IF(Table13[[#This Row],[Monthly_Income 1_5500 2_8000 3_11000 4_15000 5_20000 6_27000 7_35000 8_5000 9_51000 98_0]]=7,1,0)</f>
        <v>0</v>
      </c>
      <c r="BW783">
        <f>IF(Table13[[#This Row],[Monthly_Income 1_5500 2_8000 3_11000 4_15000 5_20000 6_27000 7_35000 8_5000 9_51000 98_0]]=8,1,0)</f>
        <v>0</v>
      </c>
      <c r="BX783">
        <f>IF(Table13[[#This Row],[Monthly_Income 1_5500 2_8000 3_11000 4_15000 5_20000 6_27000 7_35000 8_5000 9_51000 98_0]]=9,1,0)</f>
        <v>0</v>
      </c>
      <c r="BY783">
        <f>IF(Table13[[#This Row],[Monthly_Income 1_5500 2_8000 3_11000 4_15000 5_20000 6_27000 7_35000 8_5000 9_51000 98_0]]=98,1,0)</f>
        <v>0</v>
      </c>
      <c r="BZ783">
        <v>7</v>
      </c>
      <c r="CA783">
        <f>IF(Table13[[#This Row],[Monthly_Household_Income]]=1,1,0)</f>
        <v>0</v>
      </c>
      <c r="CB783">
        <f>IF(Table13[[#This Row],[Monthly_Household_Income]]=2,1,0)</f>
        <v>0</v>
      </c>
      <c r="CC783">
        <f>IF(Table13[[#This Row],[Monthly_Household_Income]]=3,1,0)</f>
        <v>0</v>
      </c>
      <c r="CD783">
        <f>IF(Table13[[#This Row],[Monthly_Household_Income]]=4,1,0)</f>
        <v>0</v>
      </c>
      <c r="CE783">
        <f>IF(Table13[[#This Row],[Monthly_Household_Income]]=5,1,0)</f>
        <v>0</v>
      </c>
      <c r="CF783">
        <f>IF(Table13[[#This Row],[Monthly_Household_Income]]=6,1,0)</f>
        <v>0</v>
      </c>
      <c r="CG783">
        <f>IF(Table13[[#This Row],[Monthly_Household_Income]]=7,1,0)</f>
        <v>1</v>
      </c>
      <c r="CH783">
        <f>IF(Table13[[#This Row],[Monthly_Household_Income]]=8,1,0)</f>
        <v>0</v>
      </c>
      <c r="CI783">
        <f>IF(Table13[[#This Row],[Monthly_Household_Income]]=9,1,0)</f>
        <v>0</v>
      </c>
      <c r="CJ783">
        <f>IF(Table13[[#This Row],[Monthly_Household_Income]]=98,1,0)</f>
        <v>0</v>
      </c>
    </row>
    <row r="784" spans="1:88">
      <c r="A784">
        <v>2825</v>
      </c>
      <c r="B784" s="1">
        <v>42977</v>
      </c>
      <c r="C784" t="s">
        <v>2</v>
      </c>
      <c r="D784">
        <v>9</v>
      </c>
      <c r="E784">
        <v>8</v>
      </c>
      <c r="F784">
        <v>7</v>
      </c>
      <c r="G784">
        <v>7</v>
      </c>
      <c r="H784">
        <v>8</v>
      </c>
      <c r="I784">
        <v>7</v>
      </c>
      <c r="J784" t="s">
        <v>15</v>
      </c>
      <c r="K784">
        <v>8</v>
      </c>
      <c r="L784">
        <v>9</v>
      </c>
      <c r="M784">
        <v>9</v>
      </c>
      <c r="N784">
        <v>9</v>
      </c>
      <c r="O784">
        <v>8</v>
      </c>
      <c r="P784">
        <v>7</v>
      </c>
      <c r="Q784">
        <v>8</v>
      </c>
      <c r="R784">
        <v>7</v>
      </c>
      <c r="S784">
        <v>8</v>
      </c>
      <c r="T784">
        <v>8</v>
      </c>
      <c r="U784">
        <v>7</v>
      </c>
      <c r="V784">
        <v>9</v>
      </c>
      <c r="W784">
        <v>7</v>
      </c>
      <c r="X784">
        <v>8</v>
      </c>
      <c r="Y784">
        <v>8</v>
      </c>
      <c r="Z784">
        <v>8</v>
      </c>
      <c r="AA784">
        <v>7</v>
      </c>
      <c r="AB784">
        <v>8</v>
      </c>
      <c r="AC784">
        <v>3</v>
      </c>
      <c r="AD784">
        <f>IF(Table13[[#This Row],[payment]]=1,1,0)</f>
        <v>0</v>
      </c>
      <c r="AE784">
        <f>IF(Table13[[#This Row],[payment]]=2,1,0)</f>
        <v>0</v>
      </c>
      <c r="AF784">
        <f>IF(Table13[[#This Row],[payment]]=3,1,0)</f>
        <v>1</v>
      </c>
      <c r="AG784">
        <v>1</v>
      </c>
      <c r="AH784">
        <f>IF(Table13[[#This Row],[method_payment]]=1,1,0)</f>
        <v>1</v>
      </c>
      <c r="AI784">
        <f>IF(Table13[[#This Row],[method_payment]]=2,1,0)</f>
        <v>0</v>
      </c>
      <c r="AJ784">
        <f>IF(Table13[[#This Row],[method_payment]]=3,1,0)</f>
        <v>0</v>
      </c>
      <c r="AK784">
        <f>IF(Table13[[#This Row],[method_payment]]=5,1,0)</f>
        <v>0</v>
      </c>
      <c r="AL784">
        <f>IF(Table13[[#This Row],[method_payment]]=6,1,0)</f>
        <v>0</v>
      </c>
      <c r="AM784" t="s">
        <v>16</v>
      </c>
      <c r="AN784" t="s">
        <v>16</v>
      </c>
      <c r="AO784">
        <v>1</v>
      </c>
      <c r="AP784" s="2">
        <v>543.70000000000005</v>
      </c>
      <c r="AQ784" s="3">
        <f>IF(AND(Table13[[#This Row],[Average_amount_spent_per_visit_last_3_months]]&gt;=1,Table13[[#This Row],[Average_amount_spent_per_visit_last_3_months]]&lt;=999),1,0)</f>
        <v>1</v>
      </c>
      <c r="AR784" s="3">
        <f>IF(AND(Table13[[#This Row],[Average_amount_spent_per_visit_last_3_months]]&gt;=1000,Table13[[#This Row],[Average_amount_spent_per_visit_last_3_months]]&lt;=6700),1,0)</f>
        <v>0</v>
      </c>
      <c r="AS784">
        <v>2</v>
      </c>
      <c r="AT784">
        <v>23</v>
      </c>
      <c r="AU784">
        <f>IF(AND(Table13[[#This Row],[Age]]&gt;=18,Table13[[#This Row],[Age]]&lt;=25),1,0)</f>
        <v>1</v>
      </c>
      <c r="AV784">
        <f>IF(AND(Table13[[#This Row],[Age]]&gt;=26,Table13[[#This Row],[Age]]&lt;=35),1,0)</f>
        <v>0</v>
      </c>
      <c r="AW784">
        <f>IF(AND(Table13[[#This Row],[Age]]&gt;=36,Table13[[#This Row],[Age]]&lt;=45),1,0)</f>
        <v>0</v>
      </c>
      <c r="AX784">
        <f>IF(AND(Table13[[#This Row],[Age]]&gt;=46,Table13[[#This Row],[Age]]&lt;=55),1,0)</f>
        <v>0</v>
      </c>
      <c r="AY784">
        <f>IF(AND(Table13[[#This Row],[Age]]&gt;=56,Table13[[#This Row],[Age]]&lt;=67),1,0)</f>
        <v>0</v>
      </c>
      <c r="AZ784" t="s">
        <v>24</v>
      </c>
      <c r="BA784">
        <f>IF(Table13[[#This Row],[Marital Status]]="Married",1,0)</f>
        <v>0</v>
      </c>
      <c r="BB784">
        <f>IF(Table13[[#This Row],[Marital Status]]="Single",1,0)</f>
        <v>1</v>
      </c>
      <c r="BC784" t="s">
        <v>28</v>
      </c>
      <c r="BD784">
        <f>IF(Table13[[#This Row],[gender]]="Male",1,0)</f>
        <v>0</v>
      </c>
      <c r="BE784">
        <f>IF(Table13[[#This Row],[gender]]="Female",1,0)</f>
        <v>1</v>
      </c>
      <c r="BF784" t="s">
        <v>23</v>
      </c>
      <c r="BG784">
        <f>IF(Table13[[#This Row],[Highest level of Education]]="Did not attend school",1,0)</f>
        <v>0</v>
      </c>
      <c r="BH784">
        <f>IF(Table13[[#This Row],[Highest level of Education]]="K12 completed",1,0)</f>
        <v>0</v>
      </c>
      <c r="BI784">
        <f>IF(Table13[[#This Row],[Highest level of Education]]="High School Completed",1,0)</f>
        <v>0</v>
      </c>
      <c r="BJ784">
        <f>IF(Table13[[#This Row],[Highest level of Education]]="Technical Diploma/Partially completed College",1,0)</f>
        <v>1</v>
      </c>
      <c r="BK784">
        <f>IF(Table13[[#This Row],[Highest level of Education]]="University/College Degree",1,0)</f>
        <v>0</v>
      </c>
      <c r="BL784">
        <f>IF(Table13[[#This Row],[Highest level of Education]]="Post-graduate education",1,0)</f>
        <v>0</v>
      </c>
      <c r="BM784">
        <v>0</v>
      </c>
      <c r="BN784">
        <v>1</v>
      </c>
      <c r="BO784">
        <v>2</v>
      </c>
      <c r="BP784">
        <f>IF(Table13[[#This Row],[Monthly_Income 1_5500 2_8000 3_11000 4_15000 5_20000 6_27000 7_35000 8_5000 9_51000 98_0]]=1,1,0)</f>
        <v>0</v>
      </c>
      <c r="BQ784">
        <f>IF(Table13[[#This Row],[Monthly_Income 1_5500 2_8000 3_11000 4_15000 5_20000 6_27000 7_35000 8_5000 9_51000 98_0]]=2,1,0)</f>
        <v>1</v>
      </c>
      <c r="BR784">
        <f>IF(Table13[[#This Row],[Monthly_Income 1_5500 2_8000 3_11000 4_15000 5_20000 6_27000 7_35000 8_5000 9_51000 98_0]]=3,1,0)</f>
        <v>0</v>
      </c>
      <c r="BS784">
        <f>IF(Table13[[#This Row],[Monthly_Income 1_5500 2_8000 3_11000 4_15000 5_20000 6_27000 7_35000 8_5000 9_51000 98_0]]=4,1,0)</f>
        <v>0</v>
      </c>
      <c r="BT784">
        <f>IF(Table13[[#This Row],[Monthly_Income 1_5500 2_8000 3_11000 4_15000 5_20000 6_27000 7_35000 8_5000 9_51000 98_0]]=5,1,0)</f>
        <v>0</v>
      </c>
      <c r="BU784">
        <f>IF(Table13[[#This Row],[Monthly_Income 1_5500 2_8000 3_11000 4_15000 5_20000 6_27000 7_35000 8_5000 9_51000 98_0]]=6,1,0)</f>
        <v>0</v>
      </c>
      <c r="BV784">
        <f>IF(Table13[[#This Row],[Monthly_Income 1_5500 2_8000 3_11000 4_15000 5_20000 6_27000 7_35000 8_5000 9_51000 98_0]]=7,1,0)</f>
        <v>0</v>
      </c>
      <c r="BW784">
        <f>IF(Table13[[#This Row],[Monthly_Income 1_5500 2_8000 3_11000 4_15000 5_20000 6_27000 7_35000 8_5000 9_51000 98_0]]=8,1,0)</f>
        <v>0</v>
      </c>
      <c r="BX784">
        <f>IF(Table13[[#This Row],[Monthly_Income 1_5500 2_8000 3_11000 4_15000 5_20000 6_27000 7_35000 8_5000 9_51000 98_0]]=9,1,0)</f>
        <v>0</v>
      </c>
      <c r="BY784">
        <f>IF(Table13[[#This Row],[Monthly_Income 1_5500 2_8000 3_11000 4_15000 5_20000 6_27000 7_35000 8_5000 9_51000 98_0]]=98,1,0)</f>
        <v>0</v>
      </c>
      <c r="BZ784">
        <v>97</v>
      </c>
      <c r="CA784">
        <f>IF(Table13[[#This Row],[Monthly_Household_Income]]=1,1,0)</f>
        <v>0</v>
      </c>
      <c r="CB784">
        <f>IF(Table13[[#This Row],[Monthly_Household_Income]]=2,1,0)</f>
        <v>0</v>
      </c>
      <c r="CC784">
        <f>IF(Table13[[#This Row],[Monthly_Household_Income]]=3,1,0)</f>
        <v>0</v>
      </c>
      <c r="CD784">
        <f>IF(Table13[[#This Row],[Monthly_Household_Income]]=4,1,0)</f>
        <v>0</v>
      </c>
      <c r="CE784">
        <f>IF(Table13[[#This Row],[Monthly_Household_Income]]=5,1,0)</f>
        <v>0</v>
      </c>
      <c r="CF784">
        <f>IF(Table13[[#This Row],[Monthly_Household_Income]]=6,1,0)</f>
        <v>0</v>
      </c>
      <c r="CG784">
        <f>IF(Table13[[#This Row],[Monthly_Household_Income]]=7,1,0)</f>
        <v>0</v>
      </c>
      <c r="CH784">
        <f>IF(Table13[[#This Row],[Monthly_Household_Income]]=8,1,0)</f>
        <v>0</v>
      </c>
      <c r="CI784">
        <f>IF(Table13[[#This Row],[Monthly_Household_Income]]=9,1,0)</f>
        <v>0</v>
      </c>
      <c r="CJ784">
        <f>IF(Table13[[#This Row],[Monthly_Household_Income]]=98,1,0)</f>
        <v>0</v>
      </c>
    </row>
    <row r="785" spans="1:88">
      <c r="A785">
        <v>2836</v>
      </c>
      <c r="B785" s="1">
        <v>43161</v>
      </c>
      <c r="C785" t="s">
        <v>38</v>
      </c>
      <c r="D785">
        <v>9</v>
      </c>
      <c r="E785">
        <v>10</v>
      </c>
      <c r="F785">
        <v>9</v>
      </c>
      <c r="G785">
        <v>10</v>
      </c>
      <c r="H785">
        <v>9</v>
      </c>
      <c r="I785">
        <v>10</v>
      </c>
      <c r="J785" t="s">
        <v>16</v>
      </c>
      <c r="K785">
        <v>10</v>
      </c>
      <c r="L785">
        <v>9</v>
      </c>
      <c r="M785">
        <v>10</v>
      </c>
      <c r="N785">
        <v>10</v>
      </c>
      <c r="O785">
        <v>9</v>
      </c>
      <c r="P785">
        <v>10</v>
      </c>
      <c r="Q785">
        <v>9</v>
      </c>
      <c r="R785">
        <v>9</v>
      </c>
      <c r="S785">
        <v>9</v>
      </c>
      <c r="T785">
        <v>10</v>
      </c>
      <c r="U785">
        <v>10</v>
      </c>
      <c r="V785">
        <v>9</v>
      </c>
      <c r="W785">
        <v>10</v>
      </c>
      <c r="X785">
        <v>10</v>
      </c>
      <c r="Y785">
        <v>9</v>
      </c>
      <c r="Z785">
        <v>9</v>
      </c>
      <c r="AA785">
        <v>10</v>
      </c>
      <c r="AB785">
        <v>9</v>
      </c>
      <c r="AC785">
        <v>2</v>
      </c>
      <c r="AD785">
        <f>IF(Table13[[#This Row],[payment]]=1,1,0)</f>
        <v>0</v>
      </c>
      <c r="AE785">
        <f>IF(Table13[[#This Row],[payment]]=2,1,0)</f>
        <v>1</v>
      </c>
      <c r="AF785">
        <f>IF(Table13[[#This Row],[payment]]=3,1,0)</f>
        <v>0</v>
      </c>
      <c r="AG785">
        <v>2</v>
      </c>
      <c r="AH785">
        <f>IF(Table13[[#This Row],[method_payment]]=1,1,0)</f>
        <v>0</v>
      </c>
      <c r="AI785">
        <f>IF(Table13[[#This Row],[method_payment]]=2,1,0)</f>
        <v>1</v>
      </c>
      <c r="AJ785">
        <f>IF(Table13[[#This Row],[method_payment]]=3,1,0)</f>
        <v>0</v>
      </c>
      <c r="AK785">
        <f>IF(Table13[[#This Row],[method_payment]]=5,1,0)</f>
        <v>0</v>
      </c>
      <c r="AL785">
        <f>IF(Table13[[#This Row],[method_payment]]=6,1,0)</f>
        <v>0</v>
      </c>
      <c r="AM785" t="s">
        <v>16</v>
      </c>
      <c r="AN785" t="s">
        <v>16</v>
      </c>
      <c r="AO785">
        <v>1</v>
      </c>
      <c r="AP785" s="2">
        <v>1186.27</v>
      </c>
      <c r="AQ785" s="3">
        <f>IF(AND(Table13[[#This Row],[Average_amount_spent_per_visit_last_3_months]]&gt;=1,Table13[[#This Row],[Average_amount_spent_per_visit_last_3_months]]&lt;=999),1,0)</f>
        <v>0</v>
      </c>
      <c r="AR785" s="3">
        <f>IF(AND(Table13[[#This Row],[Average_amount_spent_per_visit_last_3_months]]&gt;=1000,Table13[[#This Row],[Average_amount_spent_per_visit_last_3_months]]&lt;=6700),1,0)</f>
        <v>1</v>
      </c>
      <c r="AS785">
        <v>1</v>
      </c>
      <c r="AT785">
        <v>29</v>
      </c>
      <c r="AU785">
        <f>IF(AND(Table13[[#This Row],[Age]]&gt;=18,Table13[[#This Row],[Age]]&lt;=25),1,0)</f>
        <v>0</v>
      </c>
      <c r="AV785">
        <f>IF(AND(Table13[[#This Row],[Age]]&gt;=26,Table13[[#This Row],[Age]]&lt;=35),1,0)</f>
        <v>1</v>
      </c>
      <c r="AW785">
        <f>IF(AND(Table13[[#This Row],[Age]]&gt;=36,Table13[[#This Row],[Age]]&lt;=45),1,0)</f>
        <v>0</v>
      </c>
      <c r="AX785">
        <f>IF(AND(Table13[[#This Row],[Age]]&gt;=46,Table13[[#This Row],[Age]]&lt;=55),1,0)</f>
        <v>0</v>
      </c>
      <c r="AY785">
        <f>IF(AND(Table13[[#This Row],[Age]]&gt;=56,Table13[[#This Row],[Age]]&lt;=67),1,0)</f>
        <v>0</v>
      </c>
      <c r="AZ785" t="s">
        <v>24</v>
      </c>
      <c r="BA785">
        <f>IF(Table13[[#This Row],[Marital Status]]="Married",1,0)</f>
        <v>0</v>
      </c>
      <c r="BB785">
        <f>IF(Table13[[#This Row],[Marital Status]]="Single",1,0)</f>
        <v>1</v>
      </c>
      <c r="BC785" t="s">
        <v>27</v>
      </c>
      <c r="BD785">
        <f>IF(Table13[[#This Row],[gender]]="Male",1,0)</f>
        <v>1</v>
      </c>
      <c r="BE785">
        <f>IF(Table13[[#This Row],[gender]]="Female",1,0)</f>
        <v>0</v>
      </c>
      <c r="BF785" t="s">
        <v>20</v>
      </c>
      <c r="BG785">
        <f>IF(Table13[[#This Row],[Highest level of Education]]="Did not attend school",1,0)</f>
        <v>0</v>
      </c>
      <c r="BH785">
        <f>IF(Table13[[#This Row],[Highest level of Education]]="K12 completed",1,0)</f>
        <v>0</v>
      </c>
      <c r="BI785">
        <f>IF(Table13[[#This Row],[Highest level of Education]]="High School Completed",1,0)</f>
        <v>1</v>
      </c>
      <c r="BJ785">
        <f>IF(Table13[[#This Row],[Highest level of Education]]="Technical Diploma/Partially completed College",1,0)</f>
        <v>0</v>
      </c>
      <c r="BK785">
        <f>IF(Table13[[#This Row],[Highest level of Education]]="University/College Degree",1,0)</f>
        <v>0</v>
      </c>
      <c r="BL785">
        <f>IF(Table13[[#This Row],[Highest level of Education]]="Post-graduate education",1,0)</f>
        <v>0</v>
      </c>
      <c r="BM785">
        <v>0</v>
      </c>
      <c r="BN785">
        <v>1</v>
      </c>
      <c r="BO785">
        <v>2</v>
      </c>
      <c r="BP785">
        <f>IF(Table13[[#This Row],[Monthly_Income 1_5500 2_8000 3_11000 4_15000 5_20000 6_27000 7_35000 8_5000 9_51000 98_0]]=1,1,0)</f>
        <v>0</v>
      </c>
      <c r="BQ785">
        <f>IF(Table13[[#This Row],[Monthly_Income 1_5500 2_8000 3_11000 4_15000 5_20000 6_27000 7_35000 8_5000 9_51000 98_0]]=2,1,0)</f>
        <v>1</v>
      </c>
      <c r="BR785">
        <f>IF(Table13[[#This Row],[Monthly_Income 1_5500 2_8000 3_11000 4_15000 5_20000 6_27000 7_35000 8_5000 9_51000 98_0]]=3,1,0)</f>
        <v>0</v>
      </c>
      <c r="BS785">
        <f>IF(Table13[[#This Row],[Monthly_Income 1_5500 2_8000 3_11000 4_15000 5_20000 6_27000 7_35000 8_5000 9_51000 98_0]]=4,1,0)</f>
        <v>0</v>
      </c>
      <c r="BT785">
        <f>IF(Table13[[#This Row],[Monthly_Income 1_5500 2_8000 3_11000 4_15000 5_20000 6_27000 7_35000 8_5000 9_51000 98_0]]=5,1,0)</f>
        <v>0</v>
      </c>
      <c r="BU785">
        <f>IF(Table13[[#This Row],[Monthly_Income 1_5500 2_8000 3_11000 4_15000 5_20000 6_27000 7_35000 8_5000 9_51000 98_0]]=6,1,0)</f>
        <v>0</v>
      </c>
      <c r="BV785">
        <f>IF(Table13[[#This Row],[Monthly_Income 1_5500 2_8000 3_11000 4_15000 5_20000 6_27000 7_35000 8_5000 9_51000 98_0]]=7,1,0)</f>
        <v>0</v>
      </c>
      <c r="BW785">
        <f>IF(Table13[[#This Row],[Monthly_Income 1_5500 2_8000 3_11000 4_15000 5_20000 6_27000 7_35000 8_5000 9_51000 98_0]]=8,1,0)</f>
        <v>0</v>
      </c>
      <c r="BX785">
        <f>IF(Table13[[#This Row],[Monthly_Income 1_5500 2_8000 3_11000 4_15000 5_20000 6_27000 7_35000 8_5000 9_51000 98_0]]=9,1,0)</f>
        <v>0</v>
      </c>
      <c r="BY785">
        <f>IF(Table13[[#This Row],[Monthly_Income 1_5500 2_8000 3_11000 4_15000 5_20000 6_27000 7_35000 8_5000 9_51000 98_0]]=98,1,0)</f>
        <v>0</v>
      </c>
      <c r="BZ785">
        <v>5</v>
      </c>
      <c r="CA785">
        <f>IF(Table13[[#This Row],[Monthly_Household_Income]]=1,1,0)</f>
        <v>0</v>
      </c>
      <c r="CB785">
        <f>IF(Table13[[#This Row],[Monthly_Household_Income]]=2,1,0)</f>
        <v>0</v>
      </c>
      <c r="CC785">
        <f>IF(Table13[[#This Row],[Monthly_Household_Income]]=3,1,0)</f>
        <v>0</v>
      </c>
      <c r="CD785">
        <f>IF(Table13[[#This Row],[Monthly_Household_Income]]=4,1,0)</f>
        <v>0</v>
      </c>
      <c r="CE785">
        <f>IF(Table13[[#This Row],[Monthly_Household_Income]]=5,1,0)</f>
        <v>1</v>
      </c>
      <c r="CF785">
        <f>IF(Table13[[#This Row],[Monthly_Household_Income]]=6,1,0)</f>
        <v>0</v>
      </c>
      <c r="CG785">
        <f>IF(Table13[[#This Row],[Monthly_Household_Income]]=7,1,0)</f>
        <v>0</v>
      </c>
      <c r="CH785">
        <f>IF(Table13[[#This Row],[Monthly_Household_Income]]=8,1,0)</f>
        <v>0</v>
      </c>
      <c r="CI785">
        <f>IF(Table13[[#This Row],[Monthly_Household_Income]]=9,1,0)</f>
        <v>0</v>
      </c>
      <c r="CJ785">
        <f>IF(Table13[[#This Row],[Monthly_Household_Income]]=98,1,0)</f>
        <v>0</v>
      </c>
    </row>
    <row r="786" spans="1:88">
      <c r="A786">
        <v>2842</v>
      </c>
      <c r="B786" s="1">
        <v>43009</v>
      </c>
      <c r="C786" t="s">
        <v>10</v>
      </c>
      <c r="D786">
        <v>9</v>
      </c>
      <c r="E786">
        <v>10</v>
      </c>
      <c r="F786">
        <v>8</v>
      </c>
      <c r="G786">
        <v>8</v>
      </c>
      <c r="H786">
        <v>8</v>
      </c>
      <c r="I786">
        <v>8</v>
      </c>
      <c r="J786" t="s">
        <v>16</v>
      </c>
      <c r="K786">
        <v>9</v>
      </c>
      <c r="L786">
        <v>9</v>
      </c>
      <c r="M786">
        <v>7</v>
      </c>
      <c r="N786">
        <v>8</v>
      </c>
      <c r="O786">
        <v>8</v>
      </c>
      <c r="P786">
        <v>7</v>
      </c>
      <c r="Q786">
        <v>8</v>
      </c>
      <c r="R786">
        <v>8</v>
      </c>
      <c r="S786">
        <v>8</v>
      </c>
      <c r="T786">
        <v>6</v>
      </c>
      <c r="U786">
        <v>8</v>
      </c>
      <c r="V786">
        <v>6</v>
      </c>
      <c r="W786">
        <v>8</v>
      </c>
      <c r="X786">
        <v>7</v>
      </c>
      <c r="Y786">
        <v>9</v>
      </c>
      <c r="Z786">
        <v>7</v>
      </c>
      <c r="AA786">
        <v>6</v>
      </c>
      <c r="AB786">
        <v>8</v>
      </c>
      <c r="AC786">
        <v>2</v>
      </c>
      <c r="AD786">
        <f>IF(Table13[[#This Row],[payment]]=1,1,0)</f>
        <v>0</v>
      </c>
      <c r="AE786">
        <f>IF(Table13[[#This Row],[payment]]=2,1,0)</f>
        <v>1</v>
      </c>
      <c r="AF786">
        <f>IF(Table13[[#This Row],[payment]]=3,1,0)</f>
        <v>0</v>
      </c>
      <c r="AG786">
        <v>1</v>
      </c>
      <c r="AH786">
        <f>IF(Table13[[#This Row],[method_payment]]=1,1,0)</f>
        <v>1</v>
      </c>
      <c r="AI786">
        <f>IF(Table13[[#This Row],[method_payment]]=2,1,0)</f>
        <v>0</v>
      </c>
      <c r="AJ786">
        <f>IF(Table13[[#This Row],[method_payment]]=3,1,0)</f>
        <v>0</v>
      </c>
      <c r="AK786">
        <f>IF(Table13[[#This Row],[method_payment]]=5,1,0)</f>
        <v>0</v>
      </c>
      <c r="AL786">
        <f>IF(Table13[[#This Row],[method_payment]]=6,1,0)</f>
        <v>0</v>
      </c>
      <c r="AM786" t="s">
        <v>16</v>
      </c>
      <c r="AN786" t="s">
        <v>15</v>
      </c>
      <c r="AO786">
        <v>1</v>
      </c>
      <c r="AP786" s="2">
        <v>156.41999999999999</v>
      </c>
      <c r="AQ786" s="3">
        <f>IF(AND(Table13[[#This Row],[Average_amount_spent_per_visit_last_3_months]]&gt;=1,Table13[[#This Row],[Average_amount_spent_per_visit_last_3_months]]&lt;=999),1,0)</f>
        <v>1</v>
      </c>
      <c r="AR786" s="3">
        <f>IF(AND(Table13[[#This Row],[Average_amount_spent_per_visit_last_3_months]]&gt;=1000,Table13[[#This Row],[Average_amount_spent_per_visit_last_3_months]]&lt;=6700),1,0)</f>
        <v>0</v>
      </c>
      <c r="AS786">
        <v>3</v>
      </c>
      <c r="AT786">
        <v>33</v>
      </c>
      <c r="AU786">
        <f>IF(AND(Table13[[#This Row],[Age]]&gt;=18,Table13[[#This Row],[Age]]&lt;=25),1,0)</f>
        <v>0</v>
      </c>
      <c r="AV786">
        <f>IF(AND(Table13[[#This Row],[Age]]&gt;=26,Table13[[#This Row],[Age]]&lt;=35),1,0)</f>
        <v>1</v>
      </c>
      <c r="AW786">
        <f>IF(AND(Table13[[#This Row],[Age]]&gt;=36,Table13[[#This Row],[Age]]&lt;=45),1,0)</f>
        <v>0</v>
      </c>
      <c r="AX786">
        <f>IF(AND(Table13[[#This Row],[Age]]&gt;=46,Table13[[#This Row],[Age]]&lt;=55),1,0)</f>
        <v>0</v>
      </c>
      <c r="AY786">
        <f>IF(AND(Table13[[#This Row],[Age]]&gt;=56,Table13[[#This Row],[Age]]&lt;=67),1,0)</f>
        <v>0</v>
      </c>
      <c r="AZ786" t="s">
        <v>24</v>
      </c>
      <c r="BA786">
        <f>IF(Table13[[#This Row],[Marital Status]]="Married",1,0)</f>
        <v>0</v>
      </c>
      <c r="BB786">
        <f>IF(Table13[[#This Row],[Marital Status]]="Single",1,0)</f>
        <v>1</v>
      </c>
      <c r="BC786" t="s">
        <v>28</v>
      </c>
      <c r="BD786">
        <f>IF(Table13[[#This Row],[gender]]="Male",1,0)</f>
        <v>0</v>
      </c>
      <c r="BE786">
        <f>IF(Table13[[#This Row],[gender]]="Female",1,0)</f>
        <v>1</v>
      </c>
      <c r="BF786" t="s">
        <v>19</v>
      </c>
      <c r="BG786">
        <f>IF(Table13[[#This Row],[Highest level of Education]]="Did not attend school",1,0)</f>
        <v>0</v>
      </c>
      <c r="BH786">
        <f>IF(Table13[[#This Row],[Highest level of Education]]="K12 completed",1,0)</f>
        <v>0</v>
      </c>
      <c r="BI786">
        <f>IF(Table13[[#This Row],[Highest level of Education]]="High School Completed",1,0)</f>
        <v>0</v>
      </c>
      <c r="BJ786">
        <f>IF(Table13[[#This Row],[Highest level of Education]]="Technical Diploma/Partially completed College",1,0)</f>
        <v>0</v>
      </c>
      <c r="BK786">
        <f>IF(Table13[[#This Row],[Highest level of Education]]="University/College Degree",1,0)</f>
        <v>1</v>
      </c>
      <c r="BL786">
        <f>IF(Table13[[#This Row],[Highest level of Education]]="Post-graduate education",1,0)</f>
        <v>0</v>
      </c>
      <c r="BM786">
        <v>0</v>
      </c>
      <c r="BN786">
        <v>1</v>
      </c>
      <c r="BO786">
        <v>4</v>
      </c>
      <c r="BP786">
        <f>IF(Table13[[#This Row],[Monthly_Income 1_5500 2_8000 3_11000 4_15000 5_20000 6_27000 7_35000 8_5000 9_51000 98_0]]=1,1,0)</f>
        <v>0</v>
      </c>
      <c r="BQ786">
        <f>IF(Table13[[#This Row],[Monthly_Income 1_5500 2_8000 3_11000 4_15000 5_20000 6_27000 7_35000 8_5000 9_51000 98_0]]=2,1,0)</f>
        <v>0</v>
      </c>
      <c r="BR786">
        <f>IF(Table13[[#This Row],[Monthly_Income 1_5500 2_8000 3_11000 4_15000 5_20000 6_27000 7_35000 8_5000 9_51000 98_0]]=3,1,0)</f>
        <v>0</v>
      </c>
      <c r="BS786">
        <f>IF(Table13[[#This Row],[Monthly_Income 1_5500 2_8000 3_11000 4_15000 5_20000 6_27000 7_35000 8_5000 9_51000 98_0]]=4,1,0)</f>
        <v>1</v>
      </c>
      <c r="BT786">
        <f>IF(Table13[[#This Row],[Monthly_Income 1_5500 2_8000 3_11000 4_15000 5_20000 6_27000 7_35000 8_5000 9_51000 98_0]]=5,1,0)</f>
        <v>0</v>
      </c>
      <c r="BU786">
        <f>IF(Table13[[#This Row],[Monthly_Income 1_5500 2_8000 3_11000 4_15000 5_20000 6_27000 7_35000 8_5000 9_51000 98_0]]=6,1,0)</f>
        <v>0</v>
      </c>
      <c r="BV786">
        <f>IF(Table13[[#This Row],[Monthly_Income 1_5500 2_8000 3_11000 4_15000 5_20000 6_27000 7_35000 8_5000 9_51000 98_0]]=7,1,0)</f>
        <v>0</v>
      </c>
      <c r="BW786">
        <f>IF(Table13[[#This Row],[Monthly_Income 1_5500 2_8000 3_11000 4_15000 5_20000 6_27000 7_35000 8_5000 9_51000 98_0]]=8,1,0)</f>
        <v>0</v>
      </c>
      <c r="BX786">
        <f>IF(Table13[[#This Row],[Monthly_Income 1_5500 2_8000 3_11000 4_15000 5_20000 6_27000 7_35000 8_5000 9_51000 98_0]]=9,1,0)</f>
        <v>0</v>
      </c>
      <c r="BY786">
        <f>IF(Table13[[#This Row],[Monthly_Income 1_5500 2_8000 3_11000 4_15000 5_20000 6_27000 7_35000 8_5000 9_51000 98_0]]=98,1,0)</f>
        <v>0</v>
      </c>
      <c r="BZ786">
        <v>5</v>
      </c>
      <c r="CA786">
        <f>IF(Table13[[#This Row],[Monthly_Household_Income]]=1,1,0)</f>
        <v>0</v>
      </c>
      <c r="CB786">
        <f>IF(Table13[[#This Row],[Monthly_Household_Income]]=2,1,0)</f>
        <v>0</v>
      </c>
      <c r="CC786">
        <f>IF(Table13[[#This Row],[Monthly_Household_Income]]=3,1,0)</f>
        <v>0</v>
      </c>
      <c r="CD786">
        <f>IF(Table13[[#This Row],[Monthly_Household_Income]]=4,1,0)</f>
        <v>0</v>
      </c>
      <c r="CE786">
        <f>IF(Table13[[#This Row],[Monthly_Household_Income]]=5,1,0)</f>
        <v>1</v>
      </c>
      <c r="CF786">
        <f>IF(Table13[[#This Row],[Monthly_Household_Income]]=6,1,0)</f>
        <v>0</v>
      </c>
      <c r="CG786">
        <f>IF(Table13[[#This Row],[Monthly_Household_Income]]=7,1,0)</f>
        <v>0</v>
      </c>
      <c r="CH786">
        <f>IF(Table13[[#This Row],[Monthly_Household_Income]]=8,1,0)</f>
        <v>0</v>
      </c>
      <c r="CI786">
        <f>IF(Table13[[#This Row],[Monthly_Household_Income]]=9,1,0)</f>
        <v>0</v>
      </c>
      <c r="CJ786">
        <f>IF(Table13[[#This Row],[Monthly_Household_Income]]=98,1,0)</f>
        <v>0</v>
      </c>
    </row>
    <row r="787" spans="1:88">
      <c r="A787">
        <v>2843</v>
      </c>
      <c r="B787" s="1">
        <v>42968</v>
      </c>
      <c r="C787" t="s">
        <v>39</v>
      </c>
      <c r="D787">
        <v>8</v>
      </c>
      <c r="E787">
        <v>8</v>
      </c>
      <c r="F787">
        <v>8</v>
      </c>
      <c r="G787">
        <v>8</v>
      </c>
      <c r="H787">
        <v>6</v>
      </c>
      <c r="I787">
        <v>6</v>
      </c>
      <c r="J787" t="s">
        <v>15</v>
      </c>
      <c r="K787">
        <v>7</v>
      </c>
      <c r="L787">
        <v>6</v>
      </c>
      <c r="M787">
        <v>6</v>
      </c>
      <c r="N787">
        <v>7</v>
      </c>
      <c r="O787">
        <v>7</v>
      </c>
      <c r="P787">
        <v>6</v>
      </c>
      <c r="Q787">
        <v>7</v>
      </c>
      <c r="R787">
        <v>6</v>
      </c>
      <c r="S787">
        <v>7</v>
      </c>
      <c r="T787">
        <v>8</v>
      </c>
      <c r="U787">
        <v>8</v>
      </c>
      <c r="V787">
        <v>8</v>
      </c>
      <c r="W787">
        <v>6</v>
      </c>
      <c r="X787">
        <v>8</v>
      </c>
      <c r="Y787">
        <v>8</v>
      </c>
      <c r="Z787">
        <v>8</v>
      </c>
      <c r="AA787">
        <v>8</v>
      </c>
      <c r="AB787">
        <v>6</v>
      </c>
      <c r="AC787">
        <v>1</v>
      </c>
      <c r="AD787">
        <f>IF(Table13[[#This Row],[payment]]=1,1,0)</f>
        <v>1</v>
      </c>
      <c r="AE787">
        <f>IF(Table13[[#This Row],[payment]]=2,1,0)</f>
        <v>0</v>
      </c>
      <c r="AF787">
        <f>IF(Table13[[#This Row],[payment]]=3,1,0)</f>
        <v>0</v>
      </c>
      <c r="AG787">
        <v>2</v>
      </c>
      <c r="AH787">
        <f>IF(Table13[[#This Row],[method_payment]]=1,1,0)</f>
        <v>0</v>
      </c>
      <c r="AI787">
        <f>IF(Table13[[#This Row],[method_payment]]=2,1,0)</f>
        <v>1</v>
      </c>
      <c r="AJ787">
        <f>IF(Table13[[#This Row],[method_payment]]=3,1,0)</f>
        <v>0</v>
      </c>
      <c r="AK787">
        <f>IF(Table13[[#This Row],[method_payment]]=5,1,0)</f>
        <v>0</v>
      </c>
      <c r="AL787">
        <f>IF(Table13[[#This Row],[method_payment]]=6,1,0)</f>
        <v>0</v>
      </c>
      <c r="AM787" t="s">
        <v>16</v>
      </c>
      <c r="AN787" t="s">
        <v>15</v>
      </c>
      <c r="AO787">
        <v>1</v>
      </c>
      <c r="AP787" s="2">
        <v>364.65</v>
      </c>
      <c r="AQ787" s="3">
        <f>IF(AND(Table13[[#This Row],[Average_amount_spent_per_visit_last_3_months]]&gt;=1,Table13[[#This Row],[Average_amount_spent_per_visit_last_3_months]]&lt;=999),1,0)</f>
        <v>1</v>
      </c>
      <c r="AR787" s="3">
        <f>IF(AND(Table13[[#This Row],[Average_amount_spent_per_visit_last_3_months]]&gt;=1000,Table13[[#This Row],[Average_amount_spent_per_visit_last_3_months]]&lt;=6700),1,0)</f>
        <v>0</v>
      </c>
      <c r="AS787">
        <v>2</v>
      </c>
      <c r="AT787">
        <v>26</v>
      </c>
      <c r="AU787">
        <f>IF(AND(Table13[[#This Row],[Age]]&gt;=18,Table13[[#This Row],[Age]]&lt;=25),1,0)</f>
        <v>0</v>
      </c>
      <c r="AV787">
        <f>IF(AND(Table13[[#This Row],[Age]]&gt;=26,Table13[[#This Row],[Age]]&lt;=35),1,0)</f>
        <v>1</v>
      </c>
      <c r="AW787">
        <f>IF(AND(Table13[[#This Row],[Age]]&gt;=36,Table13[[#This Row],[Age]]&lt;=45),1,0)</f>
        <v>0</v>
      </c>
      <c r="AX787">
        <f>IF(AND(Table13[[#This Row],[Age]]&gt;=46,Table13[[#This Row],[Age]]&lt;=55),1,0)</f>
        <v>0</v>
      </c>
      <c r="AY787">
        <f>IF(AND(Table13[[#This Row],[Age]]&gt;=56,Table13[[#This Row],[Age]]&lt;=67),1,0)</f>
        <v>0</v>
      </c>
      <c r="AZ787" t="s">
        <v>25</v>
      </c>
      <c r="BA787">
        <f>IF(Table13[[#This Row],[Marital Status]]="Married",1,0)</f>
        <v>1</v>
      </c>
      <c r="BB787">
        <f>IF(Table13[[#This Row],[Marital Status]]="Single",1,0)</f>
        <v>0</v>
      </c>
      <c r="BC787" t="s">
        <v>27</v>
      </c>
      <c r="BD787">
        <f>IF(Table13[[#This Row],[gender]]="Male",1,0)</f>
        <v>1</v>
      </c>
      <c r="BE787">
        <f>IF(Table13[[#This Row],[gender]]="Female",1,0)</f>
        <v>0</v>
      </c>
      <c r="BF787" t="s">
        <v>20</v>
      </c>
      <c r="BG787">
        <f>IF(Table13[[#This Row],[Highest level of Education]]="Did not attend school",1,0)</f>
        <v>0</v>
      </c>
      <c r="BH787">
        <f>IF(Table13[[#This Row],[Highest level of Education]]="K12 completed",1,0)</f>
        <v>0</v>
      </c>
      <c r="BI787">
        <f>IF(Table13[[#This Row],[Highest level of Education]]="High School Completed",1,0)</f>
        <v>1</v>
      </c>
      <c r="BJ787">
        <f>IF(Table13[[#This Row],[Highest level of Education]]="Technical Diploma/Partially completed College",1,0)</f>
        <v>0</v>
      </c>
      <c r="BK787">
        <f>IF(Table13[[#This Row],[Highest level of Education]]="University/College Degree",1,0)</f>
        <v>0</v>
      </c>
      <c r="BL787">
        <f>IF(Table13[[#This Row],[Highest level of Education]]="Post-graduate education",1,0)</f>
        <v>0</v>
      </c>
      <c r="BM787">
        <v>3</v>
      </c>
      <c r="BN787">
        <v>1</v>
      </c>
      <c r="BO787">
        <v>3</v>
      </c>
      <c r="BP787">
        <f>IF(Table13[[#This Row],[Monthly_Income 1_5500 2_8000 3_11000 4_15000 5_20000 6_27000 7_35000 8_5000 9_51000 98_0]]=1,1,0)</f>
        <v>0</v>
      </c>
      <c r="BQ787">
        <f>IF(Table13[[#This Row],[Monthly_Income 1_5500 2_8000 3_11000 4_15000 5_20000 6_27000 7_35000 8_5000 9_51000 98_0]]=2,1,0)</f>
        <v>0</v>
      </c>
      <c r="BR787">
        <f>IF(Table13[[#This Row],[Monthly_Income 1_5500 2_8000 3_11000 4_15000 5_20000 6_27000 7_35000 8_5000 9_51000 98_0]]=3,1,0)</f>
        <v>1</v>
      </c>
      <c r="BS787">
        <f>IF(Table13[[#This Row],[Monthly_Income 1_5500 2_8000 3_11000 4_15000 5_20000 6_27000 7_35000 8_5000 9_51000 98_0]]=4,1,0)</f>
        <v>0</v>
      </c>
      <c r="BT787">
        <f>IF(Table13[[#This Row],[Monthly_Income 1_5500 2_8000 3_11000 4_15000 5_20000 6_27000 7_35000 8_5000 9_51000 98_0]]=5,1,0)</f>
        <v>0</v>
      </c>
      <c r="BU787">
        <f>IF(Table13[[#This Row],[Monthly_Income 1_5500 2_8000 3_11000 4_15000 5_20000 6_27000 7_35000 8_5000 9_51000 98_0]]=6,1,0)</f>
        <v>0</v>
      </c>
      <c r="BV787">
        <f>IF(Table13[[#This Row],[Monthly_Income 1_5500 2_8000 3_11000 4_15000 5_20000 6_27000 7_35000 8_5000 9_51000 98_0]]=7,1,0)</f>
        <v>0</v>
      </c>
      <c r="BW787">
        <f>IF(Table13[[#This Row],[Monthly_Income 1_5500 2_8000 3_11000 4_15000 5_20000 6_27000 7_35000 8_5000 9_51000 98_0]]=8,1,0)</f>
        <v>0</v>
      </c>
      <c r="BX787">
        <f>IF(Table13[[#This Row],[Monthly_Income 1_5500 2_8000 3_11000 4_15000 5_20000 6_27000 7_35000 8_5000 9_51000 98_0]]=9,1,0)</f>
        <v>0</v>
      </c>
      <c r="BY787">
        <f>IF(Table13[[#This Row],[Monthly_Income 1_5500 2_8000 3_11000 4_15000 5_20000 6_27000 7_35000 8_5000 9_51000 98_0]]=98,1,0)</f>
        <v>0</v>
      </c>
      <c r="BZ787">
        <v>6</v>
      </c>
      <c r="CA787">
        <f>IF(Table13[[#This Row],[Monthly_Household_Income]]=1,1,0)</f>
        <v>0</v>
      </c>
      <c r="CB787">
        <f>IF(Table13[[#This Row],[Monthly_Household_Income]]=2,1,0)</f>
        <v>0</v>
      </c>
      <c r="CC787">
        <f>IF(Table13[[#This Row],[Monthly_Household_Income]]=3,1,0)</f>
        <v>0</v>
      </c>
      <c r="CD787">
        <f>IF(Table13[[#This Row],[Monthly_Household_Income]]=4,1,0)</f>
        <v>0</v>
      </c>
      <c r="CE787">
        <f>IF(Table13[[#This Row],[Monthly_Household_Income]]=5,1,0)</f>
        <v>0</v>
      </c>
      <c r="CF787">
        <f>IF(Table13[[#This Row],[Monthly_Household_Income]]=6,1,0)</f>
        <v>1</v>
      </c>
      <c r="CG787">
        <f>IF(Table13[[#This Row],[Monthly_Household_Income]]=7,1,0)</f>
        <v>0</v>
      </c>
      <c r="CH787">
        <f>IF(Table13[[#This Row],[Monthly_Household_Income]]=8,1,0)</f>
        <v>0</v>
      </c>
      <c r="CI787">
        <f>IF(Table13[[#This Row],[Monthly_Household_Income]]=9,1,0)</f>
        <v>0</v>
      </c>
      <c r="CJ787">
        <f>IF(Table13[[#This Row],[Monthly_Household_Income]]=98,1,0)</f>
        <v>0</v>
      </c>
    </row>
    <row r="788" spans="1:88">
      <c r="A788">
        <v>2847</v>
      </c>
      <c r="B788" s="1">
        <v>43192</v>
      </c>
      <c r="C788" t="s">
        <v>33</v>
      </c>
      <c r="D788">
        <v>7</v>
      </c>
      <c r="E788">
        <v>8</v>
      </c>
      <c r="F788">
        <v>7</v>
      </c>
      <c r="G788">
        <v>8</v>
      </c>
      <c r="H788">
        <v>8</v>
      </c>
      <c r="I788">
        <v>8</v>
      </c>
      <c r="J788" t="s">
        <v>15</v>
      </c>
      <c r="K788">
        <v>9</v>
      </c>
      <c r="L788">
        <v>9</v>
      </c>
      <c r="M788">
        <v>7</v>
      </c>
      <c r="N788">
        <v>9</v>
      </c>
      <c r="O788">
        <v>9</v>
      </c>
      <c r="P788">
        <v>9</v>
      </c>
      <c r="Q788">
        <v>8</v>
      </c>
      <c r="R788">
        <v>8</v>
      </c>
      <c r="S788">
        <v>8</v>
      </c>
      <c r="T788">
        <v>8</v>
      </c>
      <c r="U788">
        <v>6</v>
      </c>
      <c r="V788">
        <v>8</v>
      </c>
      <c r="W788">
        <v>7</v>
      </c>
      <c r="X788">
        <v>7</v>
      </c>
      <c r="Y788">
        <v>7</v>
      </c>
      <c r="Z788">
        <v>6</v>
      </c>
      <c r="AA788">
        <v>8</v>
      </c>
      <c r="AB788">
        <v>7</v>
      </c>
      <c r="AC788">
        <v>1</v>
      </c>
      <c r="AD788">
        <f>IF(Table13[[#This Row],[payment]]=1,1,0)</f>
        <v>1</v>
      </c>
      <c r="AE788">
        <f>IF(Table13[[#This Row],[payment]]=2,1,0)</f>
        <v>0</v>
      </c>
      <c r="AF788">
        <f>IF(Table13[[#This Row],[payment]]=3,1,0)</f>
        <v>0</v>
      </c>
      <c r="AG788">
        <v>2</v>
      </c>
      <c r="AH788">
        <f>IF(Table13[[#This Row],[method_payment]]=1,1,0)</f>
        <v>0</v>
      </c>
      <c r="AI788">
        <f>IF(Table13[[#This Row],[method_payment]]=2,1,0)</f>
        <v>1</v>
      </c>
      <c r="AJ788">
        <f>IF(Table13[[#This Row],[method_payment]]=3,1,0)</f>
        <v>0</v>
      </c>
      <c r="AK788">
        <f>IF(Table13[[#This Row],[method_payment]]=5,1,0)</f>
        <v>0</v>
      </c>
      <c r="AL788">
        <f>IF(Table13[[#This Row],[method_payment]]=6,1,0)</f>
        <v>0</v>
      </c>
      <c r="AM788" t="s">
        <v>16</v>
      </c>
      <c r="AN788" t="s">
        <v>16</v>
      </c>
      <c r="AO788">
        <v>1</v>
      </c>
      <c r="AP788" s="2">
        <v>357.47</v>
      </c>
      <c r="AQ788" s="3">
        <f>IF(AND(Table13[[#This Row],[Average_amount_spent_per_visit_last_3_months]]&gt;=1,Table13[[#This Row],[Average_amount_spent_per_visit_last_3_months]]&lt;=999),1,0)</f>
        <v>1</v>
      </c>
      <c r="AR788" s="3">
        <f>IF(AND(Table13[[#This Row],[Average_amount_spent_per_visit_last_3_months]]&gt;=1000,Table13[[#This Row],[Average_amount_spent_per_visit_last_3_months]]&lt;=6700),1,0)</f>
        <v>0</v>
      </c>
      <c r="AS788">
        <v>3</v>
      </c>
      <c r="AT788">
        <v>34</v>
      </c>
      <c r="AU788">
        <f>IF(AND(Table13[[#This Row],[Age]]&gt;=18,Table13[[#This Row],[Age]]&lt;=25),1,0)</f>
        <v>0</v>
      </c>
      <c r="AV788">
        <f>IF(AND(Table13[[#This Row],[Age]]&gt;=26,Table13[[#This Row],[Age]]&lt;=35),1,0)</f>
        <v>1</v>
      </c>
      <c r="AW788">
        <f>IF(AND(Table13[[#This Row],[Age]]&gt;=36,Table13[[#This Row],[Age]]&lt;=45),1,0)</f>
        <v>0</v>
      </c>
      <c r="AX788">
        <f>IF(AND(Table13[[#This Row],[Age]]&gt;=46,Table13[[#This Row],[Age]]&lt;=55),1,0)</f>
        <v>0</v>
      </c>
      <c r="AY788">
        <f>IF(AND(Table13[[#This Row],[Age]]&gt;=56,Table13[[#This Row],[Age]]&lt;=67),1,0)</f>
        <v>0</v>
      </c>
      <c r="AZ788" t="s">
        <v>24</v>
      </c>
      <c r="BA788">
        <f>IF(Table13[[#This Row],[Marital Status]]="Married",1,0)</f>
        <v>0</v>
      </c>
      <c r="BB788">
        <f>IF(Table13[[#This Row],[Marital Status]]="Single",1,0)</f>
        <v>1</v>
      </c>
      <c r="BC788" t="s">
        <v>28</v>
      </c>
      <c r="BD788">
        <f>IF(Table13[[#This Row],[gender]]="Male",1,0)</f>
        <v>0</v>
      </c>
      <c r="BE788">
        <f>IF(Table13[[#This Row],[gender]]="Female",1,0)</f>
        <v>1</v>
      </c>
      <c r="BF788" t="s">
        <v>23</v>
      </c>
      <c r="BG788">
        <f>IF(Table13[[#This Row],[Highest level of Education]]="Did not attend school",1,0)</f>
        <v>0</v>
      </c>
      <c r="BH788">
        <f>IF(Table13[[#This Row],[Highest level of Education]]="K12 completed",1,0)</f>
        <v>0</v>
      </c>
      <c r="BI788">
        <f>IF(Table13[[#This Row],[Highest level of Education]]="High School Completed",1,0)</f>
        <v>0</v>
      </c>
      <c r="BJ788">
        <f>IF(Table13[[#This Row],[Highest level of Education]]="Technical Diploma/Partially completed College",1,0)</f>
        <v>1</v>
      </c>
      <c r="BK788">
        <f>IF(Table13[[#This Row],[Highest level of Education]]="University/College Degree",1,0)</f>
        <v>0</v>
      </c>
      <c r="BL788">
        <f>IF(Table13[[#This Row],[Highest level of Education]]="Post-graduate education",1,0)</f>
        <v>0</v>
      </c>
      <c r="BM788">
        <v>0</v>
      </c>
      <c r="BN788">
        <v>1</v>
      </c>
      <c r="BO788">
        <v>4</v>
      </c>
      <c r="BP788">
        <f>IF(Table13[[#This Row],[Monthly_Income 1_5500 2_8000 3_11000 4_15000 5_20000 6_27000 7_35000 8_5000 9_51000 98_0]]=1,1,0)</f>
        <v>0</v>
      </c>
      <c r="BQ788">
        <f>IF(Table13[[#This Row],[Monthly_Income 1_5500 2_8000 3_11000 4_15000 5_20000 6_27000 7_35000 8_5000 9_51000 98_0]]=2,1,0)</f>
        <v>0</v>
      </c>
      <c r="BR788">
        <f>IF(Table13[[#This Row],[Monthly_Income 1_5500 2_8000 3_11000 4_15000 5_20000 6_27000 7_35000 8_5000 9_51000 98_0]]=3,1,0)</f>
        <v>0</v>
      </c>
      <c r="BS788">
        <f>IF(Table13[[#This Row],[Monthly_Income 1_5500 2_8000 3_11000 4_15000 5_20000 6_27000 7_35000 8_5000 9_51000 98_0]]=4,1,0)</f>
        <v>1</v>
      </c>
      <c r="BT788">
        <f>IF(Table13[[#This Row],[Monthly_Income 1_5500 2_8000 3_11000 4_15000 5_20000 6_27000 7_35000 8_5000 9_51000 98_0]]=5,1,0)</f>
        <v>0</v>
      </c>
      <c r="BU788">
        <f>IF(Table13[[#This Row],[Monthly_Income 1_5500 2_8000 3_11000 4_15000 5_20000 6_27000 7_35000 8_5000 9_51000 98_0]]=6,1,0)</f>
        <v>0</v>
      </c>
      <c r="BV788">
        <f>IF(Table13[[#This Row],[Monthly_Income 1_5500 2_8000 3_11000 4_15000 5_20000 6_27000 7_35000 8_5000 9_51000 98_0]]=7,1,0)</f>
        <v>0</v>
      </c>
      <c r="BW788">
        <f>IF(Table13[[#This Row],[Monthly_Income 1_5500 2_8000 3_11000 4_15000 5_20000 6_27000 7_35000 8_5000 9_51000 98_0]]=8,1,0)</f>
        <v>0</v>
      </c>
      <c r="BX788">
        <f>IF(Table13[[#This Row],[Monthly_Income 1_5500 2_8000 3_11000 4_15000 5_20000 6_27000 7_35000 8_5000 9_51000 98_0]]=9,1,0)</f>
        <v>0</v>
      </c>
      <c r="BY788">
        <f>IF(Table13[[#This Row],[Monthly_Income 1_5500 2_8000 3_11000 4_15000 5_20000 6_27000 7_35000 8_5000 9_51000 98_0]]=98,1,0)</f>
        <v>0</v>
      </c>
      <c r="BZ788">
        <v>4</v>
      </c>
      <c r="CA788">
        <f>IF(Table13[[#This Row],[Monthly_Household_Income]]=1,1,0)</f>
        <v>0</v>
      </c>
      <c r="CB788">
        <f>IF(Table13[[#This Row],[Monthly_Household_Income]]=2,1,0)</f>
        <v>0</v>
      </c>
      <c r="CC788">
        <f>IF(Table13[[#This Row],[Monthly_Household_Income]]=3,1,0)</f>
        <v>0</v>
      </c>
      <c r="CD788">
        <f>IF(Table13[[#This Row],[Monthly_Household_Income]]=4,1,0)</f>
        <v>1</v>
      </c>
      <c r="CE788">
        <f>IF(Table13[[#This Row],[Monthly_Household_Income]]=5,1,0)</f>
        <v>0</v>
      </c>
      <c r="CF788">
        <f>IF(Table13[[#This Row],[Monthly_Household_Income]]=6,1,0)</f>
        <v>0</v>
      </c>
      <c r="CG788">
        <f>IF(Table13[[#This Row],[Monthly_Household_Income]]=7,1,0)</f>
        <v>0</v>
      </c>
      <c r="CH788">
        <f>IF(Table13[[#This Row],[Monthly_Household_Income]]=8,1,0)</f>
        <v>0</v>
      </c>
      <c r="CI788">
        <f>IF(Table13[[#This Row],[Monthly_Household_Income]]=9,1,0)</f>
        <v>0</v>
      </c>
      <c r="CJ788">
        <f>IF(Table13[[#This Row],[Monthly_Household_Income]]=98,1,0)</f>
        <v>0</v>
      </c>
    </row>
    <row r="789" spans="1:88">
      <c r="A789">
        <v>2849</v>
      </c>
      <c r="B789" s="1">
        <v>43018</v>
      </c>
      <c r="C789" t="s">
        <v>32</v>
      </c>
      <c r="D789">
        <v>7</v>
      </c>
      <c r="E789">
        <v>7</v>
      </c>
      <c r="F789">
        <v>7</v>
      </c>
      <c r="G789">
        <v>6</v>
      </c>
      <c r="H789">
        <v>7</v>
      </c>
      <c r="I789">
        <v>5</v>
      </c>
      <c r="J789" t="s">
        <v>15</v>
      </c>
      <c r="K789">
        <v>6</v>
      </c>
      <c r="L789">
        <v>7</v>
      </c>
      <c r="M789">
        <v>7</v>
      </c>
      <c r="N789">
        <v>6</v>
      </c>
      <c r="O789">
        <v>7</v>
      </c>
      <c r="P789">
        <v>7</v>
      </c>
      <c r="Q789">
        <v>6</v>
      </c>
      <c r="R789">
        <v>8</v>
      </c>
      <c r="S789">
        <v>8</v>
      </c>
      <c r="T789">
        <v>7</v>
      </c>
      <c r="U789">
        <v>8</v>
      </c>
      <c r="V789">
        <v>8</v>
      </c>
      <c r="W789">
        <v>6</v>
      </c>
      <c r="X789">
        <v>8</v>
      </c>
      <c r="Y789">
        <v>8</v>
      </c>
      <c r="Z789">
        <v>8</v>
      </c>
      <c r="AA789">
        <v>8</v>
      </c>
      <c r="AB789">
        <v>7</v>
      </c>
      <c r="AC789">
        <v>1</v>
      </c>
      <c r="AD789">
        <f>IF(Table13[[#This Row],[payment]]=1,1,0)</f>
        <v>1</v>
      </c>
      <c r="AE789">
        <f>IF(Table13[[#This Row],[payment]]=2,1,0)</f>
        <v>0</v>
      </c>
      <c r="AF789">
        <f>IF(Table13[[#This Row],[payment]]=3,1,0)</f>
        <v>0</v>
      </c>
      <c r="AG789">
        <v>1</v>
      </c>
      <c r="AH789">
        <f>IF(Table13[[#This Row],[method_payment]]=1,1,0)</f>
        <v>1</v>
      </c>
      <c r="AI789">
        <f>IF(Table13[[#This Row],[method_payment]]=2,1,0)</f>
        <v>0</v>
      </c>
      <c r="AJ789">
        <f>IF(Table13[[#This Row],[method_payment]]=3,1,0)</f>
        <v>0</v>
      </c>
      <c r="AK789">
        <f>IF(Table13[[#This Row],[method_payment]]=5,1,0)</f>
        <v>0</v>
      </c>
      <c r="AL789">
        <f>IF(Table13[[#This Row],[method_payment]]=6,1,0)</f>
        <v>0</v>
      </c>
      <c r="AM789" t="s">
        <v>16</v>
      </c>
      <c r="AN789" t="s">
        <v>16</v>
      </c>
      <c r="AO789">
        <v>1</v>
      </c>
      <c r="AP789" s="2">
        <v>131.63999999999999</v>
      </c>
      <c r="AQ789" s="3">
        <f>IF(AND(Table13[[#This Row],[Average_amount_spent_per_visit_last_3_months]]&gt;=1,Table13[[#This Row],[Average_amount_spent_per_visit_last_3_months]]&lt;=999),1,0)</f>
        <v>1</v>
      </c>
      <c r="AR789" s="3">
        <f>IF(AND(Table13[[#This Row],[Average_amount_spent_per_visit_last_3_months]]&gt;=1000,Table13[[#This Row],[Average_amount_spent_per_visit_last_3_months]]&lt;=6700),1,0)</f>
        <v>0</v>
      </c>
      <c r="AS789">
        <v>2</v>
      </c>
      <c r="AT789">
        <v>43</v>
      </c>
      <c r="AU789">
        <f>IF(AND(Table13[[#This Row],[Age]]&gt;=18,Table13[[#This Row],[Age]]&lt;=25),1,0)</f>
        <v>0</v>
      </c>
      <c r="AV789">
        <f>IF(AND(Table13[[#This Row],[Age]]&gt;=26,Table13[[#This Row],[Age]]&lt;=35),1,0)</f>
        <v>0</v>
      </c>
      <c r="AW789">
        <f>IF(AND(Table13[[#This Row],[Age]]&gt;=36,Table13[[#This Row],[Age]]&lt;=45),1,0)</f>
        <v>1</v>
      </c>
      <c r="AX789">
        <f>IF(AND(Table13[[#This Row],[Age]]&gt;=46,Table13[[#This Row],[Age]]&lt;=55),1,0)</f>
        <v>0</v>
      </c>
      <c r="AY789">
        <f>IF(AND(Table13[[#This Row],[Age]]&gt;=56,Table13[[#This Row],[Age]]&lt;=67),1,0)</f>
        <v>0</v>
      </c>
      <c r="AZ789" t="s">
        <v>25</v>
      </c>
      <c r="BA789">
        <f>IF(Table13[[#This Row],[Marital Status]]="Married",1,0)</f>
        <v>1</v>
      </c>
      <c r="BB789">
        <f>IF(Table13[[#This Row],[Marital Status]]="Single",1,0)</f>
        <v>0</v>
      </c>
      <c r="BC789" t="s">
        <v>27</v>
      </c>
      <c r="BD789">
        <f>IF(Table13[[#This Row],[gender]]="Male",1,0)</f>
        <v>1</v>
      </c>
      <c r="BE789">
        <f>IF(Table13[[#This Row],[gender]]="Female",1,0)</f>
        <v>0</v>
      </c>
      <c r="BF789" t="s">
        <v>20</v>
      </c>
      <c r="BG789">
        <f>IF(Table13[[#This Row],[Highest level of Education]]="Did not attend school",1,0)</f>
        <v>0</v>
      </c>
      <c r="BH789">
        <f>IF(Table13[[#This Row],[Highest level of Education]]="K12 completed",1,0)</f>
        <v>0</v>
      </c>
      <c r="BI789">
        <f>IF(Table13[[#This Row],[Highest level of Education]]="High School Completed",1,0)</f>
        <v>1</v>
      </c>
      <c r="BJ789">
        <f>IF(Table13[[#This Row],[Highest level of Education]]="Technical Diploma/Partially completed College",1,0)</f>
        <v>0</v>
      </c>
      <c r="BK789">
        <f>IF(Table13[[#This Row],[Highest level of Education]]="University/College Degree",1,0)</f>
        <v>0</v>
      </c>
      <c r="BL789">
        <f>IF(Table13[[#This Row],[Highest level of Education]]="Post-graduate education",1,0)</f>
        <v>0</v>
      </c>
      <c r="BM789">
        <v>3</v>
      </c>
      <c r="BN789">
        <v>1</v>
      </c>
      <c r="BO789">
        <v>3</v>
      </c>
      <c r="BP789">
        <f>IF(Table13[[#This Row],[Monthly_Income 1_5500 2_8000 3_11000 4_15000 5_20000 6_27000 7_35000 8_5000 9_51000 98_0]]=1,1,0)</f>
        <v>0</v>
      </c>
      <c r="BQ789">
        <f>IF(Table13[[#This Row],[Monthly_Income 1_5500 2_8000 3_11000 4_15000 5_20000 6_27000 7_35000 8_5000 9_51000 98_0]]=2,1,0)</f>
        <v>0</v>
      </c>
      <c r="BR789">
        <f>IF(Table13[[#This Row],[Monthly_Income 1_5500 2_8000 3_11000 4_15000 5_20000 6_27000 7_35000 8_5000 9_51000 98_0]]=3,1,0)</f>
        <v>1</v>
      </c>
      <c r="BS789">
        <f>IF(Table13[[#This Row],[Monthly_Income 1_5500 2_8000 3_11000 4_15000 5_20000 6_27000 7_35000 8_5000 9_51000 98_0]]=4,1,0)</f>
        <v>0</v>
      </c>
      <c r="BT789">
        <f>IF(Table13[[#This Row],[Monthly_Income 1_5500 2_8000 3_11000 4_15000 5_20000 6_27000 7_35000 8_5000 9_51000 98_0]]=5,1,0)</f>
        <v>0</v>
      </c>
      <c r="BU789">
        <f>IF(Table13[[#This Row],[Monthly_Income 1_5500 2_8000 3_11000 4_15000 5_20000 6_27000 7_35000 8_5000 9_51000 98_0]]=6,1,0)</f>
        <v>0</v>
      </c>
      <c r="BV789">
        <f>IF(Table13[[#This Row],[Monthly_Income 1_5500 2_8000 3_11000 4_15000 5_20000 6_27000 7_35000 8_5000 9_51000 98_0]]=7,1,0)</f>
        <v>0</v>
      </c>
      <c r="BW789">
        <f>IF(Table13[[#This Row],[Monthly_Income 1_5500 2_8000 3_11000 4_15000 5_20000 6_27000 7_35000 8_5000 9_51000 98_0]]=8,1,0)</f>
        <v>0</v>
      </c>
      <c r="BX789">
        <f>IF(Table13[[#This Row],[Monthly_Income 1_5500 2_8000 3_11000 4_15000 5_20000 6_27000 7_35000 8_5000 9_51000 98_0]]=9,1,0)</f>
        <v>0</v>
      </c>
      <c r="BY789">
        <f>IF(Table13[[#This Row],[Monthly_Income 1_5500 2_8000 3_11000 4_15000 5_20000 6_27000 7_35000 8_5000 9_51000 98_0]]=98,1,0)</f>
        <v>0</v>
      </c>
      <c r="BZ789">
        <v>5</v>
      </c>
      <c r="CA789">
        <f>IF(Table13[[#This Row],[Monthly_Household_Income]]=1,1,0)</f>
        <v>0</v>
      </c>
      <c r="CB789">
        <f>IF(Table13[[#This Row],[Monthly_Household_Income]]=2,1,0)</f>
        <v>0</v>
      </c>
      <c r="CC789">
        <f>IF(Table13[[#This Row],[Monthly_Household_Income]]=3,1,0)</f>
        <v>0</v>
      </c>
      <c r="CD789">
        <f>IF(Table13[[#This Row],[Monthly_Household_Income]]=4,1,0)</f>
        <v>0</v>
      </c>
      <c r="CE789">
        <f>IF(Table13[[#This Row],[Monthly_Household_Income]]=5,1,0)</f>
        <v>1</v>
      </c>
      <c r="CF789">
        <f>IF(Table13[[#This Row],[Monthly_Household_Income]]=6,1,0)</f>
        <v>0</v>
      </c>
      <c r="CG789">
        <f>IF(Table13[[#This Row],[Monthly_Household_Income]]=7,1,0)</f>
        <v>0</v>
      </c>
      <c r="CH789">
        <f>IF(Table13[[#This Row],[Monthly_Household_Income]]=8,1,0)</f>
        <v>0</v>
      </c>
      <c r="CI789">
        <f>IF(Table13[[#This Row],[Monthly_Household_Income]]=9,1,0)</f>
        <v>0</v>
      </c>
      <c r="CJ789">
        <f>IF(Table13[[#This Row],[Monthly_Household_Income]]=98,1,0)</f>
        <v>0</v>
      </c>
    </row>
    <row r="790" spans="1:88">
      <c r="A790">
        <v>2851</v>
      </c>
      <c r="B790" s="1">
        <v>43099</v>
      </c>
      <c r="C790" t="s">
        <v>35</v>
      </c>
      <c r="D790">
        <v>6</v>
      </c>
      <c r="E790">
        <v>6</v>
      </c>
      <c r="F790">
        <v>7</v>
      </c>
      <c r="G790">
        <v>7</v>
      </c>
      <c r="H790">
        <v>6</v>
      </c>
      <c r="I790">
        <v>6</v>
      </c>
      <c r="J790" t="s">
        <v>15</v>
      </c>
      <c r="K790">
        <v>7</v>
      </c>
      <c r="L790">
        <v>6</v>
      </c>
      <c r="M790">
        <v>6</v>
      </c>
      <c r="N790">
        <v>7</v>
      </c>
      <c r="O790">
        <v>7</v>
      </c>
      <c r="P790">
        <v>6</v>
      </c>
      <c r="Q790">
        <v>7</v>
      </c>
      <c r="R790">
        <v>6</v>
      </c>
      <c r="S790">
        <v>7</v>
      </c>
      <c r="T790">
        <v>7</v>
      </c>
      <c r="U790">
        <v>6</v>
      </c>
      <c r="V790">
        <v>7</v>
      </c>
      <c r="W790">
        <v>6</v>
      </c>
      <c r="X790">
        <v>6</v>
      </c>
      <c r="Y790">
        <v>7</v>
      </c>
      <c r="Z790">
        <v>7</v>
      </c>
      <c r="AA790">
        <v>6</v>
      </c>
      <c r="AB790">
        <v>6</v>
      </c>
      <c r="AC790">
        <v>1</v>
      </c>
      <c r="AD790">
        <f>IF(Table13[[#This Row],[payment]]=1,1,0)</f>
        <v>1</v>
      </c>
      <c r="AE790">
        <f>IF(Table13[[#This Row],[payment]]=2,1,0)</f>
        <v>0</v>
      </c>
      <c r="AF790">
        <f>IF(Table13[[#This Row],[payment]]=3,1,0)</f>
        <v>0</v>
      </c>
      <c r="AG790">
        <v>1</v>
      </c>
      <c r="AH790">
        <f>IF(Table13[[#This Row],[method_payment]]=1,1,0)</f>
        <v>1</v>
      </c>
      <c r="AI790">
        <f>IF(Table13[[#This Row],[method_payment]]=2,1,0)</f>
        <v>0</v>
      </c>
      <c r="AJ790">
        <f>IF(Table13[[#This Row],[method_payment]]=3,1,0)</f>
        <v>0</v>
      </c>
      <c r="AK790">
        <f>IF(Table13[[#This Row],[method_payment]]=5,1,0)</f>
        <v>0</v>
      </c>
      <c r="AL790">
        <f>IF(Table13[[#This Row],[method_payment]]=6,1,0)</f>
        <v>0</v>
      </c>
      <c r="AM790" t="s">
        <v>16</v>
      </c>
      <c r="AN790" t="s">
        <v>15</v>
      </c>
      <c r="AO790">
        <v>1</v>
      </c>
      <c r="AP790" s="2">
        <v>200.44</v>
      </c>
      <c r="AQ790" s="3">
        <f>IF(AND(Table13[[#This Row],[Average_amount_spent_per_visit_last_3_months]]&gt;=1,Table13[[#This Row],[Average_amount_spent_per_visit_last_3_months]]&lt;=999),1,0)</f>
        <v>1</v>
      </c>
      <c r="AR790" s="3">
        <f>IF(AND(Table13[[#This Row],[Average_amount_spent_per_visit_last_3_months]]&gt;=1000,Table13[[#This Row],[Average_amount_spent_per_visit_last_3_months]]&lt;=6700),1,0)</f>
        <v>0</v>
      </c>
      <c r="AS790">
        <v>2</v>
      </c>
      <c r="AT790">
        <v>46</v>
      </c>
      <c r="AU790">
        <f>IF(AND(Table13[[#This Row],[Age]]&gt;=18,Table13[[#This Row],[Age]]&lt;=25),1,0)</f>
        <v>0</v>
      </c>
      <c r="AV790">
        <f>IF(AND(Table13[[#This Row],[Age]]&gt;=26,Table13[[#This Row],[Age]]&lt;=35),1,0)</f>
        <v>0</v>
      </c>
      <c r="AW790">
        <f>IF(AND(Table13[[#This Row],[Age]]&gt;=36,Table13[[#This Row],[Age]]&lt;=45),1,0)</f>
        <v>0</v>
      </c>
      <c r="AX790">
        <f>IF(AND(Table13[[#This Row],[Age]]&gt;=46,Table13[[#This Row],[Age]]&lt;=55),1,0)</f>
        <v>1</v>
      </c>
      <c r="AY790">
        <f>IF(AND(Table13[[#This Row],[Age]]&gt;=56,Table13[[#This Row],[Age]]&lt;=67),1,0)</f>
        <v>0</v>
      </c>
      <c r="AZ790" t="s">
        <v>25</v>
      </c>
      <c r="BA790">
        <f>IF(Table13[[#This Row],[Marital Status]]="Married",1,0)</f>
        <v>1</v>
      </c>
      <c r="BB790">
        <f>IF(Table13[[#This Row],[Marital Status]]="Single",1,0)</f>
        <v>0</v>
      </c>
      <c r="BC790" t="s">
        <v>27</v>
      </c>
      <c r="BD790">
        <f>IF(Table13[[#This Row],[gender]]="Male",1,0)</f>
        <v>1</v>
      </c>
      <c r="BE790">
        <f>IF(Table13[[#This Row],[gender]]="Female",1,0)</f>
        <v>0</v>
      </c>
      <c r="BF790" t="s">
        <v>22</v>
      </c>
      <c r="BG790">
        <f>IF(Table13[[#This Row],[Highest level of Education]]="Did not attend school",1,0)</f>
        <v>0</v>
      </c>
      <c r="BH790">
        <f>IF(Table13[[#This Row],[Highest level of Education]]="K12 completed",1,0)</f>
        <v>1</v>
      </c>
      <c r="BI790">
        <f>IF(Table13[[#This Row],[Highest level of Education]]="High School Completed",1,0)</f>
        <v>0</v>
      </c>
      <c r="BJ790">
        <f>IF(Table13[[#This Row],[Highest level of Education]]="Technical Diploma/Partially completed College",1,0)</f>
        <v>0</v>
      </c>
      <c r="BK790">
        <f>IF(Table13[[#This Row],[Highest level of Education]]="University/College Degree",1,0)</f>
        <v>0</v>
      </c>
      <c r="BL790">
        <f>IF(Table13[[#This Row],[Highest level of Education]]="Post-graduate education",1,0)</f>
        <v>0</v>
      </c>
      <c r="BM790">
        <v>1</v>
      </c>
      <c r="BN790">
        <v>1</v>
      </c>
      <c r="BO790">
        <v>4</v>
      </c>
      <c r="BP790">
        <f>IF(Table13[[#This Row],[Monthly_Income 1_5500 2_8000 3_11000 4_15000 5_20000 6_27000 7_35000 8_5000 9_51000 98_0]]=1,1,0)</f>
        <v>0</v>
      </c>
      <c r="BQ790">
        <f>IF(Table13[[#This Row],[Monthly_Income 1_5500 2_8000 3_11000 4_15000 5_20000 6_27000 7_35000 8_5000 9_51000 98_0]]=2,1,0)</f>
        <v>0</v>
      </c>
      <c r="BR790">
        <f>IF(Table13[[#This Row],[Monthly_Income 1_5500 2_8000 3_11000 4_15000 5_20000 6_27000 7_35000 8_5000 9_51000 98_0]]=3,1,0)</f>
        <v>0</v>
      </c>
      <c r="BS790">
        <f>IF(Table13[[#This Row],[Monthly_Income 1_5500 2_8000 3_11000 4_15000 5_20000 6_27000 7_35000 8_5000 9_51000 98_0]]=4,1,0)</f>
        <v>1</v>
      </c>
      <c r="BT790">
        <f>IF(Table13[[#This Row],[Monthly_Income 1_5500 2_8000 3_11000 4_15000 5_20000 6_27000 7_35000 8_5000 9_51000 98_0]]=5,1,0)</f>
        <v>0</v>
      </c>
      <c r="BU790">
        <f>IF(Table13[[#This Row],[Monthly_Income 1_5500 2_8000 3_11000 4_15000 5_20000 6_27000 7_35000 8_5000 9_51000 98_0]]=6,1,0)</f>
        <v>0</v>
      </c>
      <c r="BV790">
        <f>IF(Table13[[#This Row],[Monthly_Income 1_5500 2_8000 3_11000 4_15000 5_20000 6_27000 7_35000 8_5000 9_51000 98_0]]=7,1,0)</f>
        <v>0</v>
      </c>
      <c r="BW790">
        <f>IF(Table13[[#This Row],[Monthly_Income 1_5500 2_8000 3_11000 4_15000 5_20000 6_27000 7_35000 8_5000 9_51000 98_0]]=8,1,0)</f>
        <v>0</v>
      </c>
      <c r="BX790">
        <f>IF(Table13[[#This Row],[Monthly_Income 1_5500 2_8000 3_11000 4_15000 5_20000 6_27000 7_35000 8_5000 9_51000 98_0]]=9,1,0)</f>
        <v>0</v>
      </c>
      <c r="BY790">
        <f>IF(Table13[[#This Row],[Monthly_Income 1_5500 2_8000 3_11000 4_15000 5_20000 6_27000 7_35000 8_5000 9_51000 98_0]]=98,1,0)</f>
        <v>0</v>
      </c>
      <c r="BZ790">
        <v>4</v>
      </c>
      <c r="CA790">
        <f>IF(Table13[[#This Row],[Monthly_Household_Income]]=1,1,0)</f>
        <v>0</v>
      </c>
      <c r="CB790">
        <f>IF(Table13[[#This Row],[Monthly_Household_Income]]=2,1,0)</f>
        <v>0</v>
      </c>
      <c r="CC790">
        <f>IF(Table13[[#This Row],[Monthly_Household_Income]]=3,1,0)</f>
        <v>0</v>
      </c>
      <c r="CD790">
        <f>IF(Table13[[#This Row],[Monthly_Household_Income]]=4,1,0)</f>
        <v>1</v>
      </c>
      <c r="CE790">
        <f>IF(Table13[[#This Row],[Monthly_Household_Income]]=5,1,0)</f>
        <v>0</v>
      </c>
      <c r="CF790">
        <f>IF(Table13[[#This Row],[Monthly_Household_Income]]=6,1,0)</f>
        <v>0</v>
      </c>
      <c r="CG790">
        <f>IF(Table13[[#This Row],[Monthly_Household_Income]]=7,1,0)</f>
        <v>0</v>
      </c>
      <c r="CH790">
        <f>IF(Table13[[#This Row],[Monthly_Household_Income]]=8,1,0)</f>
        <v>0</v>
      </c>
      <c r="CI790">
        <f>IF(Table13[[#This Row],[Monthly_Household_Income]]=9,1,0)</f>
        <v>0</v>
      </c>
      <c r="CJ790">
        <f>IF(Table13[[#This Row],[Monthly_Household_Income]]=98,1,0)</f>
        <v>0</v>
      </c>
    </row>
    <row r="791" spans="1:88">
      <c r="A791">
        <v>2853</v>
      </c>
      <c r="B791" s="1">
        <v>43192</v>
      </c>
      <c r="C791" t="s">
        <v>32</v>
      </c>
      <c r="D791">
        <v>7</v>
      </c>
      <c r="E791">
        <v>7</v>
      </c>
      <c r="F791">
        <v>6</v>
      </c>
      <c r="G791">
        <v>8</v>
      </c>
      <c r="H791">
        <v>7</v>
      </c>
      <c r="I791">
        <v>7</v>
      </c>
      <c r="J791" t="s">
        <v>15</v>
      </c>
      <c r="K791">
        <v>6</v>
      </c>
      <c r="L791">
        <v>8</v>
      </c>
      <c r="M791">
        <v>6</v>
      </c>
      <c r="N791">
        <v>7</v>
      </c>
      <c r="O791">
        <v>10</v>
      </c>
      <c r="P791">
        <v>8</v>
      </c>
      <c r="Q791">
        <v>8</v>
      </c>
      <c r="R791">
        <v>10</v>
      </c>
      <c r="S791">
        <v>7</v>
      </c>
      <c r="T791">
        <v>7</v>
      </c>
      <c r="U791">
        <v>6</v>
      </c>
      <c r="V791">
        <v>6</v>
      </c>
      <c r="W791">
        <v>9</v>
      </c>
      <c r="X791">
        <v>0</v>
      </c>
      <c r="Y791">
        <v>7</v>
      </c>
      <c r="Z791">
        <v>8</v>
      </c>
      <c r="AA791">
        <v>6</v>
      </c>
      <c r="AB791">
        <v>9</v>
      </c>
      <c r="AC791">
        <v>2</v>
      </c>
      <c r="AD791">
        <f>IF(Table13[[#This Row],[payment]]=1,1,0)</f>
        <v>0</v>
      </c>
      <c r="AE791">
        <f>IF(Table13[[#This Row],[payment]]=2,1,0)</f>
        <v>1</v>
      </c>
      <c r="AF791">
        <f>IF(Table13[[#This Row],[payment]]=3,1,0)</f>
        <v>0</v>
      </c>
      <c r="AG791">
        <v>2</v>
      </c>
      <c r="AH791">
        <f>IF(Table13[[#This Row],[method_payment]]=1,1,0)</f>
        <v>0</v>
      </c>
      <c r="AI791">
        <f>IF(Table13[[#This Row],[method_payment]]=2,1,0)</f>
        <v>1</v>
      </c>
      <c r="AJ791">
        <f>IF(Table13[[#This Row],[method_payment]]=3,1,0)</f>
        <v>0</v>
      </c>
      <c r="AK791">
        <f>IF(Table13[[#This Row],[method_payment]]=5,1,0)</f>
        <v>0</v>
      </c>
      <c r="AL791">
        <f>IF(Table13[[#This Row],[method_payment]]=6,1,0)</f>
        <v>0</v>
      </c>
      <c r="AM791" t="s">
        <v>16</v>
      </c>
      <c r="AN791" t="s">
        <v>16</v>
      </c>
      <c r="AO791">
        <v>1</v>
      </c>
      <c r="AP791" s="2">
        <v>386.17</v>
      </c>
      <c r="AQ791" s="3">
        <f>IF(AND(Table13[[#This Row],[Average_amount_spent_per_visit_last_3_months]]&gt;=1,Table13[[#This Row],[Average_amount_spent_per_visit_last_3_months]]&lt;=999),1,0)</f>
        <v>1</v>
      </c>
      <c r="AR791" s="3">
        <f>IF(AND(Table13[[#This Row],[Average_amount_spent_per_visit_last_3_months]]&gt;=1000,Table13[[#This Row],[Average_amount_spent_per_visit_last_3_months]]&lt;=6700),1,0)</f>
        <v>0</v>
      </c>
      <c r="AS791">
        <v>1</v>
      </c>
      <c r="AT791">
        <v>48</v>
      </c>
      <c r="AU791">
        <f>IF(AND(Table13[[#This Row],[Age]]&gt;=18,Table13[[#This Row],[Age]]&lt;=25),1,0)</f>
        <v>0</v>
      </c>
      <c r="AV791">
        <f>IF(AND(Table13[[#This Row],[Age]]&gt;=26,Table13[[#This Row],[Age]]&lt;=35),1,0)</f>
        <v>0</v>
      </c>
      <c r="AW791">
        <f>IF(AND(Table13[[#This Row],[Age]]&gt;=36,Table13[[#This Row],[Age]]&lt;=45),1,0)</f>
        <v>0</v>
      </c>
      <c r="AX791">
        <f>IF(AND(Table13[[#This Row],[Age]]&gt;=46,Table13[[#This Row],[Age]]&lt;=55),1,0)</f>
        <v>1</v>
      </c>
      <c r="AY791">
        <f>IF(AND(Table13[[#This Row],[Age]]&gt;=56,Table13[[#This Row],[Age]]&lt;=67),1,0)</f>
        <v>0</v>
      </c>
      <c r="AZ791" t="s">
        <v>25</v>
      </c>
      <c r="BA791">
        <f>IF(Table13[[#This Row],[Marital Status]]="Married",1,0)</f>
        <v>1</v>
      </c>
      <c r="BB791">
        <f>IF(Table13[[#This Row],[Marital Status]]="Single",1,0)</f>
        <v>0</v>
      </c>
      <c r="BC791" t="s">
        <v>28</v>
      </c>
      <c r="BD791">
        <f>IF(Table13[[#This Row],[gender]]="Male",1,0)</f>
        <v>0</v>
      </c>
      <c r="BE791">
        <f>IF(Table13[[#This Row],[gender]]="Female",1,0)</f>
        <v>1</v>
      </c>
      <c r="BF791" t="s">
        <v>19</v>
      </c>
      <c r="BG791">
        <f>IF(Table13[[#This Row],[Highest level of Education]]="Did not attend school",1,0)</f>
        <v>0</v>
      </c>
      <c r="BH791">
        <f>IF(Table13[[#This Row],[Highest level of Education]]="K12 completed",1,0)</f>
        <v>0</v>
      </c>
      <c r="BI791">
        <f>IF(Table13[[#This Row],[Highest level of Education]]="High School Completed",1,0)</f>
        <v>0</v>
      </c>
      <c r="BJ791">
        <f>IF(Table13[[#This Row],[Highest level of Education]]="Technical Diploma/Partially completed College",1,0)</f>
        <v>0</v>
      </c>
      <c r="BK791">
        <f>IF(Table13[[#This Row],[Highest level of Education]]="University/College Degree",1,0)</f>
        <v>1</v>
      </c>
      <c r="BL791">
        <f>IF(Table13[[#This Row],[Highest level of Education]]="Post-graduate education",1,0)</f>
        <v>0</v>
      </c>
      <c r="BM791">
        <v>3</v>
      </c>
      <c r="BN791">
        <v>1</v>
      </c>
      <c r="BO791">
        <v>5</v>
      </c>
      <c r="BP791">
        <f>IF(Table13[[#This Row],[Monthly_Income 1_5500 2_8000 3_11000 4_15000 5_20000 6_27000 7_35000 8_5000 9_51000 98_0]]=1,1,0)</f>
        <v>0</v>
      </c>
      <c r="BQ791">
        <f>IF(Table13[[#This Row],[Monthly_Income 1_5500 2_8000 3_11000 4_15000 5_20000 6_27000 7_35000 8_5000 9_51000 98_0]]=2,1,0)</f>
        <v>0</v>
      </c>
      <c r="BR791">
        <f>IF(Table13[[#This Row],[Monthly_Income 1_5500 2_8000 3_11000 4_15000 5_20000 6_27000 7_35000 8_5000 9_51000 98_0]]=3,1,0)</f>
        <v>0</v>
      </c>
      <c r="BS791">
        <f>IF(Table13[[#This Row],[Monthly_Income 1_5500 2_8000 3_11000 4_15000 5_20000 6_27000 7_35000 8_5000 9_51000 98_0]]=4,1,0)</f>
        <v>0</v>
      </c>
      <c r="BT791">
        <f>IF(Table13[[#This Row],[Monthly_Income 1_5500 2_8000 3_11000 4_15000 5_20000 6_27000 7_35000 8_5000 9_51000 98_0]]=5,1,0)</f>
        <v>1</v>
      </c>
      <c r="BU791">
        <f>IF(Table13[[#This Row],[Monthly_Income 1_5500 2_8000 3_11000 4_15000 5_20000 6_27000 7_35000 8_5000 9_51000 98_0]]=6,1,0)</f>
        <v>0</v>
      </c>
      <c r="BV791">
        <f>IF(Table13[[#This Row],[Monthly_Income 1_5500 2_8000 3_11000 4_15000 5_20000 6_27000 7_35000 8_5000 9_51000 98_0]]=7,1,0)</f>
        <v>0</v>
      </c>
      <c r="BW791">
        <f>IF(Table13[[#This Row],[Monthly_Income 1_5500 2_8000 3_11000 4_15000 5_20000 6_27000 7_35000 8_5000 9_51000 98_0]]=8,1,0)</f>
        <v>0</v>
      </c>
      <c r="BX791">
        <f>IF(Table13[[#This Row],[Monthly_Income 1_5500 2_8000 3_11000 4_15000 5_20000 6_27000 7_35000 8_5000 9_51000 98_0]]=9,1,0)</f>
        <v>0</v>
      </c>
      <c r="BY791">
        <f>IF(Table13[[#This Row],[Monthly_Income 1_5500 2_8000 3_11000 4_15000 5_20000 6_27000 7_35000 8_5000 9_51000 98_0]]=98,1,0)</f>
        <v>0</v>
      </c>
      <c r="BZ791">
        <v>6</v>
      </c>
      <c r="CA791">
        <f>IF(Table13[[#This Row],[Monthly_Household_Income]]=1,1,0)</f>
        <v>0</v>
      </c>
      <c r="CB791">
        <f>IF(Table13[[#This Row],[Monthly_Household_Income]]=2,1,0)</f>
        <v>0</v>
      </c>
      <c r="CC791">
        <f>IF(Table13[[#This Row],[Monthly_Household_Income]]=3,1,0)</f>
        <v>0</v>
      </c>
      <c r="CD791">
        <f>IF(Table13[[#This Row],[Monthly_Household_Income]]=4,1,0)</f>
        <v>0</v>
      </c>
      <c r="CE791">
        <f>IF(Table13[[#This Row],[Monthly_Household_Income]]=5,1,0)</f>
        <v>0</v>
      </c>
      <c r="CF791">
        <f>IF(Table13[[#This Row],[Monthly_Household_Income]]=6,1,0)</f>
        <v>1</v>
      </c>
      <c r="CG791">
        <f>IF(Table13[[#This Row],[Monthly_Household_Income]]=7,1,0)</f>
        <v>0</v>
      </c>
      <c r="CH791">
        <f>IF(Table13[[#This Row],[Monthly_Household_Income]]=8,1,0)</f>
        <v>0</v>
      </c>
      <c r="CI791">
        <f>IF(Table13[[#This Row],[Monthly_Household_Income]]=9,1,0)</f>
        <v>0</v>
      </c>
      <c r="CJ791">
        <f>IF(Table13[[#This Row],[Monthly_Household_Income]]=98,1,0)</f>
        <v>0</v>
      </c>
    </row>
    <row r="792" spans="1:88">
      <c r="A792">
        <v>2860</v>
      </c>
      <c r="B792" s="1">
        <v>42918</v>
      </c>
      <c r="C792" t="s">
        <v>33</v>
      </c>
      <c r="D792">
        <v>9</v>
      </c>
      <c r="E792">
        <v>7</v>
      </c>
      <c r="F792">
        <v>8</v>
      </c>
      <c r="G792">
        <v>8</v>
      </c>
      <c r="H792">
        <v>8</v>
      </c>
      <c r="I792">
        <v>8</v>
      </c>
      <c r="J792" t="s">
        <v>16</v>
      </c>
      <c r="K792">
        <v>7</v>
      </c>
      <c r="L792">
        <v>8</v>
      </c>
      <c r="M792">
        <v>8</v>
      </c>
      <c r="N792">
        <v>9</v>
      </c>
      <c r="O792">
        <v>9</v>
      </c>
      <c r="P792">
        <v>8</v>
      </c>
      <c r="Q792">
        <v>8</v>
      </c>
      <c r="R792">
        <v>7</v>
      </c>
      <c r="S792">
        <v>7</v>
      </c>
      <c r="T792">
        <v>8</v>
      </c>
      <c r="U792">
        <v>9</v>
      </c>
      <c r="V792">
        <v>7</v>
      </c>
      <c r="W792">
        <v>7</v>
      </c>
      <c r="X792">
        <v>9</v>
      </c>
      <c r="Y792">
        <v>7</v>
      </c>
      <c r="Z792">
        <v>7</v>
      </c>
      <c r="AA792">
        <v>7</v>
      </c>
      <c r="AB792">
        <v>8</v>
      </c>
      <c r="AC792">
        <v>1</v>
      </c>
      <c r="AD792">
        <f>IF(Table13[[#This Row],[payment]]=1,1,0)</f>
        <v>1</v>
      </c>
      <c r="AE792">
        <f>IF(Table13[[#This Row],[payment]]=2,1,0)</f>
        <v>0</v>
      </c>
      <c r="AF792">
        <f>IF(Table13[[#This Row],[payment]]=3,1,0)</f>
        <v>0</v>
      </c>
      <c r="AG792">
        <v>1</v>
      </c>
      <c r="AH792">
        <f>IF(Table13[[#This Row],[method_payment]]=1,1,0)</f>
        <v>1</v>
      </c>
      <c r="AI792">
        <f>IF(Table13[[#This Row],[method_payment]]=2,1,0)</f>
        <v>0</v>
      </c>
      <c r="AJ792">
        <f>IF(Table13[[#This Row],[method_payment]]=3,1,0)</f>
        <v>0</v>
      </c>
      <c r="AK792">
        <f>IF(Table13[[#This Row],[method_payment]]=5,1,0)</f>
        <v>0</v>
      </c>
      <c r="AL792">
        <f>IF(Table13[[#This Row],[method_payment]]=6,1,0)</f>
        <v>0</v>
      </c>
      <c r="AM792" t="s">
        <v>16</v>
      </c>
      <c r="AN792" t="s">
        <v>16</v>
      </c>
      <c r="AO792">
        <v>1</v>
      </c>
      <c r="AP792" s="2">
        <v>300.55</v>
      </c>
      <c r="AQ792" s="3">
        <f>IF(AND(Table13[[#This Row],[Average_amount_spent_per_visit_last_3_months]]&gt;=1,Table13[[#This Row],[Average_amount_spent_per_visit_last_3_months]]&lt;=999),1,0)</f>
        <v>1</v>
      </c>
      <c r="AR792" s="3">
        <f>IF(AND(Table13[[#This Row],[Average_amount_spent_per_visit_last_3_months]]&gt;=1000,Table13[[#This Row],[Average_amount_spent_per_visit_last_3_months]]&lt;=6700),1,0)</f>
        <v>0</v>
      </c>
      <c r="AS792">
        <v>1</v>
      </c>
      <c r="AT792">
        <v>37</v>
      </c>
      <c r="AU792">
        <f>IF(AND(Table13[[#This Row],[Age]]&gt;=18,Table13[[#This Row],[Age]]&lt;=25),1,0)</f>
        <v>0</v>
      </c>
      <c r="AV792">
        <f>IF(AND(Table13[[#This Row],[Age]]&gt;=26,Table13[[#This Row],[Age]]&lt;=35),1,0)</f>
        <v>0</v>
      </c>
      <c r="AW792">
        <f>IF(AND(Table13[[#This Row],[Age]]&gt;=36,Table13[[#This Row],[Age]]&lt;=45),1,0)</f>
        <v>1</v>
      </c>
      <c r="AX792">
        <f>IF(AND(Table13[[#This Row],[Age]]&gt;=46,Table13[[#This Row],[Age]]&lt;=55),1,0)</f>
        <v>0</v>
      </c>
      <c r="AY792">
        <f>IF(AND(Table13[[#This Row],[Age]]&gt;=56,Table13[[#This Row],[Age]]&lt;=67),1,0)</f>
        <v>0</v>
      </c>
      <c r="AZ792" t="s">
        <v>25</v>
      </c>
      <c r="BA792">
        <f>IF(Table13[[#This Row],[Marital Status]]="Married",1,0)</f>
        <v>1</v>
      </c>
      <c r="BB792">
        <f>IF(Table13[[#This Row],[Marital Status]]="Single",1,0)</f>
        <v>0</v>
      </c>
      <c r="BC792" t="s">
        <v>27</v>
      </c>
      <c r="BD792">
        <f>IF(Table13[[#This Row],[gender]]="Male",1,0)</f>
        <v>1</v>
      </c>
      <c r="BE792">
        <f>IF(Table13[[#This Row],[gender]]="Female",1,0)</f>
        <v>0</v>
      </c>
      <c r="BF792" t="s">
        <v>19</v>
      </c>
      <c r="BG792">
        <f>IF(Table13[[#This Row],[Highest level of Education]]="Did not attend school",1,0)</f>
        <v>0</v>
      </c>
      <c r="BH792">
        <f>IF(Table13[[#This Row],[Highest level of Education]]="K12 completed",1,0)</f>
        <v>0</v>
      </c>
      <c r="BI792">
        <f>IF(Table13[[#This Row],[Highest level of Education]]="High School Completed",1,0)</f>
        <v>0</v>
      </c>
      <c r="BJ792">
        <f>IF(Table13[[#This Row],[Highest level of Education]]="Technical Diploma/Partially completed College",1,0)</f>
        <v>0</v>
      </c>
      <c r="BK792">
        <f>IF(Table13[[#This Row],[Highest level of Education]]="University/College Degree",1,0)</f>
        <v>1</v>
      </c>
      <c r="BL792">
        <f>IF(Table13[[#This Row],[Highest level of Education]]="Post-graduate education",1,0)</f>
        <v>0</v>
      </c>
      <c r="BM792">
        <v>3</v>
      </c>
      <c r="BN792">
        <v>1</v>
      </c>
      <c r="BO792">
        <v>5</v>
      </c>
      <c r="BP792">
        <f>IF(Table13[[#This Row],[Monthly_Income 1_5500 2_8000 3_11000 4_15000 5_20000 6_27000 7_35000 8_5000 9_51000 98_0]]=1,1,0)</f>
        <v>0</v>
      </c>
      <c r="BQ792">
        <f>IF(Table13[[#This Row],[Monthly_Income 1_5500 2_8000 3_11000 4_15000 5_20000 6_27000 7_35000 8_5000 9_51000 98_0]]=2,1,0)</f>
        <v>0</v>
      </c>
      <c r="BR792">
        <f>IF(Table13[[#This Row],[Monthly_Income 1_5500 2_8000 3_11000 4_15000 5_20000 6_27000 7_35000 8_5000 9_51000 98_0]]=3,1,0)</f>
        <v>0</v>
      </c>
      <c r="BS792">
        <f>IF(Table13[[#This Row],[Monthly_Income 1_5500 2_8000 3_11000 4_15000 5_20000 6_27000 7_35000 8_5000 9_51000 98_0]]=4,1,0)</f>
        <v>0</v>
      </c>
      <c r="BT792">
        <f>IF(Table13[[#This Row],[Monthly_Income 1_5500 2_8000 3_11000 4_15000 5_20000 6_27000 7_35000 8_5000 9_51000 98_0]]=5,1,0)</f>
        <v>1</v>
      </c>
      <c r="BU792">
        <f>IF(Table13[[#This Row],[Monthly_Income 1_5500 2_8000 3_11000 4_15000 5_20000 6_27000 7_35000 8_5000 9_51000 98_0]]=6,1,0)</f>
        <v>0</v>
      </c>
      <c r="BV792">
        <f>IF(Table13[[#This Row],[Monthly_Income 1_5500 2_8000 3_11000 4_15000 5_20000 6_27000 7_35000 8_5000 9_51000 98_0]]=7,1,0)</f>
        <v>0</v>
      </c>
      <c r="BW792">
        <f>IF(Table13[[#This Row],[Monthly_Income 1_5500 2_8000 3_11000 4_15000 5_20000 6_27000 7_35000 8_5000 9_51000 98_0]]=8,1,0)</f>
        <v>0</v>
      </c>
      <c r="BX792">
        <f>IF(Table13[[#This Row],[Monthly_Income 1_5500 2_8000 3_11000 4_15000 5_20000 6_27000 7_35000 8_5000 9_51000 98_0]]=9,1,0)</f>
        <v>0</v>
      </c>
      <c r="BY792">
        <f>IF(Table13[[#This Row],[Monthly_Income 1_5500 2_8000 3_11000 4_15000 5_20000 6_27000 7_35000 8_5000 9_51000 98_0]]=98,1,0)</f>
        <v>0</v>
      </c>
      <c r="BZ792">
        <v>7</v>
      </c>
      <c r="CA792">
        <f>IF(Table13[[#This Row],[Monthly_Household_Income]]=1,1,0)</f>
        <v>0</v>
      </c>
      <c r="CB792">
        <f>IF(Table13[[#This Row],[Monthly_Household_Income]]=2,1,0)</f>
        <v>0</v>
      </c>
      <c r="CC792">
        <f>IF(Table13[[#This Row],[Monthly_Household_Income]]=3,1,0)</f>
        <v>0</v>
      </c>
      <c r="CD792">
        <f>IF(Table13[[#This Row],[Monthly_Household_Income]]=4,1,0)</f>
        <v>0</v>
      </c>
      <c r="CE792">
        <f>IF(Table13[[#This Row],[Monthly_Household_Income]]=5,1,0)</f>
        <v>0</v>
      </c>
      <c r="CF792">
        <f>IF(Table13[[#This Row],[Monthly_Household_Income]]=6,1,0)</f>
        <v>0</v>
      </c>
      <c r="CG792">
        <f>IF(Table13[[#This Row],[Monthly_Household_Income]]=7,1,0)</f>
        <v>1</v>
      </c>
      <c r="CH792">
        <f>IF(Table13[[#This Row],[Monthly_Household_Income]]=8,1,0)</f>
        <v>0</v>
      </c>
      <c r="CI792">
        <f>IF(Table13[[#This Row],[Monthly_Household_Income]]=9,1,0)</f>
        <v>0</v>
      </c>
      <c r="CJ792">
        <f>IF(Table13[[#This Row],[Monthly_Household_Income]]=98,1,0)</f>
        <v>0</v>
      </c>
    </row>
    <row r="793" spans="1:88">
      <c r="A793">
        <v>2861</v>
      </c>
      <c r="B793" s="1">
        <v>43000</v>
      </c>
      <c r="C793" t="s">
        <v>35</v>
      </c>
      <c r="D793">
        <v>9</v>
      </c>
      <c r="E793">
        <v>8</v>
      </c>
      <c r="F793">
        <v>7</v>
      </c>
      <c r="G793">
        <v>8</v>
      </c>
      <c r="H793">
        <v>7</v>
      </c>
      <c r="I793">
        <v>7</v>
      </c>
      <c r="J793" t="s">
        <v>16</v>
      </c>
      <c r="K793">
        <v>8</v>
      </c>
      <c r="L793">
        <v>9</v>
      </c>
      <c r="M793">
        <v>7</v>
      </c>
      <c r="N793">
        <v>7</v>
      </c>
      <c r="O793">
        <v>9</v>
      </c>
      <c r="P793">
        <v>9</v>
      </c>
      <c r="Q793">
        <v>6</v>
      </c>
      <c r="R793">
        <v>8</v>
      </c>
      <c r="S793">
        <v>9</v>
      </c>
      <c r="T793">
        <v>9</v>
      </c>
      <c r="U793">
        <v>8</v>
      </c>
      <c r="V793">
        <v>6</v>
      </c>
      <c r="W793">
        <v>7</v>
      </c>
      <c r="X793">
        <v>8</v>
      </c>
      <c r="Y793">
        <v>6</v>
      </c>
      <c r="Z793">
        <v>7</v>
      </c>
      <c r="AA793">
        <v>7</v>
      </c>
      <c r="AB793">
        <v>0</v>
      </c>
      <c r="AC793">
        <v>1</v>
      </c>
      <c r="AD793">
        <f>IF(Table13[[#This Row],[payment]]=1,1,0)</f>
        <v>1</v>
      </c>
      <c r="AE793">
        <f>IF(Table13[[#This Row],[payment]]=2,1,0)</f>
        <v>0</v>
      </c>
      <c r="AF793">
        <f>IF(Table13[[#This Row],[payment]]=3,1,0)</f>
        <v>0</v>
      </c>
      <c r="AG793">
        <v>3</v>
      </c>
      <c r="AH793">
        <f>IF(Table13[[#This Row],[method_payment]]=1,1,0)</f>
        <v>0</v>
      </c>
      <c r="AI793">
        <f>IF(Table13[[#This Row],[method_payment]]=2,1,0)</f>
        <v>0</v>
      </c>
      <c r="AJ793">
        <f>IF(Table13[[#This Row],[method_payment]]=3,1,0)</f>
        <v>1</v>
      </c>
      <c r="AK793">
        <f>IF(Table13[[#This Row],[method_payment]]=5,1,0)</f>
        <v>0</v>
      </c>
      <c r="AL793">
        <f>IF(Table13[[#This Row],[method_payment]]=6,1,0)</f>
        <v>0</v>
      </c>
      <c r="AM793" t="s">
        <v>16</v>
      </c>
      <c r="AN793" t="s">
        <v>15</v>
      </c>
      <c r="AO793">
        <v>3</v>
      </c>
      <c r="AP793" s="2">
        <v>290.39999999999998</v>
      </c>
      <c r="AQ793" s="3">
        <f>IF(AND(Table13[[#This Row],[Average_amount_spent_per_visit_last_3_months]]&gt;=1,Table13[[#This Row],[Average_amount_spent_per_visit_last_3_months]]&lt;=999),1,0)</f>
        <v>1</v>
      </c>
      <c r="AR793" s="3">
        <f>IF(AND(Table13[[#This Row],[Average_amount_spent_per_visit_last_3_months]]&gt;=1000,Table13[[#This Row],[Average_amount_spent_per_visit_last_3_months]]&lt;=6700),1,0)</f>
        <v>0</v>
      </c>
      <c r="AS793">
        <v>3</v>
      </c>
      <c r="AT793">
        <v>29</v>
      </c>
      <c r="AU793">
        <f>IF(AND(Table13[[#This Row],[Age]]&gt;=18,Table13[[#This Row],[Age]]&lt;=25),1,0)</f>
        <v>0</v>
      </c>
      <c r="AV793">
        <f>IF(AND(Table13[[#This Row],[Age]]&gt;=26,Table13[[#This Row],[Age]]&lt;=35),1,0)</f>
        <v>1</v>
      </c>
      <c r="AW793">
        <f>IF(AND(Table13[[#This Row],[Age]]&gt;=36,Table13[[#This Row],[Age]]&lt;=45),1,0)</f>
        <v>0</v>
      </c>
      <c r="AX793">
        <f>IF(AND(Table13[[#This Row],[Age]]&gt;=46,Table13[[#This Row],[Age]]&lt;=55),1,0)</f>
        <v>0</v>
      </c>
      <c r="AY793">
        <f>IF(AND(Table13[[#This Row],[Age]]&gt;=56,Table13[[#This Row],[Age]]&lt;=67),1,0)</f>
        <v>0</v>
      </c>
      <c r="AZ793" t="s">
        <v>24</v>
      </c>
      <c r="BA793">
        <f>IF(Table13[[#This Row],[Marital Status]]="Married",1,0)</f>
        <v>0</v>
      </c>
      <c r="BB793">
        <f>IF(Table13[[#This Row],[Marital Status]]="Single",1,0)</f>
        <v>1</v>
      </c>
      <c r="BC793" t="s">
        <v>28</v>
      </c>
      <c r="BD793">
        <f>IF(Table13[[#This Row],[gender]]="Male",1,0)</f>
        <v>0</v>
      </c>
      <c r="BE793">
        <f>IF(Table13[[#This Row],[gender]]="Female",1,0)</f>
        <v>1</v>
      </c>
      <c r="BF793" t="s">
        <v>23</v>
      </c>
      <c r="BG793">
        <f>IF(Table13[[#This Row],[Highest level of Education]]="Did not attend school",1,0)</f>
        <v>0</v>
      </c>
      <c r="BH793">
        <f>IF(Table13[[#This Row],[Highest level of Education]]="K12 completed",1,0)</f>
        <v>0</v>
      </c>
      <c r="BI793">
        <f>IF(Table13[[#This Row],[Highest level of Education]]="High School Completed",1,0)</f>
        <v>0</v>
      </c>
      <c r="BJ793">
        <f>IF(Table13[[#This Row],[Highest level of Education]]="Technical Diploma/Partially completed College",1,0)</f>
        <v>1</v>
      </c>
      <c r="BK793">
        <f>IF(Table13[[#This Row],[Highest level of Education]]="University/College Degree",1,0)</f>
        <v>0</v>
      </c>
      <c r="BL793">
        <f>IF(Table13[[#This Row],[Highest level of Education]]="Post-graduate education",1,0)</f>
        <v>0</v>
      </c>
      <c r="BM793">
        <v>0</v>
      </c>
      <c r="BN793">
        <v>1</v>
      </c>
      <c r="BO793">
        <v>2</v>
      </c>
      <c r="BP793">
        <f>IF(Table13[[#This Row],[Monthly_Income 1_5500 2_8000 3_11000 4_15000 5_20000 6_27000 7_35000 8_5000 9_51000 98_0]]=1,1,0)</f>
        <v>0</v>
      </c>
      <c r="BQ793">
        <f>IF(Table13[[#This Row],[Monthly_Income 1_5500 2_8000 3_11000 4_15000 5_20000 6_27000 7_35000 8_5000 9_51000 98_0]]=2,1,0)</f>
        <v>1</v>
      </c>
      <c r="BR793">
        <f>IF(Table13[[#This Row],[Monthly_Income 1_5500 2_8000 3_11000 4_15000 5_20000 6_27000 7_35000 8_5000 9_51000 98_0]]=3,1,0)</f>
        <v>0</v>
      </c>
      <c r="BS793">
        <f>IF(Table13[[#This Row],[Monthly_Income 1_5500 2_8000 3_11000 4_15000 5_20000 6_27000 7_35000 8_5000 9_51000 98_0]]=4,1,0)</f>
        <v>0</v>
      </c>
      <c r="BT793">
        <f>IF(Table13[[#This Row],[Monthly_Income 1_5500 2_8000 3_11000 4_15000 5_20000 6_27000 7_35000 8_5000 9_51000 98_0]]=5,1,0)</f>
        <v>0</v>
      </c>
      <c r="BU793">
        <f>IF(Table13[[#This Row],[Monthly_Income 1_5500 2_8000 3_11000 4_15000 5_20000 6_27000 7_35000 8_5000 9_51000 98_0]]=6,1,0)</f>
        <v>0</v>
      </c>
      <c r="BV793">
        <f>IF(Table13[[#This Row],[Monthly_Income 1_5500 2_8000 3_11000 4_15000 5_20000 6_27000 7_35000 8_5000 9_51000 98_0]]=7,1,0)</f>
        <v>0</v>
      </c>
      <c r="BW793">
        <f>IF(Table13[[#This Row],[Monthly_Income 1_5500 2_8000 3_11000 4_15000 5_20000 6_27000 7_35000 8_5000 9_51000 98_0]]=8,1,0)</f>
        <v>0</v>
      </c>
      <c r="BX793">
        <f>IF(Table13[[#This Row],[Monthly_Income 1_5500 2_8000 3_11000 4_15000 5_20000 6_27000 7_35000 8_5000 9_51000 98_0]]=9,1,0)</f>
        <v>0</v>
      </c>
      <c r="BY793">
        <f>IF(Table13[[#This Row],[Monthly_Income 1_5500 2_8000 3_11000 4_15000 5_20000 6_27000 7_35000 8_5000 9_51000 98_0]]=98,1,0)</f>
        <v>0</v>
      </c>
      <c r="BZ793">
        <v>4</v>
      </c>
      <c r="CA793">
        <f>IF(Table13[[#This Row],[Monthly_Household_Income]]=1,1,0)</f>
        <v>0</v>
      </c>
      <c r="CB793">
        <f>IF(Table13[[#This Row],[Monthly_Household_Income]]=2,1,0)</f>
        <v>0</v>
      </c>
      <c r="CC793">
        <f>IF(Table13[[#This Row],[Monthly_Household_Income]]=3,1,0)</f>
        <v>0</v>
      </c>
      <c r="CD793">
        <f>IF(Table13[[#This Row],[Monthly_Household_Income]]=4,1,0)</f>
        <v>1</v>
      </c>
      <c r="CE793">
        <f>IF(Table13[[#This Row],[Monthly_Household_Income]]=5,1,0)</f>
        <v>0</v>
      </c>
      <c r="CF793">
        <f>IF(Table13[[#This Row],[Monthly_Household_Income]]=6,1,0)</f>
        <v>0</v>
      </c>
      <c r="CG793">
        <f>IF(Table13[[#This Row],[Monthly_Household_Income]]=7,1,0)</f>
        <v>0</v>
      </c>
      <c r="CH793">
        <f>IF(Table13[[#This Row],[Monthly_Household_Income]]=8,1,0)</f>
        <v>0</v>
      </c>
      <c r="CI793">
        <f>IF(Table13[[#This Row],[Monthly_Household_Income]]=9,1,0)</f>
        <v>0</v>
      </c>
      <c r="CJ793">
        <f>IF(Table13[[#This Row],[Monthly_Household_Income]]=98,1,0)</f>
        <v>0</v>
      </c>
    </row>
    <row r="794" spans="1:88">
      <c r="A794">
        <v>2862</v>
      </c>
      <c r="B794" s="1">
        <v>43038</v>
      </c>
      <c r="C794" t="s">
        <v>32</v>
      </c>
      <c r="D794">
        <v>8</v>
      </c>
      <c r="E794">
        <v>7</v>
      </c>
      <c r="F794">
        <v>9</v>
      </c>
      <c r="G794">
        <v>7</v>
      </c>
      <c r="H794">
        <v>7</v>
      </c>
      <c r="I794">
        <v>8</v>
      </c>
      <c r="J794" t="s">
        <v>15</v>
      </c>
      <c r="K794">
        <v>10</v>
      </c>
      <c r="L794">
        <v>8</v>
      </c>
      <c r="M794">
        <v>9</v>
      </c>
      <c r="N794">
        <v>9</v>
      </c>
      <c r="O794">
        <v>8</v>
      </c>
      <c r="P794">
        <v>6</v>
      </c>
      <c r="Q794">
        <v>6</v>
      </c>
      <c r="R794">
        <v>7</v>
      </c>
      <c r="S794">
        <v>8</v>
      </c>
      <c r="T794">
        <v>7</v>
      </c>
      <c r="U794">
        <v>8</v>
      </c>
      <c r="V794">
        <v>6</v>
      </c>
      <c r="W794">
        <v>9</v>
      </c>
      <c r="X794">
        <v>8</v>
      </c>
      <c r="Y794">
        <v>8</v>
      </c>
      <c r="Z794">
        <v>8</v>
      </c>
      <c r="AA794">
        <v>8</v>
      </c>
      <c r="AB794">
        <v>7</v>
      </c>
      <c r="AC794">
        <v>2</v>
      </c>
      <c r="AD794">
        <f>IF(Table13[[#This Row],[payment]]=1,1,0)</f>
        <v>0</v>
      </c>
      <c r="AE794">
        <f>IF(Table13[[#This Row],[payment]]=2,1,0)</f>
        <v>1</v>
      </c>
      <c r="AF794">
        <f>IF(Table13[[#This Row],[payment]]=3,1,0)</f>
        <v>0</v>
      </c>
      <c r="AG794">
        <v>1</v>
      </c>
      <c r="AH794">
        <f>IF(Table13[[#This Row],[method_payment]]=1,1,0)</f>
        <v>1</v>
      </c>
      <c r="AI794">
        <f>IF(Table13[[#This Row],[method_payment]]=2,1,0)</f>
        <v>0</v>
      </c>
      <c r="AJ794">
        <f>IF(Table13[[#This Row],[method_payment]]=3,1,0)</f>
        <v>0</v>
      </c>
      <c r="AK794">
        <f>IF(Table13[[#This Row],[method_payment]]=5,1,0)</f>
        <v>0</v>
      </c>
      <c r="AL794">
        <f>IF(Table13[[#This Row],[method_payment]]=6,1,0)</f>
        <v>0</v>
      </c>
      <c r="AM794" t="s">
        <v>16</v>
      </c>
      <c r="AN794" t="s">
        <v>15</v>
      </c>
      <c r="AO794">
        <v>5</v>
      </c>
      <c r="AP794" s="2">
        <v>544.45000000000005</v>
      </c>
      <c r="AQ794" s="3">
        <f>IF(AND(Table13[[#This Row],[Average_amount_spent_per_visit_last_3_months]]&gt;=1,Table13[[#This Row],[Average_amount_spent_per_visit_last_3_months]]&lt;=999),1,0)</f>
        <v>1</v>
      </c>
      <c r="AR794" s="3">
        <f>IF(AND(Table13[[#This Row],[Average_amount_spent_per_visit_last_3_months]]&gt;=1000,Table13[[#This Row],[Average_amount_spent_per_visit_last_3_months]]&lt;=6700),1,0)</f>
        <v>0</v>
      </c>
      <c r="AS794">
        <v>2</v>
      </c>
      <c r="AT794">
        <v>30</v>
      </c>
      <c r="AU794">
        <f>IF(AND(Table13[[#This Row],[Age]]&gt;=18,Table13[[#This Row],[Age]]&lt;=25),1,0)</f>
        <v>0</v>
      </c>
      <c r="AV794">
        <f>IF(AND(Table13[[#This Row],[Age]]&gt;=26,Table13[[#This Row],[Age]]&lt;=35),1,0)</f>
        <v>1</v>
      </c>
      <c r="AW794">
        <f>IF(AND(Table13[[#This Row],[Age]]&gt;=36,Table13[[#This Row],[Age]]&lt;=45),1,0)</f>
        <v>0</v>
      </c>
      <c r="AX794">
        <f>IF(AND(Table13[[#This Row],[Age]]&gt;=46,Table13[[#This Row],[Age]]&lt;=55),1,0)</f>
        <v>0</v>
      </c>
      <c r="AY794">
        <f>IF(AND(Table13[[#This Row],[Age]]&gt;=56,Table13[[#This Row],[Age]]&lt;=67),1,0)</f>
        <v>0</v>
      </c>
      <c r="AZ794" t="s">
        <v>25</v>
      </c>
      <c r="BA794">
        <f>IF(Table13[[#This Row],[Marital Status]]="Married",1,0)</f>
        <v>1</v>
      </c>
      <c r="BB794">
        <f>IF(Table13[[#This Row],[Marital Status]]="Single",1,0)</f>
        <v>0</v>
      </c>
      <c r="BC794" t="s">
        <v>28</v>
      </c>
      <c r="BD794">
        <f>IF(Table13[[#This Row],[gender]]="Male",1,0)</f>
        <v>0</v>
      </c>
      <c r="BE794">
        <f>IF(Table13[[#This Row],[gender]]="Female",1,0)</f>
        <v>1</v>
      </c>
      <c r="BF794" t="s">
        <v>19</v>
      </c>
      <c r="BG794">
        <f>IF(Table13[[#This Row],[Highest level of Education]]="Did not attend school",1,0)</f>
        <v>0</v>
      </c>
      <c r="BH794">
        <f>IF(Table13[[#This Row],[Highest level of Education]]="K12 completed",1,0)</f>
        <v>0</v>
      </c>
      <c r="BI794">
        <f>IF(Table13[[#This Row],[Highest level of Education]]="High School Completed",1,0)</f>
        <v>0</v>
      </c>
      <c r="BJ794">
        <f>IF(Table13[[#This Row],[Highest level of Education]]="Technical Diploma/Partially completed College",1,0)</f>
        <v>0</v>
      </c>
      <c r="BK794">
        <f>IF(Table13[[#This Row],[Highest level of Education]]="University/College Degree",1,0)</f>
        <v>1</v>
      </c>
      <c r="BL794">
        <f>IF(Table13[[#This Row],[Highest level of Education]]="Post-graduate education",1,0)</f>
        <v>0</v>
      </c>
      <c r="BM794">
        <v>2</v>
      </c>
      <c r="BN794">
        <v>1</v>
      </c>
      <c r="BO794">
        <v>4</v>
      </c>
      <c r="BP794">
        <f>IF(Table13[[#This Row],[Monthly_Income 1_5500 2_8000 3_11000 4_15000 5_20000 6_27000 7_35000 8_5000 9_51000 98_0]]=1,1,0)</f>
        <v>0</v>
      </c>
      <c r="BQ794">
        <f>IF(Table13[[#This Row],[Monthly_Income 1_5500 2_8000 3_11000 4_15000 5_20000 6_27000 7_35000 8_5000 9_51000 98_0]]=2,1,0)</f>
        <v>0</v>
      </c>
      <c r="BR794">
        <f>IF(Table13[[#This Row],[Monthly_Income 1_5500 2_8000 3_11000 4_15000 5_20000 6_27000 7_35000 8_5000 9_51000 98_0]]=3,1,0)</f>
        <v>0</v>
      </c>
      <c r="BS794">
        <f>IF(Table13[[#This Row],[Monthly_Income 1_5500 2_8000 3_11000 4_15000 5_20000 6_27000 7_35000 8_5000 9_51000 98_0]]=4,1,0)</f>
        <v>1</v>
      </c>
      <c r="BT794">
        <f>IF(Table13[[#This Row],[Monthly_Income 1_5500 2_8000 3_11000 4_15000 5_20000 6_27000 7_35000 8_5000 9_51000 98_0]]=5,1,0)</f>
        <v>0</v>
      </c>
      <c r="BU794">
        <f>IF(Table13[[#This Row],[Monthly_Income 1_5500 2_8000 3_11000 4_15000 5_20000 6_27000 7_35000 8_5000 9_51000 98_0]]=6,1,0)</f>
        <v>0</v>
      </c>
      <c r="BV794">
        <f>IF(Table13[[#This Row],[Monthly_Income 1_5500 2_8000 3_11000 4_15000 5_20000 6_27000 7_35000 8_5000 9_51000 98_0]]=7,1,0)</f>
        <v>0</v>
      </c>
      <c r="BW794">
        <f>IF(Table13[[#This Row],[Monthly_Income 1_5500 2_8000 3_11000 4_15000 5_20000 6_27000 7_35000 8_5000 9_51000 98_0]]=8,1,0)</f>
        <v>0</v>
      </c>
      <c r="BX794">
        <f>IF(Table13[[#This Row],[Monthly_Income 1_5500 2_8000 3_11000 4_15000 5_20000 6_27000 7_35000 8_5000 9_51000 98_0]]=9,1,0)</f>
        <v>0</v>
      </c>
      <c r="BY794">
        <f>IF(Table13[[#This Row],[Monthly_Income 1_5500 2_8000 3_11000 4_15000 5_20000 6_27000 7_35000 8_5000 9_51000 98_0]]=98,1,0)</f>
        <v>0</v>
      </c>
      <c r="BZ794">
        <v>9</v>
      </c>
      <c r="CA794">
        <f>IF(Table13[[#This Row],[Monthly_Household_Income]]=1,1,0)</f>
        <v>0</v>
      </c>
      <c r="CB794">
        <f>IF(Table13[[#This Row],[Monthly_Household_Income]]=2,1,0)</f>
        <v>0</v>
      </c>
      <c r="CC794">
        <f>IF(Table13[[#This Row],[Monthly_Household_Income]]=3,1,0)</f>
        <v>0</v>
      </c>
      <c r="CD794">
        <f>IF(Table13[[#This Row],[Monthly_Household_Income]]=4,1,0)</f>
        <v>0</v>
      </c>
      <c r="CE794">
        <f>IF(Table13[[#This Row],[Monthly_Household_Income]]=5,1,0)</f>
        <v>0</v>
      </c>
      <c r="CF794">
        <f>IF(Table13[[#This Row],[Monthly_Household_Income]]=6,1,0)</f>
        <v>0</v>
      </c>
      <c r="CG794">
        <f>IF(Table13[[#This Row],[Monthly_Household_Income]]=7,1,0)</f>
        <v>0</v>
      </c>
      <c r="CH794">
        <f>IF(Table13[[#This Row],[Monthly_Household_Income]]=8,1,0)</f>
        <v>0</v>
      </c>
      <c r="CI794">
        <f>IF(Table13[[#This Row],[Monthly_Household_Income]]=9,1,0)</f>
        <v>1</v>
      </c>
      <c r="CJ794">
        <f>IF(Table13[[#This Row],[Monthly_Household_Income]]=98,1,0)</f>
        <v>0</v>
      </c>
    </row>
    <row r="795" spans="1:88">
      <c r="A795">
        <v>2863</v>
      </c>
      <c r="B795" s="1">
        <v>43131</v>
      </c>
      <c r="C795" t="s">
        <v>9</v>
      </c>
      <c r="D795">
        <v>8</v>
      </c>
      <c r="E795">
        <v>7</v>
      </c>
      <c r="F795">
        <v>7</v>
      </c>
      <c r="G795">
        <v>7</v>
      </c>
      <c r="H795">
        <v>9</v>
      </c>
      <c r="I795">
        <v>8</v>
      </c>
      <c r="J795" t="s">
        <v>15</v>
      </c>
      <c r="K795">
        <v>7</v>
      </c>
      <c r="L795">
        <v>7</v>
      </c>
      <c r="M795">
        <v>9</v>
      </c>
      <c r="N795">
        <v>7</v>
      </c>
      <c r="O795">
        <v>7</v>
      </c>
      <c r="P795">
        <v>9</v>
      </c>
      <c r="Q795">
        <v>9</v>
      </c>
      <c r="R795">
        <v>10</v>
      </c>
      <c r="S795">
        <v>9</v>
      </c>
      <c r="T795">
        <v>9</v>
      </c>
      <c r="U795">
        <v>9</v>
      </c>
      <c r="V795">
        <v>8</v>
      </c>
      <c r="W795">
        <v>8</v>
      </c>
      <c r="X795">
        <v>9</v>
      </c>
      <c r="Y795">
        <v>7</v>
      </c>
      <c r="Z795">
        <v>8</v>
      </c>
      <c r="AA795">
        <v>9</v>
      </c>
      <c r="AB795">
        <v>0</v>
      </c>
      <c r="AC795">
        <v>2</v>
      </c>
      <c r="AD795">
        <f>IF(Table13[[#This Row],[payment]]=1,1,0)</f>
        <v>0</v>
      </c>
      <c r="AE795">
        <f>IF(Table13[[#This Row],[payment]]=2,1,0)</f>
        <v>1</v>
      </c>
      <c r="AF795">
        <f>IF(Table13[[#This Row],[payment]]=3,1,0)</f>
        <v>0</v>
      </c>
      <c r="AG795">
        <v>1</v>
      </c>
      <c r="AH795">
        <f>IF(Table13[[#This Row],[method_payment]]=1,1,0)</f>
        <v>1</v>
      </c>
      <c r="AI795">
        <f>IF(Table13[[#This Row],[method_payment]]=2,1,0)</f>
        <v>0</v>
      </c>
      <c r="AJ795">
        <f>IF(Table13[[#This Row],[method_payment]]=3,1,0)</f>
        <v>0</v>
      </c>
      <c r="AK795">
        <f>IF(Table13[[#This Row],[method_payment]]=5,1,0)</f>
        <v>0</v>
      </c>
      <c r="AL795">
        <f>IF(Table13[[#This Row],[method_payment]]=6,1,0)</f>
        <v>0</v>
      </c>
      <c r="AM795" t="s">
        <v>16</v>
      </c>
      <c r="AN795" t="s">
        <v>15</v>
      </c>
      <c r="AO795">
        <v>4</v>
      </c>
      <c r="AP795" s="2">
        <v>206.19</v>
      </c>
      <c r="AQ795" s="3">
        <f>IF(AND(Table13[[#This Row],[Average_amount_spent_per_visit_last_3_months]]&gt;=1,Table13[[#This Row],[Average_amount_spent_per_visit_last_3_months]]&lt;=999),1,0)</f>
        <v>1</v>
      </c>
      <c r="AR795" s="3">
        <f>IF(AND(Table13[[#This Row],[Average_amount_spent_per_visit_last_3_months]]&gt;=1000,Table13[[#This Row],[Average_amount_spent_per_visit_last_3_months]]&lt;=6700),1,0)</f>
        <v>0</v>
      </c>
      <c r="AS795">
        <v>2</v>
      </c>
      <c r="AT795">
        <v>34</v>
      </c>
      <c r="AU795">
        <f>IF(AND(Table13[[#This Row],[Age]]&gt;=18,Table13[[#This Row],[Age]]&lt;=25),1,0)</f>
        <v>0</v>
      </c>
      <c r="AV795">
        <f>IF(AND(Table13[[#This Row],[Age]]&gt;=26,Table13[[#This Row],[Age]]&lt;=35),1,0)</f>
        <v>1</v>
      </c>
      <c r="AW795">
        <f>IF(AND(Table13[[#This Row],[Age]]&gt;=36,Table13[[#This Row],[Age]]&lt;=45),1,0)</f>
        <v>0</v>
      </c>
      <c r="AX795">
        <f>IF(AND(Table13[[#This Row],[Age]]&gt;=46,Table13[[#This Row],[Age]]&lt;=55),1,0)</f>
        <v>0</v>
      </c>
      <c r="AY795">
        <f>IF(AND(Table13[[#This Row],[Age]]&gt;=56,Table13[[#This Row],[Age]]&lt;=67),1,0)</f>
        <v>0</v>
      </c>
      <c r="AZ795" t="s">
        <v>25</v>
      </c>
      <c r="BA795">
        <f>IF(Table13[[#This Row],[Marital Status]]="Married",1,0)</f>
        <v>1</v>
      </c>
      <c r="BB795">
        <f>IF(Table13[[#This Row],[Marital Status]]="Single",1,0)</f>
        <v>0</v>
      </c>
      <c r="BC795" t="s">
        <v>27</v>
      </c>
      <c r="BD795">
        <f>IF(Table13[[#This Row],[gender]]="Male",1,0)</f>
        <v>1</v>
      </c>
      <c r="BE795">
        <f>IF(Table13[[#This Row],[gender]]="Female",1,0)</f>
        <v>0</v>
      </c>
      <c r="BF795" t="s">
        <v>19</v>
      </c>
      <c r="BG795">
        <f>IF(Table13[[#This Row],[Highest level of Education]]="Did not attend school",1,0)</f>
        <v>0</v>
      </c>
      <c r="BH795">
        <f>IF(Table13[[#This Row],[Highest level of Education]]="K12 completed",1,0)</f>
        <v>0</v>
      </c>
      <c r="BI795">
        <f>IF(Table13[[#This Row],[Highest level of Education]]="High School Completed",1,0)</f>
        <v>0</v>
      </c>
      <c r="BJ795">
        <f>IF(Table13[[#This Row],[Highest level of Education]]="Technical Diploma/Partially completed College",1,0)</f>
        <v>0</v>
      </c>
      <c r="BK795">
        <f>IF(Table13[[#This Row],[Highest level of Education]]="University/College Degree",1,0)</f>
        <v>1</v>
      </c>
      <c r="BL795">
        <f>IF(Table13[[#This Row],[Highest level of Education]]="Post-graduate education",1,0)</f>
        <v>0</v>
      </c>
      <c r="BM795">
        <v>2</v>
      </c>
      <c r="BN795">
        <v>1</v>
      </c>
      <c r="BO795">
        <v>4</v>
      </c>
      <c r="BP795">
        <f>IF(Table13[[#This Row],[Monthly_Income 1_5500 2_8000 3_11000 4_15000 5_20000 6_27000 7_35000 8_5000 9_51000 98_0]]=1,1,0)</f>
        <v>0</v>
      </c>
      <c r="BQ795">
        <f>IF(Table13[[#This Row],[Monthly_Income 1_5500 2_8000 3_11000 4_15000 5_20000 6_27000 7_35000 8_5000 9_51000 98_0]]=2,1,0)</f>
        <v>0</v>
      </c>
      <c r="BR795">
        <f>IF(Table13[[#This Row],[Monthly_Income 1_5500 2_8000 3_11000 4_15000 5_20000 6_27000 7_35000 8_5000 9_51000 98_0]]=3,1,0)</f>
        <v>0</v>
      </c>
      <c r="BS795">
        <f>IF(Table13[[#This Row],[Monthly_Income 1_5500 2_8000 3_11000 4_15000 5_20000 6_27000 7_35000 8_5000 9_51000 98_0]]=4,1,0)</f>
        <v>1</v>
      </c>
      <c r="BT795">
        <f>IF(Table13[[#This Row],[Monthly_Income 1_5500 2_8000 3_11000 4_15000 5_20000 6_27000 7_35000 8_5000 9_51000 98_0]]=5,1,0)</f>
        <v>0</v>
      </c>
      <c r="BU795">
        <f>IF(Table13[[#This Row],[Monthly_Income 1_5500 2_8000 3_11000 4_15000 5_20000 6_27000 7_35000 8_5000 9_51000 98_0]]=6,1,0)</f>
        <v>0</v>
      </c>
      <c r="BV795">
        <f>IF(Table13[[#This Row],[Monthly_Income 1_5500 2_8000 3_11000 4_15000 5_20000 6_27000 7_35000 8_5000 9_51000 98_0]]=7,1,0)</f>
        <v>0</v>
      </c>
      <c r="BW795">
        <f>IF(Table13[[#This Row],[Monthly_Income 1_5500 2_8000 3_11000 4_15000 5_20000 6_27000 7_35000 8_5000 9_51000 98_0]]=8,1,0)</f>
        <v>0</v>
      </c>
      <c r="BX795">
        <f>IF(Table13[[#This Row],[Monthly_Income 1_5500 2_8000 3_11000 4_15000 5_20000 6_27000 7_35000 8_5000 9_51000 98_0]]=9,1,0)</f>
        <v>0</v>
      </c>
      <c r="BY795">
        <f>IF(Table13[[#This Row],[Monthly_Income 1_5500 2_8000 3_11000 4_15000 5_20000 6_27000 7_35000 8_5000 9_51000 98_0]]=98,1,0)</f>
        <v>0</v>
      </c>
      <c r="BZ795">
        <v>6</v>
      </c>
      <c r="CA795">
        <f>IF(Table13[[#This Row],[Monthly_Household_Income]]=1,1,0)</f>
        <v>0</v>
      </c>
      <c r="CB795">
        <f>IF(Table13[[#This Row],[Monthly_Household_Income]]=2,1,0)</f>
        <v>0</v>
      </c>
      <c r="CC795">
        <f>IF(Table13[[#This Row],[Monthly_Household_Income]]=3,1,0)</f>
        <v>0</v>
      </c>
      <c r="CD795">
        <f>IF(Table13[[#This Row],[Monthly_Household_Income]]=4,1,0)</f>
        <v>0</v>
      </c>
      <c r="CE795">
        <f>IF(Table13[[#This Row],[Monthly_Household_Income]]=5,1,0)</f>
        <v>0</v>
      </c>
      <c r="CF795">
        <f>IF(Table13[[#This Row],[Monthly_Household_Income]]=6,1,0)</f>
        <v>1</v>
      </c>
      <c r="CG795">
        <f>IF(Table13[[#This Row],[Monthly_Household_Income]]=7,1,0)</f>
        <v>0</v>
      </c>
      <c r="CH795">
        <f>IF(Table13[[#This Row],[Monthly_Household_Income]]=8,1,0)</f>
        <v>0</v>
      </c>
      <c r="CI795">
        <f>IF(Table13[[#This Row],[Monthly_Household_Income]]=9,1,0)</f>
        <v>0</v>
      </c>
      <c r="CJ795">
        <f>IF(Table13[[#This Row],[Monthly_Household_Income]]=98,1,0)</f>
        <v>0</v>
      </c>
    </row>
    <row r="796" spans="1:88">
      <c r="A796">
        <v>2864</v>
      </c>
      <c r="B796" s="1">
        <v>43005</v>
      </c>
      <c r="C796" t="s">
        <v>33</v>
      </c>
      <c r="D796">
        <v>7</v>
      </c>
      <c r="E796">
        <v>7</v>
      </c>
      <c r="F796">
        <v>7</v>
      </c>
      <c r="G796">
        <v>7</v>
      </c>
      <c r="H796">
        <v>8</v>
      </c>
      <c r="I796">
        <v>7</v>
      </c>
      <c r="J796" t="s">
        <v>15</v>
      </c>
      <c r="K796">
        <v>9</v>
      </c>
      <c r="L796">
        <v>8</v>
      </c>
      <c r="M796">
        <v>9</v>
      </c>
      <c r="N796">
        <v>7</v>
      </c>
      <c r="O796">
        <v>8</v>
      </c>
      <c r="P796">
        <v>8</v>
      </c>
      <c r="Q796">
        <v>7</v>
      </c>
      <c r="R796">
        <v>9</v>
      </c>
      <c r="S796">
        <v>8</v>
      </c>
      <c r="T796">
        <v>8</v>
      </c>
      <c r="U796">
        <v>8</v>
      </c>
      <c r="V796">
        <v>7</v>
      </c>
      <c r="W796">
        <v>8</v>
      </c>
      <c r="X796">
        <v>0</v>
      </c>
      <c r="Y796">
        <v>7</v>
      </c>
      <c r="Z796">
        <v>8</v>
      </c>
      <c r="AA796">
        <v>8</v>
      </c>
      <c r="AB796">
        <v>0</v>
      </c>
      <c r="AC796">
        <v>2</v>
      </c>
      <c r="AD796">
        <f>IF(Table13[[#This Row],[payment]]=1,1,0)</f>
        <v>0</v>
      </c>
      <c r="AE796">
        <f>IF(Table13[[#This Row],[payment]]=2,1,0)</f>
        <v>1</v>
      </c>
      <c r="AF796">
        <f>IF(Table13[[#This Row],[payment]]=3,1,0)</f>
        <v>0</v>
      </c>
      <c r="AG796">
        <v>2</v>
      </c>
      <c r="AH796">
        <f>IF(Table13[[#This Row],[method_payment]]=1,1,0)</f>
        <v>0</v>
      </c>
      <c r="AI796">
        <f>IF(Table13[[#This Row],[method_payment]]=2,1,0)</f>
        <v>1</v>
      </c>
      <c r="AJ796">
        <f>IF(Table13[[#This Row],[method_payment]]=3,1,0)</f>
        <v>0</v>
      </c>
      <c r="AK796">
        <f>IF(Table13[[#This Row],[method_payment]]=5,1,0)</f>
        <v>0</v>
      </c>
      <c r="AL796">
        <f>IF(Table13[[#This Row],[method_payment]]=6,1,0)</f>
        <v>0</v>
      </c>
      <c r="AM796" t="s">
        <v>16</v>
      </c>
      <c r="AN796" t="s">
        <v>15</v>
      </c>
      <c r="AO796">
        <v>1</v>
      </c>
      <c r="AP796" s="2">
        <v>952.64</v>
      </c>
      <c r="AQ796" s="3">
        <f>IF(AND(Table13[[#This Row],[Average_amount_spent_per_visit_last_3_months]]&gt;=1,Table13[[#This Row],[Average_amount_spent_per_visit_last_3_months]]&lt;=999),1,0)</f>
        <v>1</v>
      </c>
      <c r="AR796" s="3">
        <f>IF(AND(Table13[[#This Row],[Average_amount_spent_per_visit_last_3_months]]&gt;=1000,Table13[[#This Row],[Average_amount_spent_per_visit_last_3_months]]&lt;=6700),1,0)</f>
        <v>0</v>
      </c>
      <c r="AS796">
        <v>1</v>
      </c>
      <c r="AT796">
        <v>33</v>
      </c>
      <c r="AU796">
        <f>IF(AND(Table13[[#This Row],[Age]]&gt;=18,Table13[[#This Row],[Age]]&lt;=25),1,0)</f>
        <v>0</v>
      </c>
      <c r="AV796">
        <f>IF(AND(Table13[[#This Row],[Age]]&gt;=26,Table13[[#This Row],[Age]]&lt;=35),1,0)</f>
        <v>1</v>
      </c>
      <c r="AW796">
        <f>IF(AND(Table13[[#This Row],[Age]]&gt;=36,Table13[[#This Row],[Age]]&lt;=45),1,0)</f>
        <v>0</v>
      </c>
      <c r="AX796">
        <f>IF(AND(Table13[[#This Row],[Age]]&gt;=46,Table13[[#This Row],[Age]]&lt;=55),1,0)</f>
        <v>0</v>
      </c>
      <c r="AY796">
        <f>IF(AND(Table13[[#This Row],[Age]]&gt;=56,Table13[[#This Row],[Age]]&lt;=67),1,0)</f>
        <v>0</v>
      </c>
      <c r="AZ796" t="s">
        <v>24</v>
      </c>
      <c r="BA796">
        <f>IF(Table13[[#This Row],[Marital Status]]="Married",1,0)</f>
        <v>0</v>
      </c>
      <c r="BB796">
        <f>IF(Table13[[#This Row],[Marital Status]]="Single",1,0)</f>
        <v>1</v>
      </c>
      <c r="BC796" t="s">
        <v>27</v>
      </c>
      <c r="BD796">
        <f>IF(Table13[[#This Row],[gender]]="Male",1,0)</f>
        <v>1</v>
      </c>
      <c r="BE796">
        <f>IF(Table13[[#This Row],[gender]]="Female",1,0)</f>
        <v>0</v>
      </c>
      <c r="BF796" t="s">
        <v>19</v>
      </c>
      <c r="BG796">
        <f>IF(Table13[[#This Row],[Highest level of Education]]="Did not attend school",1,0)</f>
        <v>0</v>
      </c>
      <c r="BH796">
        <f>IF(Table13[[#This Row],[Highest level of Education]]="K12 completed",1,0)</f>
        <v>0</v>
      </c>
      <c r="BI796">
        <f>IF(Table13[[#This Row],[Highest level of Education]]="High School Completed",1,0)</f>
        <v>0</v>
      </c>
      <c r="BJ796">
        <f>IF(Table13[[#This Row],[Highest level of Education]]="Technical Diploma/Partially completed College",1,0)</f>
        <v>0</v>
      </c>
      <c r="BK796">
        <f>IF(Table13[[#This Row],[Highest level of Education]]="University/College Degree",1,0)</f>
        <v>1</v>
      </c>
      <c r="BL796">
        <f>IF(Table13[[#This Row],[Highest level of Education]]="Post-graduate education",1,0)</f>
        <v>0</v>
      </c>
      <c r="BM796">
        <v>0</v>
      </c>
      <c r="BN796">
        <v>1</v>
      </c>
      <c r="BO796">
        <v>4</v>
      </c>
      <c r="BP796">
        <f>IF(Table13[[#This Row],[Monthly_Income 1_5500 2_8000 3_11000 4_15000 5_20000 6_27000 7_35000 8_5000 9_51000 98_0]]=1,1,0)</f>
        <v>0</v>
      </c>
      <c r="BQ796">
        <f>IF(Table13[[#This Row],[Monthly_Income 1_5500 2_8000 3_11000 4_15000 5_20000 6_27000 7_35000 8_5000 9_51000 98_0]]=2,1,0)</f>
        <v>0</v>
      </c>
      <c r="BR796">
        <f>IF(Table13[[#This Row],[Monthly_Income 1_5500 2_8000 3_11000 4_15000 5_20000 6_27000 7_35000 8_5000 9_51000 98_0]]=3,1,0)</f>
        <v>0</v>
      </c>
      <c r="BS796">
        <f>IF(Table13[[#This Row],[Monthly_Income 1_5500 2_8000 3_11000 4_15000 5_20000 6_27000 7_35000 8_5000 9_51000 98_0]]=4,1,0)</f>
        <v>1</v>
      </c>
      <c r="BT796">
        <f>IF(Table13[[#This Row],[Monthly_Income 1_5500 2_8000 3_11000 4_15000 5_20000 6_27000 7_35000 8_5000 9_51000 98_0]]=5,1,0)</f>
        <v>0</v>
      </c>
      <c r="BU796">
        <f>IF(Table13[[#This Row],[Monthly_Income 1_5500 2_8000 3_11000 4_15000 5_20000 6_27000 7_35000 8_5000 9_51000 98_0]]=6,1,0)</f>
        <v>0</v>
      </c>
      <c r="BV796">
        <f>IF(Table13[[#This Row],[Monthly_Income 1_5500 2_8000 3_11000 4_15000 5_20000 6_27000 7_35000 8_5000 9_51000 98_0]]=7,1,0)</f>
        <v>0</v>
      </c>
      <c r="BW796">
        <f>IF(Table13[[#This Row],[Monthly_Income 1_5500 2_8000 3_11000 4_15000 5_20000 6_27000 7_35000 8_5000 9_51000 98_0]]=8,1,0)</f>
        <v>0</v>
      </c>
      <c r="BX796">
        <f>IF(Table13[[#This Row],[Monthly_Income 1_5500 2_8000 3_11000 4_15000 5_20000 6_27000 7_35000 8_5000 9_51000 98_0]]=9,1,0)</f>
        <v>0</v>
      </c>
      <c r="BY796">
        <f>IF(Table13[[#This Row],[Monthly_Income 1_5500 2_8000 3_11000 4_15000 5_20000 6_27000 7_35000 8_5000 9_51000 98_0]]=98,1,0)</f>
        <v>0</v>
      </c>
      <c r="BZ796">
        <v>6</v>
      </c>
      <c r="CA796">
        <f>IF(Table13[[#This Row],[Monthly_Household_Income]]=1,1,0)</f>
        <v>0</v>
      </c>
      <c r="CB796">
        <f>IF(Table13[[#This Row],[Monthly_Household_Income]]=2,1,0)</f>
        <v>0</v>
      </c>
      <c r="CC796">
        <f>IF(Table13[[#This Row],[Monthly_Household_Income]]=3,1,0)</f>
        <v>0</v>
      </c>
      <c r="CD796">
        <f>IF(Table13[[#This Row],[Monthly_Household_Income]]=4,1,0)</f>
        <v>0</v>
      </c>
      <c r="CE796">
        <f>IF(Table13[[#This Row],[Monthly_Household_Income]]=5,1,0)</f>
        <v>0</v>
      </c>
      <c r="CF796">
        <f>IF(Table13[[#This Row],[Monthly_Household_Income]]=6,1,0)</f>
        <v>1</v>
      </c>
      <c r="CG796">
        <f>IF(Table13[[#This Row],[Monthly_Household_Income]]=7,1,0)</f>
        <v>0</v>
      </c>
      <c r="CH796">
        <f>IF(Table13[[#This Row],[Monthly_Household_Income]]=8,1,0)</f>
        <v>0</v>
      </c>
      <c r="CI796">
        <f>IF(Table13[[#This Row],[Monthly_Household_Income]]=9,1,0)</f>
        <v>0</v>
      </c>
      <c r="CJ796">
        <f>IF(Table13[[#This Row],[Monthly_Household_Income]]=98,1,0)</f>
        <v>0</v>
      </c>
    </row>
    <row r="797" spans="1:88">
      <c r="A797">
        <v>2866</v>
      </c>
      <c r="B797" s="1">
        <v>42950</v>
      </c>
      <c r="C797" t="s">
        <v>32</v>
      </c>
      <c r="D797">
        <v>7</v>
      </c>
      <c r="E797">
        <v>8</v>
      </c>
      <c r="F797">
        <v>7</v>
      </c>
      <c r="G797">
        <v>7</v>
      </c>
      <c r="H797">
        <v>6</v>
      </c>
      <c r="I797">
        <v>7</v>
      </c>
      <c r="J797" t="s">
        <v>15</v>
      </c>
      <c r="K797">
        <v>8</v>
      </c>
      <c r="L797">
        <v>9</v>
      </c>
      <c r="M797">
        <v>8</v>
      </c>
      <c r="N797">
        <v>9</v>
      </c>
      <c r="O797">
        <v>10</v>
      </c>
      <c r="P797">
        <v>7</v>
      </c>
      <c r="Q797">
        <v>8</v>
      </c>
      <c r="R797">
        <v>9</v>
      </c>
      <c r="S797">
        <v>7</v>
      </c>
      <c r="T797">
        <v>9</v>
      </c>
      <c r="U797">
        <v>10</v>
      </c>
      <c r="V797">
        <v>10</v>
      </c>
      <c r="W797">
        <v>6</v>
      </c>
      <c r="X797">
        <v>6</v>
      </c>
      <c r="Y797">
        <v>6</v>
      </c>
      <c r="Z797">
        <v>8</v>
      </c>
      <c r="AA797">
        <v>7</v>
      </c>
      <c r="AB797">
        <v>7</v>
      </c>
      <c r="AC797">
        <v>1</v>
      </c>
      <c r="AD797">
        <f>IF(Table13[[#This Row],[payment]]=1,1,0)</f>
        <v>1</v>
      </c>
      <c r="AE797">
        <f>IF(Table13[[#This Row],[payment]]=2,1,0)</f>
        <v>0</v>
      </c>
      <c r="AF797">
        <f>IF(Table13[[#This Row],[payment]]=3,1,0)</f>
        <v>0</v>
      </c>
      <c r="AG797">
        <v>1</v>
      </c>
      <c r="AH797">
        <f>IF(Table13[[#This Row],[method_payment]]=1,1,0)</f>
        <v>1</v>
      </c>
      <c r="AI797">
        <f>IF(Table13[[#This Row],[method_payment]]=2,1,0)</f>
        <v>0</v>
      </c>
      <c r="AJ797">
        <f>IF(Table13[[#This Row],[method_payment]]=3,1,0)</f>
        <v>0</v>
      </c>
      <c r="AK797">
        <f>IF(Table13[[#This Row],[method_payment]]=5,1,0)</f>
        <v>0</v>
      </c>
      <c r="AL797">
        <f>IF(Table13[[#This Row],[method_payment]]=6,1,0)</f>
        <v>0</v>
      </c>
      <c r="AM797" t="s">
        <v>16</v>
      </c>
      <c r="AN797" t="s">
        <v>16</v>
      </c>
      <c r="AO797">
        <v>2</v>
      </c>
      <c r="AP797" s="2">
        <v>146.71</v>
      </c>
      <c r="AQ797" s="3">
        <f>IF(AND(Table13[[#This Row],[Average_amount_spent_per_visit_last_3_months]]&gt;=1,Table13[[#This Row],[Average_amount_spent_per_visit_last_3_months]]&lt;=999),1,0)</f>
        <v>1</v>
      </c>
      <c r="AR797" s="3">
        <f>IF(AND(Table13[[#This Row],[Average_amount_spent_per_visit_last_3_months]]&gt;=1000,Table13[[#This Row],[Average_amount_spent_per_visit_last_3_months]]&lt;=6700),1,0)</f>
        <v>0</v>
      </c>
      <c r="AS797">
        <v>1</v>
      </c>
      <c r="AT797">
        <v>30</v>
      </c>
      <c r="AU797">
        <f>IF(AND(Table13[[#This Row],[Age]]&gt;=18,Table13[[#This Row],[Age]]&lt;=25),1,0)</f>
        <v>0</v>
      </c>
      <c r="AV797">
        <f>IF(AND(Table13[[#This Row],[Age]]&gt;=26,Table13[[#This Row],[Age]]&lt;=35),1,0)</f>
        <v>1</v>
      </c>
      <c r="AW797">
        <f>IF(AND(Table13[[#This Row],[Age]]&gt;=36,Table13[[#This Row],[Age]]&lt;=45),1,0)</f>
        <v>0</v>
      </c>
      <c r="AX797">
        <f>IF(AND(Table13[[#This Row],[Age]]&gt;=46,Table13[[#This Row],[Age]]&lt;=55),1,0)</f>
        <v>0</v>
      </c>
      <c r="AY797">
        <f>IF(AND(Table13[[#This Row],[Age]]&gt;=56,Table13[[#This Row],[Age]]&lt;=67),1,0)</f>
        <v>0</v>
      </c>
      <c r="AZ797" t="s">
        <v>24</v>
      </c>
      <c r="BA797">
        <f>IF(Table13[[#This Row],[Marital Status]]="Married",1,0)</f>
        <v>0</v>
      </c>
      <c r="BB797">
        <f>IF(Table13[[#This Row],[Marital Status]]="Single",1,0)</f>
        <v>1</v>
      </c>
      <c r="BC797" t="s">
        <v>27</v>
      </c>
      <c r="BD797">
        <f>IF(Table13[[#This Row],[gender]]="Male",1,0)</f>
        <v>1</v>
      </c>
      <c r="BE797">
        <f>IF(Table13[[#This Row],[gender]]="Female",1,0)</f>
        <v>0</v>
      </c>
      <c r="BF797" t="s">
        <v>19</v>
      </c>
      <c r="BG797">
        <f>IF(Table13[[#This Row],[Highest level of Education]]="Did not attend school",1,0)</f>
        <v>0</v>
      </c>
      <c r="BH797">
        <f>IF(Table13[[#This Row],[Highest level of Education]]="K12 completed",1,0)</f>
        <v>0</v>
      </c>
      <c r="BI797">
        <f>IF(Table13[[#This Row],[Highest level of Education]]="High School Completed",1,0)</f>
        <v>0</v>
      </c>
      <c r="BJ797">
        <f>IF(Table13[[#This Row],[Highest level of Education]]="Technical Diploma/Partially completed College",1,0)</f>
        <v>0</v>
      </c>
      <c r="BK797">
        <f>IF(Table13[[#This Row],[Highest level of Education]]="University/College Degree",1,0)</f>
        <v>1</v>
      </c>
      <c r="BL797">
        <f>IF(Table13[[#This Row],[Highest level of Education]]="Post-graduate education",1,0)</f>
        <v>0</v>
      </c>
      <c r="BM797">
        <v>0</v>
      </c>
      <c r="BN797">
        <v>1</v>
      </c>
      <c r="BO797">
        <v>4</v>
      </c>
      <c r="BP797">
        <f>IF(Table13[[#This Row],[Monthly_Income 1_5500 2_8000 3_11000 4_15000 5_20000 6_27000 7_35000 8_5000 9_51000 98_0]]=1,1,0)</f>
        <v>0</v>
      </c>
      <c r="BQ797">
        <f>IF(Table13[[#This Row],[Monthly_Income 1_5500 2_8000 3_11000 4_15000 5_20000 6_27000 7_35000 8_5000 9_51000 98_0]]=2,1,0)</f>
        <v>0</v>
      </c>
      <c r="BR797">
        <f>IF(Table13[[#This Row],[Monthly_Income 1_5500 2_8000 3_11000 4_15000 5_20000 6_27000 7_35000 8_5000 9_51000 98_0]]=3,1,0)</f>
        <v>0</v>
      </c>
      <c r="BS797">
        <f>IF(Table13[[#This Row],[Monthly_Income 1_5500 2_8000 3_11000 4_15000 5_20000 6_27000 7_35000 8_5000 9_51000 98_0]]=4,1,0)</f>
        <v>1</v>
      </c>
      <c r="BT797">
        <f>IF(Table13[[#This Row],[Monthly_Income 1_5500 2_8000 3_11000 4_15000 5_20000 6_27000 7_35000 8_5000 9_51000 98_0]]=5,1,0)</f>
        <v>0</v>
      </c>
      <c r="BU797">
        <f>IF(Table13[[#This Row],[Monthly_Income 1_5500 2_8000 3_11000 4_15000 5_20000 6_27000 7_35000 8_5000 9_51000 98_0]]=6,1,0)</f>
        <v>0</v>
      </c>
      <c r="BV797">
        <f>IF(Table13[[#This Row],[Monthly_Income 1_5500 2_8000 3_11000 4_15000 5_20000 6_27000 7_35000 8_5000 9_51000 98_0]]=7,1,0)</f>
        <v>0</v>
      </c>
      <c r="BW797">
        <f>IF(Table13[[#This Row],[Monthly_Income 1_5500 2_8000 3_11000 4_15000 5_20000 6_27000 7_35000 8_5000 9_51000 98_0]]=8,1,0)</f>
        <v>0</v>
      </c>
      <c r="BX797">
        <f>IF(Table13[[#This Row],[Monthly_Income 1_5500 2_8000 3_11000 4_15000 5_20000 6_27000 7_35000 8_5000 9_51000 98_0]]=9,1,0)</f>
        <v>0</v>
      </c>
      <c r="BY797">
        <f>IF(Table13[[#This Row],[Monthly_Income 1_5500 2_8000 3_11000 4_15000 5_20000 6_27000 7_35000 8_5000 9_51000 98_0]]=98,1,0)</f>
        <v>0</v>
      </c>
      <c r="BZ797">
        <v>6</v>
      </c>
      <c r="CA797">
        <f>IF(Table13[[#This Row],[Monthly_Household_Income]]=1,1,0)</f>
        <v>0</v>
      </c>
      <c r="CB797">
        <f>IF(Table13[[#This Row],[Monthly_Household_Income]]=2,1,0)</f>
        <v>0</v>
      </c>
      <c r="CC797">
        <f>IF(Table13[[#This Row],[Monthly_Household_Income]]=3,1,0)</f>
        <v>0</v>
      </c>
      <c r="CD797">
        <f>IF(Table13[[#This Row],[Monthly_Household_Income]]=4,1,0)</f>
        <v>0</v>
      </c>
      <c r="CE797">
        <f>IF(Table13[[#This Row],[Monthly_Household_Income]]=5,1,0)</f>
        <v>0</v>
      </c>
      <c r="CF797">
        <f>IF(Table13[[#This Row],[Monthly_Household_Income]]=6,1,0)</f>
        <v>1</v>
      </c>
      <c r="CG797">
        <f>IF(Table13[[#This Row],[Monthly_Household_Income]]=7,1,0)</f>
        <v>0</v>
      </c>
      <c r="CH797">
        <f>IF(Table13[[#This Row],[Monthly_Household_Income]]=8,1,0)</f>
        <v>0</v>
      </c>
      <c r="CI797">
        <f>IF(Table13[[#This Row],[Monthly_Household_Income]]=9,1,0)</f>
        <v>0</v>
      </c>
      <c r="CJ797">
        <f>IF(Table13[[#This Row],[Monthly_Household_Income]]=98,1,0)</f>
        <v>0</v>
      </c>
    </row>
    <row r="798" spans="1:88">
      <c r="A798">
        <v>2868</v>
      </c>
      <c r="B798" s="1">
        <v>42991</v>
      </c>
      <c r="C798" t="s">
        <v>2</v>
      </c>
      <c r="D798">
        <v>9</v>
      </c>
      <c r="E798">
        <v>8</v>
      </c>
      <c r="F798">
        <v>7</v>
      </c>
      <c r="G798">
        <v>7</v>
      </c>
      <c r="H798">
        <v>7</v>
      </c>
      <c r="I798">
        <v>7</v>
      </c>
      <c r="J798" t="s">
        <v>15</v>
      </c>
      <c r="K798">
        <v>9</v>
      </c>
      <c r="L798">
        <v>9</v>
      </c>
      <c r="M798">
        <v>9</v>
      </c>
      <c r="N798">
        <v>8</v>
      </c>
      <c r="O798">
        <v>8</v>
      </c>
      <c r="P798">
        <v>6</v>
      </c>
      <c r="Q798">
        <v>6</v>
      </c>
      <c r="R798">
        <v>8</v>
      </c>
      <c r="S798">
        <v>7</v>
      </c>
      <c r="T798">
        <v>6</v>
      </c>
      <c r="U798">
        <v>6</v>
      </c>
      <c r="V798">
        <v>8</v>
      </c>
      <c r="W798">
        <v>8</v>
      </c>
      <c r="X798">
        <v>7</v>
      </c>
      <c r="Y798">
        <v>7</v>
      </c>
      <c r="Z798">
        <v>7</v>
      </c>
      <c r="AA798">
        <v>7</v>
      </c>
      <c r="AB798">
        <v>8</v>
      </c>
      <c r="AC798">
        <v>2</v>
      </c>
      <c r="AD798">
        <f>IF(Table13[[#This Row],[payment]]=1,1,0)</f>
        <v>0</v>
      </c>
      <c r="AE798">
        <f>IF(Table13[[#This Row],[payment]]=2,1,0)</f>
        <v>1</v>
      </c>
      <c r="AF798">
        <f>IF(Table13[[#This Row],[payment]]=3,1,0)</f>
        <v>0</v>
      </c>
      <c r="AG798">
        <v>1</v>
      </c>
      <c r="AH798">
        <f>IF(Table13[[#This Row],[method_payment]]=1,1,0)</f>
        <v>1</v>
      </c>
      <c r="AI798">
        <f>IF(Table13[[#This Row],[method_payment]]=2,1,0)</f>
        <v>0</v>
      </c>
      <c r="AJ798">
        <f>IF(Table13[[#This Row],[method_payment]]=3,1,0)</f>
        <v>0</v>
      </c>
      <c r="AK798">
        <f>IF(Table13[[#This Row],[method_payment]]=5,1,0)</f>
        <v>0</v>
      </c>
      <c r="AL798">
        <f>IF(Table13[[#This Row],[method_payment]]=6,1,0)</f>
        <v>0</v>
      </c>
      <c r="AM798" t="s">
        <v>15</v>
      </c>
      <c r="AN798" t="s">
        <v>16</v>
      </c>
      <c r="AO798">
        <v>4</v>
      </c>
      <c r="AP798" s="2">
        <v>198.99</v>
      </c>
      <c r="AQ798" s="3">
        <f>IF(AND(Table13[[#This Row],[Average_amount_spent_per_visit_last_3_months]]&gt;=1,Table13[[#This Row],[Average_amount_spent_per_visit_last_3_months]]&lt;=999),1,0)</f>
        <v>1</v>
      </c>
      <c r="AR798" s="3">
        <f>IF(AND(Table13[[#This Row],[Average_amount_spent_per_visit_last_3_months]]&gt;=1000,Table13[[#This Row],[Average_amount_spent_per_visit_last_3_months]]&lt;=6700),1,0)</f>
        <v>0</v>
      </c>
      <c r="AS798">
        <v>2</v>
      </c>
      <c r="AT798">
        <v>35</v>
      </c>
      <c r="AU798">
        <f>IF(AND(Table13[[#This Row],[Age]]&gt;=18,Table13[[#This Row],[Age]]&lt;=25),1,0)</f>
        <v>0</v>
      </c>
      <c r="AV798">
        <f>IF(AND(Table13[[#This Row],[Age]]&gt;=26,Table13[[#This Row],[Age]]&lt;=35),1,0)</f>
        <v>1</v>
      </c>
      <c r="AW798">
        <f>IF(AND(Table13[[#This Row],[Age]]&gt;=36,Table13[[#This Row],[Age]]&lt;=45),1,0)</f>
        <v>0</v>
      </c>
      <c r="AX798">
        <f>IF(AND(Table13[[#This Row],[Age]]&gt;=46,Table13[[#This Row],[Age]]&lt;=55),1,0)</f>
        <v>0</v>
      </c>
      <c r="AY798">
        <f>IF(AND(Table13[[#This Row],[Age]]&gt;=56,Table13[[#This Row],[Age]]&lt;=67),1,0)</f>
        <v>0</v>
      </c>
      <c r="AZ798" t="s">
        <v>25</v>
      </c>
      <c r="BA798">
        <f>IF(Table13[[#This Row],[Marital Status]]="Married",1,0)</f>
        <v>1</v>
      </c>
      <c r="BB798">
        <f>IF(Table13[[#This Row],[Marital Status]]="Single",1,0)</f>
        <v>0</v>
      </c>
      <c r="BC798" t="s">
        <v>28</v>
      </c>
      <c r="BD798">
        <f>IF(Table13[[#This Row],[gender]]="Male",1,0)</f>
        <v>0</v>
      </c>
      <c r="BE798">
        <f>IF(Table13[[#This Row],[gender]]="Female",1,0)</f>
        <v>1</v>
      </c>
      <c r="BF798" t="s">
        <v>18</v>
      </c>
      <c r="BG798">
        <f>IF(Table13[[#This Row],[Highest level of Education]]="Did not attend school",1,0)</f>
        <v>0</v>
      </c>
      <c r="BH798">
        <f>IF(Table13[[#This Row],[Highest level of Education]]="K12 completed",1,0)</f>
        <v>0</v>
      </c>
      <c r="BI798">
        <f>IF(Table13[[#This Row],[Highest level of Education]]="High School Completed",1,0)</f>
        <v>0</v>
      </c>
      <c r="BJ798">
        <f>IF(Table13[[#This Row],[Highest level of Education]]="Technical Diploma/Partially completed College",1,0)</f>
        <v>0</v>
      </c>
      <c r="BK798">
        <f>IF(Table13[[#This Row],[Highest level of Education]]="University/College Degree",1,0)</f>
        <v>0</v>
      </c>
      <c r="BL798">
        <f>IF(Table13[[#This Row],[Highest level of Education]]="Post-graduate education",1,0)</f>
        <v>1</v>
      </c>
      <c r="BM798">
        <v>4</v>
      </c>
      <c r="BN798">
        <v>1</v>
      </c>
      <c r="BO798">
        <v>4</v>
      </c>
      <c r="BP798">
        <f>IF(Table13[[#This Row],[Monthly_Income 1_5500 2_8000 3_11000 4_15000 5_20000 6_27000 7_35000 8_5000 9_51000 98_0]]=1,1,0)</f>
        <v>0</v>
      </c>
      <c r="BQ798">
        <f>IF(Table13[[#This Row],[Monthly_Income 1_5500 2_8000 3_11000 4_15000 5_20000 6_27000 7_35000 8_5000 9_51000 98_0]]=2,1,0)</f>
        <v>0</v>
      </c>
      <c r="BR798">
        <f>IF(Table13[[#This Row],[Monthly_Income 1_5500 2_8000 3_11000 4_15000 5_20000 6_27000 7_35000 8_5000 9_51000 98_0]]=3,1,0)</f>
        <v>0</v>
      </c>
      <c r="BS798">
        <f>IF(Table13[[#This Row],[Monthly_Income 1_5500 2_8000 3_11000 4_15000 5_20000 6_27000 7_35000 8_5000 9_51000 98_0]]=4,1,0)</f>
        <v>1</v>
      </c>
      <c r="BT798">
        <f>IF(Table13[[#This Row],[Monthly_Income 1_5500 2_8000 3_11000 4_15000 5_20000 6_27000 7_35000 8_5000 9_51000 98_0]]=5,1,0)</f>
        <v>0</v>
      </c>
      <c r="BU798">
        <f>IF(Table13[[#This Row],[Monthly_Income 1_5500 2_8000 3_11000 4_15000 5_20000 6_27000 7_35000 8_5000 9_51000 98_0]]=6,1,0)</f>
        <v>0</v>
      </c>
      <c r="BV798">
        <f>IF(Table13[[#This Row],[Monthly_Income 1_5500 2_8000 3_11000 4_15000 5_20000 6_27000 7_35000 8_5000 9_51000 98_0]]=7,1,0)</f>
        <v>0</v>
      </c>
      <c r="BW798">
        <f>IF(Table13[[#This Row],[Monthly_Income 1_5500 2_8000 3_11000 4_15000 5_20000 6_27000 7_35000 8_5000 9_51000 98_0]]=8,1,0)</f>
        <v>0</v>
      </c>
      <c r="BX798">
        <f>IF(Table13[[#This Row],[Monthly_Income 1_5500 2_8000 3_11000 4_15000 5_20000 6_27000 7_35000 8_5000 9_51000 98_0]]=9,1,0)</f>
        <v>0</v>
      </c>
      <c r="BY798">
        <f>IF(Table13[[#This Row],[Monthly_Income 1_5500 2_8000 3_11000 4_15000 5_20000 6_27000 7_35000 8_5000 9_51000 98_0]]=98,1,0)</f>
        <v>0</v>
      </c>
      <c r="BZ798">
        <v>6</v>
      </c>
      <c r="CA798">
        <f>IF(Table13[[#This Row],[Monthly_Household_Income]]=1,1,0)</f>
        <v>0</v>
      </c>
      <c r="CB798">
        <f>IF(Table13[[#This Row],[Monthly_Household_Income]]=2,1,0)</f>
        <v>0</v>
      </c>
      <c r="CC798">
        <f>IF(Table13[[#This Row],[Monthly_Household_Income]]=3,1,0)</f>
        <v>0</v>
      </c>
      <c r="CD798">
        <f>IF(Table13[[#This Row],[Monthly_Household_Income]]=4,1,0)</f>
        <v>0</v>
      </c>
      <c r="CE798">
        <f>IF(Table13[[#This Row],[Monthly_Household_Income]]=5,1,0)</f>
        <v>0</v>
      </c>
      <c r="CF798">
        <f>IF(Table13[[#This Row],[Monthly_Household_Income]]=6,1,0)</f>
        <v>1</v>
      </c>
      <c r="CG798">
        <f>IF(Table13[[#This Row],[Monthly_Household_Income]]=7,1,0)</f>
        <v>0</v>
      </c>
      <c r="CH798">
        <f>IF(Table13[[#This Row],[Monthly_Household_Income]]=8,1,0)</f>
        <v>0</v>
      </c>
      <c r="CI798">
        <f>IF(Table13[[#This Row],[Monthly_Household_Income]]=9,1,0)</f>
        <v>0</v>
      </c>
      <c r="CJ798">
        <f>IF(Table13[[#This Row],[Monthly_Household_Income]]=98,1,0)</f>
        <v>0</v>
      </c>
    </row>
    <row r="799" spans="1:88">
      <c r="A799">
        <v>2869</v>
      </c>
      <c r="B799" s="1">
        <v>42968</v>
      </c>
      <c r="C799" t="s">
        <v>33</v>
      </c>
      <c r="D799">
        <v>8</v>
      </c>
      <c r="E799">
        <v>7</v>
      </c>
      <c r="F799">
        <v>7</v>
      </c>
      <c r="G799">
        <v>8</v>
      </c>
      <c r="H799">
        <v>8</v>
      </c>
      <c r="I799">
        <v>7</v>
      </c>
      <c r="J799" t="s">
        <v>16</v>
      </c>
      <c r="K799">
        <v>8</v>
      </c>
      <c r="L799">
        <v>6</v>
      </c>
      <c r="M799">
        <v>7</v>
      </c>
      <c r="N799">
        <v>9</v>
      </c>
      <c r="O799">
        <v>9</v>
      </c>
      <c r="P799">
        <v>8</v>
      </c>
      <c r="Q799">
        <v>7</v>
      </c>
      <c r="R799">
        <v>6</v>
      </c>
      <c r="S799">
        <v>8</v>
      </c>
      <c r="T799">
        <v>8</v>
      </c>
      <c r="U799">
        <v>7</v>
      </c>
      <c r="V799">
        <v>7</v>
      </c>
      <c r="W799">
        <v>0</v>
      </c>
      <c r="X799">
        <v>0</v>
      </c>
      <c r="Y799">
        <v>8</v>
      </c>
      <c r="Z799">
        <v>7</v>
      </c>
      <c r="AA799">
        <v>7</v>
      </c>
      <c r="AB799">
        <v>6</v>
      </c>
      <c r="AC799">
        <v>1</v>
      </c>
      <c r="AD799">
        <f>IF(Table13[[#This Row],[payment]]=1,1,0)</f>
        <v>1</v>
      </c>
      <c r="AE799">
        <f>IF(Table13[[#This Row],[payment]]=2,1,0)</f>
        <v>0</v>
      </c>
      <c r="AF799">
        <f>IF(Table13[[#This Row],[payment]]=3,1,0)</f>
        <v>0</v>
      </c>
      <c r="AG799">
        <v>1</v>
      </c>
      <c r="AH799">
        <f>IF(Table13[[#This Row],[method_payment]]=1,1,0)</f>
        <v>1</v>
      </c>
      <c r="AI799">
        <f>IF(Table13[[#This Row],[method_payment]]=2,1,0)</f>
        <v>0</v>
      </c>
      <c r="AJ799">
        <f>IF(Table13[[#This Row],[method_payment]]=3,1,0)</f>
        <v>0</v>
      </c>
      <c r="AK799">
        <f>IF(Table13[[#This Row],[method_payment]]=5,1,0)</f>
        <v>0</v>
      </c>
      <c r="AL799">
        <f>IF(Table13[[#This Row],[method_payment]]=6,1,0)</f>
        <v>0</v>
      </c>
      <c r="AM799" t="s">
        <v>16</v>
      </c>
      <c r="AN799" t="s">
        <v>16</v>
      </c>
      <c r="AO799">
        <v>3</v>
      </c>
      <c r="AP799" s="2">
        <v>204.16</v>
      </c>
      <c r="AQ799" s="3">
        <f>IF(AND(Table13[[#This Row],[Average_amount_spent_per_visit_last_3_months]]&gt;=1,Table13[[#This Row],[Average_amount_spent_per_visit_last_3_months]]&lt;=999),1,0)</f>
        <v>1</v>
      </c>
      <c r="AR799" s="3">
        <f>IF(AND(Table13[[#This Row],[Average_amount_spent_per_visit_last_3_months]]&gt;=1000,Table13[[#This Row],[Average_amount_spent_per_visit_last_3_months]]&lt;=6700),1,0)</f>
        <v>0</v>
      </c>
      <c r="AS799">
        <v>1</v>
      </c>
      <c r="AT799">
        <v>36</v>
      </c>
      <c r="AU799">
        <f>IF(AND(Table13[[#This Row],[Age]]&gt;=18,Table13[[#This Row],[Age]]&lt;=25),1,0)</f>
        <v>0</v>
      </c>
      <c r="AV799">
        <f>IF(AND(Table13[[#This Row],[Age]]&gt;=26,Table13[[#This Row],[Age]]&lt;=35),1,0)</f>
        <v>0</v>
      </c>
      <c r="AW799">
        <f>IF(AND(Table13[[#This Row],[Age]]&gt;=36,Table13[[#This Row],[Age]]&lt;=45),1,0)</f>
        <v>1</v>
      </c>
      <c r="AX799">
        <f>IF(AND(Table13[[#This Row],[Age]]&gt;=46,Table13[[#This Row],[Age]]&lt;=55),1,0)</f>
        <v>0</v>
      </c>
      <c r="AY799">
        <f>IF(AND(Table13[[#This Row],[Age]]&gt;=56,Table13[[#This Row],[Age]]&lt;=67),1,0)</f>
        <v>0</v>
      </c>
      <c r="AZ799" t="s">
        <v>25</v>
      </c>
      <c r="BA799">
        <f>IF(Table13[[#This Row],[Marital Status]]="Married",1,0)</f>
        <v>1</v>
      </c>
      <c r="BB799">
        <f>IF(Table13[[#This Row],[Marital Status]]="Single",1,0)</f>
        <v>0</v>
      </c>
      <c r="BC799" t="s">
        <v>28</v>
      </c>
      <c r="BD799">
        <f>IF(Table13[[#This Row],[gender]]="Male",1,0)</f>
        <v>0</v>
      </c>
      <c r="BE799">
        <f>IF(Table13[[#This Row],[gender]]="Female",1,0)</f>
        <v>1</v>
      </c>
      <c r="BF799" t="s">
        <v>19</v>
      </c>
      <c r="BG799">
        <f>IF(Table13[[#This Row],[Highest level of Education]]="Did not attend school",1,0)</f>
        <v>0</v>
      </c>
      <c r="BH799">
        <f>IF(Table13[[#This Row],[Highest level of Education]]="K12 completed",1,0)</f>
        <v>0</v>
      </c>
      <c r="BI799">
        <f>IF(Table13[[#This Row],[Highest level of Education]]="High School Completed",1,0)</f>
        <v>0</v>
      </c>
      <c r="BJ799">
        <f>IF(Table13[[#This Row],[Highest level of Education]]="Technical Diploma/Partially completed College",1,0)</f>
        <v>0</v>
      </c>
      <c r="BK799">
        <f>IF(Table13[[#This Row],[Highest level of Education]]="University/College Degree",1,0)</f>
        <v>1</v>
      </c>
      <c r="BL799">
        <f>IF(Table13[[#This Row],[Highest level of Education]]="Post-graduate education",1,0)</f>
        <v>0</v>
      </c>
      <c r="BM799">
        <v>3</v>
      </c>
      <c r="BN799">
        <v>1</v>
      </c>
      <c r="BO799">
        <v>3</v>
      </c>
      <c r="BP799">
        <f>IF(Table13[[#This Row],[Monthly_Income 1_5500 2_8000 3_11000 4_15000 5_20000 6_27000 7_35000 8_5000 9_51000 98_0]]=1,1,0)</f>
        <v>0</v>
      </c>
      <c r="BQ799">
        <f>IF(Table13[[#This Row],[Monthly_Income 1_5500 2_8000 3_11000 4_15000 5_20000 6_27000 7_35000 8_5000 9_51000 98_0]]=2,1,0)</f>
        <v>0</v>
      </c>
      <c r="BR799">
        <f>IF(Table13[[#This Row],[Monthly_Income 1_5500 2_8000 3_11000 4_15000 5_20000 6_27000 7_35000 8_5000 9_51000 98_0]]=3,1,0)</f>
        <v>1</v>
      </c>
      <c r="BS799">
        <f>IF(Table13[[#This Row],[Monthly_Income 1_5500 2_8000 3_11000 4_15000 5_20000 6_27000 7_35000 8_5000 9_51000 98_0]]=4,1,0)</f>
        <v>0</v>
      </c>
      <c r="BT799">
        <f>IF(Table13[[#This Row],[Monthly_Income 1_5500 2_8000 3_11000 4_15000 5_20000 6_27000 7_35000 8_5000 9_51000 98_0]]=5,1,0)</f>
        <v>0</v>
      </c>
      <c r="BU799">
        <f>IF(Table13[[#This Row],[Monthly_Income 1_5500 2_8000 3_11000 4_15000 5_20000 6_27000 7_35000 8_5000 9_51000 98_0]]=6,1,0)</f>
        <v>0</v>
      </c>
      <c r="BV799">
        <f>IF(Table13[[#This Row],[Monthly_Income 1_5500 2_8000 3_11000 4_15000 5_20000 6_27000 7_35000 8_5000 9_51000 98_0]]=7,1,0)</f>
        <v>0</v>
      </c>
      <c r="BW799">
        <f>IF(Table13[[#This Row],[Monthly_Income 1_5500 2_8000 3_11000 4_15000 5_20000 6_27000 7_35000 8_5000 9_51000 98_0]]=8,1,0)</f>
        <v>0</v>
      </c>
      <c r="BX799">
        <f>IF(Table13[[#This Row],[Monthly_Income 1_5500 2_8000 3_11000 4_15000 5_20000 6_27000 7_35000 8_5000 9_51000 98_0]]=9,1,0)</f>
        <v>0</v>
      </c>
      <c r="BY799">
        <f>IF(Table13[[#This Row],[Monthly_Income 1_5500 2_8000 3_11000 4_15000 5_20000 6_27000 7_35000 8_5000 9_51000 98_0]]=98,1,0)</f>
        <v>0</v>
      </c>
      <c r="BZ799">
        <v>4</v>
      </c>
      <c r="CA799">
        <f>IF(Table13[[#This Row],[Monthly_Household_Income]]=1,1,0)</f>
        <v>0</v>
      </c>
      <c r="CB799">
        <f>IF(Table13[[#This Row],[Monthly_Household_Income]]=2,1,0)</f>
        <v>0</v>
      </c>
      <c r="CC799">
        <f>IF(Table13[[#This Row],[Monthly_Household_Income]]=3,1,0)</f>
        <v>0</v>
      </c>
      <c r="CD799">
        <f>IF(Table13[[#This Row],[Monthly_Household_Income]]=4,1,0)</f>
        <v>1</v>
      </c>
      <c r="CE799">
        <f>IF(Table13[[#This Row],[Monthly_Household_Income]]=5,1,0)</f>
        <v>0</v>
      </c>
      <c r="CF799">
        <f>IF(Table13[[#This Row],[Monthly_Household_Income]]=6,1,0)</f>
        <v>0</v>
      </c>
      <c r="CG799">
        <f>IF(Table13[[#This Row],[Monthly_Household_Income]]=7,1,0)</f>
        <v>0</v>
      </c>
      <c r="CH799">
        <f>IF(Table13[[#This Row],[Monthly_Household_Income]]=8,1,0)</f>
        <v>0</v>
      </c>
      <c r="CI799">
        <f>IF(Table13[[#This Row],[Monthly_Household_Income]]=9,1,0)</f>
        <v>0</v>
      </c>
      <c r="CJ799">
        <f>IF(Table13[[#This Row],[Monthly_Household_Income]]=98,1,0)</f>
        <v>0</v>
      </c>
    </row>
    <row r="800" spans="1:88">
      <c r="A800">
        <v>2872</v>
      </c>
      <c r="B800" s="1">
        <v>43099</v>
      </c>
      <c r="C800" t="s">
        <v>39</v>
      </c>
      <c r="D800">
        <v>9</v>
      </c>
      <c r="E800">
        <v>9</v>
      </c>
      <c r="F800">
        <v>9</v>
      </c>
      <c r="G800">
        <v>8</v>
      </c>
      <c r="H800">
        <v>6</v>
      </c>
      <c r="I800">
        <v>6</v>
      </c>
      <c r="J800" t="s">
        <v>15</v>
      </c>
      <c r="K800">
        <v>7</v>
      </c>
      <c r="L800">
        <v>9</v>
      </c>
      <c r="M800">
        <v>8</v>
      </c>
      <c r="N800">
        <v>7</v>
      </c>
      <c r="O800">
        <v>8</v>
      </c>
      <c r="P800">
        <v>7</v>
      </c>
      <c r="Q800">
        <v>8</v>
      </c>
      <c r="R800">
        <v>6</v>
      </c>
      <c r="S800">
        <v>8</v>
      </c>
      <c r="T800">
        <v>7</v>
      </c>
      <c r="U800">
        <v>8</v>
      </c>
      <c r="V800">
        <v>8</v>
      </c>
      <c r="W800">
        <v>7</v>
      </c>
      <c r="X800">
        <v>6</v>
      </c>
      <c r="Y800">
        <v>8</v>
      </c>
      <c r="Z800">
        <v>9</v>
      </c>
      <c r="AA800">
        <v>6</v>
      </c>
      <c r="AB800">
        <v>0</v>
      </c>
      <c r="AC800">
        <v>1</v>
      </c>
      <c r="AD800">
        <f>IF(Table13[[#This Row],[payment]]=1,1,0)</f>
        <v>1</v>
      </c>
      <c r="AE800">
        <f>IF(Table13[[#This Row],[payment]]=2,1,0)</f>
        <v>0</v>
      </c>
      <c r="AF800">
        <f>IF(Table13[[#This Row],[payment]]=3,1,0)</f>
        <v>0</v>
      </c>
      <c r="AG800">
        <v>1</v>
      </c>
      <c r="AH800">
        <f>IF(Table13[[#This Row],[method_payment]]=1,1,0)</f>
        <v>1</v>
      </c>
      <c r="AI800">
        <f>IF(Table13[[#This Row],[method_payment]]=2,1,0)</f>
        <v>0</v>
      </c>
      <c r="AJ800">
        <f>IF(Table13[[#This Row],[method_payment]]=3,1,0)</f>
        <v>0</v>
      </c>
      <c r="AK800">
        <f>IF(Table13[[#This Row],[method_payment]]=5,1,0)</f>
        <v>0</v>
      </c>
      <c r="AL800">
        <f>IF(Table13[[#This Row],[method_payment]]=6,1,0)</f>
        <v>0</v>
      </c>
      <c r="AM800" t="s">
        <v>16</v>
      </c>
      <c r="AN800" t="s">
        <v>16</v>
      </c>
      <c r="AO800">
        <v>1</v>
      </c>
      <c r="AP800" s="2">
        <v>625.32000000000005</v>
      </c>
      <c r="AQ800" s="3">
        <f>IF(AND(Table13[[#This Row],[Average_amount_spent_per_visit_last_3_months]]&gt;=1,Table13[[#This Row],[Average_amount_spent_per_visit_last_3_months]]&lt;=999),1,0)</f>
        <v>1</v>
      </c>
      <c r="AR800" s="3">
        <f>IF(AND(Table13[[#This Row],[Average_amount_spent_per_visit_last_3_months]]&gt;=1000,Table13[[#This Row],[Average_amount_spent_per_visit_last_3_months]]&lt;=6700),1,0)</f>
        <v>0</v>
      </c>
      <c r="AS800">
        <v>3</v>
      </c>
      <c r="AT800">
        <v>34</v>
      </c>
      <c r="AU800">
        <f>IF(AND(Table13[[#This Row],[Age]]&gt;=18,Table13[[#This Row],[Age]]&lt;=25),1,0)</f>
        <v>0</v>
      </c>
      <c r="AV800">
        <f>IF(AND(Table13[[#This Row],[Age]]&gt;=26,Table13[[#This Row],[Age]]&lt;=35),1,0)</f>
        <v>1</v>
      </c>
      <c r="AW800">
        <f>IF(AND(Table13[[#This Row],[Age]]&gt;=36,Table13[[#This Row],[Age]]&lt;=45),1,0)</f>
        <v>0</v>
      </c>
      <c r="AX800">
        <f>IF(AND(Table13[[#This Row],[Age]]&gt;=46,Table13[[#This Row],[Age]]&lt;=55),1,0)</f>
        <v>0</v>
      </c>
      <c r="AY800">
        <f>IF(AND(Table13[[#This Row],[Age]]&gt;=56,Table13[[#This Row],[Age]]&lt;=67),1,0)</f>
        <v>0</v>
      </c>
      <c r="AZ800" t="s">
        <v>25</v>
      </c>
      <c r="BA800">
        <f>IF(Table13[[#This Row],[Marital Status]]="Married",1,0)</f>
        <v>1</v>
      </c>
      <c r="BB800">
        <f>IF(Table13[[#This Row],[Marital Status]]="Single",1,0)</f>
        <v>0</v>
      </c>
      <c r="BC800" t="s">
        <v>28</v>
      </c>
      <c r="BD800">
        <f>IF(Table13[[#This Row],[gender]]="Male",1,0)</f>
        <v>0</v>
      </c>
      <c r="BE800">
        <f>IF(Table13[[#This Row],[gender]]="Female",1,0)</f>
        <v>1</v>
      </c>
      <c r="BF800" t="s">
        <v>19</v>
      </c>
      <c r="BG800">
        <f>IF(Table13[[#This Row],[Highest level of Education]]="Did not attend school",1,0)</f>
        <v>0</v>
      </c>
      <c r="BH800">
        <f>IF(Table13[[#This Row],[Highest level of Education]]="K12 completed",1,0)</f>
        <v>0</v>
      </c>
      <c r="BI800">
        <f>IF(Table13[[#This Row],[Highest level of Education]]="High School Completed",1,0)</f>
        <v>0</v>
      </c>
      <c r="BJ800">
        <f>IF(Table13[[#This Row],[Highest level of Education]]="Technical Diploma/Partially completed College",1,0)</f>
        <v>0</v>
      </c>
      <c r="BK800">
        <f>IF(Table13[[#This Row],[Highest level of Education]]="University/College Degree",1,0)</f>
        <v>1</v>
      </c>
      <c r="BL800">
        <f>IF(Table13[[#This Row],[Highest level of Education]]="Post-graduate education",1,0)</f>
        <v>0</v>
      </c>
      <c r="BM800">
        <v>2</v>
      </c>
      <c r="BN800">
        <v>1</v>
      </c>
      <c r="BO800">
        <v>5</v>
      </c>
      <c r="BP800">
        <f>IF(Table13[[#This Row],[Monthly_Income 1_5500 2_8000 3_11000 4_15000 5_20000 6_27000 7_35000 8_5000 9_51000 98_0]]=1,1,0)</f>
        <v>0</v>
      </c>
      <c r="BQ800">
        <f>IF(Table13[[#This Row],[Monthly_Income 1_5500 2_8000 3_11000 4_15000 5_20000 6_27000 7_35000 8_5000 9_51000 98_0]]=2,1,0)</f>
        <v>0</v>
      </c>
      <c r="BR800">
        <f>IF(Table13[[#This Row],[Monthly_Income 1_5500 2_8000 3_11000 4_15000 5_20000 6_27000 7_35000 8_5000 9_51000 98_0]]=3,1,0)</f>
        <v>0</v>
      </c>
      <c r="BS800">
        <f>IF(Table13[[#This Row],[Monthly_Income 1_5500 2_8000 3_11000 4_15000 5_20000 6_27000 7_35000 8_5000 9_51000 98_0]]=4,1,0)</f>
        <v>0</v>
      </c>
      <c r="BT800">
        <f>IF(Table13[[#This Row],[Monthly_Income 1_5500 2_8000 3_11000 4_15000 5_20000 6_27000 7_35000 8_5000 9_51000 98_0]]=5,1,0)</f>
        <v>1</v>
      </c>
      <c r="BU800">
        <f>IF(Table13[[#This Row],[Monthly_Income 1_5500 2_8000 3_11000 4_15000 5_20000 6_27000 7_35000 8_5000 9_51000 98_0]]=6,1,0)</f>
        <v>0</v>
      </c>
      <c r="BV800">
        <f>IF(Table13[[#This Row],[Monthly_Income 1_5500 2_8000 3_11000 4_15000 5_20000 6_27000 7_35000 8_5000 9_51000 98_0]]=7,1,0)</f>
        <v>0</v>
      </c>
      <c r="BW800">
        <f>IF(Table13[[#This Row],[Monthly_Income 1_5500 2_8000 3_11000 4_15000 5_20000 6_27000 7_35000 8_5000 9_51000 98_0]]=8,1,0)</f>
        <v>0</v>
      </c>
      <c r="BX800">
        <f>IF(Table13[[#This Row],[Monthly_Income 1_5500 2_8000 3_11000 4_15000 5_20000 6_27000 7_35000 8_5000 9_51000 98_0]]=9,1,0)</f>
        <v>0</v>
      </c>
      <c r="BY800">
        <f>IF(Table13[[#This Row],[Monthly_Income 1_5500 2_8000 3_11000 4_15000 5_20000 6_27000 7_35000 8_5000 9_51000 98_0]]=98,1,0)</f>
        <v>0</v>
      </c>
      <c r="BZ800">
        <v>7</v>
      </c>
      <c r="CA800">
        <f>IF(Table13[[#This Row],[Monthly_Household_Income]]=1,1,0)</f>
        <v>0</v>
      </c>
      <c r="CB800">
        <f>IF(Table13[[#This Row],[Monthly_Household_Income]]=2,1,0)</f>
        <v>0</v>
      </c>
      <c r="CC800">
        <f>IF(Table13[[#This Row],[Monthly_Household_Income]]=3,1,0)</f>
        <v>0</v>
      </c>
      <c r="CD800">
        <f>IF(Table13[[#This Row],[Monthly_Household_Income]]=4,1,0)</f>
        <v>0</v>
      </c>
      <c r="CE800">
        <f>IF(Table13[[#This Row],[Monthly_Household_Income]]=5,1,0)</f>
        <v>0</v>
      </c>
      <c r="CF800">
        <f>IF(Table13[[#This Row],[Monthly_Household_Income]]=6,1,0)</f>
        <v>0</v>
      </c>
      <c r="CG800">
        <f>IF(Table13[[#This Row],[Monthly_Household_Income]]=7,1,0)</f>
        <v>1</v>
      </c>
      <c r="CH800">
        <f>IF(Table13[[#This Row],[Monthly_Household_Income]]=8,1,0)</f>
        <v>0</v>
      </c>
      <c r="CI800">
        <f>IF(Table13[[#This Row],[Monthly_Household_Income]]=9,1,0)</f>
        <v>0</v>
      </c>
      <c r="CJ800">
        <f>IF(Table13[[#This Row],[Monthly_Household_Income]]=98,1,0)</f>
        <v>0</v>
      </c>
    </row>
    <row r="801" spans="1:88">
      <c r="A801">
        <v>2874</v>
      </c>
      <c r="B801" s="1">
        <v>43190</v>
      </c>
      <c r="C801" t="s">
        <v>2</v>
      </c>
      <c r="D801">
        <v>10</v>
      </c>
      <c r="E801">
        <v>8</v>
      </c>
      <c r="F801">
        <v>8</v>
      </c>
      <c r="G801">
        <v>9</v>
      </c>
      <c r="H801">
        <v>9</v>
      </c>
      <c r="I801">
        <v>9</v>
      </c>
      <c r="J801" t="s">
        <v>16</v>
      </c>
      <c r="K801">
        <v>10</v>
      </c>
      <c r="L801">
        <v>8</v>
      </c>
      <c r="M801">
        <v>9</v>
      </c>
      <c r="N801">
        <v>9</v>
      </c>
      <c r="O801">
        <v>8</v>
      </c>
      <c r="P801">
        <v>10</v>
      </c>
      <c r="Q801">
        <v>9</v>
      </c>
      <c r="R801">
        <v>9</v>
      </c>
      <c r="S801">
        <v>8</v>
      </c>
      <c r="T801">
        <v>10</v>
      </c>
      <c r="U801">
        <v>9</v>
      </c>
      <c r="V801">
        <v>9</v>
      </c>
      <c r="W801">
        <v>10</v>
      </c>
      <c r="X801">
        <v>8</v>
      </c>
      <c r="Y801">
        <v>10</v>
      </c>
      <c r="Z801">
        <v>9</v>
      </c>
      <c r="AA801">
        <v>9</v>
      </c>
      <c r="AB801">
        <v>10</v>
      </c>
      <c r="AC801">
        <v>2</v>
      </c>
      <c r="AD801">
        <f>IF(Table13[[#This Row],[payment]]=1,1,0)</f>
        <v>0</v>
      </c>
      <c r="AE801">
        <f>IF(Table13[[#This Row],[payment]]=2,1,0)</f>
        <v>1</v>
      </c>
      <c r="AF801">
        <f>IF(Table13[[#This Row],[payment]]=3,1,0)</f>
        <v>0</v>
      </c>
      <c r="AG801">
        <v>1</v>
      </c>
      <c r="AH801">
        <f>IF(Table13[[#This Row],[method_payment]]=1,1,0)</f>
        <v>1</v>
      </c>
      <c r="AI801">
        <f>IF(Table13[[#This Row],[method_payment]]=2,1,0)</f>
        <v>0</v>
      </c>
      <c r="AJ801">
        <f>IF(Table13[[#This Row],[method_payment]]=3,1,0)</f>
        <v>0</v>
      </c>
      <c r="AK801">
        <f>IF(Table13[[#This Row],[method_payment]]=5,1,0)</f>
        <v>0</v>
      </c>
      <c r="AL801">
        <f>IF(Table13[[#This Row],[method_payment]]=6,1,0)</f>
        <v>0</v>
      </c>
      <c r="AM801" t="s">
        <v>16</v>
      </c>
      <c r="AN801" t="s">
        <v>15</v>
      </c>
      <c r="AO801">
        <v>3</v>
      </c>
      <c r="AP801" s="2">
        <v>252.75</v>
      </c>
      <c r="AQ801" s="3">
        <f>IF(AND(Table13[[#This Row],[Average_amount_spent_per_visit_last_3_months]]&gt;=1,Table13[[#This Row],[Average_amount_spent_per_visit_last_3_months]]&lt;=999),1,0)</f>
        <v>1</v>
      </c>
      <c r="AR801" s="3">
        <f>IF(AND(Table13[[#This Row],[Average_amount_spent_per_visit_last_3_months]]&gt;=1000,Table13[[#This Row],[Average_amount_spent_per_visit_last_3_months]]&lt;=6700),1,0)</f>
        <v>0</v>
      </c>
      <c r="AS801">
        <v>3</v>
      </c>
      <c r="AT801">
        <v>30</v>
      </c>
      <c r="AU801">
        <f>IF(AND(Table13[[#This Row],[Age]]&gt;=18,Table13[[#This Row],[Age]]&lt;=25),1,0)</f>
        <v>0</v>
      </c>
      <c r="AV801">
        <f>IF(AND(Table13[[#This Row],[Age]]&gt;=26,Table13[[#This Row],[Age]]&lt;=35),1,0)</f>
        <v>1</v>
      </c>
      <c r="AW801">
        <f>IF(AND(Table13[[#This Row],[Age]]&gt;=36,Table13[[#This Row],[Age]]&lt;=45),1,0)</f>
        <v>0</v>
      </c>
      <c r="AX801">
        <f>IF(AND(Table13[[#This Row],[Age]]&gt;=46,Table13[[#This Row],[Age]]&lt;=55),1,0)</f>
        <v>0</v>
      </c>
      <c r="AY801">
        <f>IF(AND(Table13[[#This Row],[Age]]&gt;=56,Table13[[#This Row],[Age]]&lt;=67),1,0)</f>
        <v>0</v>
      </c>
      <c r="AZ801" t="s">
        <v>25</v>
      </c>
      <c r="BA801">
        <f>IF(Table13[[#This Row],[Marital Status]]="Married",1,0)</f>
        <v>1</v>
      </c>
      <c r="BB801">
        <f>IF(Table13[[#This Row],[Marital Status]]="Single",1,0)</f>
        <v>0</v>
      </c>
      <c r="BC801" t="s">
        <v>28</v>
      </c>
      <c r="BD801">
        <f>IF(Table13[[#This Row],[gender]]="Male",1,0)</f>
        <v>0</v>
      </c>
      <c r="BE801">
        <f>IF(Table13[[#This Row],[gender]]="Female",1,0)</f>
        <v>1</v>
      </c>
      <c r="BF801" t="s">
        <v>23</v>
      </c>
      <c r="BG801">
        <f>IF(Table13[[#This Row],[Highest level of Education]]="Did not attend school",1,0)</f>
        <v>0</v>
      </c>
      <c r="BH801">
        <f>IF(Table13[[#This Row],[Highest level of Education]]="K12 completed",1,0)</f>
        <v>0</v>
      </c>
      <c r="BI801">
        <f>IF(Table13[[#This Row],[Highest level of Education]]="High School Completed",1,0)</f>
        <v>0</v>
      </c>
      <c r="BJ801">
        <f>IF(Table13[[#This Row],[Highest level of Education]]="Technical Diploma/Partially completed College",1,0)</f>
        <v>1</v>
      </c>
      <c r="BK801">
        <f>IF(Table13[[#This Row],[Highest level of Education]]="University/College Degree",1,0)</f>
        <v>0</v>
      </c>
      <c r="BL801">
        <f>IF(Table13[[#This Row],[Highest level of Education]]="Post-graduate education",1,0)</f>
        <v>0</v>
      </c>
      <c r="BM801">
        <v>4</v>
      </c>
      <c r="BN801">
        <v>1</v>
      </c>
      <c r="BO801">
        <v>3</v>
      </c>
      <c r="BP801">
        <f>IF(Table13[[#This Row],[Monthly_Income 1_5500 2_8000 3_11000 4_15000 5_20000 6_27000 7_35000 8_5000 9_51000 98_0]]=1,1,0)</f>
        <v>0</v>
      </c>
      <c r="BQ801">
        <f>IF(Table13[[#This Row],[Monthly_Income 1_5500 2_8000 3_11000 4_15000 5_20000 6_27000 7_35000 8_5000 9_51000 98_0]]=2,1,0)</f>
        <v>0</v>
      </c>
      <c r="BR801">
        <f>IF(Table13[[#This Row],[Monthly_Income 1_5500 2_8000 3_11000 4_15000 5_20000 6_27000 7_35000 8_5000 9_51000 98_0]]=3,1,0)</f>
        <v>1</v>
      </c>
      <c r="BS801">
        <f>IF(Table13[[#This Row],[Monthly_Income 1_5500 2_8000 3_11000 4_15000 5_20000 6_27000 7_35000 8_5000 9_51000 98_0]]=4,1,0)</f>
        <v>0</v>
      </c>
      <c r="BT801">
        <f>IF(Table13[[#This Row],[Monthly_Income 1_5500 2_8000 3_11000 4_15000 5_20000 6_27000 7_35000 8_5000 9_51000 98_0]]=5,1,0)</f>
        <v>0</v>
      </c>
      <c r="BU801">
        <f>IF(Table13[[#This Row],[Monthly_Income 1_5500 2_8000 3_11000 4_15000 5_20000 6_27000 7_35000 8_5000 9_51000 98_0]]=6,1,0)</f>
        <v>0</v>
      </c>
      <c r="BV801">
        <f>IF(Table13[[#This Row],[Monthly_Income 1_5500 2_8000 3_11000 4_15000 5_20000 6_27000 7_35000 8_5000 9_51000 98_0]]=7,1,0)</f>
        <v>0</v>
      </c>
      <c r="BW801">
        <f>IF(Table13[[#This Row],[Monthly_Income 1_5500 2_8000 3_11000 4_15000 5_20000 6_27000 7_35000 8_5000 9_51000 98_0]]=8,1,0)</f>
        <v>0</v>
      </c>
      <c r="BX801">
        <f>IF(Table13[[#This Row],[Monthly_Income 1_5500 2_8000 3_11000 4_15000 5_20000 6_27000 7_35000 8_5000 9_51000 98_0]]=9,1,0)</f>
        <v>0</v>
      </c>
      <c r="BY801">
        <f>IF(Table13[[#This Row],[Monthly_Income 1_5500 2_8000 3_11000 4_15000 5_20000 6_27000 7_35000 8_5000 9_51000 98_0]]=98,1,0)</f>
        <v>0</v>
      </c>
      <c r="BZ801">
        <v>5</v>
      </c>
      <c r="CA801">
        <f>IF(Table13[[#This Row],[Monthly_Household_Income]]=1,1,0)</f>
        <v>0</v>
      </c>
      <c r="CB801">
        <f>IF(Table13[[#This Row],[Monthly_Household_Income]]=2,1,0)</f>
        <v>0</v>
      </c>
      <c r="CC801">
        <f>IF(Table13[[#This Row],[Monthly_Household_Income]]=3,1,0)</f>
        <v>0</v>
      </c>
      <c r="CD801">
        <f>IF(Table13[[#This Row],[Monthly_Household_Income]]=4,1,0)</f>
        <v>0</v>
      </c>
      <c r="CE801">
        <f>IF(Table13[[#This Row],[Monthly_Household_Income]]=5,1,0)</f>
        <v>1</v>
      </c>
      <c r="CF801">
        <f>IF(Table13[[#This Row],[Monthly_Household_Income]]=6,1,0)</f>
        <v>0</v>
      </c>
      <c r="CG801">
        <f>IF(Table13[[#This Row],[Monthly_Household_Income]]=7,1,0)</f>
        <v>0</v>
      </c>
      <c r="CH801">
        <f>IF(Table13[[#This Row],[Monthly_Household_Income]]=8,1,0)</f>
        <v>0</v>
      </c>
      <c r="CI801">
        <f>IF(Table13[[#This Row],[Monthly_Household_Income]]=9,1,0)</f>
        <v>0</v>
      </c>
      <c r="CJ801">
        <f>IF(Table13[[#This Row],[Monthly_Household_Income]]=98,1,0)</f>
        <v>0</v>
      </c>
    </row>
    <row r="802" spans="1:88">
      <c r="A802">
        <v>2876</v>
      </c>
      <c r="B802" s="1">
        <v>42995</v>
      </c>
      <c r="C802" t="s">
        <v>7</v>
      </c>
      <c r="D802">
        <v>4</v>
      </c>
      <c r="E802">
        <v>5</v>
      </c>
      <c r="F802">
        <v>5</v>
      </c>
      <c r="G802">
        <v>4</v>
      </c>
      <c r="H802">
        <v>5</v>
      </c>
      <c r="I802">
        <v>4</v>
      </c>
      <c r="J802" t="s">
        <v>15</v>
      </c>
      <c r="K802">
        <v>6</v>
      </c>
      <c r="L802">
        <v>7</v>
      </c>
      <c r="M802">
        <v>2</v>
      </c>
      <c r="N802">
        <v>4</v>
      </c>
      <c r="O802">
        <v>6</v>
      </c>
      <c r="P802">
        <v>6</v>
      </c>
      <c r="Q802">
        <v>7</v>
      </c>
      <c r="R802">
        <v>6</v>
      </c>
      <c r="S802">
        <v>7</v>
      </c>
      <c r="T802">
        <v>7</v>
      </c>
      <c r="U802">
        <v>4</v>
      </c>
      <c r="V802">
        <v>8</v>
      </c>
      <c r="W802">
        <v>8</v>
      </c>
      <c r="X802">
        <v>5</v>
      </c>
      <c r="Y802">
        <v>8</v>
      </c>
      <c r="Z802">
        <v>6</v>
      </c>
      <c r="AA802">
        <v>2</v>
      </c>
      <c r="AB802">
        <v>0</v>
      </c>
      <c r="AC802">
        <v>1</v>
      </c>
      <c r="AD802">
        <f>IF(Table13[[#This Row],[payment]]=1,1,0)</f>
        <v>1</v>
      </c>
      <c r="AE802">
        <f>IF(Table13[[#This Row],[payment]]=2,1,0)</f>
        <v>0</v>
      </c>
      <c r="AF802">
        <f>IF(Table13[[#This Row],[payment]]=3,1,0)</f>
        <v>0</v>
      </c>
      <c r="AG802">
        <v>6</v>
      </c>
      <c r="AH802">
        <f>IF(Table13[[#This Row],[method_payment]]=1,1,0)</f>
        <v>0</v>
      </c>
      <c r="AI802">
        <f>IF(Table13[[#This Row],[method_payment]]=2,1,0)</f>
        <v>0</v>
      </c>
      <c r="AJ802">
        <f>IF(Table13[[#This Row],[method_payment]]=3,1,0)</f>
        <v>0</v>
      </c>
      <c r="AK802">
        <f>IF(Table13[[#This Row],[method_payment]]=5,1,0)</f>
        <v>0</v>
      </c>
      <c r="AL802">
        <f>IF(Table13[[#This Row],[method_payment]]=6,1,0)</f>
        <v>1</v>
      </c>
      <c r="AM802" t="s">
        <v>16</v>
      </c>
      <c r="AN802" t="s">
        <v>15</v>
      </c>
      <c r="AO802">
        <v>1</v>
      </c>
      <c r="AP802" s="2">
        <v>358.56</v>
      </c>
      <c r="AQ802" s="3">
        <f>IF(AND(Table13[[#This Row],[Average_amount_spent_per_visit_last_3_months]]&gt;=1,Table13[[#This Row],[Average_amount_spent_per_visit_last_3_months]]&lt;=999),1,0)</f>
        <v>1</v>
      </c>
      <c r="AR802" s="3">
        <f>IF(AND(Table13[[#This Row],[Average_amount_spent_per_visit_last_3_months]]&gt;=1000,Table13[[#This Row],[Average_amount_spent_per_visit_last_3_months]]&lt;=6700),1,0)</f>
        <v>0</v>
      </c>
      <c r="AS802">
        <v>2</v>
      </c>
      <c r="AT802">
        <v>42</v>
      </c>
      <c r="AU802">
        <f>IF(AND(Table13[[#This Row],[Age]]&gt;=18,Table13[[#This Row],[Age]]&lt;=25),1,0)</f>
        <v>0</v>
      </c>
      <c r="AV802">
        <f>IF(AND(Table13[[#This Row],[Age]]&gt;=26,Table13[[#This Row],[Age]]&lt;=35),1,0)</f>
        <v>0</v>
      </c>
      <c r="AW802">
        <f>IF(AND(Table13[[#This Row],[Age]]&gt;=36,Table13[[#This Row],[Age]]&lt;=45),1,0)</f>
        <v>1</v>
      </c>
      <c r="AX802">
        <f>IF(AND(Table13[[#This Row],[Age]]&gt;=46,Table13[[#This Row],[Age]]&lt;=55),1,0)</f>
        <v>0</v>
      </c>
      <c r="AY802">
        <f>IF(AND(Table13[[#This Row],[Age]]&gt;=56,Table13[[#This Row],[Age]]&lt;=67),1,0)</f>
        <v>0</v>
      </c>
      <c r="AZ802" t="s">
        <v>25</v>
      </c>
      <c r="BA802">
        <f>IF(Table13[[#This Row],[Marital Status]]="Married",1,0)</f>
        <v>1</v>
      </c>
      <c r="BB802">
        <f>IF(Table13[[#This Row],[Marital Status]]="Single",1,0)</f>
        <v>0</v>
      </c>
      <c r="BC802" t="s">
        <v>28</v>
      </c>
      <c r="BD802">
        <f>IF(Table13[[#This Row],[gender]]="Male",1,0)</f>
        <v>0</v>
      </c>
      <c r="BE802">
        <f>IF(Table13[[#This Row],[gender]]="Female",1,0)</f>
        <v>1</v>
      </c>
      <c r="BF802" t="s">
        <v>22</v>
      </c>
      <c r="BG802">
        <f>IF(Table13[[#This Row],[Highest level of Education]]="Did not attend school",1,0)</f>
        <v>0</v>
      </c>
      <c r="BH802">
        <f>IF(Table13[[#This Row],[Highest level of Education]]="K12 completed",1,0)</f>
        <v>1</v>
      </c>
      <c r="BI802">
        <f>IF(Table13[[#This Row],[Highest level of Education]]="High School Completed",1,0)</f>
        <v>0</v>
      </c>
      <c r="BJ802">
        <f>IF(Table13[[#This Row],[Highest level of Education]]="Technical Diploma/Partially completed College",1,0)</f>
        <v>0</v>
      </c>
      <c r="BK802">
        <f>IF(Table13[[#This Row],[Highest level of Education]]="University/College Degree",1,0)</f>
        <v>0</v>
      </c>
      <c r="BL802">
        <f>IF(Table13[[#This Row],[Highest level of Education]]="Post-graduate education",1,0)</f>
        <v>0</v>
      </c>
      <c r="BM802">
        <v>4</v>
      </c>
      <c r="BN802">
        <v>3</v>
      </c>
      <c r="BO802" t="s">
        <v>1</v>
      </c>
      <c r="BP802">
        <f>IF(Table13[[#This Row],[Monthly_Income 1_5500 2_8000 3_11000 4_15000 5_20000 6_27000 7_35000 8_5000 9_51000 98_0]]=1,1,0)</f>
        <v>0</v>
      </c>
      <c r="BQ802">
        <f>IF(Table13[[#This Row],[Monthly_Income 1_5500 2_8000 3_11000 4_15000 5_20000 6_27000 7_35000 8_5000 9_51000 98_0]]=2,1,0)</f>
        <v>0</v>
      </c>
      <c r="BR802">
        <f>IF(Table13[[#This Row],[Monthly_Income 1_5500 2_8000 3_11000 4_15000 5_20000 6_27000 7_35000 8_5000 9_51000 98_0]]=3,1,0)</f>
        <v>0</v>
      </c>
      <c r="BS802">
        <f>IF(Table13[[#This Row],[Monthly_Income 1_5500 2_8000 3_11000 4_15000 5_20000 6_27000 7_35000 8_5000 9_51000 98_0]]=4,1,0)</f>
        <v>0</v>
      </c>
      <c r="BT802">
        <f>IF(Table13[[#This Row],[Monthly_Income 1_5500 2_8000 3_11000 4_15000 5_20000 6_27000 7_35000 8_5000 9_51000 98_0]]=5,1,0)</f>
        <v>0</v>
      </c>
      <c r="BU802">
        <f>IF(Table13[[#This Row],[Monthly_Income 1_5500 2_8000 3_11000 4_15000 5_20000 6_27000 7_35000 8_5000 9_51000 98_0]]=6,1,0)</f>
        <v>0</v>
      </c>
      <c r="BV802">
        <f>IF(Table13[[#This Row],[Monthly_Income 1_5500 2_8000 3_11000 4_15000 5_20000 6_27000 7_35000 8_5000 9_51000 98_0]]=7,1,0)</f>
        <v>0</v>
      </c>
      <c r="BW802">
        <f>IF(Table13[[#This Row],[Monthly_Income 1_5500 2_8000 3_11000 4_15000 5_20000 6_27000 7_35000 8_5000 9_51000 98_0]]=8,1,0)</f>
        <v>0</v>
      </c>
      <c r="BX802">
        <f>IF(Table13[[#This Row],[Monthly_Income 1_5500 2_8000 3_11000 4_15000 5_20000 6_27000 7_35000 8_5000 9_51000 98_0]]=9,1,0)</f>
        <v>0</v>
      </c>
      <c r="BY802">
        <f>IF(Table13[[#This Row],[Monthly_Income 1_5500 2_8000 3_11000 4_15000 5_20000 6_27000 7_35000 8_5000 9_51000 98_0]]=98,1,0)</f>
        <v>0</v>
      </c>
      <c r="BZ802">
        <v>97</v>
      </c>
      <c r="CA802">
        <f>IF(Table13[[#This Row],[Monthly_Household_Income]]=1,1,0)</f>
        <v>0</v>
      </c>
      <c r="CB802">
        <f>IF(Table13[[#This Row],[Monthly_Household_Income]]=2,1,0)</f>
        <v>0</v>
      </c>
      <c r="CC802">
        <f>IF(Table13[[#This Row],[Monthly_Household_Income]]=3,1,0)</f>
        <v>0</v>
      </c>
      <c r="CD802">
        <f>IF(Table13[[#This Row],[Monthly_Household_Income]]=4,1,0)</f>
        <v>0</v>
      </c>
      <c r="CE802">
        <f>IF(Table13[[#This Row],[Monthly_Household_Income]]=5,1,0)</f>
        <v>0</v>
      </c>
      <c r="CF802">
        <f>IF(Table13[[#This Row],[Monthly_Household_Income]]=6,1,0)</f>
        <v>0</v>
      </c>
      <c r="CG802">
        <f>IF(Table13[[#This Row],[Monthly_Household_Income]]=7,1,0)</f>
        <v>0</v>
      </c>
      <c r="CH802">
        <f>IF(Table13[[#This Row],[Monthly_Household_Income]]=8,1,0)</f>
        <v>0</v>
      </c>
      <c r="CI802">
        <f>IF(Table13[[#This Row],[Monthly_Household_Income]]=9,1,0)</f>
        <v>0</v>
      </c>
      <c r="CJ802">
        <f>IF(Table13[[#This Row],[Monthly_Household_Income]]=98,1,0)</f>
        <v>0</v>
      </c>
    </row>
    <row r="803" spans="1:88">
      <c r="A803">
        <v>2879</v>
      </c>
      <c r="B803" s="1">
        <v>43129</v>
      </c>
      <c r="C803" t="s">
        <v>39</v>
      </c>
      <c r="D803">
        <v>8</v>
      </c>
      <c r="E803">
        <v>9</v>
      </c>
      <c r="F803">
        <v>7</v>
      </c>
      <c r="G803">
        <v>8</v>
      </c>
      <c r="H803">
        <v>7</v>
      </c>
      <c r="I803">
        <v>8</v>
      </c>
      <c r="J803" t="s">
        <v>16</v>
      </c>
      <c r="K803">
        <v>9</v>
      </c>
      <c r="L803">
        <v>8</v>
      </c>
      <c r="M803">
        <v>7</v>
      </c>
      <c r="N803">
        <v>7</v>
      </c>
      <c r="O803">
        <v>8</v>
      </c>
      <c r="P803">
        <v>8</v>
      </c>
      <c r="Q803">
        <v>7</v>
      </c>
      <c r="R803">
        <v>6</v>
      </c>
      <c r="S803">
        <v>8</v>
      </c>
      <c r="T803">
        <v>7</v>
      </c>
      <c r="U803">
        <v>8</v>
      </c>
      <c r="V803">
        <v>9</v>
      </c>
      <c r="W803">
        <v>6</v>
      </c>
      <c r="X803">
        <v>7</v>
      </c>
      <c r="Y803">
        <v>7</v>
      </c>
      <c r="Z803">
        <v>8</v>
      </c>
      <c r="AA803">
        <v>8</v>
      </c>
      <c r="AB803">
        <v>9</v>
      </c>
      <c r="AC803">
        <v>1</v>
      </c>
      <c r="AD803">
        <f>IF(Table13[[#This Row],[payment]]=1,1,0)</f>
        <v>1</v>
      </c>
      <c r="AE803">
        <f>IF(Table13[[#This Row],[payment]]=2,1,0)</f>
        <v>0</v>
      </c>
      <c r="AF803">
        <f>IF(Table13[[#This Row],[payment]]=3,1,0)</f>
        <v>0</v>
      </c>
      <c r="AG803">
        <v>1</v>
      </c>
      <c r="AH803">
        <f>IF(Table13[[#This Row],[method_payment]]=1,1,0)</f>
        <v>1</v>
      </c>
      <c r="AI803">
        <f>IF(Table13[[#This Row],[method_payment]]=2,1,0)</f>
        <v>0</v>
      </c>
      <c r="AJ803">
        <f>IF(Table13[[#This Row],[method_payment]]=3,1,0)</f>
        <v>0</v>
      </c>
      <c r="AK803">
        <f>IF(Table13[[#This Row],[method_payment]]=5,1,0)</f>
        <v>0</v>
      </c>
      <c r="AL803">
        <f>IF(Table13[[#This Row],[method_payment]]=6,1,0)</f>
        <v>0</v>
      </c>
      <c r="AM803" t="s">
        <v>15</v>
      </c>
      <c r="AN803" t="s">
        <v>15</v>
      </c>
      <c r="AO803">
        <v>3</v>
      </c>
      <c r="AP803" s="2">
        <v>297.92</v>
      </c>
      <c r="AQ803" s="3">
        <f>IF(AND(Table13[[#This Row],[Average_amount_spent_per_visit_last_3_months]]&gt;=1,Table13[[#This Row],[Average_amount_spent_per_visit_last_3_months]]&lt;=999),1,0)</f>
        <v>1</v>
      </c>
      <c r="AR803" s="3">
        <f>IF(AND(Table13[[#This Row],[Average_amount_spent_per_visit_last_3_months]]&gt;=1000,Table13[[#This Row],[Average_amount_spent_per_visit_last_3_months]]&lt;=6700),1,0)</f>
        <v>0</v>
      </c>
      <c r="AS803">
        <v>3</v>
      </c>
      <c r="AT803">
        <v>36</v>
      </c>
      <c r="AU803">
        <f>IF(AND(Table13[[#This Row],[Age]]&gt;=18,Table13[[#This Row],[Age]]&lt;=25),1,0)</f>
        <v>0</v>
      </c>
      <c r="AV803">
        <f>IF(AND(Table13[[#This Row],[Age]]&gt;=26,Table13[[#This Row],[Age]]&lt;=35),1,0)</f>
        <v>0</v>
      </c>
      <c r="AW803">
        <f>IF(AND(Table13[[#This Row],[Age]]&gt;=36,Table13[[#This Row],[Age]]&lt;=45),1,0)</f>
        <v>1</v>
      </c>
      <c r="AX803">
        <f>IF(AND(Table13[[#This Row],[Age]]&gt;=46,Table13[[#This Row],[Age]]&lt;=55),1,0)</f>
        <v>0</v>
      </c>
      <c r="AY803">
        <f>IF(AND(Table13[[#This Row],[Age]]&gt;=56,Table13[[#This Row],[Age]]&lt;=67),1,0)</f>
        <v>0</v>
      </c>
      <c r="AZ803" t="s">
        <v>25</v>
      </c>
      <c r="BA803">
        <f>IF(Table13[[#This Row],[Marital Status]]="Married",1,0)</f>
        <v>1</v>
      </c>
      <c r="BB803">
        <f>IF(Table13[[#This Row],[Marital Status]]="Single",1,0)</f>
        <v>0</v>
      </c>
      <c r="BC803" t="s">
        <v>28</v>
      </c>
      <c r="BD803">
        <f>IF(Table13[[#This Row],[gender]]="Male",1,0)</f>
        <v>0</v>
      </c>
      <c r="BE803">
        <f>IF(Table13[[#This Row],[gender]]="Female",1,0)</f>
        <v>1</v>
      </c>
      <c r="BF803" t="s">
        <v>19</v>
      </c>
      <c r="BG803">
        <f>IF(Table13[[#This Row],[Highest level of Education]]="Did not attend school",1,0)</f>
        <v>0</v>
      </c>
      <c r="BH803">
        <f>IF(Table13[[#This Row],[Highest level of Education]]="K12 completed",1,0)</f>
        <v>0</v>
      </c>
      <c r="BI803">
        <f>IF(Table13[[#This Row],[Highest level of Education]]="High School Completed",1,0)</f>
        <v>0</v>
      </c>
      <c r="BJ803">
        <f>IF(Table13[[#This Row],[Highest level of Education]]="Technical Diploma/Partially completed College",1,0)</f>
        <v>0</v>
      </c>
      <c r="BK803">
        <f>IF(Table13[[#This Row],[Highest level of Education]]="University/College Degree",1,0)</f>
        <v>1</v>
      </c>
      <c r="BL803">
        <f>IF(Table13[[#This Row],[Highest level of Education]]="Post-graduate education",1,0)</f>
        <v>0</v>
      </c>
      <c r="BM803">
        <v>3</v>
      </c>
      <c r="BN803">
        <v>1</v>
      </c>
      <c r="BO803">
        <v>4</v>
      </c>
      <c r="BP803">
        <f>IF(Table13[[#This Row],[Monthly_Income 1_5500 2_8000 3_11000 4_15000 5_20000 6_27000 7_35000 8_5000 9_51000 98_0]]=1,1,0)</f>
        <v>0</v>
      </c>
      <c r="BQ803">
        <f>IF(Table13[[#This Row],[Monthly_Income 1_5500 2_8000 3_11000 4_15000 5_20000 6_27000 7_35000 8_5000 9_51000 98_0]]=2,1,0)</f>
        <v>0</v>
      </c>
      <c r="BR803">
        <f>IF(Table13[[#This Row],[Monthly_Income 1_5500 2_8000 3_11000 4_15000 5_20000 6_27000 7_35000 8_5000 9_51000 98_0]]=3,1,0)</f>
        <v>0</v>
      </c>
      <c r="BS803">
        <f>IF(Table13[[#This Row],[Monthly_Income 1_5500 2_8000 3_11000 4_15000 5_20000 6_27000 7_35000 8_5000 9_51000 98_0]]=4,1,0)</f>
        <v>1</v>
      </c>
      <c r="BT803">
        <f>IF(Table13[[#This Row],[Monthly_Income 1_5500 2_8000 3_11000 4_15000 5_20000 6_27000 7_35000 8_5000 9_51000 98_0]]=5,1,0)</f>
        <v>0</v>
      </c>
      <c r="BU803">
        <f>IF(Table13[[#This Row],[Monthly_Income 1_5500 2_8000 3_11000 4_15000 5_20000 6_27000 7_35000 8_5000 9_51000 98_0]]=6,1,0)</f>
        <v>0</v>
      </c>
      <c r="BV803">
        <f>IF(Table13[[#This Row],[Monthly_Income 1_5500 2_8000 3_11000 4_15000 5_20000 6_27000 7_35000 8_5000 9_51000 98_0]]=7,1,0)</f>
        <v>0</v>
      </c>
      <c r="BW803">
        <f>IF(Table13[[#This Row],[Monthly_Income 1_5500 2_8000 3_11000 4_15000 5_20000 6_27000 7_35000 8_5000 9_51000 98_0]]=8,1,0)</f>
        <v>0</v>
      </c>
      <c r="BX803">
        <f>IF(Table13[[#This Row],[Monthly_Income 1_5500 2_8000 3_11000 4_15000 5_20000 6_27000 7_35000 8_5000 9_51000 98_0]]=9,1,0)</f>
        <v>0</v>
      </c>
      <c r="BY803">
        <f>IF(Table13[[#This Row],[Monthly_Income 1_5500 2_8000 3_11000 4_15000 5_20000 6_27000 7_35000 8_5000 9_51000 98_0]]=98,1,0)</f>
        <v>0</v>
      </c>
      <c r="BZ803">
        <v>6</v>
      </c>
      <c r="CA803">
        <f>IF(Table13[[#This Row],[Monthly_Household_Income]]=1,1,0)</f>
        <v>0</v>
      </c>
      <c r="CB803">
        <f>IF(Table13[[#This Row],[Monthly_Household_Income]]=2,1,0)</f>
        <v>0</v>
      </c>
      <c r="CC803">
        <f>IF(Table13[[#This Row],[Monthly_Household_Income]]=3,1,0)</f>
        <v>0</v>
      </c>
      <c r="CD803">
        <f>IF(Table13[[#This Row],[Monthly_Household_Income]]=4,1,0)</f>
        <v>0</v>
      </c>
      <c r="CE803">
        <f>IF(Table13[[#This Row],[Monthly_Household_Income]]=5,1,0)</f>
        <v>0</v>
      </c>
      <c r="CF803">
        <f>IF(Table13[[#This Row],[Monthly_Household_Income]]=6,1,0)</f>
        <v>1</v>
      </c>
      <c r="CG803">
        <f>IF(Table13[[#This Row],[Monthly_Household_Income]]=7,1,0)</f>
        <v>0</v>
      </c>
      <c r="CH803">
        <f>IF(Table13[[#This Row],[Monthly_Household_Income]]=8,1,0)</f>
        <v>0</v>
      </c>
      <c r="CI803">
        <f>IF(Table13[[#This Row],[Monthly_Household_Income]]=9,1,0)</f>
        <v>0</v>
      </c>
      <c r="CJ803">
        <f>IF(Table13[[#This Row],[Monthly_Household_Income]]=98,1,0)</f>
        <v>0</v>
      </c>
    </row>
    <row r="804" spans="1:88">
      <c r="A804">
        <v>2881</v>
      </c>
      <c r="B804" s="1">
        <v>43251</v>
      </c>
      <c r="C804" t="s">
        <v>31</v>
      </c>
      <c r="D804">
        <v>8</v>
      </c>
      <c r="E804">
        <v>7</v>
      </c>
      <c r="F804">
        <v>8</v>
      </c>
      <c r="G804">
        <v>8</v>
      </c>
      <c r="H804">
        <v>8</v>
      </c>
      <c r="I804">
        <v>8</v>
      </c>
      <c r="J804" t="s">
        <v>16</v>
      </c>
      <c r="K804">
        <v>9</v>
      </c>
      <c r="L804">
        <v>7</v>
      </c>
      <c r="M804">
        <v>8</v>
      </c>
      <c r="N804">
        <v>8</v>
      </c>
      <c r="O804">
        <v>9</v>
      </c>
      <c r="P804">
        <v>7</v>
      </c>
      <c r="Q804">
        <v>8</v>
      </c>
      <c r="R804">
        <v>8</v>
      </c>
      <c r="S804">
        <v>9</v>
      </c>
      <c r="T804">
        <v>7</v>
      </c>
      <c r="U804">
        <v>8</v>
      </c>
      <c r="V804">
        <v>8</v>
      </c>
      <c r="W804">
        <v>7</v>
      </c>
      <c r="X804">
        <v>9</v>
      </c>
      <c r="Y804">
        <v>7</v>
      </c>
      <c r="Z804">
        <v>8</v>
      </c>
      <c r="AA804">
        <v>8</v>
      </c>
      <c r="AB804">
        <v>7</v>
      </c>
      <c r="AC804">
        <v>1</v>
      </c>
      <c r="AD804">
        <f>IF(Table13[[#This Row],[payment]]=1,1,0)</f>
        <v>1</v>
      </c>
      <c r="AE804">
        <f>IF(Table13[[#This Row],[payment]]=2,1,0)</f>
        <v>0</v>
      </c>
      <c r="AF804">
        <f>IF(Table13[[#This Row],[payment]]=3,1,0)</f>
        <v>0</v>
      </c>
      <c r="AG804">
        <v>5</v>
      </c>
      <c r="AH804">
        <f>IF(Table13[[#This Row],[method_payment]]=1,1,0)</f>
        <v>0</v>
      </c>
      <c r="AI804">
        <f>IF(Table13[[#This Row],[method_payment]]=2,1,0)</f>
        <v>0</v>
      </c>
      <c r="AJ804">
        <f>IF(Table13[[#This Row],[method_payment]]=3,1,0)</f>
        <v>0</v>
      </c>
      <c r="AK804">
        <f>IF(Table13[[#This Row],[method_payment]]=5,1,0)</f>
        <v>1</v>
      </c>
      <c r="AL804">
        <f>IF(Table13[[#This Row],[method_payment]]=6,1,0)</f>
        <v>0</v>
      </c>
      <c r="AM804" t="s">
        <v>16</v>
      </c>
      <c r="AN804" t="s">
        <v>16</v>
      </c>
      <c r="AO804">
        <v>1</v>
      </c>
      <c r="AP804" s="2">
        <v>1960.26</v>
      </c>
      <c r="AQ804" s="3">
        <f>IF(AND(Table13[[#This Row],[Average_amount_spent_per_visit_last_3_months]]&gt;=1,Table13[[#This Row],[Average_amount_spent_per_visit_last_3_months]]&lt;=999),1,0)</f>
        <v>0</v>
      </c>
      <c r="AR804" s="3">
        <f>IF(AND(Table13[[#This Row],[Average_amount_spent_per_visit_last_3_months]]&gt;=1000,Table13[[#This Row],[Average_amount_spent_per_visit_last_3_months]]&lt;=6700),1,0)</f>
        <v>1</v>
      </c>
      <c r="AS804">
        <v>1</v>
      </c>
      <c r="AT804">
        <v>37</v>
      </c>
      <c r="AU804">
        <f>IF(AND(Table13[[#This Row],[Age]]&gt;=18,Table13[[#This Row],[Age]]&lt;=25),1,0)</f>
        <v>0</v>
      </c>
      <c r="AV804">
        <f>IF(AND(Table13[[#This Row],[Age]]&gt;=26,Table13[[#This Row],[Age]]&lt;=35),1,0)</f>
        <v>0</v>
      </c>
      <c r="AW804">
        <f>IF(AND(Table13[[#This Row],[Age]]&gt;=36,Table13[[#This Row],[Age]]&lt;=45),1,0)</f>
        <v>1</v>
      </c>
      <c r="AX804">
        <f>IF(AND(Table13[[#This Row],[Age]]&gt;=46,Table13[[#This Row],[Age]]&lt;=55),1,0)</f>
        <v>0</v>
      </c>
      <c r="AY804">
        <f>IF(AND(Table13[[#This Row],[Age]]&gt;=56,Table13[[#This Row],[Age]]&lt;=67),1,0)</f>
        <v>0</v>
      </c>
      <c r="AZ804" t="s">
        <v>25</v>
      </c>
      <c r="BA804">
        <f>IF(Table13[[#This Row],[Marital Status]]="Married",1,0)</f>
        <v>1</v>
      </c>
      <c r="BB804">
        <f>IF(Table13[[#This Row],[Marital Status]]="Single",1,0)</f>
        <v>0</v>
      </c>
      <c r="BC804" t="s">
        <v>27</v>
      </c>
      <c r="BD804">
        <f>IF(Table13[[#This Row],[gender]]="Male",1,0)</f>
        <v>1</v>
      </c>
      <c r="BE804">
        <f>IF(Table13[[#This Row],[gender]]="Female",1,0)</f>
        <v>0</v>
      </c>
      <c r="BF804" t="s">
        <v>23</v>
      </c>
      <c r="BG804">
        <f>IF(Table13[[#This Row],[Highest level of Education]]="Did not attend school",1,0)</f>
        <v>0</v>
      </c>
      <c r="BH804">
        <f>IF(Table13[[#This Row],[Highest level of Education]]="K12 completed",1,0)</f>
        <v>0</v>
      </c>
      <c r="BI804">
        <f>IF(Table13[[#This Row],[Highest level of Education]]="High School Completed",1,0)</f>
        <v>0</v>
      </c>
      <c r="BJ804">
        <f>IF(Table13[[#This Row],[Highest level of Education]]="Technical Diploma/Partially completed College",1,0)</f>
        <v>1</v>
      </c>
      <c r="BK804">
        <f>IF(Table13[[#This Row],[Highest level of Education]]="University/College Degree",1,0)</f>
        <v>0</v>
      </c>
      <c r="BL804">
        <f>IF(Table13[[#This Row],[Highest level of Education]]="Post-graduate education",1,0)</f>
        <v>0</v>
      </c>
      <c r="BM804">
        <v>4</v>
      </c>
      <c r="BN804">
        <v>1</v>
      </c>
      <c r="BO804">
        <v>4</v>
      </c>
      <c r="BP804">
        <f>IF(Table13[[#This Row],[Monthly_Income 1_5500 2_8000 3_11000 4_15000 5_20000 6_27000 7_35000 8_5000 9_51000 98_0]]=1,1,0)</f>
        <v>0</v>
      </c>
      <c r="BQ804">
        <f>IF(Table13[[#This Row],[Monthly_Income 1_5500 2_8000 3_11000 4_15000 5_20000 6_27000 7_35000 8_5000 9_51000 98_0]]=2,1,0)</f>
        <v>0</v>
      </c>
      <c r="BR804">
        <f>IF(Table13[[#This Row],[Monthly_Income 1_5500 2_8000 3_11000 4_15000 5_20000 6_27000 7_35000 8_5000 9_51000 98_0]]=3,1,0)</f>
        <v>0</v>
      </c>
      <c r="BS804">
        <f>IF(Table13[[#This Row],[Monthly_Income 1_5500 2_8000 3_11000 4_15000 5_20000 6_27000 7_35000 8_5000 9_51000 98_0]]=4,1,0)</f>
        <v>1</v>
      </c>
      <c r="BT804">
        <f>IF(Table13[[#This Row],[Monthly_Income 1_5500 2_8000 3_11000 4_15000 5_20000 6_27000 7_35000 8_5000 9_51000 98_0]]=5,1,0)</f>
        <v>0</v>
      </c>
      <c r="BU804">
        <f>IF(Table13[[#This Row],[Monthly_Income 1_5500 2_8000 3_11000 4_15000 5_20000 6_27000 7_35000 8_5000 9_51000 98_0]]=6,1,0)</f>
        <v>0</v>
      </c>
      <c r="BV804">
        <f>IF(Table13[[#This Row],[Monthly_Income 1_5500 2_8000 3_11000 4_15000 5_20000 6_27000 7_35000 8_5000 9_51000 98_0]]=7,1,0)</f>
        <v>0</v>
      </c>
      <c r="BW804">
        <f>IF(Table13[[#This Row],[Monthly_Income 1_5500 2_8000 3_11000 4_15000 5_20000 6_27000 7_35000 8_5000 9_51000 98_0]]=8,1,0)</f>
        <v>0</v>
      </c>
      <c r="BX804">
        <f>IF(Table13[[#This Row],[Monthly_Income 1_5500 2_8000 3_11000 4_15000 5_20000 6_27000 7_35000 8_5000 9_51000 98_0]]=9,1,0)</f>
        <v>0</v>
      </c>
      <c r="BY804">
        <f>IF(Table13[[#This Row],[Monthly_Income 1_5500 2_8000 3_11000 4_15000 5_20000 6_27000 7_35000 8_5000 9_51000 98_0]]=98,1,0)</f>
        <v>0</v>
      </c>
      <c r="BZ804">
        <v>6</v>
      </c>
      <c r="CA804">
        <f>IF(Table13[[#This Row],[Monthly_Household_Income]]=1,1,0)</f>
        <v>0</v>
      </c>
      <c r="CB804">
        <f>IF(Table13[[#This Row],[Monthly_Household_Income]]=2,1,0)</f>
        <v>0</v>
      </c>
      <c r="CC804">
        <f>IF(Table13[[#This Row],[Monthly_Household_Income]]=3,1,0)</f>
        <v>0</v>
      </c>
      <c r="CD804">
        <f>IF(Table13[[#This Row],[Monthly_Household_Income]]=4,1,0)</f>
        <v>0</v>
      </c>
      <c r="CE804">
        <f>IF(Table13[[#This Row],[Monthly_Household_Income]]=5,1,0)</f>
        <v>0</v>
      </c>
      <c r="CF804">
        <f>IF(Table13[[#This Row],[Monthly_Household_Income]]=6,1,0)</f>
        <v>1</v>
      </c>
      <c r="CG804">
        <f>IF(Table13[[#This Row],[Monthly_Household_Income]]=7,1,0)</f>
        <v>0</v>
      </c>
      <c r="CH804">
        <f>IF(Table13[[#This Row],[Monthly_Household_Income]]=8,1,0)</f>
        <v>0</v>
      </c>
      <c r="CI804">
        <f>IF(Table13[[#This Row],[Monthly_Household_Income]]=9,1,0)</f>
        <v>0</v>
      </c>
      <c r="CJ804">
        <f>IF(Table13[[#This Row],[Monthly_Household_Income]]=98,1,0)</f>
        <v>0</v>
      </c>
    </row>
    <row r="805" spans="1:88">
      <c r="A805">
        <v>2883</v>
      </c>
      <c r="B805" s="1">
        <v>43001</v>
      </c>
      <c r="C805" t="s">
        <v>6</v>
      </c>
      <c r="D805">
        <v>9</v>
      </c>
      <c r="E805">
        <v>9</v>
      </c>
      <c r="F805">
        <v>8</v>
      </c>
      <c r="G805">
        <v>7</v>
      </c>
      <c r="H805">
        <v>7</v>
      </c>
      <c r="I805">
        <v>7</v>
      </c>
      <c r="J805" t="s">
        <v>15</v>
      </c>
      <c r="K805">
        <v>6</v>
      </c>
      <c r="L805">
        <v>6</v>
      </c>
      <c r="M805">
        <v>8</v>
      </c>
      <c r="N805">
        <v>8</v>
      </c>
      <c r="O805">
        <v>9</v>
      </c>
      <c r="P805">
        <v>7</v>
      </c>
      <c r="Q805">
        <v>7</v>
      </c>
      <c r="R805">
        <v>8</v>
      </c>
      <c r="S805">
        <v>7</v>
      </c>
      <c r="T805">
        <v>9</v>
      </c>
      <c r="U805">
        <v>8</v>
      </c>
      <c r="V805">
        <v>8</v>
      </c>
      <c r="W805">
        <v>8</v>
      </c>
      <c r="X805">
        <v>9</v>
      </c>
      <c r="Y805">
        <v>8</v>
      </c>
      <c r="Z805">
        <v>6</v>
      </c>
      <c r="AA805">
        <v>6</v>
      </c>
      <c r="AB805">
        <v>6</v>
      </c>
      <c r="AC805">
        <v>1</v>
      </c>
      <c r="AD805">
        <f>IF(Table13[[#This Row],[payment]]=1,1,0)</f>
        <v>1</v>
      </c>
      <c r="AE805">
        <f>IF(Table13[[#This Row],[payment]]=2,1,0)</f>
        <v>0</v>
      </c>
      <c r="AF805">
        <f>IF(Table13[[#This Row],[payment]]=3,1,0)</f>
        <v>0</v>
      </c>
      <c r="AG805">
        <v>1</v>
      </c>
      <c r="AH805">
        <f>IF(Table13[[#This Row],[method_payment]]=1,1,0)</f>
        <v>1</v>
      </c>
      <c r="AI805">
        <f>IF(Table13[[#This Row],[method_payment]]=2,1,0)</f>
        <v>0</v>
      </c>
      <c r="AJ805">
        <f>IF(Table13[[#This Row],[method_payment]]=3,1,0)</f>
        <v>0</v>
      </c>
      <c r="AK805">
        <f>IF(Table13[[#This Row],[method_payment]]=5,1,0)</f>
        <v>0</v>
      </c>
      <c r="AL805">
        <f>IF(Table13[[#This Row],[method_payment]]=6,1,0)</f>
        <v>0</v>
      </c>
      <c r="AM805" t="s">
        <v>16</v>
      </c>
      <c r="AN805" t="s">
        <v>16</v>
      </c>
      <c r="AO805">
        <v>1</v>
      </c>
      <c r="AP805" s="2">
        <v>124.39</v>
      </c>
      <c r="AQ805" s="3">
        <f>IF(AND(Table13[[#This Row],[Average_amount_spent_per_visit_last_3_months]]&gt;=1,Table13[[#This Row],[Average_amount_spent_per_visit_last_3_months]]&lt;=999),1,0)</f>
        <v>1</v>
      </c>
      <c r="AR805" s="3">
        <f>IF(AND(Table13[[#This Row],[Average_amount_spent_per_visit_last_3_months]]&gt;=1000,Table13[[#This Row],[Average_amount_spent_per_visit_last_3_months]]&lt;=6700),1,0)</f>
        <v>0</v>
      </c>
      <c r="AS805">
        <v>1</v>
      </c>
      <c r="AT805">
        <v>24</v>
      </c>
      <c r="AU805">
        <f>IF(AND(Table13[[#This Row],[Age]]&gt;=18,Table13[[#This Row],[Age]]&lt;=25),1,0)</f>
        <v>1</v>
      </c>
      <c r="AV805">
        <f>IF(AND(Table13[[#This Row],[Age]]&gt;=26,Table13[[#This Row],[Age]]&lt;=35),1,0)</f>
        <v>0</v>
      </c>
      <c r="AW805">
        <f>IF(AND(Table13[[#This Row],[Age]]&gt;=36,Table13[[#This Row],[Age]]&lt;=45),1,0)</f>
        <v>0</v>
      </c>
      <c r="AX805">
        <f>IF(AND(Table13[[#This Row],[Age]]&gt;=46,Table13[[#This Row],[Age]]&lt;=55),1,0)</f>
        <v>0</v>
      </c>
      <c r="AY805">
        <f>IF(AND(Table13[[#This Row],[Age]]&gt;=56,Table13[[#This Row],[Age]]&lt;=67),1,0)</f>
        <v>0</v>
      </c>
      <c r="AZ805" t="s">
        <v>24</v>
      </c>
      <c r="BA805">
        <f>IF(Table13[[#This Row],[Marital Status]]="Married",1,0)</f>
        <v>0</v>
      </c>
      <c r="BB805">
        <f>IF(Table13[[#This Row],[Marital Status]]="Single",1,0)</f>
        <v>1</v>
      </c>
      <c r="BC805" t="s">
        <v>27</v>
      </c>
      <c r="BD805">
        <f>IF(Table13[[#This Row],[gender]]="Male",1,0)</f>
        <v>1</v>
      </c>
      <c r="BE805">
        <f>IF(Table13[[#This Row],[gender]]="Female",1,0)</f>
        <v>0</v>
      </c>
      <c r="BF805" t="s">
        <v>23</v>
      </c>
      <c r="BG805">
        <f>IF(Table13[[#This Row],[Highest level of Education]]="Did not attend school",1,0)</f>
        <v>0</v>
      </c>
      <c r="BH805">
        <f>IF(Table13[[#This Row],[Highest level of Education]]="K12 completed",1,0)</f>
        <v>0</v>
      </c>
      <c r="BI805">
        <f>IF(Table13[[#This Row],[Highest level of Education]]="High School Completed",1,0)</f>
        <v>0</v>
      </c>
      <c r="BJ805">
        <f>IF(Table13[[#This Row],[Highest level of Education]]="Technical Diploma/Partially completed College",1,0)</f>
        <v>1</v>
      </c>
      <c r="BK805">
        <f>IF(Table13[[#This Row],[Highest level of Education]]="University/College Degree",1,0)</f>
        <v>0</v>
      </c>
      <c r="BL805">
        <f>IF(Table13[[#This Row],[Highest level of Education]]="Post-graduate education",1,0)</f>
        <v>0</v>
      </c>
      <c r="BM805">
        <v>0</v>
      </c>
      <c r="BN805">
        <v>1</v>
      </c>
      <c r="BO805">
        <v>2</v>
      </c>
      <c r="BP805">
        <f>IF(Table13[[#This Row],[Monthly_Income 1_5500 2_8000 3_11000 4_15000 5_20000 6_27000 7_35000 8_5000 9_51000 98_0]]=1,1,0)</f>
        <v>0</v>
      </c>
      <c r="BQ805">
        <f>IF(Table13[[#This Row],[Monthly_Income 1_5500 2_8000 3_11000 4_15000 5_20000 6_27000 7_35000 8_5000 9_51000 98_0]]=2,1,0)</f>
        <v>1</v>
      </c>
      <c r="BR805">
        <f>IF(Table13[[#This Row],[Monthly_Income 1_5500 2_8000 3_11000 4_15000 5_20000 6_27000 7_35000 8_5000 9_51000 98_0]]=3,1,0)</f>
        <v>0</v>
      </c>
      <c r="BS805">
        <f>IF(Table13[[#This Row],[Monthly_Income 1_5500 2_8000 3_11000 4_15000 5_20000 6_27000 7_35000 8_5000 9_51000 98_0]]=4,1,0)</f>
        <v>0</v>
      </c>
      <c r="BT805">
        <f>IF(Table13[[#This Row],[Monthly_Income 1_5500 2_8000 3_11000 4_15000 5_20000 6_27000 7_35000 8_5000 9_51000 98_0]]=5,1,0)</f>
        <v>0</v>
      </c>
      <c r="BU805">
        <f>IF(Table13[[#This Row],[Monthly_Income 1_5500 2_8000 3_11000 4_15000 5_20000 6_27000 7_35000 8_5000 9_51000 98_0]]=6,1,0)</f>
        <v>0</v>
      </c>
      <c r="BV805">
        <f>IF(Table13[[#This Row],[Monthly_Income 1_5500 2_8000 3_11000 4_15000 5_20000 6_27000 7_35000 8_5000 9_51000 98_0]]=7,1,0)</f>
        <v>0</v>
      </c>
      <c r="BW805">
        <f>IF(Table13[[#This Row],[Monthly_Income 1_5500 2_8000 3_11000 4_15000 5_20000 6_27000 7_35000 8_5000 9_51000 98_0]]=8,1,0)</f>
        <v>0</v>
      </c>
      <c r="BX805">
        <f>IF(Table13[[#This Row],[Monthly_Income 1_5500 2_8000 3_11000 4_15000 5_20000 6_27000 7_35000 8_5000 9_51000 98_0]]=9,1,0)</f>
        <v>0</v>
      </c>
      <c r="BY805">
        <f>IF(Table13[[#This Row],[Monthly_Income 1_5500 2_8000 3_11000 4_15000 5_20000 6_27000 7_35000 8_5000 9_51000 98_0]]=98,1,0)</f>
        <v>0</v>
      </c>
      <c r="BZ805">
        <v>6</v>
      </c>
      <c r="CA805">
        <f>IF(Table13[[#This Row],[Monthly_Household_Income]]=1,1,0)</f>
        <v>0</v>
      </c>
      <c r="CB805">
        <f>IF(Table13[[#This Row],[Monthly_Household_Income]]=2,1,0)</f>
        <v>0</v>
      </c>
      <c r="CC805">
        <f>IF(Table13[[#This Row],[Monthly_Household_Income]]=3,1,0)</f>
        <v>0</v>
      </c>
      <c r="CD805">
        <f>IF(Table13[[#This Row],[Monthly_Household_Income]]=4,1,0)</f>
        <v>0</v>
      </c>
      <c r="CE805">
        <f>IF(Table13[[#This Row],[Monthly_Household_Income]]=5,1,0)</f>
        <v>0</v>
      </c>
      <c r="CF805">
        <f>IF(Table13[[#This Row],[Monthly_Household_Income]]=6,1,0)</f>
        <v>1</v>
      </c>
      <c r="CG805">
        <f>IF(Table13[[#This Row],[Monthly_Household_Income]]=7,1,0)</f>
        <v>0</v>
      </c>
      <c r="CH805">
        <f>IF(Table13[[#This Row],[Monthly_Household_Income]]=8,1,0)</f>
        <v>0</v>
      </c>
      <c r="CI805">
        <f>IF(Table13[[#This Row],[Monthly_Household_Income]]=9,1,0)</f>
        <v>0</v>
      </c>
      <c r="CJ805">
        <f>IF(Table13[[#This Row],[Monthly_Household_Income]]=98,1,0)</f>
        <v>0</v>
      </c>
    </row>
    <row r="806" spans="1:88">
      <c r="A806">
        <v>2888</v>
      </c>
      <c r="B806" s="1">
        <v>42973</v>
      </c>
      <c r="C806" t="s">
        <v>39</v>
      </c>
      <c r="D806">
        <v>7</v>
      </c>
      <c r="E806">
        <v>9</v>
      </c>
      <c r="F806">
        <v>8</v>
      </c>
      <c r="G806">
        <v>7</v>
      </c>
      <c r="H806">
        <v>7</v>
      </c>
      <c r="I806">
        <v>8</v>
      </c>
      <c r="J806" t="s">
        <v>16</v>
      </c>
      <c r="K806">
        <v>9</v>
      </c>
      <c r="L806">
        <v>9</v>
      </c>
      <c r="M806">
        <v>8</v>
      </c>
      <c r="N806">
        <v>7</v>
      </c>
      <c r="O806">
        <v>8</v>
      </c>
      <c r="P806">
        <v>8</v>
      </c>
      <c r="Q806">
        <v>7</v>
      </c>
      <c r="R806">
        <v>8</v>
      </c>
      <c r="S806">
        <v>6</v>
      </c>
      <c r="T806">
        <v>7</v>
      </c>
      <c r="U806">
        <v>8</v>
      </c>
      <c r="V806">
        <v>7</v>
      </c>
      <c r="W806">
        <v>7</v>
      </c>
      <c r="X806">
        <v>0</v>
      </c>
      <c r="Y806">
        <v>8</v>
      </c>
      <c r="Z806">
        <v>7</v>
      </c>
      <c r="AA806">
        <v>6</v>
      </c>
      <c r="AB806">
        <v>7</v>
      </c>
      <c r="AC806">
        <v>1</v>
      </c>
      <c r="AD806">
        <f>IF(Table13[[#This Row],[payment]]=1,1,0)</f>
        <v>1</v>
      </c>
      <c r="AE806">
        <f>IF(Table13[[#This Row],[payment]]=2,1,0)</f>
        <v>0</v>
      </c>
      <c r="AF806">
        <f>IF(Table13[[#This Row],[payment]]=3,1,0)</f>
        <v>0</v>
      </c>
      <c r="AG806">
        <v>2</v>
      </c>
      <c r="AH806">
        <f>IF(Table13[[#This Row],[method_payment]]=1,1,0)</f>
        <v>0</v>
      </c>
      <c r="AI806">
        <f>IF(Table13[[#This Row],[method_payment]]=2,1,0)</f>
        <v>1</v>
      </c>
      <c r="AJ806">
        <f>IF(Table13[[#This Row],[method_payment]]=3,1,0)</f>
        <v>0</v>
      </c>
      <c r="AK806">
        <f>IF(Table13[[#This Row],[method_payment]]=5,1,0)</f>
        <v>0</v>
      </c>
      <c r="AL806">
        <f>IF(Table13[[#This Row],[method_payment]]=6,1,0)</f>
        <v>0</v>
      </c>
      <c r="AM806" t="s">
        <v>16</v>
      </c>
      <c r="AN806" t="s">
        <v>15</v>
      </c>
      <c r="AO806">
        <v>1</v>
      </c>
      <c r="AP806" s="2">
        <v>163.65</v>
      </c>
      <c r="AQ806" s="3">
        <f>IF(AND(Table13[[#This Row],[Average_amount_spent_per_visit_last_3_months]]&gt;=1,Table13[[#This Row],[Average_amount_spent_per_visit_last_3_months]]&lt;=999),1,0)</f>
        <v>1</v>
      </c>
      <c r="AR806" s="3">
        <f>IF(AND(Table13[[#This Row],[Average_amount_spent_per_visit_last_3_months]]&gt;=1000,Table13[[#This Row],[Average_amount_spent_per_visit_last_3_months]]&lt;=6700),1,0)</f>
        <v>0</v>
      </c>
      <c r="AS806">
        <v>1</v>
      </c>
      <c r="AT806">
        <v>33</v>
      </c>
      <c r="AU806">
        <f>IF(AND(Table13[[#This Row],[Age]]&gt;=18,Table13[[#This Row],[Age]]&lt;=25),1,0)</f>
        <v>0</v>
      </c>
      <c r="AV806">
        <f>IF(AND(Table13[[#This Row],[Age]]&gt;=26,Table13[[#This Row],[Age]]&lt;=35),1,0)</f>
        <v>1</v>
      </c>
      <c r="AW806">
        <f>IF(AND(Table13[[#This Row],[Age]]&gt;=36,Table13[[#This Row],[Age]]&lt;=45),1,0)</f>
        <v>0</v>
      </c>
      <c r="AX806">
        <f>IF(AND(Table13[[#This Row],[Age]]&gt;=46,Table13[[#This Row],[Age]]&lt;=55),1,0)</f>
        <v>0</v>
      </c>
      <c r="AY806">
        <f>IF(AND(Table13[[#This Row],[Age]]&gt;=56,Table13[[#This Row],[Age]]&lt;=67),1,0)</f>
        <v>0</v>
      </c>
      <c r="AZ806" t="s">
        <v>25</v>
      </c>
      <c r="BA806">
        <f>IF(Table13[[#This Row],[Marital Status]]="Married",1,0)</f>
        <v>1</v>
      </c>
      <c r="BB806">
        <f>IF(Table13[[#This Row],[Marital Status]]="Single",1,0)</f>
        <v>0</v>
      </c>
      <c r="BC806" t="s">
        <v>27</v>
      </c>
      <c r="BD806">
        <f>IF(Table13[[#This Row],[gender]]="Male",1,0)</f>
        <v>1</v>
      </c>
      <c r="BE806">
        <f>IF(Table13[[#This Row],[gender]]="Female",1,0)</f>
        <v>0</v>
      </c>
      <c r="BF806" t="s">
        <v>19</v>
      </c>
      <c r="BG806">
        <f>IF(Table13[[#This Row],[Highest level of Education]]="Did not attend school",1,0)</f>
        <v>0</v>
      </c>
      <c r="BH806">
        <f>IF(Table13[[#This Row],[Highest level of Education]]="K12 completed",1,0)</f>
        <v>0</v>
      </c>
      <c r="BI806">
        <f>IF(Table13[[#This Row],[Highest level of Education]]="High School Completed",1,0)</f>
        <v>0</v>
      </c>
      <c r="BJ806">
        <f>IF(Table13[[#This Row],[Highest level of Education]]="Technical Diploma/Partially completed College",1,0)</f>
        <v>0</v>
      </c>
      <c r="BK806">
        <f>IF(Table13[[#This Row],[Highest level of Education]]="University/College Degree",1,0)</f>
        <v>1</v>
      </c>
      <c r="BL806">
        <f>IF(Table13[[#This Row],[Highest level of Education]]="Post-graduate education",1,0)</f>
        <v>0</v>
      </c>
      <c r="BM806">
        <v>3</v>
      </c>
      <c r="BN806">
        <v>1</v>
      </c>
      <c r="BO806">
        <v>5</v>
      </c>
      <c r="BP806">
        <f>IF(Table13[[#This Row],[Monthly_Income 1_5500 2_8000 3_11000 4_15000 5_20000 6_27000 7_35000 8_5000 9_51000 98_0]]=1,1,0)</f>
        <v>0</v>
      </c>
      <c r="BQ806">
        <f>IF(Table13[[#This Row],[Monthly_Income 1_5500 2_8000 3_11000 4_15000 5_20000 6_27000 7_35000 8_5000 9_51000 98_0]]=2,1,0)</f>
        <v>0</v>
      </c>
      <c r="BR806">
        <f>IF(Table13[[#This Row],[Monthly_Income 1_5500 2_8000 3_11000 4_15000 5_20000 6_27000 7_35000 8_5000 9_51000 98_0]]=3,1,0)</f>
        <v>0</v>
      </c>
      <c r="BS806">
        <f>IF(Table13[[#This Row],[Monthly_Income 1_5500 2_8000 3_11000 4_15000 5_20000 6_27000 7_35000 8_5000 9_51000 98_0]]=4,1,0)</f>
        <v>0</v>
      </c>
      <c r="BT806">
        <f>IF(Table13[[#This Row],[Monthly_Income 1_5500 2_8000 3_11000 4_15000 5_20000 6_27000 7_35000 8_5000 9_51000 98_0]]=5,1,0)</f>
        <v>1</v>
      </c>
      <c r="BU806">
        <f>IF(Table13[[#This Row],[Monthly_Income 1_5500 2_8000 3_11000 4_15000 5_20000 6_27000 7_35000 8_5000 9_51000 98_0]]=6,1,0)</f>
        <v>0</v>
      </c>
      <c r="BV806">
        <f>IF(Table13[[#This Row],[Monthly_Income 1_5500 2_8000 3_11000 4_15000 5_20000 6_27000 7_35000 8_5000 9_51000 98_0]]=7,1,0)</f>
        <v>0</v>
      </c>
      <c r="BW806">
        <f>IF(Table13[[#This Row],[Monthly_Income 1_5500 2_8000 3_11000 4_15000 5_20000 6_27000 7_35000 8_5000 9_51000 98_0]]=8,1,0)</f>
        <v>0</v>
      </c>
      <c r="BX806">
        <f>IF(Table13[[#This Row],[Monthly_Income 1_5500 2_8000 3_11000 4_15000 5_20000 6_27000 7_35000 8_5000 9_51000 98_0]]=9,1,0)</f>
        <v>0</v>
      </c>
      <c r="BY806">
        <f>IF(Table13[[#This Row],[Monthly_Income 1_5500 2_8000 3_11000 4_15000 5_20000 6_27000 7_35000 8_5000 9_51000 98_0]]=98,1,0)</f>
        <v>0</v>
      </c>
      <c r="BZ806">
        <v>8</v>
      </c>
      <c r="CA806">
        <f>IF(Table13[[#This Row],[Monthly_Household_Income]]=1,1,0)</f>
        <v>0</v>
      </c>
      <c r="CB806">
        <f>IF(Table13[[#This Row],[Monthly_Household_Income]]=2,1,0)</f>
        <v>0</v>
      </c>
      <c r="CC806">
        <f>IF(Table13[[#This Row],[Monthly_Household_Income]]=3,1,0)</f>
        <v>0</v>
      </c>
      <c r="CD806">
        <f>IF(Table13[[#This Row],[Monthly_Household_Income]]=4,1,0)</f>
        <v>0</v>
      </c>
      <c r="CE806">
        <f>IF(Table13[[#This Row],[Monthly_Household_Income]]=5,1,0)</f>
        <v>0</v>
      </c>
      <c r="CF806">
        <f>IF(Table13[[#This Row],[Monthly_Household_Income]]=6,1,0)</f>
        <v>0</v>
      </c>
      <c r="CG806">
        <f>IF(Table13[[#This Row],[Monthly_Household_Income]]=7,1,0)</f>
        <v>0</v>
      </c>
      <c r="CH806">
        <f>IF(Table13[[#This Row],[Monthly_Household_Income]]=8,1,0)</f>
        <v>1</v>
      </c>
      <c r="CI806">
        <f>IF(Table13[[#This Row],[Monthly_Household_Income]]=9,1,0)</f>
        <v>0</v>
      </c>
      <c r="CJ806">
        <f>IF(Table13[[#This Row],[Monthly_Household_Income]]=98,1,0)</f>
        <v>0</v>
      </c>
    </row>
    <row r="807" spans="1:88">
      <c r="A807">
        <v>2889</v>
      </c>
      <c r="B807" s="1">
        <v>43001</v>
      </c>
      <c r="C807" t="s">
        <v>2</v>
      </c>
      <c r="D807">
        <v>6</v>
      </c>
      <c r="E807">
        <v>7</v>
      </c>
      <c r="F807">
        <v>8</v>
      </c>
      <c r="G807">
        <v>7</v>
      </c>
      <c r="H807">
        <v>6</v>
      </c>
      <c r="I807">
        <v>6</v>
      </c>
      <c r="J807" t="s">
        <v>15</v>
      </c>
      <c r="K807">
        <v>8</v>
      </c>
      <c r="L807">
        <v>8</v>
      </c>
      <c r="M807">
        <v>6</v>
      </c>
      <c r="N807">
        <v>6</v>
      </c>
      <c r="O807">
        <v>8</v>
      </c>
      <c r="P807">
        <v>7</v>
      </c>
      <c r="Q807">
        <v>6</v>
      </c>
      <c r="R807">
        <v>7</v>
      </c>
      <c r="S807">
        <v>7</v>
      </c>
      <c r="T807">
        <v>8</v>
      </c>
      <c r="U807">
        <v>8</v>
      </c>
      <c r="V807">
        <v>7</v>
      </c>
      <c r="W807">
        <v>7</v>
      </c>
      <c r="X807">
        <v>6</v>
      </c>
      <c r="Y807">
        <v>9</v>
      </c>
      <c r="Z807">
        <v>10</v>
      </c>
      <c r="AA807">
        <v>7</v>
      </c>
      <c r="AB807">
        <v>6</v>
      </c>
      <c r="AC807">
        <v>1</v>
      </c>
      <c r="AD807">
        <f>IF(Table13[[#This Row],[payment]]=1,1,0)</f>
        <v>1</v>
      </c>
      <c r="AE807">
        <f>IF(Table13[[#This Row],[payment]]=2,1,0)</f>
        <v>0</v>
      </c>
      <c r="AF807">
        <f>IF(Table13[[#This Row],[payment]]=3,1,0)</f>
        <v>0</v>
      </c>
      <c r="AG807">
        <v>3</v>
      </c>
      <c r="AH807">
        <f>IF(Table13[[#This Row],[method_payment]]=1,1,0)</f>
        <v>0</v>
      </c>
      <c r="AI807">
        <f>IF(Table13[[#This Row],[method_payment]]=2,1,0)</f>
        <v>0</v>
      </c>
      <c r="AJ807">
        <f>IF(Table13[[#This Row],[method_payment]]=3,1,0)</f>
        <v>1</v>
      </c>
      <c r="AK807">
        <f>IF(Table13[[#This Row],[method_payment]]=5,1,0)</f>
        <v>0</v>
      </c>
      <c r="AL807">
        <f>IF(Table13[[#This Row],[method_payment]]=6,1,0)</f>
        <v>0</v>
      </c>
      <c r="AM807" t="s">
        <v>15</v>
      </c>
      <c r="AN807" t="s">
        <v>16</v>
      </c>
      <c r="AO807">
        <v>4</v>
      </c>
      <c r="AP807" s="2">
        <v>51.14</v>
      </c>
      <c r="AQ807" s="3">
        <f>IF(AND(Table13[[#This Row],[Average_amount_spent_per_visit_last_3_months]]&gt;=1,Table13[[#This Row],[Average_amount_spent_per_visit_last_3_months]]&lt;=999),1,0)</f>
        <v>1</v>
      </c>
      <c r="AR807" s="3">
        <f>IF(AND(Table13[[#This Row],[Average_amount_spent_per_visit_last_3_months]]&gt;=1000,Table13[[#This Row],[Average_amount_spent_per_visit_last_3_months]]&lt;=6700),1,0)</f>
        <v>0</v>
      </c>
      <c r="AS807">
        <v>3</v>
      </c>
      <c r="AT807">
        <v>59</v>
      </c>
      <c r="AU807">
        <f>IF(AND(Table13[[#This Row],[Age]]&gt;=18,Table13[[#This Row],[Age]]&lt;=25),1,0)</f>
        <v>0</v>
      </c>
      <c r="AV807">
        <f>IF(AND(Table13[[#This Row],[Age]]&gt;=26,Table13[[#This Row],[Age]]&lt;=35),1,0)</f>
        <v>0</v>
      </c>
      <c r="AW807">
        <f>IF(AND(Table13[[#This Row],[Age]]&gt;=36,Table13[[#This Row],[Age]]&lt;=45),1,0)</f>
        <v>0</v>
      </c>
      <c r="AX807">
        <f>IF(AND(Table13[[#This Row],[Age]]&gt;=46,Table13[[#This Row],[Age]]&lt;=55),1,0)</f>
        <v>0</v>
      </c>
      <c r="AY807">
        <f>IF(AND(Table13[[#This Row],[Age]]&gt;=56,Table13[[#This Row],[Age]]&lt;=67),1,0)</f>
        <v>1</v>
      </c>
      <c r="AZ807" t="s">
        <v>25</v>
      </c>
      <c r="BA807">
        <f>IF(Table13[[#This Row],[Marital Status]]="Married",1,0)</f>
        <v>1</v>
      </c>
      <c r="BB807">
        <f>IF(Table13[[#This Row],[Marital Status]]="Single",1,0)</f>
        <v>0</v>
      </c>
      <c r="BC807" t="s">
        <v>27</v>
      </c>
      <c r="BD807">
        <f>IF(Table13[[#This Row],[gender]]="Male",1,0)</f>
        <v>1</v>
      </c>
      <c r="BE807">
        <f>IF(Table13[[#This Row],[gender]]="Female",1,0)</f>
        <v>0</v>
      </c>
      <c r="BF807" t="s">
        <v>19</v>
      </c>
      <c r="BG807">
        <f>IF(Table13[[#This Row],[Highest level of Education]]="Did not attend school",1,0)</f>
        <v>0</v>
      </c>
      <c r="BH807">
        <f>IF(Table13[[#This Row],[Highest level of Education]]="K12 completed",1,0)</f>
        <v>0</v>
      </c>
      <c r="BI807">
        <f>IF(Table13[[#This Row],[Highest level of Education]]="High School Completed",1,0)</f>
        <v>0</v>
      </c>
      <c r="BJ807">
        <f>IF(Table13[[#This Row],[Highest level of Education]]="Technical Diploma/Partially completed College",1,0)</f>
        <v>0</v>
      </c>
      <c r="BK807">
        <f>IF(Table13[[#This Row],[Highest level of Education]]="University/College Degree",1,0)</f>
        <v>1</v>
      </c>
      <c r="BL807">
        <f>IF(Table13[[#This Row],[Highest level of Education]]="Post-graduate education",1,0)</f>
        <v>0</v>
      </c>
      <c r="BM807">
        <v>3</v>
      </c>
      <c r="BN807">
        <v>1</v>
      </c>
      <c r="BO807">
        <v>5</v>
      </c>
      <c r="BP807">
        <f>IF(Table13[[#This Row],[Monthly_Income 1_5500 2_8000 3_11000 4_15000 5_20000 6_27000 7_35000 8_5000 9_51000 98_0]]=1,1,0)</f>
        <v>0</v>
      </c>
      <c r="BQ807">
        <f>IF(Table13[[#This Row],[Monthly_Income 1_5500 2_8000 3_11000 4_15000 5_20000 6_27000 7_35000 8_5000 9_51000 98_0]]=2,1,0)</f>
        <v>0</v>
      </c>
      <c r="BR807">
        <f>IF(Table13[[#This Row],[Monthly_Income 1_5500 2_8000 3_11000 4_15000 5_20000 6_27000 7_35000 8_5000 9_51000 98_0]]=3,1,0)</f>
        <v>0</v>
      </c>
      <c r="BS807">
        <f>IF(Table13[[#This Row],[Monthly_Income 1_5500 2_8000 3_11000 4_15000 5_20000 6_27000 7_35000 8_5000 9_51000 98_0]]=4,1,0)</f>
        <v>0</v>
      </c>
      <c r="BT807">
        <f>IF(Table13[[#This Row],[Monthly_Income 1_5500 2_8000 3_11000 4_15000 5_20000 6_27000 7_35000 8_5000 9_51000 98_0]]=5,1,0)</f>
        <v>1</v>
      </c>
      <c r="BU807">
        <f>IF(Table13[[#This Row],[Monthly_Income 1_5500 2_8000 3_11000 4_15000 5_20000 6_27000 7_35000 8_5000 9_51000 98_0]]=6,1,0)</f>
        <v>0</v>
      </c>
      <c r="BV807">
        <f>IF(Table13[[#This Row],[Monthly_Income 1_5500 2_8000 3_11000 4_15000 5_20000 6_27000 7_35000 8_5000 9_51000 98_0]]=7,1,0)</f>
        <v>0</v>
      </c>
      <c r="BW807">
        <f>IF(Table13[[#This Row],[Monthly_Income 1_5500 2_8000 3_11000 4_15000 5_20000 6_27000 7_35000 8_5000 9_51000 98_0]]=8,1,0)</f>
        <v>0</v>
      </c>
      <c r="BX807">
        <f>IF(Table13[[#This Row],[Monthly_Income 1_5500 2_8000 3_11000 4_15000 5_20000 6_27000 7_35000 8_5000 9_51000 98_0]]=9,1,0)</f>
        <v>0</v>
      </c>
      <c r="BY807">
        <f>IF(Table13[[#This Row],[Monthly_Income 1_5500 2_8000 3_11000 4_15000 5_20000 6_27000 7_35000 8_5000 9_51000 98_0]]=98,1,0)</f>
        <v>0</v>
      </c>
      <c r="BZ807">
        <v>7</v>
      </c>
      <c r="CA807">
        <f>IF(Table13[[#This Row],[Monthly_Household_Income]]=1,1,0)</f>
        <v>0</v>
      </c>
      <c r="CB807">
        <f>IF(Table13[[#This Row],[Monthly_Household_Income]]=2,1,0)</f>
        <v>0</v>
      </c>
      <c r="CC807">
        <f>IF(Table13[[#This Row],[Monthly_Household_Income]]=3,1,0)</f>
        <v>0</v>
      </c>
      <c r="CD807">
        <f>IF(Table13[[#This Row],[Monthly_Household_Income]]=4,1,0)</f>
        <v>0</v>
      </c>
      <c r="CE807">
        <f>IF(Table13[[#This Row],[Monthly_Household_Income]]=5,1,0)</f>
        <v>0</v>
      </c>
      <c r="CF807">
        <f>IF(Table13[[#This Row],[Monthly_Household_Income]]=6,1,0)</f>
        <v>0</v>
      </c>
      <c r="CG807">
        <f>IF(Table13[[#This Row],[Monthly_Household_Income]]=7,1,0)</f>
        <v>1</v>
      </c>
      <c r="CH807">
        <f>IF(Table13[[#This Row],[Monthly_Household_Income]]=8,1,0)</f>
        <v>0</v>
      </c>
      <c r="CI807">
        <f>IF(Table13[[#This Row],[Monthly_Household_Income]]=9,1,0)</f>
        <v>0</v>
      </c>
      <c r="CJ807">
        <f>IF(Table13[[#This Row],[Monthly_Household_Income]]=98,1,0)</f>
        <v>0</v>
      </c>
    </row>
    <row r="808" spans="1:88">
      <c r="A808">
        <v>2891</v>
      </c>
      <c r="B808" s="1">
        <v>43253</v>
      </c>
      <c r="C808" t="s">
        <v>2</v>
      </c>
      <c r="D808">
        <v>8</v>
      </c>
      <c r="E808">
        <v>6</v>
      </c>
      <c r="F808">
        <v>6</v>
      </c>
      <c r="G808">
        <v>8</v>
      </c>
      <c r="H808">
        <v>8</v>
      </c>
      <c r="I808">
        <v>7</v>
      </c>
      <c r="J808" t="s">
        <v>15</v>
      </c>
      <c r="K808">
        <v>7</v>
      </c>
      <c r="L808">
        <v>8</v>
      </c>
      <c r="M808">
        <v>7</v>
      </c>
      <c r="N808">
        <v>9</v>
      </c>
      <c r="O808">
        <v>7</v>
      </c>
      <c r="P808">
        <v>9</v>
      </c>
      <c r="Q808">
        <v>8</v>
      </c>
      <c r="R808">
        <v>7</v>
      </c>
      <c r="S808">
        <v>7</v>
      </c>
      <c r="T808">
        <v>6</v>
      </c>
      <c r="U808">
        <v>7</v>
      </c>
      <c r="V808">
        <v>6</v>
      </c>
      <c r="W808">
        <v>9</v>
      </c>
      <c r="X808">
        <v>8</v>
      </c>
      <c r="Y808">
        <v>6</v>
      </c>
      <c r="Z808">
        <v>8</v>
      </c>
      <c r="AA808">
        <v>7</v>
      </c>
      <c r="AB808">
        <v>0</v>
      </c>
      <c r="AC808">
        <v>1</v>
      </c>
      <c r="AD808">
        <f>IF(Table13[[#This Row],[payment]]=1,1,0)</f>
        <v>1</v>
      </c>
      <c r="AE808">
        <f>IF(Table13[[#This Row],[payment]]=2,1,0)</f>
        <v>0</v>
      </c>
      <c r="AF808">
        <f>IF(Table13[[#This Row],[payment]]=3,1,0)</f>
        <v>0</v>
      </c>
      <c r="AG808">
        <v>3</v>
      </c>
      <c r="AH808">
        <f>IF(Table13[[#This Row],[method_payment]]=1,1,0)</f>
        <v>0</v>
      </c>
      <c r="AI808">
        <f>IF(Table13[[#This Row],[method_payment]]=2,1,0)</f>
        <v>0</v>
      </c>
      <c r="AJ808">
        <f>IF(Table13[[#This Row],[method_payment]]=3,1,0)</f>
        <v>1</v>
      </c>
      <c r="AK808">
        <f>IF(Table13[[#This Row],[method_payment]]=5,1,0)</f>
        <v>0</v>
      </c>
      <c r="AL808">
        <f>IF(Table13[[#This Row],[method_payment]]=6,1,0)</f>
        <v>0</v>
      </c>
      <c r="AM808" t="s">
        <v>16</v>
      </c>
      <c r="AN808" t="s">
        <v>15</v>
      </c>
      <c r="AO808">
        <v>2</v>
      </c>
      <c r="AP808" s="2">
        <v>350.66</v>
      </c>
      <c r="AQ808" s="3">
        <f>IF(AND(Table13[[#This Row],[Average_amount_spent_per_visit_last_3_months]]&gt;=1,Table13[[#This Row],[Average_amount_spent_per_visit_last_3_months]]&lt;=999),1,0)</f>
        <v>1</v>
      </c>
      <c r="AR808" s="3">
        <f>IF(AND(Table13[[#This Row],[Average_amount_spent_per_visit_last_3_months]]&gt;=1000,Table13[[#This Row],[Average_amount_spent_per_visit_last_3_months]]&lt;=6700),1,0)</f>
        <v>0</v>
      </c>
      <c r="AS808">
        <v>2</v>
      </c>
      <c r="AT808">
        <v>33</v>
      </c>
      <c r="AU808">
        <f>IF(AND(Table13[[#This Row],[Age]]&gt;=18,Table13[[#This Row],[Age]]&lt;=25),1,0)</f>
        <v>0</v>
      </c>
      <c r="AV808">
        <f>IF(AND(Table13[[#This Row],[Age]]&gt;=26,Table13[[#This Row],[Age]]&lt;=35),1,0)</f>
        <v>1</v>
      </c>
      <c r="AW808">
        <f>IF(AND(Table13[[#This Row],[Age]]&gt;=36,Table13[[#This Row],[Age]]&lt;=45),1,0)</f>
        <v>0</v>
      </c>
      <c r="AX808">
        <f>IF(AND(Table13[[#This Row],[Age]]&gt;=46,Table13[[#This Row],[Age]]&lt;=55),1,0)</f>
        <v>0</v>
      </c>
      <c r="AY808">
        <f>IF(AND(Table13[[#This Row],[Age]]&gt;=56,Table13[[#This Row],[Age]]&lt;=67),1,0)</f>
        <v>0</v>
      </c>
      <c r="AZ808" t="s">
        <v>25</v>
      </c>
      <c r="BA808">
        <f>IF(Table13[[#This Row],[Marital Status]]="Married",1,0)</f>
        <v>1</v>
      </c>
      <c r="BB808">
        <f>IF(Table13[[#This Row],[Marital Status]]="Single",1,0)</f>
        <v>0</v>
      </c>
      <c r="BC808" t="s">
        <v>27</v>
      </c>
      <c r="BD808">
        <f>IF(Table13[[#This Row],[gender]]="Male",1,0)</f>
        <v>1</v>
      </c>
      <c r="BE808">
        <f>IF(Table13[[#This Row],[gender]]="Female",1,0)</f>
        <v>0</v>
      </c>
      <c r="BF808" t="s">
        <v>23</v>
      </c>
      <c r="BG808">
        <f>IF(Table13[[#This Row],[Highest level of Education]]="Did not attend school",1,0)</f>
        <v>0</v>
      </c>
      <c r="BH808">
        <f>IF(Table13[[#This Row],[Highest level of Education]]="K12 completed",1,0)</f>
        <v>0</v>
      </c>
      <c r="BI808">
        <f>IF(Table13[[#This Row],[Highest level of Education]]="High School Completed",1,0)</f>
        <v>0</v>
      </c>
      <c r="BJ808">
        <f>IF(Table13[[#This Row],[Highest level of Education]]="Technical Diploma/Partially completed College",1,0)</f>
        <v>1</v>
      </c>
      <c r="BK808">
        <f>IF(Table13[[#This Row],[Highest level of Education]]="University/College Degree",1,0)</f>
        <v>0</v>
      </c>
      <c r="BL808">
        <f>IF(Table13[[#This Row],[Highest level of Education]]="Post-graduate education",1,0)</f>
        <v>0</v>
      </c>
      <c r="BM808">
        <v>2</v>
      </c>
      <c r="BN808">
        <v>1</v>
      </c>
      <c r="BO808">
        <v>98</v>
      </c>
      <c r="BP808">
        <f>IF(Table13[[#This Row],[Monthly_Income 1_5500 2_8000 3_11000 4_15000 5_20000 6_27000 7_35000 8_5000 9_51000 98_0]]=1,1,0)</f>
        <v>0</v>
      </c>
      <c r="BQ808">
        <f>IF(Table13[[#This Row],[Monthly_Income 1_5500 2_8000 3_11000 4_15000 5_20000 6_27000 7_35000 8_5000 9_51000 98_0]]=2,1,0)</f>
        <v>0</v>
      </c>
      <c r="BR808">
        <f>IF(Table13[[#This Row],[Monthly_Income 1_5500 2_8000 3_11000 4_15000 5_20000 6_27000 7_35000 8_5000 9_51000 98_0]]=3,1,0)</f>
        <v>0</v>
      </c>
      <c r="BS808">
        <f>IF(Table13[[#This Row],[Monthly_Income 1_5500 2_8000 3_11000 4_15000 5_20000 6_27000 7_35000 8_5000 9_51000 98_0]]=4,1,0)</f>
        <v>0</v>
      </c>
      <c r="BT808">
        <f>IF(Table13[[#This Row],[Monthly_Income 1_5500 2_8000 3_11000 4_15000 5_20000 6_27000 7_35000 8_5000 9_51000 98_0]]=5,1,0)</f>
        <v>0</v>
      </c>
      <c r="BU808">
        <f>IF(Table13[[#This Row],[Monthly_Income 1_5500 2_8000 3_11000 4_15000 5_20000 6_27000 7_35000 8_5000 9_51000 98_0]]=6,1,0)</f>
        <v>0</v>
      </c>
      <c r="BV808">
        <f>IF(Table13[[#This Row],[Monthly_Income 1_5500 2_8000 3_11000 4_15000 5_20000 6_27000 7_35000 8_5000 9_51000 98_0]]=7,1,0)</f>
        <v>0</v>
      </c>
      <c r="BW808">
        <f>IF(Table13[[#This Row],[Monthly_Income 1_5500 2_8000 3_11000 4_15000 5_20000 6_27000 7_35000 8_5000 9_51000 98_0]]=8,1,0)</f>
        <v>0</v>
      </c>
      <c r="BX808">
        <f>IF(Table13[[#This Row],[Monthly_Income 1_5500 2_8000 3_11000 4_15000 5_20000 6_27000 7_35000 8_5000 9_51000 98_0]]=9,1,0)</f>
        <v>0</v>
      </c>
      <c r="BY808">
        <f>IF(Table13[[#This Row],[Monthly_Income 1_5500 2_8000 3_11000 4_15000 5_20000 6_27000 7_35000 8_5000 9_51000 98_0]]=98,1,0)</f>
        <v>1</v>
      </c>
      <c r="BZ808">
        <v>98</v>
      </c>
      <c r="CA808">
        <f>IF(Table13[[#This Row],[Monthly_Household_Income]]=1,1,0)</f>
        <v>0</v>
      </c>
      <c r="CB808">
        <f>IF(Table13[[#This Row],[Monthly_Household_Income]]=2,1,0)</f>
        <v>0</v>
      </c>
      <c r="CC808">
        <f>IF(Table13[[#This Row],[Monthly_Household_Income]]=3,1,0)</f>
        <v>0</v>
      </c>
      <c r="CD808">
        <f>IF(Table13[[#This Row],[Monthly_Household_Income]]=4,1,0)</f>
        <v>0</v>
      </c>
      <c r="CE808">
        <f>IF(Table13[[#This Row],[Monthly_Household_Income]]=5,1,0)</f>
        <v>0</v>
      </c>
      <c r="CF808">
        <f>IF(Table13[[#This Row],[Monthly_Household_Income]]=6,1,0)</f>
        <v>0</v>
      </c>
      <c r="CG808">
        <f>IF(Table13[[#This Row],[Monthly_Household_Income]]=7,1,0)</f>
        <v>0</v>
      </c>
      <c r="CH808">
        <f>IF(Table13[[#This Row],[Monthly_Household_Income]]=8,1,0)</f>
        <v>0</v>
      </c>
      <c r="CI808">
        <f>IF(Table13[[#This Row],[Monthly_Household_Income]]=9,1,0)</f>
        <v>0</v>
      </c>
      <c r="CJ808">
        <f>IF(Table13[[#This Row],[Monthly_Household_Income]]=98,1,0)</f>
        <v>1</v>
      </c>
    </row>
    <row r="809" spans="1:88">
      <c r="A809">
        <v>2892</v>
      </c>
      <c r="B809" s="1">
        <v>43192</v>
      </c>
      <c r="C809" t="s">
        <v>32</v>
      </c>
      <c r="D809">
        <v>8</v>
      </c>
      <c r="E809">
        <v>6</v>
      </c>
      <c r="F809">
        <v>7</v>
      </c>
      <c r="G809">
        <v>7</v>
      </c>
      <c r="H809">
        <v>7</v>
      </c>
      <c r="I809">
        <v>7</v>
      </c>
      <c r="J809" t="s">
        <v>15</v>
      </c>
      <c r="K809">
        <v>6</v>
      </c>
      <c r="L809">
        <v>7</v>
      </c>
      <c r="M809">
        <v>7</v>
      </c>
      <c r="N809">
        <v>8</v>
      </c>
      <c r="O809">
        <v>7</v>
      </c>
      <c r="P809">
        <v>8</v>
      </c>
      <c r="Q809">
        <v>8</v>
      </c>
      <c r="R809">
        <v>9</v>
      </c>
      <c r="S809">
        <v>7</v>
      </c>
      <c r="T809">
        <v>8</v>
      </c>
      <c r="U809">
        <v>8</v>
      </c>
      <c r="V809">
        <v>7</v>
      </c>
      <c r="W809">
        <v>6</v>
      </c>
      <c r="X809">
        <v>8</v>
      </c>
      <c r="Y809">
        <v>10</v>
      </c>
      <c r="Z809">
        <v>10</v>
      </c>
      <c r="AA809">
        <v>7</v>
      </c>
      <c r="AB809">
        <v>6</v>
      </c>
      <c r="AC809">
        <v>1</v>
      </c>
      <c r="AD809">
        <f>IF(Table13[[#This Row],[payment]]=1,1,0)</f>
        <v>1</v>
      </c>
      <c r="AE809">
        <f>IF(Table13[[#This Row],[payment]]=2,1,0)</f>
        <v>0</v>
      </c>
      <c r="AF809">
        <f>IF(Table13[[#This Row],[payment]]=3,1,0)</f>
        <v>0</v>
      </c>
      <c r="AG809">
        <v>1</v>
      </c>
      <c r="AH809">
        <f>IF(Table13[[#This Row],[method_payment]]=1,1,0)</f>
        <v>1</v>
      </c>
      <c r="AI809">
        <f>IF(Table13[[#This Row],[method_payment]]=2,1,0)</f>
        <v>0</v>
      </c>
      <c r="AJ809">
        <f>IF(Table13[[#This Row],[method_payment]]=3,1,0)</f>
        <v>0</v>
      </c>
      <c r="AK809">
        <f>IF(Table13[[#This Row],[method_payment]]=5,1,0)</f>
        <v>0</v>
      </c>
      <c r="AL809">
        <f>IF(Table13[[#This Row],[method_payment]]=6,1,0)</f>
        <v>0</v>
      </c>
      <c r="AM809" t="s">
        <v>16</v>
      </c>
      <c r="AN809" t="s">
        <v>16</v>
      </c>
      <c r="AO809">
        <v>1</v>
      </c>
      <c r="AP809" s="2">
        <v>143.63999999999999</v>
      </c>
      <c r="AQ809" s="3">
        <f>IF(AND(Table13[[#This Row],[Average_amount_spent_per_visit_last_3_months]]&gt;=1,Table13[[#This Row],[Average_amount_spent_per_visit_last_3_months]]&lt;=999),1,0)</f>
        <v>1</v>
      </c>
      <c r="AR809" s="3">
        <f>IF(AND(Table13[[#This Row],[Average_amount_spent_per_visit_last_3_months]]&gt;=1000,Table13[[#This Row],[Average_amount_spent_per_visit_last_3_months]]&lt;=6700),1,0)</f>
        <v>0</v>
      </c>
      <c r="AS809">
        <v>2</v>
      </c>
      <c r="AT809">
        <v>30</v>
      </c>
      <c r="AU809">
        <f>IF(AND(Table13[[#This Row],[Age]]&gt;=18,Table13[[#This Row],[Age]]&lt;=25),1,0)</f>
        <v>0</v>
      </c>
      <c r="AV809">
        <f>IF(AND(Table13[[#This Row],[Age]]&gt;=26,Table13[[#This Row],[Age]]&lt;=35),1,0)</f>
        <v>1</v>
      </c>
      <c r="AW809">
        <f>IF(AND(Table13[[#This Row],[Age]]&gt;=36,Table13[[#This Row],[Age]]&lt;=45),1,0)</f>
        <v>0</v>
      </c>
      <c r="AX809">
        <f>IF(AND(Table13[[#This Row],[Age]]&gt;=46,Table13[[#This Row],[Age]]&lt;=55),1,0)</f>
        <v>0</v>
      </c>
      <c r="AY809">
        <f>IF(AND(Table13[[#This Row],[Age]]&gt;=56,Table13[[#This Row],[Age]]&lt;=67),1,0)</f>
        <v>0</v>
      </c>
      <c r="AZ809" t="s">
        <v>24</v>
      </c>
      <c r="BA809">
        <f>IF(Table13[[#This Row],[Marital Status]]="Married",1,0)</f>
        <v>0</v>
      </c>
      <c r="BB809">
        <f>IF(Table13[[#This Row],[Marital Status]]="Single",1,0)</f>
        <v>1</v>
      </c>
      <c r="BC809" t="s">
        <v>27</v>
      </c>
      <c r="BD809">
        <f>IF(Table13[[#This Row],[gender]]="Male",1,0)</f>
        <v>1</v>
      </c>
      <c r="BE809">
        <f>IF(Table13[[#This Row],[gender]]="Female",1,0)</f>
        <v>0</v>
      </c>
      <c r="BF809" t="s">
        <v>23</v>
      </c>
      <c r="BG809">
        <f>IF(Table13[[#This Row],[Highest level of Education]]="Did not attend school",1,0)</f>
        <v>0</v>
      </c>
      <c r="BH809">
        <f>IF(Table13[[#This Row],[Highest level of Education]]="K12 completed",1,0)</f>
        <v>0</v>
      </c>
      <c r="BI809">
        <f>IF(Table13[[#This Row],[Highest level of Education]]="High School Completed",1,0)</f>
        <v>0</v>
      </c>
      <c r="BJ809">
        <f>IF(Table13[[#This Row],[Highest level of Education]]="Technical Diploma/Partially completed College",1,0)</f>
        <v>1</v>
      </c>
      <c r="BK809">
        <f>IF(Table13[[#This Row],[Highest level of Education]]="University/College Degree",1,0)</f>
        <v>0</v>
      </c>
      <c r="BL809">
        <f>IF(Table13[[#This Row],[Highest level of Education]]="Post-graduate education",1,0)</f>
        <v>0</v>
      </c>
      <c r="BM809">
        <v>0</v>
      </c>
      <c r="BN809">
        <v>1</v>
      </c>
      <c r="BO809">
        <v>98</v>
      </c>
      <c r="BP809">
        <f>IF(Table13[[#This Row],[Monthly_Income 1_5500 2_8000 3_11000 4_15000 5_20000 6_27000 7_35000 8_5000 9_51000 98_0]]=1,1,0)</f>
        <v>0</v>
      </c>
      <c r="BQ809">
        <f>IF(Table13[[#This Row],[Monthly_Income 1_5500 2_8000 3_11000 4_15000 5_20000 6_27000 7_35000 8_5000 9_51000 98_0]]=2,1,0)</f>
        <v>0</v>
      </c>
      <c r="BR809">
        <f>IF(Table13[[#This Row],[Monthly_Income 1_5500 2_8000 3_11000 4_15000 5_20000 6_27000 7_35000 8_5000 9_51000 98_0]]=3,1,0)</f>
        <v>0</v>
      </c>
      <c r="BS809">
        <f>IF(Table13[[#This Row],[Monthly_Income 1_5500 2_8000 3_11000 4_15000 5_20000 6_27000 7_35000 8_5000 9_51000 98_0]]=4,1,0)</f>
        <v>0</v>
      </c>
      <c r="BT809">
        <f>IF(Table13[[#This Row],[Monthly_Income 1_5500 2_8000 3_11000 4_15000 5_20000 6_27000 7_35000 8_5000 9_51000 98_0]]=5,1,0)</f>
        <v>0</v>
      </c>
      <c r="BU809">
        <f>IF(Table13[[#This Row],[Monthly_Income 1_5500 2_8000 3_11000 4_15000 5_20000 6_27000 7_35000 8_5000 9_51000 98_0]]=6,1,0)</f>
        <v>0</v>
      </c>
      <c r="BV809">
        <f>IF(Table13[[#This Row],[Monthly_Income 1_5500 2_8000 3_11000 4_15000 5_20000 6_27000 7_35000 8_5000 9_51000 98_0]]=7,1,0)</f>
        <v>0</v>
      </c>
      <c r="BW809">
        <f>IF(Table13[[#This Row],[Monthly_Income 1_5500 2_8000 3_11000 4_15000 5_20000 6_27000 7_35000 8_5000 9_51000 98_0]]=8,1,0)</f>
        <v>0</v>
      </c>
      <c r="BX809">
        <f>IF(Table13[[#This Row],[Monthly_Income 1_5500 2_8000 3_11000 4_15000 5_20000 6_27000 7_35000 8_5000 9_51000 98_0]]=9,1,0)</f>
        <v>0</v>
      </c>
      <c r="BY809">
        <f>IF(Table13[[#This Row],[Monthly_Income 1_5500 2_8000 3_11000 4_15000 5_20000 6_27000 7_35000 8_5000 9_51000 98_0]]=98,1,0)</f>
        <v>1</v>
      </c>
      <c r="BZ809">
        <v>98</v>
      </c>
      <c r="CA809">
        <f>IF(Table13[[#This Row],[Monthly_Household_Income]]=1,1,0)</f>
        <v>0</v>
      </c>
      <c r="CB809">
        <f>IF(Table13[[#This Row],[Monthly_Household_Income]]=2,1,0)</f>
        <v>0</v>
      </c>
      <c r="CC809">
        <f>IF(Table13[[#This Row],[Monthly_Household_Income]]=3,1,0)</f>
        <v>0</v>
      </c>
      <c r="CD809">
        <f>IF(Table13[[#This Row],[Monthly_Household_Income]]=4,1,0)</f>
        <v>0</v>
      </c>
      <c r="CE809">
        <f>IF(Table13[[#This Row],[Monthly_Household_Income]]=5,1,0)</f>
        <v>0</v>
      </c>
      <c r="CF809">
        <f>IF(Table13[[#This Row],[Monthly_Household_Income]]=6,1,0)</f>
        <v>0</v>
      </c>
      <c r="CG809">
        <f>IF(Table13[[#This Row],[Monthly_Household_Income]]=7,1,0)</f>
        <v>0</v>
      </c>
      <c r="CH809">
        <f>IF(Table13[[#This Row],[Monthly_Household_Income]]=8,1,0)</f>
        <v>0</v>
      </c>
      <c r="CI809">
        <f>IF(Table13[[#This Row],[Monthly_Household_Income]]=9,1,0)</f>
        <v>0</v>
      </c>
      <c r="CJ809">
        <f>IF(Table13[[#This Row],[Monthly_Household_Income]]=98,1,0)</f>
        <v>1</v>
      </c>
    </row>
    <row r="810" spans="1:88">
      <c r="A810">
        <v>2894</v>
      </c>
      <c r="B810" s="1">
        <v>42945</v>
      </c>
      <c r="C810" t="s">
        <v>2</v>
      </c>
      <c r="D810">
        <v>8</v>
      </c>
      <c r="E810">
        <v>7</v>
      </c>
      <c r="F810">
        <v>9</v>
      </c>
      <c r="G810">
        <v>7</v>
      </c>
      <c r="H810">
        <v>6</v>
      </c>
      <c r="I810">
        <v>7</v>
      </c>
      <c r="J810" t="s">
        <v>16</v>
      </c>
      <c r="K810">
        <v>8</v>
      </c>
      <c r="L810">
        <v>8</v>
      </c>
      <c r="M810">
        <v>8</v>
      </c>
      <c r="N810">
        <v>7</v>
      </c>
      <c r="O810">
        <v>9</v>
      </c>
      <c r="P810">
        <v>7</v>
      </c>
      <c r="Q810">
        <v>9</v>
      </c>
      <c r="R810">
        <v>8</v>
      </c>
      <c r="S810">
        <v>8</v>
      </c>
      <c r="T810">
        <v>8</v>
      </c>
      <c r="U810">
        <v>9</v>
      </c>
      <c r="V810">
        <v>8</v>
      </c>
      <c r="W810">
        <v>8</v>
      </c>
      <c r="X810">
        <v>9</v>
      </c>
      <c r="Y810">
        <v>9</v>
      </c>
      <c r="Z810">
        <v>8</v>
      </c>
      <c r="AA810">
        <v>7</v>
      </c>
      <c r="AB810">
        <v>0</v>
      </c>
      <c r="AC810">
        <v>1</v>
      </c>
      <c r="AD810">
        <f>IF(Table13[[#This Row],[payment]]=1,1,0)</f>
        <v>1</v>
      </c>
      <c r="AE810">
        <f>IF(Table13[[#This Row],[payment]]=2,1,0)</f>
        <v>0</v>
      </c>
      <c r="AF810">
        <f>IF(Table13[[#This Row],[payment]]=3,1,0)</f>
        <v>0</v>
      </c>
      <c r="AG810">
        <v>1</v>
      </c>
      <c r="AH810">
        <f>IF(Table13[[#This Row],[method_payment]]=1,1,0)</f>
        <v>1</v>
      </c>
      <c r="AI810">
        <f>IF(Table13[[#This Row],[method_payment]]=2,1,0)</f>
        <v>0</v>
      </c>
      <c r="AJ810">
        <f>IF(Table13[[#This Row],[method_payment]]=3,1,0)</f>
        <v>0</v>
      </c>
      <c r="AK810">
        <f>IF(Table13[[#This Row],[method_payment]]=5,1,0)</f>
        <v>0</v>
      </c>
      <c r="AL810">
        <f>IF(Table13[[#This Row],[method_payment]]=6,1,0)</f>
        <v>0</v>
      </c>
      <c r="AM810" t="s">
        <v>16</v>
      </c>
      <c r="AN810" t="s">
        <v>15</v>
      </c>
      <c r="AO810">
        <v>2</v>
      </c>
      <c r="AP810" s="2">
        <v>336.49</v>
      </c>
      <c r="AQ810" s="3">
        <f>IF(AND(Table13[[#This Row],[Average_amount_spent_per_visit_last_3_months]]&gt;=1,Table13[[#This Row],[Average_amount_spent_per_visit_last_3_months]]&lt;=999),1,0)</f>
        <v>1</v>
      </c>
      <c r="AR810" s="3">
        <f>IF(AND(Table13[[#This Row],[Average_amount_spent_per_visit_last_3_months]]&gt;=1000,Table13[[#This Row],[Average_amount_spent_per_visit_last_3_months]]&lt;=6700),1,0)</f>
        <v>0</v>
      </c>
      <c r="AS810">
        <v>1</v>
      </c>
      <c r="AT810">
        <v>50</v>
      </c>
      <c r="AU810">
        <f>IF(AND(Table13[[#This Row],[Age]]&gt;=18,Table13[[#This Row],[Age]]&lt;=25),1,0)</f>
        <v>0</v>
      </c>
      <c r="AV810">
        <f>IF(AND(Table13[[#This Row],[Age]]&gt;=26,Table13[[#This Row],[Age]]&lt;=35),1,0)</f>
        <v>0</v>
      </c>
      <c r="AW810">
        <f>IF(AND(Table13[[#This Row],[Age]]&gt;=36,Table13[[#This Row],[Age]]&lt;=45),1,0)</f>
        <v>0</v>
      </c>
      <c r="AX810">
        <f>IF(AND(Table13[[#This Row],[Age]]&gt;=46,Table13[[#This Row],[Age]]&lt;=55),1,0)</f>
        <v>1</v>
      </c>
      <c r="AY810">
        <f>IF(AND(Table13[[#This Row],[Age]]&gt;=56,Table13[[#This Row],[Age]]&lt;=67),1,0)</f>
        <v>0</v>
      </c>
      <c r="AZ810" t="s">
        <v>25</v>
      </c>
      <c r="BA810">
        <f>IF(Table13[[#This Row],[Marital Status]]="Married",1,0)</f>
        <v>1</v>
      </c>
      <c r="BB810">
        <f>IF(Table13[[#This Row],[Marital Status]]="Single",1,0)</f>
        <v>0</v>
      </c>
      <c r="BC810" t="s">
        <v>28</v>
      </c>
      <c r="BD810">
        <f>IF(Table13[[#This Row],[gender]]="Male",1,0)</f>
        <v>0</v>
      </c>
      <c r="BE810">
        <f>IF(Table13[[#This Row],[gender]]="Female",1,0)</f>
        <v>1</v>
      </c>
      <c r="BF810" t="s">
        <v>19</v>
      </c>
      <c r="BG810">
        <f>IF(Table13[[#This Row],[Highest level of Education]]="Did not attend school",1,0)</f>
        <v>0</v>
      </c>
      <c r="BH810">
        <f>IF(Table13[[#This Row],[Highest level of Education]]="K12 completed",1,0)</f>
        <v>0</v>
      </c>
      <c r="BI810">
        <f>IF(Table13[[#This Row],[Highest level of Education]]="High School Completed",1,0)</f>
        <v>0</v>
      </c>
      <c r="BJ810">
        <f>IF(Table13[[#This Row],[Highest level of Education]]="Technical Diploma/Partially completed College",1,0)</f>
        <v>0</v>
      </c>
      <c r="BK810">
        <f>IF(Table13[[#This Row],[Highest level of Education]]="University/College Degree",1,0)</f>
        <v>1</v>
      </c>
      <c r="BL810">
        <f>IF(Table13[[#This Row],[Highest level of Education]]="Post-graduate education",1,0)</f>
        <v>0</v>
      </c>
      <c r="BM810">
        <v>2</v>
      </c>
      <c r="BN810">
        <v>1</v>
      </c>
      <c r="BO810">
        <v>4</v>
      </c>
      <c r="BP810">
        <f>IF(Table13[[#This Row],[Monthly_Income 1_5500 2_8000 3_11000 4_15000 5_20000 6_27000 7_35000 8_5000 9_51000 98_0]]=1,1,0)</f>
        <v>0</v>
      </c>
      <c r="BQ810">
        <f>IF(Table13[[#This Row],[Monthly_Income 1_5500 2_8000 3_11000 4_15000 5_20000 6_27000 7_35000 8_5000 9_51000 98_0]]=2,1,0)</f>
        <v>0</v>
      </c>
      <c r="BR810">
        <f>IF(Table13[[#This Row],[Monthly_Income 1_5500 2_8000 3_11000 4_15000 5_20000 6_27000 7_35000 8_5000 9_51000 98_0]]=3,1,0)</f>
        <v>0</v>
      </c>
      <c r="BS810">
        <f>IF(Table13[[#This Row],[Monthly_Income 1_5500 2_8000 3_11000 4_15000 5_20000 6_27000 7_35000 8_5000 9_51000 98_0]]=4,1,0)</f>
        <v>1</v>
      </c>
      <c r="BT810">
        <f>IF(Table13[[#This Row],[Monthly_Income 1_5500 2_8000 3_11000 4_15000 5_20000 6_27000 7_35000 8_5000 9_51000 98_0]]=5,1,0)</f>
        <v>0</v>
      </c>
      <c r="BU810">
        <f>IF(Table13[[#This Row],[Monthly_Income 1_5500 2_8000 3_11000 4_15000 5_20000 6_27000 7_35000 8_5000 9_51000 98_0]]=6,1,0)</f>
        <v>0</v>
      </c>
      <c r="BV810">
        <f>IF(Table13[[#This Row],[Monthly_Income 1_5500 2_8000 3_11000 4_15000 5_20000 6_27000 7_35000 8_5000 9_51000 98_0]]=7,1,0)</f>
        <v>0</v>
      </c>
      <c r="BW810">
        <f>IF(Table13[[#This Row],[Monthly_Income 1_5500 2_8000 3_11000 4_15000 5_20000 6_27000 7_35000 8_5000 9_51000 98_0]]=8,1,0)</f>
        <v>0</v>
      </c>
      <c r="BX810">
        <f>IF(Table13[[#This Row],[Monthly_Income 1_5500 2_8000 3_11000 4_15000 5_20000 6_27000 7_35000 8_5000 9_51000 98_0]]=9,1,0)</f>
        <v>0</v>
      </c>
      <c r="BY810">
        <f>IF(Table13[[#This Row],[Monthly_Income 1_5500 2_8000 3_11000 4_15000 5_20000 6_27000 7_35000 8_5000 9_51000 98_0]]=98,1,0)</f>
        <v>0</v>
      </c>
      <c r="BZ810">
        <v>6</v>
      </c>
      <c r="CA810">
        <f>IF(Table13[[#This Row],[Monthly_Household_Income]]=1,1,0)</f>
        <v>0</v>
      </c>
      <c r="CB810">
        <f>IF(Table13[[#This Row],[Monthly_Household_Income]]=2,1,0)</f>
        <v>0</v>
      </c>
      <c r="CC810">
        <f>IF(Table13[[#This Row],[Monthly_Household_Income]]=3,1,0)</f>
        <v>0</v>
      </c>
      <c r="CD810">
        <f>IF(Table13[[#This Row],[Monthly_Household_Income]]=4,1,0)</f>
        <v>0</v>
      </c>
      <c r="CE810">
        <f>IF(Table13[[#This Row],[Monthly_Household_Income]]=5,1,0)</f>
        <v>0</v>
      </c>
      <c r="CF810">
        <f>IF(Table13[[#This Row],[Monthly_Household_Income]]=6,1,0)</f>
        <v>1</v>
      </c>
      <c r="CG810">
        <f>IF(Table13[[#This Row],[Monthly_Household_Income]]=7,1,0)</f>
        <v>0</v>
      </c>
      <c r="CH810">
        <f>IF(Table13[[#This Row],[Monthly_Household_Income]]=8,1,0)</f>
        <v>0</v>
      </c>
      <c r="CI810">
        <f>IF(Table13[[#This Row],[Monthly_Household_Income]]=9,1,0)</f>
        <v>0</v>
      </c>
      <c r="CJ810">
        <f>IF(Table13[[#This Row],[Monthly_Household_Income]]=98,1,0)</f>
        <v>0</v>
      </c>
    </row>
    <row r="811" spans="1:88">
      <c r="A811">
        <v>2896</v>
      </c>
      <c r="B811" s="1">
        <v>42967</v>
      </c>
      <c r="C811" t="s">
        <v>35</v>
      </c>
      <c r="D811">
        <v>9</v>
      </c>
      <c r="E811">
        <v>9</v>
      </c>
      <c r="F811">
        <v>9</v>
      </c>
      <c r="G811">
        <v>9</v>
      </c>
      <c r="H811">
        <v>9</v>
      </c>
      <c r="I811">
        <v>9</v>
      </c>
      <c r="J811" t="s">
        <v>16</v>
      </c>
      <c r="K811">
        <v>9</v>
      </c>
      <c r="L811">
        <v>8</v>
      </c>
      <c r="M811">
        <v>10</v>
      </c>
      <c r="N811">
        <v>9</v>
      </c>
      <c r="O811">
        <v>10</v>
      </c>
      <c r="P811">
        <v>8</v>
      </c>
      <c r="Q811">
        <v>10</v>
      </c>
      <c r="R811">
        <v>9</v>
      </c>
      <c r="S811">
        <v>8</v>
      </c>
      <c r="T811">
        <v>8</v>
      </c>
      <c r="U811">
        <v>10</v>
      </c>
      <c r="V811">
        <v>9</v>
      </c>
      <c r="W811">
        <v>10</v>
      </c>
      <c r="X811">
        <v>8</v>
      </c>
      <c r="Y811">
        <v>9</v>
      </c>
      <c r="Z811">
        <v>9</v>
      </c>
      <c r="AA811">
        <v>10</v>
      </c>
      <c r="AB811">
        <v>9</v>
      </c>
      <c r="AC811">
        <v>1</v>
      </c>
      <c r="AD811">
        <f>IF(Table13[[#This Row],[payment]]=1,1,0)</f>
        <v>1</v>
      </c>
      <c r="AE811">
        <f>IF(Table13[[#This Row],[payment]]=2,1,0)</f>
        <v>0</v>
      </c>
      <c r="AF811">
        <f>IF(Table13[[#This Row],[payment]]=3,1,0)</f>
        <v>0</v>
      </c>
      <c r="AG811">
        <v>1</v>
      </c>
      <c r="AH811">
        <f>IF(Table13[[#This Row],[method_payment]]=1,1,0)</f>
        <v>1</v>
      </c>
      <c r="AI811">
        <f>IF(Table13[[#This Row],[method_payment]]=2,1,0)</f>
        <v>0</v>
      </c>
      <c r="AJ811">
        <f>IF(Table13[[#This Row],[method_payment]]=3,1,0)</f>
        <v>0</v>
      </c>
      <c r="AK811">
        <f>IF(Table13[[#This Row],[method_payment]]=5,1,0)</f>
        <v>0</v>
      </c>
      <c r="AL811">
        <f>IF(Table13[[#This Row],[method_payment]]=6,1,0)</f>
        <v>0</v>
      </c>
      <c r="AM811" t="s">
        <v>16</v>
      </c>
      <c r="AN811" t="s">
        <v>15</v>
      </c>
      <c r="AO811">
        <v>3</v>
      </c>
      <c r="AP811" s="2">
        <v>122.09</v>
      </c>
      <c r="AQ811" s="3">
        <f>IF(AND(Table13[[#This Row],[Average_amount_spent_per_visit_last_3_months]]&gt;=1,Table13[[#This Row],[Average_amount_spent_per_visit_last_3_months]]&lt;=999),1,0)</f>
        <v>1</v>
      </c>
      <c r="AR811" s="3">
        <f>IF(AND(Table13[[#This Row],[Average_amount_spent_per_visit_last_3_months]]&gt;=1000,Table13[[#This Row],[Average_amount_spent_per_visit_last_3_months]]&lt;=6700),1,0)</f>
        <v>0</v>
      </c>
      <c r="AS811">
        <v>3</v>
      </c>
      <c r="AT811">
        <v>36</v>
      </c>
      <c r="AU811">
        <f>IF(AND(Table13[[#This Row],[Age]]&gt;=18,Table13[[#This Row],[Age]]&lt;=25),1,0)</f>
        <v>0</v>
      </c>
      <c r="AV811">
        <f>IF(AND(Table13[[#This Row],[Age]]&gt;=26,Table13[[#This Row],[Age]]&lt;=35),1,0)</f>
        <v>0</v>
      </c>
      <c r="AW811">
        <f>IF(AND(Table13[[#This Row],[Age]]&gt;=36,Table13[[#This Row],[Age]]&lt;=45),1,0)</f>
        <v>1</v>
      </c>
      <c r="AX811">
        <f>IF(AND(Table13[[#This Row],[Age]]&gt;=46,Table13[[#This Row],[Age]]&lt;=55),1,0)</f>
        <v>0</v>
      </c>
      <c r="AY811">
        <f>IF(AND(Table13[[#This Row],[Age]]&gt;=56,Table13[[#This Row],[Age]]&lt;=67),1,0)</f>
        <v>0</v>
      </c>
      <c r="AZ811" t="s">
        <v>25</v>
      </c>
      <c r="BA811">
        <f>IF(Table13[[#This Row],[Marital Status]]="Married",1,0)</f>
        <v>1</v>
      </c>
      <c r="BB811">
        <f>IF(Table13[[#This Row],[Marital Status]]="Single",1,0)</f>
        <v>0</v>
      </c>
      <c r="BC811" t="s">
        <v>27</v>
      </c>
      <c r="BD811">
        <f>IF(Table13[[#This Row],[gender]]="Male",1,0)</f>
        <v>1</v>
      </c>
      <c r="BE811">
        <f>IF(Table13[[#This Row],[gender]]="Female",1,0)</f>
        <v>0</v>
      </c>
      <c r="BF811" t="s">
        <v>23</v>
      </c>
      <c r="BG811">
        <f>IF(Table13[[#This Row],[Highest level of Education]]="Did not attend school",1,0)</f>
        <v>0</v>
      </c>
      <c r="BH811">
        <f>IF(Table13[[#This Row],[Highest level of Education]]="K12 completed",1,0)</f>
        <v>0</v>
      </c>
      <c r="BI811">
        <f>IF(Table13[[#This Row],[Highest level of Education]]="High School Completed",1,0)</f>
        <v>0</v>
      </c>
      <c r="BJ811">
        <f>IF(Table13[[#This Row],[Highest level of Education]]="Technical Diploma/Partially completed College",1,0)</f>
        <v>1</v>
      </c>
      <c r="BK811">
        <f>IF(Table13[[#This Row],[Highest level of Education]]="University/College Degree",1,0)</f>
        <v>0</v>
      </c>
      <c r="BL811">
        <f>IF(Table13[[#This Row],[Highest level of Education]]="Post-graduate education",1,0)</f>
        <v>0</v>
      </c>
      <c r="BM811">
        <v>3</v>
      </c>
      <c r="BN811">
        <v>1</v>
      </c>
      <c r="BO811">
        <v>4</v>
      </c>
      <c r="BP811">
        <f>IF(Table13[[#This Row],[Monthly_Income 1_5500 2_8000 3_11000 4_15000 5_20000 6_27000 7_35000 8_5000 9_51000 98_0]]=1,1,0)</f>
        <v>0</v>
      </c>
      <c r="BQ811">
        <f>IF(Table13[[#This Row],[Monthly_Income 1_5500 2_8000 3_11000 4_15000 5_20000 6_27000 7_35000 8_5000 9_51000 98_0]]=2,1,0)</f>
        <v>0</v>
      </c>
      <c r="BR811">
        <f>IF(Table13[[#This Row],[Monthly_Income 1_5500 2_8000 3_11000 4_15000 5_20000 6_27000 7_35000 8_5000 9_51000 98_0]]=3,1,0)</f>
        <v>0</v>
      </c>
      <c r="BS811">
        <f>IF(Table13[[#This Row],[Monthly_Income 1_5500 2_8000 3_11000 4_15000 5_20000 6_27000 7_35000 8_5000 9_51000 98_0]]=4,1,0)</f>
        <v>1</v>
      </c>
      <c r="BT811">
        <f>IF(Table13[[#This Row],[Monthly_Income 1_5500 2_8000 3_11000 4_15000 5_20000 6_27000 7_35000 8_5000 9_51000 98_0]]=5,1,0)</f>
        <v>0</v>
      </c>
      <c r="BU811">
        <f>IF(Table13[[#This Row],[Monthly_Income 1_5500 2_8000 3_11000 4_15000 5_20000 6_27000 7_35000 8_5000 9_51000 98_0]]=6,1,0)</f>
        <v>0</v>
      </c>
      <c r="BV811">
        <f>IF(Table13[[#This Row],[Monthly_Income 1_5500 2_8000 3_11000 4_15000 5_20000 6_27000 7_35000 8_5000 9_51000 98_0]]=7,1,0)</f>
        <v>0</v>
      </c>
      <c r="BW811">
        <f>IF(Table13[[#This Row],[Monthly_Income 1_5500 2_8000 3_11000 4_15000 5_20000 6_27000 7_35000 8_5000 9_51000 98_0]]=8,1,0)</f>
        <v>0</v>
      </c>
      <c r="BX811">
        <f>IF(Table13[[#This Row],[Monthly_Income 1_5500 2_8000 3_11000 4_15000 5_20000 6_27000 7_35000 8_5000 9_51000 98_0]]=9,1,0)</f>
        <v>0</v>
      </c>
      <c r="BY811">
        <f>IF(Table13[[#This Row],[Monthly_Income 1_5500 2_8000 3_11000 4_15000 5_20000 6_27000 7_35000 8_5000 9_51000 98_0]]=98,1,0)</f>
        <v>0</v>
      </c>
      <c r="BZ811">
        <v>5</v>
      </c>
      <c r="CA811">
        <f>IF(Table13[[#This Row],[Monthly_Household_Income]]=1,1,0)</f>
        <v>0</v>
      </c>
      <c r="CB811">
        <f>IF(Table13[[#This Row],[Monthly_Household_Income]]=2,1,0)</f>
        <v>0</v>
      </c>
      <c r="CC811">
        <f>IF(Table13[[#This Row],[Monthly_Household_Income]]=3,1,0)</f>
        <v>0</v>
      </c>
      <c r="CD811">
        <f>IF(Table13[[#This Row],[Monthly_Household_Income]]=4,1,0)</f>
        <v>0</v>
      </c>
      <c r="CE811">
        <f>IF(Table13[[#This Row],[Monthly_Household_Income]]=5,1,0)</f>
        <v>1</v>
      </c>
      <c r="CF811">
        <f>IF(Table13[[#This Row],[Monthly_Household_Income]]=6,1,0)</f>
        <v>0</v>
      </c>
      <c r="CG811">
        <f>IF(Table13[[#This Row],[Monthly_Household_Income]]=7,1,0)</f>
        <v>0</v>
      </c>
      <c r="CH811">
        <f>IF(Table13[[#This Row],[Monthly_Household_Income]]=8,1,0)</f>
        <v>0</v>
      </c>
      <c r="CI811">
        <f>IF(Table13[[#This Row],[Monthly_Household_Income]]=9,1,0)</f>
        <v>0</v>
      </c>
      <c r="CJ811">
        <f>IF(Table13[[#This Row],[Monthly_Household_Income]]=98,1,0)</f>
        <v>0</v>
      </c>
    </row>
    <row r="812" spans="1:88">
      <c r="A812">
        <v>2897</v>
      </c>
      <c r="B812" s="1">
        <v>43025</v>
      </c>
      <c r="C812" t="s">
        <v>10</v>
      </c>
      <c r="D812">
        <v>6</v>
      </c>
      <c r="E812">
        <v>6</v>
      </c>
      <c r="F812">
        <v>7</v>
      </c>
      <c r="G812">
        <v>7</v>
      </c>
      <c r="H812">
        <v>9</v>
      </c>
      <c r="I812">
        <v>7</v>
      </c>
      <c r="J812" t="s">
        <v>15</v>
      </c>
      <c r="K812">
        <v>7</v>
      </c>
      <c r="L812">
        <v>9</v>
      </c>
      <c r="M812">
        <v>8</v>
      </c>
      <c r="N812">
        <v>8</v>
      </c>
      <c r="O812">
        <v>7</v>
      </c>
      <c r="P812">
        <v>7</v>
      </c>
      <c r="Q812">
        <v>6</v>
      </c>
      <c r="R812">
        <v>7</v>
      </c>
      <c r="S812">
        <v>9</v>
      </c>
      <c r="T812">
        <v>8</v>
      </c>
      <c r="U812">
        <v>9</v>
      </c>
      <c r="V812">
        <v>8</v>
      </c>
      <c r="W812">
        <v>9</v>
      </c>
      <c r="X812">
        <v>0</v>
      </c>
      <c r="Y812">
        <v>7</v>
      </c>
      <c r="Z812">
        <v>6</v>
      </c>
      <c r="AA812">
        <v>9</v>
      </c>
      <c r="AB812">
        <v>8</v>
      </c>
      <c r="AC812">
        <v>2</v>
      </c>
      <c r="AD812">
        <f>IF(Table13[[#This Row],[payment]]=1,1,0)</f>
        <v>0</v>
      </c>
      <c r="AE812">
        <f>IF(Table13[[#This Row],[payment]]=2,1,0)</f>
        <v>1</v>
      </c>
      <c r="AF812">
        <f>IF(Table13[[#This Row],[payment]]=3,1,0)</f>
        <v>0</v>
      </c>
      <c r="AG812">
        <v>6</v>
      </c>
      <c r="AH812">
        <f>IF(Table13[[#This Row],[method_payment]]=1,1,0)</f>
        <v>0</v>
      </c>
      <c r="AI812">
        <f>IF(Table13[[#This Row],[method_payment]]=2,1,0)</f>
        <v>0</v>
      </c>
      <c r="AJ812">
        <f>IF(Table13[[#This Row],[method_payment]]=3,1,0)</f>
        <v>0</v>
      </c>
      <c r="AK812">
        <f>IF(Table13[[#This Row],[method_payment]]=5,1,0)</f>
        <v>0</v>
      </c>
      <c r="AL812">
        <f>IF(Table13[[#This Row],[method_payment]]=6,1,0)</f>
        <v>1</v>
      </c>
      <c r="AM812" t="s">
        <v>16</v>
      </c>
      <c r="AN812" t="s">
        <v>16</v>
      </c>
      <c r="AO812">
        <v>3</v>
      </c>
      <c r="AP812" s="2">
        <v>882.33</v>
      </c>
      <c r="AQ812" s="3">
        <f>IF(AND(Table13[[#This Row],[Average_amount_spent_per_visit_last_3_months]]&gt;=1,Table13[[#This Row],[Average_amount_spent_per_visit_last_3_months]]&lt;=999),1,0)</f>
        <v>1</v>
      </c>
      <c r="AR812" s="3">
        <f>IF(AND(Table13[[#This Row],[Average_amount_spent_per_visit_last_3_months]]&gt;=1000,Table13[[#This Row],[Average_amount_spent_per_visit_last_3_months]]&lt;=6700),1,0)</f>
        <v>0</v>
      </c>
      <c r="AS812">
        <v>2</v>
      </c>
      <c r="AT812">
        <v>40</v>
      </c>
      <c r="AU812">
        <f>IF(AND(Table13[[#This Row],[Age]]&gt;=18,Table13[[#This Row],[Age]]&lt;=25),1,0)</f>
        <v>0</v>
      </c>
      <c r="AV812">
        <f>IF(AND(Table13[[#This Row],[Age]]&gt;=26,Table13[[#This Row],[Age]]&lt;=35),1,0)</f>
        <v>0</v>
      </c>
      <c r="AW812">
        <f>IF(AND(Table13[[#This Row],[Age]]&gt;=36,Table13[[#This Row],[Age]]&lt;=45),1,0)</f>
        <v>1</v>
      </c>
      <c r="AX812">
        <f>IF(AND(Table13[[#This Row],[Age]]&gt;=46,Table13[[#This Row],[Age]]&lt;=55),1,0)</f>
        <v>0</v>
      </c>
      <c r="AY812">
        <f>IF(AND(Table13[[#This Row],[Age]]&gt;=56,Table13[[#This Row],[Age]]&lt;=67),1,0)</f>
        <v>0</v>
      </c>
      <c r="AZ812" t="s">
        <v>25</v>
      </c>
      <c r="BA812">
        <f>IF(Table13[[#This Row],[Marital Status]]="Married",1,0)</f>
        <v>1</v>
      </c>
      <c r="BB812">
        <f>IF(Table13[[#This Row],[Marital Status]]="Single",1,0)</f>
        <v>0</v>
      </c>
      <c r="BC812" t="s">
        <v>28</v>
      </c>
      <c r="BD812">
        <f>IF(Table13[[#This Row],[gender]]="Male",1,0)</f>
        <v>0</v>
      </c>
      <c r="BE812">
        <f>IF(Table13[[#This Row],[gender]]="Female",1,0)</f>
        <v>1</v>
      </c>
      <c r="BF812" t="s">
        <v>19</v>
      </c>
      <c r="BG812">
        <f>IF(Table13[[#This Row],[Highest level of Education]]="Did not attend school",1,0)</f>
        <v>0</v>
      </c>
      <c r="BH812">
        <f>IF(Table13[[#This Row],[Highest level of Education]]="K12 completed",1,0)</f>
        <v>0</v>
      </c>
      <c r="BI812">
        <f>IF(Table13[[#This Row],[Highest level of Education]]="High School Completed",1,0)</f>
        <v>0</v>
      </c>
      <c r="BJ812">
        <f>IF(Table13[[#This Row],[Highest level of Education]]="Technical Diploma/Partially completed College",1,0)</f>
        <v>0</v>
      </c>
      <c r="BK812">
        <f>IF(Table13[[#This Row],[Highest level of Education]]="University/College Degree",1,0)</f>
        <v>1</v>
      </c>
      <c r="BL812">
        <f>IF(Table13[[#This Row],[Highest level of Education]]="Post-graduate education",1,0)</f>
        <v>0</v>
      </c>
      <c r="BM812">
        <v>2</v>
      </c>
      <c r="BN812">
        <v>1</v>
      </c>
      <c r="BO812">
        <v>4</v>
      </c>
      <c r="BP812">
        <f>IF(Table13[[#This Row],[Monthly_Income 1_5500 2_8000 3_11000 4_15000 5_20000 6_27000 7_35000 8_5000 9_51000 98_0]]=1,1,0)</f>
        <v>0</v>
      </c>
      <c r="BQ812">
        <f>IF(Table13[[#This Row],[Monthly_Income 1_5500 2_8000 3_11000 4_15000 5_20000 6_27000 7_35000 8_5000 9_51000 98_0]]=2,1,0)</f>
        <v>0</v>
      </c>
      <c r="BR812">
        <f>IF(Table13[[#This Row],[Monthly_Income 1_5500 2_8000 3_11000 4_15000 5_20000 6_27000 7_35000 8_5000 9_51000 98_0]]=3,1,0)</f>
        <v>0</v>
      </c>
      <c r="BS812">
        <f>IF(Table13[[#This Row],[Monthly_Income 1_5500 2_8000 3_11000 4_15000 5_20000 6_27000 7_35000 8_5000 9_51000 98_0]]=4,1,0)</f>
        <v>1</v>
      </c>
      <c r="BT812">
        <f>IF(Table13[[#This Row],[Monthly_Income 1_5500 2_8000 3_11000 4_15000 5_20000 6_27000 7_35000 8_5000 9_51000 98_0]]=5,1,0)</f>
        <v>0</v>
      </c>
      <c r="BU812">
        <f>IF(Table13[[#This Row],[Monthly_Income 1_5500 2_8000 3_11000 4_15000 5_20000 6_27000 7_35000 8_5000 9_51000 98_0]]=6,1,0)</f>
        <v>0</v>
      </c>
      <c r="BV812">
        <f>IF(Table13[[#This Row],[Monthly_Income 1_5500 2_8000 3_11000 4_15000 5_20000 6_27000 7_35000 8_5000 9_51000 98_0]]=7,1,0)</f>
        <v>0</v>
      </c>
      <c r="BW812">
        <f>IF(Table13[[#This Row],[Monthly_Income 1_5500 2_8000 3_11000 4_15000 5_20000 6_27000 7_35000 8_5000 9_51000 98_0]]=8,1,0)</f>
        <v>0</v>
      </c>
      <c r="BX812">
        <f>IF(Table13[[#This Row],[Monthly_Income 1_5500 2_8000 3_11000 4_15000 5_20000 6_27000 7_35000 8_5000 9_51000 98_0]]=9,1,0)</f>
        <v>0</v>
      </c>
      <c r="BY812">
        <f>IF(Table13[[#This Row],[Monthly_Income 1_5500 2_8000 3_11000 4_15000 5_20000 6_27000 7_35000 8_5000 9_51000 98_0]]=98,1,0)</f>
        <v>0</v>
      </c>
      <c r="BZ812">
        <v>6</v>
      </c>
      <c r="CA812">
        <f>IF(Table13[[#This Row],[Monthly_Household_Income]]=1,1,0)</f>
        <v>0</v>
      </c>
      <c r="CB812">
        <f>IF(Table13[[#This Row],[Monthly_Household_Income]]=2,1,0)</f>
        <v>0</v>
      </c>
      <c r="CC812">
        <f>IF(Table13[[#This Row],[Monthly_Household_Income]]=3,1,0)</f>
        <v>0</v>
      </c>
      <c r="CD812">
        <f>IF(Table13[[#This Row],[Monthly_Household_Income]]=4,1,0)</f>
        <v>0</v>
      </c>
      <c r="CE812">
        <f>IF(Table13[[#This Row],[Monthly_Household_Income]]=5,1,0)</f>
        <v>0</v>
      </c>
      <c r="CF812">
        <f>IF(Table13[[#This Row],[Monthly_Household_Income]]=6,1,0)</f>
        <v>1</v>
      </c>
      <c r="CG812">
        <f>IF(Table13[[#This Row],[Monthly_Household_Income]]=7,1,0)</f>
        <v>0</v>
      </c>
      <c r="CH812">
        <f>IF(Table13[[#This Row],[Monthly_Household_Income]]=8,1,0)</f>
        <v>0</v>
      </c>
      <c r="CI812">
        <f>IF(Table13[[#This Row],[Monthly_Household_Income]]=9,1,0)</f>
        <v>0</v>
      </c>
      <c r="CJ812">
        <f>IF(Table13[[#This Row],[Monthly_Household_Income]]=98,1,0)</f>
        <v>0</v>
      </c>
    </row>
    <row r="813" spans="1:88">
      <c r="A813">
        <v>2898</v>
      </c>
      <c r="B813" s="1">
        <v>42966</v>
      </c>
      <c r="C813" t="s">
        <v>35</v>
      </c>
      <c r="D813">
        <v>10</v>
      </c>
      <c r="E813">
        <v>10</v>
      </c>
      <c r="F813">
        <v>9</v>
      </c>
      <c r="G813">
        <v>9</v>
      </c>
      <c r="H813">
        <v>9</v>
      </c>
      <c r="I813">
        <v>8</v>
      </c>
      <c r="J813" t="s">
        <v>16</v>
      </c>
      <c r="K813">
        <v>9</v>
      </c>
      <c r="L813">
        <v>8</v>
      </c>
      <c r="M813">
        <v>9</v>
      </c>
      <c r="N813">
        <v>10</v>
      </c>
      <c r="O813">
        <v>9</v>
      </c>
      <c r="P813">
        <v>10</v>
      </c>
      <c r="Q813">
        <v>10</v>
      </c>
      <c r="R813">
        <v>9</v>
      </c>
      <c r="S813">
        <v>7</v>
      </c>
      <c r="T813">
        <v>7</v>
      </c>
      <c r="U813">
        <v>10</v>
      </c>
      <c r="V813">
        <v>7</v>
      </c>
      <c r="W813">
        <v>9</v>
      </c>
      <c r="X813">
        <v>7</v>
      </c>
      <c r="Y813">
        <v>7</v>
      </c>
      <c r="Z813">
        <v>10</v>
      </c>
      <c r="AA813">
        <v>9</v>
      </c>
      <c r="AB813">
        <v>8</v>
      </c>
      <c r="AC813">
        <v>2</v>
      </c>
      <c r="AD813">
        <f>IF(Table13[[#This Row],[payment]]=1,1,0)</f>
        <v>0</v>
      </c>
      <c r="AE813">
        <f>IF(Table13[[#This Row],[payment]]=2,1,0)</f>
        <v>1</v>
      </c>
      <c r="AF813">
        <f>IF(Table13[[#This Row],[payment]]=3,1,0)</f>
        <v>0</v>
      </c>
      <c r="AG813">
        <v>1</v>
      </c>
      <c r="AH813">
        <f>IF(Table13[[#This Row],[method_payment]]=1,1,0)</f>
        <v>1</v>
      </c>
      <c r="AI813">
        <f>IF(Table13[[#This Row],[method_payment]]=2,1,0)</f>
        <v>0</v>
      </c>
      <c r="AJ813">
        <f>IF(Table13[[#This Row],[method_payment]]=3,1,0)</f>
        <v>0</v>
      </c>
      <c r="AK813">
        <f>IF(Table13[[#This Row],[method_payment]]=5,1,0)</f>
        <v>0</v>
      </c>
      <c r="AL813">
        <f>IF(Table13[[#This Row],[method_payment]]=6,1,0)</f>
        <v>0</v>
      </c>
      <c r="AM813" t="s">
        <v>16</v>
      </c>
      <c r="AN813" t="s">
        <v>16</v>
      </c>
      <c r="AO813">
        <v>4</v>
      </c>
      <c r="AP813" s="2">
        <v>212.26</v>
      </c>
      <c r="AQ813" s="3">
        <f>IF(AND(Table13[[#This Row],[Average_amount_spent_per_visit_last_3_months]]&gt;=1,Table13[[#This Row],[Average_amount_spent_per_visit_last_3_months]]&lt;=999),1,0)</f>
        <v>1</v>
      </c>
      <c r="AR813" s="3">
        <f>IF(AND(Table13[[#This Row],[Average_amount_spent_per_visit_last_3_months]]&gt;=1000,Table13[[#This Row],[Average_amount_spent_per_visit_last_3_months]]&lt;=6700),1,0)</f>
        <v>0</v>
      </c>
      <c r="AS813">
        <v>3</v>
      </c>
      <c r="AT813">
        <v>25</v>
      </c>
      <c r="AU813">
        <f>IF(AND(Table13[[#This Row],[Age]]&gt;=18,Table13[[#This Row],[Age]]&lt;=25),1,0)</f>
        <v>1</v>
      </c>
      <c r="AV813">
        <f>IF(AND(Table13[[#This Row],[Age]]&gt;=26,Table13[[#This Row],[Age]]&lt;=35),1,0)</f>
        <v>0</v>
      </c>
      <c r="AW813">
        <f>IF(AND(Table13[[#This Row],[Age]]&gt;=36,Table13[[#This Row],[Age]]&lt;=45),1,0)</f>
        <v>0</v>
      </c>
      <c r="AX813">
        <f>IF(AND(Table13[[#This Row],[Age]]&gt;=46,Table13[[#This Row],[Age]]&lt;=55),1,0)</f>
        <v>0</v>
      </c>
      <c r="AY813">
        <f>IF(AND(Table13[[#This Row],[Age]]&gt;=56,Table13[[#This Row],[Age]]&lt;=67),1,0)</f>
        <v>0</v>
      </c>
      <c r="AZ813" t="s">
        <v>24</v>
      </c>
      <c r="BA813">
        <f>IF(Table13[[#This Row],[Marital Status]]="Married",1,0)</f>
        <v>0</v>
      </c>
      <c r="BB813">
        <f>IF(Table13[[#This Row],[Marital Status]]="Single",1,0)</f>
        <v>1</v>
      </c>
      <c r="BC813" t="s">
        <v>27</v>
      </c>
      <c r="BD813">
        <f>IF(Table13[[#This Row],[gender]]="Male",1,0)</f>
        <v>1</v>
      </c>
      <c r="BE813">
        <f>IF(Table13[[#This Row],[gender]]="Female",1,0)</f>
        <v>0</v>
      </c>
      <c r="BF813" t="s">
        <v>23</v>
      </c>
      <c r="BG813">
        <f>IF(Table13[[#This Row],[Highest level of Education]]="Did not attend school",1,0)</f>
        <v>0</v>
      </c>
      <c r="BH813">
        <f>IF(Table13[[#This Row],[Highest level of Education]]="K12 completed",1,0)</f>
        <v>0</v>
      </c>
      <c r="BI813">
        <f>IF(Table13[[#This Row],[Highest level of Education]]="High School Completed",1,0)</f>
        <v>0</v>
      </c>
      <c r="BJ813">
        <f>IF(Table13[[#This Row],[Highest level of Education]]="Technical Diploma/Partially completed College",1,0)</f>
        <v>1</v>
      </c>
      <c r="BK813">
        <f>IF(Table13[[#This Row],[Highest level of Education]]="University/College Degree",1,0)</f>
        <v>0</v>
      </c>
      <c r="BL813">
        <f>IF(Table13[[#This Row],[Highest level of Education]]="Post-graduate education",1,0)</f>
        <v>0</v>
      </c>
      <c r="BM813">
        <v>0</v>
      </c>
      <c r="BN813">
        <v>1</v>
      </c>
      <c r="BO813">
        <v>2</v>
      </c>
      <c r="BP813">
        <f>IF(Table13[[#This Row],[Monthly_Income 1_5500 2_8000 3_11000 4_15000 5_20000 6_27000 7_35000 8_5000 9_51000 98_0]]=1,1,0)</f>
        <v>0</v>
      </c>
      <c r="BQ813">
        <f>IF(Table13[[#This Row],[Monthly_Income 1_5500 2_8000 3_11000 4_15000 5_20000 6_27000 7_35000 8_5000 9_51000 98_0]]=2,1,0)</f>
        <v>1</v>
      </c>
      <c r="BR813">
        <f>IF(Table13[[#This Row],[Monthly_Income 1_5500 2_8000 3_11000 4_15000 5_20000 6_27000 7_35000 8_5000 9_51000 98_0]]=3,1,0)</f>
        <v>0</v>
      </c>
      <c r="BS813">
        <f>IF(Table13[[#This Row],[Monthly_Income 1_5500 2_8000 3_11000 4_15000 5_20000 6_27000 7_35000 8_5000 9_51000 98_0]]=4,1,0)</f>
        <v>0</v>
      </c>
      <c r="BT813">
        <f>IF(Table13[[#This Row],[Monthly_Income 1_5500 2_8000 3_11000 4_15000 5_20000 6_27000 7_35000 8_5000 9_51000 98_0]]=5,1,0)</f>
        <v>0</v>
      </c>
      <c r="BU813">
        <f>IF(Table13[[#This Row],[Monthly_Income 1_5500 2_8000 3_11000 4_15000 5_20000 6_27000 7_35000 8_5000 9_51000 98_0]]=6,1,0)</f>
        <v>0</v>
      </c>
      <c r="BV813">
        <f>IF(Table13[[#This Row],[Monthly_Income 1_5500 2_8000 3_11000 4_15000 5_20000 6_27000 7_35000 8_5000 9_51000 98_0]]=7,1,0)</f>
        <v>0</v>
      </c>
      <c r="BW813">
        <f>IF(Table13[[#This Row],[Monthly_Income 1_5500 2_8000 3_11000 4_15000 5_20000 6_27000 7_35000 8_5000 9_51000 98_0]]=8,1,0)</f>
        <v>0</v>
      </c>
      <c r="BX813">
        <f>IF(Table13[[#This Row],[Monthly_Income 1_5500 2_8000 3_11000 4_15000 5_20000 6_27000 7_35000 8_5000 9_51000 98_0]]=9,1,0)</f>
        <v>0</v>
      </c>
      <c r="BY813">
        <f>IF(Table13[[#This Row],[Monthly_Income 1_5500 2_8000 3_11000 4_15000 5_20000 6_27000 7_35000 8_5000 9_51000 98_0]]=98,1,0)</f>
        <v>0</v>
      </c>
      <c r="BZ813">
        <v>5</v>
      </c>
      <c r="CA813">
        <f>IF(Table13[[#This Row],[Monthly_Household_Income]]=1,1,0)</f>
        <v>0</v>
      </c>
      <c r="CB813">
        <f>IF(Table13[[#This Row],[Monthly_Household_Income]]=2,1,0)</f>
        <v>0</v>
      </c>
      <c r="CC813">
        <f>IF(Table13[[#This Row],[Monthly_Household_Income]]=3,1,0)</f>
        <v>0</v>
      </c>
      <c r="CD813">
        <f>IF(Table13[[#This Row],[Monthly_Household_Income]]=4,1,0)</f>
        <v>0</v>
      </c>
      <c r="CE813">
        <f>IF(Table13[[#This Row],[Monthly_Household_Income]]=5,1,0)</f>
        <v>1</v>
      </c>
      <c r="CF813">
        <f>IF(Table13[[#This Row],[Monthly_Household_Income]]=6,1,0)</f>
        <v>0</v>
      </c>
      <c r="CG813">
        <f>IF(Table13[[#This Row],[Monthly_Household_Income]]=7,1,0)</f>
        <v>0</v>
      </c>
      <c r="CH813">
        <f>IF(Table13[[#This Row],[Monthly_Household_Income]]=8,1,0)</f>
        <v>0</v>
      </c>
      <c r="CI813">
        <f>IF(Table13[[#This Row],[Monthly_Household_Income]]=9,1,0)</f>
        <v>0</v>
      </c>
      <c r="CJ813">
        <f>IF(Table13[[#This Row],[Monthly_Household_Income]]=98,1,0)</f>
        <v>0</v>
      </c>
    </row>
    <row r="814" spans="1:88">
      <c r="A814">
        <v>2899</v>
      </c>
      <c r="B814" s="1">
        <v>43001</v>
      </c>
      <c r="C814" t="s">
        <v>35</v>
      </c>
      <c r="D814">
        <v>9</v>
      </c>
      <c r="E814">
        <v>7</v>
      </c>
      <c r="F814">
        <v>8</v>
      </c>
      <c r="G814">
        <v>8</v>
      </c>
      <c r="H814">
        <v>8</v>
      </c>
      <c r="I814">
        <v>8</v>
      </c>
      <c r="J814" t="s">
        <v>15</v>
      </c>
      <c r="K814">
        <v>8</v>
      </c>
      <c r="L814">
        <v>8</v>
      </c>
      <c r="M814">
        <v>7</v>
      </c>
      <c r="N814">
        <v>7</v>
      </c>
      <c r="O814">
        <v>8</v>
      </c>
      <c r="P814">
        <v>6</v>
      </c>
      <c r="Q814">
        <v>7</v>
      </c>
      <c r="R814">
        <v>9</v>
      </c>
      <c r="S814">
        <v>8</v>
      </c>
      <c r="T814">
        <v>8</v>
      </c>
      <c r="U814">
        <v>9</v>
      </c>
      <c r="V814">
        <v>7</v>
      </c>
      <c r="W814">
        <v>8</v>
      </c>
      <c r="X814">
        <v>8</v>
      </c>
      <c r="Y814">
        <v>7</v>
      </c>
      <c r="Z814">
        <v>10</v>
      </c>
      <c r="AA814">
        <v>7</v>
      </c>
      <c r="AB814">
        <v>8</v>
      </c>
      <c r="AC814">
        <v>2</v>
      </c>
      <c r="AD814">
        <f>IF(Table13[[#This Row],[payment]]=1,1,0)</f>
        <v>0</v>
      </c>
      <c r="AE814">
        <f>IF(Table13[[#This Row],[payment]]=2,1,0)</f>
        <v>1</v>
      </c>
      <c r="AF814">
        <f>IF(Table13[[#This Row],[payment]]=3,1,0)</f>
        <v>0</v>
      </c>
      <c r="AG814">
        <v>6</v>
      </c>
      <c r="AH814">
        <f>IF(Table13[[#This Row],[method_payment]]=1,1,0)</f>
        <v>0</v>
      </c>
      <c r="AI814">
        <f>IF(Table13[[#This Row],[method_payment]]=2,1,0)</f>
        <v>0</v>
      </c>
      <c r="AJ814">
        <f>IF(Table13[[#This Row],[method_payment]]=3,1,0)</f>
        <v>0</v>
      </c>
      <c r="AK814">
        <f>IF(Table13[[#This Row],[method_payment]]=5,1,0)</f>
        <v>0</v>
      </c>
      <c r="AL814">
        <f>IF(Table13[[#This Row],[method_payment]]=6,1,0)</f>
        <v>1</v>
      </c>
      <c r="AM814" t="s">
        <v>16</v>
      </c>
      <c r="AN814" t="s">
        <v>16</v>
      </c>
      <c r="AO814">
        <v>1</v>
      </c>
      <c r="AP814" s="2">
        <v>637.58000000000004</v>
      </c>
      <c r="AQ814" s="3">
        <f>IF(AND(Table13[[#This Row],[Average_amount_spent_per_visit_last_3_months]]&gt;=1,Table13[[#This Row],[Average_amount_spent_per_visit_last_3_months]]&lt;=999),1,0)</f>
        <v>1</v>
      </c>
      <c r="AR814" s="3">
        <f>IF(AND(Table13[[#This Row],[Average_amount_spent_per_visit_last_3_months]]&gt;=1000,Table13[[#This Row],[Average_amount_spent_per_visit_last_3_months]]&lt;=6700),1,0)</f>
        <v>0</v>
      </c>
      <c r="AS814">
        <v>2</v>
      </c>
      <c r="AT814">
        <v>45</v>
      </c>
      <c r="AU814">
        <f>IF(AND(Table13[[#This Row],[Age]]&gt;=18,Table13[[#This Row],[Age]]&lt;=25),1,0)</f>
        <v>0</v>
      </c>
      <c r="AV814">
        <f>IF(AND(Table13[[#This Row],[Age]]&gt;=26,Table13[[#This Row],[Age]]&lt;=35),1,0)</f>
        <v>0</v>
      </c>
      <c r="AW814">
        <f>IF(AND(Table13[[#This Row],[Age]]&gt;=36,Table13[[#This Row],[Age]]&lt;=45),1,0)</f>
        <v>1</v>
      </c>
      <c r="AX814">
        <f>IF(AND(Table13[[#This Row],[Age]]&gt;=46,Table13[[#This Row],[Age]]&lt;=55),1,0)</f>
        <v>0</v>
      </c>
      <c r="AY814">
        <f>IF(AND(Table13[[#This Row],[Age]]&gt;=56,Table13[[#This Row],[Age]]&lt;=67),1,0)</f>
        <v>0</v>
      </c>
      <c r="AZ814" t="s">
        <v>25</v>
      </c>
      <c r="BA814">
        <f>IF(Table13[[#This Row],[Marital Status]]="Married",1,0)</f>
        <v>1</v>
      </c>
      <c r="BB814">
        <f>IF(Table13[[#This Row],[Marital Status]]="Single",1,0)</f>
        <v>0</v>
      </c>
      <c r="BC814" t="s">
        <v>27</v>
      </c>
      <c r="BD814">
        <f>IF(Table13[[#This Row],[gender]]="Male",1,0)</f>
        <v>1</v>
      </c>
      <c r="BE814">
        <f>IF(Table13[[#This Row],[gender]]="Female",1,0)</f>
        <v>0</v>
      </c>
      <c r="BF814" t="s">
        <v>23</v>
      </c>
      <c r="BG814">
        <f>IF(Table13[[#This Row],[Highest level of Education]]="Did not attend school",1,0)</f>
        <v>0</v>
      </c>
      <c r="BH814">
        <f>IF(Table13[[#This Row],[Highest level of Education]]="K12 completed",1,0)</f>
        <v>0</v>
      </c>
      <c r="BI814">
        <f>IF(Table13[[#This Row],[Highest level of Education]]="High School Completed",1,0)</f>
        <v>0</v>
      </c>
      <c r="BJ814">
        <f>IF(Table13[[#This Row],[Highest level of Education]]="Technical Diploma/Partially completed College",1,0)</f>
        <v>1</v>
      </c>
      <c r="BK814">
        <f>IF(Table13[[#This Row],[Highest level of Education]]="University/College Degree",1,0)</f>
        <v>0</v>
      </c>
      <c r="BL814">
        <f>IF(Table13[[#This Row],[Highest level of Education]]="Post-graduate education",1,0)</f>
        <v>0</v>
      </c>
      <c r="BM814">
        <v>3</v>
      </c>
      <c r="BN814">
        <v>1</v>
      </c>
      <c r="BO814">
        <v>4</v>
      </c>
      <c r="BP814">
        <f>IF(Table13[[#This Row],[Monthly_Income 1_5500 2_8000 3_11000 4_15000 5_20000 6_27000 7_35000 8_5000 9_51000 98_0]]=1,1,0)</f>
        <v>0</v>
      </c>
      <c r="BQ814">
        <f>IF(Table13[[#This Row],[Monthly_Income 1_5500 2_8000 3_11000 4_15000 5_20000 6_27000 7_35000 8_5000 9_51000 98_0]]=2,1,0)</f>
        <v>0</v>
      </c>
      <c r="BR814">
        <f>IF(Table13[[#This Row],[Monthly_Income 1_5500 2_8000 3_11000 4_15000 5_20000 6_27000 7_35000 8_5000 9_51000 98_0]]=3,1,0)</f>
        <v>0</v>
      </c>
      <c r="BS814">
        <f>IF(Table13[[#This Row],[Monthly_Income 1_5500 2_8000 3_11000 4_15000 5_20000 6_27000 7_35000 8_5000 9_51000 98_0]]=4,1,0)</f>
        <v>1</v>
      </c>
      <c r="BT814">
        <f>IF(Table13[[#This Row],[Monthly_Income 1_5500 2_8000 3_11000 4_15000 5_20000 6_27000 7_35000 8_5000 9_51000 98_0]]=5,1,0)</f>
        <v>0</v>
      </c>
      <c r="BU814">
        <f>IF(Table13[[#This Row],[Monthly_Income 1_5500 2_8000 3_11000 4_15000 5_20000 6_27000 7_35000 8_5000 9_51000 98_0]]=6,1,0)</f>
        <v>0</v>
      </c>
      <c r="BV814">
        <f>IF(Table13[[#This Row],[Monthly_Income 1_5500 2_8000 3_11000 4_15000 5_20000 6_27000 7_35000 8_5000 9_51000 98_0]]=7,1,0)</f>
        <v>0</v>
      </c>
      <c r="BW814">
        <f>IF(Table13[[#This Row],[Monthly_Income 1_5500 2_8000 3_11000 4_15000 5_20000 6_27000 7_35000 8_5000 9_51000 98_0]]=8,1,0)</f>
        <v>0</v>
      </c>
      <c r="BX814">
        <f>IF(Table13[[#This Row],[Monthly_Income 1_5500 2_8000 3_11000 4_15000 5_20000 6_27000 7_35000 8_5000 9_51000 98_0]]=9,1,0)</f>
        <v>0</v>
      </c>
      <c r="BY814">
        <f>IF(Table13[[#This Row],[Monthly_Income 1_5500 2_8000 3_11000 4_15000 5_20000 6_27000 7_35000 8_5000 9_51000 98_0]]=98,1,0)</f>
        <v>0</v>
      </c>
      <c r="BZ814">
        <v>5</v>
      </c>
      <c r="CA814">
        <f>IF(Table13[[#This Row],[Monthly_Household_Income]]=1,1,0)</f>
        <v>0</v>
      </c>
      <c r="CB814">
        <f>IF(Table13[[#This Row],[Monthly_Household_Income]]=2,1,0)</f>
        <v>0</v>
      </c>
      <c r="CC814">
        <f>IF(Table13[[#This Row],[Monthly_Household_Income]]=3,1,0)</f>
        <v>0</v>
      </c>
      <c r="CD814">
        <f>IF(Table13[[#This Row],[Monthly_Household_Income]]=4,1,0)</f>
        <v>0</v>
      </c>
      <c r="CE814">
        <f>IF(Table13[[#This Row],[Monthly_Household_Income]]=5,1,0)</f>
        <v>1</v>
      </c>
      <c r="CF814">
        <f>IF(Table13[[#This Row],[Monthly_Household_Income]]=6,1,0)</f>
        <v>0</v>
      </c>
      <c r="CG814">
        <f>IF(Table13[[#This Row],[Monthly_Household_Income]]=7,1,0)</f>
        <v>0</v>
      </c>
      <c r="CH814">
        <f>IF(Table13[[#This Row],[Monthly_Household_Income]]=8,1,0)</f>
        <v>0</v>
      </c>
      <c r="CI814">
        <f>IF(Table13[[#This Row],[Monthly_Household_Income]]=9,1,0)</f>
        <v>0</v>
      </c>
      <c r="CJ814">
        <f>IF(Table13[[#This Row],[Monthly_Household_Income]]=98,1,0)</f>
        <v>0</v>
      </c>
    </row>
    <row r="815" spans="1:88">
      <c r="A815">
        <v>2902</v>
      </c>
      <c r="B815" s="1">
        <v>43023</v>
      </c>
      <c r="C815" t="s">
        <v>33</v>
      </c>
      <c r="D815">
        <v>9</v>
      </c>
      <c r="E815">
        <v>8</v>
      </c>
      <c r="F815">
        <v>9</v>
      </c>
      <c r="G815">
        <v>9</v>
      </c>
      <c r="H815">
        <v>9</v>
      </c>
      <c r="I815">
        <v>8</v>
      </c>
      <c r="J815" t="s">
        <v>15</v>
      </c>
      <c r="K815">
        <v>8</v>
      </c>
      <c r="L815">
        <v>10</v>
      </c>
      <c r="M815">
        <v>9</v>
      </c>
      <c r="N815">
        <v>7</v>
      </c>
      <c r="O815">
        <v>7</v>
      </c>
      <c r="P815">
        <v>8</v>
      </c>
      <c r="Q815">
        <v>9</v>
      </c>
      <c r="R815">
        <v>7</v>
      </c>
      <c r="S815">
        <v>8</v>
      </c>
      <c r="T815">
        <v>8</v>
      </c>
      <c r="U815">
        <v>9</v>
      </c>
      <c r="V815">
        <v>7</v>
      </c>
      <c r="W815">
        <v>0</v>
      </c>
      <c r="X815">
        <v>8</v>
      </c>
      <c r="Y815">
        <v>9</v>
      </c>
      <c r="Z815">
        <v>8</v>
      </c>
      <c r="AA815">
        <v>10</v>
      </c>
      <c r="AB815">
        <v>9</v>
      </c>
      <c r="AC815">
        <v>1</v>
      </c>
      <c r="AD815">
        <f>IF(Table13[[#This Row],[payment]]=1,1,0)</f>
        <v>1</v>
      </c>
      <c r="AE815">
        <f>IF(Table13[[#This Row],[payment]]=2,1,0)</f>
        <v>0</v>
      </c>
      <c r="AF815">
        <f>IF(Table13[[#This Row],[payment]]=3,1,0)</f>
        <v>0</v>
      </c>
      <c r="AG815">
        <v>1</v>
      </c>
      <c r="AH815">
        <f>IF(Table13[[#This Row],[method_payment]]=1,1,0)</f>
        <v>1</v>
      </c>
      <c r="AI815">
        <f>IF(Table13[[#This Row],[method_payment]]=2,1,0)</f>
        <v>0</v>
      </c>
      <c r="AJ815">
        <f>IF(Table13[[#This Row],[method_payment]]=3,1,0)</f>
        <v>0</v>
      </c>
      <c r="AK815">
        <f>IF(Table13[[#This Row],[method_payment]]=5,1,0)</f>
        <v>0</v>
      </c>
      <c r="AL815">
        <f>IF(Table13[[#This Row],[method_payment]]=6,1,0)</f>
        <v>0</v>
      </c>
      <c r="AM815" t="s">
        <v>15</v>
      </c>
      <c r="AN815" t="s">
        <v>15</v>
      </c>
      <c r="AO815">
        <v>1</v>
      </c>
      <c r="AP815" s="2">
        <v>262.56</v>
      </c>
      <c r="AQ815" s="3">
        <f>IF(AND(Table13[[#This Row],[Average_amount_spent_per_visit_last_3_months]]&gt;=1,Table13[[#This Row],[Average_amount_spent_per_visit_last_3_months]]&lt;=999),1,0)</f>
        <v>1</v>
      </c>
      <c r="AR815" s="3">
        <f>IF(AND(Table13[[#This Row],[Average_amount_spent_per_visit_last_3_months]]&gt;=1000,Table13[[#This Row],[Average_amount_spent_per_visit_last_3_months]]&lt;=6700),1,0)</f>
        <v>0</v>
      </c>
      <c r="AS815">
        <v>2</v>
      </c>
      <c r="AT815">
        <v>46</v>
      </c>
      <c r="AU815">
        <f>IF(AND(Table13[[#This Row],[Age]]&gt;=18,Table13[[#This Row],[Age]]&lt;=25),1,0)</f>
        <v>0</v>
      </c>
      <c r="AV815">
        <f>IF(AND(Table13[[#This Row],[Age]]&gt;=26,Table13[[#This Row],[Age]]&lt;=35),1,0)</f>
        <v>0</v>
      </c>
      <c r="AW815">
        <f>IF(AND(Table13[[#This Row],[Age]]&gt;=36,Table13[[#This Row],[Age]]&lt;=45),1,0)</f>
        <v>0</v>
      </c>
      <c r="AX815">
        <f>IF(AND(Table13[[#This Row],[Age]]&gt;=46,Table13[[#This Row],[Age]]&lt;=55),1,0)</f>
        <v>1</v>
      </c>
      <c r="AY815">
        <f>IF(AND(Table13[[#This Row],[Age]]&gt;=56,Table13[[#This Row],[Age]]&lt;=67),1,0)</f>
        <v>0</v>
      </c>
      <c r="AZ815" t="s">
        <v>25</v>
      </c>
      <c r="BA815">
        <f>IF(Table13[[#This Row],[Marital Status]]="Married",1,0)</f>
        <v>1</v>
      </c>
      <c r="BB815">
        <f>IF(Table13[[#This Row],[Marital Status]]="Single",1,0)</f>
        <v>0</v>
      </c>
      <c r="BC815" t="s">
        <v>27</v>
      </c>
      <c r="BD815">
        <f>IF(Table13[[#This Row],[gender]]="Male",1,0)</f>
        <v>1</v>
      </c>
      <c r="BE815">
        <f>IF(Table13[[#This Row],[gender]]="Female",1,0)</f>
        <v>0</v>
      </c>
      <c r="BF815" t="s">
        <v>18</v>
      </c>
      <c r="BG815">
        <f>IF(Table13[[#This Row],[Highest level of Education]]="Did not attend school",1,0)</f>
        <v>0</v>
      </c>
      <c r="BH815">
        <f>IF(Table13[[#This Row],[Highest level of Education]]="K12 completed",1,0)</f>
        <v>0</v>
      </c>
      <c r="BI815">
        <f>IF(Table13[[#This Row],[Highest level of Education]]="High School Completed",1,0)</f>
        <v>0</v>
      </c>
      <c r="BJ815">
        <f>IF(Table13[[#This Row],[Highest level of Education]]="Technical Diploma/Partially completed College",1,0)</f>
        <v>0</v>
      </c>
      <c r="BK815">
        <f>IF(Table13[[#This Row],[Highest level of Education]]="University/College Degree",1,0)</f>
        <v>0</v>
      </c>
      <c r="BL815">
        <f>IF(Table13[[#This Row],[Highest level of Education]]="Post-graduate education",1,0)</f>
        <v>1</v>
      </c>
      <c r="BM815">
        <v>3</v>
      </c>
      <c r="BN815">
        <v>1</v>
      </c>
      <c r="BO815">
        <v>7</v>
      </c>
      <c r="BP815">
        <f>IF(Table13[[#This Row],[Monthly_Income 1_5500 2_8000 3_11000 4_15000 5_20000 6_27000 7_35000 8_5000 9_51000 98_0]]=1,1,0)</f>
        <v>0</v>
      </c>
      <c r="BQ815">
        <f>IF(Table13[[#This Row],[Monthly_Income 1_5500 2_8000 3_11000 4_15000 5_20000 6_27000 7_35000 8_5000 9_51000 98_0]]=2,1,0)</f>
        <v>0</v>
      </c>
      <c r="BR815">
        <f>IF(Table13[[#This Row],[Monthly_Income 1_5500 2_8000 3_11000 4_15000 5_20000 6_27000 7_35000 8_5000 9_51000 98_0]]=3,1,0)</f>
        <v>0</v>
      </c>
      <c r="BS815">
        <f>IF(Table13[[#This Row],[Monthly_Income 1_5500 2_8000 3_11000 4_15000 5_20000 6_27000 7_35000 8_5000 9_51000 98_0]]=4,1,0)</f>
        <v>0</v>
      </c>
      <c r="BT815">
        <f>IF(Table13[[#This Row],[Monthly_Income 1_5500 2_8000 3_11000 4_15000 5_20000 6_27000 7_35000 8_5000 9_51000 98_0]]=5,1,0)</f>
        <v>0</v>
      </c>
      <c r="BU815">
        <f>IF(Table13[[#This Row],[Monthly_Income 1_5500 2_8000 3_11000 4_15000 5_20000 6_27000 7_35000 8_5000 9_51000 98_0]]=6,1,0)</f>
        <v>0</v>
      </c>
      <c r="BV815">
        <f>IF(Table13[[#This Row],[Monthly_Income 1_5500 2_8000 3_11000 4_15000 5_20000 6_27000 7_35000 8_5000 9_51000 98_0]]=7,1,0)</f>
        <v>1</v>
      </c>
      <c r="BW815">
        <f>IF(Table13[[#This Row],[Monthly_Income 1_5500 2_8000 3_11000 4_15000 5_20000 6_27000 7_35000 8_5000 9_51000 98_0]]=8,1,0)</f>
        <v>0</v>
      </c>
      <c r="BX815">
        <f>IF(Table13[[#This Row],[Monthly_Income 1_5500 2_8000 3_11000 4_15000 5_20000 6_27000 7_35000 8_5000 9_51000 98_0]]=9,1,0)</f>
        <v>0</v>
      </c>
      <c r="BY815">
        <f>IF(Table13[[#This Row],[Monthly_Income 1_5500 2_8000 3_11000 4_15000 5_20000 6_27000 7_35000 8_5000 9_51000 98_0]]=98,1,0)</f>
        <v>0</v>
      </c>
      <c r="BZ815">
        <v>7</v>
      </c>
      <c r="CA815">
        <f>IF(Table13[[#This Row],[Monthly_Household_Income]]=1,1,0)</f>
        <v>0</v>
      </c>
      <c r="CB815">
        <f>IF(Table13[[#This Row],[Monthly_Household_Income]]=2,1,0)</f>
        <v>0</v>
      </c>
      <c r="CC815">
        <f>IF(Table13[[#This Row],[Monthly_Household_Income]]=3,1,0)</f>
        <v>0</v>
      </c>
      <c r="CD815">
        <f>IF(Table13[[#This Row],[Monthly_Household_Income]]=4,1,0)</f>
        <v>0</v>
      </c>
      <c r="CE815">
        <f>IF(Table13[[#This Row],[Monthly_Household_Income]]=5,1,0)</f>
        <v>0</v>
      </c>
      <c r="CF815">
        <f>IF(Table13[[#This Row],[Monthly_Household_Income]]=6,1,0)</f>
        <v>0</v>
      </c>
      <c r="CG815">
        <f>IF(Table13[[#This Row],[Monthly_Household_Income]]=7,1,0)</f>
        <v>1</v>
      </c>
      <c r="CH815">
        <f>IF(Table13[[#This Row],[Monthly_Household_Income]]=8,1,0)</f>
        <v>0</v>
      </c>
      <c r="CI815">
        <f>IF(Table13[[#This Row],[Monthly_Household_Income]]=9,1,0)</f>
        <v>0</v>
      </c>
      <c r="CJ815">
        <f>IF(Table13[[#This Row],[Monthly_Household_Income]]=98,1,0)</f>
        <v>0</v>
      </c>
    </row>
    <row r="816" spans="1:88">
      <c r="A816">
        <v>2904</v>
      </c>
      <c r="B816" s="1">
        <v>43130</v>
      </c>
      <c r="C816" t="s">
        <v>33</v>
      </c>
      <c r="D816">
        <v>7</v>
      </c>
      <c r="E816">
        <v>8</v>
      </c>
      <c r="F816">
        <v>7</v>
      </c>
      <c r="G816">
        <v>7</v>
      </c>
      <c r="H816">
        <v>7</v>
      </c>
      <c r="I816">
        <v>8</v>
      </c>
      <c r="J816" t="s">
        <v>15</v>
      </c>
      <c r="K816">
        <v>8</v>
      </c>
      <c r="L816">
        <v>6</v>
      </c>
      <c r="M816">
        <v>7</v>
      </c>
      <c r="N816">
        <v>7</v>
      </c>
      <c r="O816">
        <v>6</v>
      </c>
      <c r="P816">
        <v>8</v>
      </c>
      <c r="Q816">
        <v>7</v>
      </c>
      <c r="R816">
        <v>8</v>
      </c>
      <c r="S816">
        <v>8</v>
      </c>
      <c r="T816">
        <v>7</v>
      </c>
      <c r="U816">
        <v>7</v>
      </c>
      <c r="V816">
        <v>8</v>
      </c>
      <c r="W816">
        <v>8</v>
      </c>
      <c r="X816">
        <v>6</v>
      </c>
      <c r="Y816">
        <v>7</v>
      </c>
      <c r="Z816">
        <v>7</v>
      </c>
      <c r="AA816">
        <v>6</v>
      </c>
      <c r="AB816">
        <v>7</v>
      </c>
      <c r="AC816">
        <v>1</v>
      </c>
      <c r="AD816">
        <f>IF(Table13[[#This Row],[payment]]=1,1,0)</f>
        <v>1</v>
      </c>
      <c r="AE816">
        <f>IF(Table13[[#This Row],[payment]]=2,1,0)</f>
        <v>0</v>
      </c>
      <c r="AF816">
        <f>IF(Table13[[#This Row],[payment]]=3,1,0)</f>
        <v>0</v>
      </c>
      <c r="AG816">
        <v>1</v>
      </c>
      <c r="AH816">
        <f>IF(Table13[[#This Row],[method_payment]]=1,1,0)</f>
        <v>1</v>
      </c>
      <c r="AI816">
        <f>IF(Table13[[#This Row],[method_payment]]=2,1,0)</f>
        <v>0</v>
      </c>
      <c r="AJ816">
        <f>IF(Table13[[#This Row],[method_payment]]=3,1,0)</f>
        <v>0</v>
      </c>
      <c r="AK816">
        <f>IF(Table13[[#This Row],[method_payment]]=5,1,0)</f>
        <v>0</v>
      </c>
      <c r="AL816">
        <f>IF(Table13[[#This Row],[method_payment]]=6,1,0)</f>
        <v>0</v>
      </c>
      <c r="AM816" t="s">
        <v>16</v>
      </c>
      <c r="AN816" t="s">
        <v>16</v>
      </c>
      <c r="AO816">
        <v>5</v>
      </c>
      <c r="AP816" s="2">
        <v>171.59</v>
      </c>
      <c r="AQ816" s="3">
        <f>IF(AND(Table13[[#This Row],[Average_amount_spent_per_visit_last_3_months]]&gt;=1,Table13[[#This Row],[Average_amount_spent_per_visit_last_3_months]]&lt;=999),1,0)</f>
        <v>1</v>
      </c>
      <c r="AR816" s="3">
        <f>IF(AND(Table13[[#This Row],[Average_amount_spent_per_visit_last_3_months]]&gt;=1000,Table13[[#This Row],[Average_amount_spent_per_visit_last_3_months]]&lt;=6700),1,0)</f>
        <v>0</v>
      </c>
      <c r="AS816">
        <v>2</v>
      </c>
      <c r="AT816">
        <v>27</v>
      </c>
      <c r="AU816">
        <f>IF(AND(Table13[[#This Row],[Age]]&gt;=18,Table13[[#This Row],[Age]]&lt;=25),1,0)</f>
        <v>0</v>
      </c>
      <c r="AV816">
        <f>IF(AND(Table13[[#This Row],[Age]]&gt;=26,Table13[[#This Row],[Age]]&lt;=35),1,0)</f>
        <v>1</v>
      </c>
      <c r="AW816">
        <f>IF(AND(Table13[[#This Row],[Age]]&gt;=36,Table13[[#This Row],[Age]]&lt;=45),1,0)</f>
        <v>0</v>
      </c>
      <c r="AX816">
        <f>IF(AND(Table13[[#This Row],[Age]]&gt;=46,Table13[[#This Row],[Age]]&lt;=55),1,0)</f>
        <v>0</v>
      </c>
      <c r="AY816">
        <f>IF(AND(Table13[[#This Row],[Age]]&gt;=56,Table13[[#This Row],[Age]]&lt;=67),1,0)</f>
        <v>0</v>
      </c>
      <c r="AZ816" t="s">
        <v>24</v>
      </c>
      <c r="BA816">
        <f>IF(Table13[[#This Row],[Marital Status]]="Married",1,0)</f>
        <v>0</v>
      </c>
      <c r="BB816">
        <f>IF(Table13[[#This Row],[Marital Status]]="Single",1,0)</f>
        <v>1</v>
      </c>
      <c r="BC816" t="s">
        <v>27</v>
      </c>
      <c r="BD816">
        <f>IF(Table13[[#This Row],[gender]]="Male",1,0)</f>
        <v>1</v>
      </c>
      <c r="BE816">
        <f>IF(Table13[[#This Row],[gender]]="Female",1,0)</f>
        <v>0</v>
      </c>
      <c r="BF816" t="s">
        <v>19</v>
      </c>
      <c r="BG816">
        <f>IF(Table13[[#This Row],[Highest level of Education]]="Did not attend school",1,0)</f>
        <v>0</v>
      </c>
      <c r="BH816">
        <f>IF(Table13[[#This Row],[Highest level of Education]]="K12 completed",1,0)</f>
        <v>0</v>
      </c>
      <c r="BI816">
        <f>IF(Table13[[#This Row],[Highest level of Education]]="High School Completed",1,0)</f>
        <v>0</v>
      </c>
      <c r="BJ816">
        <f>IF(Table13[[#This Row],[Highest level of Education]]="Technical Diploma/Partially completed College",1,0)</f>
        <v>0</v>
      </c>
      <c r="BK816">
        <f>IF(Table13[[#This Row],[Highest level of Education]]="University/College Degree",1,0)</f>
        <v>1</v>
      </c>
      <c r="BL816">
        <f>IF(Table13[[#This Row],[Highest level of Education]]="Post-graduate education",1,0)</f>
        <v>0</v>
      </c>
      <c r="BM816">
        <v>0</v>
      </c>
      <c r="BN816">
        <v>1</v>
      </c>
      <c r="BO816">
        <v>3</v>
      </c>
      <c r="BP816">
        <f>IF(Table13[[#This Row],[Monthly_Income 1_5500 2_8000 3_11000 4_15000 5_20000 6_27000 7_35000 8_5000 9_51000 98_0]]=1,1,0)</f>
        <v>0</v>
      </c>
      <c r="BQ816">
        <f>IF(Table13[[#This Row],[Monthly_Income 1_5500 2_8000 3_11000 4_15000 5_20000 6_27000 7_35000 8_5000 9_51000 98_0]]=2,1,0)</f>
        <v>0</v>
      </c>
      <c r="BR816">
        <f>IF(Table13[[#This Row],[Monthly_Income 1_5500 2_8000 3_11000 4_15000 5_20000 6_27000 7_35000 8_5000 9_51000 98_0]]=3,1,0)</f>
        <v>1</v>
      </c>
      <c r="BS816">
        <f>IF(Table13[[#This Row],[Monthly_Income 1_5500 2_8000 3_11000 4_15000 5_20000 6_27000 7_35000 8_5000 9_51000 98_0]]=4,1,0)</f>
        <v>0</v>
      </c>
      <c r="BT816">
        <f>IF(Table13[[#This Row],[Monthly_Income 1_5500 2_8000 3_11000 4_15000 5_20000 6_27000 7_35000 8_5000 9_51000 98_0]]=5,1,0)</f>
        <v>0</v>
      </c>
      <c r="BU816">
        <f>IF(Table13[[#This Row],[Monthly_Income 1_5500 2_8000 3_11000 4_15000 5_20000 6_27000 7_35000 8_5000 9_51000 98_0]]=6,1,0)</f>
        <v>0</v>
      </c>
      <c r="BV816">
        <f>IF(Table13[[#This Row],[Monthly_Income 1_5500 2_8000 3_11000 4_15000 5_20000 6_27000 7_35000 8_5000 9_51000 98_0]]=7,1,0)</f>
        <v>0</v>
      </c>
      <c r="BW816">
        <f>IF(Table13[[#This Row],[Monthly_Income 1_5500 2_8000 3_11000 4_15000 5_20000 6_27000 7_35000 8_5000 9_51000 98_0]]=8,1,0)</f>
        <v>0</v>
      </c>
      <c r="BX816">
        <f>IF(Table13[[#This Row],[Monthly_Income 1_5500 2_8000 3_11000 4_15000 5_20000 6_27000 7_35000 8_5000 9_51000 98_0]]=9,1,0)</f>
        <v>0</v>
      </c>
      <c r="BY816">
        <f>IF(Table13[[#This Row],[Monthly_Income 1_5500 2_8000 3_11000 4_15000 5_20000 6_27000 7_35000 8_5000 9_51000 98_0]]=98,1,0)</f>
        <v>0</v>
      </c>
      <c r="BZ816">
        <v>7</v>
      </c>
      <c r="CA816">
        <f>IF(Table13[[#This Row],[Monthly_Household_Income]]=1,1,0)</f>
        <v>0</v>
      </c>
      <c r="CB816">
        <f>IF(Table13[[#This Row],[Monthly_Household_Income]]=2,1,0)</f>
        <v>0</v>
      </c>
      <c r="CC816">
        <f>IF(Table13[[#This Row],[Monthly_Household_Income]]=3,1,0)</f>
        <v>0</v>
      </c>
      <c r="CD816">
        <f>IF(Table13[[#This Row],[Monthly_Household_Income]]=4,1,0)</f>
        <v>0</v>
      </c>
      <c r="CE816">
        <f>IF(Table13[[#This Row],[Monthly_Household_Income]]=5,1,0)</f>
        <v>0</v>
      </c>
      <c r="CF816">
        <f>IF(Table13[[#This Row],[Monthly_Household_Income]]=6,1,0)</f>
        <v>0</v>
      </c>
      <c r="CG816">
        <f>IF(Table13[[#This Row],[Monthly_Household_Income]]=7,1,0)</f>
        <v>1</v>
      </c>
      <c r="CH816">
        <f>IF(Table13[[#This Row],[Monthly_Household_Income]]=8,1,0)</f>
        <v>0</v>
      </c>
      <c r="CI816">
        <f>IF(Table13[[#This Row],[Monthly_Household_Income]]=9,1,0)</f>
        <v>0</v>
      </c>
      <c r="CJ816">
        <f>IF(Table13[[#This Row],[Monthly_Household_Income]]=98,1,0)</f>
        <v>0</v>
      </c>
    </row>
    <row r="817" spans="1:88">
      <c r="A817">
        <v>2908</v>
      </c>
      <c r="B817" s="1">
        <v>42998</v>
      </c>
      <c r="C817" t="s">
        <v>29</v>
      </c>
      <c r="D817">
        <v>4</v>
      </c>
      <c r="E817">
        <v>4</v>
      </c>
      <c r="F817">
        <v>5</v>
      </c>
      <c r="G817">
        <v>5</v>
      </c>
      <c r="H817">
        <v>3</v>
      </c>
      <c r="I817">
        <v>5</v>
      </c>
      <c r="J817" t="s">
        <v>15</v>
      </c>
      <c r="K817">
        <v>6</v>
      </c>
      <c r="L817">
        <v>6</v>
      </c>
      <c r="M817">
        <v>3</v>
      </c>
      <c r="N817">
        <v>3</v>
      </c>
      <c r="O817">
        <v>6</v>
      </c>
      <c r="P817">
        <v>8</v>
      </c>
      <c r="Q817">
        <v>6</v>
      </c>
      <c r="R817">
        <v>3</v>
      </c>
      <c r="S817">
        <v>4</v>
      </c>
      <c r="T817">
        <v>6</v>
      </c>
      <c r="U817">
        <v>8</v>
      </c>
      <c r="V817">
        <v>4</v>
      </c>
      <c r="W817">
        <v>6</v>
      </c>
      <c r="X817">
        <v>0</v>
      </c>
      <c r="Y817">
        <v>7</v>
      </c>
      <c r="Z817">
        <v>8</v>
      </c>
      <c r="AA817">
        <v>7</v>
      </c>
      <c r="AB817">
        <v>0</v>
      </c>
      <c r="AC817">
        <v>1</v>
      </c>
      <c r="AD817">
        <f>IF(Table13[[#This Row],[payment]]=1,1,0)</f>
        <v>1</v>
      </c>
      <c r="AE817">
        <f>IF(Table13[[#This Row],[payment]]=2,1,0)</f>
        <v>0</v>
      </c>
      <c r="AF817">
        <f>IF(Table13[[#This Row],[payment]]=3,1,0)</f>
        <v>0</v>
      </c>
      <c r="AG817">
        <v>1</v>
      </c>
      <c r="AH817">
        <f>IF(Table13[[#This Row],[method_payment]]=1,1,0)</f>
        <v>1</v>
      </c>
      <c r="AI817">
        <f>IF(Table13[[#This Row],[method_payment]]=2,1,0)</f>
        <v>0</v>
      </c>
      <c r="AJ817">
        <f>IF(Table13[[#This Row],[method_payment]]=3,1,0)</f>
        <v>0</v>
      </c>
      <c r="AK817">
        <f>IF(Table13[[#This Row],[method_payment]]=5,1,0)</f>
        <v>0</v>
      </c>
      <c r="AL817">
        <f>IF(Table13[[#This Row],[method_payment]]=6,1,0)</f>
        <v>0</v>
      </c>
      <c r="AM817" t="s">
        <v>15</v>
      </c>
      <c r="AN817" t="s">
        <v>16</v>
      </c>
      <c r="AO817">
        <v>1</v>
      </c>
      <c r="AP817" s="2">
        <v>205.75</v>
      </c>
      <c r="AQ817" s="3">
        <f>IF(AND(Table13[[#This Row],[Average_amount_spent_per_visit_last_3_months]]&gt;=1,Table13[[#This Row],[Average_amount_spent_per_visit_last_3_months]]&lt;=999),1,0)</f>
        <v>1</v>
      </c>
      <c r="AR817" s="3">
        <f>IF(AND(Table13[[#This Row],[Average_amount_spent_per_visit_last_3_months]]&gt;=1000,Table13[[#This Row],[Average_amount_spent_per_visit_last_3_months]]&lt;=6700),1,0)</f>
        <v>0</v>
      </c>
      <c r="AS817">
        <v>3</v>
      </c>
      <c r="AT817">
        <v>27</v>
      </c>
      <c r="AU817">
        <f>IF(AND(Table13[[#This Row],[Age]]&gt;=18,Table13[[#This Row],[Age]]&lt;=25),1,0)</f>
        <v>0</v>
      </c>
      <c r="AV817">
        <f>IF(AND(Table13[[#This Row],[Age]]&gt;=26,Table13[[#This Row],[Age]]&lt;=35),1,0)</f>
        <v>1</v>
      </c>
      <c r="AW817">
        <f>IF(AND(Table13[[#This Row],[Age]]&gt;=36,Table13[[#This Row],[Age]]&lt;=45),1,0)</f>
        <v>0</v>
      </c>
      <c r="AX817">
        <f>IF(AND(Table13[[#This Row],[Age]]&gt;=46,Table13[[#This Row],[Age]]&lt;=55),1,0)</f>
        <v>0</v>
      </c>
      <c r="AY817">
        <f>IF(AND(Table13[[#This Row],[Age]]&gt;=56,Table13[[#This Row],[Age]]&lt;=67),1,0)</f>
        <v>0</v>
      </c>
      <c r="AZ817" t="s">
        <v>25</v>
      </c>
      <c r="BA817">
        <f>IF(Table13[[#This Row],[Marital Status]]="Married",1,0)</f>
        <v>1</v>
      </c>
      <c r="BB817">
        <f>IF(Table13[[#This Row],[Marital Status]]="Single",1,0)</f>
        <v>0</v>
      </c>
      <c r="BC817" t="s">
        <v>28</v>
      </c>
      <c r="BD817">
        <f>IF(Table13[[#This Row],[gender]]="Male",1,0)</f>
        <v>0</v>
      </c>
      <c r="BE817">
        <f>IF(Table13[[#This Row],[gender]]="Female",1,0)</f>
        <v>1</v>
      </c>
      <c r="BF817" t="s">
        <v>20</v>
      </c>
      <c r="BG817">
        <f>IF(Table13[[#This Row],[Highest level of Education]]="Did not attend school",1,0)</f>
        <v>0</v>
      </c>
      <c r="BH817">
        <f>IF(Table13[[#This Row],[Highest level of Education]]="K12 completed",1,0)</f>
        <v>0</v>
      </c>
      <c r="BI817">
        <f>IF(Table13[[#This Row],[Highest level of Education]]="High School Completed",1,0)</f>
        <v>1</v>
      </c>
      <c r="BJ817">
        <f>IF(Table13[[#This Row],[Highest level of Education]]="Technical Diploma/Partially completed College",1,0)</f>
        <v>0</v>
      </c>
      <c r="BK817">
        <f>IF(Table13[[#This Row],[Highest level of Education]]="University/College Degree",1,0)</f>
        <v>0</v>
      </c>
      <c r="BL817">
        <f>IF(Table13[[#This Row],[Highest level of Education]]="Post-graduate education",1,0)</f>
        <v>0</v>
      </c>
      <c r="BM817">
        <v>4</v>
      </c>
      <c r="BN817">
        <v>3</v>
      </c>
      <c r="BO817" t="s">
        <v>1</v>
      </c>
      <c r="BP817">
        <f>IF(Table13[[#This Row],[Monthly_Income 1_5500 2_8000 3_11000 4_15000 5_20000 6_27000 7_35000 8_5000 9_51000 98_0]]=1,1,0)</f>
        <v>0</v>
      </c>
      <c r="BQ817">
        <f>IF(Table13[[#This Row],[Monthly_Income 1_5500 2_8000 3_11000 4_15000 5_20000 6_27000 7_35000 8_5000 9_51000 98_0]]=2,1,0)</f>
        <v>0</v>
      </c>
      <c r="BR817">
        <f>IF(Table13[[#This Row],[Monthly_Income 1_5500 2_8000 3_11000 4_15000 5_20000 6_27000 7_35000 8_5000 9_51000 98_0]]=3,1,0)</f>
        <v>0</v>
      </c>
      <c r="BS817">
        <f>IF(Table13[[#This Row],[Monthly_Income 1_5500 2_8000 3_11000 4_15000 5_20000 6_27000 7_35000 8_5000 9_51000 98_0]]=4,1,0)</f>
        <v>0</v>
      </c>
      <c r="BT817">
        <f>IF(Table13[[#This Row],[Monthly_Income 1_5500 2_8000 3_11000 4_15000 5_20000 6_27000 7_35000 8_5000 9_51000 98_0]]=5,1,0)</f>
        <v>0</v>
      </c>
      <c r="BU817">
        <f>IF(Table13[[#This Row],[Monthly_Income 1_5500 2_8000 3_11000 4_15000 5_20000 6_27000 7_35000 8_5000 9_51000 98_0]]=6,1,0)</f>
        <v>0</v>
      </c>
      <c r="BV817">
        <f>IF(Table13[[#This Row],[Monthly_Income 1_5500 2_8000 3_11000 4_15000 5_20000 6_27000 7_35000 8_5000 9_51000 98_0]]=7,1,0)</f>
        <v>0</v>
      </c>
      <c r="BW817">
        <f>IF(Table13[[#This Row],[Monthly_Income 1_5500 2_8000 3_11000 4_15000 5_20000 6_27000 7_35000 8_5000 9_51000 98_0]]=8,1,0)</f>
        <v>0</v>
      </c>
      <c r="BX817">
        <f>IF(Table13[[#This Row],[Monthly_Income 1_5500 2_8000 3_11000 4_15000 5_20000 6_27000 7_35000 8_5000 9_51000 98_0]]=9,1,0)</f>
        <v>0</v>
      </c>
      <c r="BY817">
        <f>IF(Table13[[#This Row],[Monthly_Income 1_5500 2_8000 3_11000 4_15000 5_20000 6_27000 7_35000 8_5000 9_51000 98_0]]=98,1,0)</f>
        <v>0</v>
      </c>
      <c r="BZ817">
        <v>3</v>
      </c>
      <c r="CA817">
        <f>IF(Table13[[#This Row],[Monthly_Household_Income]]=1,1,0)</f>
        <v>0</v>
      </c>
      <c r="CB817">
        <f>IF(Table13[[#This Row],[Monthly_Household_Income]]=2,1,0)</f>
        <v>0</v>
      </c>
      <c r="CC817">
        <f>IF(Table13[[#This Row],[Monthly_Household_Income]]=3,1,0)</f>
        <v>1</v>
      </c>
      <c r="CD817">
        <f>IF(Table13[[#This Row],[Monthly_Household_Income]]=4,1,0)</f>
        <v>0</v>
      </c>
      <c r="CE817">
        <f>IF(Table13[[#This Row],[Monthly_Household_Income]]=5,1,0)</f>
        <v>0</v>
      </c>
      <c r="CF817">
        <f>IF(Table13[[#This Row],[Monthly_Household_Income]]=6,1,0)</f>
        <v>0</v>
      </c>
      <c r="CG817">
        <f>IF(Table13[[#This Row],[Monthly_Household_Income]]=7,1,0)</f>
        <v>0</v>
      </c>
      <c r="CH817">
        <f>IF(Table13[[#This Row],[Monthly_Household_Income]]=8,1,0)</f>
        <v>0</v>
      </c>
      <c r="CI817">
        <f>IF(Table13[[#This Row],[Monthly_Household_Income]]=9,1,0)</f>
        <v>0</v>
      </c>
      <c r="CJ817">
        <f>IF(Table13[[#This Row],[Monthly_Household_Income]]=98,1,0)</f>
        <v>0</v>
      </c>
    </row>
    <row r="818" spans="1:88">
      <c r="A818">
        <v>2915</v>
      </c>
      <c r="B818" s="1">
        <v>42974</v>
      </c>
      <c r="C818" t="s">
        <v>35</v>
      </c>
      <c r="D818">
        <v>7</v>
      </c>
      <c r="E818">
        <v>7</v>
      </c>
      <c r="F818">
        <v>6</v>
      </c>
      <c r="G818">
        <v>6</v>
      </c>
      <c r="H818">
        <v>8</v>
      </c>
      <c r="I818">
        <v>7</v>
      </c>
      <c r="J818" t="s">
        <v>15</v>
      </c>
      <c r="K818">
        <v>7</v>
      </c>
      <c r="L818">
        <v>6</v>
      </c>
      <c r="M818">
        <v>8</v>
      </c>
      <c r="N818">
        <v>8</v>
      </c>
      <c r="O818">
        <v>7</v>
      </c>
      <c r="P818">
        <v>8</v>
      </c>
      <c r="Q818">
        <v>6</v>
      </c>
      <c r="R818">
        <v>7</v>
      </c>
      <c r="S818">
        <v>6</v>
      </c>
      <c r="T818">
        <v>8</v>
      </c>
      <c r="U818">
        <v>7</v>
      </c>
      <c r="V818">
        <v>7</v>
      </c>
      <c r="W818">
        <v>6</v>
      </c>
      <c r="X818">
        <v>8</v>
      </c>
      <c r="Y818">
        <v>7</v>
      </c>
      <c r="Z818">
        <v>7</v>
      </c>
      <c r="AA818">
        <v>6</v>
      </c>
      <c r="AB818">
        <v>8</v>
      </c>
      <c r="AC818">
        <v>1</v>
      </c>
      <c r="AD818">
        <f>IF(Table13[[#This Row],[payment]]=1,1,0)</f>
        <v>1</v>
      </c>
      <c r="AE818">
        <f>IF(Table13[[#This Row],[payment]]=2,1,0)</f>
        <v>0</v>
      </c>
      <c r="AF818">
        <f>IF(Table13[[#This Row],[payment]]=3,1,0)</f>
        <v>0</v>
      </c>
      <c r="AG818">
        <v>6</v>
      </c>
      <c r="AH818">
        <f>IF(Table13[[#This Row],[method_payment]]=1,1,0)</f>
        <v>0</v>
      </c>
      <c r="AI818">
        <f>IF(Table13[[#This Row],[method_payment]]=2,1,0)</f>
        <v>0</v>
      </c>
      <c r="AJ818">
        <f>IF(Table13[[#This Row],[method_payment]]=3,1,0)</f>
        <v>0</v>
      </c>
      <c r="AK818">
        <f>IF(Table13[[#This Row],[method_payment]]=5,1,0)</f>
        <v>0</v>
      </c>
      <c r="AL818">
        <f>IF(Table13[[#This Row],[method_payment]]=6,1,0)</f>
        <v>1</v>
      </c>
      <c r="AM818" t="s">
        <v>16</v>
      </c>
      <c r="AN818" t="s">
        <v>16</v>
      </c>
      <c r="AO818">
        <v>2</v>
      </c>
      <c r="AP818" s="2">
        <v>204.13</v>
      </c>
      <c r="AQ818" s="3">
        <f>IF(AND(Table13[[#This Row],[Average_amount_spent_per_visit_last_3_months]]&gt;=1,Table13[[#This Row],[Average_amount_spent_per_visit_last_3_months]]&lt;=999),1,0)</f>
        <v>1</v>
      </c>
      <c r="AR818" s="3">
        <f>IF(AND(Table13[[#This Row],[Average_amount_spent_per_visit_last_3_months]]&gt;=1000,Table13[[#This Row],[Average_amount_spent_per_visit_last_3_months]]&lt;=6700),1,0)</f>
        <v>0</v>
      </c>
      <c r="AS818">
        <v>2</v>
      </c>
      <c r="AT818">
        <v>41</v>
      </c>
      <c r="AU818">
        <f>IF(AND(Table13[[#This Row],[Age]]&gt;=18,Table13[[#This Row],[Age]]&lt;=25),1,0)</f>
        <v>0</v>
      </c>
      <c r="AV818">
        <f>IF(AND(Table13[[#This Row],[Age]]&gt;=26,Table13[[#This Row],[Age]]&lt;=35),1,0)</f>
        <v>0</v>
      </c>
      <c r="AW818">
        <f>IF(AND(Table13[[#This Row],[Age]]&gt;=36,Table13[[#This Row],[Age]]&lt;=45),1,0)</f>
        <v>1</v>
      </c>
      <c r="AX818">
        <f>IF(AND(Table13[[#This Row],[Age]]&gt;=46,Table13[[#This Row],[Age]]&lt;=55),1,0)</f>
        <v>0</v>
      </c>
      <c r="AY818">
        <f>IF(AND(Table13[[#This Row],[Age]]&gt;=56,Table13[[#This Row],[Age]]&lt;=67),1,0)</f>
        <v>0</v>
      </c>
      <c r="AZ818" t="s">
        <v>25</v>
      </c>
      <c r="BA818">
        <f>IF(Table13[[#This Row],[Marital Status]]="Married",1,0)</f>
        <v>1</v>
      </c>
      <c r="BB818">
        <f>IF(Table13[[#This Row],[Marital Status]]="Single",1,0)</f>
        <v>0</v>
      </c>
      <c r="BC818" t="s">
        <v>27</v>
      </c>
      <c r="BD818">
        <f>IF(Table13[[#This Row],[gender]]="Male",1,0)</f>
        <v>1</v>
      </c>
      <c r="BE818">
        <f>IF(Table13[[#This Row],[gender]]="Female",1,0)</f>
        <v>0</v>
      </c>
      <c r="BF818" t="s">
        <v>23</v>
      </c>
      <c r="BG818">
        <f>IF(Table13[[#This Row],[Highest level of Education]]="Did not attend school",1,0)</f>
        <v>0</v>
      </c>
      <c r="BH818">
        <f>IF(Table13[[#This Row],[Highest level of Education]]="K12 completed",1,0)</f>
        <v>0</v>
      </c>
      <c r="BI818">
        <f>IF(Table13[[#This Row],[Highest level of Education]]="High School Completed",1,0)</f>
        <v>0</v>
      </c>
      <c r="BJ818">
        <f>IF(Table13[[#This Row],[Highest level of Education]]="Technical Diploma/Partially completed College",1,0)</f>
        <v>1</v>
      </c>
      <c r="BK818">
        <f>IF(Table13[[#This Row],[Highest level of Education]]="University/College Degree",1,0)</f>
        <v>0</v>
      </c>
      <c r="BL818">
        <f>IF(Table13[[#This Row],[Highest level of Education]]="Post-graduate education",1,0)</f>
        <v>0</v>
      </c>
      <c r="BM818">
        <v>2</v>
      </c>
      <c r="BN818">
        <v>1</v>
      </c>
      <c r="BO818">
        <v>4</v>
      </c>
      <c r="BP818">
        <f>IF(Table13[[#This Row],[Monthly_Income 1_5500 2_8000 3_11000 4_15000 5_20000 6_27000 7_35000 8_5000 9_51000 98_0]]=1,1,0)</f>
        <v>0</v>
      </c>
      <c r="BQ818">
        <f>IF(Table13[[#This Row],[Monthly_Income 1_5500 2_8000 3_11000 4_15000 5_20000 6_27000 7_35000 8_5000 9_51000 98_0]]=2,1,0)</f>
        <v>0</v>
      </c>
      <c r="BR818">
        <f>IF(Table13[[#This Row],[Monthly_Income 1_5500 2_8000 3_11000 4_15000 5_20000 6_27000 7_35000 8_5000 9_51000 98_0]]=3,1,0)</f>
        <v>0</v>
      </c>
      <c r="BS818">
        <f>IF(Table13[[#This Row],[Monthly_Income 1_5500 2_8000 3_11000 4_15000 5_20000 6_27000 7_35000 8_5000 9_51000 98_0]]=4,1,0)</f>
        <v>1</v>
      </c>
      <c r="BT818">
        <f>IF(Table13[[#This Row],[Monthly_Income 1_5500 2_8000 3_11000 4_15000 5_20000 6_27000 7_35000 8_5000 9_51000 98_0]]=5,1,0)</f>
        <v>0</v>
      </c>
      <c r="BU818">
        <f>IF(Table13[[#This Row],[Monthly_Income 1_5500 2_8000 3_11000 4_15000 5_20000 6_27000 7_35000 8_5000 9_51000 98_0]]=6,1,0)</f>
        <v>0</v>
      </c>
      <c r="BV818">
        <f>IF(Table13[[#This Row],[Monthly_Income 1_5500 2_8000 3_11000 4_15000 5_20000 6_27000 7_35000 8_5000 9_51000 98_0]]=7,1,0)</f>
        <v>0</v>
      </c>
      <c r="BW818">
        <f>IF(Table13[[#This Row],[Monthly_Income 1_5500 2_8000 3_11000 4_15000 5_20000 6_27000 7_35000 8_5000 9_51000 98_0]]=8,1,0)</f>
        <v>0</v>
      </c>
      <c r="BX818">
        <f>IF(Table13[[#This Row],[Monthly_Income 1_5500 2_8000 3_11000 4_15000 5_20000 6_27000 7_35000 8_5000 9_51000 98_0]]=9,1,0)</f>
        <v>0</v>
      </c>
      <c r="BY818">
        <f>IF(Table13[[#This Row],[Monthly_Income 1_5500 2_8000 3_11000 4_15000 5_20000 6_27000 7_35000 8_5000 9_51000 98_0]]=98,1,0)</f>
        <v>0</v>
      </c>
      <c r="BZ818">
        <v>4</v>
      </c>
      <c r="CA818">
        <f>IF(Table13[[#This Row],[Monthly_Household_Income]]=1,1,0)</f>
        <v>0</v>
      </c>
      <c r="CB818">
        <f>IF(Table13[[#This Row],[Monthly_Household_Income]]=2,1,0)</f>
        <v>0</v>
      </c>
      <c r="CC818">
        <f>IF(Table13[[#This Row],[Monthly_Household_Income]]=3,1,0)</f>
        <v>0</v>
      </c>
      <c r="CD818">
        <f>IF(Table13[[#This Row],[Monthly_Household_Income]]=4,1,0)</f>
        <v>1</v>
      </c>
      <c r="CE818">
        <f>IF(Table13[[#This Row],[Monthly_Household_Income]]=5,1,0)</f>
        <v>0</v>
      </c>
      <c r="CF818">
        <f>IF(Table13[[#This Row],[Monthly_Household_Income]]=6,1,0)</f>
        <v>0</v>
      </c>
      <c r="CG818">
        <f>IF(Table13[[#This Row],[Monthly_Household_Income]]=7,1,0)</f>
        <v>0</v>
      </c>
      <c r="CH818">
        <f>IF(Table13[[#This Row],[Monthly_Household_Income]]=8,1,0)</f>
        <v>0</v>
      </c>
      <c r="CI818">
        <f>IF(Table13[[#This Row],[Monthly_Household_Income]]=9,1,0)</f>
        <v>0</v>
      </c>
      <c r="CJ818">
        <f>IF(Table13[[#This Row],[Monthly_Household_Income]]=98,1,0)</f>
        <v>0</v>
      </c>
    </row>
    <row r="819" spans="1:88">
      <c r="A819">
        <v>2919</v>
      </c>
      <c r="B819" s="1">
        <v>43161</v>
      </c>
      <c r="C819" t="s">
        <v>31</v>
      </c>
      <c r="D819">
        <v>8</v>
      </c>
      <c r="E819">
        <v>8</v>
      </c>
      <c r="F819">
        <v>7</v>
      </c>
      <c r="G819">
        <v>7</v>
      </c>
      <c r="H819">
        <v>7</v>
      </c>
      <c r="I819">
        <v>7</v>
      </c>
      <c r="J819" t="s">
        <v>15</v>
      </c>
      <c r="K819">
        <v>8</v>
      </c>
      <c r="L819">
        <v>9</v>
      </c>
      <c r="M819">
        <v>7</v>
      </c>
      <c r="N819">
        <v>9</v>
      </c>
      <c r="O819">
        <v>7</v>
      </c>
      <c r="P819">
        <v>9</v>
      </c>
      <c r="Q819">
        <v>6</v>
      </c>
      <c r="R819">
        <v>7</v>
      </c>
      <c r="S819">
        <v>9</v>
      </c>
      <c r="T819">
        <v>7</v>
      </c>
      <c r="U819">
        <v>9</v>
      </c>
      <c r="V819">
        <v>8</v>
      </c>
      <c r="W819">
        <v>8</v>
      </c>
      <c r="X819">
        <v>8</v>
      </c>
      <c r="Y819">
        <v>9</v>
      </c>
      <c r="Z819">
        <v>9</v>
      </c>
      <c r="AA819">
        <v>7</v>
      </c>
      <c r="AB819">
        <v>7</v>
      </c>
      <c r="AC819">
        <v>2</v>
      </c>
      <c r="AD819">
        <f>IF(Table13[[#This Row],[payment]]=1,1,0)</f>
        <v>0</v>
      </c>
      <c r="AE819">
        <f>IF(Table13[[#This Row],[payment]]=2,1,0)</f>
        <v>1</v>
      </c>
      <c r="AF819">
        <f>IF(Table13[[#This Row],[payment]]=3,1,0)</f>
        <v>0</v>
      </c>
      <c r="AG819">
        <v>2</v>
      </c>
      <c r="AH819">
        <f>IF(Table13[[#This Row],[method_payment]]=1,1,0)</f>
        <v>0</v>
      </c>
      <c r="AI819">
        <f>IF(Table13[[#This Row],[method_payment]]=2,1,0)</f>
        <v>1</v>
      </c>
      <c r="AJ819">
        <f>IF(Table13[[#This Row],[method_payment]]=3,1,0)</f>
        <v>0</v>
      </c>
      <c r="AK819">
        <f>IF(Table13[[#This Row],[method_payment]]=5,1,0)</f>
        <v>0</v>
      </c>
      <c r="AL819">
        <f>IF(Table13[[#This Row],[method_payment]]=6,1,0)</f>
        <v>0</v>
      </c>
      <c r="AM819" t="s">
        <v>16</v>
      </c>
      <c r="AN819" t="s">
        <v>16</v>
      </c>
      <c r="AO819">
        <v>2</v>
      </c>
      <c r="AP819" s="2">
        <v>248.41</v>
      </c>
      <c r="AQ819" s="3">
        <f>IF(AND(Table13[[#This Row],[Average_amount_spent_per_visit_last_3_months]]&gt;=1,Table13[[#This Row],[Average_amount_spent_per_visit_last_3_months]]&lt;=999),1,0)</f>
        <v>1</v>
      </c>
      <c r="AR819" s="3">
        <f>IF(AND(Table13[[#This Row],[Average_amount_spent_per_visit_last_3_months]]&gt;=1000,Table13[[#This Row],[Average_amount_spent_per_visit_last_3_months]]&lt;=6700),1,0)</f>
        <v>0</v>
      </c>
      <c r="AS819">
        <v>1</v>
      </c>
      <c r="AT819">
        <v>43</v>
      </c>
      <c r="AU819">
        <f>IF(AND(Table13[[#This Row],[Age]]&gt;=18,Table13[[#This Row],[Age]]&lt;=25),1,0)</f>
        <v>0</v>
      </c>
      <c r="AV819">
        <f>IF(AND(Table13[[#This Row],[Age]]&gt;=26,Table13[[#This Row],[Age]]&lt;=35),1,0)</f>
        <v>0</v>
      </c>
      <c r="AW819">
        <f>IF(AND(Table13[[#This Row],[Age]]&gt;=36,Table13[[#This Row],[Age]]&lt;=45),1,0)</f>
        <v>1</v>
      </c>
      <c r="AX819">
        <f>IF(AND(Table13[[#This Row],[Age]]&gt;=46,Table13[[#This Row],[Age]]&lt;=55),1,0)</f>
        <v>0</v>
      </c>
      <c r="AY819">
        <f>IF(AND(Table13[[#This Row],[Age]]&gt;=56,Table13[[#This Row],[Age]]&lt;=67),1,0)</f>
        <v>0</v>
      </c>
      <c r="AZ819" t="s">
        <v>25</v>
      </c>
      <c r="BA819">
        <f>IF(Table13[[#This Row],[Marital Status]]="Married",1,0)</f>
        <v>1</v>
      </c>
      <c r="BB819">
        <f>IF(Table13[[#This Row],[Marital Status]]="Single",1,0)</f>
        <v>0</v>
      </c>
      <c r="BC819" t="s">
        <v>28</v>
      </c>
      <c r="BD819">
        <f>IF(Table13[[#This Row],[gender]]="Male",1,0)</f>
        <v>0</v>
      </c>
      <c r="BE819">
        <f>IF(Table13[[#This Row],[gender]]="Female",1,0)</f>
        <v>1</v>
      </c>
      <c r="BF819" t="s">
        <v>20</v>
      </c>
      <c r="BG819">
        <f>IF(Table13[[#This Row],[Highest level of Education]]="Did not attend school",1,0)</f>
        <v>0</v>
      </c>
      <c r="BH819">
        <f>IF(Table13[[#This Row],[Highest level of Education]]="K12 completed",1,0)</f>
        <v>0</v>
      </c>
      <c r="BI819">
        <f>IF(Table13[[#This Row],[Highest level of Education]]="High School Completed",1,0)</f>
        <v>1</v>
      </c>
      <c r="BJ819">
        <f>IF(Table13[[#This Row],[Highest level of Education]]="Technical Diploma/Partially completed College",1,0)</f>
        <v>0</v>
      </c>
      <c r="BK819">
        <f>IF(Table13[[#This Row],[Highest level of Education]]="University/College Degree",1,0)</f>
        <v>0</v>
      </c>
      <c r="BL819">
        <f>IF(Table13[[#This Row],[Highest level of Education]]="Post-graduate education",1,0)</f>
        <v>0</v>
      </c>
      <c r="BM819">
        <v>3</v>
      </c>
      <c r="BN819">
        <v>3</v>
      </c>
      <c r="BO819" t="s">
        <v>1</v>
      </c>
      <c r="BP819">
        <f>IF(Table13[[#This Row],[Monthly_Income 1_5500 2_8000 3_11000 4_15000 5_20000 6_27000 7_35000 8_5000 9_51000 98_0]]=1,1,0)</f>
        <v>0</v>
      </c>
      <c r="BQ819">
        <f>IF(Table13[[#This Row],[Monthly_Income 1_5500 2_8000 3_11000 4_15000 5_20000 6_27000 7_35000 8_5000 9_51000 98_0]]=2,1,0)</f>
        <v>0</v>
      </c>
      <c r="BR819">
        <f>IF(Table13[[#This Row],[Monthly_Income 1_5500 2_8000 3_11000 4_15000 5_20000 6_27000 7_35000 8_5000 9_51000 98_0]]=3,1,0)</f>
        <v>0</v>
      </c>
      <c r="BS819">
        <f>IF(Table13[[#This Row],[Monthly_Income 1_5500 2_8000 3_11000 4_15000 5_20000 6_27000 7_35000 8_5000 9_51000 98_0]]=4,1,0)</f>
        <v>0</v>
      </c>
      <c r="BT819">
        <f>IF(Table13[[#This Row],[Monthly_Income 1_5500 2_8000 3_11000 4_15000 5_20000 6_27000 7_35000 8_5000 9_51000 98_0]]=5,1,0)</f>
        <v>0</v>
      </c>
      <c r="BU819">
        <f>IF(Table13[[#This Row],[Monthly_Income 1_5500 2_8000 3_11000 4_15000 5_20000 6_27000 7_35000 8_5000 9_51000 98_0]]=6,1,0)</f>
        <v>0</v>
      </c>
      <c r="BV819">
        <f>IF(Table13[[#This Row],[Monthly_Income 1_5500 2_8000 3_11000 4_15000 5_20000 6_27000 7_35000 8_5000 9_51000 98_0]]=7,1,0)</f>
        <v>0</v>
      </c>
      <c r="BW819">
        <f>IF(Table13[[#This Row],[Monthly_Income 1_5500 2_8000 3_11000 4_15000 5_20000 6_27000 7_35000 8_5000 9_51000 98_0]]=8,1,0)</f>
        <v>0</v>
      </c>
      <c r="BX819">
        <f>IF(Table13[[#This Row],[Monthly_Income 1_5500 2_8000 3_11000 4_15000 5_20000 6_27000 7_35000 8_5000 9_51000 98_0]]=9,1,0)</f>
        <v>0</v>
      </c>
      <c r="BY819">
        <f>IF(Table13[[#This Row],[Monthly_Income 1_5500 2_8000 3_11000 4_15000 5_20000 6_27000 7_35000 8_5000 9_51000 98_0]]=98,1,0)</f>
        <v>0</v>
      </c>
      <c r="BZ819">
        <v>7</v>
      </c>
      <c r="CA819">
        <f>IF(Table13[[#This Row],[Monthly_Household_Income]]=1,1,0)</f>
        <v>0</v>
      </c>
      <c r="CB819">
        <f>IF(Table13[[#This Row],[Monthly_Household_Income]]=2,1,0)</f>
        <v>0</v>
      </c>
      <c r="CC819">
        <f>IF(Table13[[#This Row],[Monthly_Household_Income]]=3,1,0)</f>
        <v>0</v>
      </c>
      <c r="CD819">
        <f>IF(Table13[[#This Row],[Monthly_Household_Income]]=4,1,0)</f>
        <v>0</v>
      </c>
      <c r="CE819">
        <f>IF(Table13[[#This Row],[Monthly_Household_Income]]=5,1,0)</f>
        <v>0</v>
      </c>
      <c r="CF819">
        <f>IF(Table13[[#This Row],[Monthly_Household_Income]]=6,1,0)</f>
        <v>0</v>
      </c>
      <c r="CG819">
        <f>IF(Table13[[#This Row],[Monthly_Household_Income]]=7,1,0)</f>
        <v>1</v>
      </c>
      <c r="CH819">
        <f>IF(Table13[[#This Row],[Monthly_Household_Income]]=8,1,0)</f>
        <v>0</v>
      </c>
      <c r="CI819">
        <f>IF(Table13[[#This Row],[Monthly_Household_Income]]=9,1,0)</f>
        <v>0</v>
      </c>
      <c r="CJ819">
        <f>IF(Table13[[#This Row],[Monthly_Household_Income]]=98,1,0)</f>
        <v>0</v>
      </c>
    </row>
    <row r="820" spans="1:88">
      <c r="A820">
        <v>2922</v>
      </c>
      <c r="B820" s="1">
        <v>43253</v>
      </c>
      <c r="C820" t="s">
        <v>29</v>
      </c>
      <c r="D820">
        <v>8</v>
      </c>
      <c r="E820">
        <v>7</v>
      </c>
      <c r="F820">
        <v>8</v>
      </c>
      <c r="G820">
        <v>8</v>
      </c>
      <c r="H820">
        <v>8</v>
      </c>
      <c r="I820">
        <v>8</v>
      </c>
      <c r="J820" t="s">
        <v>15</v>
      </c>
      <c r="K820">
        <v>8</v>
      </c>
      <c r="L820">
        <v>6</v>
      </c>
      <c r="M820">
        <v>7</v>
      </c>
      <c r="N820">
        <v>6</v>
      </c>
      <c r="O820">
        <v>7</v>
      </c>
      <c r="P820">
        <v>8</v>
      </c>
      <c r="Q820">
        <v>7</v>
      </c>
      <c r="R820">
        <v>6</v>
      </c>
      <c r="S820">
        <v>8</v>
      </c>
      <c r="T820">
        <v>7</v>
      </c>
      <c r="U820">
        <v>8</v>
      </c>
      <c r="V820">
        <v>9</v>
      </c>
      <c r="W820">
        <v>7</v>
      </c>
      <c r="X820">
        <v>7</v>
      </c>
      <c r="Y820">
        <v>7</v>
      </c>
      <c r="Z820">
        <v>7</v>
      </c>
      <c r="AA820">
        <v>9</v>
      </c>
      <c r="AB820">
        <v>0</v>
      </c>
      <c r="AC820">
        <v>1</v>
      </c>
      <c r="AD820">
        <f>IF(Table13[[#This Row],[payment]]=1,1,0)</f>
        <v>1</v>
      </c>
      <c r="AE820">
        <f>IF(Table13[[#This Row],[payment]]=2,1,0)</f>
        <v>0</v>
      </c>
      <c r="AF820">
        <f>IF(Table13[[#This Row],[payment]]=3,1,0)</f>
        <v>0</v>
      </c>
      <c r="AG820">
        <v>1</v>
      </c>
      <c r="AH820">
        <f>IF(Table13[[#This Row],[method_payment]]=1,1,0)</f>
        <v>1</v>
      </c>
      <c r="AI820">
        <f>IF(Table13[[#This Row],[method_payment]]=2,1,0)</f>
        <v>0</v>
      </c>
      <c r="AJ820">
        <f>IF(Table13[[#This Row],[method_payment]]=3,1,0)</f>
        <v>0</v>
      </c>
      <c r="AK820">
        <f>IF(Table13[[#This Row],[method_payment]]=5,1,0)</f>
        <v>0</v>
      </c>
      <c r="AL820">
        <f>IF(Table13[[#This Row],[method_payment]]=6,1,0)</f>
        <v>0</v>
      </c>
      <c r="AM820" t="s">
        <v>16</v>
      </c>
      <c r="AN820" t="s">
        <v>16</v>
      </c>
      <c r="AO820">
        <v>3</v>
      </c>
      <c r="AP820" s="2">
        <v>138.33000000000001</v>
      </c>
      <c r="AQ820" s="3">
        <f>IF(AND(Table13[[#This Row],[Average_amount_spent_per_visit_last_3_months]]&gt;=1,Table13[[#This Row],[Average_amount_spent_per_visit_last_3_months]]&lt;=999),1,0)</f>
        <v>1</v>
      </c>
      <c r="AR820" s="3">
        <f>IF(AND(Table13[[#This Row],[Average_amount_spent_per_visit_last_3_months]]&gt;=1000,Table13[[#This Row],[Average_amount_spent_per_visit_last_3_months]]&lt;=6700),1,0)</f>
        <v>0</v>
      </c>
      <c r="AS820">
        <v>2</v>
      </c>
      <c r="AT820">
        <v>25</v>
      </c>
      <c r="AU820">
        <f>IF(AND(Table13[[#This Row],[Age]]&gt;=18,Table13[[#This Row],[Age]]&lt;=25),1,0)</f>
        <v>1</v>
      </c>
      <c r="AV820">
        <f>IF(AND(Table13[[#This Row],[Age]]&gt;=26,Table13[[#This Row],[Age]]&lt;=35),1,0)</f>
        <v>0</v>
      </c>
      <c r="AW820">
        <f>IF(AND(Table13[[#This Row],[Age]]&gt;=36,Table13[[#This Row],[Age]]&lt;=45),1,0)</f>
        <v>0</v>
      </c>
      <c r="AX820">
        <f>IF(AND(Table13[[#This Row],[Age]]&gt;=46,Table13[[#This Row],[Age]]&lt;=55),1,0)</f>
        <v>0</v>
      </c>
      <c r="AY820">
        <f>IF(AND(Table13[[#This Row],[Age]]&gt;=56,Table13[[#This Row],[Age]]&lt;=67),1,0)</f>
        <v>0</v>
      </c>
      <c r="AZ820" t="s">
        <v>24</v>
      </c>
      <c r="BA820">
        <f>IF(Table13[[#This Row],[Marital Status]]="Married",1,0)</f>
        <v>0</v>
      </c>
      <c r="BB820">
        <f>IF(Table13[[#This Row],[Marital Status]]="Single",1,0)</f>
        <v>1</v>
      </c>
      <c r="BC820" t="s">
        <v>27</v>
      </c>
      <c r="BD820">
        <f>IF(Table13[[#This Row],[gender]]="Male",1,0)</f>
        <v>1</v>
      </c>
      <c r="BE820">
        <f>IF(Table13[[#This Row],[gender]]="Female",1,0)</f>
        <v>0</v>
      </c>
      <c r="BF820" t="s">
        <v>23</v>
      </c>
      <c r="BG820">
        <f>IF(Table13[[#This Row],[Highest level of Education]]="Did not attend school",1,0)</f>
        <v>0</v>
      </c>
      <c r="BH820">
        <f>IF(Table13[[#This Row],[Highest level of Education]]="K12 completed",1,0)</f>
        <v>0</v>
      </c>
      <c r="BI820">
        <f>IF(Table13[[#This Row],[Highest level of Education]]="High School Completed",1,0)</f>
        <v>0</v>
      </c>
      <c r="BJ820">
        <f>IF(Table13[[#This Row],[Highest level of Education]]="Technical Diploma/Partially completed College",1,0)</f>
        <v>1</v>
      </c>
      <c r="BK820">
        <f>IF(Table13[[#This Row],[Highest level of Education]]="University/College Degree",1,0)</f>
        <v>0</v>
      </c>
      <c r="BL820">
        <f>IF(Table13[[#This Row],[Highest level of Education]]="Post-graduate education",1,0)</f>
        <v>0</v>
      </c>
      <c r="BM820">
        <v>0</v>
      </c>
      <c r="BN820">
        <v>1</v>
      </c>
      <c r="BO820">
        <v>2</v>
      </c>
      <c r="BP820">
        <f>IF(Table13[[#This Row],[Monthly_Income 1_5500 2_8000 3_11000 4_15000 5_20000 6_27000 7_35000 8_5000 9_51000 98_0]]=1,1,0)</f>
        <v>0</v>
      </c>
      <c r="BQ820">
        <f>IF(Table13[[#This Row],[Monthly_Income 1_5500 2_8000 3_11000 4_15000 5_20000 6_27000 7_35000 8_5000 9_51000 98_0]]=2,1,0)</f>
        <v>1</v>
      </c>
      <c r="BR820">
        <f>IF(Table13[[#This Row],[Monthly_Income 1_5500 2_8000 3_11000 4_15000 5_20000 6_27000 7_35000 8_5000 9_51000 98_0]]=3,1,0)</f>
        <v>0</v>
      </c>
      <c r="BS820">
        <f>IF(Table13[[#This Row],[Monthly_Income 1_5500 2_8000 3_11000 4_15000 5_20000 6_27000 7_35000 8_5000 9_51000 98_0]]=4,1,0)</f>
        <v>0</v>
      </c>
      <c r="BT820">
        <f>IF(Table13[[#This Row],[Monthly_Income 1_5500 2_8000 3_11000 4_15000 5_20000 6_27000 7_35000 8_5000 9_51000 98_0]]=5,1,0)</f>
        <v>0</v>
      </c>
      <c r="BU820">
        <f>IF(Table13[[#This Row],[Monthly_Income 1_5500 2_8000 3_11000 4_15000 5_20000 6_27000 7_35000 8_5000 9_51000 98_0]]=6,1,0)</f>
        <v>0</v>
      </c>
      <c r="BV820">
        <f>IF(Table13[[#This Row],[Monthly_Income 1_5500 2_8000 3_11000 4_15000 5_20000 6_27000 7_35000 8_5000 9_51000 98_0]]=7,1,0)</f>
        <v>0</v>
      </c>
      <c r="BW820">
        <f>IF(Table13[[#This Row],[Monthly_Income 1_5500 2_8000 3_11000 4_15000 5_20000 6_27000 7_35000 8_5000 9_51000 98_0]]=8,1,0)</f>
        <v>0</v>
      </c>
      <c r="BX820">
        <f>IF(Table13[[#This Row],[Monthly_Income 1_5500 2_8000 3_11000 4_15000 5_20000 6_27000 7_35000 8_5000 9_51000 98_0]]=9,1,0)</f>
        <v>0</v>
      </c>
      <c r="BY820">
        <f>IF(Table13[[#This Row],[Monthly_Income 1_5500 2_8000 3_11000 4_15000 5_20000 6_27000 7_35000 8_5000 9_51000 98_0]]=98,1,0)</f>
        <v>0</v>
      </c>
      <c r="BZ820">
        <v>3</v>
      </c>
      <c r="CA820">
        <f>IF(Table13[[#This Row],[Monthly_Household_Income]]=1,1,0)</f>
        <v>0</v>
      </c>
      <c r="CB820">
        <f>IF(Table13[[#This Row],[Monthly_Household_Income]]=2,1,0)</f>
        <v>0</v>
      </c>
      <c r="CC820">
        <f>IF(Table13[[#This Row],[Monthly_Household_Income]]=3,1,0)</f>
        <v>1</v>
      </c>
      <c r="CD820">
        <f>IF(Table13[[#This Row],[Monthly_Household_Income]]=4,1,0)</f>
        <v>0</v>
      </c>
      <c r="CE820">
        <f>IF(Table13[[#This Row],[Monthly_Household_Income]]=5,1,0)</f>
        <v>0</v>
      </c>
      <c r="CF820">
        <f>IF(Table13[[#This Row],[Monthly_Household_Income]]=6,1,0)</f>
        <v>0</v>
      </c>
      <c r="CG820">
        <f>IF(Table13[[#This Row],[Monthly_Household_Income]]=7,1,0)</f>
        <v>0</v>
      </c>
      <c r="CH820">
        <f>IF(Table13[[#This Row],[Monthly_Household_Income]]=8,1,0)</f>
        <v>0</v>
      </c>
      <c r="CI820">
        <f>IF(Table13[[#This Row],[Monthly_Household_Income]]=9,1,0)</f>
        <v>0</v>
      </c>
      <c r="CJ820">
        <f>IF(Table13[[#This Row],[Monthly_Household_Income]]=98,1,0)</f>
        <v>0</v>
      </c>
    </row>
    <row r="821" spans="1:88">
      <c r="A821">
        <v>2923</v>
      </c>
      <c r="B821" s="1">
        <v>43001</v>
      </c>
      <c r="C821" t="s">
        <v>35</v>
      </c>
      <c r="D821">
        <v>8</v>
      </c>
      <c r="E821">
        <v>10</v>
      </c>
      <c r="F821">
        <v>10</v>
      </c>
      <c r="G821">
        <v>9</v>
      </c>
      <c r="H821">
        <v>9</v>
      </c>
      <c r="I821">
        <v>7</v>
      </c>
      <c r="J821" t="s">
        <v>15</v>
      </c>
      <c r="K821">
        <v>9</v>
      </c>
      <c r="L821">
        <v>7</v>
      </c>
      <c r="M821">
        <v>7</v>
      </c>
      <c r="N821">
        <v>8</v>
      </c>
      <c r="O821">
        <v>9</v>
      </c>
      <c r="P821">
        <v>8</v>
      </c>
      <c r="Q821">
        <v>8</v>
      </c>
      <c r="R821">
        <v>10</v>
      </c>
      <c r="S821">
        <v>9</v>
      </c>
      <c r="T821">
        <v>10</v>
      </c>
      <c r="U821">
        <v>10</v>
      </c>
      <c r="V821">
        <v>9</v>
      </c>
      <c r="W821">
        <v>8</v>
      </c>
      <c r="X821">
        <v>8</v>
      </c>
      <c r="Y821">
        <v>7</v>
      </c>
      <c r="Z821">
        <v>7</v>
      </c>
      <c r="AA821">
        <v>7</v>
      </c>
      <c r="AB821">
        <v>9</v>
      </c>
      <c r="AC821">
        <v>2</v>
      </c>
      <c r="AD821">
        <f>IF(Table13[[#This Row],[payment]]=1,1,0)</f>
        <v>0</v>
      </c>
      <c r="AE821">
        <f>IF(Table13[[#This Row],[payment]]=2,1,0)</f>
        <v>1</v>
      </c>
      <c r="AF821">
        <f>IF(Table13[[#This Row],[payment]]=3,1,0)</f>
        <v>0</v>
      </c>
      <c r="AG821">
        <v>6</v>
      </c>
      <c r="AH821">
        <f>IF(Table13[[#This Row],[method_payment]]=1,1,0)</f>
        <v>0</v>
      </c>
      <c r="AI821">
        <f>IF(Table13[[#This Row],[method_payment]]=2,1,0)</f>
        <v>0</v>
      </c>
      <c r="AJ821">
        <f>IF(Table13[[#This Row],[method_payment]]=3,1,0)</f>
        <v>0</v>
      </c>
      <c r="AK821">
        <f>IF(Table13[[#This Row],[method_payment]]=5,1,0)</f>
        <v>0</v>
      </c>
      <c r="AL821">
        <f>IF(Table13[[#This Row],[method_payment]]=6,1,0)</f>
        <v>1</v>
      </c>
      <c r="AM821" t="s">
        <v>16</v>
      </c>
      <c r="AN821" t="s">
        <v>16</v>
      </c>
      <c r="AO821">
        <v>5</v>
      </c>
      <c r="AP821" s="2">
        <v>219.17</v>
      </c>
      <c r="AQ821" s="3">
        <f>IF(AND(Table13[[#This Row],[Average_amount_spent_per_visit_last_3_months]]&gt;=1,Table13[[#This Row],[Average_amount_spent_per_visit_last_3_months]]&lt;=999),1,0)</f>
        <v>1</v>
      </c>
      <c r="AR821" s="3">
        <f>IF(AND(Table13[[#This Row],[Average_amount_spent_per_visit_last_3_months]]&gt;=1000,Table13[[#This Row],[Average_amount_spent_per_visit_last_3_months]]&lt;=6700),1,0)</f>
        <v>0</v>
      </c>
      <c r="AS821">
        <v>2</v>
      </c>
      <c r="AT821">
        <v>29</v>
      </c>
      <c r="AU821">
        <f>IF(AND(Table13[[#This Row],[Age]]&gt;=18,Table13[[#This Row],[Age]]&lt;=25),1,0)</f>
        <v>0</v>
      </c>
      <c r="AV821">
        <f>IF(AND(Table13[[#This Row],[Age]]&gt;=26,Table13[[#This Row],[Age]]&lt;=35),1,0)</f>
        <v>1</v>
      </c>
      <c r="AW821">
        <f>IF(AND(Table13[[#This Row],[Age]]&gt;=36,Table13[[#This Row],[Age]]&lt;=45),1,0)</f>
        <v>0</v>
      </c>
      <c r="AX821">
        <f>IF(AND(Table13[[#This Row],[Age]]&gt;=46,Table13[[#This Row],[Age]]&lt;=55),1,0)</f>
        <v>0</v>
      </c>
      <c r="AY821">
        <f>IF(AND(Table13[[#This Row],[Age]]&gt;=56,Table13[[#This Row],[Age]]&lt;=67),1,0)</f>
        <v>0</v>
      </c>
      <c r="AZ821" t="s">
        <v>24</v>
      </c>
      <c r="BA821">
        <f>IF(Table13[[#This Row],[Marital Status]]="Married",1,0)</f>
        <v>0</v>
      </c>
      <c r="BB821">
        <f>IF(Table13[[#This Row],[Marital Status]]="Single",1,0)</f>
        <v>1</v>
      </c>
      <c r="BC821" t="s">
        <v>27</v>
      </c>
      <c r="BD821">
        <f>IF(Table13[[#This Row],[gender]]="Male",1,0)</f>
        <v>1</v>
      </c>
      <c r="BE821">
        <f>IF(Table13[[#This Row],[gender]]="Female",1,0)</f>
        <v>0</v>
      </c>
      <c r="BF821" t="s">
        <v>23</v>
      </c>
      <c r="BG821">
        <f>IF(Table13[[#This Row],[Highest level of Education]]="Did not attend school",1,0)</f>
        <v>0</v>
      </c>
      <c r="BH821">
        <f>IF(Table13[[#This Row],[Highest level of Education]]="K12 completed",1,0)</f>
        <v>0</v>
      </c>
      <c r="BI821">
        <f>IF(Table13[[#This Row],[Highest level of Education]]="High School Completed",1,0)</f>
        <v>0</v>
      </c>
      <c r="BJ821">
        <f>IF(Table13[[#This Row],[Highest level of Education]]="Technical Diploma/Partially completed College",1,0)</f>
        <v>1</v>
      </c>
      <c r="BK821">
        <f>IF(Table13[[#This Row],[Highest level of Education]]="University/College Degree",1,0)</f>
        <v>0</v>
      </c>
      <c r="BL821">
        <f>IF(Table13[[#This Row],[Highest level of Education]]="Post-graduate education",1,0)</f>
        <v>0</v>
      </c>
      <c r="BM821">
        <v>0</v>
      </c>
      <c r="BN821">
        <v>1</v>
      </c>
      <c r="BO821">
        <v>2</v>
      </c>
      <c r="BP821">
        <f>IF(Table13[[#This Row],[Monthly_Income 1_5500 2_8000 3_11000 4_15000 5_20000 6_27000 7_35000 8_5000 9_51000 98_0]]=1,1,0)</f>
        <v>0</v>
      </c>
      <c r="BQ821">
        <f>IF(Table13[[#This Row],[Monthly_Income 1_5500 2_8000 3_11000 4_15000 5_20000 6_27000 7_35000 8_5000 9_51000 98_0]]=2,1,0)</f>
        <v>1</v>
      </c>
      <c r="BR821">
        <f>IF(Table13[[#This Row],[Monthly_Income 1_5500 2_8000 3_11000 4_15000 5_20000 6_27000 7_35000 8_5000 9_51000 98_0]]=3,1,0)</f>
        <v>0</v>
      </c>
      <c r="BS821">
        <f>IF(Table13[[#This Row],[Monthly_Income 1_5500 2_8000 3_11000 4_15000 5_20000 6_27000 7_35000 8_5000 9_51000 98_0]]=4,1,0)</f>
        <v>0</v>
      </c>
      <c r="BT821">
        <f>IF(Table13[[#This Row],[Monthly_Income 1_5500 2_8000 3_11000 4_15000 5_20000 6_27000 7_35000 8_5000 9_51000 98_0]]=5,1,0)</f>
        <v>0</v>
      </c>
      <c r="BU821">
        <f>IF(Table13[[#This Row],[Monthly_Income 1_5500 2_8000 3_11000 4_15000 5_20000 6_27000 7_35000 8_5000 9_51000 98_0]]=6,1,0)</f>
        <v>0</v>
      </c>
      <c r="BV821">
        <f>IF(Table13[[#This Row],[Monthly_Income 1_5500 2_8000 3_11000 4_15000 5_20000 6_27000 7_35000 8_5000 9_51000 98_0]]=7,1,0)</f>
        <v>0</v>
      </c>
      <c r="BW821">
        <f>IF(Table13[[#This Row],[Monthly_Income 1_5500 2_8000 3_11000 4_15000 5_20000 6_27000 7_35000 8_5000 9_51000 98_0]]=8,1,0)</f>
        <v>0</v>
      </c>
      <c r="BX821">
        <f>IF(Table13[[#This Row],[Monthly_Income 1_5500 2_8000 3_11000 4_15000 5_20000 6_27000 7_35000 8_5000 9_51000 98_0]]=9,1,0)</f>
        <v>0</v>
      </c>
      <c r="BY821">
        <f>IF(Table13[[#This Row],[Monthly_Income 1_5500 2_8000 3_11000 4_15000 5_20000 6_27000 7_35000 8_5000 9_51000 98_0]]=98,1,0)</f>
        <v>0</v>
      </c>
      <c r="BZ821">
        <v>7</v>
      </c>
      <c r="CA821">
        <f>IF(Table13[[#This Row],[Monthly_Household_Income]]=1,1,0)</f>
        <v>0</v>
      </c>
      <c r="CB821">
        <f>IF(Table13[[#This Row],[Monthly_Household_Income]]=2,1,0)</f>
        <v>0</v>
      </c>
      <c r="CC821">
        <f>IF(Table13[[#This Row],[Monthly_Household_Income]]=3,1,0)</f>
        <v>0</v>
      </c>
      <c r="CD821">
        <f>IF(Table13[[#This Row],[Monthly_Household_Income]]=4,1,0)</f>
        <v>0</v>
      </c>
      <c r="CE821">
        <f>IF(Table13[[#This Row],[Monthly_Household_Income]]=5,1,0)</f>
        <v>0</v>
      </c>
      <c r="CF821">
        <f>IF(Table13[[#This Row],[Monthly_Household_Income]]=6,1,0)</f>
        <v>0</v>
      </c>
      <c r="CG821">
        <f>IF(Table13[[#This Row],[Monthly_Household_Income]]=7,1,0)</f>
        <v>1</v>
      </c>
      <c r="CH821">
        <f>IF(Table13[[#This Row],[Monthly_Household_Income]]=8,1,0)</f>
        <v>0</v>
      </c>
      <c r="CI821">
        <f>IF(Table13[[#This Row],[Monthly_Household_Income]]=9,1,0)</f>
        <v>0</v>
      </c>
      <c r="CJ821">
        <f>IF(Table13[[#This Row],[Monthly_Household_Income]]=98,1,0)</f>
        <v>0</v>
      </c>
    </row>
    <row r="822" spans="1:88">
      <c r="A822">
        <v>2931</v>
      </c>
      <c r="B822" s="1">
        <v>43222</v>
      </c>
      <c r="C822" t="s">
        <v>32</v>
      </c>
      <c r="D822">
        <v>9</v>
      </c>
      <c r="E822">
        <v>9</v>
      </c>
      <c r="F822">
        <v>9</v>
      </c>
      <c r="G822">
        <v>9</v>
      </c>
      <c r="H822">
        <v>10</v>
      </c>
      <c r="I822">
        <v>8</v>
      </c>
      <c r="J822" t="s">
        <v>15</v>
      </c>
      <c r="K822">
        <v>8</v>
      </c>
      <c r="L822">
        <v>10</v>
      </c>
      <c r="M822">
        <v>9</v>
      </c>
      <c r="N822">
        <v>9</v>
      </c>
      <c r="O822">
        <v>10</v>
      </c>
      <c r="P822">
        <v>8</v>
      </c>
      <c r="Q822">
        <v>10</v>
      </c>
      <c r="R822">
        <v>8</v>
      </c>
      <c r="S822">
        <v>9</v>
      </c>
      <c r="T822">
        <v>8</v>
      </c>
      <c r="U822">
        <v>10</v>
      </c>
      <c r="V822">
        <v>8</v>
      </c>
      <c r="W822">
        <v>9</v>
      </c>
      <c r="X822">
        <v>9</v>
      </c>
      <c r="Y822">
        <v>10</v>
      </c>
      <c r="Z822">
        <v>8</v>
      </c>
      <c r="AA822">
        <v>8</v>
      </c>
      <c r="AB822">
        <v>9</v>
      </c>
      <c r="AC822">
        <v>2</v>
      </c>
      <c r="AD822">
        <f>IF(Table13[[#This Row],[payment]]=1,1,0)</f>
        <v>0</v>
      </c>
      <c r="AE822">
        <f>IF(Table13[[#This Row],[payment]]=2,1,0)</f>
        <v>1</v>
      </c>
      <c r="AF822">
        <f>IF(Table13[[#This Row],[payment]]=3,1,0)</f>
        <v>0</v>
      </c>
      <c r="AG822">
        <v>1</v>
      </c>
      <c r="AH822">
        <f>IF(Table13[[#This Row],[method_payment]]=1,1,0)</f>
        <v>1</v>
      </c>
      <c r="AI822">
        <f>IF(Table13[[#This Row],[method_payment]]=2,1,0)</f>
        <v>0</v>
      </c>
      <c r="AJ822">
        <f>IF(Table13[[#This Row],[method_payment]]=3,1,0)</f>
        <v>0</v>
      </c>
      <c r="AK822">
        <f>IF(Table13[[#This Row],[method_payment]]=5,1,0)</f>
        <v>0</v>
      </c>
      <c r="AL822">
        <f>IF(Table13[[#This Row],[method_payment]]=6,1,0)</f>
        <v>0</v>
      </c>
      <c r="AM822" t="s">
        <v>16</v>
      </c>
      <c r="AN822" t="s">
        <v>16</v>
      </c>
      <c r="AO822">
        <v>1</v>
      </c>
      <c r="AP822" s="2">
        <v>560.4</v>
      </c>
      <c r="AQ822" s="3">
        <f>IF(AND(Table13[[#This Row],[Average_amount_spent_per_visit_last_3_months]]&gt;=1,Table13[[#This Row],[Average_amount_spent_per_visit_last_3_months]]&lt;=999),1,0)</f>
        <v>1</v>
      </c>
      <c r="AR822" s="3">
        <f>IF(AND(Table13[[#This Row],[Average_amount_spent_per_visit_last_3_months]]&gt;=1000,Table13[[#This Row],[Average_amount_spent_per_visit_last_3_months]]&lt;=6700),1,0)</f>
        <v>0</v>
      </c>
      <c r="AS822">
        <v>3</v>
      </c>
      <c r="AT822">
        <v>29</v>
      </c>
      <c r="AU822">
        <f>IF(AND(Table13[[#This Row],[Age]]&gt;=18,Table13[[#This Row],[Age]]&lt;=25),1,0)</f>
        <v>0</v>
      </c>
      <c r="AV822">
        <f>IF(AND(Table13[[#This Row],[Age]]&gt;=26,Table13[[#This Row],[Age]]&lt;=35),1,0)</f>
        <v>1</v>
      </c>
      <c r="AW822">
        <f>IF(AND(Table13[[#This Row],[Age]]&gt;=36,Table13[[#This Row],[Age]]&lt;=45),1,0)</f>
        <v>0</v>
      </c>
      <c r="AX822">
        <f>IF(AND(Table13[[#This Row],[Age]]&gt;=46,Table13[[#This Row],[Age]]&lt;=55),1,0)</f>
        <v>0</v>
      </c>
      <c r="AY822">
        <f>IF(AND(Table13[[#This Row],[Age]]&gt;=56,Table13[[#This Row],[Age]]&lt;=67),1,0)</f>
        <v>0</v>
      </c>
      <c r="AZ822" t="s">
        <v>25</v>
      </c>
      <c r="BA822">
        <f>IF(Table13[[#This Row],[Marital Status]]="Married",1,0)</f>
        <v>1</v>
      </c>
      <c r="BB822">
        <f>IF(Table13[[#This Row],[Marital Status]]="Single",1,0)</f>
        <v>0</v>
      </c>
      <c r="BC822" t="s">
        <v>27</v>
      </c>
      <c r="BD822">
        <f>IF(Table13[[#This Row],[gender]]="Male",1,0)</f>
        <v>1</v>
      </c>
      <c r="BE822">
        <f>IF(Table13[[#This Row],[gender]]="Female",1,0)</f>
        <v>0</v>
      </c>
      <c r="BF822" t="s">
        <v>19</v>
      </c>
      <c r="BG822">
        <f>IF(Table13[[#This Row],[Highest level of Education]]="Did not attend school",1,0)</f>
        <v>0</v>
      </c>
      <c r="BH822">
        <f>IF(Table13[[#This Row],[Highest level of Education]]="K12 completed",1,0)</f>
        <v>0</v>
      </c>
      <c r="BI822">
        <f>IF(Table13[[#This Row],[Highest level of Education]]="High School Completed",1,0)</f>
        <v>0</v>
      </c>
      <c r="BJ822">
        <f>IF(Table13[[#This Row],[Highest level of Education]]="Technical Diploma/Partially completed College",1,0)</f>
        <v>0</v>
      </c>
      <c r="BK822">
        <f>IF(Table13[[#This Row],[Highest level of Education]]="University/College Degree",1,0)</f>
        <v>1</v>
      </c>
      <c r="BL822">
        <f>IF(Table13[[#This Row],[Highest level of Education]]="Post-graduate education",1,0)</f>
        <v>0</v>
      </c>
      <c r="BM822">
        <v>3</v>
      </c>
      <c r="BN822">
        <v>1</v>
      </c>
      <c r="BO822">
        <v>4</v>
      </c>
      <c r="BP822">
        <f>IF(Table13[[#This Row],[Monthly_Income 1_5500 2_8000 3_11000 4_15000 5_20000 6_27000 7_35000 8_5000 9_51000 98_0]]=1,1,0)</f>
        <v>0</v>
      </c>
      <c r="BQ822">
        <f>IF(Table13[[#This Row],[Monthly_Income 1_5500 2_8000 3_11000 4_15000 5_20000 6_27000 7_35000 8_5000 9_51000 98_0]]=2,1,0)</f>
        <v>0</v>
      </c>
      <c r="BR822">
        <f>IF(Table13[[#This Row],[Monthly_Income 1_5500 2_8000 3_11000 4_15000 5_20000 6_27000 7_35000 8_5000 9_51000 98_0]]=3,1,0)</f>
        <v>0</v>
      </c>
      <c r="BS822">
        <f>IF(Table13[[#This Row],[Monthly_Income 1_5500 2_8000 3_11000 4_15000 5_20000 6_27000 7_35000 8_5000 9_51000 98_0]]=4,1,0)</f>
        <v>1</v>
      </c>
      <c r="BT822">
        <f>IF(Table13[[#This Row],[Monthly_Income 1_5500 2_8000 3_11000 4_15000 5_20000 6_27000 7_35000 8_5000 9_51000 98_0]]=5,1,0)</f>
        <v>0</v>
      </c>
      <c r="BU822">
        <f>IF(Table13[[#This Row],[Monthly_Income 1_5500 2_8000 3_11000 4_15000 5_20000 6_27000 7_35000 8_5000 9_51000 98_0]]=6,1,0)</f>
        <v>0</v>
      </c>
      <c r="BV822">
        <f>IF(Table13[[#This Row],[Monthly_Income 1_5500 2_8000 3_11000 4_15000 5_20000 6_27000 7_35000 8_5000 9_51000 98_0]]=7,1,0)</f>
        <v>0</v>
      </c>
      <c r="BW822">
        <f>IF(Table13[[#This Row],[Monthly_Income 1_5500 2_8000 3_11000 4_15000 5_20000 6_27000 7_35000 8_5000 9_51000 98_0]]=8,1,0)</f>
        <v>0</v>
      </c>
      <c r="BX822">
        <f>IF(Table13[[#This Row],[Monthly_Income 1_5500 2_8000 3_11000 4_15000 5_20000 6_27000 7_35000 8_5000 9_51000 98_0]]=9,1,0)</f>
        <v>0</v>
      </c>
      <c r="BY822">
        <f>IF(Table13[[#This Row],[Monthly_Income 1_5500 2_8000 3_11000 4_15000 5_20000 6_27000 7_35000 8_5000 9_51000 98_0]]=98,1,0)</f>
        <v>0</v>
      </c>
      <c r="BZ822">
        <v>7</v>
      </c>
      <c r="CA822">
        <f>IF(Table13[[#This Row],[Monthly_Household_Income]]=1,1,0)</f>
        <v>0</v>
      </c>
      <c r="CB822">
        <f>IF(Table13[[#This Row],[Monthly_Household_Income]]=2,1,0)</f>
        <v>0</v>
      </c>
      <c r="CC822">
        <f>IF(Table13[[#This Row],[Monthly_Household_Income]]=3,1,0)</f>
        <v>0</v>
      </c>
      <c r="CD822">
        <f>IF(Table13[[#This Row],[Monthly_Household_Income]]=4,1,0)</f>
        <v>0</v>
      </c>
      <c r="CE822">
        <f>IF(Table13[[#This Row],[Monthly_Household_Income]]=5,1,0)</f>
        <v>0</v>
      </c>
      <c r="CF822">
        <f>IF(Table13[[#This Row],[Monthly_Household_Income]]=6,1,0)</f>
        <v>0</v>
      </c>
      <c r="CG822">
        <f>IF(Table13[[#This Row],[Monthly_Household_Income]]=7,1,0)</f>
        <v>1</v>
      </c>
      <c r="CH822">
        <f>IF(Table13[[#This Row],[Monthly_Household_Income]]=8,1,0)</f>
        <v>0</v>
      </c>
      <c r="CI822">
        <f>IF(Table13[[#This Row],[Monthly_Household_Income]]=9,1,0)</f>
        <v>0</v>
      </c>
      <c r="CJ822">
        <f>IF(Table13[[#This Row],[Monthly_Household_Income]]=98,1,0)</f>
        <v>0</v>
      </c>
    </row>
    <row r="823" spans="1:88">
      <c r="A823">
        <v>2933</v>
      </c>
      <c r="B823" s="1">
        <v>43222</v>
      </c>
      <c r="C823" t="s">
        <v>29</v>
      </c>
      <c r="D823">
        <v>6</v>
      </c>
      <c r="E823">
        <v>7</v>
      </c>
      <c r="F823">
        <v>7</v>
      </c>
      <c r="G823">
        <v>7</v>
      </c>
      <c r="H823">
        <v>7</v>
      </c>
      <c r="I823">
        <v>7</v>
      </c>
      <c r="J823" t="s">
        <v>15</v>
      </c>
      <c r="K823">
        <v>7</v>
      </c>
      <c r="L823">
        <v>8</v>
      </c>
      <c r="M823">
        <v>6</v>
      </c>
      <c r="N823">
        <v>7</v>
      </c>
      <c r="O823">
        <v>7</v>
      </c>
      <c r="P823">
        <v>9</v>
      </c>
      <c r="Q823">
        <v>9</v>
      </c>
      <c r="R823">
        <v>8</v>
      </c>
      <c r="S823">
        <v>10</v>
      </c>
      <c r="T823">
        <v>9</v>
      </c>
      <c r="U823">
        <v>10</v>
      </c>
      <c r="V823">
        <v>9</v>
      </c>
      <c r="W823">
        <v>7</v>
      </c>
      <c r="X823">
        <v>8</v>
      </c>
      <c r="Y823">
        <v>9</v>
      </c>
      <c r="Z823">
        <v>8</v>
      </c>
      <c r="AA823">
        <v>8</v>
      </c>
      <c r="AB823">
        <v>0</v>
      </c>
      <c r="AC823">
        <v>1</v>
      </c>
      <c r="AD823">
        <f>IF(Table13[[#This Row],[payment]]=1,1,0)</f>
        <v>1</v>
      </c>
      <c r="AE823">
        <f>IF(Table13[[#This Row],[payment]]=2,1,0)</f>
        <v>0</v>
      </c>
      <c r="AF823">
        <f>IF(Table13[[#This Row],[payment]]=3,1,0)</f>
        <v>0</v>
      </c>
      <c r="AG823">
        <v>1</v>
      </c>
      <c r="AH823">
        <f>IF(Table13[[#This Row],[method_payment]]=1,1,0)</f>
        <v>1</v>
      </c>
      <c r="AI823">
        <f>IF(Table13[[#This Row],[method_payment]]=2,1,0)</f>
        <v>0</v>
      </c>
      <c r="AJ823">
        <f>IF(Table13[[#This Row],[method_payment]]=3,1,0)</f>
        <v>0</v>
      </c>
      <c r="AK823">
        <f>IF(Table13[[#This Row],[method_payment]]=5,1,0)</f>
        <v>0</v>
      </c>
      <c r="AL823">
        <f>IF(Table13[[#This Row],[method_payment]]=6,1,0)</f>
        <v>0</v>
      </c>
      <c r="AM823" t="s">
        <v>16</v>
      </c>
      <c r="AN823" t="s">
        <v>15</v>
      </c>
      <c r="AO823">
        <v>3</v>
      </c>
      <c r="AP823" s="2">
        <v>437.28</v>
      </c>
      <c r="AQ823" s="3">
        <f>IF(AND(Table13[[#This Row],[Average_amount_spent_per_visit_last_3_months]]&gt;=1,Table13[[#This Row],[Average_amount_spent_per_visit_last_3_months]]&lt;=999),1,0)</f>
        <v>1</v>
      </c>
      <c r="AR823" s="3">
        <f>IF(AND(Table13[[#This Row],[Average_amount_spent_per_visit_last_3_months]]&gt;=1000,Table13[[#This Row],[Average_amount_spent_per_visit_last_3_months]]&lt;=6700),1,0)</f>
        <v>0</v>
      </c>
      <c r="AS823">
        <v>3</v>
      </c>
      <c r="AT823">
        <v>44</v>
      </c>
      <c r="AU823">
        <f>IF(AND(Table13[[#This Row],[Age]]&gt;=18,Table13[[#This Row],[Age]]&lt;=25),1,0)</f>
        <v>0</v>
      </c>
      <c r="AV823">
        <f>IF(AND(Table13[[#This Row],[Age]]&gt;=26,Table13[[#This Row],[Age]]&lt;=35),1,0)</f>
        <v>0</v>
      </c>
      <c r="AW823">
        <f>IF(AND(Table13[[#This Row],[Age]]&gt;=36,Table13[[#This Row],[Age]]&lt;=45),1,0)</f>
        <v>1</v>
      </c>
      <c r="AX823">
        <f>IF(AND(Table13[[#This Row],[Age]]&gt;=46,Table13[[#This Row],[Age]]&lt;=55),1,0)</f>
        <v>0</v>
      </c>
      <c r="AY823">
        <f>IF(AND(Table13[[#This Row],[Age]]&gt;=56,Table13[[#This Row],[Age]]&lt;=67),1,0)</f>
        <v>0</v>
      </c>
      <c r="AZ823" t="s">
        <v>25</v>
      </c>
      <c r="BA823">
        <f>IF(Table13[[#This Row],[Marital Status]]="Married",1,0)</f>
        <v>1</v>
      </c>
      <c r="BB823">
        <f>IF(Table13[[#This Row],[Marital Status]]="Single",1,0)</f>
        <v>0</v>
      </c>
      <c r="BC823" t="s">
        <v>27</v>
      </c>
      <c r="BD823">
        <f>IF(Table13[[#This Row],[gender]]="Male",1,0)</f>
        <v>1</v>
      </c>
      <c r="BE823">
        <f>IF(Table13[[#This Row],[gender]]="Female",1,0)</f>
        <v>0</v>
      </c>
      <c r="BF823" t="s">
        <v>22</v>
      </c>
      <c r="BG823">
        <f>IF(Table13[[#This Row],[Highest level of Education]]="Did not attend school",1,0)</f>
        <v>0</v>
      </c>
      <c r="BH823">
        <f>IF(Table13[[#This Row],[Highest level of Education]]="K12 completed",1,0)</f>
        <v>1</v>
      </c>
      <c r="BI823">
        <f>IF(Table13[[#This Row],[Highest level of Education]]="High School Completed",1,0)</f>
        <v>0</v>
      </c>
      <c r="BJ823">
        <f>IF(Table13[[#This Row],[Highest level of Education]]="Technical Diploma/Partially completed College",1,0)</f>
        <v>0</v>
      </c>
      <c r="BK823">
        <f>IF(Table13[[#This Row],[Highest level of Education]]="University/College Degree",1,0)</f>
        <v>0</v>
      </c>
      <c r="BL823">
        <f>IF(Table13[[#This Row],[Highest level of Education]]="Post-graduate education",1,0)</f>
        <v>0</v>
      </c>
      <c r="BM823">
        <v>5</v>
      </c>
      <c r="BN823">
        <v>1</v>
      </c>
      <c r="BO823">
        <v>3</v>
      </c>
      <c r="BP823">
        <f>IF(Table13[[#This Row],[Monthly_Income 1_5500 2_8000 3_11000 4_15000 5_20000 6_27000 7_35000 8_5000 9_51000 98_0]]=1,1,0)</f>
        <v>0</v>
      </c>
      <c r="BQ823">
        <f>IF(Table13[[#This Row],[Monthly_Income 1_5500 2_8000 3_11000 4_15000 5_20000 6_27000 7_35000 8_5000 9_51000 98_0]]=2,1,0)</f>
        <v>0</v>
      </c>
      <c r="BR823">
        <f>IF(Table13[[#This Row],[Monthly_Income 1_5500 2_8000 3_11000 4_15000 5_20000 6_27000 7_35000 8_5000 9_51000 98_0]]=3,1,0)</f>
        <v>1</v>
      </c>
      <c r="BS823">
        <f>IF(Table13[[#This Row],[Monthly_Income 1_5500 2_8000 3_11000 4_15000 5_20000 6_27000 7_35000 8_5000 9_51000 98_0]]=4,1,0)</f>
        <v>0</v>
      </c>
      <c r="BT823">
        <f>IF(Table13[[#This Row],[Monthly_Income 1_5500 2_8000 3_11000 4_15000 5_20000 6_27000 7_35000 8_5000 9_51000 98_0]]=5,1,0)</f>
        <v>0</v>
      </c>
      <c r="BU823">
        <f>IF(Table13[[#This Row],[Monthly_Income 1_5500 2_8000 3_11000 4_15000 5_20000 6_27000 7_35000 8_5000 9_51000 98_0]]=6,1,0)</f>
        <v>0</v>
      </c>
      <c r="BV823">
        <f>IF(Table13[[#This Row],[Monthly_Income 1_5500 2_8000 3_11000 4_15000 5_20000 6_27000 7_35000 8_5000 9_51000 98_0]]=7,1,0)</f>
        <v>0</v>
      </c>
      <c r="BW823">
        <f>IF(Table13[[#This Row],[Monthly_Income 1_5500 2_8000 3_11000 4_15000 5_20000 6_27000 7_35000 8_5000 9_51000 98_0]]=8,1,0)</f>
        <v>0</v>
      </c>
      <c r="BX823">
        <f>IF(Table13[[#This Row],[Monthly_Income 1_5500 2_8000 3_11000 4_15000 5_20000 6_27000 7_35000 8_5000 9_51000 98_0]]=9,1,0)</f>
        <v>0</v>
      </c>
      <c r="BY823">
        <f>IF(Table13[[#This Row],[Monthly_Income 1_5500 2_8000 3_11000 4_15000 5_20000 6_27000 7_35000 8_5000 9_51000 98_0]]=98,1,0)</f>
        <v>0</v>
      </c>
      <c r="BZ823">
        <v>3</v>
      </c>
      <c r="CA823">
        <f>IF(Table13[[#This Row],[Monthly_Household_Income]]=1,1,0)</f>
        <v>0</v>
      </c>
      <c r="CB823">
        <f>IF(Table13[[#This Row],[Monthly_Household_Income]]=2,1,0)</f>
        <v>0</v>
      </c>
      <c r="CC823">
        <f>IF(Table13[[#This Row],[Monthly_Household_Income]]=3,1,0)</f>
        <v>1</v>
      </c>
      <c r="CD823">
        <f>IF(Table13[[#This Row],[Monthly_Household_Income]]=4,1,0)</f>
        <v>0</v>
      </c>
      <c r="CE823">
        <f>IF(Table13[[#This Row],[Monthly_Household_Income]]=5,1,0)</f>
        <v>0</v>
      </c>
      <c r="CF823">
        <f>IF(Table13[[#This Row],[Monthly_Household_Income]]=6,1,0)</f>
        <v>0</v>
      </c>
      <c r="CG823">
        <f>IF(Table13[[#This Row],[Monthly_Household_Income]]=7,1,0)</f>
        <v>0</v>
      </c>
      <c r="CH823">
        <f>IF(Table13[[#This Row],[Monthly_Household_Income]]=8,1,0)</f>
        <v>0</v>
      </c>
      <c r="CI823">
        <f>IF(Table13[[#This Row],[Monthly_Household_Income]]=9,1,0)</f>
        <v>0</v>
      </c>
      <c r="CJ823">
        <f>IF(Table13[[#This Row],[Monthly_Household_Income]]=98,1,0)</f>
        <v>0</v>
      </c>
    </row>
    <row r="824" spans="1:88">
      <c r="A824">
        <v>2934</v>
      </c>
      <c r="B824" s="1">
        <v>42988</v>
      </c>
      <c r="C824" t="s">
        <v>32</v>
      </c>
      <c r="D824">
        <v>8</v>
      </c>
      <c r="E824">
        <v>7</v>
      </c>
      <c r="F824">
        <v>7</v>
      </c>
      <c r="G824">
        <v>7</v>
      </c>
      <c r="H824">
        <v>6</v>
      </c>
      <c r="I824">
        <v>8</v>
      </c>
      <c r="J824" t="s">
        <v>16</v>
      </c>
      <c r="K824">
        <v>7</v>
      </c>
      <c r="L824">
        <v>9</v>
      </c>
      <c r="M824">
        <v>7</v>
      </c>
      <c r="N824">
        <v>9</v>
      </c>
      <c r="O824">
        <v>9</v>
      </c>
      <c r="P824">
        <v>6</v>
      </c>
      <c r="Q824">
        <v>7</v>
      </c>
      <c r="R824">
        <v>8</v>
      </c>
      <c r="S824">
        <v>8</v>
      </c>
      <c r="T824">
        <v>8</v>
      </c>
      <c r="U824">
        <v>9</v>
      </c>
      <c r="V824">
        <v>9</v>
      </c>
      <c r="W824">
        <v>6</v>
      </c>
      <c r="X824">
        <v>7</v>
      </c>
      <c r="Y824">
        <v>9</v>
      </c>
      <c r="Z824">
        <v>8</v>
      </c>
      <c r="AA824">
        <v>7</v>
      </c>
      <c r="AB824">
        <v>6</v>
      </c>
      <c r="AC824">
        <v>1</v>
      </c>
      <c r="AD824">
        <f>IF(Table13[[#This Row],[payment]]=1,1,0)</f>
        <v>1</v>
      </c>
      <c r="AE824">
        <f>IF(Table13[[#This Row],[payment]]=2,1,0)</f>
        <v>0</v>
      </c>
      <c r="AF824">
        <f>IF(Table13[[#This Row],[payment]]=3,1,0)</f>
        <v>0</v>
      </c>
      <c r="AG824">
        <v>2</v>
      </c>
      <c r="AH824">
        <f>IF(Table13[[#This Row],[method_payment]]=1,1,0)</f>
        <v>0</v>
      </c>
      <c r="AI824">
        <f>IF(Table13[[#This Row],[method_payment]]=2,1,0)</f>
        <v>1</v>
      </c>
      <c r="AJ824">
        <f>IF(Table13[[#This Row],[method_payment]]=3,1,0)</f>
        <v>0</v>
      </c>
      <c r="AK824">
        <f>IF(Table13[[#This Row],[method_payment]]=5,1,0)</f>
        <v>0</v>
      </c>
      <c r="AL824">
        <f>IF(Table13[[#This Row],[method_payment]]=6,1,0)</f>
        <v>0</v>
      </c>
      <c r="AM824" t="s">
        <v>16</v>
      </c>
      <c r="AN824" t="s">
        <v>15</v>
      </c>
      <c r="AO824">
        <v>1</v>
      </c>
      <c r="AP824" s="2">
        <v>292.32</v>
      </c>
      <c r="AQ824" s="3">
        <f>IF(AND(Table13[[#This Row],[Average_amount_spent_per_visit_last_3_months]]&gt;=1,Table13[[#This Row],[Average_amount_spent_per_visit_last_3_months]]&lt;=999),1,0)</f>
        <v>1</v>
      </c>
      <c r="AR824" s="3">
        <f>IF(AND(Table13[[#This Row],[Average_amount_spent_per_visit_last_3_months]]&gt;=1000,Table13[[#This Row],[Average_amount_spent_per_visit_last_3_months]]&lt;=6700),1,0)</f>
        <v>0</v>
      </c>
      <c r="AS824">
        <v>1</v>
      </c>
      <c r="AT824">
        <v>32</v>
      </c>
      <c r="AU824">
        <f>IF(AND(Table13[[#This Row],[Age]]&gt;=18,Table13[[#This Row],[Age]]&lt;=25),1,0)</f>
        <v>0</v>
      </c>
      <c r="AV824">
        <f>IF(AND(Table13[[#This Row],[Age]]&gt;=26,Table13[[#This Row],[Age]]&lt;=35),1,0)</f>
        <v>1</v>
      </c>
      <c r="AW824">
        <f>IF(AND(Table13[[#This Row],[Age]]&gt;=36,Table13[[#This Row],[Age]]&lt;=45),1,0)</f>
        <v>0</v>
      </c>
      <c r="AX824">
        <f>IF(AND(Table13[[#This Row],[Age]]&gt;=46,Table13[[#This Row],[Age]]&lt;=55),1,0)</f>
        <v>0</v>
      </c>
      <c r="AY824">
        <f>IF(AND(Table13[[#This Row],[Age]]&gt;=56,Table13[[#This Row],[Age]]&lt;=67),1,0)</f>
        <v>0</v>
      </c>
      <c r="AZ824" t="s">
        <v>25</v>
      </c>
      <c r="BA824">
        <f>IF(Table13[[#This Row],[Marital Status]]="Married",1,0)</f>
        <v>1</v>
      </c>
      <c r="BB824">
        <f>IF(Table13[[#This Row],[Marital Status]]="Single",1,0)</f>
        <v>0</v>
      </c>
      <c r="BC824" t="s">
        <v>28</v>
      </c>
      <c r="BD824">
        <f>IF(Table13[[#This Row],[gender]]="Male",1,0)</f>
        <v>0</v>
      </c>
      <c r="BE824">
        <f>IF(Table13[[#This Row],[gender]]="Female",1,0)</f>
        <v>1</v>
      </c>
      <c r="BF824" t="s">
        <v>19</v>
      </c>
      <c r="BG824">
        <f>IF(Table13[[#This Row],[Highest level of Education]]="Did not attend school",1,0)</f>
        <v>0</v>
      </c>
      <c r="BH824">
        <f>IF(Table13[[#This Row],[Highest level of Education]]="K12 completed",1,0)</f>
        <v>0</v>
      </c>
      <c r="BI824">
        <f>IF(Table13[[#This Row],[Highest level of Education]]="High School Completed",1,0)</f>
        <v>0</v>
      </c>
      <c r="BJ824">
        <f>IF(Table13[[#This Row],[Highest level of Education]]="Technical Diploma/Partially completed College",1,0)</f>
        <v>0</v>
      </c>
      <c r="BK824">
        <f>IF(Table13[[#This Row],[Highest level of Education]]="University/College Degree",1,0)</f>
        <v>1</v>
      </c>
      <c r="BL824">
        <f>IF(Table13[[#This Row],[Highest level of Education]]="Post-graduate education",1,0)</f>
        <v>0</v>
      </c>
      <c r="BM824">
        <v>2</v>
      </c>
      <c r="BN824">
        <v>1</v>
      </c>
      <c r="BO824">
        <v>5</v>
      </c>
      <c r="BP824">
        <f>IF(Table13[[#This Row],[Monthly_Income 1_5500 2_8000 3_11000 4_15000 5_20000 6_27000 7_35000 8_5000 9_51000 98_0]]=1,1,0)</f>
        <v>0</v>
      </c>
      <c r="BQ824">
        <f>IF(Table13[[#This Row],[Monthly_Income 1_5500 2_8000 3_11000 4_15000 5_20000 6_27000 7_35000 8_5000 9_51000 98_0]]=2,1,0)</f>
        <v>0</v>
      </c>
      <c r="BR824">
        <f>IF(Table13[[#This Row],[Monthly_Income 1_5500 2_8000 3_11000 4_15000 5_20000 6_27000 7_35000 8_5000 9_51000 98_0]]=3,1,0)</f>
        <v>0</v>
      </c>
      <c r="BS824">
        <f>IF(Table13[[#This Row],[Monthly_Income 1_5500 2_8000 3_11000 4_15000 5_20000 6_27000 7_35000 8_5000 9_51000 98_0]]=4,1,0)</f>
        <v>0</v>
      </c>
      <c r="BT824">
        <f>IF(Table13[[#This Row],[Monthly_Income 1_5500 2_8000 3_11000 4_15000 5_20000 6_27000 7_35000 8_5000 9_51000 98_0]]=5,1,0)</f>
        <v>1</v>
      </c>
      <c r="BU824">
        <f>IF(Table13[[#This Row],[Monthly_Income 1_5500 2_8000 3_11000 4_15000 5_20000 6_27000 7_35000 8_5000 9_51000 98_0]]=6,1,0)</f>
        <v>0</v>
      </c>
      <c r="BV824">
        <f>IF(Table13[[#This Row],[Monthly_Income 1_5500 2_8000 3_11000 4_15000 5_20000 6_27000 7_35000 8_5000 9_51000 98_0]]=7,1,0)</f>
        <v>0</v>
      </c>
      <c r="BW824">
        <f>IF(Table13[[#This Row],[Monthly_Income 1_5500 2_8000 3_11000 4_15000 5_20000 6_27000 7_35000 8_5000 9_51000 98_0]]=8,1,0)</f>
        <v>0</v>
      </c>
      <c r="BX824">
        <f>IF(Table13[[#This Row],[Monthly_Income 1_5500 2_8000 3_11000 4_15000 5_20000 6_27000 7_35000 8_5000 9_51000 98_0]]=9,1,0)</f>
        <v>0</v>
      </c>
      <c r="BY824">
        <f>IF(Table13[[#This Row],[Monthly_Income 1_5500 2_8000 3_11000 4_15000 5_20000 6_27000 7_35000 8_5000 9_51000 98_0]]=98,1,0)</f>
        <v>0</v>
      </c>
      <c r="BZ824">
        <v>7</v>
      </c>
      <c r="CA824">
        <f>IF(Table13[[#This Row],[Monthly_Household_Income]]=1,1,0)</f>
        <v>0</v>
      </c>
      <c r="CB824">
        <f>IF(Table13[[#This Row],[Monthly_Household_Income]]=2,1,0)</f>
        <v>0</v>
      </c>
      <c r="CC824">
        <f>IF(Table13[[#This Row],[Monthly_Household_Income]]=3,1,0)</f>
        <v>0</v>
      </c>
      <c r="CD824">
        <f>IF(Table13[[#This Row],[Monthly_Household_Income]]=4,1,0)</f>
        <v>0</v>
      </c>
      <c r="CE824">
        <f>IF(Table13[[#This Row],[Monthly_Household_Income]]=5,1,0)</f>
        <v>0</v>
      </c>
      <c r="CF824">
        <f>IF(Table13[[#This Row],[Monthly_Household_Income]]=6,1,0)</f>
        <v>0</v>
      </c>
      <c r="CG824">
        <f>IF(Table13[[#This Row],[Monthly_Household_Income]]=7,1,0)</f>
        <v>1</v>
      </c>
      <c r="CH824">
        <f>IF(Table13[[#This Row],[Monthly_Household_Income]]=8,1,0)</f>
        <v>0</v>
      </c>
      <c r="CI824">
        <f>IF(Table13[[#This Row],[Monthly_Household_Income]]=9,1,0)</f>
        <v>0</v>
      </c>
      <c r="CJ824">
        <f>IF(Table13[[#This Row],[Monthly_Household_Income]]=98,1,0)</f>
        <v>0</v>
      </c>
    </row>
    <row r="825" spans="1:88">
      <c r="A825">
        <v>2943</v>
      </c>
      <c r="B825" s="1">
        <v>43161</v>
      </c>
      <c r="C825" t="s">
        <v>39</v>
      </c>
      <c r="D825">
        <v>7</v>
      </c>
      <c r="E825">
        <v>6</v>
      </c>
      <c r="F825">
        <v>9</v>
      </c>
      <c r="G825">
        <v>8</v>
      </c>
      <c r="H825">
        <v>9</v>
      </c>
      <c r="I825">
        <v>8</v>
      </c>
      <c r="J825" t="s">
        <v>15</v>
      </c>
      <c r="K825">
        <v>8</v>
      </c>
      <c r="L825">
        <v>6</v>
      </c>
      <c r="M825">
        <v>7</v>
      </c>
      <c r="N825">
        <v>8</v>
      </c>
      <c r="O825">
        <v>9</v>
      </c>
      <c r="P825">
        <v>7</v>
      </c>
      <c r="Q825">
        <v>8</v>
      </c>
      <c r="R825">
        <v>7</v>
      </c>
      <c r="S825">
        <v>7</v>
      </c>
      <c r="T825">
        <v>9</v>
      </c>
      <c r="U825">
        <v>10</v>
      </c>
      <c r="V825">
        <v>8</v>
      </c>
      <c r="W825">
        <v>10</v>
      </c>
      <c r="X825">
        <v>9</v>
      </c>
      <c r="Y825">
        <v>9</v>
      </c>
      <c r="Z825">
        <v>8</v>
      </c>
      <c r="AA825">
        <v>8</v>
      </c>
      <c r="AB825">
        <v>9</v>
      </c>
      <c r="AC825">
        <v>2</v>
      </c>
      <c r="AD825">
        <f>IF(Table13[[#This Row],[payment]]=1,1,0)</f>
        <v>0</v>
      </c>
      <c r="AE825">
        <f>IF(Table13[[#This Row],[payment]]=2,1,0)</f>
        <v>1</v>
      </c>
      <c r="AF825">
        <f>IF(Table13[[#This Row],[payment]]=3,1,0)</f>
        <v>0</v>
      </c>
      <c r="AG825">
        <v>2</v>
      </c>
      <c r="AH825">
        <f>IF(Table13[[#This Row],[method_payment]]=1,1,0)</f>
        <v>0</v>
      </c>
      <c r="AI825">
        <f>IF(Table13[[#This Row],[method_payment]]=2,1,0)</f>
        <v>1</v>
      </c>
      <c r="AJ825">
        <f>IF(Table13[[#This Row],[method_payment]]=3,1,0)</f>
        <v>0</v>
      </c>
      <c r="AK825">
        <f>IF(Table13[[#This Row],[method_payment]]=5,1,0)</f>
        <v>0</v>
      </c>
      <c r="AL825">
        <f>IF(Table13[[#This Row],[method_payment]]=6,1,0)</f>
        <v>0</v>
      </c>
      <c r="AM825" t="s">
        <v>16</v>
      </c>
      <c r="AN825" t="s">
        <v>16</v>
      </c>
      <c r="AO825">
        <v>1</v>
      </c>
      <c r="AP825" s="2">
        <v>50.72</v>
      </c>
      <c r="AQ825" s="3">
        <f>IF(AND(Table13[[#This Row],[Average_amount_spent_per_visit_last_3_months]]&gt;=1,Table13[[#This Row],[Average_amount_spent_per_visit_last_3_months]]&lt;=999),1,0)</f>
        <v>1</v>
      </c>
      <c r="AR825" s="3">
        <f>IF(AND(Table13[[#This Row],[Average_amount_spent_per_visit_last_3_months]]&gt;=1000,Table13[[#This Row],[Average_amount_spent_per_visit_last_3_months]]&lt;=6700),1,0)</f>
        <v>0</v>
      </c>
      <c r="AS825">
        <v>3</v>
      </c>
      <c r="AT825">
        <v>27</v>
      </c>
      <c r="AU825">
        <f>IF(AND(Table13[[#This Row],[Age]]&gt;=18,Table13[[#This Row],[Age]]&lt;=25),1,0)</f>
        <v>0</v>
      </c>
      <c r="AV825">
        <f>IF(AND(Table13[[#This Row],[Age]]&gt;=26,Table13[[#This Row],[Age]]&lt;=35),1,0)</f>
        <v>1</v>
      </c>
      <c r="AW825">
        <f>IF(AND(Table13[[#This Row],[Age]]&gt;=36,Table13[[#This Row],[Age]]&lt;=45),1,0)</f>
        <v>0</v>
      </c>
      <c r="AX825">
        <f>IF(AND(Table13[[#This Row],[Age]]&gt;=46,Table13[[#This Row],[Age]]&lt;=55),1,0)</f>
        <v>0</v>
      </c>
      <c r="AY825">
        <f>IF(AND(Table13[[#This Row],[Age]]&gt;=56,Table13[[#This Row],[Age]]&lt;=67),1,0)</f>
        <v>0</v>
      </c>
      <c r="AZ825" t="s">
        <v>24</v>
      </c>
      <c r="BA825">
        <f>IF(Table13[[#This Row],[Marital Status]]="Married",1,0)</f>
        <v>0</v>
      </c>
      <c r="BB825">
        <f>IF(Table13[[#This Row],[Marital Status]]="Single",1,0)</f>
        <v>1</v>
      </c>
      <c r="BC825" t="s">
        <v>27</v>
      </c>
      <c r="BD825">
        <f>IF(Table13[[#This Row],[gender]]="Male",1,0)</f>
        <v>1</v>
      </c>
      <c r="BE825">
        <f>IF(Table13[[#This Row],[gender]]="Female",1,0)</f>
        <v>0</v>
      </c>
      <c r="BF825" t="s">
        <v>19</v>
      </c>
      <c r="BG825">
        <f>IF(Table13[[#This Row],[Highest level of Education]]="Did not attend school",1,0)</f>
        <v>0</v>
      </c>
      <c r="BH825">
        <f>IF(Table13[[#This Row],[Highest level of Education]]="K12 completed",1,0)</f>
        <v>0</v>
      </c>
      <c r="BI825">
        <f>IF(Table13[[#This Row],[Highest level of Education]]="High School Completed",1,0)</f>
        <v>0</v>
      </c>
      <c r="BJ825">
        <f>IF(Table13[[#This Row],[Highest level of Education]]="Technical Diploma/Partially completed College",1,0)</f>
        <v>0</v>
      </c>
      <c r="BK825">
        <f>IF(Table13[[#This Row],[Highest level of Education]]="University/College Degree",1,0)</f>
        <v>1</v>
      </c>
      <c r="BL825">
        <f>IF(Table13[[#This Row],[Highest level of Education]]="Post-graduate education",1,0)</f>
        <v>0</v>
      </c>
      <c r="BM825">
        <v>0</v>
      </c>
      <c r="BN825">
        <v>1</v>
      </c>
      <c r="BO825">
        <v>3</v>
      </c>
      <c r="BP825">
        <f>IF(Table13[[#This Row],[Monthly_Income 1_5500 2_8000 3_11000 4_15000 5_20000 6_27000 7_35000 8_5000 9_51000 98_0]]=1,1,0)</f>
        <v>0</v>
      </c>
      <c r="BQ825">
        <f>IF(Table13[[#This Row],[Monthly_Income 1_5500 2_8000 3_11000 4_15000 5_20000 6_27000 7_35000 8_5000 9_51000 98_0]]=2,1,0)</f>
        <v>0</v>
      </c>
      <c r="BR825">
        <f>IF(Table13[[#This Row],[Monthly_Income 1_5500 2_8000 3_11000 4_15000 5_20000 6_27000 7_35000 8_5000 9_51000 98_0]]=3,1,0)</f>
        <v>1</v>
      </c>
      <c r="BS825">
        <f>IF(Table13[[#This Row],[Monthly_Income 1_5500 2_8000 3_11000 4_15000 5_20000 6_27000 7_35000 8_5000 9_51000 98_0]]=4,1,0)</f>
        <v>0</v>
      </c>
      <c r="BT825">
        <f>IF(Table13[[#This Row],[Monthly_Income 1_5500 2_8000 3_11000 4_15000 5_20000 6_27000 7_35000 8_5000 9_51000 98_0]]=5,1,0)</f>
        <v>0</v>
      </c>
      <c r="BU825">
        <f>IF(Table13[[#This Row],[Monthly_Income 1_5500 2_8000 3_11000 4_15000 5_20000 6_27000 7_35000 8_5000 9_51000 98_0]]=6,1,0)</f>
        <v>0</v>
      </c>
      <c r="BV825">
        <f>IF(Table13[[#This Row],[Monthly_Income 1_5500 2_8000 3_11000 4_15000 5_20000 6_27000 7_35000 8_5000 9_51000 98_0]]=7,1,0)</f>
        <v>0</v>
      </c>
      <c r="BW825">
        <f>IF(Table13[[#This Row],[Monthly_Income 1_5500 2_8000 3_11000 4_15000 5_20000 6_27000 7_35000 8_5000 9_51000 98_0]]=8,1,0)</f>
        <v>0</v>
      </c>
      <c r="BX825">
        <f>IF(Table13[[#This Row],[Monthly_Income 1_5500 2_8000 3_11000 4_15000 5_20000 6_27000 7_35000 8_5000 9_51000 98_0]]=9,1,0)</f>
        <v>0</v>
      </c>
      <c r="BY825">
        <f>IF(Table13[[#This Row],[Monthly_Income 1_5500 2_8000 3_11000 4_15000 5_20000 6_27000 7_35000 8_5000 9_51000 98_0]]=98,1,0)</f>
        <v>0</v>
      </c>
      <c r="BZ825">
        <v>8</v>
      </c>
      <c r="CA825">
        <f>IF(Table13[[#This Row],[Monthly_Household_Income]]=1,1,0)</f>
        <v>0</v>
      </c>
      <c r="CB825">
        <f>IF(Table13[[#This Row],[Monthly_Household_Income]]=2,1,0)</f>
        <v>0</v>
      </c>
      <c r="CC825">
        <f>IF(Table13[[#This Row],[Monthly_Household_Income]]=3,1,0)</f>
        <v>0</v>
      </c>
      <c r="CD825">
        <f>IF(Table13[[#This Row],[Monthly_Household_Income]]=4,1,0)</f>
        <v>0</v>
      </c>
      <c r="CE825">
        <f>IF(Table13[[#This Row],[Monthly_Household_Income]]=5,1,0)</f>
        <v>0</v>
      </c>
      <c r="CF825">
        <f>IF(Table13[[#This Row],[Monthly_Household_Income]]=6,1,0)</f>
        <v>0</v>
      </c>
      <c r="CG825">
        <f>IF(Table13[[#This Row],[Monthly_Household_Income]]=7,1,0)</f>
        <v>0</v>
      </c>
      <c r="CH825">
        <f>IF(Table13[[#This Row],[Monthly_Household_Income]]=8,1,0)</f>
        <v>1</v>
      </c>
      <c r="CI825">
        <f>IF(Table13[[#This Row],[Monthly_Household_Income]]=9,1,0)</f>
        <v>0</v>
      </c>
      <c r="CJ825">
        <f>IF(Table13[[#This Row],[Monthly_Household_Income]]=98,1,0)</f>
        <v>0</v>
      </c>
    </row>
    <row r="826" spans="1:88">
      <c r="A826">
        <v>2946</v>
      </c>
      <c r="B826" s="1">
        <v>43161</v>
      </c>
      <c r="C826" t="s">
        <v>36</v>
      </c>
      <c r="D826">
        <v>9</v>
      </c>
      <c r="E826">
        <v>9</v>
      </c>
      <c r="F826">
        <v>8</v>
      </c>
      <c r="G826">
        <v>9</v>
      </c>
      <c r="H826">
        <v>9</v>
      </c>
      <c r="I826">
        <v>10</v>
      </c>
      <c r="J826" t="s">
        <v>15</v>
      </c>
      <c r="K826">
        <v>8</v>
      </c>
      <c r="L826">
        <v>10</v>
      </c>
      <c r="M826">
        <v>10</v>
      </c>
      <c r="N826">
        <v>9</v>
      </c>
      <c r="O826">
        <v>7</v>
      </c>
      <c r="P826">
        <v>8</v>
      </c>
      <c r="Q826">
        <v>10</v>
      </c>
      <c r="R826">
        <v>10</v>
      </c>
      <c r="S826">
        <v>8</v>
      </c>
      <c r="T826">
        <v>9</v>
      </c>
      <c r="U826">
        <v>9</v>
      </c>
      <c r="V826">
        <v>7</v>
      </c>
      <c r="W826">
        <v>9</v>
      </c>
      <c r="X826">
        <v>0</v>
      </c>
      <c r="Y826">
        <v>7</v>
      </c>
      <c r="Z826">
        <v>10</v>
      </c>
      <c r="AA826">
        <v>9</v>
      </c>
      <c r="AB826">
        <v>9</v>
      </c>
      <c r="AC826">
        <v>2</v>
      </c>
      <c r="AD826">
        <f>IF(Table13[[#This Row],[payment]]=1,1,0)</f>
        <v>0</v>
      </c>
      <c r="AE826">
        <f>IF(Table13[[#This Row],[payment]]=2,1,0)</f>
        <v>1</v>
      </c>
      <c r="AF826">
        <f>IF(Table13[[#This Row],[payment]]=3,1,0)</f>
        <v>0</v>
      </c>
      <c r="AG826">
        <v>1</v>
      </c>
      <c r="AH826">
        <f>IF(Table13[[#This Row],[method_payment]]=1,1,0)</f>
        <v>1</v>
      </c>
      <c r="AI826">
        <f>IF(Table13[[#This Row],[method_payment]]=2,1,0)</f>
        <v>0</v>
      </c>
      <c r="AJ826">
        <f>IF(Table13[[#This Row],[method_payment]]=3,1,0)</f>
        <v>0</v>
      </c>
      <c r="AK826">
        <f>IF(Table13[[#This Row],[method_payment]]=5,1,0)</f>
        <v>0</v>
      </c>
      <c r="AL826">
        <f>IF(Table13[[#This Row],[method_payment]]=6,1,0)</f>
        <v>0</v>
      </c>
      <c r="AM826" t="s">
        <v>16</v>
      </c>
      <c r="AN826" t="s">
        <v>15</v>
      </c>
      <c r="AO826">
        <v>4</v>
      </c>
      <c r="AP826" s="2">
        <v>1110</v>
      </c>
      <c r="AQ826" s="3">
        <f>IF(AND(Table13[[#This Row],[Average_amount_spent_per_visit_last_3_months]]&gt;=1,Table13[[#This Row],[Average_amount_spent_per_visit_last_3_months]]&lt;=999),1,0)</f>
        <v>0</v>
      </c>
      <c r="AR826" s="3">
        <f>IF(AND(Table13[[#This Row],[Average_amount_spent_per_visit_last_3_months]]&gt;=1000,Table13[[#This Row],[Average_amount_spent_per_visit_last_3_months]]&lt;=6700),1,0)</f>
        <v>1</v>
      </c>
      <c r="AS826">
        <v>3</v>
      </c>
      <c r="AT826">
        <v>44</v>
      </c>
      <c r="AU826">
        <f>IF(AND(Table13[[#This Row],[Age]]&gt;=18,Table13[[#This Row],[Age]]&lt;=25),1,0)</f>
        <v>0</v>
      </c>
      <c r="AV826">
        <f>IF(AND(Table13[[#This Row],[Age]]&gt;=26,Table13[[#This Row],[Age]]&lt;=35),1,0)</f>
        <v>0</v>
      </c>
      <c r="AW826">
        <f>IF(AND(Table13[[#This Row],[Age]]&gt;=36,Table13[[#This Row],[Age]]&lt;=45),1,0)</f>
        <v>1</v>
      </c>
      <c r="AX826">
        <f>IF(AND(Table13[[#This Row],[Age]]&gt;=46,Table13[[#This Row],[Age]]&lt;=55),1,0)</f>
        <v>0</v>
      </c>
      <c r="AY826">
        <f>IF(AND(Table13[[#This Row],[Age]]&gt;=56,Table13[[#This Row],[Age]]&lt;=67),1,0)</f>
        <v>0</v>
      </c>
      <c r="AZ826" t="s">
        <v>25</v>
      </c>
      <c r="BA826">
        <f>IF(Table13[[#This Row],[Marital Status]]="Married",1,0)</f>
        <v>1</v>
      </c>
      <c r="BB826">
        <f>IF(Table13[[#This Row],[Marital Status]]="Single",1,0)</f>
        <v>0</v>
      </c>
      <c r="BC826" t="s">
        <v>28</v>
      </c>
      <c r="BD826">
        <f>IF(Table13[[#This Row],[gender]]="Male",1,0)</f>
        <v>0</v>
      </c>
      <c r="BE826">
        <f>IF(Table13[[#This Row],[gender]]="Female",1,0)</f>
        <v>1</v>
      </c>
      <c r="BF826" t="s">
        <v>19</v>
      </c>
      <c r="BG826">
        <f>IF(Table13[[#This Row],[Highest level of Education]]="Did not attend school",1,0)</f>
        <v>0</v>
      </c>
      <c r="BH826">
        <f>IF(Table13[[#This Row],[Highest level of Education]]="K12 completed",1,0)</f>
        <v>0</v>
      </c>
      <c r="BI826">
        <f>IF(Table13[[#This Row],[Highest level of Education]]="High School Completed",1,0)</f>
        <v>0</v>
      </c>
      <c r="BJ826">
        <f>IF(Table13[[#This Row],[Highest level of Education]]="Technical Diploma/Partially completed College",1,0)</f>
        <v>0</v>
      </c>
      <c r="BK826">
        <f>IF(Table13[[#This Row],[Highest level of Education]]="University/College Degree",1,0)</f>
        <v>1</v>
      </c>
      <c r="BL826">
        <f>IF(Table13[[#This Row],[Highest level of Education]]="Post-graduate education",1,0)</f>
        <v>0</v>
      </c>
      <c r="BM826">
        <v>4</v>
      </c>
      <c r="BN826">
        <v>3</v>
      </c>
      <c r="BO826" t="s">
        <v>1</v>
      </c>
      <c r="BP826">
        <f>IF(Table13[[#This Row],[Monthly_Income 1_5500 2_8000 3_11000 4_15000 5_20000 6_27000 7_35000 8_5000 9_51000 98_0]]=1,1,0)</f>
        <v>0</v>
      </c>
      <c r="BQ826">
        <f>IF(Table13[[#This Row],[Monthly_Income 1_5500 2_8000 3_11000 4_15000 5_20000 6_27000 7_35000 8_5000 9_51000 98_0]]=2,1,0)</f>
        <v>0</v>
      </c>
      <c r="BR826">
        <f>IF(Table13[[#This Row],[Monthly_Income 1_5500 2_8000 3_11000 4_15000 5_20000 6_27000 7_35000 8_5000 9_51000 98_0]]=3,1,0)</f>
        <v>0</v>
      </c>
      <c r="BS826">
        <f>IF(Table13[[#This Row],[Monthly_Income 1_5500 2_8000 3_11000 4_15000 5_20000 6_27000 7_35000 8_5000 9_51000 98_0]]=4,1,0)</f>
        <v>0</v>
      </c>
      <c r="BT826">
        <f>IF(Table13[[#This Row],[Monthly_Income 1_5500 2_8000 3_11000 4_15000 5_20000 6_27000 7_35000 8_5000 9_51000 98_0]]=5,1,0)</f>
        <v>0</v>
      </c>
      <c r="BU826">
        <f>IF(Table13[[#This Row],[Monthly_Income 1_5500 2_8000 3_11000 4_15000 5_20000 6_27000 7_35000 8_5000 9_51000 98_0]]=6,1,0)</f>
        <v>0</v>
      </c>
      <c r="BV826">
        <f>IF(Table13[[#This Row],[Monthly_Income 1_5500 2_8000 3_11000 4_15000 5_20000 6_27000 7_35000 8_5000 9_51000 98_0]]=7,1,0)</f>
        <v>0</v>
      </c>
      <c r="BW826">
        <f>IF(Table13[[#This Row],[Monthly_Income 1_5500 2_8000 3_11000 4_15000 5_20000 6_27000 7_35000 8_5000 9_51000 98_0]]=8,1,0)</f>
        <v>0</v>
      </c>
      <c r="BX826">
        <f>IF(Table13[[#This Row],[Monthly_Income 1_5500 2_8000 3_11000 4_15000 5_20000 6_27000 7_35000 8_5000 9_51000 98_0]]=9,1,0)</f>
        <v>0</v>
      </c>
      <c r="BY826">
        <f>IF(Table13[[#This Row],[Monthly_Income 1_5500 2_8000 3_11000 4_15000 5_20000 6_27000 7_35000 8_5000 9_51000 98_0]]=98,1,0)</f>
        <v>0</v>
      </c>
      <c r="BZ826">
        <v>8</v>
      </c>
      <c r="CA826">
        <f>IF(Table13[[#This Row],[Monthly_Household_Income]]=1,1,0)</f>
        <v>0</v>
      </c>
      <c r="CB826">
        <f>IF(Table13[[#This Row],[Monthly_Household_Income]]=2,1,0)</f>
        <v>0</v>
      </c>
      <c r="CC826">
        <f>IF(Table13[[#This Row],[Monthly_Household_Income]]=3,1,0)</f>
        <v>0</v>
      </c>
      <c r="CD826">
        <f>IF(Table13[[#This Row],[Monthly_Household_Income]]=4,1,0)</f>
        <v>0</v>
      </c>
      <c r="CE826">
        <f>IF(Table13[[#This Row],[Monthly_Household_Income]]=5,1,0)</f>
        <v>0</v>
      </c>
      <c r="CF826">
        <f>IF(Table13[[#This Row],[Monthly_Household_Income]]=6,1,0)</f>
        <v>0</v>
      </c>
      <c r="CG826">
        <f>IF(Table13[[#This Row],[Monthly_Household_Income]]=7,1,0)</f>
        <v>0</v>
      </c>
      <c r="CH826">
        <f>IF(Table13[[#This Row],[Monthly_Household_Income]]=8,1,0)</f>
        <v>1</v>
      </c>
      <c r="CI826">
        <f>IF(Table13[[#This Row],[Monthly_Household_Income]]=9,1,0)</f>
        <v>0</v>
      </c>
      <c r="CJ826">
        <f>IF(Table13[[#This Row],[Monthly_Household_Income]]=98,1,0)</f>
        <v>0</v>
      </c>
    </row>
    <row r="827" spans="1:88">
      <c r="A827">
        <v>2952</v>
      </c>
      <c r="B827" s="1">
        <v>42971</v>
      </c>
      <c r="C827" t="s">
        <v>6</v>
      </c>
      <c r="D827">
        <v>9</v>
      </c>
      <c r="E827">
        <v>10</v>
      </c>
      <c r="F827">
        <v>9</v>
      </c>
      <c r="G827">
        <v>9</v>
      </c>
      <c r="H827">
        <v>10</v>
      </c>
      <c r="I827">
        <v>9</v>
      </c>
      <c r="J827" t="s">
        <v>15</v>
      </c>
      <c r="K827">
        <v>8</v>
      </c>
      <c r="L827">
        <v>8</v>
      </c>
      <c r="M827">
        <v>10</v>
      </c>
      <c r="N827">
        <v>9</v>
      </c>
      <c r="O827">
        <v>8</v>
      </c>
      <c r="P827">
        <v>10</v>
      </c>
      <c r="Q827">
        <v>9</v>
      </c>
      <c r="R827">
        <v>10</v>
      </c>
      <c r="S827">
        <v>10</v>
      </c>
      <c r="T827">
        <v>9</v>
      </c>
      <c r="U827">
        <v>9</v>
      </c>
      <c r="V827">
        <v>10</v>
      </c>
      <c r="W827">
        <v>8</v>
      </c>
      <c r="X827">
        <v>10</v>
      </c>
      <c r="Y827">
        <v>9</v>
      </c>
      <c r="Z827">
        <v>9</v>
      </c>
      <c r="AA827">
        <v>10</v>
      </c>
      <c r="AB827">
        <v>9</v>
      </c>
      <c r="AC827">
        <v>2</v>
      </c>
      <c r="AD827">
        <f>IF(Table13[[#This Row],[payment]]=1,1,0)</f>
        <v>0</v>
      </c>
      <c r="AE827">
        <f>IF(Table13[[#This Row],[payment]]=2,1,0)</f>
        <v>1</v>
      </c>
      <c r="AF827">
        <f>IF(Table13[[#This Row],[payment]]=3,1,0)</f>
        <v>0</v>
      </c>
      <c r="AG827">
        <v>1</v>
      </c>
      <c r="AH827">
        <f>IF(Table13[[#This Row],[method_payment]]=1,1,0)</f>
        <v>1</v>
      </c>
      <c r="AI827">
        <f>IF(Table13[[#This Row],[method_payment]]=2,1,0)</f>
        <v>0</v>
      </c>
      <c r="AJ827">
        <f>IF(Table13[[#This Row],[method_payment]]=3,1,0)</f>
        <v>0</v>
      </c>
      <c r="AK827">
        <f>IF(Table13[[#This Row],[method_payment]]=5,1,0)</f>
        <v>0</v>
      </c>
      <c r="AL827">
        <f>IF(Table13[[#This Row],[method_payment]]=6,1,0)</f>
        <v>0</v>
      </c>
      <c r="AM827" t="s">
        <v>16</v>
      </c>
      <c r="AN827" t="s">
        <v>15</v>
      </c>
      <c r="AO827">
        <v>4</v>
      </c>
      <c r="AP827" s="2">
        <v>199.91</v>
      </c>
      <c r="AQ827" s="3">
        <f>IF(AND(Table13[[#This Row],[Average_amount_spent_per_visit_last_3_months]]&gt;=1,Table13[[#This Row],[Average_amount_spent_per_visit_last_3_months]]&lt;=999),1,0)</f>
        <v>1</v>
      </c>
      <c r="AR827" s="3">
        <f>IF(AND(Table13[[#This Row],[Average_amount_spent_per_visit_last_3_months]]&gt;=1000,Table13[[#This Row],[Average_amount_spent_per_visit_last_3_months]]&lt;=6700),1,0)</f>
        <v>0</v>
      </c>
      <c r="AS827">
        <v>3</v>
      </c>
      <c r="AT827">
        <v>38</v>
      </c>
      <c r="AU827">
        <f>IF(AND(Table13[[#This Row],[Age]]&gt;=18,Table13[[#This Row],[Age]]&lt;=25),1,0)</f>
        <v>0</v>
      </c>
      <c r="AV827">
        <f>IF(AND(Table13[[#This Row],[Age]]&gt;=26,Table13[[#This Row],[Age]]&lt;=35),1,0)</f>
        <v>0</v>
      </c>
      <c r="AW827">
        <f>IF(AND(Table13[[#This Row],[Age]]&gt;=36,Table13[[#This Row],[Age]]&lt;=45),1,0)</f>
        <v>1</v>
      </c>
      <c r="AX827">
        <f>IF(AND(Table13[[#This Row],[Age]]&gt;=46,Table13[[#This Row],[Age]]&lt;=55),1,0)</f>
        <v>0</v>
      </c>
      <c r="AY827">
        <f>IF(AND(Table13[[#This Row],[Age]]&gt;=56,Table13[[#This Row],[Age]]&lt;=67),1,0)</f>
        <v>0</v>
      </c>
      <c r="AZ827" t="s">
        <v>25</v>
      </c>
      <c r="BA827">
        <f>IF(Table13[[#This Row],[Marital Status]]="Married",1,0)</f>
        <v>1</v>
      </c>
      <c r="BB827">
        <f>IF(Table13[[#This Row],[Marital Status]]="Single",1,0)</f>
        <v>0</v>
      </c>
      <c r="BC827" t="s">
        <v>27</v>
      </c>
      <c r="BD827">
        <f>IF(Table13[[#This Row],[gender]]="Male",1,0)</f>
        <v>1</v>
      </c>
      <c r="BE827">
        <f>IF(Table13[[#This Row],[gender]]="Female",1,0)</f>
        <v>0</v>
      </c>
      <c r="BF827" t="s">
        <v>22</v>
      </c>
      <c r="BG827">
        <f>IF(Table13[[#This Row],[Highest level of Education]]="Did not attend school",1,0)</f>
        <v>0</v>
      </c>
      <c r="BH827">
        <f>IF(Table13[[#This Row],[Highest level of Education]]="K12 completed",1,0)</f>
        <v>1</v>
      </c>
      <c r="BI827">
        <f>IF(Table13[[#This Row],[Highest level of Education]]="High School Completed",1,0)</f>
        <v>0</v>
      </c>
      <c r="BJ827">
        <f>IF(Table13[[#This Row],[Highest level of Education]]="Technical Diploma/Partially completed College",1,0)</f>
        <v>0</v>
      </c>
      <c r="BK827">
        <f>IF(Table13[[#This Row],[Highest level of Education]]="University/College Degree",1,0)</f>
        <v>0</v>
      </c>
      <c r="BL827">
        <f>IF(Table13[[#This Row],[Highest level of Education]]="Post-graduate education",1,0)</f>
        <v>0</v>
      </c>
      <c r="BM827">
        <v>2</v>
      </c>
      <c r="BN827">
        <v>1</v>
      </c>
      <c r="BO827">
        <v>3</v>
      </c>
      <c r="BP827">
        <f>IF(Table13[[#This Row],[Monthly_Income 1_5500 2_8000 3_11000 4_15000 5_20000 6_27000 7_35000 8_5000 9_51000 98_0]]=1,1,0)</f>
        <v>0</v>
      </c>
      <c r="BQ827">
        <f>IF(Table13[[#This Row],[Monthly_Income 1_5500 2_8000 3_11000 4_15000 5_20000 6_27000 7_35000 8_5000 9_51000 98_0]]=2,1,0)</f>
        <v>0</v>
      </c>
      <c r="BR827">
        <f>IF(Table13[[#This Row],[Monthly_Income 1_5500 2_8000 3_11000 4_15000 5_20000 6_27000 7_35000 8_5000 9_51000 98_0]]=3,1,0)</f>
        <v>1</v>
      </c>
      <c r="BS827">
        <f>IF(Table13[[#This Row],[Monthly_Income 1_5500 2_8000 3_11000 4_15000 5_20000 6_27000 7_35000 8_5000 9_51000 98_0]]=4,1,0)</f>
        <v>0</v>
      </c>
      <c r="BT827">
        <f>IF(Table13[[#This Row],[Monthly_Income 1_5500 2_8000 3_11000 4_15000 5_20000 6_27000 7_35000 8_5000 9_51000 98_0]]=5,1,0)</f>
        <v>0</v>
      </c>
      <c r="BU827">
        <f>IF(Table13[[#This Row],[Monthly_Income 1_5500 2_8000 3_11000 4_15000 5_20000 6_27000 7_35000 8_5000 9_51000 98_0]]=6,1,0)</f>
        <v>0</v>
      </c>
      <c r="BV827">
        <f>IF(Table13[[#This Row],[Monthly_Income 1_5500 2_8000 3_11000 4_15000 5_20000 6_27000 7_35000 8_5000 9_51000 98_0]]=7,1,0)</f>
        <v>0</v>
      </c>
      <c r="BW827">
        <f>IF(Table13[[#This Row],[Monthly_Income 1_5500 2_8000 3_11000 4_15000 5_20000 6_27000 7_35000 8_5000 9_51000 98_0]]=8,1,0)</f>
        <v>0</v>
      </c>
      <c r="BX827">
        <f>IF(Table13[[#This Row],[Monthly_Income 1_5500 2_8000 3_11000 4_15000 5_20000 6_27000 7_35000 8_5000 9_51000 98_0]]=9,1,0)</f>
        <v>0</v>
      </c>
      <c r="BY827">
        <f>IF(Table13[[#This Row],[Monthly_Income 1_5500 2_8000 3_11000 4_15000 5_20000 6_27000 7_35000 8_5000 9_51000 98_0]]=98,1,0)</f>
        <v>0</v>
      </c>
      <c r="BZ827">
        <v>4</v>
      </c>
      <c r="CA827">
        <f>IF(Table13[[#This Row],[Monthly_Household_Income]]=1,1,0)</f>
        <v>0</v>
      </c>
      <c r="CB827">
        <f>IF(Table13[[#This Row],[Monthly_Household_Income]]=2,1,0)</f>
        <v>0</v>
      </c>
      <c r="CC827">
        <f>IF(Table13[[#This Row],[Monthly_Household_Income]]=3,1,0)</f>
        <v>0</v>
      </c>
      <c r="CD827">
        <f>IF(Table13[[#This Row],[Monthly_Household_Income]]=4,1,0)</f>
        <v>1</v>
      </c>
      <c r="CE827">
        <f>IF(Table13[[#This Row],[Monthly_Household_Income]]=5,1,0)</f>
        <v>0</v>
      </c>
      <c r="CF827">
        <f>IF(Table13[[#This Row],[Monthly_Household_Income]]=6,1,0)</f>
        <v>0</v>
      </c>
      <c r="CG827">
        <f>IF(Table13[[#This Row],[Monthly_Household_Income]]=7,1,0)</f>
        <v>0</v>
      </c>
      <c r="CH827">
        <f>IF(Table13[[#This Row],[Monthly_Household_Income]]=8,1,0)</f>
        <v>0</v>
      </c>
      <c r="CI827">
        <f>IF(Table13[[#This Row],[Monthly_Household_Income]]=9,1,0)</f>
        <v>0</v>
      </c>
      <c r="CJ827">
        <f>IF(Table13[[#This Row],[Monthly_Household_Income]]=98,1,0)</f>
        <v>0</v>
      </c>
    </row>
    <row r="828" spans="1:88">
      <c r="A828">
        <v>2953</v>
      </c>
      <c r="B828" s="1">
        <v>43191</v>
      </c>
      <c r="C828" t="s">
        <v>31</v>
      </c>
      <c r="D828">
        <v>7</v>
      </c>
      <c r="E828">
        <v>8</v>
      </c>
      <c r="F828">
        <v>6</v>
      </c>
      <c r="G828">
        <v>7</v>
      </c>
      <c r="H828">
        <v>6</v>
      </c>
      <c r="I828">
        <v>7</v>
      </c>
      <c r="J828" t="s">
        <v>15</v>
      </c>
      <c r="K828">
        <v>7</v>
      </c>
      <c r="L828">
        <v>6</v>
      </c>
      <c r="M828">
        <v>7</v>
      </c>
      <c r="N828">
        <v>7</v>
      </c>
      <c r="O828">
        <v>6</v>
      </c>
      <c r="P828">
        <v>7</v>
      </c>
      <c r="Q828">
        <v>6</v>
      </c>
      <c r="R828">
        <v>7</v>
      </c>
      <c r="S828">
        <v>6</v>
      </c>
      <c r="T828">
        <v>7</v>
      </c>
      <c r="U828">
        <v>7</v>
      </c>
      <c r="V828">
        <v>6</v>
      </c>
      <c r="W828">
        <v>6</v>
      </c>
      <c r="X828">
        <v>7</v>
      </c>
      <c r="Y828">
        <v>6</v>
      </c>
      <c r="Z828">
        <v>7</v>
      </c>
      <c r="AA828">
        <v>7</v>
      </c>
      <c r="AB828">
        <v>6</v>
      </c>
      <c r="AC828">
        <v>1</v>
      </c>
      <c r="AD828">
        <f>IF(Table13[[#This Row],[payment]]=1,1,0)</f>
        <v>1</v>
      </c>
      <c r="AE828">
        <f>IF(Table13[[#This Row],[payment]]=2,1,0)</f>
        <v>0</v>
      </c>
      <c r="AF828">
        <f>IF(Table13[[#This Row],[payment]]=3,1,0)</f>
        <v>0</v>
      </c>
      <c r="AG828">
        <v>5</v>
      </c>
      <c r="AH828">
        <f>IF(Table13[[#This Row],[method_payment]]=1,1,0)</f>
        <v>0</v>
      </c>
      <c r="AI828">
        <f>IF(Table13[[#This Row],[method_payment]]=2,1,0)</f>
        <v>0</v>
      </c>
      <c r="AJ828">
        <f>IF(Table13[[#This Row],[method_payment]]=3,1,0)</f>
        <v>0</v>
      </c>
      <c r="AK828">
        <f>IF(Table13[[#This Row],[method_payment]]=5,1,0)</f>
        <v>1</v>
      </c>
      <c r="AL828">
        <f>IF(Table13[[#This Row],[method_payment]]=6,1,0)</f>
        <v>0</v>
      </c>
      <c r="AM828" t="s">
        <v>16</v>
      </c>
      <c r="AN828" t="s">
        <v>16</v>
      </c>
      <c r="AO828">
        <v>4</v>
      </c>
      <c r="AP828" s="2">
        <v>272.18</v>
      </c>
      <c r="AQ828" s="3">
        <f>IF(AND(Table13[[#This Row],[Average_amount_spent_per_visit_last_3_months]]&gt;=1,Table13[[#This Row],[Average_amount_spent_per_visit_last_3_months]]&lt;=999),1,0)</f>
        <v>1</v>
      </c>
      <c r="AR828" s="3">
        <f>IF(AND(Table13[[#This Row],[Average_amount_spent_per_visit_last_3_months]]&gt;=1000,Table13[[#This Row],[Average_amount_spent_per_visit_last_3_months]]&lt;=6700),1,0)</f>
        <v>0</v>
      </c>
      <c r="AS828">
        <v>2</v>
      </c>
      <c r="AT828">
        <v>38</v>
      </c>
      <c r="AU828">
        <f>IF(AND(Table13[[#This Row],[Age]]&gt;=18,Table13[[#This Row],[Age]]&lt;=25),1,0)</f>
        <v>0</v>
      </c>
      <c r="AV828">
        <f>IF(AND(Table13[[#This Row],[Age]]&gt;=26,Table13[[#This Row],[Age]]&lt;=35),1,0)</f>
        <v>0</v>
      </c>
      <c r="AW828">
        <f>IF(AND(Table13[[#This Row],[Age]]&gt;=36,Table13[[#This Row],[Age]]&lt;=45),1,0)</f>
        <v>1</v>
      </c>
      <c r="AX828">
        <f>IF(AND(Table13[[#This Row],[Age]]&gt;=46,Table13[[#This Row],[Age]]&lt;=55),1,0)</f>
        <v>0</v>
      </c>
      <c r="AY828">
        <f>IF(AND(Table13[[#This Row],[Age]]&gt;=56,Table13[[#This Row],[Age]]&lt;=67),1,0)</f>
        <v>0</v>
      </c>
      <c r="AZ828" t="s">
        <v>25</v>
      </c>
      <c r="BA828">
        <f>IF(Table13[[#This Row],[Marital Status]]="Married",1,0)</f>
        <v>1</v>
      </c>
      <c r="BB828">
        <f>IF(Table13[[#This Row],[Marital Status]]="Single",1,0)</f>
        <v>0</v>
      </c>
      <c r="BC828" t="s">
        <v>27</v>
      </c>
      <c r="BD828">
        <f>IF(Table13[[#This Row],[gender]]="Male",1,0)</f>
        <v>1</v>
      </c>
      <c r="BE828">
        <f>IF(Table13[[#This Row],[gender]]="Female",1,0)</f>
        <v>0</v>
      </c>
      <c r="BF828" t="s">
        <v>19</v>
      </c>
      <c r="BG828">
        <f>IF(Table13[[#This Row],[Highest level of Education]]="Did not attend school",1,0)</f>
        <v>0</v>
      </c>
      <c r="BH828">
        <f>IF(Table13[[#This Row],[Highest level of Education]]="K12 completed",1,0)</f>
        <v>0</v>
      </c>
      <c r="BI828">
        <f>IF(Table13[[#This Row],[Highest level of Education]]="High School Completed",1,0)</f>
        <v>0</v>
      </c>
      <c r="BJ828">
        <f>IF(Table13[[#This Row],[Highest level of Education]]="Technical Diploma/Partially completed College",1,0)</f>
        <v>0</v>
      </c>
      <c r="BK828">
        <f>IF(Table13[[#This Row],[Highest level of Education]]="University/College Degree",1,0)</f>
        <v>1</v>
      </c>
      <c r="BL828">
        <f>IF(Table13[[#This Row],[Highest level of Education]]="Post-graduate education",1,0)</f>
        <v>0</v>
      </c>
      <c r="BM828">
        <v>3</v>
      </c>
      <c r="BN828">
        <v>1</v>
      </c>
      <c r="BO828">
        <v>4</v>
      </c>
      <c r="BP828">
        <f>IF(Table13[[#This Row],[Monthly_Income 1_5500 2_8000 3_11000 4_15000 5_20000 6_27000 7_35000 8_5000 9_51000 98_0]]=1,1,0)</f>
        <v>0</v>
      </c>
      <c r="BQ828">
        <f>IF(Table13[[#This Row],[Monthly_Income 1_5500 2_8000 3_11000 4_15000 5_20000 6_27000 7_35000 8_5000 9_51000 98_0]]=2,1,0)</f>
        <v>0</v>
      </c>
      <c r="BR828">
        <f>IF(Table13[[#This Row],[Monthly_Income 1_5500 2_8000 3_11000 4_15000 5_20000 6_27000 7_35000 8_5000 9_51000 98_0]]=3,1,0)</f>
        <v>0</v>
      </c>
      <c r="BS828">
        <f>IF(Table13[[#This Row],[Monthly_Income 1_5500 2_8000 3_11000 4_15000 5_20000 6_27000 7_35000 8_5000 9_51000 98_0]]=4,1,0)</f>
        <v>1</v>
      </c>
      <c r="BT828">
        <f>IF(Table13[[#This Row],[Monthly_Income 1_5500 2_8000 3_11000 4_15000 5_20000 6_27000 7_35000 8_5000 9_51000 98_0]]=5,1,0)</f>
        <v>0</v>
      </c>
      <c r="BU828">
        <f>IF(Table13[[#This Row],[Monthly_Income 1_5500 2_8000 3_11000 4_15000 5_20000 6_27000 7_35000 8_5000 9_51000 98_0]]=6,1,0)</f>
        <v>0</v>
      </c>
      <c r="BV828">
        <f>IF(Table13[[#This Row],[Monthly_Income 1_5500 2_8000 3_11000 4_15000 5_20000 6_27000 7_35000 8_5000 9_51000 98_0]]=7,1,0)</f>
        <v>0</v>
      </c>
      <c r="BW828">
        <f>IF(Table13[[#This Row],[Monthly_Income 1_5500 2_8000 3_11000 4_15000 5_20000 6_27000 7_35000 8_5000 9_51000 98_0]]=8,1,0)</f>
        <v>0</v>
      </c>
      <c r="BX828">
        <f>IF(Table13[[#This Row],[Monthly_Income 1_5500 2_8000 3_11000 4_15000 5_20000 6_27000 7_35000 8_5000 9_51000 98_0]]=9,1,0)</f>
        <v>0</v>
      </c>
      <c r="BY828">
        <f>IF(Table13[[#This Row],[Monthly_Income 1_5500 2_8000 3_11000 4_15000 5_20000 6_27000 7_35000 8_5000 9_51000 98_0]]=98,1,0)</f>
        <v>0</v>
      </c>
      <c r="BZ828">
        <v>5</v>
      </c>
      <c r="CA828">
        <f>IF(Table13[[#This Row],[Monthly_Household_Income]]=1,1,0)</f>
        <v>0</v>
      </c>
      <c r="CB828">
        <f>IF(Table13[[#This Row],[Monthly_Household_Income]]=2,1,0)</f>
        <v>0</v>
      </c>
      <c r="CC828">
        <f>IF(Table13[[#This Row],[Monthly_Household_Income]]=3,1,0)</f>
        <v>0</v>
      </c>
      <c r="CD828">
        <f>IF(Table13[[#This Row],[Monthly_Household_Income]]=4,1,0)</f>
        <v>0</v>
      </c>
      <c r="CE828">
        <f>IF(Table13[[#This Row],[Monthly_Household_Income]]=5,1,0)</f>
        <v>1</v>
      </c>
      <c r="CF828">
        <f>IF(Table13[[#This Row],[Monthly_Household_Income]]=6,1,0)</f>
        <v>0</v>
      </c>
      <c r="CG828">
        <f>IF(Table13[[#This Row],[Monthly_Household_Income]]=7,1,0)</f>
        <v>0</v>
      </c>
      <c r="CH828">
        <f>IF(Table13[[#This Row],[Monthly_Household_Income]]=8,1,0)</f>
        <v>0</v>
      </c>
      <c r="CI828">
        <f>IF(Table13[[#This Row],[Monthly_Household_Income]]=9,1,0)</f>
        <v>0</v>
      </c>
      <c r="CJ828">
        <f>IF(Table13[[#This Row],[Monthly_Household_Income]]=98,1,0)</f>
        <v>0</v>
      </c>
    </row>
    <row r="829" spans="1:88">
      <c r="A829">
        <v>2956</v>
      </c>
      <c r="B829" s="1">
        <v>43191</v>
      </c>
      <c r="C829" t="s">
        <v>29</v>
      </c>
      <c r="D829">
        <v>7</v>
      </c>
      <c r="E829">
        <v>6</v>
      </c>
      <c r="F829">
        <v>6</v>
      </c>
      <c r="G829">
        <v>6</v>
      </c>
      <c r="H829">
        <v>6</v>
      </c>
      <c r="I829">
        <v>7</v>
      </c>
      <c r="J829" t="s">
        <v>15</v>
      </c>
      <c r="K829">
        <v>7</v>
      </c>
      <c r="L829">
        <v>6</v>
      </c>
      <c r="M829">
        <v>7</v>
      </c>
      <c r="N829">
        <v>6</v>
      </c>
      <c r="O829">
        <v>6</v>
      </c>
      <c r="P829">
        <v>7</v>
      </c>
      <c r="Q829">
        <v>6</v>
      </c>
      <c r="R829">
        <v>7</v>
      </c>
      <c r="S829">
        <v>7</v>
      </c>
      <c r="T829">
        <v>7</v>
      </c>
      <c r="U829">
        <v>6</v>
      </c>
      <c r="V829">
        <v>7</v>
      </c>
      <c r="W829">
        <v>6</v>
      </c>
      <c r="X829">
        <v>6</v>
      </c>
      <c r="Y829">
        <v>7</v>
      </c>
      <c r="Z829">
        <v>7</v>
      </c>
      <c r="AA829">
        <v>6</v>
      </c>
      <c r="AB829">
        <v>7</v>
      </c>
      <c r="AC829">
        <v>2</v>
      </c>
      <c r="AD829">
        <f>IF(Table13[[#This Row],[payment]]=1,1,0)</f>
        <v>0</v>
      </c>
      <c r="AE829">
        <f>IF(Table13[[#This Row],[payment]]=2,1,0)</f>
        <v>1</v>
      </c>
      <c r="AF829">
        <f>IF(Table13[[#This Row],[payment]]=3,1,0)</f>
        <v>0</v>
      </c>
      <c r="AG829">
        <v>1</v>
      </c>
      <c r="AH829">
        <f>IF(Table13[[#This Row],[method_payment]]=1,1,0)</f>
        <v>1</v>
      </c>
      <c r="AI829">
        <f>IF(Table13[[#This Row],[method_payment]]=2,1,0)</f>
        <v>0</v>
      </c>
      <c r="AJ829">
        <f>IF(Table13[[#This Row],[method_payment]]=3,1,0)</f>
        <v>0</v>
      </c>
      <c r="AK829">
        <f>IF(Table13[[#This Row],[method_payment]]=5,1,0)</f>
        <v>0</v>
      </c>
      <c r="AL829">
        <f>IF(Table13[[#This Row],[method_payment]]=6,1,0)</f>
        <v>0</v>
      </c>
      <c r="AM829" t="s">
        <v>16</v>
      </c>
      <c r="AN829" t="s">
        <v>15</v>
      </c>
      <c r="AO829">
        <v>3</v>
      </c>
      <c r="AP829" s="2">
        <v>272.85000000000002</v>
      </c>
      <c r="AQ829" s="3">
        <f>IF(AND(Table13[[#This Row],[Average_amount_spent_per_visit_last_3_months]]&gt;=1,Table13[[#This Row],[Average_amount_spent_per_visit_last_3_months]]&lt;=999),1,0)</f>
        <v>1</v>
      </c>
      <c r="AR829" s="3">
        <f>IF(AND(Table13[[#This Row],[Average_amount_spent_per_visit_last_3_months]]&gt;=1000,Table13[[#This Row],[Average_amount_spent_per_visit_last_3_months]]&lt;=6700),1,0)</f>
        <v>0</v>
      </c>
      <c r="AS829">
        <v>3</v>
      </c>
      <c r="AT829">
        <v>43</v>
      </c>
      <c r="AU829">
        <f>IF(AND(Table13[[#This Row],[Age]]&gt;=18,Table13[[#This Row],[Age]]&lt;=25),1,0)</f>
        <v>0</v>
      </c>
      <c r="AV829">
        <f>IF(AND(Table13[[#This Row],[Age]]&gt;=26,Table13[[#This Row],[Age]]&lt;=35),1,0)</f>
        <v>0</v>
      </c>
      <c r="AW829">
        <f>IF(AND(Table13[[#This Row],[Age]]&gt;=36,Table13[[#This Row],[Age]]&lt;=45),1,0)</f>
        <v>1</v>
      </c>
      <c r="AX829">
        <f>IF(AND(Table13[[#This Row],[Age]]&gt;=46,Table13[[#This Row],[Age]]&lt;=55),1,0)</f>
        <v>0</v>
      </c>
      <c r="AY829">
        <f>IF(AND(Table13[[#This Row],[Age]]&gt;=56,Table13[[#This Row],[Age]]&lt;=67),1,0)</f>
        <v>0</v>
      </c>
      <c r="AZ829" t="s">
        <v>25</v>
      </c>
      <c r="BA829">
        <f>IF(Table13[[#This Row],[Marital Status]]="Married",1,0)</f>
        <v>1</v>
      </c>
      <c r="BB829">
        <f>IF(Table13[[#This Row],[Marital Status]]="Single",1,0)</f>
        <v>0</v>
      </c>
      <c r="BC829" t="s">
        <v>28</v>
      </c>
      <c r="BD829">
        <f>IF(Table13[[#This Row],[gender]]="Male",1,0)</f>
        <v>0</v>
      </c>
      <c r="BE829">
        <f>IF(Table13[[#This Row],[gender]]="Female",1,0)</f>
        <v>1</v>
      </c>
      <c r="BF829" t="s">
        <v>20</v>
      </c>
      <c r="BG829">
        <f>IF(Table13[[#This Row],[Highest level of Education]]="Did not attend school",1,0)</f>
        <v>0</v>
      </c>
      <c r="BH829">
        <f>IF(Table13[[#This Row],[Highest level of Education]]="K12 completed",1,0)</f>
        <v>0</v>
      </c>
      <c r="BI829">
        <f>IF(Table13[[#This Row],[Highest level of Education]]="High School Completed",1,0)</f>
        <v>1</v>
      </c>
      <c r="BJ829">
        <f>IF(Table13[[#This Row],[Highest level of Education]]="Technical Diploma/Partially completed College",1,0)</f>
        <v>0</v>
      </c>
      <c r="BK829">
        <f>IF(Table13[[#This Row],[Highest level of Education]]="University/College Degree",1,0)</f>
        <v>0</v>
      </c>
      <c r="BL829">
        <f>IF(Table13[[#This Row],[Highest level of Education]]="Post-graduate education",1,0)</f>
        <v>0</v>
      </c>
      <c r="BM829">
        <v>2</v>
      </c>
      <c r="BN829">
        <v>1</v>
      </c>
      <c r="BO829">
        <v>2</v>
      </c>
      <c r="BP829">
        <f>IF(Table13[[#This Row],[Monthly_Income 1_5500 2_8000 3_11000 4_15000 5_20000 6_27000 7_35000 8_5000 9_51000 98_0]]=1,1,0)</f>
        <v>0</v>
      </c>
      <c r="BQ829">
        <f>IF(Table13[[#This Row],[Monthly_Income 1_5500 2_8000 3_11000 4_15000 5_20000 6_27000 7_35000 8_5000 9_51000 98_0]]=2,1,0)</f>
        <v>1</v>
      </c>
      <c r="BR829">
        <f>IF(Table13[[#This Row],[Monthly_Income 1_5500 2_8000 3_11000 4_15000 5_20000 6_27000 7_35000 8_5000 9_51000 98_0]]=3,1,0)</f>
        <v>0</v>
      </c>
      <c r="BS829">
        <f>IF(Table13[[#This Row],[Monthly_Income 1_5500 2_8000 3_11000 4_15000 5_20000 6_27000 7_35000 8_5000 9_51000 98_0]]=4,1,0)</f>
        <v>0</v>
      </c>
      <c r="BT829">
        <f>IF(Table13[[#This Row],[Monthly_Income 1_5500 2_8000 3_11000 4_15000 5_20000 6_27000 7_35000 8_5000 9_51000 98_0]]=5,1,0)</f>
        <v>0</v>
      </c>
      <c r="BU829">
        <f>IF(Table13[[#This Row],[Monthly_Income 1_5500 2_8000 3_11000 4_15000 5_20000 6_27000 7_35000 8_5000 9_51000 98_0]]=6,1,0)</f>
        <v>0</v>
      </c>
      <c r="BV829">
        <f>IF(Table13[[#This Row],[Monthly_Income 1_5500 2_8000 3_11000 4_15000 5_20000 6_27000 7_35000 8_5000 9_51000 98_0]]=7,1,0)</f>
        <v>0</v>
      </c>
      <c r="BW829">
        <f>IF(Table13[[#This Row],[Monthly_Income 1_5500 2_8000 3_11000 4_15000 5_20000 6_27000 7_35000 8_5000 9_51000 98_0]]=8,1,0)</f>
        <v>0</v>
      </c>
      <c r="BX829">
        <f>IF(Table13[[#This Row],[Monthly_Income 1_5500 2_8000 3_11000 4_15000 5_20000 6_27000 7_35000 8_5000 9_51000 98_0]]=9,1,0)</f>
        <v>0</v>
      </c>
      <c r="BY829">
        <f>IF(Table13[[#This Row],[Monthly_Income 1_5500 2_8000 3_11000 4_15000 5_20000 6_27000 7_35000 8_5000 9_51000 98_0]]=98,1,0)</f>
        <v>0</v>
      </c>
      <c r="BZ829">
        <v>5</v>
      </c>
      <c r="CA829">
        <f>IF(Table13[[#This Row],[Monthly_Household_Income]]=1,1,0)</f>
        <v>0</v>
      </c>
      <c r="CB829">
        <f>IF(Table13[[#This Row],[Monthly_Household_Income]]=2,1,0)</f>
        <v>0</v>
      </c>
      <c r="CC829">
        <f>IF(Table13[[#This Row],[Monthly_Household_Income]]=3,1,0)</f>
        <v>0</v>
      </c>
      <c r="CD829">
        <f>IF(Table13[[#This Row],[Monthly_Household_Income]]=4,1,0)</f>
        <v>0</v>
      </c>
      <c r="CE829">
        <f>IF(Table13[[#This Row],[Monthly_Household_Income]]=5,1,0)</f>
        <v>1</v>
      </c>
      <c r="CF829">
        <f>IF(Table13[[#This Row],[Monthly_Household_Income]]=6,1,0)</f>
        <v>0</v>
      </c>
      <c r="CG829">
        <f>IF(Table13[[#This Row],[Monthly_Household_Income]]=7,1,0)</f>
        <v>0</v>
      </c>
      <c r="CH829">
        <f>IF(Table13[[#This Row],[Monthly_Household_Income]]=8,1,0)</f>
        <v>0</v>
      </c>
      <c r="CI829">
        <f>IF(Table13[[#This Row],[Monthly_Household_Income]]=9,1,0)</f>
        <v>0</v>
      </c>
      <c r="CJ829">
        <f>IF(Table13[[#This Row],[Monthly_Household_Income]]=98,1,0)</f>
        <v>0</v>
      </c>
    </row>
    <row r="830" spans="1:88">
      <c r="A830">
        <v>2960</v>
      </c>
      <c r="B830" s="1">
        <v>42968</v>
      </c>
      <c r="C830" t="s">
        <v>33</v>
      </c>
      <c r="D830">
        <v>6</v>
      </c>
      <c r="E830">
        <v>7</v>
      </c>
      <c r="F830">
        <v>7</v>
      </c>
      <c r="G830">
        <v>8</v>
      </c>
      <c r="H830">
        <v>8</v>
      </c>
      <c r="I830">
        <v>7</v>
      </c>
      <c r="J830" t="s">
        <v>16</v>
      </c>
      <c r="K830">
        <v>7</v>
      </c>
      <c r="L830">
        <v>6</v>
      </c>
      <c r="M830">
        <v>8</v>
      </c>
      <c r="N830">
        <v>6</v>
      </c>
      <c r="O830">
        <v>7</v>
      </c>
      <c r="P830">
        <v>9</v>
      </c>
      <c r="Q830">
        <v>10</v>
      </c>
      <c r="R830">
        <v>7</v>
      </c>
      <c r="S830">
        <v>8</v>
      </c>
      <c r="T830">
        <v>7</v>
      </c>
      <c r="U830">
        <v>8</v>
      </c>
      <c r="V830">
        <v>7</v>
      </c>
      <c r="W830">
        <v>9</v>
      </c>
      <c r="X830">
        <v>8</v>
      </c>
      <c r="Y830">
        <v>8</v>
      </c>
      <c r="Z830">
        <v>7</v>
      </c>
      <c r="AA830">
        <v>8</v>
      </c>
      <c r="AB830">
        <v>8</v>
      </c>
      <c r="AC830">
        <v>1</v>
      </c>
      <c r="AD830">
        <f>IF(Table13[[#This Row],[payment]]=1,1,0)</f>
        <v>1</v>
      </c>
      <c r="AE830">
        <f>IF(Table13[[#This Row],[payment]]=2,1,0)</f>
        <v>0</v>
      </c>
      <c r="AF830">
        <f>IF(Table13[[#This Row],[payment]]=3,1,0)</f>
        <v>0</v>
      </c>
      <c r="AG830">
        <v>1</v>
      </c>
      <c r="AH830">
        <f>IF(Table13[[#This Row],[method_payment]]=1,1,0)</f>
        <v>1</v>
      </c>
      <c r="AI830">
        <f>IF(Table13[[#This Row],[method_payment]]=2,1,0)</f>
        <v>0</v>
      </c>
      <c r="AJ830">
        <f>IF(Table13[[#This Row],[method_payment]]=3,1,0)</f>
        <v>0</v>
      </c>
      <c r="AK830">
        <f>IF(Table13[[#This Row],[method_payment]]=5,1,0)</f>
        <v>0</v>
      </c>
      <c r="AL830">
        <f>IF(Table13[[#This Row],[method_payment]]=6,1,0)</f>
        <v>0</v>
      </c>
      <c r="AM830" t="s">
        <v>15</v>
      </c>
      <c r="AN830" t="s">
        <v>15</v>
      </c>
      <c r="AO830">
        <v>3</v>
      </c>
      <c r="AP830" s="2">
        <v>247.77</v>
      </c>
      <c r="AQ830" s="3">
        <f>IF(AND(Table13[[#This Row],[Average_amount_spent_per_visit_last_3_months]]&gt;=1,Table13[[#This Row],[Average_amount_spent_per_visit_last_3_months]]&lt;=999),1,0)</f>
        <v>1</v>
      </c>
      <c r="AR830" s="3">
        <f>IF(AND(Table13[[#This Row],[Average_amount_spent_per_visit_last_3_months]]&gt;=1000,Table13[[#This Row],[Average_amount_spent_per_visit_last_3_months]]&lt;=6700),1,0)</f>
        <v>0</v>
      </c>
      <c r="AS830">
        <v>3</v>
      </c>
      <c r="AT830">
        <v>33</v>
      </c>
      <c r="AU830">
        <f>IF(AND(Table13[[#This Row],[Age]]&gt;=18,Table13[[#This Row],[Age]]&lt;=25),1,0)</f>
        <v>0</v>
      </c>
      <c r="AV830">
        <f>IF(AND(Table13[[#This Row],[Age]]&gt;=26,Table13[[#This Row],[Age]]&lt;=35),1,0)</f>
        <v>1</v>
      </c>
      <c r="AW830">
        <f>IF(AND(Table13[[#This Row],[Age]]&gt;=36,Table13[[#This Row],[Age]]&lt;=45),1,0)</f>
        <v>0</v>
      </c>
      <c r="AX830">
        <f>IF(AND(Table13[[#This Row],[Age]]&gt;=46,Table13[[#This Row],[Age]]&lt;=55),1,0)</f>
        <v>0</v>
      </c>
      <c r="AY830">
        <f>IF(AND(Table13[[#This Row],[Age]]&gt;=56,Table13[[#This Row],[Age]]&lt;=67),1,0)</f>
        <v>0</v>
      </c>
      <c r="AZ830" t="s">
        <v>25</v>
      </c>
      <c r="BA830">
        <f>IF(Table13[[#This Row],[Marital Status]]="Married",1,0)</f>
        <v>1</v>
      </c>
      <c r="BB830">
        <f>IF(Table13[[#This Row],[Marital Status]]="Single",1,0)</f>
        <v>0</v>
      </c>
      <c r="BC830" t="s">
        <v>28</v>
      </c>
      <c r="BD830">
        <f>IF(Table13[[#This Row],[gender]]="Male",1,0)</f>
        <v>0</v>
      </c>
      <c r="BE830">
        <f>IF(Table13[[#This Row],[gender]]="Female",1,0)</f>
        <v>1</v>
      </c>
      <c r="BF830" t="s">
        <v>18</v>
      </c>
      <c r="BG830">
        <f>IF(Table13[[#This Row],[Highest level of Education]]="Did not attend school",1,0)</f>
        <v>0</v>
      </c>
      <c r="BH830">
        <f>IF(Table13[[#This Row],[Highest level of Education]]="K12 completed",1,0)</f>
        <v>0</v>
      </c>
      <c r="BI830">
        <f>IF(Table13[[#This Row],[Highest level of Education]]="High School Completed",1,0)</f>
        <v>0</v>
      </c>
      <c r="BJ830">
        <f>IF(Table13[[#This Row],[Highest level of Education]]="Technical Diploma/Partially completed College",1,0)</f>
        <v>0</v>
      </c>
      <c r="BK830">
        <f>IF(Table13[[#This Row],[Highest level of Education]]="University/College Degree",1,0)</f>
        <v>0</v>
      </c>
      <c r="BL830">
        <f>IF(Table13[[#This Row],[Highest level of Education]]="Post-graduate education",1,0)</f>
        <v>1</v>
      </c>
      <c r="BM830">
        <v>3</v>
      </c>
      <c r="BN830">
        <v>1</v>
      </c>
      <c r="BO830">
        <v>4</v>
      </c>
      <c r="BP830">
        <f>IF(Table13[[#This Row],[Monthly_Income 1_5500 2_8000 3_11000 4_15000 5_20000 6_27000 7_35000 8_5000 9_51000 98_0]]=1,1,0)</f>
        <v>0</v>
      </c>
      <c r="BQ830">
        <f>IF(Table13[[#This Row],[Monthly_Income 1_5500 2_8000 3_11000 4_15000 5_20000 6_27000 7_35000 8_5000 9_51000 98_0]]=2,1,0)</f>
        <v>0</v>
      </c>
      <c r="BR830">
        <f>IF(Table13[[#This Row],[Monthly_Income 1_5500 2_8000 3_11000 4_15000 5_20000 6_27000 7_35000 8_5000 9_51000 98_0]]=3,1,0)</f>
        <v>0</v>
      </c>
      <c r="BS830">
        <f>IF(Table13[[#This Row],[Monthly_Income 1_5500 2_8000 3_11000 4_15000 5_20000 6_27000 7_35000 8_5000 9_51000 98_0]]=4,1,0)</f>
        <v>1</v>
      </c>
      <c r="BT830">
        <f>IF(Table13[[#This Row],[Monthly_Income 1_5500 2_8000 3_11000 4_15000 5_20000 6_27000 7_35000 8_5000 9_51000 98_0]]=5,1,0)</f>
        <v>0</v>
      </c>
      <c r="BU830">
        <f>IF(Table13[[#This Row],[Monthly_Income 1_5500 2_8000 3_11000 4_15000 5_20000 6_27000 7_35000 8_5000 9_51000 98_0]]=6,1,0)</f>
        <v>0</v>
      </c>
      <c r="BV830">
        <f>IF(Table13[[#This Row],[Monthly_Income 1_5500 2_8000 3_11000 4_15000 5_20000 6_27000 7_35000 8_5000 9_51000 98_0]]=7,1,0)</f>
        <v>0</v>
      </c>
      <c r="BW830">
        <f>IF(Table13[[#This Row],[Monthly_Income 1_5500 2_8000 3_11000 4_15000 5_20000 6_27000 7_35000 8_5000 9_51000 98_0]]=8,1,0)</f>
        <v>0</v>
      </c>
      <c r="BX830">
        <f>IF(Table13[[#This Row],[Monthly_Income 1_5500 2_8000 3_11000 4_15000 5_20000 6_27000 7_35000 8_5000 9_51000 98_0]]=9,1,0)</f>
        <v>0</v>
      </c>
      <c r="BY830">
        <f>IF(Table13[[#This Row],[Monthly_Income 1_5500 2_8000 3_11000 4_15000 5_20000 6_27000 7_35000 8_5000 9_51000 98_0]]=98,1,0)</f>
        <v>0</v>
      </c>
      <c r="BZ830">
        <v>6</v>
      </c>
      <c r="CA830">
        <f>IF(Table13[[#This Row],[Monthly_Household_Income]]=1,1,0)</f>
        <v>0</v>
      </c>
      <c r="CB830">
        <f>IF(Table13[[#This Row],[Monthly_Household_Income]]=2,1,0)</f>
        <v>0</v>
      </c>
      <c r="CC830">
        <f>IF(Table13[[#This Row],[Monthly_Household_Income]]=3,1,0)</f>
        <v>0</v>
      </c>
      <c r="CD830">
        <f>IF(Table13[[#This Row],[Monthly_Household_Income]]=4,1,0)</f>
        <v>0</v>
      </c>
      <c r="CE830">
        <f>IF(Table13[[#This Row],[Monthly_Household_Income]]=5,1,0)</f>
        <v>0</v>
      </c>
      <c r="CF830">
        <f>IF(Table13[[#This Row],[Monthly_Household_Income]]=6,1,0)</f>
        <v>1</v>
      </c>
      <c r="CG830">
        <f>IF(Table13[[#This Row],[Monthly_Household_Income]]=7,1,0)</f>
        <v>0</v>
      </c>
      <c r="CH830">
        <f>IF(Table13[[#This Row],[Monthly_Household_Income]]=8,1,0)</f>
        <v>0</v>
      </c>
      <c r="CI830">
        <f>IF(Table13[[#This Row],[Monthly_Household_Income]]=9,1,0)</f>
        <v>0</v>
      </c>
      <c r="CJ830">
        <f>IF(Table13[[#This Row],[Monthly_Household_Income]]=98,1,0)</f>
        <v>0</v>
      </c>
    </row>
    <row r="831" spans="1:88">
      <c r="A831">
        <v>2965</v>
      </c>
      <c r="B831" s="1">
        <v>42994</v>
      </c>
      <c r="C831" t="s">
        <v>4</v>
      </c>
      <c r="D831">
        <v>8</v>
      </c>
      <c r="E831">
        <v>10</v>
      </c>
      <c r="F831">
        <v>10</v>
      </c>
      <c r="G831">
        <v>10</v>
      </c>
      <c r="H831">
        <v>8</v>
      </c>
      <c r="I831">
        <v>9</v>
      </c>
      <c r="J831" t="s">
        <v>16</v>
      </c>
      <c r="K831">
        <v>10</v>
      </c>
      <c r="L831">
        <v>10</v>
      </c>
      <c r="M831">
        <v>9</v>
      </c>
      <c r="N831">
        <v>10</v>
      </c>
      <c r="O831">
        <v>9</v>
      </c>
      <c r="P831">
        <v>10</v>
      </c>
      <c r="Q831">
        <v>7</v>
      </c>
      <c r="R831">
        <v>10</v>
      </c>
      <c r="S831">
        <v>7</v>
      </c>
      <c r="T831">
        <v>8</v>
      </c>
      <c r="U831">
        <v>10</v>
      </c>
      <c r="V831">
        <v>7</v>
      </c>
      <c r="W831">
        <v>9</v>
      </c>
      <c r="X831">
        <v>8</v>
      </c>
      <c r="Y831">
        <v>8</v>
      </c>
      <c r="Z831">
        <v>9</v>
      </c>
      <c r="AA831">
        <v>7</v>
      </c>
      <c r="AB831">
        <v>8</v>
      </c>
      <c r="AC831">
        <v>2</v>
      </c>
      <c r="AD831">
        <f>IF(Table13[[#This Row],[payment]]=1,1,0)</f>
        <v>0</v>
      </c>
      <c r="AE831">
        <f>IF(Table13[[#This Row],[payment]]=2,1,0)</f>
        <v>1</v>
      </c>
      <c r="AF831">
        <f>IF(Table13[[#This Row],[payment]]=3,1,0)</f>
        <v>0</v>
      </c>
      <c r="AG831">
        <v>2</v>
      </c>
      <c r="AH831">
        <f>IF(Table13[[#This Row],[method_payment]]=1,1,0)</f>
        <v>0</v>
      </c>
      <c r="AI831">
        <f>IF(Table13[[#This Row],[method_payment]]=2,1,0)</f>
        <v>1</v>
      </c>
      <c r="AJ831">
        <f>IF(Table13[[#This Row],[method_payment]]=3,1,0)</f>
        <v>0</v>
      </c>
      <c r="AK831">
        <f>IF(Table13[[#This Row],[method_payment]]=5,1,0)</f>
        <v>0</v>
      </c>
      <c r="AL831">
        <f>IF(Table13[[#This Row],[method_payment]]=6,1,0)</f>
        <v>0</v>
      </c>
      <c r="AM831" t="s">
        <v>15</v>
      </c>
      <c r="AN831" t="s">
        <v>16</v>
      </c>
      <c r="AO831">
        <v>1</v>
      </c>
      <c r="AP831" s="2">
        <v>956.51</v>
      </c>
      <c r="AQ831" s="3">
        <f>IF(AND(Table13[[#This Row],[Average_amount_spent_per_visit_last_3_months]]&gt;=1,Table13[[#This Row],[Average_amount_spent_per_visit_last_3_months]]&lt;=999),1,0)</f>
        <v>1</v>
      </c>
      <c r="AR831" s="3">
        <f>IF(AND(Table13[[#This Row],[Average_amount_spent_per_visit_last_3_months]]&gt;=1000,Table13[[#This Row],[Average_amount_spent_per_visit_last_3_months]]&lt;=6700),1,0)</f>
        <v>0</v>
      </c>
      <c r="AS831">
        <v>2</v>
      </c>
      <c r="AT831">
        <v>29</v>
      </c>
      <c r="AU831">
        <f>IF(AND(Table13[[#This Row],[Age]]&gt;=18,Table13[[#This Row],[Age]]&lt;=25),1,0)</f>
        <v>0</v>
      </c>
      <c r="AV831">
        <f>IF(AND(Table13[[#This Row],[Age]]&gt;=26,Table13[[#This Row],[Age]]&lt;=35),1,0)</f>
        <v>1</v>
      </c>
      <c r="AW831">
        <f>IF(AND(Table13[[#This Row],[Age]]&gt;=36,Table13[[#This Row],[Age]]&lt;=45),1,0)</f>
        <v>0</v>
      </c>
      <c r="AX831">
        <f>IF(AND(Table13[[#This Row],[Age]]&gt;=46,Table13[[#This Row],[Age]]&lt;=55),1,0)</f>
        <v>0</v>
      </c>
      <c r="AY831">
        <f>IF(AND(Table13[[#This Row],[Age]]&gt;=56,Table13[[#This Row],[Age]]&lt;=67),1,0)</f>
        <v>0</v>
      </c>
      <c r="AZ831" t="s">
        <v>24</v>
      </c>
      <c r="BA831">
        <f>IF(Table13[[#This Row],[Marital Status]]="Married",1,0)</f>
        <v>0</v>
      </c>
      <c r="BB831">
        <f>IF(Table13[[#This Row],[Marital Status]]="Single",1,0)</f>
        <v>1</v>
      </c>
      <c r="BC831" t="s">
        <v>27</v>
      </c>
      <c r="BD831">
        <f>IF(Table13[[#This Row],[gender]]="Male",1,0)</f>
        <v>1</v>
      </c>
      <c r="BE831">
        <f>IF(Table13[[#This Row],[gender]]="Female",1,0)</f>
        <v>0</v>
      </c>
      <c r="BF831" t="s">
        <v>19</v>
      </c>
      <c r="BG831">
        <f>IF(Table13[[#This Row],[Highest level of Education]]="Did not attend school",1,0)</f>
        <v>0</v>
      </c>
      <c r="BH831">
        <f>IF(Table13[[#This Row],[Highest level of Education]]="K12 completed",1,0)</f>
        <v>0</v>
      </c>
      <c r="BI831">
        <f>IF(Table13[[#This Row],[Highest level of Education]]="High School Completed",1,0)</f>
        <v>0</v>
      </c>
      <c r="BJ831">
        <f>IF(Table13[[#This Row],[Highest level of Education]]="Technical Diploma/Partially completed College",1,0)</f>
        <v>0</v>
      </c>
      <c r="BK831">
        <f>IF(Table13[[#This Row],[Highest level of Education]]="University/College Degree",1,0)</f>
        <v>1</v>
      </c>
      <c r="BL831">
        <f>IF(Table13[[#This Row],[Highest level of Education]]="Post-graduate education",1,0)</f>
        <v>0</v>
      </c>
      <c r="BM831">
        <v>0</v>
      </c>
      <c r="BN831">
        <v>1</v>
      </c>
      <c r="BO831">
        <v>4</v>
      </c>
      <c r="BP831">
        <f>IF(Table13[[#This Row],[Monthly_Income 1_5500 2_8000 3_11000 4_15000 5_20000 6_27000 7_35000 8_5000 9_51000 98_0]]=1,1,0)</f>
        <v>0</v>
      </c>
      <c r="BQ831">
        <f>IF(Table13[[#This Row],[Monthly_Income 1_5500 2_8000 3_11000 4_15000 5_20000 6_27000 7_35000 8_5000 9_51000 98_0]]=2,1,0)</f>
        <v>0</v>
      </c>
      <c r="BR831">
        <f>IF(Table13[[#This Row],[Monthly_Income 1_5500 2_8000 3_11000 4_15000 5_20000 6_27000 7_35000 8_5000 9_51000 98_0]]=3,1,0)</f>
        <v>0</v>
      </c>
      <c r="BS831">
        <f>IF(Table13[[#This Row],[Monthly_Income 1_5500 2_8000 3_11000 4_15000 5_20000 6_27000 7_35000 8_5000 9_51000 98_0]]=4,1,0)</f>
        <v>1</v>
      </c>
      <c r="BT831">
        <f>IF(Table13[[#This Row],[Monthly_Income 1_5500 2_8000 3_11000 4_15000 5_20000 6_27000 7_35000 8_5000 9_51000 98_0]]=5,1,0)</f>
        <v>0</v>
      </c>
      <c r="BU831">
        <f>IF(Table13[[#This Row],[Monthly_Income 1_5500 2_8000 3_11000 4_15000 5_20000 6_27000 7_35000 8_5000 9_51000 98_0]]=6,1,0)</f>
        <v>0</v>
      </c>
      <c r="BV831">
        <f>IF(Table13[[#This Row],[Monthly_Income 1_5500 2_8000 3_11000 4_15000 5_20000 6_27000 7_35000 8_5000 9_51000 98_0]]=7,1,0)</f>
        <v>0</v>
      </c>
      <c r="BW831">
        <f>IF(Table13[[#This Row],[Monthly_Income 1_5500 2_8000 3_11000 4_15000 5_20000 6_27000 7_35000 8_5000 9_51000 98_0]]=8,1,0)</f>
        <v>0</v>
      </c>
      <c r="BX831">
        <f>IF(Table13[[#This Row],[Monthly_Income 1_5500 2_8000 3_11000 4_15000 5_20000 6_27000 7_35000 8_5000 9_51000 98_0]]=9,1,0)</f>
        <v>0</v>
      </c>
      <c r="BY831">
        <f>IF(Table13[[#This Row],[Monthly_Income 1_5500 2_8000 3_11000 4_15000 5_20000 6_27000 7_35000 8_5000 9_51000 98_0]]=98,1,0)</f>
        <v>0</v>
      </c>
      <c r="BZ831">
        <v>9</v>
      </c>
      <c r="CA831">
        <f>IF(Table13[[#This Row],[Monthly_Household_Income]]=1,1,0)</f>
        <v>0</v>
      </c>
      <c r="CB831">
        <f>IF(Table13[[#This Row],[Monthly_Household_Income]]=2,1,0)</f>
        <v>0</v>
      </c>
      <c r="CC831">
        <f>IF(Table13[[#This Row],[Monthly_Household_Income]]=3,1,0)</f>
        <v>0</v>
      </c>
      <c r="CD831">
        <f>IF(Table13[[#This Row],[Monthly_Household_Income]]=4,1,0)</f>
        <v>0</v>
      </c>
      <c r="CE831">
        <f>IF(Table13[[#This Row],[Monthly_Household_Income]]=5,1,0)</f>
        <v>0</v>
      </c>
      <c r="CF831">
        <f>IF(Table13[[#This Row],[Monthly_Household_Income]]=6,1,0)</f>
        <v>0</v>
      </c>
      <c r="CG831">
        <f>IF(Table13[[#This Row],[Monthly_Household_Income]]=7,1,0)</f>
        <v>0</v>
      </c>
      <c r="CH831">
        <f>IF(Table13[[#This Row],[Monthly_Household_Income]]=8,1,0)</f>
        <v>0</v>
      </c>
      <c r="CI831">
        <f>IF(Table13[[#This Row],[Monthly_Household_Income]]=9,1,0)</f>
        <v>1</v>
      </c>
      <c r="CJ831">
        <f>IF(Table13[[#This Row],[Monthly_Household_Income]]=98,1,0)</f>
        <v>0</v>
      </c>
    </row>
    <row r="832" spans="1:88">
      <c r="A832">
        <v>2973</v>
      </c>
      <c r="B832" s="1">
        <v>42959</v>
      </c>
      <c r="C832" t="s">
        <v>35</v>
      </c>
      <c r="D832">
        <v>9</v>
      </c>
      <c r="E832">
        <v>9</v>
      </c>
      <c r="F832">
        <v>9</v>
      </c>
      <c r="G832">
        <v>9</v>
      </c>
      <c r="H832">
        <v>9</v>
      </c>
      <c r="I832">
        <v>9</v>
      </c>
      <c r="J832" t="s">
        <v>15</v>
      </c>
      <c r="K832">
        <v>10</v>
      </c>
      <c r="L832">
        <v>10</v>
      </c>
      <c r="M832">
        <v>8</v>
      </c>
      <c r="N832">
        <v>10</v>
      </c>
      <c r="O832">
        <v>9</v>
      </c>
      <c r="P832">
        <v>9</v>
      </c>
      <c r="Q832">
        <v>8</v>
      </c>
      <c r="R832">
        <v>10</v>
      </c>
      <c r="S832">
        <v>9</v>
      </c>
      <c r="T832">
        <v>10</v>
      </c>
      <c r="U832">
        <v>8</v>
      </c>
      <c r="V832">
        <v>8</v>
      </c>
      <c r="W832">
        <v>10</v>
      </c>
      <c r="X832">
        <v>8</v>
      </c>
      <c r="Y832">
        <v>9</v>
      </c>
      <c r="Z832">
        <v>9</v>
      </c>
      <c r="AA832">
        <v>8</v>
      </c>
      <c r="AB832">
        <v>9</v>
      </c>
      <c r="AC832">
        <v>2</v>
      </c>
      <c r="AD832">
        <f>IF(Table13[[#This Row],[payment]]=1,1,0)</f>
        <v>0</v>
      </c>
      <c r="AE832">
        <f>IF(Table13[[#This Row],[payment]]=2,1,0)</f>
        <v>1</v>
      </c>
      <c r="AF832">
        <f>IF(Table13[[#This Row],[payment]]=3,1,0)</f>
        <v>0</v>
      </c>
      <c r="AG832">
        <v>1</v>
      </c>
      <c r="AH832">
        <f>IF(Table13[[#This Row],[method_payment]]=1,1,0)</f>
        <v>1</v>
      </c>
      <c r="AI832">
        <f>IF(Table13[[#This Row],[method_payment]]=2,1,0)</f>
        <v>0</v>
      </c>
      <c r="AJ832">
        <f>IF(Table13[[#This Row],[method_payment]]=3,1,0)</f>
        <v>0</v>
      </c>
      <c r="AK832">
        <f>IF(Table13[[#This Row],[method_payment]]=5,1,0)</f>
        <v>0</v>
      </c>
      <c r="AL832">
        <f>IF(Table13[[#This Row],[method_payment]]=6,1,0)</f>
        <v>0</v>
      </c>
      <c r="AM832" t="s">
        <v>16</v>
      </c>
      <c r="AN832" t="s">
        <v>16</v>
      </c>
      <c r="AO832">
        <v>6</v>
      </c>
      <c r="AP832" s="2">
        <v>122.52</v>
      </c>
      <c r="AQ832" s="3">
        <f>IF(AND(Table13[[#This Row],[Average_amount_spent_per_visit_last_3_months]]&gt;=1,Table13[[#This Row],[Average_amount_spent_per_visit_last_3_months]]&lt;=999),1,0)</f>
        <v>1</v>
      </c>
      <c r="AR832" s="3">
        <f>IF(AND(Table13[[#This Row],[Average_amount_spent_per_visit_last_3_months]]&gt;=1000,Table13[[#This Row],[Average_amount_spent_per_visit_last_3_months]]&lt;=6700),1,0)</f>
        <v>0</v>
      </c>
      <c r="AS832">
        <v>1</v>
      </c>
      <c r="AT832">
        <v>38</v>
      </c>
      <c r="AU832">
        <f>IF(AND(Table13[[#This Row],[Age]]&gt;=18,Table13[[#This Row],[Age]]&lt;=25),1,0)</f>
        <v>0</v>
      </c>
      <c r="AV832">
        <f>IF(AND(Table13[[#This Row],[Age]]&gt;=26,Table13[[#This Row],[Age]]&lt;=35),1,0)</f>
        <v>0</v>
      </c>
      <c r="AW832">
        <f>IF(AND(Table13[[#This Row],[Age]]&gt;=36,Table13[[#This Row],[Age]]&lt;=45),1,0)</f>
        <v>1</v>
      </c>
      <c r="AX832">
        <f>IF(AND(Table13[[#This Row],[Age]]&gt;=46,Table13[[#This Row],[Age]]&lt;=55),1,0)</f>
        <v>0</v>
      </c>
      <c r="AY832">
        <f>IF(AND(Table13[[#This Row],[Age]]&gt;=56,Table13[[#This Row],[Age]]&lt;=67),1,0)</f>
        <v>0</v>
      </c>
      <c r="AZ832" t="s">
        <v>25</v>
      </c>
      <c r="BA832">
        <f>IF(Table13[[#This Row],[Marital Status]]="Married",1,0)</f>
        <v>1</v>
      </c>
      <c r="BB832">
        <f>IF(Table13[[#This Row],[Marital Status]]="Single",1,0)</f>
        <v>0</v>
      </c>
      <c r="BC832" t="s">
        <v>28</v>
      </c>
      <c r="BD832">
        <f>IF(Table13[[#This Row],[gender]]="Male",1,0)</f>
        <v>0</v>
      </c>
      <c r="BE832">
        <f>IF(Table13[[#This Row],[gender]]="Female",1,0)</f>
        <v>1</v>
      </c>
      <c r="BF832" t="s">
        <v>22</v>
      </c>
      <c r="BG832">
        <f>IF(Table13[[#This Row],[Highest level of Education]]="Did not attend school",1,0)</f>
        <v>0</v>
      </c>
      <c r="BH832">
        <f>IF(Table13[[#This Row],[Highest level of Education]]="K12 completed",1,0)</f>
        <v>1</v>
      </c>
      <c r="BI832">
        <f>IF(Table13[[#This Row],[Highest level of Education]]="High School Completed",1,0)</f>
        <v>0</v>
      </c>
      <c r="BJ832">
        <f>IF(Table13[[#This Row],[Highest level of Education]]="Technical Diploma/Partially completed College",1,0)</f>
        <v>0</v>
      </c>
      <c r="BK832">
        <f>IF(Table13[[#This Row],[Highest level of Education]]="University/College Degree",1,0)</f>
        <v>0</v>
      </c>
      <c r="BL832">
        <f>IF(Table13[[#This Row],[Highest level of Education]]="Post-graduate education",1,0)</f>
        <v>0</v>
      </c>
      <c r="BM832">
        <v>2</v>
      </c>
      <c r="BN832">
        <v>1</v>
      </c>
      <c r="BO832">
        <v>1</v>
      </c>
      <c r="BP832">
        <f>IF(Table13[[#This Row],[Monthly_Income 1_5500 2_8000 3_11000 4_15000 5_20000 6_27000 7_35000 8_5000 9_51000 98_0]]=1,1,0)</f>
        <v>1</v>
      </c>
      <c r="BQ832">
        <f>IF(Table13[[#This Row],[Monthly_Income 1_5500 2_8000 3_11000 4_15000 5_20000 6_27000 7_35000 8_5000 9_51000 98_0]]=2,1,0)</f>
        <v>0</v>
      </c>
      <c r="BR832">
        <f>IF(Table13[[#This Row],[Monthly_Income 1_5500 2_8000 3_11000 4_15000 5_20000 6_27000 7_35000 8_5000 9_51000 98_0]]=3,1,0)</f>
        <v>0</v>
      </c>
      <c r="BS832">
        <f>IF(Table13[[#This Row],[Monthly_Income 1_5500 2_8000 3_11000 4_15000 5_20000 6_27000 7_35000 8_5000 9_51000 98_0]]=4,1,0)</f>
        <v>0</v>
      </c>
      <c r="BT832">
        <f>IF(Table13[[#This Row],[Monthly_Income 1_5500 2_8000 3_11000 4_15000 5_20000 6_27000 7_35000 8_5000 9_51000 98_0]]=5,1,0)</f>
        <v>0</v>
      </c>
      <c r="BU832">
        <f>IF(Table13[[#This Row],[Monthly_Income 1_5500 2_8000 3_11000 4_15000 5_20000 6_27000 7_35000 8_5000 9_51000 98_0]]=6,1,0)</f>
        <v>0</v>
      </c>
      <c r="BV832">
        <f>IF(Table13[[#This Row],[Monthly_Income 1_5500 2_8000 3_11000 4_15000 5_20000 6_27000 7_35000 8_5000 9_51000 98_0]]=7,1,0)</f>
        <v>0</v>
      </c>
      <c r="BW832">
        <f>IF(Table13[[#This Row],[Monthly_Income 1_5500 2_8000 3_11000 4_15000 5_20000 6_27000 7_35000 8_5000 9_51000 98_0]]=8,1,0)</f>
        <v>0</v>
      </c>
      <c r="BX832">
        <f>IF(Table13[[#This Row],[Monthly_Income 1_5500 2_8000 3_11000 4_15000 5_20000 6_27000 7_35000 8_5000 9_51000 98_0]]=9,1,0)</f>
        <v>0</v>
      </c>
      <c r="BY832">
        <f>IF(Table13[[#This Row],[Monthly_Income 1_5500 2_8000 3_11000 4_15000 5_20000 6_27000 7_35000 8_5000 9_51000 98_0]]=98,1,0)</f>
        <v>0</v>
      </c>
      <c r="BZ832">
        <v>97</v>
      </c>
      <c r="CA832">
        <f>IF(Table13[[#This Row],[Monthly_Household_Income]]=1,1,0)</f>
        <v>0</v>
      </c>
      <c r="CB832">
        <f>IF(Table13[[#This Row],[Monthly_Household_Income]]=2,1,0)</f>
        <v>0</v>
      </c>
      <c r="CC832">
        <f>IF(Table13[[#This Row],[Monthly_Household_Income]]=3,1,0)</f>
        <v>0</v>
      </c>
      <c r="CD832">
        <f>IF(Table13[[#This Row],[Monthly_Household_Income]]=4,1,0)</f>
        <v>0</v>
      </c>
      <c r="CE832">
        <f>IF(Table13[[#This Row],[Monthly_Household_Income]]=5,1,0)</f>
        <v>0</v>
      </c>
      <c r="CF832">
        <f>IF(Table13[[#This Row],[Monthly_Household_Income]]=6,1,0)</f>
        <v>0</v>
      </c>
      <c r="CG832">
        <f>IF(Table13[[#This Row],[Monthly_Household_Income]]=7,1,0)</f>
        <v>0</v>
      </c>
      <c r="CH832">
        <f>IF(Table13[[#This Row],[Monthly_Household_Income]]=8,1,0)</f>
        <v>0</v>
      </c>
      <c r="CI832">
        <f>IF(Table13[[#This Row],[Monthly_Household_Income]]=9,1,0)</f>
        <v>0</v>
      </c>
      <c r="CJ832">
        <f>IF(Table13[[#This Row],[Monthly_Household_Income]]=98,1,0)</f>
        <v>0</v>
      </c>
    </row>
    <row r="833" spans="1:88">
      <c r="A833">
        <v>2975</v>
      </c>
      <c r="B833" s="1">
        <v>43161</v>
      </c>
      <c r="C833" t="s">
        <v>29</v>
      </c>
      <c r="D833">
        <v>7</v>
      </c>
      <c r="E833">
        <v>7</v>
      </c>
      <c r="F833">
        <v>8</v>
      </c>
      <c r="G833">
        <v>7</v>
      </c>
      <c r="H833">
        <v>6</v>
      </c>
      <c r="I833">
        <v>7</v>
      </c>
      <c r="J833" t="s">
        <v>15</v>
      </c>
      <c r="K833">
        <v>7</v>
      </c>
      <c r="L833">
        <v>7</v>
      </c>
      <c r="M833">
        <v>6</v>
      </c>
      <c r="N833">
        <v>8</v>
      </c>
      <c r="O833">
        <v>8</v>
      </c>
      <c r="P833">
        <v>7</v>
      </c>
      <c r="Q833">
        <v>8</v>
      </c>
      <c r="R833">
        <v>6</v>
      </c>
      <c r="S833">
        <v>8</v>
      </c>
      <c r="T833">
        <v>7</v>
      </c>
      <c r="U833">
        <v>7</v>
      </c>
      <c r="V833">
        <v>6</v>
      </c>
      <c r="W833">
        <v>8</v>
      </c>
      <c r="X833">
        <v>7</v>
      </c>
      <c r="Y833">
        <v>7</v>
      </c>
      <c r="Z833">
        <v>8</v>
      </c>
      <c r="AA833">
        <v>6</v>
      </c>
      <c r="AB833">
        <v>7</v>
      </c>
      <c r="AC833">
        <v>1</v>
      </c>
      <c r="AD833">
        <f>IF(Table13[[#This Row],[payment]]=1,1,0)</f>
        <v>1</v>
      </c>
      <c r="AE833">
        <f>IF(Table13[[#This Row],[payment]]=2,1,0)</f>
        <v>0</v>
      </c>
      <c r="AF833">
        <f>IF(Table13[[#This Row],[payment]]=3,1,0)</f>
        <v>0</v>
      </c>
      <c r="AG833">
        <v>1</v>
      </c>
      <c r="AH833">
        <f>IF(Table13[[#This Row],[method_payment]]=1,1,0)</f>
        <v>1</v>
      </c>
      <c r="AI833">
        <f>IF(Table13[[#This Row],[method_payment]]=2,1,0)</f>
        <v>0</v>
      </c>
      <c r="AJ833">
        <f>IF(Table13[[#This Row],[method_payment]]=3,1,0)</f>
        <v>0</v>
      </c>
      <c r="AK833">
        <f>IF(Table13[[#This Row],[method_payment]]=5,1,0)</f>
        <v>0</v>
      </c>
      <c r="AL833">
        <f>IF(Table13[[#This Row],[method_payment]]=6,1,0)</f>
        <v>0</v>
      </c>
      <c r="AM833" t="s">
        <v>16</v>
      </c>
      <c r="AN833" t="s">
        <v>15</v>
      </c>
      <c r="AO833">
        <v>1</v>
      </c>
      <c r="AP833" s="2">
        <v>242.13</v>
      </c>
      <c r="AQ833" s="3">
        <f>IF(AND(Table13[[#This Row],[Average_amount_spent_per_visit_last_3_months]]&gt;=1,Table13[[#This Row],[Average_amount_spent_per_visit_last_3_months]]&lt;=999),1,0)</f>
        <v>1</v>
      </c>
      <c r="AR833" s="3">
        <f>IF(AND(Table13[[#This Row],[Average_amount_spent_per_visit_last_3_months]]&gt;=1000,Table13[[#This Row],[Average_amount_spent_per_visit_last_3_months]]&lt;=6700),1,0)</f>
        <v>0</v>
      </c>
      <c r="AS833">
        <v>3</v>
      </c>
      <c r="AT833">
        <v>35</v>
      </c>
      <c r="AU833">
        <f>IF(AND(Table13[[#This Row],[Age]]&gt;=18,Table13[[#This Row],[Age]]&lt;=25),1,0)</f>
        <v>0</v>
      </c>
      <c r="AV833">
        <f>IF(AND(Table13[[#This Row],[Age]]&gt;=26,Table13[[#This Row],[Age]]&lt;=35),1,0)</f>
        <v>1</v>
      </c>
      <c r="AW833">
        <f>IF(AND(Table13[[#This Row],[Age]]&gt;=36,Table13[[#This Row],[Age]]&lt;=45),1,0)</f>
        <v>0</v>
      </c>
      <c r="AX833">
        <f>IF(AND(Table13[[#This Row],[Age]]&gt;=46,Table13[[#This Row],[Age]]&lt;=55),1,0)</f>
        <v>0</v>
      </c>
      <c r="AY833">
        <f>IF(AND(Table13[[#This Row],[Age]]&gt;=56,Table13[[#This Row],[Age]]&lt;=67),1,0)</f>
        <v>0</v>
      </c>
      <c r="AZ833" t="s">
        <v>25</v>
      </c>
      <c r="BA833">
        <f>IF(Table13[[#This Row],[Marital Status]]="Married",1,0)</f>
        <v>1</v>
      </c>
      <c r="BB833">
        <f>IF(Table13[[#This Row],[Marital Status]]="Single",1,0)</f>
        <v>0</v>
      </c>
      <c r="BC833" t="s">
        <v>27</v>
      </c>
      <c r="BD833">
        <f>IF(Table13[[#This Row],[gender]]="Male",1,0)</f>
        <v>1</v>
      </c>
      <c r="BE833">
        <f>IF(Table13[[#This Row],[gender]]="Female",1,0)</f>
        <v>0</v>
      </c>
      <c r="BF833" t="s">
        <v>19</v>
      </c>
      <c r="BG833">
        <f>IF(Table13[[#This Row],[Highest level of Education]]="Did not attend school",1,0)</f>
        <v>0</v>
      </c>
      <c r="BH833">
        <f>IF(Table13[[#This Row],[Highest level of Education]]="K12 completed",1,0)</f>
        <v>0</v>
      </c>
      <c r="BI833">
        <f>IF(Table13[[#This Row],[Highest level of Education]]="High School Completed",1,0)</f>
        <v>0</v>
      </c>
      <c r="BJ833">
        <f>IF(Table13[[#This Row],[Highest level of Education]]="Technical Diploma/Partially completed College",1,0)</f>
        <v>0</v>
      </c>
      <c r="BK833">
        <f>IF(Table13[[#This Row],[Highest level of Education]]="University/College Degree",1,0)</f>
        <v>1</v>
      </c>
      <c r="BL833">
        <f>IF(Table13[[#This Row],[Highest level of Education]]="Post-graduate education",1,0)</f>
        <v>0</v>
      </c>
      <c r="BM833">
        <v>3</v>
      </c>
      <c r="BN833">
        <v>1</v>
      </c>
      <c r="BO833">
        <v>3</v>
      </c>
      <c r="BP833">
        <f>IF(Table13[[#This Row],[Monthly_Income 1_5500 2_8000 3_11000 4_15000 5_20000 6_27000 7_35000 8_5000 9_51000 98_0]]=1,1,0)</f>
        <v>0</v>
      </c>
      <c r="BQ833">
        <f>IF(Table13[[#This Row],[Monthly_Income 1_5500 2_8000 3_11000 4_15000 5_20000 6_27000 7_35000 8_5000 9_51000 98_0]]=2,1,0)</f>
        <v>0</v>
      </c>
      <c r="BR833">
        <f>IF(Table13[[#This Row],[Monthly_Income 1_5500 2_8000 3_11000 4_15000 5_20000 6_27000 7_35000 8_5000 9_51000 98_0]]=3,1,0)</f>
        <v>1</v>
      </c>
      <c r="BS833">
        <f>IF(Table13[[#This Row],[Monthly_Income 1_5500 2_8000 3_11000 4_15000 5_20000 6_27000 7_35000 8_5000 9_51000 98_0]]=4,1,0)</f>
        <v>0</v>
      </c>
      <c r="BT833">
        <f>IF(Table13[[#This Row],[Monthly_Income 1_5500 2_8000 3_11000 4_15000 5_20000 6_27000 7_35000 8_5000 9_51000 98_0]]=5,1,0)</f>
        <v>0</v>
      </c>
      <c r="BU833">
        <f>IF(Table13[[#This Row],[Monthly_Income 1_5500 2_8000 3_11000 4_15000 5_20000 6_27000 7_35000 8_5000 9_51000 98_0]]=6,1,0)</f>
        <v>0</v>
      </c>
      <c r="BV833">
        <f>IF(Table13[[#This Row],[Monthly_Income 1_5500 2_8000 3_11000 4_15000 5_20000 6_27000 7_35000 8_5000 9_51000 98_0]]=7,1,0)</f>
        <v>0</v>
      </c>
      <c r="BW833">
        <f>IF(Table13[[#This Row],[Monthly_Income 1_5500 2_8000 3_11000 4_15000 5_20000 6_27000 7_35000 8_5000 9_51000 98_0]]=8,1,0)</f>
        <v>0</v>
      </c>
      <c r="BX833">
        <f>IF(Table13[[#This Row],[Monthly_Income 1_5500 2_8000 3_11000 4_15000 5_20000 6_27000 7_35000 8_5000 9_51000 98_0]]=9,1,0)</f>
        <v>0</v>
      </c>
      <c r="BY833">
        <f>IF(Table13[[#This Row],[Monthly_Income 1_5500 2_8000 3_11000 4_15000 5_20000 6_27000 7_35000 8_5000 9_51000 98_0]]=98,1,0)</f>
        <v>0</v>
      </c>
      <c r="BZ833">
        <v>6</v>
      </c>
      <c r="CA833">
        <f>IF(Table13[[#This Row],[Monthly_Household_Income]]=1,1,0)</f>
        <v>0</v>
      </c>
      <c r="CB833">
        <f>IF(Table13[[#This Row],[Monthly_Household_Income]]=2,1,0)</f>
        <v>0</v>
      </c>
      <c r="CC833">
        <f>IF(Table13[[#This Row],[Monthly_Household_Income]]=3,1,0)</f>
        <v>0</v>
      </c>
      <c r="CD833">
        <f>IF(Table13[[#This Row],[Monthly_Household_Income]]=4,1,0)</f>
        <v>0</v>
      </c>
      <c r="CE833">
        <f>IF(Table13[[#This Row],[Monthly_Household_Income]]=5,1,0)</f>
        <v>0</v>
      </c>
      <c r="CF833">
        <f>IF(Table13[[#This Row],[Monthly_Household_Income]]=6,1,0)</f>
        <v>1</v>
      </c>
      <c r="CG833">
        <f>IF(Table13[[#This Row],[Monthly_Household_Income]]=7,1,0)</f>
        <v>0</v>
      </c>
      <c r="CH833">
        <f>IF(Table13[[#This Row],[Monthly_Household_Income]]=8,1,0)</f>
        <v>0</v>
      </c>
      <c r="CI833">
        <f>IF(Table13[[#This Row],[Monthly_Household_Income]]=9,1,0)</f>
        <v>0</v>
      </c>
      <c r="CJ833">
        <f>IF(Table13[[#This Row],[Monthly_Household_Income]]=98,1,0)</f>
        <v>0</v>
      </c>
    </row>
    <row r="834" spans="1:88">
      <c r="A834">
        <v>2976</v>
      </c>
      <c r="B834" s="1">
        <v>42978</v>
      </c>
      <c r="C834" t="s">
        <v>31</v>
      </c>
      <c r="D834">
        <v>8</v>
      </c>
      <c r="E834">
        <v>7</v>
      </c>
      <c r="F834">
        <v>9</v>
      </c>
      <c r="G834">
        <v>8</v>
      </c>
      <c r="H834">
        <v>6</v>
      </c>
      <c r="I834">
        <v>7</v>
      </c>
      <c r="J834" t="s">
        <v>15</v>
      </c>
      <c r="K834">
        <v>9</v>
      </c>
      <c r="L834">
        <v>10</v>
      </c>
      <c r="M834">
        <v>7</v>
      </c>
      <c r="N834">
        <v>8</v>
      </c>
      <c r="O834">
        <v>8</v>
      </c>
      <c r="P834">
        <v>9</v>
      </c>
      <c r="Q834">
        <v>7</v>
      </c>
      <c r="R834">
        <v>10</v>
      </c>
      <c r="S834">
        <v>10</v>
      </c>
      <c r="T834">
        <v>8</v>
      </c>
      <c r="U834">
        <v>9</v>
      </c>
      <c r="V834">
        <v>9</v>
      </c>
      <c r="W834">
        <v>9</v>
      </c>
      <c r="X834">
        <v>8</v>
      </c>
      <c r="Y834">
        <v>8</v>
      </c>
      <c r="Z834">
        <v>6</v>
      </c>
      <c r="AA834">
        <v>6</v>
      </c>
      <c r="AB834">
        <v>0</v>
      </c>
      <c r="AC834">
        <v>1</v>
      </c>
      <c r="AD834">
        <f>IF(Table13[[#This Row],[payment]]=1,1,0)</f>
        <v>1</v>
      </c>
      <c r="AE834">
        <f>IF(Table13[[#This Row],[payment]]=2,1,0)</f>
        <v>0</v>
      </c>
      <c r="AF834">
        <f>IF(Table13[[#This Row],[payment]]=3,1,0)</f>
        <v>0</v>
      </c>
      <c r="AG834">
        <v>5</v>
      </c>
      <c r="AH834">
        <f>IF(Table13[[#This Row],[method_payment]]=1,1,0)</f>
        <v>0</v>
      </c>
      <c r="AI834">
        <f>IF(Table13[[#This Row],[method_payment]]=2,1,0)</f>
        <v>0</v>
      </c>
      <c r="AJ834">
        <f>IF(Table13[[#This Row],[method_payment]]=3,1,0)</f>
        <v>0</v>
      </c>
      <c r="AK834">
        <f>IF(Table13[[#This Row],[method_payment]]=5,1,0)</f>
        <v>1</v>
      </c>
      <c r="AL834">
        <f>IF(Table13[[#This Row],[method_payment]]=6,1,0)</f>
        <v>0</v>
      </c>
      <c r="AM834" t="s">
        <v>16</v>
      </c>
      <c r="AN834" t="s">
        <v>16</v>
      </c>
      <c r="AO834">
        <v>3</v>
      </c>
      <c r="AP834" s="2">
        <v>599.14</v>
      </c>
      <c r="AQ834" s="3">
        <f>IF(AND(Table13[[#This Row],[Average_amount_spent_per_visit_last_3_months]]&gt;=1,Table13[[#This Row],[Average_amount_spent_per_visit_last_3_months]]&lt;=999),1,0)</f>
        <v>1</v>
      </c>
      <c r="AR834" s="3">
        <f>IF(AND(Table13[[#This Row],[Average_amount_spent_per_visit_last_3_months]]&gt;=1000,Table13[[#This Row],[Average_amount_spent_per_visit_last_3_months]]&lt;=6700),1,0)</f>
        <v>0</v>
      </c>
      <c r="AS834">
        <v>3</v>
      </c>
      <c r="AT834">
        <v>31</v>
      </c>
      <c r="AU834">
        <f>IF(AND(Table13[[#This Row],[Age]]&gt;=18,Table13[[#This Row],[Age]]&lt;=25),1,0)</f>
        <v>0</v>
      </c>
      <c r="AV834">
        <f>IF(AND(Table13[[#This Row],[Age]]&gt;=26,Table13[[#This Row],[Age]]&lt;=35),1,0)</f>
        <v>1</v>
      </c>
      <c r="AW834">
        <f>IF(AND(Table13[[#This Row],[Age]]&gt;=36,Table13[[#This Row],[Age]]&lt;=45),1,0)</f>
        <v>0</v>
      </c>
      <c r="AX834">
        <f>IF(AND(Table13[[#This Row],[Age]]&gt;=46,Table13[[#This Row],[Age]]&lt;=55),1,0)</f>
        <v>0</v>
      </c>
      <c r="AY834">
        <f>IF(AND(Table13[[#This Row],[Age]]&gt;=56,Table13[[#This Row],[Age]]&lt;=67),1,0)</f>
        <v>0</v>
      </c>
      <c r="AZ834" t="s">
        <v>24</v>
      </c>
      <c r="BA834">
        <f>IF(Table13[[#This Row],[Marital Status]]="Married",1,0)</f>
        <v>0</v>
      </c>
      <c r="BB834">
        <f>IF(Table13[[#This Row],[Marital Status]]="Single",1,0)</f>
        <v>1</v>
      </c>
      <c r="BC834" t="s">
        <v>28</v>
      </c>
      <c r="BD834">
        <f>IF(Table13[[#This Row],[gender]]="Male",1,0)</f>
        <v>0</v>
      </c>
      <c r="BE834">
        <f>IF(Table13[[#This Row],[gender]]="Female",1,0)</f>
        <v>1</v>
      </c>
      <c r="BF834" t="s">
        <v>19</v>
      </c>
      <c r="BG834">
        <f>IF(Table13[[#This Row],[Highest level of Education]]="Did not attend school",1,0)</f>
        <v>0</v>
      </c>
      <c r="BH834">
        <f>IF(Table13[[#This Row],[Highest level of Education]]="K12 completed",1,0)</f>
        <v>0</v>
      </c>
      <c r="BI834">
        <f>IF(Table13[[#This Row],[Highest level of Education]]="High School Completed",1,0)</f>
        <v>0</v>
      </c>
      <c r="BJ834">
        <f>IF(Table13[[#This Row],[Highest level of Education]]="Technical Diploma/Partially completed College",1,0)</f>
        <v>0</v>
      </c>
      <c r="BK834">
        <f>IF(Table13[[#This Row],[Highest level of Education]]="University/College Degree",1,0)</f>
        <v>1</v>
      </c>
      <c r="BL834">
        <f>IF(Table13[[#This Row],[Highest level of Education]]="Post-graduate education",1,0)</f>
        <v>0</v>
      </c>
      <c r="BM834">
        <v>0</v>
      </c>
      <c r="BN834">
        <v>2</v>
      </c>
      <c r="BO834">
        <v>2</v>
      </c>
      <c r="BP834">
        <f>IF(Table13[[#This Row],[Monthly_Income 1_5500 2_8000 3_11000 4_15000 5_20000 6_27000 7_35000 8_5000 9_51000 98_0]]=1,1,0)</f>
        <v>0</v>
      </c>
      <c r="BQ834">
        <f>IF(Table13[[#This Row],[Monthly_Income 1_5500 2_8000 3_11000 4_15000 5_20000 6_27000 7_35000 8_5000 9_51000 98_0]]=2,1,0)</f>
        <v>1</v>
      </c>
      <c r="BR834">
        <f>IF(Table13[[#This Row],[Monthly_Income 1_5500 2_8000 3_11000 4_15000 5_20000 6_27000 7_35000 8_5000 9_51000 98_0]]=3,1,0)</f>
        <v>0</v>
      </c>
      <c r="BS834">
        <f>IF(Table13[[#This Row],[Monthly_Income 1_5500 2_8000 3_11000 4_15000 5_20000 6_27000 7_35000 8_5000 9_51000 98_0]]=4,1,0)</f>
        <v>0</v>
      </c>
      <c r="BT834">
        <f>IF(Table13[[#This Row],[Monthly_Income 1_5500 2_8000 3_11000 4_15000 5_20000 6_27000 7_35000 8_5000 9_51000 98_0]]=5,1,0)</f>
        <v>0</v>
      </c>
      <c r="BU834">
        <f>IF(Table13[[#This Row],[Monthly_Income 1_5500 2_8000 3_11000 4_15000 5_20000 6_27000 7_35000 8_5000 9_51000 98_0]]=6,1,0)</f>
        <v>0</v>
      </c>
      <c r="BV834">
        <f>IF(Table13[[#This Row],[Monthly_Income 1_5500 2_8000 3_11000 4_15000 5_20000 6_27000 7_35000 8_5000 9_51000 98_0]]=7,1,0)</f>
        <v>0</v>
      </c>
      <c r="BW834">
        <f>IF(Table13[[#This Row],[Monthly_Income 1_5500 2_8000 3_11000 4_15000 5_20000 6_27000 7_35000 8_5000 9_51000 98_0]]=8,1,0)</f>
        <v>0</v>
      </c>
      <c r="BX834">
        <f>IF(Table13[[#This Row],[Monthly_Income 1_5500 2_8000 3_11000 4_15000 5_20000 6_27000 7_35000 8_5000 9_51000 98_0]]=9,1,0)</f>
        <v>0</v>
      </c>
      <c r="BY834">
        <f>IF(Table13[[#This Row],[Monthly_Income 1_5500 2_8000 3_11000 4_15000 5_20000 6_27000 7_35000 8_5000 9_51000 98_0]]=98,1,0)</f>
        <v>0</v>
      </c>
      <c r="BZ834">
        <v>7</v>
      </c>
      <c r="CA834">
        <f>IF(Table13[[#This Row],[Monthly_Household_Income]]=1,1,0)</f>
        <v>0</v>
      </c>
      <c r="CB834">
        <f>IF(Table13[[#This Row],[Monthly_Household_Income]]=2,1,0)</f>
        <v>0</v>
      </c>
      <c r="CC834">
        <f>IF(Table13[[#This Row],[Monthly_Household_Income]]=3,1,0)</f>
        <v>0</v>
      </c>
      <c r="CD834">
        <f>IF(Table13[[#This Row],[Monthly_Household_Income]]=4,1,0)</f>
        <v>0</v>
      </c>
      <c r="CE834">
        <f>IF(Table13[[#This Row],[Monthly_Household_Income]]=5,1,0)</f>
        <v>0</v>
      </c>
      <c r="CF834">
        <f>IF(Table13[[#This Row],[Monthly_Household_Income]]=6,1,0)</f>
        <v>0</v>
      </c>
      <c r="CG834">
        <f>IF(Table13[[#This Row],[Monthly_Household_Income]]=7,1,0)</f>
        <v>1</v>
      </c>
      <c r="CH834">
        <f>IF(Table13[[#This Row],[Monthly_Household_Income]]=8,1,0)</f>
        <v>0</v>
      </c>
      <c r="CI834">
        <f>IF(Table13[[#This Row],[Monthly_Household_Income]]=9,1,0)</f>
        <v>0</v>
      </c>
      <c r="CJ834">
        <f>IF(Table13[[#This Row],[Monthly_Household_Income]]=98,1,0)</f>
        <v>0</v>
      </c>
    </row>
    <row r="835" spans="1:88">
      <c r="A835">
        <v>2989</v>
      </c>
      <c r="B835" s="1">
        <v>43222</v>
      </c>
      <c r="C835" t="s">
        <v>39</v>
      </c>
      <c r="D835">
        <v>8</v>
      </c>
      <c r="E835">
        <v>8</v>
      </c>
      <c r="F835">
        <v>6</v>
      </c>
      <c r="G835">
        <v>7</v>
      </c>
      <c r="H835">
        <v>6</v>
      </c>
      <c r="I835">
        <v>7</v>
      </c>
      <c r="J835" t="s">
        <v>15</v>
      </c>
      <c r="K835">
        <v>7</v>
      </c>
      <c r="L835">
        <v>6</v>
      </c>
      <c r="M835">
        <v>8</v>
      </c>
      <c r="N835">
        <v>8</v>
      </c>
      <c r="O835">
        <v>7</v>
      </c>
      <c r="P835">
        <v>8</v>
      </c>
      <c r="Q835">
        <v>6</v>
      </c>
      <c r="R835">
        <v>8</v>
      </c>
      <c r="S835">
        <v>7</v>
      </c>
      <c r="T835">
        <v>7</v>
      </c>
      <c r="U835">
        <v>6</v>
      </c>
      <c r="V835">
        <v>8</v>
      </c>
      <c r="W835">
        <v>7</v>
      </c>
      <c r="X835">
        <v>7</v>
      </c>
      <c r="Y835">
        <v>8</v>
      </c>
      <c r="Z835">
        <v>7</v>
      </c>
      <c r="AA835">
        <v>7</v>
      </c>
      <c r="AB835">
        <v>8</v>
      </c>
      <c r="AC835">
        <v>2</v>
      </c>
      <c r="AD835">
        <f>IF(Table13[[#This Row],[payment]]=1,1,0)</f>
        <v>0</v>
      </c>
      <c r="AE835">
        <f>IF(Table13[[#This Row],[payment]]=2,1,0)</f>
        <v>1</v>
      </c>
      <c r="AF835">
        <f>IF(Table13[[#This Row],[payment]]=3,1,0)</f>
        <v>0</v>
      </c>
      <c r="AG835">
        <v>1</v>
      </c>
      <c r="AH835">
        <f>IF(Table13[[#This Row],[method_payment]]=1,1,0)</f>
        <v>1</v>
      </c>
      <c r="AI835">
        <f>IF(Table13[[#This Row],[method_payment]]=2,1,0)</f>
        <v>0</v>
      </c>
      <c r="AJ835">
        <f>IF(Table13[[#This Row],[method_payment]]=3,1,0)</f>
        <v>0</v>
      </c>
      <c r="AK835">
        <f>IF(Table13[[#This Row],[method_payment]]=5,1,0)</f>
        <v>0</v>
      </c>
      <c r="AL835">
        <f>IF(Table13[[#This Row],[method_payment]]=6,1,0)</f>
        <v>0</v>
      </c>
      <c r="AM835" t="s">
        <v>16</v>
      </c>
      <c r="AN835" t="s">
        <v>15</v>
      </c>
      <c r="AO835">
        <v>1</v>
      </c>
      <c r="AP835" s="2">
        <v>296.32</v>
      </c>
      <c r="AQ835" s="3">
        <f>IF(AND(Table13[[#This Row],[Average_amount_spent_per_visit_last_3_months]]&gt;=1,Table13[[#This Row],[Average_amount_spent_per_visit_last_3_months]]&lt;=999),1,0)</f>
        <v>1</v>
      </c>
      <c r="AR835" s="3">
        <f>IF(AND(Table13[[#This Row],[Average_amount_spent_per_visit_last_3_months]]&gt;=1000,Table13[[#This Row],[Average_amount_spent_per_visit_last_3_months]]&lt;=6700),1,0)</f>
        <v>0</v>
      </c>
      <c r="AS835">
        <v>3</v>
      </c>
      <c r="AT835">
        <v>23</v>
      </c>
      <c r="AU835">
        <f>IF(AND(Table13[[#This Row],[Age]]&gt;=18,Table13[[#This Row],[Age]]&lt;=25),1,0)</f>
        <v>1</v>
      </c>
      <c r="AV835">
        <f>IF(AND(Table13[[#This Row],[Age]]&gt;=26,Table13[[#This Row],[Age]]&lt;=35),1,0)</f>
        <v>0</v>
      </c>
      <c r="AW835">
        <f>IF(AND(Table13[[#This Row],[Age]]&gt;=36,Table13[[#This Row],[Age]]&lt;=45),1,0)</f>
        <v>0</v>
      </c>
      <c r="AX835">
        <f>IF(AND(Table13[[#This Row],[Age]]&gt;=46,Table13[[#This Row],[Age]]&lt;=55),1,0)</f>
        <v>0</v>
      </c>
      <c r="AY835">
        <f>IF(AND(Table13[[#This Row],[Age]]&gt;=56,Table13[[#This Row],[Age]]&lt;=67),1,0)</f>
        <v>0</v>
      </c>
      <c r="AZ835" t="s">
        <v>24</v>
      </c>
      <c r="BA835">
        <f>IF(Table13[[#This Row],[Marital Status]]="Married",1,0)</f>
        <v>0</v>
      </c>
      <c r="BB835">
        <f>IF(Table13[[#This Row],[Marital Status]]="Single",1,0)</f>
        <v>1</v>
      </c>
      <c r="BC835" t="s">
        <v>27</v>
      </c>
      <c r="BD835">
        <f>IF(Table13[[#This Row],[gender]]="Male",1,0)</f>
        <v>1</v>
      </c>
      <c r="BE835">
        <f>IF(Table13[[#This Row],[gender]]="Female",1,0)</f>
        <v>0</v>
      </c>
      <c r="BF835" t="s">
        <v>23</v>
      </c>
      <c r="BG835">
        <f>IF(Table13[[#This Row],[Highest level of Education]]="Did not attend school",1,0)</f>
        <v>0</v>
      </c>
      <c r="BH835">
        <f>IF(Table13[[#This Row],[Highest level of Education]]="K12 completed",1,0)</f>
        <v>0</v>
      </c>
      <c r="BI835">
        <f>IF(Table13[[#This Row],[Highest level of Education]]="High School Completed",1,0)</f>
        <v>0</v>
      </c>
      <c r="BJ835">
        <f>IF(Table13[[#This Row],[Highest level of Education]]="Technical Diploma/Partially completed College",1,0)</f>
        <v>1</v>
      </c>
      <c r="BK835">
        <f>IF(Table13[[#This Row],[Highest level of Education]]="University/College Degree",1,0)</f>
        <v>0</v>
      </c>
      <c r="BL835">
        <f>IF(Table13[[#This Row],[Highest level of Education]]="Post-graduate education",1,0)</f>
        <v>0</v>
      </c>
      <c r="BM835">
        <v>0</v>
      </c>
      <c r="BN835">
        <v>1</v>
      </c>
      <c r="BO835">
        <v>2</v>
      </c>
      <c r="BP835">
        <f>IF(Table13[[#This Row],[Monthly_Income 1_5500 2_8000 3_11000 4_15000 5_20000 6_27000 7_35000 8_5000 9_51000 98_0]]=1,1,0)</f>
        <v>0</v>
      </c>
      <c r="BQ835">
        <f>IF(Table13[[#This Row],[Monthly_Income 1_5500 2_8000 3_11000 4_15000 5_20000 6_27000 7_35000 8_5000 9_51000 98_0]]=2,1,0)</f>
        <v>1</v>
      </c>
      <c r="BR835">
        <f>IF(Table13[[#This Row],[Monthly_Income 1_5500 2_8000 3_11000 4_15000 5_20000 6_27000 7_35000 8_5000 9_51000 98_0]]=3,1,0)</f>
        <v>0</v>
      </c>
      <c r="BS835">
        <f>IF(Table13[[#This Row],[Monthly_Income 1_5500 2_8000 3_11000 4_15000 5_20000 6_27000 7_35000 8_5000 9_51000 98_0]]=4,1,0)</f>
        <v>0</v>
      </c>
      <c r="BT835">
        <f>IF(Table13[[#This Row],[Monthly_Income 1_5500 2_8000 3_11000 4_15000 5_20000 6_27000 7_35000 8_5000 9_51000 98_0]]=5,1,0)</f>
        <v>0</v>
      </c>
      <c r="BU835">
        <f>IF(Table13[[#This Row],[Monthly_Income 1_5500 2_8000 3_11000 4_15000 5_20000 6_27000 7_35000 8_5000 9_51000 98_0]]=6,1,0)</f>
        <v>0</v>
      </c>
      <c r="BV835">
        <f>IF(Table13[[#This Row],[Monthly_Income 1_5500 2_8000 3_11000 4_15000 5_20000 6_27000 7_35000 8_5000 9_51000 98_0]]=7,1,0)</f>
        <v>0</v>
      </c>
      <c r="BW835">
        <f>IF(Table13[[#This Row],[Monthly_Income 1_5500 2_8000 3_11000 4_15000 5_20000 6_27000 7_35000 8_5000 9_51000 98_0]]=8,1,0)</f>
        <v>0</v>
      </c>
      <c r="BX835">
        <f>IF(Table13[[#This Row],[Monthly_Income 1_5500 2_8000 3_11000 4_15000 5_20000 6_27000 7_35000 8_5000 9_51000 98_0]]=9,1,0)</f>
        <v>0</v>
      </c>
      <c r="BY835">
        <f>IF(Table13[[#This Row],[Monthly_Income 1_5500 2_8000 3_11000 4_15000 5_20000 6_27000 7_35000 8_5000 9_51000 98_0]]=98,1,0)</f>
        <v>0</v>
      </c>
      <c r="BZ835">
        <v>7</v>
      </c>
      <c r="CA835">
        <f>IF(Table13[[#This Row],[Monthly_Household_Income]]=1,1,0)</f>
        <v>0</v>
      </c>
      <c r="CB835">
        <f>IF(Table13[[#This Row],[Monthly_Household_Income]]=2,1,0)</f>
        <v>0</v>
      </c>
      <c r="CC835">
        <f>IF(Table13[[#This Row],[Monthly_Household_Income]]=3,1,0)</f>
        <v>0</v>
      </c>
      <c r="CD835">
        <f>IF(Table13[[#This Row],[Monthly_Household_Income]]=4,1,0)</f>
        <v>0</v>
      </c>
      <c r="CE835">
        <f>IF(Table13[[#This Row],[Monthly_Household_Income]]=5,1,0)</f>
        <v>0</v>
      </c>
      <c r="CF835">
        <f>IF(Table13[[#This Row],[Monthly_Household_Income]]=6,1,0)</f>
        <v>0</v>
      </c>
      <c r="CG835">
        <f>IF(Table13[[#This Row],[Monthly_Household_Income]]=7,1,0)</f>
        <v>1</v>
      </c>
      <c r="CH835">
        <f>IF(Table13[[#This Row],[Monthly_Household_Income]]=8,1,0)</f>
        <v>0</v>
      </c>
      <c r="CI835">
        <f>IF(Table13[[#This Row],[Monthly_Household_Income]]=9,1,0)</f>
        <v>0</v>
      </c>
      <c r="CJ835">
        <f>IF(Table13[[#This Row],[Monthly_Household_Income]]=98,1,0)</f>
        <v>0</v>
      </c>
    </row>
    <row r="836" spans="1:88">
      <c r="A836">
        <v>2990</v>
      </c>
      <c r="B836" s="1">
        <v>42977</v>
      </c>
      <c r="C836" t="s">
        <v>32</v>
      </c>
      <c r="D836">
        <v>9</v>
      </c>
      <c r="E836">
        <v>9</v>
      </c>
      <c r="F836">
        <v>7</v>
      </c>
      <c r="G836">
        <v>8</v>
      </c>
      <c r="H836">
        <v>8</v>
      </c>
      <c r="I836">
        <v>9</v>
      </c>
      <c r="J836" t="s">
        <v>15</v>
      </c>
      <c r="K836">
        <v>7</v>
      </c>
      <c r="L836">
        <v>8</v>
      </c>
      <c r="M836">
        <v>7</v>
      </c>
      <c r="N836">
        <v>9</v>
      </c>
      <c r="O836">
        <v>9</v>
      </c>
      <c r="P836">
        <v>8</v>
      </c>
      <c r="Q836">
        <v>9</v>
      </c>
      <c r="R836">
        <v>7</v>
      </c>
      <c r="S836">
        <v>9</v>
      </c>
      <c r="T836">
        <v>8</v>
      </c>
      <c r="U836">
        <v>8</v>
      </c>
      <c r="V836">
        <v>9</v>
      </c>
      <c r="W836">
        <v>8</v>
      </c>
      <c r="X836">
        <v>9</v>
      </c>
      <c r="Y836">
        <v>7</v>
      </c>
      <c r="Z836">
        <v>8</v>
      </c>
      <c r="AA836">
        <v>7</v>
      </c>
      <c r="AB836">
        <v>8</v>
      </c>
      <c r="AC836">
        <v>2</v>
      </c>
      <c r="AD836">
        <f>IF(Table13[[#This Row],[payment]]=1,1,0)</f>
        <v>0</v>
      </c>
      <c r="AE836">
        <f>IF(Table13[[#This Row],[payment]]=2,1,0)</f>
        <v>1</v>
      </c>
      <c r="AF836">
        <f>IF(Table13[[#This Row],[payment]]=3,1,0)</f>
        <v>0</v>
      </c>
      <c r="AG836">
        <v>1</v>
      </c>
      <c r="AH836">
        <f>IF(Table13[[#This Row],[method_payment]]=1,1,0)</f>
        <v>1</v>
      </c>
      <c r="AI836">
        <f>IF(Table13[[#This Row],[method_payment]]=2,1,0)</f>
        <v>0</v>
      </c>
      <c r="AJ836">
        <f>IF(Table13[[#This Row],[method_payment]]=3,1,0)</f>
        <v>0</v>
      </c>
      <c r="AK836">
        <f>IF(Table13[[#This Row],[method_payment]]=5,1,0)</f>
        <v>0</v>
      </c>
      <c r="AL836">
        <f>IF(Table13[[#This Row],[method_payment]]=6,1,0)</f>
        <v>0</v>
      </c>
      <c r="AM836" t="s">
        <v>16</v>
      </c>
      <c r="AN836" t="s">
        <v>15</v>
      </c>
      <c r="AO836">
        <v>1</v>
      </c>
      <c r="AP836" s="2">
        <v>560.47</v>
      </c>
      <c r="AQ836" s="3">
        <f>IF(AND(Table13[[#This Row],[Average_amount_spent_per_visit_last_3_months]]&gt;=1,Table13[[#This Row],[Average_amount_spent_per_visit_last_3_months]]&lt;=999),1,0)</f>
        <v>1</v>
      </c>
      <c r="AR836" s="3">
        <f>IF(AND(Table13[[#This Row],[Average_amount_spent_per_visit_last_3_months]]&gt;=1000,Table13[[#This Row],[Average_amount_spent_per_visit_last_3_months]]&lt;=6700),1,0)</f>
        <v>0</v>
      </c>
      <c r="AS836">
        <v>3</v>
      </c>
      <c r="AT836">
        <v>27</v>
      </c>
      <c r="AU836">
        <f>IF(AND(Table13[[#This Row],[Age]]&gt;=18,Table13[[#This Row],[Age]]&lt;=25),1,0)</f>
        <v>0</v>
      </c>
      <c r="AV836">
        <f>IF(AND(Table13[[#This Row],[Age]]&gt;=26,Table13[[#This Row],[Age]]&lt;=35),1,0)</f>
        <v>1</v>
      </c>
      <c r="AW836">
        <f>IF(AND(Table13[[#This Row],[Age]]&gt;=36,Table13[[#This Row],[Age]]&lt;=45),1,0)</f>
        <v>0</v>
      </c>
      <c r="AX836">
        <f>IF(AND(Table13[[#This Row],[Age]]&gt;=46,Table13[[#This Row],[Age]]&lt;=55),1,0)</f>
        <v>0</v>
      </c>
      <c r="AY836">
        <f>IF(AND(Table13[[#This Row],[Age]]&gt;=56,Table13[[#This Row],[Age]]&lt;=67),1,0)</f>
        <v>0</v>
      </c>
      <c r="AZ836" t="s">
        <v>25</v>
      </c>
      <c r="BA836">
        <f>IF(Table13[[#This Row],[Marital Status]]="Married",1,0)</f>
        <v>1</v>
      </c>
      <c r="BB836">
        <f>IF(Table13[[#This Row],[Marital Status]]="Single",1,0)</f>
        <v>0</v>
      </c>
      <c r="BC836" t="s">
        <v>27</v>
      </c>
      <c r="BD836">
        <f>IF(Table13[[#This Row],[gender]]="Male",1,0)</f>
        <v>1</v>
      </c>
      <c r="BE836">
        <f>IF(Table13[[#This Row],[gender]]="Female",1,0)</f>
        <v>0</v>
      </c>
      <c r="BF836" t="s">
        <v>19</v>
      </c>
      <c r="BG836">
        <f>IF(Table13[[#This Row],[Highest level of Education]]="Did not attend school",1,0)</f>
        <v>0</v>
      </c>
      <c r="BH836">
        <f>IF(Table13[[#This Row],[Highest level of Education]]="K12 completed",1,0)</f>
        <v>0</v>
      </c>
      <c r="BI836">
        <f>IF(Table13[[#This Row],[Highest level of Education]]="High School Completed",1,0)</f>
        <v>0</v>
      </c>
      <c r="BJ836">
        <f>IF(Table13[[#This Row],[Highest level of Education]]="Technical Diploma/Partially completed College",1,0)</f>
        <v>0</v>
      </c>
      <c r="BK836">
        <f>IF(Table13[[#This Row],[Highest level of Education]]="University/College Degree",1,0)</f>
        <v>1</v>
      </c>
      <c r="BL836">
        <f>IF(Table13[[#This Row],[Highest level of Education]]="Post-graduate education",1,0)</f>
        <v>0</v>
      </c>
      <c r="BM836">
        <v>3</v>
      </c>
      <c r="BN836">
        <v>1</v>
      </c>
      <c r="BO836">
        <v>3</v>
      </c>
      <c r="BP836">
        <f>IF(Table13[[#This Row],[Monthly_Income 1_5500 2_8000 3_11000 4_15000 5_20000 6_27000 7_35000 8_5000 9_51000 98_0]]=1,1,0)</f>
        <v>0</v>
      </c>
      <c r="BQ836">
        <f>IF(Table13[[#This Row],[Monthly_Income 1_5500 2_8000 3_11000 4_15000 5_20000 6_27000 7_35000 8_5000 9_51000 98_0]]=2,1,0)</f>
        <v>0</v>
      </c>
      <c r="BR836">
        <f>IF(Table13[[#This Row],[Monthly_Income 1_5500 2_8000 3_11000 4_15000 5_20000 6_27000 7_35000 8_5000 9_51000 98_0]]=3,1,0)</f>
        <v>1</v>
      </c>
      <c r="BS836">
        <f>IF(Table13[[#This Row],[Monthly_Income 1_5500 2_8000 3_11000 4_15000 5_20000 6_27000 7_35000 8_5000 9_51000 98_0]]=4,1,0)</f>
        <v>0</v>
      </c>
      <c r="BT836">
        <f>IF(Table13[[#This Row],[Monthly_Income 1_5500 2_8000 3_11000 4_15000 5_20000 6_27000 7_35000 8_5000 9_51000 98_0]]=5,1,0)</f>
        <v>0</v>
      </c>
      <c r="BU836">
        <f>IF(Table13[[#This Row],[Monthly_Income 1_5500 2_8000 3_11000 4_15000 5_20000 6_27000 7_35000 8_5000 9_51000 98_0]]=6,1,0)</f>
        <v>0</v>
      </c>
      <c r="BV836">
        <f>IF(Table13[[#This Row],[Monthly_Income 1_5500 2_8000 3_11000 4_15000 5_20000 6_27000 7_35000 8_5000 9_51000 98_0]]=7,1,0)</f>
        <v>0</v>
      </c>
      <c r="BW836">
        <f>IF(Table13[[#This Row],[Monthly_Income 1_5500 2_8000 3_11000 4_15000 5_20000 6_27000 7_35000 8_5000 9_51000 98_0]]=8,1,0)</f>
        <v>0</v>
      </c>
      <c r="BX836">
        <f>IF(Table13[[#This Row],[Monthly_Income 1_5500 2_8000 3_11000 4_15000 5_20000 6_27000 7_35000 8_5000 9_51000 98_0]]=9,1,0)</f>
        <v>0</v>
      </c>
      <c r="BY836">
        <f>IF(Table13[[#This Row],[Monthly_Income 1_5500 2_8000 3_11000 4_15000 5_20000 6_27000 7_35000 8_5000 9_51000 98_0]]=98,1,0)</f>
        <v>0</v>
      </c>
      <c r="BZ836">
        <v>4</v>
      </c>
      <c r="CA836">
        <f>IF(Table13[[#This Row],[Monthly_Household_Income]]=1,1,0)</f>
        <v>0</v>
      </c>
      <c r="CB836">
        <f>IF(Table13[[#This Row],[Monthly_Household_Income]]=2,1,0)</f>
        <v>0</v>
      </c>
      <c r="CC836">
        <f>IF(Table13[[#This Row],[Monthly_Household_Income]]=3,1,0)</f>
        <v>0</v>
      </c>
      <c r="CD836">
        <f>IF(Table13[[#This Row],[Monthly_Household_Income]]=4,1,0)</f>
        <v>1</v>
      </c>
      <c r="CE836">
        <f>IF(Table13[[#This Row],[Monthly_Household_Income]]=5,1,0)</f>
        <v>0</v>
      </c>
      <c r="CF836">
        <f>IF(Table13[[#This Row],[Monthly_Household_Income]]=6,1,0)</f>
        <v>0</v>
      </c>
      <c r="CG836">
        <f>IF(Table13[[#This Row],[Monthly_Household_Income]]=7,1,0)</f>
        <v>0</v>
      </c>
      <c r="CH836">
        <f>IF(Table13[[#This Row],[Monthly_Household_Income]]=8,1,0)</f>
        <v>0</v>
      </c>
      <c r="CI836">
        <f>IF(Table13[[#This Row],[Monthly_Household_Income]]=9,1,0)</f>
        <v>0</v>
      </c>
      <c r="CJ836">
        <f>IF(Table13[[#This Row],[Monthly_Household_Income]]=98,1,0)</f>
        <v>0</v>
      </c>
    </row>
    <row r="837" spans="1:88">
      <c r="A837">
        <v>2991</v>
      </c>
      <c r="B837" s="1">
        <v>43100</v>
      </c>
      <c r="C837" t="s">
        <v>5</v>
      </c>
      <c r="D837">
        <v>8</v>
      </c>
      <c r="E837">
        <v>8</v>
      </c>
      <c r="F837">
        <v>7</v>
      </c>
      <c r="G837">
        <v>7</v>
      </c>
      <c r="H837">
        <v>9</v>
      </c>
      <c r="I837">
        <v>8</v>
      </c>
      <c r="J837" t="s">
        <v>16</v>
      </c>
      <c r="K837">
        <v>8</v>
      </c>
      <c r="L837">
        <v>7</v>
      </c>
      <c r="M837">
        <v>8</v>
      </c>
      <c r="N837">
        <v>6</v>
      </c>
      <c r="O837">
        <v>6</v>
      </c>
      <c r="P837">
        <v>6</v>
      </c>
      <c r="Q837">
        <v>8</v>
      </c>
      <c r="R837">
        <v>7</v>
      </c>
      <c r="S837">
        <v>9</v>
      </c>
      <c r="T837">
        <v>8</v>
      </c>
      <c r="U837">
        <v>6</v>
      </c>
      <c r="V837">
        <v>8</v>
      </c>
      <c r="W837">
        <v>7</v>
      </c>
      <c r="X837">
        <v>0</v>
      </c>
      <c r="Y837">
        <v>7</v>
      </c>
      <c r="Z837">
        <v>8</v>
      </c>
      <c r="AA837">
        <v>7</v>
      </c>
      <c r="AB837">
        <v>0</v>
      </c>
      <c r="AC837">
        <v>2</v>
      </c>
      <c r="AD837">
        <f>IF(Table13[[#This Row],[payment]]=1,1,0)</f>
        <v>0</v>
      </c>
      <c r="AE837">
        <f>IF(Table13[[#This Row],[payment]]=2,1,0)</f>
        <v>1</v>
      </c>
      <c r="AF837">
        <f>IF(Table13[[#This Row],[payment]]=3,1,0)</f>
        <v>0</v>
      </c>
      <c r="AG837">
        <v>1</v>
      </c>
      <c r="AH837">
        <f>IF(Table13[[#This Row],[method_payment]]=1,1,0)</f>
        <v>1</v>
      </c>
      <c r="AI837">
        <f>IF(Table13[[#This Row],[method_payment]]=2,1,0)</f>
        <v>0</v>
      </c>
      <c r="AJ837">
        <f>IF(Table13[[#This Row],[method_payment]]=3,1,0)</f>
        <v>0</v>
      </c>
      <c r="AK837">
        <f>IF(Table13[[#This Row],[method_payment]]=5,1,0)</f>
        <v>0</v>
      </c>
      <c r="AL837">
        <f>IF(Table13[[#This Row],[method_payment]]=6,1,0)</f>
        <v>0</v>
      </c>
      <c r="AM837" t="s">
        <v>16</v>
      </c>
      <c r="AN837" t="s">
        <v>16</v>
      </c>
      <c r="AO837">
        <v>6</v>
      </c>
      <c r="AP837" s="2">
        <v>296.60000000000002</v>
      </c>
      <c r="AQ837" s="3">
        <f>IF(AND(Table13[[#This Row],[Average_amount_spent_per_visit_last_3_months]]&gt;=1,Table13[[#This Row],[Average_amount_spent_per_visit_last_3_months]]&lt;=999),1,0)</f>
        <v>1</v>
      </c>
      <c r="AR837" s="3">
        <f>IF(AND(Table13[[#This Row],[Average_amount_spent_per_visit_last_3_months]]&gt;=1000,Table13[[#This Row],[Average_amount_spent_per_visit_last_3_months]]&lt;=6700),1,0)</f>
        <v>0</v>
      </c>
      <c r="AS837">
        <v>3</v>
      </c>
      <c r="AT837">
        <v>58</v>
      </c>
      <c r="AU837">
        <f>IF(AND(Table13[[#This Row],[Age]]&gt;=18,Table13[[#This Row],[Age]]&lt;=25),1,0)</f>
        <v>0</v>
      </c>
      <c r="AV837">
        <f>IF(AND(Table13[[#This Row],[Age]]&gt;=26,Table13[[#This Row],[Age]]&lt;=35),1,0)</f>
        <v>0</v>
      </c>
      <c r="AW837">
        <f>IF(AND(Table13[[#This Row],[Age]]&gt;=36,Table13[[#This Row],[Age]]&lt;=45),1,0)</f>
        <v>0</v>
      </c>
      <c r="AX837">
        <f>IF(AND(Table13[[#This Row],[Age]]&gt;=46,Table13[[#This Row],[Age]]&lt;=55),1,0)</f>
        <v>0</v>
      </c>
      <c r="AY837">
        <f>IF(AND(Table13[[#This Row],[Age]]&gt;=56,Table13[[#This Row],[Age]]&lt;=67),1,0)</f>
        <v>1</v>
      </c>
      <c r="AZ837" t="s">
        <v>25</v>
      </c>
      <c r="BA837">
        <f>IF(Table13[[#This Row],[Marital Status]]="Married",1,0)</f>
        <v>1</v>
      </c>
      <c r="BB837">
        <f>IF(Table13[[#This Row],[Marital Status]]="Single",1,0)</f>
        <v>0</v>
      </c>
      <c r="BC837" t="s">
        <v>27</v>
      </c>
      <c r="BD837">
        <f>IF(Table13[[#This Row],[gender]]="Male",1,0)</f>
        <v>1</v>
      </c>
      <c r="BE837">
        <f>IF(Table13[[#This Row],[gender]]="Female",1,0)</f>
        <v>0</v>
      </c>
      <c r="BF837" t="s">
        <v>19</v>
      </c>
      <c r="BG837">
        <f>IF(Table13[[#This Row],[Highest level of Education]]="Did not attend school",1,0)</f>
        <v>0</v>
      </c>
      <c r="BH837">
        <f>IF(Table13[[#This Row],[Highest level of Education]]="K12 completed",1,0)</f>
        <v>0</v>
      </c>
      <c r="BI837">
        <f>IF(Table13[[#This Row],[Highest level of Education]]="High School Completed",1,0)</f>
        <v>0</v>
      </c>
      <c r="BJ837">
        <f>IF(Table13[[#This Row],[Highest level of Education]]="Technical Diploma/Partially completed College",1,0)</f>
        <v>0</v>
      </c>
      <c r="BK837">
        <f>IF(Table13[[#This Row],[Highest level of Education]]="University/College Degree",1,0)</f>
        <v>1</v>
      </c>
      <c r="BL837">
        <f>IF(Table13[[#This Row],[Highest level of Education]]="Post-graduate education",1,0)</f>
        <v>0</v>
      </c>
      <c r="BM837">
        <v>1</v>
      </c>
      <c r="BN837">
        <v>1</v>
      </c>
      <c r="BO837">
        <v>6</v>
      </c>
      <c r="BP837">
        <f>IF(Table13[[#This Row],[Monthly_Income 1_5500 2_8000 3_11000 4_15000 5_20000 6_27000 7_35000 8_5000 9_51000 98_0]]=1,1,0)</f>
        <v>0</v>
      </c>
      <c r="BQ837">
        <f>IF(Table13[[#This Row],[Monthly_Income 1_5500 2_8000 3_11000 4_15000 5_20000 6_27000 7_35000 8_5000 9_51000 98_0]]=2,1,0)</f>
        <v>0</v>
      </c>
      <c r="BR837">
        <f>IF(Table13[[#This Row],[Monthly_Income 1_5500 2_8000 3_11000 4_15000 5_20000 6_27000 7_35000 8_5000 9_51000 98_0]]=3,1,0)</f>
        <v>0</v>
      </c>
      <c r="BS837">
        <f>IF(Table13[[#This Row],[Monthly_Income 1_5500 2_8000 3_11000 4_15000 5_20000 6_27000 7_35000 8_5000 9_51000 98_0]]=4,1,0)</f>
        <v>0</v>
      </c>
      <c r="BT837">
        <f>IF(Table13[[#This Row],[Monthly_Income 1_5500 2_8000 3_11000 4_15000 5_20000 6_27000 7_35000 8_5000 9_51000 98_0]]=5,1,0)</f>
        <v>0</v>
      </c>
      <c r="BU837">
        <f>IF(Table13[[#This Row],[Monthly_Income 1_5500 2_8000 3_11000 4_15000 5_20000 6_27000 7_35000 8_5000 9_51000 98_0]]=6,1,0)</f>
        <v>1</v>
      </c>
      <c r="BV837">
        <f>IF(Table13[[#This Row],[Monthly_Income 1_5500 2_8000 3_11000 4_15000 5_20000 6_27000 7_35000 8_5000 9_51000 98_0]]=7,1,0)</f>
        <v>0</v>
      </c>
      <c r="BW837">
        <f>IF(Table13[[#This Row],[Monthly_Income 1_5500 2_8000 3_11000 4_15000 5_20000 6_27000 7_35000 8_5000 9_51000 98_0]]=8,1,0)</f>
        <v>0</v>
      </c>
      <c r="BX837">
        <f>IF(Table13[[#This Row],[Monthly_Income 1_5500 2_8000 3_11000 4_15000 5_20000 6_27000 7_35000 8_5000 9_51000 98_0]]=9,1,0)</f>
        <v>0</v>
      </c>
      <c r="BY837">
        <f>IF(Table13[[#This Row],[Monthly_Income 1_5500 2_8000 3_11000 4_15000 5_20000 6_27000 7_35000 8_5000 9_51000 98_0]]=98,1,0)</f>
        <v>0</v>
      </c>
      <c r="BZ837">
        <v>6</v>
      </c>
      <c r="CA837">
        <f>IF(Table13[[#This Row],[Monthly_Household_Income]]=1,1,0)</f>
        <v>0</v>
      </c>
      <c r="CB837">
        <f>IF(Table13[[#This Row],[Monthly_Household_Income]]=2,1,0)</f>
        <v>0</v>
      </c>
      <c r="CC837">
        <f>IF(Table13[[#This Row],[Monthly_Household_Income]]=3,1,0)</f>
        <v>0</v>
      </c>
      <c r="CD837">
        <f>IF(Table13[[#This Row],[Monthly_Household_Income]]=4,1,0)</f>
        <v>0</v>
      </c>
      <c r="CE837">
        <f>IF(Table13[[#This Row],[Monthly_Household_Income]]=5,1,0)</f>
        <v>0</v>
      </c>
      <c r="CF837">
        <f>IF(Table13[[#This Row],[Monthly_Household_Income]]=6,1,0)</f>
        <v>1</v>
      </c>
      <c r="CG837">
        <f>IF(Table13[[#This Row],[Monthly_Household_Income]]=7,1,0)</f>
        <v>0</v>
      </c>
      <c r="CH837">
        <f>IF(Table13[[#This Row],[Monthly_Household_Income]]=8,1,0)</f>
        <v>0</v>
      </c>
      <c r="CI837">
        <f>IF(Table13[[#This Row],[Monthly_Household_Income]]=9,1,0)</f>
        <v>0</v>
      </c>
      <c r="CJ837">
        <f>IF(Table13[[#This Row],[Monthly_Household_Income]]=98,1,0)</f>
        <v>0</v>
      </c>
    </row>
    <row r="838" spans="1:88">
      <c r="A838">
        <v>2994</v>
      </c>
      <c r="B838" s="1">
        <v>43161</v>
      </c>
      <c r="C838" t="s">
        <v>2</v>
      </c>
      <c r="D838">
        <v>8</v>
      </c>
      <c r="E838">
        <v>8</v>
      </c>
      <c r="F838">
        <v>9</v>
      </c>
      <c r="G838">
        <v>8</v>
      </c>
      <c r="H838">
        <v>7</v>
      </c>
      <c r="I838">
        <v>7</v>
      </c>
      <c r="J838" t="s">
        <v>15</v>
      </c>
      <c r="K838">
        <v>7</v>
      </c>
      <c r="L838">
        <v>7</v>
      </c>
      <c r="M838">
        <v>9</v>
      </c>
      <c r="N838">
        <v>8</v>
      </c>
      <c r="O838">
        <v>7</v>
      </c>
      <c r="P838">
        <v>8</v>
      </c>
      <c r="Q838">
        <v>6</v>
      </c>
      <c r="R838">
        <v>8</v>
      </c>
      <c r="S838">
        <v>7</v>
      </c>
      <c r="T838">
        <v>7</v>
      </c>
      <c r="U838">
        <v>8</v>
      </c>
      <c r="V838">
        <v>7</v>
      </c>
      <c r="W838">
        <v>9</v>
      </c>
      <c r="X838">
        <v>6</v>
      </c>
      <c r="Y838">
        <v>9</v>
      </c>
      <c r="Z838">
        <v>8</v>
      </c>
      <c r="AA838">
        <v>7</v>
      </c>
      <c r="AB838">
        <v>7</v>
      </c>
      <c r="AC838">
        <v>1</v>
      </c>
      <c r="AD838">
        <f>IF(Table13[[#This Row],[payment]]=1,1,0)</f>
        <v>1</v>
      </c>
      <c r="AE838">
        <f>IF(Table13[[#This Row],[payment]]=2,1,0)</f>
        <v>0</v>
      </c>
      <c r="AF838">
        <f>IF(Table13[[#This Row],[payment]]=3,1,0)</f>
        <v>0</v>
      </c>
      <c r="AG838">
        <v>1</v>
      </c>
      <c r="AH838">
        <f>IF(Table13[[#This Row],[method_payment]]=1,1,0)</f>
        <v>1</v>
      </c>
      <c r="AI838">
        <f>IF(Table13[[#This Row],[method_payment]]=2,1,0)</f>
        <v>0</v>
      </c>
      <c r="AJ838">
        <f>IF(Table13[[#This Row],[method_payment]]=3,1,0)</f>
        <v>0</v>
      </c>
      <c r="AK838">
        <f>IF(Table13[[#This Row],[method_payment]]=5,1,0)</f>
        <v>0</v>
      </c>
      <c r="AL838">
        <f>IF(Table13[[#This Row],[method_payment]]=6,1,0)</f>
        <v>0</v>
      </c>
      <c r="AM838" t="s">
        <v>16</v>
      </c>
      <c r="AN838" t="s">
        <v>15</v>
      </c>
      <c r="AO838">
        <v>3</v>
      </c>
      <c r="AP838" s="2">
        <v>229.39</v>
      </c>
      <c r="AQ838" s="3">
        <f>IF(AND(Table13[[#This Row],[Average_amount_spent_per_visit_last_3_months]]&gt;=1,Table13[[#This Row],[Average_amount_spent_per_visit_last_3_months]]&lt;=999),1,0)</f>
        <v>1</v>
      </c>
      <c r="AR838" s="3">
        <f>IF(AND(Table13[[#This Row],[Average_amount_spent_per_visit_last_3_months]]&gt;=1000,Table13[[#This Row],[Average_amount_spent_per_visit_last_3_months]]&lt;=6700),1,0)</f>
        <v>0</v>
      </c>
      <c r="AS838">
        <v>1</v>
      </c>
      <c r="AT838">
        <v>37</v>
      </c>
      <c r="AU838">
        <f>IF(AND(Table13[[#This Row],[Age]]&gt;=18,Table13[[#This Row],[Age]]&lt;=25),1,0)</f>
        <v>0</v>
      </c>
      <c r="AV838">
        <f>IF(AND(Table13[[#This Row],[Age]]&gt;=26,Table13[[#This Row],[Age]]&lt;=35),1,0)</f>
        <v>0</v>
      </c>
      <c r="AW838">
        <f>IF(AND(Table13[[#This Row],[Age]]&gt;=36,Table13[[#This Row],[Age]]&lt;=45),1,0)</f>
        <v>1</v>
      </c>
      <c r="AX838">
        <f>IF(AND(Table13[[#This Row],[Age]]&gt;=46,Table13[[#This Row],[Age]]&lt;=55),1,0)</f>
        <v>0</v>
      </c>
      <c r="AY838">
        <f>IF(AND(Table13[[#This Row],[Age]]&gt;=56,Table13[[#This Row],[Age]]&lt;=67),1,0)</f>
        <v>0</v>
      </c>
      <c r="AZ838" t="s">
        <v>25</v>
      </c>
      <c r="BA838">
        <f>IF(Table13[[#This Row],[Marital Status]]="Married",1,0)</f>
        <v>1</v>
      </c>
      <c r="BB838">
        <f>IF(Table13[[#This Row],[Marital Status]]="Single",1,0)</f>
        <v>0</v>
      </c>
      <c r="BC838" t="s">
        <v>27</v>
      </c>
      <c r="BD838">
        <f>IF(Table13[[#This Row],[gender]]="Male",1,0)</f>
        <v>1</v>
      </c>
      <c r="BE838">
        <f>IF(Table13[[#This Row],[gender]]="Female",1,0)</f>
        <v>0</v>
      </c>
      <c r="BF838" t="s">
        <v>22</v>
      </c>
      <c r="BG838">
        <f>IF(Table13[[#This Row],[Highest level of Education]]="Did not attend school",1,0)</f>
        <v>0</v>
      </c>
      <c r="BH838">
        <f>IF(Table13[[#This Row],[Highest level of Education]]="K12 completed",1,0)</f>
        <v>1</v>
      </c>
      <c r="BI838">
        <f>IF(Table13[[#This Row],[Highest level of Education]]="High School Completed",1,0)</f>
        <v>0</v>
      </c>
      <c r="BJ838">
        <f>IF(Table13[[#This Row],[Highest level of Education]]="Technical Diploma/Partially completed College",1,0)</f>
        <v>0</v>
      </c>
      <c r="BK838">
        <f>IF(Table13[[#This Row],[Highest level of Education]]="University/College Degree",1,0)</f>
        <v>0</v>
      </c>
      <c r="BL838">
        <f>IF(Table13[[#This Row],[Highest level of Education]]="Post-graduate education",1,0)</f>
        <v>0</v>
      </c>
      <c r="BM838">
        <v>3</v>
      </c>
      <c r="BN838">
        <v>6</v>
      </c>
      <c r="BO838" t="s">
        <v>1</v>
      </c>
      <c r="BP838">
        <f>IF(Table13[[#This Row],[Monthly_Income 1_5500 2_8000 3_11000 4_15000 5_20000 6_27000 7_35000 8_5000 9_51000 98_0]]=1,1,0)</f>
        <v>0</v>
      </c>
      <c r="BQ838">
        <f>IF(Table13[[#This Row],[Monthly_Income 1_5500 2_8000 3_11000 4_15000 5_20000 6_27000 7_35000 8_5000 9_51000 98_0]]=2,1,0)</f>
        <v>0</v>
      </c>
      <c r="BR838">
        <f>IF(Table13[[#This Row],[Monthly_Income 1_5500 2_8000 3_11000 4_15000 5_20000 6_27000 7_35000 8_5000 9_51000 98_0]]=3,1,0)</f>
        <v>0</v>
      </c>
      <c r="BS838">
        <f>IF(Table13[[#This Row],[Monthly_Income 1_5500 2_8000 3_11000 4_15000 5_20000 6_27000 7_35000 8_5000 9_51000 98_0]]=4,1,0)</f>
        <v>0</v>
      </c>
      <c r="BT838">
        <f>IF(Table13[[#This Row],[Monthly_Income 1_5500 2_8000 3_11000 4_15000 5_20000 6_27000 7_35000 8_5000 9_51000 98_0]]=5,1,0)</f>
        <v>0</v>
      </c>
      <c r="BU838">
        <f>IF(Table13[[#This Row],[Monthly_Income 1_5500 2_8000 3_11000 4_15000 5_20000 6_27000 7_35000 8_5000 9_51000 98_0]]=6,1,0)</f>
        <v>0</v>
      </c>
      <c r="BV838">
        <f>IF(Table13[[#This Row],[Monthly_Income 1_5500 2_8000 3_11000 4_15000 5_20000 6_27000 7_35000 8_5000 9_51000 98_0]]=7,1,0)</f>
        <v>0</v>
      </c>
      <c r="BW838">
        <f>IF(Table13[[#This Row],[Monthly_Income 1_5500 2_8000 3_11000 4_15000 5_20000 6_27000 7_35000 8_5000 9_51000 98_0]]=8,1,0)</f>
        <v>0</v>
      </c>
      <c r="BX838">
        <f>IF(Table13[[#This Row],[Monthly_Income 1_5500 2_8000 3_11000 4_15000 5_20000 6_27000 7_35000 8_5000 9_51000 98_0]]=9,1,0)</f>
        <v>0</v>
      </c>
      <c r="BY838">
        <f>IF(Table13[[#This Row],[Monthly_Income 1_5500 2_8000 3_11000 4_15000 5_20000 6_27000 7_35000 8_5000 9_51000 98_0]]=98,1,0)</f>
        <v>0</v>
      </c>
      <c r="BZ838">
        <v>3</v>
      </c>
      <c r="CA838">
        <f>IF(Table13[[#This Row],[Monthly_Household_Income]]=1,1,0)</f>
        <v>0</v>
      </c>
      <c r="CB838">
        <f>IF(Table13[[#This Row],[Monthly_Household_Income]]=2,1,0)</f>
        <v>0</v>
      </c>
      <c r="CC838">
        <f>IF(Table13[[#This Row],[Monthly_Household_Income]]=3,1,0)</f>
        <v>1</v>
      </c>
      <c r="CD838">
        <f>IF(Table13[[#This Row],[Monthly_Household_Income]]=4,1,0)</f>
        <v>0</v>
      </c>
      <c r="CE838">
        <f>IF(Table13[[#This Row],[Monthly_Household_Income]]=5,1,0)</f>
        <v>0</v>
      </c>
      <c r="CF838">
        <f>IF(Table13[[#This Row],[Monthly_Household_Income]]=6,1,0)</f>
        <v>0</v>
      </c>
      <c r="CG838">
        <f>IF(Table13[[#This Row],[Monthly_Household_Income]]=7,1,0)</f>
        <v>0</v>
      </c>
      <c r="CH838">
        <f>IF(Table13[[#This Row],[Monthly_Household_Income]]=8,1,0)</f>
        <v>0</v>
      </c>
      <c r="CI838">
        <f>IF(Table13[[#This Row],[Monthly_Household_Income]]=9,1,0)</f>
        <v>0</v>
      </c>
      <c r="CJ838">
        <f>IF(Table13[[#This Row],[Monthly_Household_Income]]=98,1,0)</f>
        <v>0</v>
      </c>
    </row>
    <row r="839" spans="1:88">
      <c r="A839">
        <v>3004</v>
      </c>
      <c r="B839" s="1">
        <v>43020</v>
      </c>
      <c r="C839" t="s">
        <v>39</v>
      </c>
      <c r="D839">
        <v>8</v>
      </c>
      <c r="E839">
        <v>8</v>
      </c>
      <c r="F839">
        <v>7</v>
      </c>
      <c r="G839">
        <v>7</v>
      </c>
      <c r="H839">
        <v>7</v>
      </c>
      <c r="I839">
        <v>7</v>
      </c>
      <c r="J839" t="s">
        <v>15</v>
      </c>
      <c r="K839">
        <v>7</v>
      </c>
      <c r="L839">
        <v>6</v>
      </c>
      <c r="M839">
        <v>7</v>
      </c>
      <c r="N839">
        <v>7</v>
      </c>
      <c r="O839">
        <v>8</v>
      </c>
      <c r="P839">
        <v>7</v>
      </c>
      <c r="Q839">
        <v>6</v>
      </c>
      <c r="R839">
        <v>6</v>
      </c>
      <c r="S839">
        <v>7</v>
      </c>
      <c r="T839">
        <v>6</v>
      </c>
      <c r="U839">
        <v>7</v>
      </c>
      <c r="V839">
        <v>8</v>
      </c>
      <c r="W839">
        <v>7</v>
      </c>
      <c r="X839">
        <v>7</v>
      </c>
      <c r="Y839">
        <v>6</v>
      </c>
      <c r="Z839">
        <v>8</v>
      </c>
      <c r="AA839">
        <v>8</v>
      </c>
      <c r="AB839">
        <v>7</v>
      </c>
      <c r="AC839">
        <v>1</v>
      </c>
      <c r="AD839">
        <f>IF(Table13[[#This Row],[payment]]=1,1,0)</f>
        <v>1</v>
      </c>
      <c r="AE839">
        <f>IF(Table13[[#This Row],[payment]]=2,1,0)</f>
        <v>0</v>
      </c>
      <c r="AF839">
        <f>IF(Table13[[#This Row],[payment]]=3,1,0)</f>
        <v>0</v>
      </c>
      <c r="AG839">
        <v>1</v>
      </c>
      <c r="AH839">
        <f>IF(Table13[[#This Row],[method_payment]]=1,1,0)</f>
        <v>1</v>
      </c>
      <c r="AI839">
        <f>IF(Table13[[#This Row],[method_payment]]=2,1,0)</f>
        <v>0</v>
      </c>
      <c r="AJ839">
        <f>IF(Table13[[#This Row],[method_payment]]=3,1,0)</f>
        <v>0</v>
      </c>
      <c r="AK839">
        <f>IF(Table13[[#This Row],[method_payment]]=5,1,0)</f>
        <v>0</v>
      </c>
      <c r="AL839">
        <f>IF(Table13[[#This Row],[method_payment]]=6,1,0)</f>
        <v>0</v>
      </c>
      <c r="AM839" t="s">
        <v>16</v>
      </c>
      <c r="AN839" t="s">
        <v>15</v>
      </c>
      <c r="AO839">
        <v>2</v>
      </c>
      <c r="AP839" s="2">
        <v>149.37</v>
      </c>
      <c r="AQ839" s="3">
        <f>IF(AND(Table13[[#This Row],[Average_amount_spent_per_visit_last_3_months]]&gt;=1,Table13[[#This Row],[Average_amount_spent_per_visit_last_3_months]]&lt;=999),1,0)</f>
        <v>1</v>
      </c>
      <c r="AR839" s="3">
        <f>IF(AND(Table13[[#This Row],[Average_amount_spent_per_visit_last_3_months]]&gt;=1000,Table13[[#This Row],[Average_amount_spent_per_visit_last_3_months]]&lt;=6700),1,0)</f>
        <v>0</v>
      </c>
      <c r="AS839">
        <v>3</v>
      </c>
      <c r="AT839">
        <v>40</v>
      </c>
      <c r="AU839">
        <f>IF(AND(Table13[[#This Row],[Age]]&gt;=18,Table13[[#This Row],[Age]]&lt;=25),1,0)</f>
        <v>0</v>
      </c>
      <c r="AV839">
        <f>IF(AND(Table13[[#This Row],[Age]]&gt;=26,Table13[[#This Row],[Age]]&lt;=35),1,0)</f>
        <v>0</v>
      </c>
      <c r="AW839">
        <f>IF(AND(Table13[[#This Row],[Age]]&gt;=36,Table13[[#This Row],[Age]]&lt;=45),1,0)</f>
        <v>1</v>
      </c>
      <c r="AX839">
        <f>IF(AND(Table13[[#This Row],[Age]]&gt;=46,Table13[[#This Row],[Age]]&lt;=55),1,0)</f>
        <v>0</v>
      </c>
      <c r="AY839">
        <f>IF(AND(Table13[[#This Row],[Age]]&gt;=56,Table13[[#This Row],[Age]]&lt;=67),1,0)</f>
        <v>0</v>
      </c>
      <c r="AZ839" t="s">
        <v>24</v>
      </c>
      <c r="BA839">
        <f>IF(Table13[[#This Row],[Marital Status]]="Married",1,0)</f>
        <v>0</v>
      </c>
      <c r="BB839">
        <f>IF(Table13[[#This Row],[Marital Status]]="Single",1,0)</f>
        <v>1</v>
      </c>
      <c r="BC839" t="s">
        <v>27</v>
      </c>
      <c r="BD839">
        <f>IF(Table13[[#This Row],[gender]]="Male",1,0)</f>
        <v>1</v>
      </c>
      <c r="BE839">
        <f>IF(Table13[[#This Row],[gender]]="Female",1,0)</f>
        <v>0</v>
      </c>
      <c r="BF839" t="s">
        <v>20</v>
      </c>
      <c r="BG839">
        <f>IF(Table13[[#This Row],[Highest level of Education]]="Did not attend school",1,0)</f>
        <v>0</v>
      </c>
      <c r="BH839">
        <f>IF(Table13[[#This Row],[Highest level of Education]]="K12 completed",1,0)</f>
        <v>0</v>
      </c>
      <c r="BI839">
        <f>IF(Table13[[#This Row],[Highest level of Education]]="High School Completed",1,0)</f>
        <v>1</v>
      </c>
      <c r="BJ839">
        <f>IF(Table13[[#This Row],[Highest level of Education]]="Technical Diploma/Partially completed College",1,0)</f>
        <v>0</v>
      </c>
      <c r="BK839">
        <f>IF(Table13[[#This Row],[Highest level of Education]]="University/College Degree",1,0)</f>
        <v>0</v>
      </c>
      <c r="BL839">
        <f>IF(Table13[[#This Row],[Highest level of Education]]="Post-graduate education",1,0)</f>
        <v>0</v>
      </c>
      <c r="BM839">
        <v>0</v>
      </c>
      <c r="BN839">
        <v>1</v>
      </c>
      <c r="BO839">
        <v>2</v>
      </c>
      <c r="BP839">
        <f>IF(Table13[[#This Row],[Monthly_Income 1_5500 2_8000 3_11000 4_15000 5_20000 6_27000 7_35000 8_5000 9_51000 98_0]]=1,1,0)</f>
        <v>0</v>
      </c>
      <c r="BQ839">
        <f>IF(Table13[[#This Row],[Monthly_Income 1_5500 2_8000 3_11000 4_15000 5_20000 6_27000 7_35000 8_5000 9_51000 98_0]]=2,1,0)</f>
        <v>1</v>
      </c>
      <c r="BR839">
        <f>IF(Table13[[#This Row],[Monthly_Income 1_5500 2_8000 3_11000 4_15000 5_20000 6_27000 7_35000 8_5000 9_51000 98_0]]=3,1,0)</f>
        <v>0</v>
      </c>
      <c r="BS839">
        <f>IF(Table13[[#This Row],[Monthly_Income 1_5500 2_8000 3_11000 4_15000 5_20000 6_27000 7_35000 8_5000 9_51000 98_0]]=4,1,0)</f>
        <v>0</v>
      </c>
      <c r="BT839">
        <f>IF(Table13[[#This Row],[Monthly_Income 1_5500 2_8000 3_11000 4_15000 5_20000 6_27000 7_35000 8_5000 9_51000 98_0]]=5,1,0)</f>
        <v>0</v>
      </c>
      <c r="BU839">
        <f>IF(Table13[[#This Row],[Monthly_Income 1_5500 2_8000 3_11000 4_15000 5_20000 6_27000 7_35000 8_5000 9_51000 98_0]]=6,1,0)</f>
        <v>0</v>
      </c>
      <c r="BV839">
        <f>IF(Table13[[#This Row],[Monthly_Income 1_5500 2_8000 3_11000 4_15000 5_20000 6_27000 7_35000 8_5000 9_51000 98_0]]=7,1,0)</f>
        <v>0</v>
      </c>
      <c r="BW839">
        <f>IF(Table13[[#This Row],[Monthly_Income 1_5500 2_8000 3_11000 4_15000 5_20000 6_27000 7_35000 8_5000 9_51000 98_0]]=8,1,0)</f>
        <v>0</v>
      </c>
      <c r="BX839">
        <f>IF(Table13[[#This Row],[Monthly_Income 1_5500 2_8000 3_11000 4_15000 5_20000 6_27000 7_35000 8_5000 9_51000 98_0]]=9,1,0)</f>
        <v>0</v>
      </c>
      <c r="BY839">
        <f>IF(Table13[[#This Row],[Monthly_Income 1_5500 2_8000 3_11000 4_15000 5_20000 6_27000 7_35000 8_5000 9_51000 98_0]]=98,1,0)</f>
        <v>0</v>
      </c>
      <c r="BZ839">
        <v>3</v>
      </c>
      <c r="CA839">
        <f>IF(Table13[[#This Row],[Monthly_Household_Income]]=1,1,0)</f>
        <v>0</v>
      </c>
      <c r="CB839">
        <f>IF(Table13[[#This Row],[Monthly_Household_Income]]=2,1,0)</f>
        <v>0</v>
      </c>
      <c r="CC839">
        <f>IF(Table13[[#This Row],[Monthly_Household_Income]]=3,1,0)</f>
        <v>1</v>
      </c>
      <c r="CD839">
        <f>IF(Table13[[#This Row],[Monthly_Household_Income]]=4,1,0)</f>
        <v>0</v>
      </c>
      <c r="CE839">
        <f>IF(Table13[[#This Row],[Monthly_Household_Income]]=5,1,0)</f>
        <v>0</v>
      </c>
      <c r="CF839">
        <f>IF(Table13[[#This Row],[Monthly_Household_Income]]=6,1,0)</f>
        <v>0</v>
      </c>
      <c r="CG839">
        <f>IF(Table13[[#This Row],[Monthly_Household_Income]]=7,1,0)</f>
        <v>0</v>
      </c>
      <c r="CH839">
        <f>IF(Table13[[#This Row],[Monthly_Household_Income]]=8,1,0)</f>
        <v>0</v>
      </c>
      <c r="CI839">
        <f>IF(Table13[[#This Row],[Monthly_Household_Income]]=9,1,0)</f>
        <v>0</v>
      </c>
      <c r="CJ839">
        <f>IF(Table13[[#This Row],[Monthly_Household_Income]]=98,1,0)</f>
        <v>0</v>
      </c>
    </row>
    <row r="840" spans="1:88">
      <c r="A840">
        <v>3007</v>
      </c>
      <c r="B840" s="1">
        <v>43251</v>
      </c>
      <c r="C840" t="s">
        <v>29</v>
      </c>
      <c r="D840">
        <v>8</v>
      </c>
      <c r="E840">
        <v>7</v>
      </c>
      <c r="F840">
        <v>7</v>
      </c>
      <c r="G840">
        <v>8</v>
      </c>
      <c r="H840">
        <v>8</v>
      </c>
      <c r="I840">
        <v>6</v>
      </c>
      <c r="J840" t="s">
        <v>15</v>
      </c>
      <c r="K840">
        <v>8</v>
      </c>
      <c r="L840">
        <v>7</v>
      </c>
      <c r="M840">
        <v>8</v>
      </c>
      <c r="N840">
        <v>8</v>
      </c>
      <c r="O840">
        <v>7</v>
      </c>
      <c r="P840">
        <v>6</v>
      </c>
      <c r="Q840">
        <v>8</v>
      </c>
      <c r="R840">
        <v>8</v>
      </c>
      <c r="S840">
        <v>7</v>
      </c>
      <c r="T840">
        <v>6</v>
      </c>
      <c r="U840">
        <v>6</v>
      </c>
      <c r="V840">
        <v>6</v>
      </c>
      <c r="W840">
        <v>6</v>
      </c>
      <c r="X840">
        <v>6</v>
      </c>
      <c r="Y840">
        <v>6</v>
      </c>
      <c r="Z840">
        <v>7</v>
      </c>
      <c r="AA840">
        <v>6</v>
      </c>
      <c r="AB840">
        <v>6</v>
      </c>
      <c r="AC840">
        <v>3</v>
      </c>
      <c r="AD840">
        <f>IF(Table13[[#This Row],[payment]]=1,1,0)</f>
        <v>0</v>
      </c>
      <c r="AE840">
        <f>IF(Table13[[#This Row],[payment]]=2,1,0)</f>
        <v>0</v>
      </c>
      <c r="AF840">
        <f>IF(Table13[[#This Row],[payment]]=3,1,0)</f>
        <v>1</v>
      </c>
      <c r="AG840">
        <v>1</v>
      </c>
      <c r="AH840">
        <f>IF(Table13[[#This Row],[method_payment]]=1,1,0)</f>
        <v>1</v>
      </c>
      <c r="AI840">
        <f>IF(Table13[[#This Row],[method_payment]]=2,1,0)</f>
        <v>0</v>
      </c>
      <c r="AJ840">
        <f>IF(Table13[[#This Row],[method_payment]]=3,1,0)</f>
        <v>0</v>
      </c>
      <c r="AK840">
        <f>IF(Table13[[#This Row],[method_payment]]=5,1,0)</f>
        <v>0</v>
      </c>
      <c r="AL840">
        <f>IF(Table13[[#This Row],[method_payment]]=6,1,0)</f>
        <v>0</v>
      </c>
      <c r="AM840" t="s">
        <v>16</v>
      </c>
      <c r="AN840" t="s">
        <v>15</v>
      </c>
      <c r="AO840">
        <v>1</v>
      </c>
      <c r="AP840" s="2">
        <v>332.46</v>
      </c>
      <c r="AQ840" s="3">
        <f>IF(AND(Table13[[#This Row],[Average_amount_spent_per_visit_last_3_months]]&gt;=1,Table13[[#This Row],[Average_amount_spent_per_visit_last_3_months]]&lt;=999),1,0)</f>
        <v>1</v>
      </c>
      <c r="AR840" s="3">
        <f>IF(AND(Table13[[#This Row],[Average_amount_spent_per_visit_last_3_months]]&gt;=1000,Table13[[#This Row],[Average_amount_spent_per_visit_last_3_months]]&lt;=6700),1,0)</f>
        <v>0</v>
      </c>
      <c r="AS840">
        <v>3</v>
      </c>
      <c r="AT840">
        <v>33</v>
      </c>
      <c r="AU840">
        <f>IF(AND(Table13[[#This Row],[Age]]&gt;=18,Table13[[#This Row],[Age]]&lt;=25),1,0)</f>
        <v>0</v>
      </c>
      <c r="AV840">
        <f>IF(AND(Table13[[#This Row],[Age]]&gt;=26,Table13[[#This Row],[Age]]&lt;=35),1,0)</f>
        <v>1</v>
      </c>
      <c r="AW840">
        <f>IF(AND(Table13[[#This Row],[Age]]&gt;=36,Table13[[#This Row],[Age]]&lt;=45),1,0)</f>
        <v>0</v>
      </c>
      <c r="AX840">
        <f>IF(AND(Table13[[#This Row],[Age]]&gt;=46,Table13[[#This Row],[Age]]&lt;=55),1,0)</f>
        <v>0</v>
      </c>
      <c r="AY840">
        <f>IF(AND(Table13[[#This Row],[Age]]&gt;=56,Table13[[#This Row],[Age]]&lt;=67),1,0)</f>
        <v>0</v>
      </c>
      <c r="AZ840" t="s">
        <v>25</v>
      </c>
      <c r="BA840">
        <f>IF(Table13[[#This Row],[Marital Status]]="Married",1,0)</f>
        <v>1</v>
      </c>
      <c r="BB840">
        <f>IF(Table13[[#This Row],[Marital Status]]="Single",1,0)</f>
        <v>0</v>
      </c>
      <c r="BC840" t="s">
        <v>28</v>
      </c>
      <c r="BD840">
        <f>IF(Table13[[#This Row],[gender]]="Male",1,0)</f>
        <v>0</v>
      </c>
      <c r="BE840">
        <f>IF(Table13[[#This Row],[gender]]="Female",1,0)</f>
        <v>1</v>
      </c>
      <c r="BF840" t="s">
        <v>23</v>
      </c>
      <c r="BG840">
        <f>IF(Table13[[#This Row],[Highest level of Education]]="Did not attend school",1,0)</f>
        <v>0</v>
      </c>
      <c r="BH840">
        <f>IF(Table13[[#This Row],[Highest level of Education]]="K12 completed",1,0)</f>
        <v>0</v>
      </c>
      <c r="BI840">
        <f>IF(Table13[[#This Row],[Highest level of Education]]="High School Completed",1,0)</f>
        <v>0</v>
      </c>
      <c r="BJ840">
        <f>IF(Table13[[#This Row],[Highest level of Education]]="Technical Diploma/Partially completed College",1,0)</f>
        <v>1</v>
      </c>
      <c r="BK840">
        <f>IF(Table13[[#This Row],[Highest level of Education]]="University/College Degree",1,0)</f>
        <v>0</v>
      </c>
      <c r="BL840">
        <f>IF(Table13[[#This Row],[Highest level of Education]]="Post-graduate education",1,0)</f>
        <v>0</v>
      </c>
      <c r="BM840">
        <v>1</v>
      </c>
      <c r="BN840">
        <v>1</v>
      </c>
      <c r="BO840">
        <v>3</v>
      </c>
      <c r="BP840">
        <f>IF(Table13[[#This Row],[Monthly_Income 1_5500 2_8000 3_11000 4_15000 5_20000 6_27000 7_35000 8_5000 9_51000 98_0]]=1,1,0)</f>
        <v>0</v>
      </c>
      <c r="BQ840">
        <f>IF(Table13[[#This Row],[Monthly_Income 1_5500 2_8000 3_11000 4_15000 5_20000 6_27000 7_35000 8_5000 9_51000 98_0]]=2,1,0)</f>
        <v>0</v>
      </c>
      <c r="BR840">
        <f>IF(Table13[[#This Row],[Monthly_Income 1_5500 2_8000 3_11000 4_15000 5_20000 6_27000 7_35000 8_5000 9_51000 98_0]]=3,1,0)</f>
        <v>1</v>
      </c>
      <c r="BS840">
        <f>IF(Table13[[#This Row],[Monthly_Income 1_5500 2_8000 3_11000 4_15000 5_20000 6_27000 7_35000 8_5000 9_51000 98_0]]=4,1,0)</f>
        <v>0</v>
      </c>
      <c r="BT840">
        <f>IF(Table13[[#This Row],[Monthly_Income 1_5500 2_8000 3_11000 4_15000 5_20000 6_27000 7_35000 8_5000 9_51000 98_0]]=5,1,0)</f>
        <v>0</v>
      </c>
      <c r="BU840">
        <f>IF(Table13[[#This Row],[Monthly_Income 1_5500 2_8000 3_11000 4_15000 5_20000 6_27000 7_35000 8_5000 9_51000 98_0]]=6,1,0)</f>
        <v>0</v>
      </c>
      <c r="BV840">
        <f>IF(Table13[[#This Row],[Monthly_Income 1_5500 2_8000 3_11000 4_15000 5_20000 6_27000 7_35000 8_5000 9_51000 98_0]]=7,1,0)</f>
        <v>0</v>
      </c>
      <c r="BW840">
        <f>IF(Table13[[#This Row],[Monthly_Income 1_5500 2_8000 3_11000 4_15000 5_20000 6_27000 7_35000 8_5000 9_51000 98_0]]=8,1,0)</f>
        <v>0</v>
      </c>
      <c r="BX840">
        <f>IF(Table13[[#This Row],[Monthly_Income 1_5500 2_8000 3_11000 4_15000 5_20000 6_27000 7_35000 8_5000 9_51000 98_0]]=9,1,0)</f>
        <v>0</v>
      </c>
      <c r="BY840">
        <f>IF(Table13[[#This Row],[Monthly_Income 1_5500 2_8000 3_11000 4_15000 5_20000 6_27000 7_35000 8_5000 9_51000 98_0]]=98,1,0)</f>
        <v>0</v>
      </c>
      <c r="BZ840">
        <v>4</v>
      </c>
      <c r="CA840">
        <f>IF(Table13[[#This Row],[Monthly_Household_Income]]=1,1,0)</f>
        <v>0</v>
      </c>
      <c r="CB840">
        <f>IF(Table13[[#This Row],[Monthly_Household_Income]]=2,1,0)</f>
        <v>0</v>
      </c>
      <c r="CC840">
        <f>IF(Table13[[#This Row],[Monthly_Household_Income]]=3,1,0)</f>
        <v>0</v>
      </c>
      <c r="CD840">
        <f>IF(Table13[[#This Row],[Monthly_Household_Income]]=4,1,0)</f>
        <v>1</v>
      </c>
      <c r="CE840">
        <f>IF(Table13[[#This Row],[Monthly_Household_Income]]=5,1,0)</f>
        <v>0</v>
      </c>
      <c r="CF840">
        <f>IF(Table13[[#This Row],[Monthly_Household_Income]]=6,1,0)</f>
        <v>0</v>
      </c>
      <c r="CG840">
        <f>IF(Table13[[#This Row],[Monthly_Household_Income]]=7,1,0)</f>
        <v>0</v>
      </c>
      <c r="CH840">
        <f>IF(Table13[[#This Row],[Monthly_Household_Income]]=8,1,0)</f>
        <v>0</v>
      </c>
      <c r="CI840">
        <f>IF(Table13[[#This Row],[Monthly_Household_Income]]=9,1,0)</f>
        <v>0</v>
      </c>
      <c r="CJ840">
        <f>IF(Table13[[#This Row],[Monthly_Household_Income]]=98,1,0)</f>
        <v>0</v>
      </c>
    </row>
    <row r="841" spans="1:88">
      <c r="A841">
        <v>3009</v>
      </c>
      <c r="B841" s="1">
        <v>42973</v>
      </c>
      <c r="C841" t="s">
        <v>39</v>
      </c>
      <c r="D841">
        <v>6</v>
      </c>
      <c r="E841">
        <v>6</v>
      </c>
      <c r="F841">
        <v>8</v>
      </c>
      <c r="G841">
        <v>7</v>
      </c>
      <c r="H841">
        <v>9</v>
      </c>
      <c r="I841">
        <v>9</v>
      </c>
      <c r="J841" t="s">
        <v>15</v>
      </c>
      <c r="K841">
        <v>7</v>
      </c>
      <c r="L841">
        <v>8</v>
      </c>
      <c r="M841">
        <v>9</v>
      </c>
      <c r="N841">
        <v>9</v>
      </c>
      <c r="O841">
        <v>7</v>
      </c>
      <c r="P841">
        <v>6</v>
      </c>
      <c r="Q841">
        <v>7</v>
      </c>
      <c r="R841">
        <v>8</v>
      </c>
      <c r="S841">
        <v>7</v>
      </c>
      <c r="T841">
        <v>8</v>
      </c>
      <c r="U841">
        <v>8</v>
      </c>
      <c r="V841">
        <v>7</v>
      </c>
      <c r="W841">
        <v>7</v>
      </c>
      <c r="X841">
        <v>0</v>
      </c>
      <c r="Y841">
        <v>9</v>
      </c>
      <c r="Z841">
        <v>8</v>
      </c>
      <c r="AA841">
        <v>7</v>
      </c>
      <c r="AB841">
        <v>8</v>
      </c>
      <c r="AC841">
        <v>2</v>
      </c>
      <c r="AD841">
        <f>IF(Table13[[#This Row],[payment]]=1,1,0)</f>
        <v>0</v>
      </c>
      <c r="AE841">
        <f>IF(Table13[[#This Row],[payment]]=2,1,0)</f>
        <v>1</v>
      </c>
      <c r="AF841">
        <f>IF(Table13[[#This Row],[payment]]=3,1,0)</f>
        <v>0</v>
      </c>
      <c r="AG841">
        <v>2</v>
      </c>
      <c r="AH841">
        <f>IF(Table13[[#This Row],[method_payment]]=1,1,0)</f>
        <v>0</v>
      </c>
      <c r="AI841">
        <f>IF(Table13[[#This Row],[method_payment]]=2,1,0)</f>
        <v>1</v>
      </c>
      <c r="AJ841">
        <f>IF(Table13[[#This Row],[method_payment]]=3,1,0)</f>
        <v>0</v>
      </c>
      <c r="AK841">
        <f>IF(Table13[[#This Row],[method_payment]]=5,1,0)</f>
        <v>0</v>
      </c>
      <c r="AL841">
        <f>IF(Table13[[#This Row],[method_payment]]=6,1,0)</f>
        <v>0</v>
      </c>
      <c r="AM841" t="s">
        <v>16</v>
      </c>
      <c r="AN841" t="s">
        <v>15</v>
      </c>
      <c r="AO841">
        <v>3</v>
      </c>
      <c r="AP841" s="2">
        <v>736.05</v>
      </c>
      <c r="AQ841" s="3">
        <f>IF(AND(Table13[[#This Row],[Average_amount_spent_per_visit_last_3_months]]&gt;=1,Table13[[#This Row],[Average_amount_spent_per_visit_last_3_months]]&lt;=999),1,0)</f>
        <v>1</v>
      </c>
      <c r="AR841" s="3">
        <f>IF(AND(Table13[[#This Row],[Average_amount_spent_per_visit_last_3_months]]&gt;=1000,Table13[[#This Row],[Average_amount_spent_per_visit_last_3_months]]&lt;=6700),1,0)</f>
        <v>0</v>
      </c>
      <c r="AS841">
        <v>3</v>
      </c>
      <c r="AT841">
        <v>63</v>
      </c>
      <c r="AU841">
        <f>IF(AND(Table13[[#This Row],[Age]]&gt;=18,Table13[[#This Row],[Age]]&lt;=25),1,0)</f>
        <v>0</v>
      </c>
      <c r="AV841">
        <f>IF(AND(Table13[[#This Row],[Age]]&gt;=26,Table13[[#This Row],[Age]]&lt;=35),1,0)</f>
        <v>0</v>
      </c>
      <c r="AW841">
        <f>IF(AND(Table13[[#This Row],[Age]]&gt;=36,Table13[[#This Row],[Age]]&lt;=45),1,0)</f>
        <v>0</v>
      </c>
      <c r="AX841">
        <f>IF(AND(Table13[[#This Row],[Age]]&gt;=46,Table13[[#This Row],[Age]]&lt;=55),1,0)</f>
        <v>0</v>
      </c>
      <c r="AY841">
        <f>IF(AND(Table13[[#This Row],[Age]]&gt;=56,Table13[[#This Row],[Age]]&lt;=67),1,0)</f>
        <v>1</v>
      </c>
      <c r="AZ841" t="s">
        <v>25</v>
      </c>
      <c r="BA841">
        <f>IF(Table13[[#This Row],[Marital Status]]="Married",1,0)</f>
        <v>1</v>
      </c>
      <c r="BB841">
        <f>IF(Table13[[#This Row],[Marital Status]]="Single",1,0)</f>
        <v>0</v>
      </c>
      <c r="BC841" t="s">
        <v>28</v>
      </c>
      <c r="BD841">
        <f>IF(Table13[[#This Row],[gender]]="Male",1,0)</f>
        <v>0</v>
      </c>
      <c r="BE841">
        <f>IF(Table13[[#This Row],[gender]]="Female",1,0)</f>
        <v>1</v>
      </c>
      <c r="BF841" t="s">
        <v>23</v>
      </c>
      <c r="BG841">
        <f>IF(Table13[[#This Row],[Highest level of Education]]="Did not attend school",1,0)</f>
        <v>0</v>
      </c>
      <c r="BH841">
        <f>IF(Table13[[#This Row],[Highest level of Education]]="K12 completed",1,0)</f>
        <v>0</v>
      </c>
      <c r="BI841">
        <f>IF(Table13[[#This Row],[Highest level of Education]]="High School Completed",1,0)</f>
        <v>0</v>
      </c>
      <c r="BJ841">
        <f>IF(Table13[[#This Row],[Highest level of Education]]="Technical Diploma/Partially completed College",1,0)</f>
        <v>1</v>
      </c>
      <c r="BK841">
        <f>IF(Table13[[#This Row],[Highest level of Education]]="University/College Degree",1,0)</f>
        <v>0</v>
      </c>
      <c r="BL841">
        <f>IF(Table13[[#This Row],[Highest level of Education]]="Post-graduate education",1,0)</f>
        <v>0</v>
      </c>
      <c r="BM841">
        <v>1</v>
      </c>
      <c r="BN841">
        <v>2</v>
      </c>
      <c r="BO841">
        <v>3</v>
      </c>
      <c r="BP841">
        <f>IF(Table13[[#This Row],[Monthly_Income 1_5500 2_8000 3_11000 4_15000 5_20000 6_27000 7_35000 8_5000 9_51000 98_0]]=1,1,0)</f>
        <v>0</v>
      </c>
      <c r="BQ841">
        <f>IF(Table13[[#This Row],[Monthly_Income 1_5500 2_8000 3_11000 4_15000 5_20000 6_27000 7_35000 8_5000 9_51000 98_0]]=2,1,0)</f>
        <v>0</v>
      </c>
      <c r="BR841">
        <f>IF(Table13[[#This Row],[Monthly_Income 1_5500 2_8000 3_11000 4_15000 5_20000 6_27000 7_35000 8_5000 9_51000 98_0]]=3,1,0)</f>
        <v>1</v>
      </c>
      <c r="BS841">
        <f>IF(Table13[[#This Row],[Monthly_Income 1_5500 2_8000 3_11000 4_15000 5_20000 6_27000 7_35000 8_5000 9_51000 98_0]]=4,1,0)</f>
        <v>0</v>
      </c>
      <c r="BT841">
        <f>IF(Table13[[#This Row],[Monthly_Income 1_5500 2_8000 3_11000 4_15000 5_20000 6_27000 7_35000 8_5000 9_51000 98_0]]=5,1,0)</f>
        <v>0</v>
      </c>
      <c r="BU841">
        <f>IF(Table13[[#This Row],[Monthly_Income 1_5500 2_8000 3_11000 4_15000 5_20000 6_27000 7_35000 8_5000 9_51000 98_0]]=6,1,0)</f>
        <v>0</v>
      </c>
      <c r="BV841">
        <f>IF(Table13[[#This Row],[Monthly_Income 1_5500 2_8000 3_11000 4_15000 5_20000 6_27000 7_35000 8_5000 9_51000 98_0]]=7,1,0)</f>
        <v>0</v>
      </c>
      <c r="BW841">
        <f>IF(Table13[[#This Row],[Monthly_Income 1_5500 2_8000 3_11000 4_15000 5_20000 6_27000 7_35000 8_5000 9_51000 98_0]]=8,1,0)</f>
        <v>0</v>
      </c>
      <c r="BX841">
        <f>IF(Table13[[#This Row],[Monthly_Income 1_5500 2_8000 3_11000 4_15000 5_20000 6_27000 7_35000 8_5000 9_51000 98_0]]=9,1,0)</f>
        <v>0</v>
      </c>
      <c r="BY841">
        <f>IF(Table13[[#This Row],[Monthly_Income 1_5500 2_8000 3_11000 4_15000 5_20000 6_27000 7_35000 8_5000 9_51000 98_0]]=98,1,0)</f>
        <v>0</v>
      </c>
      <c r="BZ841">
        <v>8</v>
      </c>
      <c r="CA841">
        <f>IF(Table13[[#This Row],[Monthly_Household_Income]]=1,1,0)</f>
        <v>0</v>
      </c>
      <c r="CB841">
        <f>IF(Table13[[#This Row],[Monthly_Household_Income]]=2,1,0)</f>
        <v>0</v>
      </c>
      <c r="CC841">
        <f>IF(Table13[[#This Row],[Monthly_Household_Income]]=3,1,0)</f>
        <v>0</v>
      </c>
      <c r="CD841">
        <f>IF(Table13[[#This Row],[Monthly_Household_Income]]=4,1,0)</f>
        <v>0</v>
      </c>
      <c r="CE841">
        <f>IF(Table13[[#This Row],[Monthly_Household_Income]]=5,1,0)</f>
        <v>0</v>
      </c>
      <c r="CF841">
        <f>IF(Table13[[#This Row],[Monthly_Household_Income]]=6,1,0)</f>
        <v>0</v>
      </c>
      <c r="CG841">
        <f>IF(Table13[[#This Row],[Monthly_Household_Income]]=7,1,0)</f>
        <v>0</v>
      </c>
      <c r="CH841">
        <f>IF(Table13[[#This Row],[Monthly_Household_Income]]=8,1,0)</f>
        <v>1</v>
      </c>
      <c r="CI841">
        <f>IF(Table13[[#This Row],[Monthly_Household_Income]]=9,1,0)</f>
        <v>0</v>
      </c>
      <c r="CJ841">
        <f>IF(Table13[[#This Row],[Monthly_Household_Income]]=98,1,0)</f>
        <v>0</v>
      </c>
    </row>
    <row r="842" spans="1:88">
      <c r="A842">
        <v>3018</v>
      </c>
      <c r="B842" s="1">
        <v>43005</v>
      </c>
      <c r="C842" t="s">
        <v>32</v>
      </c>
      <c r="D842">
        <v>9</v>
      </c>
      <c r="E842">
        <v>7</v>
      </c>
      <c r="F842">
        <v>8</v>
      </c>
      <c r="G842">
        <v>8</v>
      </c>
      <c r="H842">
        <v>9</v>
      </c>
      <c r="I842">
        <v>9</v>
      </c>
      <c r="J842" t="s">
        <v>16</v>
      </c>
      <c r="K842">
        <v>8</v>
      </c>
      <c r="L842">
        <v>9</v>
      </c>
      <c r="M842">
        <v>6</v>
      </c>
      <c r="N842">
        <v>7</v>
      </c>
      <c r="O842">
        <v>7</v>
      </c>
      <c r="P842">
        <v>8</v>
      </c>
      <c r="Q842">
        <v>8</v>
      </c>
      <c r="R842">
        <v>6</v>
      </c>
      <c r="S842">
        <v>7</v>
      </c>
      <c r="T842">
        <v>8</v>
      </c>
      <c r="U842">
        <v>7</v>
      </c>
      <c r="V842">
        <v>7</v>
      </c>
      <c r="W842">
        <v>9</v>
      </c>
      <c r="X842">
        <v>9</v>
      </c>
      <c r="Y842">
        <v>8</v>
      </c>
      <c r="Z842">
        <v>7</v>
      </c>
      <c r="AA842">
        <v>8</v>
      </c>
      <c r="AB842">
        <v>8</v>
      </c>
      <c r="AC842">
        <v>2</v>
      </c>
      <c r="AD842">
        <f>IF(Table13[[#This Row],[payment]]=1,1,0)</f>
        <v>0</v>
      </c>
      <c r="AE842">
        <f>IF(Table13[[#This Row],[payment]]=2,1,0)</f>
        <v>1</v>
      </c>
      <c r="AF842">
        <f>IF(Table13[[#This Row],[payment]]=3,1,0)</f>
        <v>0</v>
      </c>
      <c r="AG842">
        <v>2</v>
      </c>
      <c r="AH842">
        <f>IF(Table13[[#This Row],[method_payment]]=1,1,0)</f>
        <v>0</v>
      </c>
      <c r="AI842">
        <f>IF(Table13[[#This Row],[method_payment]]=2,1,0)</f>
        <v>1</v>
      </c>
      <c r="AJ842">
        <f>IF(Table13[[#This Row],[method_payment]]=3,1,0)</f>
        <v>0</v>
      </c>
      <c r="AK842">
        <f>IF(Table13[[#This Row],[method_payment]]=5,1,0)</f>
        <v>0</v>
      </c>
      <c r="AL842">
        <f>IF(Table13[[#This Row],[method_payment]]=6,1,0)</f>
        <v>0</v>
      </c>
      <c r="AM842" t="s">
        <v>16</v>
      </c>
      <c r="AN842" t="s">
        <v>16</v>
      </c>
      <c r="AO842">
        <v>2</v>
      </c>
      <c r="AP842" s="2">
        <v>285.24</v>
      </c>
      <c r="AQ842" s="3">
        <f>IF(AND(Table13[[#This Row],[Average_amount_spent_per_visit_last_3_months]]&gt;=1,Table13[[#This Row],[Average_amount_spent_per_visit_last_3_months]]&lt;=999),1,0)</f>
        <v>1</v>
      </c>
      <c r="AR842" s="3">
        <f>IF(AND(Table13[[#This Row],[Average_amount_spent_per_visit_last_3_months]]&gt;=1000,Table13[[#This Row],[Average_amount_spent_per_visit_last_3_months]]&lt;=6700),1,0)</f>
        <v>0</v>
      </c>
      <c r="AS842">
        <v>2</v>
      </c>
      <c r="AT842">
        <v>33</v>
      </c>
      <c r="AU842">
        <f>IF(AND(Table13[[#This Row],[Age]]&gt;=18,Table13[[#This Row],[Age]]&lt;=25),1,0)</f>
        <v>0</v>
      </c>
      <c r="AV842">
        <f>IF(AND(Table13[[#This Row],[Age]]&gt;=26,Table13[[#This Row],[Age]]&lt;=35),1,0)</f>
        <v>1</v>
      </c>
      <c r="AW842">
        <f>IF(AND(Table13[[#This Row],[Age]]&gt;=36,Table13[[#This Row],[Age]]&lt;=45),1,0)</f>
        <v>0</v>
      </c>
      <c r="AX842">
        <f>IF(AND(Table13[[#This Row],[Age]]&gt;=46,Table13[[#This Row],[Age]]&lt;=55),1,0)</f>
        <v>0</v>
      </c>
      <c r="AY842">
        <f>IF(AND(Table13[[#This Row],[Age]]&gt;=56,Table13[[#This Row],[Age]]&lt;=67),1,0)</f>
        <v>0</v>
      </c>
      <c r="AZ842" t="s">
        <v>25</v>
      </c>
      <c r="BA842">
        <f>IF(Table13[[#This Row],[Marital Status]]="Married",1,0)</f>
        <v>1</v>
      </c>
      <c r="BB842">
        <f>IF(Table13[[#This Row],[Marital Status]]="Single",1,0)</f>
        <v>0</v>
      </c>
      <c r="BC842" t="s">
        <v>27</v>
      </c>
      <c r="BD842">
        <f>IF(Table13[[#This Row],[gender]]="Male",1,0)</f>
        <v>1</v>
      </c>
      <c r="BE842">
        <f>IF(Table13[[#This Row],[gender]]="Female",1,0)</f>
        <v>0</v>
      </c>
      <c r="BF842" t="s">
        <v>20</v>
      </c>
      <c r="BG842">
        <f>IF(Table13[[#This Row],[Highest level of Education]]="Did not attend school",1,0)</f>
        <v>0</v>
      </c>
      <c r="BH842">
        <f>IF(Table13[[#This Row],[Highest level of Education]]="K12 completed",1,0)</f>
        <v>0</v>
      </c>
      <c r="BI842">
        <f>IF(Table13[[#This Row],[Highest level of Education]]="High School Completed",1,0)</f>
        <v>1</v>
      </c>
      <c r="BJ842">
        <f>IF(Table13[[#This Row],[Highest level of Education]]="Technical Diploma/Partially completed College",1,0)</f>
        <v>0</v>
      </c>
      <c r="BK842">
        <f>IF(Table13[[#This Row],[Highest level of Education]]="University/College Degree",1,0)</f>
        <v>0</v>
      </c>
      <c r="BL842">
        <f>IF(Table13[[#This Row],[Highest level of Education]]="Post-graduate education",1,0)</f>
        <v>0</v>
      </c>
      <c r="BM842">
        <v>3</v>
      </c>
      <c r="BN842">
        <v>1</v>
      </c>
      <c r="BO842">
        <v>5</v>
      </c>
      <c r="BP842">
        <f>IF(Table13[[#This Row],[Monthly_Income 1_5500 2_8000 3_11000 4_15000 5_20000 6_27000 7_35000 8_5000 9_51000 98_0]]=1,1,0)</f>
        <v>0</v>
      </c>
      <c r="BQ842">
        <f>IF(Table13[[#This Row],[Monthly_Income 1_5500 2_8000 3_11000 4_15000 5_20000 6_27000 7_35000 8_5000 9_51000 98_0]]=2,1,0)</f>
        <v>0</v>
      </c>
      <c r="BR842">
        <f>IF(Table13[[#This Row],[Monthly_Income 1_5500 2_8000 3_11000 4_15000 5_20000 6_27000 7_35000 8_5000 9_51000 98_0]]=3,1,0)</f>
        <v>0</v>
      </c>
      <c r="BS842">
        <f>IF(Table13[[#This Row],[Monthly_Income 1_5500 2_8000 3_11000 4_15000 5_20000 6_27000 7_35000 8_5000 9_51000 98_0]]=4,1,0)</f>
        <v>0</v>
      </c>
      <c r="BT842">
        <f>IF(Table13[[#This Row],[Monthly_Income 1_5500 2_8000 3_11000 4_15000 5_20000 6_27000 7_35000 8_5000 9_51000 98_0]]=5,1,0)</f>
        <v>1</v>
      </c>
      <c r="BU842">
        <f>IF(Table13[[#This Row],[Monthly_Income 1_5500 2_8000 3_11000 4_15000 5_20000 6_27000 7_35000 8_5000 9_51000 98_0]]=6,1,0)</f>
        <v>0</v>
      </c>
      <c r="BV842">
        <f>IF(Table13[[#This Row],[Monthly_Income 1_5500 2_8000 3_11000 4_15000 5_20000 6_27000 7_35000 8_5000 9_51000 98_0]]=7,1,0)</f>
        <v>0</v>
      </c>
      <c r="BW842">
        <f>IF(Table13[[#This Row],[Monthly_Income 1_5500 2_8000 3_11000 4_15000 5_20000 6_27000 7_35000 8_5000 9_51000 98_0]]=8,1,0)</f>
        <v>0</v>
      </c>
      <c r="BX842">
        <f>IF(Table13[[#This Row],[Monthly_Income 1_5500 2_8000 3_11000 4_15000 5_20000 6_27000 7_35000 8_5000 9_51000 98_0]]=9,1,0)</f>
        <v>0</v>
      </c>
      <c r="BY842">
        <f>IF(Table13[[#This Row],[Monthly_Income 1_5500 2_8000 3_11000 4_15000 5_20000 6_27000 7_35000 8_5000 9_51000 98_0]]=98,1,0)</f>
        <v>0</v>
      </c>
      <c r="BZ842">
        <v>5</v>
      </c>
      <c r="CA842">
        <f>IF(Table13[[#This Row],[Monthly_Household_Income]]=1,1,0)</f>
        <v>0</v>
      </c>
      <c r="CB842">
        <f>IF(Table13[[#This Row],[Monthly_Household_Income]]=2,1,0)</f>
        <v>0</v>
      </c>
      <c r="CC842">
        <f>IF(Table13[[#This Row],[Monthly_Household_Income]]=3,1,0)</f>
        <v>0</v>
      </c>
      <c r="CD842">
        <f>IF(Table13[[#This Row],[Monthly_Household_Income]]=4,1,0)</f>
        <v>0</v>
      </c>
      <c r="CE842">
        <f>IF(Table13[[#This Row],[Monthly_Household_Income]]=5,1,0)</f>
        <v>1</v>
      </c>
      <c r="CF842">
        <f>IF(Table13[[#This Row],[Monthly_Household_Income]]=6,1,0)</f>
        <v>0</v>
      </c>
      <c r="CG842">
        <f>IF(Table13[[#This Row],[Monthly_Household_Income]]=7,1,0)</f>
        <v>0</v>
      </c>
      <c r="CH842">
        <f>IF(Table13[[#This Row],[Monthly_Household_Income]]=8,1,0)</f>
        <v>0</v>
      </c>
      <c r="CI842">
        <f>IF(Table13[[#This Row],[Monthly_Household_Income]]=9,1,0)</f>
        <v>0</v>
      </c>
      <c r="CJ842">
        <f>IF(Table13[[#This Row],[Monthly_Household_Income]]=98,1,0)</f>
        <v>0</v>
      </c>
    </row>
    <row r="843" spans="1:88">
      <c r="A843">
        <v>3021</v>
      </c>
      <c r="B843" s="1">
        <v>43069</v>
      </c>
      <c r="C843" t="s">
        <v>39</v>
      </c>
      <c r="D843">
        <v>8</v>
      </c>
      <c r="E843">
        <v>8</v>
      </c>
      <c r="F843">
        <v>7</v>
      </c>
      <c r="G843">
        <v>8</v>
      </c>
      <c r="H843">
        <v>7</v>
      </c>
      <c r="I843">
        <v>7</v>
      </c>
      <c r="J843" t="s">
        <v>16</v>
      </c>
      <c r="K843">
        <v>8</v>
      </c>
      <c r="L843">
        <v>6</v>
      </c>
      <c r="M843">
        <v>7</v>
      </c>
      <c r="N843">
        <v>8</v>
      </c>
      <c r="O843">
        <v>8</v>
      </c>
      <c r="P843">
        <v>7</v>
      </c>
      <c r="Q843">
        <v>7</v>
      </c>
      <c r="R843">
        <v>6</v>
      </c>
      <c r="S843">
        <v>6</v>
      </c>
      <c r="T843">
        <v>7</v>
      </c>
      <c r="U843">
        <v>8</v>
      </c>
      <c r="V843">
        <v>6</v>
      </c>
      <c r="W843">
        <v>8</v>
      </c>
      <c r="X843">
        <v>7</v>
      </c>
      <c r="Y843">
        <v>9</v>
      </c>
      <c r="Z843">
        <v>6</v>
      </c>
      <c r="AA843">
        <v>7</v>
      </c>
      <c r="AB843">
        <v>0</v>
      </c>
      <c r="AC843">
        <v>1</v>
      </c>
      <c r="AD843">
        <f>IF(Table13[[#This Row],[payment]]=1,1,0)</f>
        <v>1</v>
      </c>
      <c r="AE843">
        <f>IF(Table13[[#This Row],[payment]]=2,1,0)</f>
        <v>0</v>
      </c>
      <c r="AF843">
        <f>IF(Table13[[#This Row],[payment]]=3,1,0)</f>
        <v>0</v>
      </c>
      <c r="AG843">
        <v>1</v>
      </c>
      <c r="AH843">
        <f>IF(Table13[[#This Row],[method_payment]]=1,1,0)</f>
        <v>1</v>
      </c>
      <c r="AI843">
        <f>IF(Table13[[#This Row],[method_payment]]=2,1,0)</f>
        <v>0</v>
      </c>
      <c r="AJ843">
        <f>IF(Table13[[#This Row],[method_payment]]=3,1,0)</f>
        <v>0</v>
      </c>
      <c r="AK843">
        <f>IF(Table13[[#This Row],[method_payment]]=5,1,0)</f>
        <v>0</v>
      </c>
      <c r="AL843">
        <f>IF(Table13[[#This Row],[method_payment]]=6,1,0)</f>
        <v>0</v>
      </c>
      <c r="AM843" t="s">
        <v>16</v>
      </c>
      <c r="AN843" t="s">
        <v>16</v>
      </c>
      <c r="AO843">
        <v>1</v>
      </c>
      <c r="AP843" s="2">
        <v>128.84</v>
      </c>
      <c r="AQ843" s="3">
        <f>IF(AND(Table13[[#This Row],[Average_amount_spent_per_visit_last_3_months]]&gt;=1,Table13[[#This Row],[Average_amount_spent_per_visit_last_3_months]]&lt;=999),1,0)</f>
        <v>1</v>
      </c>
      <c r="AR843" s="3">
        <f>IF(AND(Table13[[#This Row],[Average_amount_spent_per_visit_last_3_months]]&gt;=1000,Table13[[#This Row],[Average_amount_spent_per_visit_last_3_months]]&lt;=6700),1,0)</f>
        <v>0</v>
      </c>
      <c r="AS843">
        <v>2</v>
      </c>
      <c r="AT843">
        <v>26</v>
      </c>
      <c r="AU843">
        <f>IF(AND(Table13[[#This Row],[Age]]&gt;=18,Table13[[#This Row],[Age]]&lt;=25),1,0)</f>
        <v>0</v>
      </c>
      <c r="AV843">
        <f>IF(AND(Table13[[#This Row],[Age]]&gt;=26,Table13[[#This Row],[Age]]&lt;=35),1,0)</f>
        <v>1</v>
      </c>
      <c r="AW843">
        <f>IF(AND(Table13[[#This Row],[Age]]&gt;=36,Table13[[#This Row],[Age]]&lt;=45),1,0)</f>
        <v>0</v>
      </c>
      <c r="AX843">
        <f>IF(AND(Table13[[#This Row],[Age]]&gt;=46,Table13[[#This Row],[Age]]&lt;=55),1,0)</f>
        <v>0</v>
      </c>
      <c r="AY843">
        <f>IF(AND(Table13[[#This Row],[Age]]&gt;=56,Table13[[#This Row],[Age]]&lt;=67),1,0)</f>
        <v>0</v>
      </c>
      <c r="AZ843" t="s">
        <v>24</v>
      </c>
      <c r="BA843">
        <f>IF(Table13[[#This Row],[Marital Status]]="Married",1,0)</f>
        <v>0</v>
      </c>
      <c r="BB843">
        <f>IF(Table13[[#This Row],[Marital Status]]="Single",1,0)</f>
        <v>1</v>
      </c>
      <c r="BC843" t="s">
        <v>27</v>
      </c>
      <c r="BD843">
        <f>IF(Table13[[#This Row],[gender]]="Male",1,0)</f>
        <v>1</v>
      </c>
      <c r="BE843">
        <f>IF(Table13[[#This Row],[gender]]="Female",1,0)</f>
        <v>0</v>
      </c>
      <c r="BF843" t="s">
        <v>23</v>
      </c>
      <c r="BG843">
        <f>IF(Table13[[#This Row],[Highest level of Education]]="Did not attend school",1,0)</f>
        <v>0</v>
      </c>
      <c r="BH843">
        <f>IF(Table13[[#This Row],[Highest level of Education]]="K12 completed",1,0)</f>
        <v>0</v>
      </c>
      <c r="BI843">
        <f>IF(Table13[[#This Row],[Highest level of Education]]="High School Completed",1,0)</f>
        <v>0</v>
      </c>
      <c r="BJ843">
        <f>IF(Table13[[#This Row],[Highest level of Education]]="Technical Diploma/Partially completed College",1,0)</f>
        <v>1</v>
      </c>
      <c r="BK843">
        <f>IF(Table13[[#This Row],[Highest level of Education]]="University/College Degree",1,0)</f>
        <v>0</v>
      </c>
      <c r="BL843">
        <f>IF(Table13[[#This Row],[Highest level of Education]]="Post-graduate education",1,0)</f>
        <v>0</v>
      </c>
      <c r="BM843">
        <v>0</v>
      </c>
      <c r="BN843">
        <v>1</v>
      </c>
      <c r="BO843">
        <v>2</v>
      </c>
      <c r="BP843">
        <f>IF(Table13[[#This Row],[Monthly_Income 1_5500 2_8000 3_11000 4_15000 5_20000 6_27000 7_35000 8_5000 9_51000 98_0]]=1,1,0)</f>
        <v>0</v>
      </c>
      <c r="BQ843">
        <f>IF(Table13[[#This Row],[Monthly_Income 1_5500 2_8000 3_11000 4_15000 5_20000 6_27000 7_35000 8_5000 9_51000 98_0]]=2,1,0)</f>
        <v>1</v>
      </c>
      <c r="BR843">
        <f>IF(Table13[[#This Row],[Monthly_Income 1_5500 2_8000 3_11000 4_15000 5_20000 6_27000 7_35000 8_5000 9_51000 98_0]]=3,1,0)</f>
        <v>0</v>
      </c>
      <c r="BS843">
        <f>IF(Table13[[#This Row],[Monthly_Income 1_5500 2_8000 3_11000 4_15000 5_20000 6_27000 7_35000 8_5000 9_51000 98_0]]=4,1,0)</f>
        <v>0</v>
      </c>
      <c r="BT843">
        <f>IF(Table13[[#This Row],[Monthly_Income 1_5500 2_8000 3_11000 4_15000 5_20000 6_27000 7_35000 8_5000 9_51000 98_0]]=5,1,0)</f>
        <v>0</v>
      </c>
      <c r="BU843">
        <f>IF(Table13[[#This Row],[Monthly_Income 1_5500 2_8000 3_11000 4_15000 5_20000 6_27000 7_35000 8_5000 9_51000 98_0]]=6,1,0)</f>
        <v>0</v>
      </c>
      <c r="BV843">
        <f>IF(Table13[[#This Row],[Monthly_Income 1_5500 2_8000 3_11000 4_15000 5_20000 6_27000 7_35000 8_5000 9_51000 98_0]]=7,1,0)</f>
        <v>0</v>
      </c>
      <c r="BW843">
        <f>IF(Table13[[#This Row],[Monthly_Income 1_5500 2_8000 3_11000 4_15000 5_20000 6_27000 7_35000 8_5000 9_51000 98_0]]=8,1,0)</f>
        <v>0</v>
      </c>
      <c r="BX843">
        <f>IF(Table13[[#This Row],[Monthly_Income 1_5500 2_8000 3_11000 4_15000 5_20000 6_27000 7_35000 8_5000 9_51000 98_0]]=9,1,0)</f>
        <v>0</v>
      </c>
      <c r="BY843">
        <f>IF(Table13[[#This Row],[Monthly_Income 1_5500 2_8000 3_11000 4_15000 5_20000 6_27000 7_35000 8_5000 9_51000 98_0]]=98,1,0)</f>
        <v>0</v>
      </c>
      <c r="BZ843">
        <v>6</v>
      </c>
      <c r="CA843">
        <f>IF(Table13[[#This Row],[Monthly_Household_Income]]=1,1,0)</f>
        <v>0</v>
      </c>
      <c r="CB843">
        <f>IF(Table13[[#This Row],[Monthly_Household_Income]]=2,1,0)</f>
        <v>0</v>
      </c>
      <c r="CC843">
        <f>IF(Table13[[#This Row],[Monthly_Household_Income]]=3,1,0)</f>
        <v>0</v>
      </c>
      <c r="CD843">
        <f>IF(Table13[[#This Row],[Monthly_Household_Income]]=4,1,0)</f>
        <v>0</v>
      </c>
      <c r="CE843">
        <f>IF(Table13[[#This Row],[Monthly_Household_Income]]=5,1,0)</f>
        <v>0</v>
      </c>
      <c r="CF843">
        <f>IF(Table13[[#This Row],[Monthly_Household_Income]]=6,1,0)</f>
        <v>1</v>
      </c>
      <c r="CG843">
        <f>IF(Table13[[#This Row],[Monthly_Household_Income]]=7,1,0)</f>
        <v>0</v>
      </c>
      <c r="CH843">
        <f>IF(Table13[[#This Row],[Monthly_Household_Income]]=8,1,0)</f>
        <v>0</v>
      </c>
      <c r="CI843">
        <f>IF(Table13[[#This Row],[Monthly_Household_Income]]=9,1,0)</f>
        <v>0</v>
      </c>
      <c r="CJ843">
        <f>IF(Table13[[#This Row],[Monthly_Household_Income]]=98,1,0)</f>
        <v>0</v>
      </c>
    </row>
    <row r="844" spans="1:88">
      <c r="A844">
        <v>3022</v>
      </c>
      <c r="B844" s="1">
        <v>42970</v>
      </c>
      <c r="C844" t="s">
        <v>35</v>
      </c>
      <c r="D844">
        <v>8</v>
      </c>
      <c r="E844">
        <v>9</v>
      </c>
      <c r="F844">
        <v>7</v>
      </c>
      <c r="G844">
        <v>8</v>
      </c>
      <c r="H844">
        <v>8</v>
      </c>
      <c r="I844">
        <v>8</v>
      </c>
      <c r="J844" t="s">
        <v>15</v>
      </c>
      <c r="K844">
        <v>8</v>
      </c>
      <c r="L844">
        <v>9</v>
      </c>
      <c r="M844">
        <v>7</v>
      </c>
      <c r="N844">
        <v>8</v>
      </c>
      <c r="O844">
        <v>7</v>
      </c>
      <c r="P844">
        <v>9</v>
      </c>
      <c r="Q844">
        <v>8</v>
      </c>
      <c r="R844">
        <v>8</v>
      </c>
      <c r="S844">
        <v>7</v>
      </c>
      <c r="T844">
        <v>7</v>
      </c>
      <c r="U844">
        <v>9</v>
      </c>
      <c r="V844">
        <v>7</v>
      </c>
      <c r="W844">
        <v>8</v>
      </c>
      <c r="X844">
        <v>8</v>
      </c>
      <c r="Y844">
        <v>7</v>
      </c>
      <c r="Z844">
        <v>7</v>
      </c>
      <c r="AA844">
        <v>9</v>
      </c>
      <c r="AB844">
        <v>8</v>
      </c>
      <c r="AC844">
        <v>1</v>
      </c>
      <c r="AD844">
        <f>IF(Table13[[#This Row],[payment]]=1,1,0)</f>
        <v>1</v>
      </c>
      <c r="AE844">
        <f>IF(Table13[[#This Row],[payment]]=2,1,0)</f>
        <v>0</v>
      </c>
      <c r="AF844">
        <f>IF(Table13[[#This Row],[payment]]=3,1,0)</f>
        <v>0</v>
      </c>
      <c r="AG844">
        <v>1</v>
      </c>
      <c r="AH844">
        <f>IF(Table13[[#This Row],[method_payment]]=1,1,0)</f>
        <v>1</v>
      </c>
      <c r="AI844">
        <f>IF(Table13[[#This Row],[method_payment]]=2,1,0)</f>
        <v>0</v>
      </c>
      <c r="AJ844">
        <f>IF(Table13[[#This Row],[method_payment]]=3,1,0)</f>
        <v>0</v>
      </c>
      <c r="AK844">
        <f>IF(Table13[[#This Row],[method_payment]]=5,1,0)</f>
        <v>0</v>
      </c>
      <c r="AL844">
        <f>IF(Table13[[#This Row],[method_payment]]=6,1,0)</f>
        <v>0</v>
      </c>
      <c r="AM844" t="s">
        <v>16</v>
      </c>
      <c r="AN844" t="s">
        <v>16</v>
      </c>
      <c r="AO844">
        <v>4</v>
      </c>
      <c r="AP844" s="2">
        <v>226.01</v>
      </c>
      <c r="AQ844" s="3">
        <f>IF(AND(Table13[[#This Row],[Average_amount_spent_per_visit_last_3_months]]&gt;=1,Table13[[#This Row],[Average_amount_spent_per_visit_last_3_months]]&lt;=999),1,0)</f>
        <v>1</v>
      </c>
      <c r="AR844" s="3">
        <f>IF(AND(Table13[[#This Row],[Average_amount_spent_per_visit_last_3_months]]&gt;=1000,Table13[[#This Row],[Average_amount_spent_per_visit_last_3_months]]&lt;=6700),1,0)</f>
        <v>0</v>
      </c>
      <c r="AS844">
        <v>3</v>
      </c>
      <c r="AT844">
        <v>32</v>
      </c>
      <c r="AU844">
        <f>IF(AND(Table13[[#This Row],[Age]]&gt;=18,Table13[[#This Row],[Age]]&lt;=25),1,0)</f>
        <v>0</v>
      </c>
      <c r="AV844">
        <f>IF(AND(Table13[[#This Row],[Age]]&gt;=26,Table13[[#This Row],[Age]]&lt;=35),1,0)</f>
        <v>1</v>
      </c>
      <c r="AW844">
        <f>IF(AND(Table13[[#This Row],[Age]]&gt;=36,Table13[[#This Row],[Age]]&lt;=45),1,0)</f>
        <v>0</v>
      </c>
      <c r="AX844">
        <f>IF(AND(Table13[[#This Row],[Age]]&gt;=46,Table13[[#This Row],[Age]]&lt;=55),1,0)</f>
        <v>0</v>
      </c>
      <c r="AY844">
        <f>IF(AND(Table13[[#This Row],[Age]]&gt;=56,Table13[[#This Row],[Age]]&lt;=67),1,0)</f>
        <v>0</v>
      </c>
      <c r="AZ844" t="s">
        <v>24</v>
      </c>
      <c r="BA844">
        <f>IF(Table13[[#This Row],[Marital Status]]="Married",1,0)</f>
        <v>0</v>
      </c>
      <c r="BB844">
        <f>IF(Table13[[#This Row],[Marital Status]]="Single",1,0)</f>
        <v>1</v>
      </c>
      <c r="BC844" t="s">
        <v>28</v>
      </c>
      <c r="BD844">
        <f>IF(Table13[[#This Row],[gender]]="Male",1,0)</f>
        <v>0</v>
      </c>
      <c r="BE844">
        <f>IF(Table13[[#This Row],[gender]]="Female",1,0)</f>
        <v>1</v>
      </c>
      <c r="BF844" t="s">
        <v>19</v>
      </c>
      <c r="BG844">
        <f>IF(Table13[[#This Row],[Highest level of Education]]="Did not attend school",1,0)</f>
        <v>0</v>
      </c>
      <c r="BH844">
        <f>IF(Table13[[#This Row],[Highest level of Education]]="K12 completed",1,0)</f>
        <v>0</v>
      </c>
      <c r="BI844">
        <f>IF(Table13[[#This Row],[Highest level of Education]]="High School Completed",1,0)</f>
        <v>0</v>
      </c>
      <c r="BJ844">
        <f>IF(Table13[[#This Row],[Highest level of Education]]="Technical Diploma/Partially completed College",1,0)</f>
        <v>0</v>
      </c>
      <c r="BK844">
        <f>IF(Table13[[#This Row],[Highest level of Education]]="University/College Degree",1,0)</f>
        <v>1</v>
      </c>
      <c r="BL844">
        <f>IF(Table13[[#This Row],[Highest level of Education]]="Post-graduate education",1,0)</f>
        <v>0</v>
      </c>
      <c r="BM844">
        <v>0</v>
      </c>
      <c r="BN844">
        <v>1</v>
      </c>
      <c r="BO844">
        <v>5</v>
      </c>
      <c r="BP844">
        <f>IF(Table13[[#This Row],[Monthly_Income 1_5500 2_8000 3_11000 4_15000 5_20000 6_27000 7_35000 8_5000 9_51000 98_0]]=1,1,0)</f>
        <v>0</v>
      </c>
      <c r="BQ844">
        <f>IF(Table13[[#This Row],[Monthly_Income 1_5500 2_8000 3_11000 4_15000 5_20000 6_27000 7_35000 8_5000 9_51000 98_0]]=2,1,0)</f>
        <v>0</v>
      </c>
      <c r="BR844">
        <f>IF(Table13[[#This Row],[Monthly_Income 1_5500 2_8000 3_11000 4_15000 5_20000 6_27000 7_35000 8_5000 9_51000 98_0]]=3,1,0)</f>
        <v>0</v>
      </c>
      <c r="BS844">
        <f>IF(Table13[[#This Row],[Monthly_Income 1_5500 2_8000 3_11000 4_15000 5_20000 6_27000 7_35000 8_5000 9_51000 98_0]]=4,1,0)</f>
        <v>0</v>
      </c>
      <c r="BT844">
        <f>IF(Table13[[#This Row],[Monthly_Income 1_5500 2_8000 3_11000 4_15000 5_20000 6_27000 7_35000 8_5000 9_51000 98_0]]=5,1,0)</f>
        <v>1</v>
      </c>
      <c r="BU844">
        <f>IF(Table13[[#This Row],[Monthly_Income 1_5500 2_8000 3_11000 4_15000 5_20000 6_27000 7_35000 8_5000 9_51000 98_0]]=6,1,0)</f>
        <v>0</v>
      </c>
      <c r="BV844">
        <f>IF(Table13[[#This Row],[Monthly_Income 1_5500 2_8000 3_11000 4_15000 5_20000 6_27000 7_35000 8_5000 9_51000 98_0]]=7,1,0)</f>
        <v>0</v>
      </c>
      <c r="BW844">
        <f>IF(Table13[[#This Row],[Monthly_Income 1_5500 2_8000 3_11000 4_15000 5_20000 6_27000 7_35000 8_5000 9_51000 98_0]]=8,1,0)</f>
        <v>0</v>
      </c>
      <c r="BX844">
        <f>IF(Table13[[#This Row],[Monthly_Income 1_5500 2_8000 3_11000 4_15000 5_20000 6_27000 7_35000 8_5000 9_51000 98_0]]=9,1,0)</f>
        <v>0</v>
      </c>
      <c r="BY844">
        <f>IF(Table13[[#This Row],[Monthly_Income 1_5500 2_8000 3_11000 4_15000 5_20000 6_27000 7_35000 8_5000 9_51000 98_0]]=98,1,0)</f>
        <v>0</v>
      </c>
      <c r="BZ844">
        <v>6</v>
      </c>
      <c r="CA844">
        <f>IF(Table13[[#This Row],[Monthly_Household_Income]]=1,1,0)</f>
        <v>0</v>
      </c>
      <c r="CB844">
        <f>IF(Table13[[#This Row],[Monthly_Household_Income]]=2,1,0)</f>
        <v>0</v>
      </c>
      <c r="CC844">
        <f>IF(Table13[[#This Row],[Monthly_Household_Income]]=3,1,0)</f>
        <v>0</v>
      </c>
      <c r="CD844">
        <f>IF(Table13[[#This Row],[Monthly_Household_Income]]=4,1,0)</f>
        <v>0</v>
      </c>
      <c r="CE844">
        <f>IF(Table13[[#This Row],[Monthly_Household_Income]]=5,1,0)</f>
        <v>0</v>
      </c>
      <c r="CF844">
        <f>IF(Table13[[#This Row],[Monthly_Household_Income]]=6,1,0)</f>
        <v>1</v>
      </c>
      <c r="CG844">
        <f>IF(Table13[[#This Row],[Monthly_Household_Income]]=7,1,0)</f>
        <v>0</v>
      </c>
      <c r="CH844">
        <f>IF(Table13[[#This Row],[Monthly_Household_Income]]=8,1,0)</f>
        <v>0</v>
      </c>
      <c r="CI844">
        <f>IF(Table13[[#This Row],[Monthly_Household_Income]]=9,1,0)</f>
        <v>0</v>
      </c>
      <c r="CJ844">
        <f>IF(Table13[[#This Row],[Monthly_Household_Income]]=98,1,0)</f>
        <v>0</v>
      </c>
    </row>
    <row r="845" spans="1:88">
      <c r="A845">
        <v>3023</v>
      </c>
      <c r="B845" s="1">
        <v>42995</v>
      </c>
      <c r="C845" t="s">
        <v>31</v>
      </c>
      <c r="D845">
        <v>8</v>
      </c>
      <c r="E845">
        <v>8</v>
      </c>
      <c r="F845">
        <v>8</v>
      </c>
      <c r="G845">
        <v>8</v>
      </c>
      <c r="H845">
        <v>9</v>
      </c>
      <c r="I845">
        <v>8</v>
      </c>
      <c r="J845" t="s">
        <v>16</v>
      </c>
      <c r="K845">
        <v>8</v>
      </c>
      <c r="L845">
        <v>8</v>
      </c>
      <c r="M845">
        <v>6</v>
      </c>
      <c r="N845">
        <v>7</v>
      </c>
      <c r="O845">
        <v>6</v>
      </c>
      <c r="P845">
        <v>9</v>
      </c>
      <c r="Q845">
        <v>8</v>
      </c>
      <c r="R845">
        <v>10</v>
      </c>
      <c r="S845">
        <v>9</v>
      </c>
      <c r="T845">
        <v>6</v>
      </c>
      <c r="U845">
        <v>6</v>
      </c>
      <c r="V845">
        <v>6</v>
      </c>
      <c r="W845">
        <v>7</v>
      </c>
      <c r="X845">
        <v>9</v>
      </c>
      <c r="Y845">
        <v>9</v>
      </c>
      <c r="Z845">
        <v>8</v>
      </c>
      <c r="AA845">
        <v>7</v>
      </c>
      <c r="AB845">
        <v>9</v>
      </c>
      <c r="AC845">
        <v>1</v>
      </c>
      <c r="AD845">
        <f>IF(Table13[[#This Row],[payment]]=1,1,0)</f>
        <v>1</v>
      </c>
      <c r="AE845">
        <f>IF(Table13[[#This Row],[payment]]=2,1,0)</f>
        <v>0</v>
      </c>
      <c r="AF845">
        <f>IF(Table13[[#This Row],[payment]]=3,1,0)</f>
        <v>0</v>
      </c>
      <c r="AG845">
        <v>2</v>
      </c>
      <c r="AH845">
        <f>IF(Table13[[#This Row],[method_payment]]=1,1,0)</f>
        <v>0</v>
      </c>
      <c r="AI845">
        <f>IF(Table13[[#This Row],[method_payment]]=2,1,0)</f>
        <v>1</v>
      </c>
      <c r="AJ845">
        <f>IF(Table13[[#This Row],[method_payment]]=3,1,0)</f>
        <v>0</v>
      </c>
      <c r="AK845">
        <f>IF(Table13[[#This Row],[method_payment]]=5,1,0)</f>
        <v>0</v>
      </c>
      <c r="AL845">
        <f>IF(Table13[[#This Row],[method_payment]]=6,1,0)</f>
        <v>0</v>
      </c>
      <c r="AM845" t="s">
        <v>16</v>
      </c>
      <c r="AN845" t="s">
        <v>16</v>
      </c>
      <c r="AO845">
        <v>1</v>
      </c>
      <c r="AP845" s="2">
        <v>445.59</v>
      </c>
      <c r="AQ845" s="3">
        <f>IF(AND(Table13[[#This Row],[Average_amount_spent_per_visit_last_3_months]]&gt;=1,Table13[[#This Row],[Average_amount_spent_per_visit_last_3_months]]&lt;=999),1,0)</f>
        <v>1</v>
      </c>
      <c r="AR845" s="3">
        <f>IF(AND(Table13[[#This Row],[Average_amount_spent_per_visit_last_3_months]]&gt;=1000,Table13[[#This Row],[Average_amount_spent_per_visit_last_3_months]]&lt;=6700),1,0)</f>
        <v>0</v>
      </c>
      <c r="AS845">
        <v>2</v>
      </c>
      <c r="AT845">
        <v>36</v>
      </c>
      <c r="AU845">
        <f>IF(AND(Table13[[#This Row],[Age]]&gt;=18,Table13[[#This Row],[Age]]&lt;=25),1,0)</f>
        <v>0</v>
      </c>
      <c r="AV845">
        <f>IF(AND(Table13[[#This Row],[Age]]&gt;=26,Table13[[#This Row],[Age]]&lt;=35),1,0)</f>
        <v>0</v>
      </c>
      <c r="AW845">
        <f>IF(AND(Table13[[#This Row],[Age]]&gt;=36,Table13[[#This Row],[Age]]&lt;=45),1,0)</f>
        <v>1</v>
      </c>
      <c r="AX845">
        <f>IF(AND(Table13[[#This Row],[Age]]&gt;=46,Table13[[#This Row],[Age]]&lt;=55),1,0)</f>
        <v>0</v>
      </c>
      <c r="AY845">
        <f>IF(AND(Table13[[#This Row],[Age]]&gt;=56,Table13[[#This Row],[Age]]&lt;=67),1,0)</f>
        <v>0</v>
      </c>
      <c r="AZ845" t="s">
        <v>24</v>
      </c>
      <c r="BA845">
        <f>IF(Table13[[#This Row],[Marital Status]]="Married",1,0)</f>
        <v>0</v>
      </c>
      <c r="BB845">
        <f>IF(Table13[[#This Row],[Marital Status]]="Single",1,0)</f>
        <v>1</v>
      </c>
      <c r="BC845" t="s">
        <v>27</v>
      </c>
      <c r="BD845">
        <f>IF(Table13[[#This Row],[gender]]="Male",1,0)</f>
        <v>1</v>
      </c>
      <c r="BE845">
        <f>IF(Table13[[#This Row],[gender]]="Female",1,0)</f>
        <v>0</v>
      </c>
      <c r="BF845" t="s">
        <v>18</v>
      </c>
      <c r="BG845">
        <f>IF(Table13[[#This Row],[Highest level of Education]]="Did not attend school",1,0)</f>
        <v>0</v>
      </c>
      <c r="BH845">
        <f>IF(Table13[[#This Row],[Highest level of Education]]="K12 completed",1,0)</f>
        <v>0</v>
      </c>
      <c r="BI845">
        <f>IF(Table13[[#This Row],[Highest level of Education]]="High School Completed",1,0)</f>
        <v>0</v>
      </c>
      <c r="BJ845">
        <f>IF(Table13[[#This Row],[Highest level of Education]]="Technical Diploma/Partially completed College",1,0)</f>
        <v>0</v>
      </c>
      <c r="BK845">
        <f>IF(Table13[[#This Row],[Highest level of Education]]="University/College Degree",1,0)</f>
        <v>0</v>
      </c>
      <c r="BL845">
        <f>IF(Table13[[#This Row],[Highest level of Education]]="Post-graduate education",1,0)</f>
        <v>1</v>
      </c>
      <c r="BM845">
        <v>0</v>
      </c>
      <c r="BN845">
        <v>1</v>
      </c>
      <c r="BO845">
        <v>4</v>
      </c>
      <c r="BP845">
        <f>IF(Table13[[#This Row],[Monthly_Income 1_5500 2_8000 3_11000 4_15000 5_20000 6_27000 7_35000 8_5000 9_51000 98_0]]=1,1,0)</f>
        <v>0</v>
      </c>
      <c r="BQ845">
        <f>IF(Table13[[#This Row],[Monthly_Income 1_5500 2_8000 3_11000 4_15000 5_20000 6_27000 7_35000 8_5000 9_51000 98_0]]=2,1,0)</f>
        <v>0</v>
      </c>
      <c r="BR845">
        <f>IF(Table13[[#This Row],[Monthly_Income 1_5500 2_8000 3_11000 4_15000 5_20000 6_27000 7_35000 8_5000 9_51000 98_0]]=3,1,0)</f>
        <v>0</v>
      </c>
      <c r="BS845">
        <f>IF(Table13[[#This Row],[Monthly_Income 1_5500 2_8000 3_11000 4_15000 5_20000 6_27000 7_35000 8_5000 9_51000 98_0]]=4,1,0)</f>
        <v>1</v>
      </c>
      <c r="BT845">
        <f>IF(Table13[[#This Row],[Monthly_Income 1_5500 2_8000 3_11000 4_15000 5_20000 6_27000 7_35000 8_5000 9_51000 98_0]]=5,1,0)</f>
        <v>0</v>
      </c>
      <c r="BU845">
        <f>IF(Table13[[#This Row],[Monthly_Income 1_5500 2_8000 3_11000 4_15000 5_20000 6_27000 7_35000 8_5000 9_51000 98_0]]=6,1,0)</f>
        <v>0</v>
      </c>
      <c r="BV845">
        <f>IF(Table13[[#This Row],[Monthly_Income 1_5500 2_8000 3_11000 4_15000 5_20000 6_27000 7_35000 8_5000 9_51000 98_0]]=7,1,0)</f>
        <v>0</v>
      </c>
      <c r="BW845">
        <f>IF(Table13[[#This Row],[Monthly_Income 1_5500 2_8000 3_11000 4_15000 5_20000 6_27000 7_35000 8_5000 9_51000 98_0]]=8,1,0)</f>
        <v>0</v>
      </c>
      <c r="BX845">
        <f>IF(Table13[[#This Row],[Monthly_Income 1_5500 2_8000 3_11000 4_15000 5_20000 6_27000 7_35000 8_5000 9_51000 98_0]]=9,1,0)</f>
        <v>0</v>
      </c>
      <c r="BY845">
        <f>IF(Table13[[#This Row],[Monthly_Income 1_5500 2_8000 3_11000 4_15000 5_20000 6_27000 7_35000 8_5000 9_51000 98_0]]=98,1,0)</f>
        <v>0</v>
      </c>
      <c r="BZ845">
        <v>97</v>
      </c>
      <c r="CA845">
        <f>IF(Table13[[#This Row],[Monthly_Household_Income]]=1,1,0)</f>
        <v>0</v>
      </c>
      <c r="CB845">
        <f>IF(Table13[[#This Row],[Monthly_Household_Income]]=2,1,0)</f>
        <v>0</v>
      </c>
      <c r="CC845">
        <f>IF(Table13[[#This Row],[Monthly_Household_Income]]=3,1,0)</f>
        <v>0</v>
      </c>
      <c r="CD845">
        <f>IF(Table13[[#This Row],[Monthly_Household_Income]]=4,1,0)</f>
        <v>0</v>
      </c>
      <c r="CE845">
        <f>IF(Table13[[#This Row],[Monthly_Household_Income]]=5,1,0)</f>
        <v>0</v>
      </c>
      <c r="CF845">
        <f>IF(Table13[[#This Row],[Monthly_Household_Income]]=6,1,0)</f>
        <v>0</v>
      </c>
      <c r="CG845">
        <f>IF(Table13[[#This Row],[Monthly_Household_Income]]=7,1,0)</f>
        <v>0</v>
      </c>
      <c r="CH845">
        <f>IF(Table13[[#This Row],[Monthly_Household_Income]]=8,1,0)</f>
        <v>0</v>
      </c>
      <c r="CI845">
        <f>IF(Table13[[#This Row],[Monthly_Household_Income]]=9,1,0)</f>
        <v>0</v>
      </c>
      <c r="CJ845">
        <f>IF(Table13[[#This Row],[Monthly_Household_Income]]=98,1,0)</f>
        <v>0</v>
      </c>
    </row>
    <row r="846" spans="1:88">
      <c r="A846">
        <v>3024</v>
      </c>
      <c r="B846" s="1">
        <v>43001</v>
      </c>
      <c r="C846" t="s">
        <v>29</v>
      </c>
      <c r="D846">
        <v>8</v>
      </c>
      <c r="E846">
        <v>8</v>
      </c>
      <c r="F846">
        <v>9</v>
      </c>
      <c r="G846">
        <v>8</v>
      </c>
      <c r="H846">
        <v>9</v>
      </c>
      <c r="I846">
        <v>8</v>
      </c>
      <c r="J846" t="s">
        <v>16</v>
      </c>
      <c r="K846">
        <v>9</v>
      </c>
      <c r="L846">
        <v>7</v>
      </c>
      <c r="M846">
        <v>8</v>
      </c>
      <c r="N846">
        <v>7</v>
      </c>
      <c r="O846">
        <v>8</v>
      </c>
      <c r="P846">
        <v>6</v>
      </c>
      <c r="Q846">
        <v>8</v>
      </c>
      <c r="R846">
        <v>7</v>
      </c>
      <c r="S846">
        <v>8</v>
      </c>
      <c r="T846">
        <v>9</v>
      </c>
      <c r="U846">
        <v>9</v>
      </c>
      <c r="V846">
        <v>7</v>
      </c>
      <c r="W846">
        <v>9</v>
      </c>
      <c r="X846">
        <v>0</v>
      </c>
      <c r="Y846">
        <v>7</v>
      </c>
      <c r="Z846">
        <v>6</v>
      </c>
      <c r="AA846">
        <v>9</v>
      </c>
      <c r="AB846">
        <v>0</v>
      </c>
      <c r="AC846">
        <v>2</v>
      </c>
      <c r="AD846">
        <f>IF(Table13[[#This Row],[payment]]=1,1,0)</f>
        <v>0</v>
      </c>
      <c r="AE846">
        <f>IF(Table13[[#This Row],[payment]]=2,1,0)</f>
        <v>1</v>
      </c>
      <c r="AF846">
        <f>IF(Table13[[#This Row],[payment]]=3,1,0)</f>
        <v>0</v>
      </c>
      <c r="AG846">
        <v>1</v>
      </c>
      <c r="AH846">
        <f>IF(Table13[[#This Row],[method_payment]]=1,1,0)</f>
        <v>1</v>
      </c>
      <c r="AI846">
        <f>IF(Table13[[#This Row],[method_payment]]=2,1,0)</f>
        <v>0</v>
      </c>
      <c r="AJ846">
        <f>IF(Table13[[#This Row],[method_payment]]=3,1,0)</f>
        <v>0</v>
      </c>
      <c r="AK846">
        <f>IF(Table13[[#This Row],[method_payment]]=5,1,0)</f>
        <v>0</v>
      </c>
      <c r="AL846">
        <f>IF(Table13[[#This Row],[method_payment]]=6,1,0)</f>
        <v>0</v>
      </c>
      <c r="AM846" t="s">
        <v>16</v>
      </c>
      <c r="AN846" t="s">
        <v>16</v>
      </c>
      <c r="AO846">
        <v>1</v>
      </c>
      <c r="AP846" s="2">
        <v>639.35</v>
      </c>
      <c r="AQ846" s="3">
        <f>IF(AND(Table13[[#This Row],[Average_amount_spent_per_visit_last_3_months]]&gt;=1,Table13[[#This Row],[Average_amount_spent_per_visit_last_3_months]]&lt;=999),1,0)</f>
        <v>1</v>
      </c>
      <c r="AR846" s="3">
        <f>IF(AND(Table13[[#This Row],[Average_amount_spent_per_visit_last_3_months]]&gt;=1000,Table13[[#This Row],[Average_amount_spent_per_visit_last_3_months]]&lt;=6700),1,0)</f>
        <v>0</v>
      </c>
      <c r="AS846">
        <v>2</v>
      </c>
      <c r="AT846">
        <v>50</v>
      </c>
      <c r="AU846">
        <f>IF(AND(Table13[[#This Row],[Age]]&gt;=18,Table13[[#This Row],[Age]]&lt;=25),1,0)</f>
        <v>0</v>
      </c>
      <c r="AV846">
        <f>IF(AND(Table13[[#This Row],[Age]]&gt;=26,Table13[[#This Row],[Age]]&lt;=35),1,0)</f>
        <v>0</v>
      </c>
      <c r="AW846">
        <f>IF(AND(Table13[[#This Row],[Age]]&gt;=36,Table13[[#This Row],[Age]]&lt;=45),1,0)</f>
        <v>0</v>
      </c>
      <c r="AX846">
        <f>IF(AND(Table13[[#This Row],[Age]]&gt;=46,Table13[[#This Row],[Age]]&lt;=55),1,0)</f>
        <v>1</v>
      </c>
      <c r="AY846">
        <f>IF(AND(Table13[[#This Row],[Age]]&gt;=56,Table13[[#This Row],[Age]]&lt;=67),1,0)</f>
        <v>0</v>
      </c>
      <c r="AZ846" t="s">
        <v>25</v>
      </c>
      <c r="BA846">
        <f>IF(Table13[[#This Row],[Marital Status]]="Married",1,0)</f>
        <v>1</v>
      </c>
      <c r="BB846">
        <f>IF(Table13[[#This Row],[Marital Status]]="Single",1,0)</f>
        <v>0</v>
      </c>
      <c r="BC846" t="s">
        <v>27</v>
      </c>
      <c r="BD846">
        <f>IF(Table13[[#This Row],[gender]]="Male",1,0)</f>
        <v>1</v>
      </c>
      <c r="BE846">
        <f>IF(Table13[[#This Row],[gender]]="Female",1,0)</f>
        <v>0</v>
      </c>
      <c r="BF846" t="s">
        <v>19</v>
      </c>
      <c r="BG846">
        <f>IF(Table13[[#This Row],[Highest level of Education]]="Did not attend school",1,0)</f>
        <v>0</v>
      </c>
      <c r="BH846">
        <f>IF(Table13[[#This Row],[Highest level of Education]]="K12 completed",1,0)</f>
        <v>0</v>
      </c>
      <c r="BI846">
        <f>IF(Table13[[#This Row],[Highest level of Education]]="High School Completed",1,0)</f>
        <v>0</v>
      </c>
      <c r="BJ846">
        <f>IF(Table13[[#This Row],[Highest level of Education]]="Technical Diploma/Partially completed College",1,0)</f>
        <v>0</v>
      </c>
      <c r="BK846">
        <f>IF(Table13[[#This Row],[Highest level of Education]]="University/College Degree",1,0)</f>
        <v>1</v>
      </c>
      <c r="BL846">
        <f>IF(Table13[[#This Row],[Highest level of Education]]="Post-graduate education",1,0)</f>
        <v>0</v>
      </c>
      <c r="BM846">
        <v>4</v>
      </c>
      <c r="BN846">
        <v>1</v>
      </c>
      <c r="BO846">
        <v>7</v>
      </c>
      <c r="BP846">
        <f>IF(Table13[[#This Row],[Monthly_Income 1_5500 2_8000 3_11000 4_15000 5_20000 6_27000 7_35000 8_5000 9_51000 98_0]]=1,1,0)</f>
        <v>0</v>
      </c>
      <c r="BQ846">
        <f>IF(Table13[[#This Row],[Monthly_Income 1_5500 2_8000 3_11000 4_15000 5_20000 6_27000 7_35000 8_5000 9_51000 98_0]]=2,1,0)</f>
        <v>0</v>
      </c>
      <c r="BR846">
        <f>IF(Table13[[#This Row],[Monthly_Income 1_5500 2_8000 3_11000 4_15000 5_20000 6_27000 7_35000 8_5000 9_51000 98_0]]=3,1,0)</f>
        <v>0</v>
      </c>
      <c r="BS846">
        <f>IF(Table13[[#This Row],[Monthly_Income 1_5500 2_8000 3_11000 4_15000 5_20000 6_27000 7_35000 8_5000 9_51000 98_0]]=4,1,0)</f>
        <v>0</v>
      </c>
      <c r="BT846">
        <f>IF(Table13[[#This Row],[Monthly_Income 1_5500 2_8000 3_11000 4_15000 5_20000 6_27000 7_35000 8_5000 9_51000 98_0]]=5,1,0)</f>
        <v>0</v>
      </c>
      <c r="BU846">
        <f>IF(Table13[[#This Row],[Monthly_Income 1_5500 2_8000 3_11000 4_15000 5_20000 6_27000 7_35000 8_5000 9_51000 98_0]]=6,1,0)</f>
        <v>0</v>
      </c>
      <c r="BV846">
        <f>IF(Table13[[#This Row],[Monthly_Income 1_5500 2_8000 3_11000 4_15000 5_20000 6_27000 7_35000 8_5000 9_51000 98_0]]=7,1,0)</f>
        <v>1</v>
      </c>
      <c r="BW846">
        <f>IF(Table13[[#This Row],[Monthly_Income 1_5500 2_8000 3_11000 4_15000 5_20000 6_27000 7_35000 8_5000 9_51000 98_0]]=8,1,0)</f>
        <v>0</v>
      </c>
      <c r="BX846">
        <f>IF(Table13[[#This Row],[Monthly_Income 1_5500 2_8000 3_11000 4_15000 5_20000 6_27000 7_35000 8_5000 9_51000 98_0]]=9,1,0)</f>
        <v>0</v>
      </c>
      <c r="BY846">
        <f>IF(Table13[[#This Row],[Monthly_Income 1_5500 2_8000 3_11000 4_15000 5_20000 6_27000 7_35000 8_5000 9_51000 98_0]]=98,1,0)</f>
        <v>0</v>
      </c>
      <c r="BZ846">
        <v>8</v>
      </c>
      <c r="CA846">
        <f>IF(Table13[[#This Row],[Monthly_Household_Income]]=1,1,0)</f>
        <v>0</v>
      </c>
      <c r="CB846">
        <f>IF(Table13[[#This Row],[Monthly_Household_Income]]=2,1,0)</f>
        <v>0</v>
      </c>
      <c r="CC846">
        <f>IF(Table13[[#This Row],[Monthly_Household_Income]]=3,1,0)</f>
        <v>0</v>
      </c>
      <c r="CD846">
        <f>IF(Table13[[#This Row],[Monthly_Household_Income]]=4,1,0)</f>
        <v>0</v>
      </c>
      <c r="CE846">
        <f>IF(Table13[[#This Row],[Monthly_Household_Income]]=5,1,0)</f>
        <v>0</v>
      </c>
      <c r="CF846">
        <f>IF(Table13[[#This Row],[Monthly_Household_Income]]=6,1,0)</f>
        <v>0</v>
      </c>
      <c r="CG846">
        <f>IF(Table13[[#This Row],[Monthly_Household_Income]]=7,1,0)</f>
        <v>0</v>
      </c>
      <c r="CH846">
        <f>IF(Table13[[#This Row],[Monthly_Household_Income]]=8,1,0)</f>
        <v>1</v>
      </c>
      <c r="CI846">
        <f>IF(Table13[[#This Row],[Monthly_Household_Income]]=9,1,0)</f>
        <v>0</v>
      </c>
      <c r="CJ846">
        <f>IF(Table13[[#This Row],[Monthly_Household_Income]]=98,1,0)</f>
        <v>0</v>
      </c>
    </row>
    <row r="847" spans="1:88">
      <c r="A847">
        <v>3030</v>
      </c>
      <c r="B847" s="1">
        <v>42967</v>
      </c>
      <c r="C847" t="s">
        <v>31</v>
      </c>
      <c r="D847">
        <v>8</v>
      </c>
      <c r="E847">
        <v>7</v>
      </c>
      <c r="F847">
        <v>8</v>
      </c>
      <c r="G847">
        <v>7</v>
      </c>
      <c r="H847">
        <v>8</v>
      </c>
      <c r="I847">
        <v>6</v>
      </c>
      <c r="J847" t="s">
        <v>15</v>
      </c>
      <c r="K847">
        <v>8</v>
      </c>
      <c r="L847">
        <v>7</v>
      </c>
      <c r="M847">
        <v>7</v>
      </c>
      <c r="N847">
        <v>7</v>
      </c>
      <c r="O847">
        <v>8</v>
      </c>
      <c r="P847">
        <v>7</v>
      </c>
      <c r="Q847">
        <v>7</v>
      </c>
      <c r="R847">
        <v>6</v>
      </c>
      <c r="S847">
        <v>8</v>
      </c>
      <c r="T847">
        <v>7</v>
      </c>
      <c r="U847">
        <v>7</v>
      </c>
      <c r="V847">
        <v>0</v>
      </c>
      <c r="W847">
        <v>7</v>
      </c>
      <c r="X847">
        <v>0</v>
      </c>
      <c r="Y847">
        <v>7</v>
      </c>
      <c r="Z847">
        <v>8</v>
      </c>
      <c r="AA847">
        <v>8</v>
      </c>
      <c r="AB847">
        <v>0</v>
      </c>
      <c r="AC847">
        <v>1</v>
      </c>
      <c r="AD847">
        <f>IF(Table13[[#This Row],[payment]]=1,1,0)</f>
        <v>1</v>
      </c>
      <c r="AE847">
        <f>IF(Table13[[#This Row],[payment]]=2,1,0)</f>
        <v>0</v>
      </c>
      <c r="AF847">
        <f>IF(Table13[[#This Row],[payment]]=3,1,0)</f>
        <v>0</v>
      </c>
      <c r="AG847">
        <v>5</v>
      </c>
      <c r="AH847">
        <f>IF(Table13[[#This Row],[method_payment]]=1,1,0)</f>
        <v>0</v>
      </c>
      <c r="AI847">
        <f>IF(Table13[[#This Row],[method_payment]]=2,1,0)</f>
        <v>0</v>
      </c>
      <c r="AJ847">
        <f>IF(Table13[[#This Row],[method_payment]]=3,1,0)</f>
        <v>0</v>
      </c>
      <c r="AK847">
        <f>IF(Table13[[#This Row],[method_payment]]=5,1,0)</f>
        <v>1</v>
      </c>
      <c r="AL847">
        <f>IF(Table13[[#This Row],[method_payment]]=6,1,0)</f>
        <v>0</v>
      </c>
      <c r="AM847" t="s">
        <v>16</v>
      </c>
      <c r="AN847" t="s">
        <v>16</v>
      </c>
      <c r="AO847">
        <v>1</v>
      </c>
      <c r="AP847" s="2">
        <v>435.26</v>
      </c>
      <c r="AQ847" s="3">
        <f>IF(AND(Table13[[#This Row],[Average_amount_spent_per_visit_last_3_months]]&gt;=1,Table13[[#This Row],[Average_amount_spent_per_visit_last_3_months]]&lt;=999),1,0)</f>
        <v>1</v>
      </c>
      <c r="AR847" s="3">
        <f>IF(AND(Table13[[#This Row],[Average_amount_spent_per_visit_last_3_months]]&gt;=1000,Table13[[#This Row],[Average_amount_spent_per_visit_last_3_months]]&lt;=6700),1,0)</f>
        <v>0</v>
      </c>
      <c r="AS847">
        <v>1</v>
      </c>
      <c r="AT847">
        <v>29</v>
      </c>
      <c r="AU847">
        <f>IF(AND(Table13[[#This Row],[Age]]&gt;=18,Table13[[#This Row],[Age]]&lt;=25),1,0)</f>
        <v>0</v>
      </c>
      <c r="AV847">
        <f>IF(AND(Table13[[#This Row],[Age]]&gt;=26,Table13[[#This Row],[Age]]&lt;=35),1,0)</f>
        <v>1</v>
      </c>
      <c r="AW847">
        <f>IF(AND(Table13[[#This Row],[Age]]&gt;=36,Table13[[#This Row],[Age]]&lt;=45),1,0)</f>
        <v>0</v>
      </c>
      <c r="AX847">
        <f>IF(AND(Table13[[#This Row],[Age]]&gt;=46,Table13[[#This Row],[Age]]&lt;=55),1,0)</f>
        <v>0</v>
      </c>
      <c r="AY847">
        <f>IF(AND(Table13[[#This Row],[Age]]&gt;=56,Table13[[#This Row],[Age]]&lt;=67),1,0)</f>
        <v>0</v>
      </c>
      <c r="AZ847" t="s">
        <v>25</v>
      </c>
      <c r="BA847">
        <f>IF(Table13[[#This Row],[Marital Status]]="Married",1,0)</f>
        <v>1</v>
      </c>
      <c r="BB847">
        <f>IF(Table13[[#This Row],[Marital Status]]="Single",1,0)</f>
        <v>0</v>
      </c>
      <c r="BC847" t="s">
        <v>28</v>
      </c>
      <c r="BD847">
        <f>IF(Table13[[#This Row],[gender]]="Male",1,0)</f>
        <v>0</v>
      </c>
      <c r="BE847">
        <f>IF(Table13[[#This Row],[gender]]="Female",1,0)</f>
        <v>1</v>
      </c>
      <c r="BF847" t="s">
        <v>19</v>
      </c>
      <c r="BG847">
        <f>IF(Table13[[#This Row],[Highest level of Education]]="Did not attend school",1,0)</f>
        <v>0</v>
      </c>
      <c r="BH847">
        <f>IF(Table13[[#This Row],[Highest level of Education]]="K12 completed",1,0)</f>
        <v>0</v>
      </c>
      <c r="BI847">
        <f>IF(Table13[[#This Row],[Highest level of Education]]="High School Completed",1,0)</f>
        <v>0</v>
      </c>
      <c r="BJ847">
        <f>IF(Table13[[#This Row],[Highest level of Education]]="Technical Diploma/Partially completed College",1,0)</f>
        <v>0</v>
      </c>
      <c r="BK847">
        <f>IF(Table13[[#This Row],[Highest level of Education]]="University/College Degree",1,0)</f>
        <v>1</v>
      </c>
      <c r="BL847">
        <f>IF(Table13[[#This Row],[Highest level of Education]]="Post-graduate education",1,0)</f>
        <v>0</v>
      </c>
      <c r="BM847">
        <v>3</v>
      </c>
      <c r="BN847">
        <v>1</v>
      </c>
      <c r="BO847">
        <v>3</v>
      </c>
      <c r="BP847">
        <f>IF(Table13[[#This Row],[Monthly_Income 1_5500 2_8000 3_11000 4_15000 5_20000 6_27000 7_35000 8_5000 9_51000 98_0]]=1,1,0)</f>
        <v>0</v>
      </c>
      <c r="BQ847">
        <f>IF(Table13[[#This Row],[Monthly_Income 1_5500 2_8000 3_11000 4_15000 5_20000 6_27000 7_35000 8_5000 9_51000 98_0]]=2,1,0)</f>
        <v>0</v>
      </c>
      <c r="BR847">
        <f>IF(Table13[[#This Row],[Monthly_Income 1_5500 2_8000 3_11000 4_15000 5_20000 6_27000 7_35000 8_5000 9_51000 98_0]]=3,1,0)</f>
        <v>1</v>
      </c>
      <c r="BS847">
        <f>IF(Table13[[#This Row],[Monthly_Income 1_5500 2_8000 3_11000 4_15000 5_20000 6_27000 7_35000 8_5000 9_51000 98_0]]=4,1,0)</f>
        <v>0</v>
      </c>
      <c r="BT847">
        <f>IF(Table13[[#This Row],[Monthly_Income 1_5500 2_8000 3_11000 4_15000 5_20000 6_27000 7_35000 8_5000 9_51000 98_0]]=5,1,0)</f>
        <v>0</v>
      </c>
      <c r="BU847">
        <f>IF(Table13[[#This Row],[Monthly_Income 1_5500 2_8000 3_11000 4_15000 5_20000 6_27000 7_35000 8_5000 9_51000 98_0]]=6,1,0)</f>
        <v>0</v>
      </c>
      <c r="BV847">
        <f>IF(Table13[[#This Row],[Monthly_Income 1_5500 2_8000 3_11000 4_15000 5_20000 6_27000 7_35000 8_5000 9_51000 98_0]]=7,1,0)</f>
        <v>0</v>
      </c>
      <c r="BW847">
        <f>IF(Table13[[#This Row],[Monthly_Income 1_5500 2_8000 3_11000 4_15000 5_20000 6_27000 7_35000 8_5000 9_51000 98_0]]=8,1,0)</f>
        <v>0</v>
      </c>
      <c r="BX847">
        <f>IF(Table13[[#This Row],[Monthly_Income 1_5500 2_8000 3_11000 4_15000 5_20000 6_27000 7_35000 8_5000 9_51000 98_0]]=9,1,0)</f>
        <v>0</v>
      </c>
      <c r="BY847">
        <f>IF(Table13[[#This Row],[Monthly_Income 1_5500 2_8000 3_11000 4_15000 5_20000 6_27000 7_35000 8_5000 9_51000 98_0]]=98,1,0)</f>
        <v>0</v>
      </c>
      <c r="BZ847">
        <v>5</v>
      </c>
      <c r="CA847">
        <f>IF(Table13[[#This Row],[Monthly_Household_Income]]=1,1,0)</f>
        <v>0</v>
      </c>
      <c r="CB847">
        <f>IF(Table13[[#This Row],[Monthly_Household_Income]]=2,1,0)</f>
        <v>0</v>
      </c>
      <c r="CC847">
        <f>IF(Table13[[#This Row],[Monthly_Household_Income]]=3,1,0)</f>
        <v>0</v>
      </c>
      <c r="CD847">
        <f>IF(Table13[[#This Row],[Monthly_Household_Income]]=4,1,0)</f>
        <v>0</v>
      </c>
      <c r="CE847">
        <f>IF(Table13[[#This Row],[Monthly_Household_Income]]=5,1,0)</f>
        <v>1</v>
      </c>
      <c r="CF847">
        <f>IF(Table13[[#This Row],[Monthly_Household_Income]]=6,1,0)</f>
        <v>0</v>
      </c>
      <c r="CG847">
        <f>IF(Table13[[#This Row],[Monthly_Household_Income]]=7,1,0)</f>
        <v>0</v>
      </c>
      <c r="CH847">
        <f>IF(Table13[[#This Row],[Monthly_Household_Income]]=8,1,0)</f>
        <v>0</v>
      </c>
      <c r="CI847">
        <f>IF(Table13[[#This Row],[Monthly_Household_Income]]=9,1,0)</f>
        <v>0</v>
      </c>
      <c r="CJ847">
        <f>IF(Table13[[#This Row],[Monthly_Household_Income]]=98,1,0)</f>
        <v>0</v>
      </c>
    </row>
    <row r="848" spans="1:88">
      <c r="A848">
        <v>3036</v>
      </c>
      <c r="B848" s="1">
        <v>42972</v>
      </c>
      <c r="C848" t="s">
        <v>31</v>
      </c>
      <c r="D848">
        <v>9</v>
      </c>
      <c r="E848">
        <v>9</v>
      </c>
      <c r="F848">
        <v>7</v>
      </c>
      <c r="G848">
        <v>7</v>
      </c>
      <c r="H848">
        <v>8</v>
      </c>
      <c r="I848">
        <v>7</v>
      </c>
      <c r="J848" t="s">
        <v>15</v>
      </c>
      <c r="K848">
        <v>8</v>
      </c>
      <c r="L848">
        <v>7</v>
      </c>
      <c r="M848">
        <v>9</v>
      </c>
      <c r="N848">
        <v>9</v>
      </c>
      <c r="O848">
        <v>8</v>
      </c>
      <c r="P848">
        <v>9</v>
      </c>
      <c r="Q848">
        <v>7</v>
      </c>
      <c r="R848">
        <v>8</v>
      </c>
      <c r="S848">
        <v>7</v>
      </c>
      <c r="T848">
        <v>9</v>
      </c>
      <c r="U848">
        <v>8</v>
      </c>
      <c r="V848">
        <v>9</v>
      </c>
      <c r="W848">
        <v>7</v>
      </c>
      <c r="X848">
        <v>8</v>
      </c>
      <c r="Y848">
        <v>8</v>
      </c>
      <c r="Z848">
        <v>7</v>
      </c>
      <c r="AA848">
        <v>8</v>
      </c>
      <c r="AB848">
        <v>8</v>
      </c>
      <c r="AC848">
        <v>1</v>
      </c>
      <c r="AD848">
        <f>IF(Table13[[#This Row],[payment]]=1,1,0)</f>
        <v>1</v>
      </c>
      <c r="AE848">
        <f>IF(Table13[[#This Row],[payment]]=2,1,0)</f>
        <v>0</v>
      </c>
      <c r="AF848">
        <f>IF(Table13[[#This Row],[payment]]=3,1,0)</f>
        <v>0</v>
      </c>
      <c r="AG848">
        <v>5</v>
      </c>
      <c r="AH848">
        <f>IF(Table13[[#This Row],[method_payment]]=1,1,0)</f>
        <v>0</v>
      </c>
      <c r="AI848">
        <f>IF(Table13[[#This Row],[method_payment]]=2,1,0)</f>
        <v>0</v>
      </c>
      <c r="AJ848">
        <f>IF(Table13[[#This Row],[method_payment]]=3,1,0)</f>
        <v>0</v>
      </c>
      <c r="AK848">
        <f>IF(Table13[[#This Row],[method_payment]]=5,1,0)</f>
        <v>1</v>
      </c>
      <c r="AL848">
        <f>IF(Table13[[#This Row],[method_payment]]=6,1,0)</f>
        <v>0</v>
      </c>
      <c r="AM848" t="s">
        <v>16</v>
      </c>
      <c r="AN848" t="s">
        <v>16</v>
      </c>
      <c r="AO848">
        <v>1</v>
      </c>
      <c r="AP848" s="2">
        <v>425.16</v>
      </c>
      <c r="AQ848" s="3">
        <f>IF(AND(Table13[[#This Row],[Average_amount_spent_per_visit_last_3_months]]&gt;=1,Table13[[#This Row],[Average_amount_spent_per_visit_last_3_months]]&lt;=999),1,0)</f>
        <v>1</v>
      </c>
      <c r="AR848" s="3">
        <f>IF(AND(Table13[[#This Row],[Average_amount_spent_per_visit_last_3_months]]&gt;=1000,Table13[[#This Row],[Average_amount_spent_per_visit_last_3_months]]&lt;=6700),1,0)</f>
        <v>0</v>
      </c>
      <c r="AS848">
        <v>3</v>
      </c>
      <c r="AT848">
        <v>29</v>
      </c>
      <c r="AU848">
        <f>IF(AND(Table13[[#This Row],[Age]]&gt;=18,Table13[[#This Row],[Age]]&lt;=25),1,0)</f>
        <v>0</v>
      </c>
      <c r="AV848">
        <f>IF(AND(Table13[[#This Row],[Age]]&gt;=26,Table13[[#This Row],[Age]]&lt;=35),1,0)</f>
        <v>1</v>
      </c>
      <c r="AW848">
        <f>IF(AND(Table13[[#This Row],[Age]]&gt;=36,Table13[[#This Row],[Age]]&lt;=45),1,0)</f>
        <v>0</v>
      </c>
      <c r="AX848">
        <f>IF(AND(Table13[[#This Row],[Age]]&gt;=46,Table13[[#This Row],[Age]]&lt;=55),1,0)</f>
        <v>0</v>
      </c>
      <c r="AY848">
        <f>IF(AND(Table13[[#This Row],[Age]]&gt;=56,Table13[[#This Row],[Age]]&lt;=67),1,0)</f>
        <v>0</v>
      </c>
      <c r="AZ848" t="s">
        <v>25</v>
      </c>
      <c r="BA848">
        <f>IF(Table13[[#This Row],[Marital Status]]="Married",1,0)</f>
        <v>1</v>
      </c>
      <c r="BB848">
        <f>IF(Table13[[#This Row],[Marital Status]]="Single",1,0)</f>
        <v>0</v>
      </c>
      <c r="BC848" t="s">
        <v>27</v>
      </c>
      <c r="BD848">
        <f>IF(Table13[[#This Row],[gender]]="Male",1,0)</f>
        <v>1</v>
      </c>
      <c r="BE848">
        <f>IF(Table13[[#This Row],[gender]]="Female",1,0)</f>
        <v>0</v>
      </c>
      <c r="BF848" t="s">
        <v>19</v>
      </c>
      <c r="BG848">
        <f>IF(Table13[[#This Row],[Highest level of Education]]="Did not attend school",1,0)</f>
        <v>0</v>
      </c>
      <c r="BH848">
        <f>IF(Table13[[#This Row],[Highest level of Education]]="K12 completed",1,0)</f>
        <v>0</v>
      </c>
      <c r="BI848">
        <f>IF(Table13[[#This Row],[Highest level of Education]]="High School Completed",1,0)</f>
        <v>0</v>
      </c>
      <c r="BJ848">
        <f>IF(Table13[[#This Row],[Highest level of Education]]="Technical Diploma/Partially completed College",1,0)</f>
        <v>0</v>
      </c>
      <c r="BK848">
        <f>IF(Table13[[#This Row],[Highest level of Education]]="University/College Degree",1,0)</f>
        <v>1</v>
      </c>
      <c r="BL848">
        <f>IF(Table13[[#This Row],[Highest level of Education]]="Post-graduate education",1,0)</f>
        <v>0</v>
      </c>
      <c r="BM848">
        <v>2</v>
      </c>
      <c r="BN848">
        <v>1</v>
      </c>
      <c r="BO848">
        <v>4</v>
      </c>
      <c r="BP848">
        <f>IF(Table13[[#This Row],[Monthly_Income 1_5500 2_8000 3_11000 4_15000 5_20000 6_27000 7_35000 8_5000 9_51000 98_0]]=1,1,0)</f>
        <v>0</v>
      </c>
      <c r="BQ848">
        <f>IF(Table13[[#This Row],[Monthly_Income 1_5500 2_8000 3_11000 4_15000 5_20000 6_27000 7_35000 8_5000 9_51000 98_0]]=2,1,0)</f>
        <v>0</v>
      </c>
      <c r="BR848">
        <f>IF(Table13[[#This Row],[Monthly_Income 1_5500 2_8000 3_11000 4_15000 5_20000 6_27000 7_35000 8_5000 9_51000 98_0]]=3,1,0)</f>
        <v>0</v>
      </c>
      <c r="BS848">
        <f>IF(Table13[[#This Row],[Monthly_Income 1_5500 2_8000 3_11000 4_15000 5_20000 6_27000 7_35000 8_5000 9_51000 98_0]]=4,1,0)</f>
        <v>1</v>
      </c>
      <c r="BT848">
        <f>IF(Table13[[#This Row],[Monthly_Income 1_5500 2_8000 3_11000 4_15000 5_20000 6_27000 7_35000 8_5000 9_51000 98_0]]=5,1,0)</f>
        <v>0</v>
      </c>
      <c r="BU848">
        <f>IF(Table13[[#This Row],[Monthly_Income 1_5500 2_8000 3_11000 4_15000 5_20000 6_27000 7_35000 8_5000 9_51000 98_0]]=6,1,0)</f>
        <v>0</v>
      </c>
      <c r="BV848">
        <f>IF(Table13[[#This Row],[Monthly_Income 1_5500 2_8000 3_11000 4_15000 5_20000 6_27000 7_35000 8_5000 9_51000 98_0]]=7,1,0)</f>
        <v>0</v>
      </c>
      <c r="BW848">
        <f>IF(Table13[[#This Row],[Monthly_Income 1_5500 2_8000 3_11000 4_15000 5_20000 6_27000 7_35000 8_5000 9_51000 98_0]]=8,1,0)</f>
        <v>0</v>
      </c>
      <c r="BX848">
        <f>IF(Table13[[#This Row],[Monthly_Income 1_5500 2_8000 3_11000 4_15000 5_20000 6_27000 7_35000 8_5000 9_51000 98_0]]=9,1,0)</f>
        <v>0</v>
      </c>
      <c r="BY848">
        <f>IF(Table13[[#This Row],[Monthly_Income 1_5500 2_8000 3_11000 4_15000 5_20000 6_27000 7_35000 8_5000 9_51000 98_0]]=98,1,0)</f>
        <v>0</v>
      </c>
      <c r="BZ848">
        <v>6</v>
      </c>
      <c r="CA848">
        <f>IF(Table13[[#This Row],[Monthly_Household_Income]]=1,1,0)</f>
        <v>0</v>
      </c>
      <c r="CB848">
        <f>IF(Table13[[#This Row],[Monthly_Household_Income]]=2,1,0)</f>
        <v>0</v>
      </c>
      <c r="CC848">
        <f>IF(Table13[[#This Row],[Monthly_Household_Income]]=3,1,0)</f>
        <v>0</v>
      </c>
      <c r="CD848">
        <f>IF(Table13[[#This Row],[Monthly_Household_Income]]=4,1,0)</f>
        <v>0</v>
      </c>
      <c r="CE848">
        <f>IF(Table13[[#This Row],[Monthly_Household_Income]]=5,1,0)</f>
        <v>0</v>
      </c>
      <c r="CF848">
        <f>IF(Table13[[#This Row],[Monthly_Household_Income]]=6,1,0)</f>
        <v>1</v>
      </c>
      <c r="CG848">
        <f>IF(Table13[[#This Row],[Monthly_Household_Income]]=7,1,0)</f>
        <v>0</v>
      </c>
      <c r="CH848">
        <f>IF(Table13[[#This Row],[Monthly_Household_Income]]=8,1,0)</f>
        <v>0</v>
      </c>
      <c r="CI848">
        <f>IF(Table13[[#This Row],[Monthly_Household_Income]]=9,1,0)</f>
        <v>0</v>
      </c>
      <c r="CJ848">
        <f>IF(Table13[[#This Row],[Monthly_Household_Income]]=98,1,0)</f>
        <v>0</v>
      </c>
    </row>
    <row r="849" spans="1:88">
      <c r="A849">
        <v>3037</v>
      </c>
      <c r="B849" s="1">
        <v>42999</v>
      </c>
      <c r="C849" t="s">
        <v>34</v>
      </c>
      <c r="D849">
        <v>6</v>
      </c>
      <c r="E849">
        <v>6</v>
      </c>
      <c r="F849">
        <v>6</v>
      </c>
      <c r="G849">
        <v>7</v>
      </c>
      <c r="H849">
        <v>8</v>
      </c>
      <c r="I849">
        <v>7</v>
      </c>
      <c r="J849" t="s">
        <v>15</v>
      </c>
      <c r="K849">
        <v>9</v>
      </c>
      <c r="L849">
        <v>9</v>
      </c>
      <c r="M849">
        <v>7</v>
      </c>
      <c r="N849">
        <v>8</v>
      </c>
      <c r="O849">
        <v>9</v>
      </c>
      <c r="P849">
        <v>9</v>
      </c>
      <c r="Q849">
        <v>7</v>
      </c>
      <c r="R849">
        <v>8</v>
      </c>
      <c r="S849">
        <v>6</v>
      </c>
      <c r="T849">
        <v>8</v>
      </c>
      <c r="U849">
        <v>8</v>
      </c>
      <c r="V849">
        <v>6</v>
      </c>
      <c r="W849">
        <v>7</v>
      </c>
      <c r="X849">
        <v>9</v>
      </c>
      <c r="Y849">
        <v>7</v>
      </c>
      <c r="Z849">
        <v>7</v>
      </c>
      <c r="AA849">
        <v>8</v>
      </c>
      <c r="AB849">
        <v>7</v>
      </c>
      <c r="AC849">
        <v>1</v>
      </c>
      <c r="AD849">
        <f>IF(Table13[[#This Row],[payment]]=1,1,0)</f>
        <v>1</v>
      </c>
      <c r="AE849">
        <f>IF(Table13[[#This Row],[payment]]=2,1,0)</f>
        <v>0</v>
      </c>
      <c r="AF849">
        <f>IF(Table13[[#This Row],[payment]]=3,1,0)</f>
        <v>0</v>
      </c>
      <c r="AG849">
        <v>5</v>
      </c>
      <c r="AH849">
        <f>IF(Table13[[#This Row],[method_payment]]=1,1,0)</f>
        <v>0</v>
      </c>
      <c r="AI849">
        <f>IF(Table13[[#This Row],[method_payment]]=2,1,0)</f>
        <v>0</v>
      </c>
      <c r="AJ849">
        <f>IF(Table13[[#This Row],[method_payment]]=3,1,0)</f>
        <v>0</v>
      </c>
      <c r="AK849">
        <f>IF(Table13[[#This Row],[method_payment]]=5,1,0)</f>
        <v>1</v>
      </c>
      <c r="AL849">
        <f>IF(Table13[[#This Row],[method_payment]]=6,1,0)</f>
        <v>0</v>
      </c>
      <c r="AM849" t="s">
        <v>16</v>
      </c>
      <c r="AN849" t="s">
        <v>15</v>
      </c>
      <c r="AO849">
        <v>1</v>
      </c>
      <c r="AP849" s="2">
        <v>2645.9</v>
      </c>
      <c r="AQ849" s="3">
        <f>IF(AND(Table13[[#This Row],[Average_amount_spent_per_visit_last_3_months]]&gt;=1,Table13[[#This Row],[Average_amount_spent_per_visit_last_3_months]]&lt;=999),1,0)</f>
        <v>0</v>
      </c>
      <c r="AR849" s="3">
        <f>IF(AND(Table13[[#This Row],[Average_amount_spent_per_visit_last_3_months]]&gt;=1000,Table13[[#This Row],[Average_amount_spent_per_visit_last_3_months]]&lt;=6700),1,0)</f>
        <v>1</v>
      </c>
      <c r="AS849">
        <v>3</v>
      </c>
      <c r="AT849">
        <v>41</v>
      </c>
      <c r="AU849">
        <f>IF(AND(Table13[[#This Row],[Age]]&gt;=18,Table13[[#This Row],[Age]]&lt;=25),1,0)</f>
        <v>0</v>
      </c>
      <c r="AV849">
        <f>IF(AND(Table13[[#This Row],[Age]]&gt;=26,Table13[[#This Row],[Age]]&lt;=35),1,0)</f>
        <v>0</v>
      </c>
      <c r="AW849">
        <f>IF(AND(Table13[[#This Row],[Age]]&gt;=36,Table13[[#This Row],[Age]]&lt;=45),1,0)</f>
        <v>1</v>
      </c>
      <c r="AX849">
        <f>IF(AND(Table13[[#This Row],[Age]]&gt;=46,Table13[[#This Row],[Age]]&lt;=55),1,0)</f>
        <v>0</v>
      </c>
      <c r="AY849">
        <f>IF(AND(Table13[[#This Row],[Age]]&gt;=56,Table13[[#This Row],[Age]]&lt;=67),1,0)</f>
        <v>0</v>
      </c>
      <c r="AZ849" t="s">
        <v>25</v>
      </c>
      <c r="BA849">
        <f>IF(Table13[[#This Row],[Marital Status]]="Married",1,0)</f>
        <v>1</v>
      </c>
      <c r="BB849">
        <f>IF(Table13[[#This Row],[Marital Status]]="Single",1,0)</f>
        <v>0</v>
      </c>
      <c r="BC849" t="s">
        <v>28</v>
      </c>
      <c r="BD849">
        <f>IF(Table13[[#This Row],[gender]]="Male",1,0)</f>
        <v>0</v>
      </c>
      <c r="BE849">
        <f>IF(Table13[[#This Row],[gender]]="Female",1,0)</f>
        <v>1</v>
      </c>
      <c r="BF849" t="s">
        <v>22</v>
      </c>
      <c r="BG849">
        <f>IF(Table13[[#This Row],[Highest level of Education]]="Did not attend school",1,0)</f>
        <v>0</v>
      </c>
      <c r="BH849">
        <f>IF(Table13[[#This Row],[Highest level of Education]]="K12 completed",1,0)</f>
        <v>1</v>
      </c>
      <c r="BI849">
        <f>IF(Table13[[#This Row],[Highest level of Education]]="High School Completed",1,0)</f>
        <v>0</v>
      </c>
      <c r="BJ849">
        <f>IF(Table13[[#This Row],[Highest level of Education]]="Technical Diploma/Partially completed College",1,0)</f>
        <v>0</v>
      </c>
      <c r="BK849">
        <f>IF(Table13[[#This Row],[Highest level of Education]]="University/College Degree",1,0)</f>
        <v>0</v>
      </c>
      <c r="BL849">
        <f>IF(Table13[[#This Row],[Highest level of Education]]="Post-graduate education",1,0)</f>
        <v>0</v>
      </c>
      <c r="BM849">
        <v>3</v>
      </c>
      <c r="BN849">
        <v>3</v>
      </c>
      <c r="BO849" t="s">
        <v>1</v>
      </c>
      <c r="BP849">
        <f>IF(Table13[[#This Row],[Monthly_Income 1_5500 2_8000 3_11000 4_15000 5_20000 6_27000 7_35000 8_5000 9_51000 98_0]]=1,1,0)</f>
        <v>0</v>
      </c>
      <c r="BQ849">
        <f>IF(Table13[[#This Row],[Monthly_Income 1_5500 2_8000 3_11000 4_15000 5_20000 6_27000 7_35000 8_5000 9_51000 98_0]]=2,1,0)</f>
        <v>0</v>
      </c>
      <c r="BR849">
        <f>IF(Table13[[#This Row],[Monthly_Income 1_5500 2_8000 3_11000 4_15000 5_20000 6_27000 7_35000 8_5000 9_51000 98_0]]=3,1,0)</f>
        <v>0</v>
      </c>
      <c r="BS849">
        <f>IF(Table13[[#This Row],[Monthly_Income 1_5500 2_8000 3_11000 4_15000 5_20000 6_27000 7_35000 8_5000 9_51000 98_0]]=4,1,0)</f>
        <v>0</v>
      </c>
      <c r="BT849">
        <f>IF(Table13[[#This Row],[Monthly_Income 1_5500 2_8000 3_11000 4_15000 5_20000 6_27000 7_35000 8_5000 9_51000 98_0]]=5,1,0)</f>
        <v>0</v>
      </c>
      <c r="BU849">
        <f>IF(Table13[[#This Row],[Monthly_Income 1_5500 2_8000 3_11000 4_15000 5_20000 6_27000 7_35000 8_5000 9_51000 98_0]]=6,1,0)</f>
        <v>0</v>
      </c>
      <c r="BV849">
        <f>IF(Table13[[#This Row],[Monthly_Income 1_5500 2_8000 3_11000 4_15000 5_20000 6_27000 7_35000 8_5000 9_51000 98_0]]=7,1,0)</f>
        <v>0</v>
      </c>
      <c r="BW849">
        <f>IF(Table13[[#This Row],[Monthly_Income 1_5500 2_8000 3_11000 4_15000 5_20000 6_27000 7_35000 8_5000 9_51000 98_0]]=8,1,0)</f>
        <v>0</v>
      </c>
      <c r="BX849">
        <f>IF(Table13[[#This Row],[Monthly_Income 1_5500 2_8000 3_11000 4_15000 5_20000 6_27000 7_35000 8_5000 9_51000 98_0]]=9,1,0)</f>
        <v>0</v>
      </c>
      <c r="BY849">
        <f>IF(Table13[[#This Row],[Monthly_Income 1_5500 2_8000 3_11000 4_15000 5_20000 6_27000 7_35000 8_5000 9_51000 98_0]]=98,1,0)</f>
        <v>0</v>
      </c>
      <c r="BZ849">
        <v>8</v>
      </c>
      <c r="CA849">
        <f>IF(Table13[[#This Row],[Monthly_Household_Income]]=1,1,0)</f>
        <v>0</v>
      </c>
      <c r="CB849">
        <f>IF(Table13[[#This Row],[Monthly_Household_Income]]=2,1,0)</f>
        <v>0</v>
      </c>
      <c r="CC849">
        <f>IF(Table13[[#This Row],[Monthly_Household_Income]]=3,1,0)</f>
        <v>0</v>
      </c>
      <c r="CD849">
        <f>IF(Table13[[#This Row],[Monthly_Household_Income]]=4,1,0)</f>
        <v>0</v>
      </c>
      <c r="CE849">
        <f>IF(Table13[[#This Row],[Monthly_Household_Income]]=5,1,0)</f>
        <v>0</v>
      </c>
      <c r="CF849">
        <f>IF(Table13[[#This Row],[Monthly_Household_Income]]=6,1,0)</f>
        <v>0</v>
      </c>
      <c r="CG849">
        <f>IF(Table13[[#This Row],[Monthly_Household_Income]]=7,1,0)</f>
        <v>0</v>
      </c>
      <c r="CH849">
        <f>IF(Table13[[#This Row],[Monthly_Household_Income]]=8,1,0)</f>
        <v>1</v>
      </c>
      <c r="CI849">
        <f>IF(Table13[[#This Row],[Monthly_Household_Income]]=9,1,0)</f>
        <v>0</v>
      </c>
      <c r="CJ849">
        <f>IF(Table13[[#This Row],[Monthly_Household_Income]]=98,1,0)</f>
        <v>0</v>
      </c>
    </row>
    <row r="850" spans="1:88">
      <c r="A850">
        <v>3039</v>
      </c>
      <c r="B850" s="1">
        <v>43069</v>
      </c>
      <c r="C850" t="s">
        <v>33</v>
      </c>
      <c r="D850">
        <v>9</v>
      </c>
      <c r="E850">
        <v>9</v>
      </c>
      <c r="F850">
        <v>7</v>
      </c>
      <c r="G850">
        <v>7</v>
      </c>
      <c r="H850">
        <v>7</v>
      </c>
      <c r="I850">
        <v>4</v>
      </c>
      <c r="J850" t="s">
        <v>15</v>
      </c>
      <c r="K850">
        <v>7</v>
      </c>
      <c r="L850">
        <v>6</v>
      </c>
      <c r="M850">
        <v>8</v>
      </c>
      <c r="N850">
        <v>8</v>
      </c>
      <c r="O850">
        <v>7</v>
      </c>
      <c r="P850">
        <v>8</v>
      </c>
      <c r="Q850">
        <v>7</v>
      </c>
      <c r="R850">
        <v>8</v>
      </c>
      <c r="S850">
        <v>8</v>
      </c>
      <c r="T850">
        <v>6</v>
      </c>
      <c r="U850">
        <v>7</v>
      </c>
      <c r="V850">
        <v>7</v>
      </c>
      <c r="W850">
        <v>6</v>
      </c>
      <c r="X850">
        <v>7</v>
      </c>
      <c r="Y850">
        <v>7</v>
      </c>
      <c r="Z850">
        <v>7</v>
      </c>
      <c r="AA850">
        <v>7</v>
      </c>
      <c r="AB850">
        <v>8</v>
      </c>
      <c r="AC850">
        <v>1</v>
      </c>
      <c r="AD850">
        <f>IF(Table13[[#This Row],[payment]]=1,1,0)</f>
        <v>1</v>
      </c>
      <c r="AE850">
        <f>IF(Table13[[#This Row],[payment]]=2,1,0)</f>
        <v>0</v>
      </c>
      <c r="AF850">
        <f>IF(Table13[[#This Row],[payment]]=3,1,0)</f>
        <v>0</v>
      </c>
      <c r="AG850">
        <v>1</v>
      </c>
      <c r="AH850">
        <f>IF(Table13[[#This Row],[method_payment]]=1,1,0)</f>
        <v>1</v>
      </c>
      <c r="AI850">
        <f>IF(Table13[[#This Row],[method_payment]]=2,1,0)</f>
        <v>0</v>
      </c>
      <c r="AJ850">
        <f>IF(Table13[[#This Row],[method_payment]]=3,1,0)</f>
        <v>0</v>
      </c>
      <c r="AK850">
        <f>IF(Table13[[#This Row],[method_payment]]=5,1,0)</f>
        <v>0</v>
      </c>
      <c r="AL850">
        <f>IF(Table13[[#This Row],[method_payment]]=6,1,0)</f>
        <v>0</v>
      </c>
      <c r="AM850" t="s">
        <v>16</v>
      </c>
      <c r="AN850" t="s">
        <v>15</v>
      </c>
      <c r="AO850">
        <v>7</v>
      </c>
      <c r="AP850" s="2">
        <v>212.94</v>
      </c>
      <c r="AQ850" s="3">
        <f>IF(AND(Table13[[#This Row],[Average_amount_spent_per_visit_last_3_months]]&gt;=1,Table13[[#This Row],[Average_amount_spent_per_visit_last_3_months]]&lt;=999),1,0)</f>
        <v>1</v>
      </c>
      <c r="AR850" s="3">
        <f>IF(AND(Table13[[#This Row],[Average_amount_spent_per_visit_last_3_months]]&gt;=1000,Table13[[#This Row],[Average_amount_spent_per_visit_last_3_months]]&lt;=6700),1,0)</f>
        <v>0</v>
      </c>
      <c r="AS850">
        <v>3</v>
      </c>
      <c r="AT850">
        <v>36</v>
      </c>
      <c r="AU850">
        <f>IF(AND(Table13[[#This Row],[Age]]&gt;=18,Table13[[#This Row],[Age]]&lt;=25),1,0)</f>
        <v>0</v>
      </c>
      <c r="AV850">
        <f>IF(AND(Table13[[#This Row],[Age]]&gt;=26,Table13[[#This Row],[Age]]&lt;=35),1,0)</f>
        <v>0</v>
      </c>
      <c r="AW850">
        <f>IF(AND(Table13[[#This Row],[Age]]&gt;=36,Table13[[#This Row],[Age]]&lt;=45),1,0)</f>
        <v>1</v>
      </c>
      <c r="AX850">
        <f>IF(AND(Table13[[#This Row],[Age]]&gt;=46,Table13[[#This Row],[Age]]&lt;=55),1,0)</f>
        <v>0</v>
      </c>
      <c r="AY850">
        <f>IF(AND(Table13[[#This Row],[Age]]&gt;=56,Table13[[#This Row],[Age]]&lt;=67),1,0)</f>
        <v>0</v>
      </c>
      <c r="AZ850" t="s">
        <v>25</v>
      </c>
      <c r="BA850">
        <f>IF(Table13[[#This Row],[Marital Status]]="Married",1,0)</f>
        <v>1</v>
      </c>
      <c r="BB850">
        <f>IF(Table13[[#This Row],[Marital Status]]="Single",1,0)</f>
        <v>0</v>
      </c>
      <c r="BC850" t="s">
        <v>28</v>
      </c>
      <c r="BD850">
        <f>IF(Table13[[#This Row],[gender]]="Male",1,0)</f>
        <v>0</v>
      </c>
      <c r="BE850">
        <f>IF(Table13[[#This Row],[gender]]="Female",1,0)</f>
        <v>1</v>
      </c>
      <c r="BF850" t="s">
        <v>19</v>
      </c>
      <c r="BG850">
        <f>IF(Table13[[#This Row],[Highest level of Education]]="Did not attend school",1,0)</f>
        <v>0</v>
      </c>
      <c r="BH850">
        <f>IF(Table13[[#This Row],[Highest level of Education]]="K12 completed",1,0)</f>
        <v>0</v>
      </c>
      <c r="BI850">
        <f>IF(Table13[[#This Row],[Highest level of Education]]="High School Completed",1,0)</f>
        <v>0</v>
      </c>
      <c r="BJ850">
        <f>IF(Table13[[#This Row],[Highest level of Education]]="Technical Diploma/Partially completed College",1,0)</f>
        <v>0</v>
      </c>
      <c r="BK850">
        <f>IF(Table13[[#This Row],[Highest level of Education]]="University/College Degree",1,0)</f>
        <v>1</v>
      </c>
      <c r="BL850">
        <f>IF(Table13[[#This Row],[Highest level of Education]]="Post-graduate education",1,0)</f>
        <v>0</v>
      </c>
      <c r="BM850">
        <v>1</v>
      </c>
      <c r="BN850">
        <v>1</v>
      </c>
      <c r="BO850">
        <v>4</v>
      </c>
      <c r="BP850">
        <f>IF(Table13[[#This Row],[Monthly_Income 1_5500 2_8000 3_11000 4_15000 5_20000 6_27000 7_35000 8_5000 9_51000 98_0]]=1,1,0)</f>
        <v>0</v>
      </c>
      <c r="BQ850">
        <f>IF(Table13[[#This Row],[Monthly_Income 1_5500 2_8000 3_11000 4_15000 5_20000 6_27000 7_35000 8_5000 9_51000 98_0]]=2,1,0)</f>
        <v>0</v>
      </c>
      <c r="BR850">
        <f>IF(Table13[[#This Row],[Monthly_Income 1_5500 2_8000 3_11000 4_15000 5_20000 6_27000 7_35000 8_5000 9_51000 98_0]]=3,1,0)</f>
        <v>0</v>
      </c>
      <c r="BS850">
        <f>IF(Table13[[#This Row],[Monthly_Income 1_5500 2_8000 3_11000 4_15000 5_20000 6_27000 7_35000 8_5000 9_51000 98_0]]=4,1,0)</f>
        <v>1</v>
      </c>
      <c r="BT850">
        <f>IF(Table13[[#This Row],[Monthly_Income 1_5500 2_8000 3_11000 4_15000 5_20000 6_27000 7_35000 8_5000 9_51000 98_0]]=5,1,0)</f>
        <v>0</v>
      </c>
      <c r="BU850">
        <f>IF(Table13[[#This Row],[Monthly_Income 1_5500 2_8000 3_11000 4_15000 5_20000 6_27000 7_35000 8_5000 9_51000 98_0]]=6,1,0)</f>
        <v>0</v>
      </c>
      <c r="BV850">
        <f>IF(Table13[[#This Row],[Monthly_Income 1_5500 2_8000 3_11000 4_15000 5_20000 6_27000 7_35000 8_5000 9_51000 98_0]]=7,1,0)</f>
        <v>0</v>
      </c>
      <c r="BW850">
        <f>IF(Table13[[#This Row],[Monthly_Income 1_5500 2_8000 3_11000 4_15000 5_20000 6_27000 7_35000 8_5000 9_51000 98_0]]=8,1,0)</f>
        <v>0</v>
      </c>
      <c r="BX850">
        <f>IF(Table13[[#This Row],[Monthly_Income 1_5500 2_8000 3_11000 4_15000 5_20000 6_27000 7_35000 8_5000 9_51000 98_0]]=9,1,0)</f>
        <v>0</v>
      </c>
      <c r="BY850">
        <f>IF(Table13[[#This Row],[Monthly_Income 1_5500 2_8000 3_11000 4_15000 5_20000 6_27000 7_35000 8_5000 9_51000 98_0]]=98,1,0)</f>
        <v>0</v>
      </c>
      <c r="BZ850">
        <v>7</v>
      </c>
      <c r="CA850">
        <f>IF(Table13[[#This Row],[Monthly_Household_Income]]=1,1,0)</f>
        <v>0</v>
      </c>
      <c r="CB850">
        <f>IF(Table13[[#This Row],[Monthly_Household_Income]]=2,1,0)</f>
        <v>0</v>
      </c>
      <c r="CC850">
        <f>IF(Table13[[#This Row],[Monthly_Household_Income]]=3,1,0)</f>
        <v>0</v>
      </c>
      <c r="CD850">
        <f>IF(Table13[[#This Row],[Monthly_Household_Income]]=4,1,0)</f>
        <v>0</v>
      </c>
      <c r="CE850">
        <f>IF(Table13[[#This Row],[Monthly_Household_Income]]=5,1,0)</f>
        <v>0</v>
      </c>
      <c r="CF850">
        <f>IF(Table13[[#This Row],[Monthly_Household_Income]]=6,1,0)</f>
        <v>0</v>
      </c>
      <c r="CG850">
        <f>IF(Table13[[#This Row],[Monthly_Household_Income]]=7,1,0)</f>
        <v>1</v>
      </c>
      <c r="CH850">
        <f>IF(Table13[[#This Row],[Monthly_Household_Income]]=8,1,0)</f>
        <v>0</v>
      </c>
      <c r="CI850">
        <f>IF(Table13[[#This Row],[Monthly_Household_Income]]=9,1,0)</f>
        <v>0</v>
      </c>
      <c r="CJ850">
        <f>IF(Table13[[#This Row],[Monthly_Household_Income]]=98,1,0)</f>
        <v>0</v>
      </c>
    </row>
    <row r="851" spans="1:88">
      <c r="A851">
        <v>3041</v>
      </c>
      <c r="B851" s="1">
        <v>43160</v>
      </c>
      <c r="C851" t="s">
        <v>32</v>
      </c>
      <c r="D851">
        <v>9</v>
      </c>
      <c r="E851">
        <v>9</v>
      </c>
      <c r="F851">
        <v>9</v>
      </c>
      <c r="G851">
        <v>9</v>
      </c>
      <c r="H851">
        <v>9</v>
      </c>
      <c r="I851">
        <v>9</v>
      </c>
      <c r="J851" t="s">
        <v>15</v>
      </c>
      <c r="K851">
        <v>10</v>
      </c>
      <c r="L851">
        <v>8</v>
      </c>
      <c r="M851">
        <v>9</v>
      </c>
      <c r="N851">
        <v>9</v>
      </c>
      <c r="O851">
        <v>10</v>
      </c>
      <c r="P851">
        <v>8</v>
      </c>
      <c r="Q851">
        <v>10</v>
      </c>
      <c r="R851">
        <v>9</v>
      </c>
      <c r="S851">
        <v>10</v>
      </c>
      <c r="T851">
        <v>8</v>
      </c>
      <c r="U851">
        <v>10</v>
      </c>
      <c r="V851">
        <v>9</v>
      </c>
      <c r="W851">
        <v>9</v>
      </c>
      <c r="X851">
        <v>10</v>
      </c>
      <c r="Y851">
        <v>8</v>
      </c>
      <c r="Z851">
        <v>8</v>
      </c>
      <c r="AA851">
        <v>10</v>
      </c>
      <c r="AB851">
        <v>9</v>
      </c>
      <c r="AC851">
        <v>2</v>
      </c>
      <c r="AD851">
        <f>IF(Table13[[#This Row],[payment]]=1,1,0)</f>
        <v>0</v>
      </c>
      <c r="AE851">
        <f>IF(Table13[[#This Row],[payment]]=2,1,0)</f>
        <v>1</v>
      </c>
      <c r="AF851">
        <f>IF(Table13[[#This Row],[payment]]=3,1,0)</f>
        <v>0</v>
      </c>
      <c r="AG851">
        <v>2</v>
      </c>
      <c r="AH851">
        <f>IF(Table13[[#This Row],[method_payment]]=1,1,0)</f>
        <v>0</v>
      </c>
      <c r="AI851">
        <f>IF(Table13[[#This Row],[method_payment]]=2,1,0)</f>
        <v>1</v>
      </c>
      <c r="AJ851">
        <f>IF(Table13[[#This Row],[method_payment]]=3,1,0)</f>
        <v>0</v>
      </c>
      <c r="AK851">
        <f>IF(Table13[[#This Row],[method_payment]]=5,1,0)</f>
        <v>0</v>
      </c>
      <c r="AL851">
        <f>IF(Table13[[#This Row],[method_payment]]=6,1,0)</f>
        <v>0</v>
      </c>
      <c r="AM851" t="s">
        <v>16</v>
      </c>
      <c r="AN851" t="s">
        <v>16</v>
      </c>
      <c r="AO851">
        <v>3</v>
      </c>
      <c r="AP851" s="2">
        <v>350.4</v>
      </c>
      <c r="AQ851" s="3">
        <f>IF(AND(Table13[[#This Row],[Average_amount_spent_per_visit_last_3_months]]&gt;=1,Table13[[#This Row],[Average_amount_spent_per_visit_last_3_months]]&lt;=999),1,0)</f>
        <v>1</v>
      </c>
      <c r="AR851" s="3">
        <f>IF(AND(Table13[[#This Row],[Average_amount_spent_per_visit_last_3_months]]&gt;=1000,Table13[[#This Row],[Average_amount_spent_per_visit_last_3_months]]&lt;=6700),1,0)</f>
        <v>0</v>
      </c>
      <c r="AS851">
        <v>3</v>
      </c>
      <c r="AT851">
        <v>37</v>
      </c>
      <c r="AU851">
        <f>IF(AND(Table13[[#This Row],[Age]]&gt;=18,Table13[[#This Row],[Age]]&lt;=25),1,0)</f>
        <v>0</v>
      </c>
      <c r="AV851">
        <f>IF(AND(Table13[[#This Row],[Age]]&gt;=26,Table13[[#This Row],[Age]]&lt;=35),1,0)</f>
        <v>0</v>
      </c>
      <c r="AW851">
        <f>IF(AND(Table13[[#This Row],[Age]]&gt;=36,Table13[[#This Row],[Age]]&lt;=45),1,0)</f>
        <v>1</v>
      </c>
      <c r="AX851">
        <f>IF(AND(Table13[[#This Row],[Age]]&gt;=46,Table13[[#This Row],[Age]]&lt;=55),1,0)</f>
        <v>0</v>
      </c>
      <c r="AY851">
        <f>IF(AND(Table13[[#This Row],[Age]]&gt;=56,Table13[[#This Row],[Age]]&lt;=67),1,0)</f>
        <v>0</v>
      </c>
      <c r="AZ851" t="s">
        <v>24</v>
      </c>
      <c r="BA851">
        <f>IF(Table13[[#This Row],[Marital Status]]="Married",1,0)</f>
        <v>0</v>
      </c>
      <c r="BB851">
        <f>IF(Table13[[#This Row],[Marital Status]]="Single",1,0)</f>
        <v>1</v>
      </c>
      <c r="BC851" t="s">
        <v>27</v>
      </c>
      <c r="BD851">
        <f>IF(Table13[[#This Row],[gender]]="Male",1,0)</f>
        <v>1</v>
      </c>
      <c r="BE851">
        <f>IF(Table13[[#This Row],[gender]]="Female",1,0)</f>
        <v>0</v>
      </c>
      <c r="BF851" t="s">
        <v>20</v>
      </c>
      <c r="BG851">
        <f>IF(Table13[[#This Row],[Highest level of Education]]="Did not attend school",1,0)</f>
        <v>0</v>
      </c>
      <c r="BH851">
        <f>IF(Table13[[#This Row],[Highest level of Education]]="K12 completed",1,0)</f>
        <v>0</v>
      </c>
      <c r="BI851">
        <f>IF(Table13[[#This Row],[Highest level of Education]]="High School Completed",1,0)</f>
        <v>1</v>
      </c>
      <c r="BJ851">
        <f>IF(Table13[[#This Row],[Highest level of Education]]="Technical Diploma/Partially completed College",1,0)</f>
        <v>0</v>
      </c>
      <c r="BK851">
        <f>IF(Table13[[#This Row],[Highest level of Education]]="University/College Degree",1,0)</f>
        <v>0</v>
      </c>
      <c r="BL851">
        <f>IF(Table13[[#This Row],[Highest level of Education]]="Post-graduate education",1,0)</f>
        <v>0</v>
      </c>
      <c r="BM851">
        <v>0</v>
      </c>
      <c r="BN851">
        <v>1</v>
      </c>
      <c r="BO851">
        <v>2</v>
      </c>
      <c r="BP851">
        <f>IF(Table13[[#This Row],[Monthly_Income 1_5500 2_8000 3_11000 4_15000 5_20000 6_27000 7_35000 8_5000 9_51000 98_0]]=1,1,0)</f>
        <v>0</v>
      </c>
      <c r="BQ851">
        <f>IF(Table13[[#This Row],[Monthly_Income 1_5500 2_8000 3_11000 4_15000 5_20000 6_27000 7_35000 8_5000 9_51000 98_0]]=2,1,0)</f>
        <v>1</v>
      </c>
      <c r="BR851">
        <f>IF(Table13[[#This Row],[Monthly_Income 1_5500 2_8000 3_11000 4_15000 5_20000 6_27000 7_35000 8_5000 9_51000 98_0]]=3,1,0)</f>
        <v>0</v>
      </c>
      <c r="BS851">
        <f>IF(Table13[[#This Row],[Monthly_Income 1_5500 2_8000 3_11000 4_15000 5_20000 6_27000 7_35000 8_5000 9_51000 98_0]]=4,1,0)</f>
        <v>0</v>
      </c>
      <c r="BT851">
        <f>IF(Table13[[#This Row],[Monthly_Income 1_5500 2_8000 3_11000 4_15000 5_20000 6_27000 7_35000 8_5000 9_51000 98_0]]=5,1,0)</f>
        <v>0</v>
      </c>
      <c r="BU851">
        <f>IF(Table13[[#This Row],[Monthly_Income 1_5500 2_8000 3_11000 4_15000 5_20000 6_27000 7_35000 8_5000 9_51000 98_0]]=6,1,0)</f>
        <v>0</v>
      </c>
      <c r="BV851">
        <f>IF(Table13[[#This Row],[Monthly_Income 1_5500 2_8000 3_11000 4_15000 5_20000 6_27000 7_35000 8_5000 9_51000 98_0]]=7,1,0)</f>
        <v>0</v>
      </c>
      <c r="BW851">
        <f>IF(Table13[[#This Row],[Monthly_Income 1_5500 2_8000 3_11000 4_15000 5_20000 6_27000 7_35000 8_5000 9_51000 98_0]]=8,1,0)</f>
        <v>0</v>
      </c>
      <c r="BX851">
        <f>IF(Table13[[#This Row],[Monthly_Income 1_5500 2_8000 3_11000 4_15000 5_20000 6_27000 7_35000 8_5000 9_51000 98_0]]=9,1,0)</f>
        <v>0</v>
      </c>
      <c r="BY851">
        <f>IF(Table13[[#This Row],[Monthly_Income 1_5500 2_8000 3_11000 4_15000 5_20000 6_27000 7_35000 8_5000 9_51000 98_0]]=98,1,0)</f>
        <v>0</v>
      </c>
      <c r="BZ851">
        <v>4</v>
      </c>
      <c r="CA851">
        <f>IF(Table13[[#This Row],[Monthly_Household_Income]]=1,1,0)</f>
        <v>0</v>
      </c>
      <c r="CB851">
        <f>IF(Table13[[#This Row],[Monthly_Household_Income]]=2,1,0)</f>
        <v>0</v>
      </c>
      <c r="CC851">
        <f>IF(Table13[[#This Row],[Monthly_Household_Income]]=3,1,0)</f>
        <v>0</v>
      </c>
      <c r="CD851">
        <f>IF(Table13[[#This Row],[Monthly_Household_Income]]=4,1,0)</f>
        <v>1</v>
      </c>
      <c r="CE851">
        <f>IF(Table13[[#This Row],[Monthly_Household_Income]]=5,1,0)</f>
        <v>0</v>
      </c>
      <c r="CF851">
        <f>IF(Table13[[#This Row],[Monthly_Household_Income]]=6,1,0)</f>
        <v>0</v>
      </c>
      <c r="CG851">
        <f>IF(Table13[[#This Row],[Monthly_Household_Income]]=7,1,0)</f>
        <v>0</v>
      </c>
      <c r="CH851">
        <f>IF(Table13[[#This Row],[Monthly_Household_Income]]=8,1,0)</f>
        <v>0</v>
      </c>
      <c r="CI851">
        <f>IF(Table13[[#This Row],[Monthly_Household_Income]]=9,1,0)</f>
        <v>0</v>
      </c>
      <c r="CJ851">
        <f>IF(Table13[[#This Row],[Monthly_Household_Income]]=98,1,0)</f>
        <v>0</v>
      </c>
    </row>
    <row r="852" spans="1:88">
      <c r="A852">
        <v>3043</v>
      </c>
      <c r="B852" s="1">
        <v>42977</v>
      </c>
      <c r="C852" t="s">
        <v>29</v>
      </c>
      <c r="D852">
        <v>6</v>
      </c>
      <c r="E852">
        <v>8</v>
      </c>
      <c r="F852">
        <v>6</v>
      </c>
      <c r="G852">
        <v>7</v>
      </c>
      <c r="H852">
        <v>7</v>
      </c>
      <c r="I852">
        <v>8</v>
      </c>
      <c r="J852" t="s">
        <v>15</v>
      </c>
      <c r="K852">
        <v>7</v>
      </c>
      <c r="L852">
        <v>6</v>
      </c>
      <c r="M852">
        <v>8</v>
      </c>
      <c r="N852">
        <v>8</v>
      </c>
      <c r="O852">
        <v>7</v>
      </c>
      <c r="P852">
        <v>8</v>
      </c>
      <c r="Q852">
        <v>6</v>
      </c>
      <c r="R852">
        <v>7</v>
      </c>
      <c r="S852">
        <v>6</v>
      </c>
      <c r="T852">
        <v>8</v>
      </c>
      <c r="U852">
        <v>7</v>
      </c>
      <c r="V852">
        <v>7</v>
      </c>
      <c r="W852">
        <v>6</v>
      </c>
      <c r="X852">
        <v>7</v>
      </c>
      <c r="Y852">
        <v>7</v>
      </c>
      <c r="Z852">
        <v>6</v>
      </c>
      <c r="AA852">
        <v>8</v>
      </c>
      <c r="AB852">
        <v>7</v>
      </c>
      <c r="AC852">
        <v>2</v>
      </c>
      <c r="AD852">
        <f>IF(Table13[[#This Row],[payment]]=1,1,0)</f>
        <v>0</v>
      </c>
      <c r="AE852">
        <f>IF(Table13[[#This Row],[payment]]=2,1,0)</f>
        <v>1</v>
      </c>
      <c r="AF852">
        <f>IF(Table13[[#This Row],[payment]]=3,1,0)</f>
        <v>0</v>
      </c>
      <c r="AG852">
        <v>1</v>
      </c>
      <c r="AH852">
        <f>IF(Table13[[#This Row],[method_payment]]=1,1,0)</f>
        <v>1</v>
      </c>
      <c r="AI852">
        <f>IF(Table13[[#This Row],[method_payment]]=2,1,0)</f>
        <v>0</v>
      </c>
      <c r="AJ852">
        <f>IF(Table13[[#This Row],[method_payment]]=3,1,0)</f>
        <v>0</v>
      </c>
      <c r="AK852">
        <f>IF(Table13[[#This Row],[method_payment]]=5,1,0)</f>
        <v>0</v>
      </c>
      <c r="AL852">
        <f>IF(Table13[[#This Row],[method_payment]]=6,1,0)</f>
        <v>0</v>
      </c>
      <c r="AM852" t="s">
        <v>16</v>
      </c>
      <c r="AN852" t="s">
        <v>16</v>
      </c>
      <c r="AO852">
        <v>1</v>
      </c>
      <c r="AP852" s="2">
        <v>873.53</v>
      </c>
      <c r="AQ852" s="3">
        <f>IF(AND(Table13[[#This Row],[Average_amount_spent_per_visit_last_3_months]]&gt;=1,Table13[[#This Row],[Average_amount_spent_per_visit_last_3_months]]&lt;=999),1,0)</f>
        <v>1</v>
      </c>
      <c r="AR852" s="3">
        <f>IF(AND(Table13[[#This Row],[Average_amount_spent_per_visit_last_3_months]]&gt;=1000,Table13[[#This Row],[Average_amount_spent_per_visit_last_3_months]]&lt;=6700),1,0)</f>
        <v>0</v>
      </c>
      <c r="AS852">
        <v>3</v>
      </c>
      <c r="AT852">
        <v>27</v>
      </c>
      <c r="AU852">
        <f>IF(AND(Table13[[#This Row],[Age]]&gt;=18,Table13[[#This Row],[Age]]&lt;=25),1,0)</f>
        <v>0</v>
      </c>
      <c r="AV852">
        <f>IF(AND(Table13[[#This Row],[Age]]&gt;=26,Table13[[#This Row],[Age]]&lt;=35),1,0)</f>
        <v>1</v>
      </c>
      <c r="AW852">
        <f>IF(AND(Table13[[#This Row],[Age]]&gt;=36,Table13[[#This Row],[Age]]&lt;=45),1,0)</f>
        <v>0</v>
      </c>
      <c r="AX852">
        <f>IF(AND(Table13[[#This Row],[Age]]&gt;=46,Table13[[#This Row],[Age]]&lt;=55),1,0)</f>
        <v>0</v>
      </c>
      <c r="AY852">
        <f>IF(AND(Table13[[#This Row],[Age]]&gt;=56,Table13[[#This Row],[Age]]&lt;=67),1,0)</f>
        <v>0</v>
      </c>
      <c r="AZ852" t="s">
        <v>25</v>
      </c>
      <c r="BA852">
        <f>IF(Table13[[#This Row],[Marital Status]]="Married",1,0)</f>
        <v>1</v>
      </c>
      <c r="BB852">
        <f>IF(Table13[[#This Row],[Marital Status]]="Single",1,0)</f>
        <v>0</v>
      </c>
      <c r="BC852" t="s">
        <v>28</v>
      </c>
      <c r="BD852">
        <f>IF(Table13[[#This Row],[gender]]="Male",1,0)</f>
        <v>0</v>
      </c>
      <c r="BE852">
        <f>IF(Table13[[#This Row],[gender]]="Female",1,0)</f>
        <v>1</v>
      </c>
      <c r="BF852" t="s">
        <v>20</v>
      </c>
      <c r="BG852">
        <f>IF(Table13[[#This Row],[Highest level of Education]]="Did not attend school",1,0)</f>
        <v>0</v>
      </c>
      <c r="BH852">
        <f>IF(Table13[[#This Row],[Highest level of Education]]="K12 completed",1,0)</f>
        <v>0</v>
      </c>
      <c r="BI852">
        <f>IF(Table13[[#This Row],[Highest level of Education]]="High School Completed",1,0)</f>
        <v>1</v>
      </c>
      <c r="BJ852">
        <f>IF(Table13[[#This Row],[Highest level of Education]]="Technical Diploma/Partially completed College",1,0)</f>
        <v>0</v>
      </c>
      <c r="BK852">
        <f>IF(Table13[[#This Row],[Highest level of Education]]="University/College Degree",1,0)</f>
        <v>0</v>
      </c>
      <c r="BL852">
        <f>IF(Table13[[#This Row],[Highest level of Education]]="Post-graduate education",1,0)</f>
        <v>0</v>
      </c>
      <c r="BM852">
        <v>3</v>
      </c>
      <c r="BN852">
        <v>1</v>
      </c>
      <c r="BO852">
        <v>98</v>
      </c>
      <c r="BP852">
        <f>IF(Table13[[#This Row],[Monthly_Income 1_5500 2_8000 3_11000 4_15000 5_20000 6_27000 7_35000 8_5000 9_51000 98_0]]=1,1,0)</f>
        <v>0</v>
      </c>
      <c r="BQ852">
        <f>IF(Table13[[#This Row],[Monthly_Income 1_5500 2_8000 3_11000 4_15000 5_20000 6_27000 7_35000 8_5000 9_51000 98_0]]=2,1,0)</f>
        <v>0</v>
      </c>
      <c r="BR852">
        <f>IF(Table13[[#This Row],[Monthly_Income 1_5500 2_8000 3_11000 4_15000 5_20000 6_27000 7_35000 8_5000 9_51000 98_0]]=3,1,0)</f>
        <v>0</v>
      </c>
      <c r="BS852">
        <f>IF(Table13[[#This Row],[Monthly_Income 1_5500 2_8000 3_11000 4_15000 5_20000 6_27000 7_35000 8_5000 9_51000 98_0]]=4,1,0)</f>
        <v>0</v>
      </c>
      <c r="BT852">
        <f>IF(Table13[[#This Row],[Monthly_Income 1_5500 2_8000 3_11000 4_15000 5_20000 6_27000 7_35000 8_5000 9_51000 98_0]]=5,1,0)</f>
        <v>0</v>
      </c>
      <c r="BU852">
        <f>IF(Table13[[#This Row],[Monthly_Income 1_5500 2_8000 3_11000 4_15000 5_20000 6_27000 7_35000 8_5000 9_51000 98_0]]=6,1,0)</f>
        <v>0</v>
      </c>
      <c r="BV852">
        <f>IF(Table13[[#This Row],[Monthly_Income 1_5500 2_8000 3_11000 4_15000 5_20000 6_27000 7_35000 8_5000 9_51000 98_0]]=7,1,0)</f>
        <v>0</v>
      </c>
      <c r="BW852">
        <f>IF(Table13[[#This Row],[Monthly_Income 1_5500 2_8000 3_11000 4_15000 5_20000 6_27000 7_35000 8_5000 9_51000 98_0]]=8,1,0)</f>
        <v>0</v>
      </c>
      <c r="BX852">
        <f>IF(Table13[[#This Row],[Monthly_Income 1_5500 2_8000 3_11000 4_15000 5_20000 6_27000 7_35000 8_5000 9_51000 98_0]]=9,1,0)</f>
        <v>0</v>
      </c>
      <c r="BY852">
        <f>IF(Table13[[#This Row],[Monthly_Income 1_5500 2_8000 3_11000 4_15000 5_20000 6_27000 7_35000 8_5000 9_51000 98_0]]=98,1,0)</f>
        <v>1</v>
      </c>
      <c r="BZ852">
        <v>98</v>
      </c>
      <c r="CA852">
        <f>IF(Table13[[#This Row],[Monthly_Household_Income]]=1,1,0)</f>
        <v>0</v>
      </c>
      <c r="CB852">
        <f>IF(Table13[[#This Row],[Monthly_Household_Income]]=2,1,0)</f>
        <v>0</v>
      </c>
      <c r="CC852">
        <f>IF(Table13[[#This Row],[Monthly_Household_Income]]=3,1,0)</f>
        <v>0</v>
      </c>
      <c r="CD852">
        <f>IF(Table13[[#This Row],[Monthly_Household_Income]]=4,1,0)</f>
        <v>0</v>
      </c>
      <c r="CE852">
        <f>IF(Table13[[#This Row],[Monthly_Household_Income]]=5,1,0)</f>
        <v>0</v>
      </c>
      <c r="CF852">
        <f>IF(Table13[[#This Row],[Monthly_Household_Income]]=6,1,0)</f>
        <v>0</v>
      </c>
      <c r="CG852">
        <f>IF(Table13[[#This Row],[Monthly_Household_Income]]=7,1,0)</f>
        <v>0</v>
      </c>
      <c r="CH852">
        <f>IF(Table13[[#This Row],[Monthly_Household_Income]]=8,1,0)</f>
        <v>0</v>
      </c>
      <c r="CI852">
        <f>IF(Table13[[#This Row],[Monthly_Household_Income]]=9,1,0)</f>
        <v>0</v>
      </c>
      <c r="CJ852">
        <f>IF(Table13[[#This Row],[Monthly_Household_Income]]=98,1,0)</f>
        <v>1</v>
      </c>
    </row>
    <row r="853" spans="1:88">
      <c r="A853">
        <v>3045</v>
      </c>
      <c r="B853" s="1">
        <v>42971</v>
      </c>
      <c r="C853" t="s">
        <v>33</v>
      </c>
      <c r="D853">
        <v>7</v>
      </c>
      <c r="E853">
        <v>7</v>
      </c>
      <c r="F853">
        <v>7</v>
      </c>
      <c r="G853">
        <v>6</v>
      </c>
      <c r="H853">
        <v>6</v>
      </c>
      <c r="I853">
        <v>6</v>
      </c>
      <c r="J853" t="s">
        <v>15</v>
      </c>
      <c r="K853">
        <v>7</v>
      </c>
      <c r="L853">
        <v>6</v>
      </c>
      <c r="M853">
        <v>6</v>
      </c>
      <c r="N853">
        <v>7</v>
      </c>
      <c r="O853">
        <v>7</v>
      </c>
      <c r="P853">
        <v>6</v>
      </c>
      <c r="Q853">
        <v>7</v>
      </c>
      <c r="R853">
        <v>6</v>
      </c>
      <c r="S853">
        <v>7</v>
      </c>
      <c r="T853">
        <v>6</v>
      </c>
      <c r="U853">
        <v>7</v>
      </c>
      <c r="V853">
        <v>6</v>
      </c>
      <c r="W853">
        <v>6</v>
      </c>
      <c r="X853">
        <v>0</v>
      </c>
      <c r="Y853">
        <v>7</v>
      </c>
      <c r="Z853">
        <v>6</v>
      </c>
      <c r="AA853">
        <v>6</v>
      </c>
      <c r="AB853">
        <v>7</v>
      </c>
      <c r="AC853">
        <v>1</v>
      </c>
      <c r="AD853">
        <f>IF(Table13[[#This Row],[payment]]=1,1,0)</f>
        <v>1</v>
      </c>
      <c r="AE853">
        <f>IF(Table13[[#This Row],[payment]]=2,1,0)</f>
        <v>0</v>
      </c>
      <c r="AF853">
        <f>IF(Table13[[#This Row],[payment]]=3,1,0)</f>
        <v>0</v>
      </c>
      <c r="AG853">
        <v>1</v>
      </c>
      <c r="AH853">
        <f>IF(Table13[[#This Row],[method_payment]]=1,1,0)</f>
        <v>1</v>
      </c>
      <c r="AI853">
        <f>IF(Table13[[#This Row],[method_payment]]=2,1,0)</f>
        <v>0</v>
      </c>
      <c r="AJ853">
        <f>IF(Table13[[#This Row],[method_payment]]=3,1,0)</f>
        <v>0</v>
      </c>
      <c r="AK853">
        <f>IF(Table13[[#This Row],[method_payment]]=5,1,0)</f>
        <v>0</v>
      </c>
      <c r="AL853">
        <f>IF(Table13[[#This Row],[method_payment]]=6,1,0)</f>
        <v>0</v>
      </c>
      <c r="AM853" t="s">
        <v>16</v>
      </c>
      <c r="AN853" t="s">
        <v>16</v>
      </c>
      <c r="AO853">
        <v>2</v>
      </c>
      <c r="AP853" s="2">
        <v>194.12</v>
      </c>
      <c r="AQ853" s="3">
        <f>IF(AND(Table13[[#This Row],[Average_amount_spent_per_visit_last_3_months]]&gt;=1,Table13[[#This Row],[Average_amount_spent_per_visit_last_3_months]]&lt;=999),1,0)</f>
        <v>1</v>
      </c>
      <c r="AR853" s="3">
        <f>IF(AND(Table13[[#This Row],[Average_amount_spent_per_visit_last_3_months]]&gt;=1000,Table13[[#This Row],[Average_amount_spent_per_visit_last_3_months]]&lt;=6700),1,0)</f>
        <v>0</v>
      </c>
      <c r="AS853">
        <v>1</v>
      </c>
      <c r="AT853">
        <v>27</v>
      </c>
      <c r="AU853">
        <f>IF(AND(Table13[[#This Row],[Age]]&gt;=18,Table13[[#This Row],[Age]]&lt;=25),1,0)</f>
        <v>0</v>
      </c>
      <c r="AV853">
        <f>IF(AND(Table13[[#This Row],[Age]]&gt;=26,Table13[[#This Row],[Age]]&lt;=35),1,0)</f>
        <v>1</v>
      </c>
      <c r="AW853">
        <f>IF(AND(Table13[[#This Row],[Age]]&gt;=36,Table13[[#This Row],[Age]]&lt;=45),1,0)</f>
        <v>0</v>
      </c>
      <c r="AX853">
        <f>IF(AND(Table13[[#This Row],[Age]]&gt;=46,Table13[[#This Row],[Age]]&lt;=55),1,0)</f>
        <v>0</v>
      </c>
      <c r="AY853">
        <f>IF(AND(Table13[[#This Row],[Age]]&gt;=56,Table13[[#This Row],[Age]]&lt;=67),1,0)</f>
        <v>0</v>
      </c>
      <c r="AZ853" t="s">
        <v>24</v>
      </c>
      <c r="BA853">
        <f>IF(Table13[[#This Row],[Marital Status]]="Married",1,0)</f>
        <v>0</v>
      </c>
      <c r="BB853">
        <f>IF(Table13[[#This Row],[Marital Status]]="Single",1,0)</f>
        <v>1</v>
      </c>
      <c r="BC853" t="s">
        <v>28</v>
      </c>
      <c r="BD853">
        <f>IF(Table13[[#This Row],[gender]]="Male",1,0)</f>
        <v>0</v>
      </c>
      <c r="BE853">
        <f>IF(Table13[[#This Row],[gender]]="Female",1,0)</f>
        <v>1</v>
      </c>
      <c r="BF853" t="s">
        <v>23</v>
      </c>
      <c r="BG853">
        <f>IF(Table13[[#This Row],[Highest level of Education]]="Did not attend school",1,0)</f>
        <v>0</v>
      </c>
      <c r="BH853">
        <f>IF(Table13[[#This Row],[Highest level of Education]]="K12 completed",1,0)</f>
        <v>0</v>
      </c>
      <c r="BI853">
        <f>IF(Table13[[#This Row],[Highest level of Education]]="High School Completed",1,0)</f>
        <v>0</v>
      </c>
      <c r="BJ853">
        <f>IF(Table13[[#This Row],[Highest level of Education]]="Technical Diploma/Partially completed College",1,0)</f>
        <v>1</v>
      </c>
      <c r="BK853">
        <f>IF(Table13[[#This Row],[Highest level of Education]]="University/College Degree",1,0)</f>
        <v>0</v>
      </c>
      <c r="BL853">
        <f>IF(Table13[[#This Row],[Highest level of Education]]="Post-graduate education",1,0)</f>
        <v>0</v>
      </c>
      <c r="BM853">
        <v>0</v>
      </c>
      <c r="BN853">
        <v>1</v>
      </c>
      <c r="BO853">
        <v>2</v>
      </c>
      <c r="BP853">
        <f>IF(Table13[[#This Row],[Monthly_Income 1_5500 2_8000 3_11000 4_15000 5_20000 6_27000 7_35000 8_5000 9_51000 98_0]]=1,1,0)</f>
        <v>0</v>
      </c>
      <c r="BQ853">
        <f>IF(Table13[[#This Row],[Monthly_Income 1_5500 2_8000 3_11000 4_15000 5_20000 6_27000 7_35000 8_5000 9_51000 98_0]]=2,1,0)</f>
        <v>1</v>
      </c>
      <c r="BR853">
        <f>IF(Table13[[#This Row],[Monthly_Income 1_5500 2_8000 3_11000 4_15000 5_20000 6_27000 7_35000 8_5000 9_51000 98_0]]=3,1,0)</f>
        <v>0</v>
      </c>
      <c r="BS853">
        <f>IF(Table13[[#This Row],[Monthly_Income 1_5500 2_8000 3_11000 4_15000 5_20000 6_27000 7_35000 8_5000 9_51000 98_0]]=4,1,0)</f>
        <v>0</v>
      </c>
      <c r="BT853">
        <f>IF(Table13[[#This Row],[Monthly_Income 1_5500 2_8000 3_11000 4_15000 5_20000 6_27000 7_35000 8_5000 9_51000 98_0]]=5,1,0)</f>
        <v>0</v>
      </c>
      <c r="BU853">
        <f>IF(Table13[[#This Row],[Monthly_Income 1_5500 2_8000 3_11000 4_15000 5_20000 6_27000 7_35000 8_5000 9_51000 98_0]]=6,1,0)</f>
        <v>0</v>
      </c>
      <c r="BV853">
        <f>IF(Table13[[#This Row],[Monthly_Income 1_5500 2_8000 3_11000 4_15000 5_20000 6_27000 7_35000 8_5000 9_51000 98_0]]=7,1,0)</f>
        <v>0</v>
      </c>
      <c r="BW853">
        <f>IF(Table13[[#This Row],[Monthly_Income 1_5500 2_8000 3_11000 4_15000 5_20000 6_27000 7_35000 8_5000 9_51000 98_0]]=8,1,0)</f>
        <v>0</v>
      </c>
      <c r="BX853">
        <f>IF(Table13[[#This Row],[Monthly_Income 1_5500 2_8000 3_11000 4_15000 5_20000 6_27000 7_35000 8_5000 9_51000 98_0]]=9,1,0)</f>
        <v>0</v>
      </c>
      <c r="BY853">
        <f>IF(Table13[[#This Row],[Monthly_Income 1_5500 2_8000 3_11000 4_15000 5_20000 6_27000 7_35000 8_5000 9_51000 98_0]]=98,1,0)</f>
        <v>0</v>
      </c>
      <c r="BZ853">
        <v>5</v>
      </c>
      <c r="CA853">
        <f>IF(Table13[[#This Row],[Monthly_Household_Income]]=1,1,0)</f>
        <v>0</v>
      </c>
      <c r="CB853">
        <f>IF(Table13[[#This Row],[Monthly_Household_Income]]=2,1,0)</f>
        <v>0</v>
      </c>
      <c r="CC853">
        <f>IF(Table13[[#This Row],[Monthly_Household_Income]]=3,1,0)</f>
        <v>0</v>
      </c>
      <c r="CD853">
        <f>IF(Table13[[#This Row],[Monthly_Household_Income]]=4,1,0)</f>
        <v>0</v>
      </c>
      <c r="CE853">
        <f>IF(Table13[[#This Row],[Monthly_Household_Income]]=5,1,0)</f>
        <v>1</v>
      </c>
      <c r="CF853">
        <f>IF(Table13[[#This Row],[Monthly_Household_Income]]=6,1,0)</f>
        <v>0</v>
      </c>
      <c r="CG853">
        <f>IF(Table13[[#This Row],[Monthly_Household_Income]]=7,1,0)</f>
        <v>0</v>
      </c>
      <c r="CH853">
        <f>IF(Table13[[#This Row],[Monthly_Household_Income]]=8,1,0)</f>
        <v>0</v>
      </c>
      <c r="CI853">
        <f>IF(Table13[[#This Row],[Monthly_Household_Income]]=9,1,0)</f>
        <v>0</v>
      </c>
      <c r="CJ853">
        <f>IF(Table13[[#This Row],[Monthly_Household_Income]]=98,1,0)</f>
        <v>0</v>
      </c>
    </row>
    <row r="854" spans="1:88">
      <c r="A854">
        <v>3047</v>
      </c>
      <c r="B854" s="1">
        <v>43223</v>
      </c>
      <c r="C854" t="s">
        <v>31</v>
      </c>
      <c r="D854">
        <v>9</v>
      </c>
      <c r="E854">
        <v>9</v>
      </c>
      <c r="F854">
        <v>7</v>
      </c>
      <c r="G854">
        <v>7</v>
      </c>
      <c r="H854">
        <v>7</v>
      </c>
      <c r="I854">
        <v>6</v>
      </c>
      <c r="J854" t="s">
        <v>15</v>
      </c>
      <c r="K854">
        <v>7</v>
      </c>
      <c r="L854">
        <v>8</v>
      </c>
      <c r="M854">
        <v>6</v>
      </c>
      <c r="N854">
        <v>8</v>
      </c>
      <c r="O854">
        <v>6</v>
      </c>
      <c r="P854">
        <v>8</v>
      </c>
      <c r="Q854">
        <v>8</v>
      </c>
      <c r="R854">
        <v>7</v>
      </c>
      <c r="S854">
        <v>9</v>
      </c>
      <c r="T854">
        <v>10</v>
      </c>
      <c r="U854">
        <v>9</v>
      </c>
      <c r="V854">
        <v>8</v>
      </c>
      <c r="W854">
        <v>7</v>
      </c>
      <c r="X854">
        <v>7</v>
      </c>
      <c r="Y854">
        <v>8</v>
      </c>
      <c r="Z854">
        <v>6</v>
      </c>
      <c r="AA854">
        <v>7</v>
      </c>
      <c r="AB854">
        <v>0</v>
      </c>
      <c r="AC854">
        <v>1</v>
      </c>
      <c r="AD854">
        <f>IF(Table13[[#This Row],[payment]]=1,1,0)</f>
        <v>1</v>
      </c>
      <c r="AE854">
        <f>IF(Table13[[#This Row],[payment]]=2,1,0)</f>
        <v>0</v>
      </c>
      <c r="AF854">
        <f>IF(Table13[[#This Row],[payment]]=3,1,0)</f>
        <v>0</v>
      </c>
      <c r="AG854">
        <v>6</v>
      </c>
      <c r="AH854">
        <f>IF(Table13[[#This Row],[method_payment]]=1,1,0)</f>
        <v>0</v>
      </c>
      <c r="AI854">
        <f>IF(Table13[[#This Row],[method_payment]]=2,1,0)</f>
        <v>0</v>
      </c>
      <c r="AJ854">
        <f>IF(Table13[[#This Row],[method_payment]]=3,1,0)</f>
        <v>0</v>
      </c>
      <c r="AK854">
        <f>IF(Table13[[#This Row],[method_payment]]=5,1,0)</f>
        <v>0</v>
      </c>
      <c r="AL854">
        <f>IF(Table13[[#This Row],[method_payment]]=6,1,0)</f>
        <v>1</v>
      </c>
      <c r="AM854" t="s">
        <v>16</v>
      </c>
      <c r="AN854" t="s">
        <v>16</v>
      </c>
      <c r="AO854">
        <v>1</v>
      </c>
      <c r="AP854" s="2">
        <v>411.66</v>
      </c>
      <c r="AQ854" s="3">
        <f>IF(AND(Table13[[#This Row],[Average_amount_spent_per_visit_last_3_months]]&gt;=1,Table13[[#This Row],[Average_amount_spent_per_visit_last_3_months]]&lt;=999),1,0)</f>
        <v>1</v>
      </c>
      <c r="AR854" s="3">
        <f>IF(AND(Table13[[#This Row],[Average_amount_spent_per_visit_last_3_months]]&gt;=1000,Table13[[#This Row],[Average_amount_spent_per_visit_last_3_months]]&lt;=6700),1,0)</f>
        <v>0</v>
      </c>
      <c r="AS854">
        <v>2</v>
      </c>
      <c r="AT854">
        <v>29</v>
      </c>
      <c r="AU854">
        <f>IF(AND(Table13[[#This Row],[Age]]&gt;=18,Table13[[#This Row],[Age]]&lt;=25),1,0)</f>
        <v>0</v>
      </c>
      <c r="AV854">
        <f>IF(AND(Table13[[#This Row],[Age]]&gt;=26,Table13[[#This Row],[Age]]&lt;=35),1,0)</f>
        <v>1</v>
      </c>
      <c r="AW854">
        <f>IF(AND(Table13[[#This Row],[Age]]&gt;=36,Table13[[#This Row],[Age]]&lt;=45),1,0)</f>
        <v>0</v>
      </c>
      <c r="AX854">
        <f>IF(AND(Table13[[#This Row],[Age]]&gt;=46,Table13[[#This Row],[Age]]&lt;=55),1,0)</f>
        <v>0</v>
      </c>
      <c r="AY854">
        <f>IF(AND(Table13[[#This Row],[Age]]&gt;=56,Table13[[#This Row],[Age]]&lt;=67),1,0)</f>
        <v>0</v>
      </c>
      <c r="AZ854" t="s">
        <v>24</v>
      </c>
      <c r="BA854">
        <f>IF(Table13[[#This Row],[Marital Status]]="Married",1,0)</f>
        <v>0</v>
      </c>
      <c r="BB854">
        <f>IF(Table13[[#This Row],[Marital Status]]="Single",1,0)</f>
        <v>1</v>
      </c>
      <c r="BC854" t="s">
        <v>28</v>
      </c>
      <c r="BD854">
        <f>IF(Table13[[#This Row],[gender]]="Male",1,0)</f>
        <v>0</v>
      </c>
      <c r="BE854">
        <f>IF(Table13[[#This Row],[gender]]="Female",1,0)</f>
        <v>1</v>
      </c>
      <c r="BF854" t="s">
        <v>20</v>
      </c>
      <c r="BG854">
        <f>IF(Table13[[#This Row],[Highest level of Education]]="Did not attend school",1,0)</f>
        <v>0</v>
      </c>
      <c r="BH854">
        <f>IF(Table13[[#This Row],[Highest level of Education]]="K12 completed",1,0)</f>
        <v>0</v>
      </c>
      <c r="BI854">
        <f>IF(Table13[[#This Row],[Highest level of Education]]="High School Completed",1,0)</f>
        <v>1</v>
      </c>
      <c r="BJ854">
        <f>IF(Table13[[#This Row],[Highest level of Education]]="Technical Diploma/Partially completed College",1,0)</f>
        <v>0</v>
      </c>
      <c r="BK854">
        <f>IF(Table13[[#This Row],[Highest level of Education]]="University/College Degree",1,0)</f>
        <v>0</v>
      </c>
      <c r="BL854">
        <f>IF(Table13[[#This Row],[Highest level of Education]]="Post-graduate education",1,0)</f>
        <v>0</v>
      </c>
      <c r="BM854">
        <v>0</v>
      </c>
      <c r="BN854">
        <v>1</v>
      </c>
      <c r="BO854">
        <v>2</v>
      </c>
      <c r="BP854">
        <f>IF(Table13[[#This Row],[Monthly_Income 1_5500 2_8000 3_11000 4_15000 5_20000 6_27000 7_35000 8_5000 9_51000 98_0]]=1,1,0)</f>
        <v>0</v>
      </c>
      <c r="BQ854">
        <f>IF(Table13[[#This Row],[Monthly_Income 1_5500 2_8000 3_11000 4_15000 5_20000 6_27000 7_35000 8_5000 9_51000 98_0]]=2,1,0)</f>
        <v>1</v>
      </c>
      <c r="BR854">
        <f>IF(Table13[[#This Row],[Monthly_Income 1_5500 2_8000 3_11000 4_15000 5_20000 6_27000 7_35000 8_5000 9_51000 98_0]]=3,1,0)</f>
        <v>0</v>
      </c>
      <c r="BS854">
        <f>IF(Table13[[#This Row],[Monthly_Income 1_5500 2_8000 3_11000 4_15000 5_20000 6_27000 7_35000 8_5000 9_51000 98_0]]=4,1,0)</f>
        <v>0</v>
      </c>
      <c r="BT854">
        <f>IF(Table13[[#This Row],[Monthly_Income 1_5500 2_8000 3_11000 4_15000 5_20000 6_27000 7_35000 8_5000 9_51000 98_0]]=5,1,0)</f>
        <v>0</v>
      </c>
      <c r="BU854">
        <f>IF(Table13[[#This Row],[Monthly_Income 1_5500 2_8000 3_11000 4_15000 5_20000 6_27000 7_35000 8_5000 9_51000 98_0]]=6,1,0)</f>
        <v>0</v>
      </c>
      <c r="BV854">
        <f>IF(Table13[[#This Row],[Monthly_Income 1_5500 2_8000 3_11000 4_15000 5_20000 6_27000 7_35000 8_5000 9_51000 98_0]]=7,1,0)</f>
        <v>0</v>
      </c>
      <c r="BW854">
        <f>IF(Table13[[#This Row],[Monthly_Income 1_5500 2_8000 3_11000 4_15000 5_20000 6_27000 7_35000 8_5000 9_51000 98_0]]=8,1,0)</f>
        <v>0</v>
      </c>
      <c r="BX854">
        <f>IF(Table13[[#This Row],[Monthly_Income 1_5500 2_8000 3_11000 4_15000 5_20000 6_27000 7_35000 8_5000 9_51000 98_0]]=9,1,0)</f>
        <v>0</v>
      </c>
      <c r="BY854">
        <f>IF(Table13[[#This Row],[Monthly_Income 1_5500 2_8000 3_11000 4_15000 5_20000 6_27000 7_35000 8_5000 9_51000 98_0]]=98,1,0)</f>
        <v>0</v>
      </c>
      <c r="BZ854">
        <v>7</v>
      </c>
      <c r="CA854">
        <f>IF(Table13[[#This Row],[Monthly_Household_Income]]=1,1,0)</f>
        <v>0</v>
      </c>
      <c r="CB854">
        <f>IF(Table13[[#This Row],[Monthly_Household_Income]]=2,1,0)</f>
        <v>0</v>
      </c>
      <c r="CC854">
        <f>IF(Table13[[#This Row],[Monthly_Household_Income]]=3,1,0)</f>
        <v>0</v>
      </c>
      <c r="CD854">
        <f>IF(Table13[[#This Row],[Monthly_Household_Income]]=4,1,0)</f>
        <v>0</v>
      </c>
      <c r="CE854">
        <f>IF(Table13[[#This Row],[Monthly_Household_Income]]=5,1,0)</f>
        <v>0</v>
      </c>
      <c r="CF854">
        <f>IF(Table13[[#This Row],[Monthly_Household_Income]]=6,1,0)</f>
        <v>0</v>
      </c>
      <c r="CG854">
        <f>IF(Table13[[#This Row],[Monthly_Household_Income]]=7,1,0)</f>
        <v>1</v>
      </c>
      <c r="CH854">
        <f>IF(Table13[[#This Row],[Monthly_Household_Income]]=8,1,0)</f>
        <v>0</v>
      </c>
      <c r="CI854">
        <f>IF(Table13[[#This Row],[Monthly_Household_Income]]=9,1,0)</f>
        <v>0</v>
      </c>
      <c r="CJ854">
        <f>IF(Table13[[#This Row],[Monthly_Household_Income]]=98,1,0)</f>
        <v>0</v>
      </c>
    </row>
    <row r="855" spans="1:88">
      <c r="A855">
        <v>3049</v>
      </c>
      <c r="B855" s="1">
        <v>43191</v>
      </c>
      <c r="C855" t="s">
        <v>39</v>
      </c>
      <c r="D855">
        <v>7</v>
      </c>
      <c r="E855">
        <v>8</v>
      </c>
      <c r="F855">
        <v>7</v>
      </c>
      <c r="G855">
        <v>7</v>
      </c>
      <c r="H855">
        <v>7</v>
      </c>
      <c r="I855">
        <v>6</v>
      </c>
      <c r="J855" t="s">
        <v>15</v>
      </c>
      <c r="K855">
        <v>8</v>
      </c>
      <c r="L855">
        <v>7</v>
      </c>
      <c r="M855">
        <v>9</v>
      </c>
      <c r="N855">
        <v>7</v>
      </c>
      <c r="O855">
        <v>10</v>
      </c>
      <c r="P855">
        <v>7</v>
      </c>
      <c r="Q855">
        <v>8</v>
      </c>
      <c r="R855">
        <v>10</v>
      </c>
      <c r="S855">
        <v>9</v>
      </c>
      <c r="T855">
        <v>7</v>
      </c>
      <c r="U855">
        <v>7</v>
      </c>
      <c r="V855">
        <v>8</v>
      </c>
      <c r="W855">
        <v>6</v>
      </c>
      <c r="X855">
        <v>0</v>
      </c>
      <c r="Y855">
        <v>10</v>
      </c>
      <c r="Z855">
        <v>10</v>
      </c>
      <c r="AA855">
        <v>8</v>
      </c>
      <c r="AB855">
        <v>0</v>
      </c>
      <c r="AC855">
        <v>1</v>
      </c>
      <c r="AD855">
        <f>IF(Table13[[#This Row],[payment]]=1,1,0)</f>
        <v>1</v>
      </c>
      <c r="AE855">
        <f>IF(Table13[[#This Row],[payment]]=2,1,0)</f>
        <v>0</v>
      </c>
      <c r="AF855">
        <f>IF(Table13[[#This Row],[payment]]=3,1,0)</f>
        <v>0</v>
      </c>
      <c r="AG855">
        <v>5</v>
      </c>
      <c r="AH855">
        <f>IF(Table13[[#This Row],[method_payment]]=1,1,0)</f>
        <v>0</v>
      </c>
      <c r="AI855">
        <f>IF(Table13[[#This Row],[method_payment]]=2,1,0)</f>
        <v>0</v>
      </c>
      <c r="AJ855">
        <f>IF(Table13[[#This Row],[method_payment]]=3,1,0)</f>
        <v>0</v>
      </c>
      <c r="AK855">
        <f>IF(Table13[[#This Row],[method_payment]]=5,1,0)</f>
        <v>1</v>
      </c>
      <c r="AL855">
        <f>IF(Table13[[#This Row],[method_payment]]=6,1,0)</f>
        <v>0</v>
      </c>
      <c r="AM855" t="s">
        <v>16</v>
      </c>
      <c r="AN855" t="s">
        <v>15</v>
      </c>
      <c r="AO855">
        <v>1</v>
      </c>
      <c r="AP855" s="2">
        <v>232.56</v>
      </c>
      <c r="AQ855" s="3">
        <f>IF(AND(Table13[[#This Row],[Average_amount_spent_per_visit_last_3_months]]&gt;=1,Table13[[#This Row],[Average_amount_spent_per_visit_last_3_months]]&lt;=999),1,0)</f>
        <v>1</v>
      </c>
      <c r="AR855" s="3">
        <f>IF(AND(Table13[[#This Row],[Average_amount_spent_per_visit_last_3_months]]&gt;=1000,Table13[[#This Row],[Average_amount_spent_per_visit_last_3_months]]&lt;=6700),1,0)</f>
        <v>0</v>
      </c>
      <c r="AS855">
        <v>2</v>
      </c>
      <c r="AT855">
        <v>28</v>
      </c>
      <c r="AU855">
        <f>IF(AND(Table13[[#This Row],[Age]]&gt;=18,Table13[[#This Row],[Age]]&lt;=25),1,0)</f>
        <v>0</v>
      </c>
      <c r="AV855">
        <f>IF(AND(Table13[[#This Row],[Age]]&gt;=26,Table13[[#This Row],[Age]]&lt;=35),1,0)</f>
        <v>1</v>
      </c>
      <c r="AW855">
        <f>IF(AND(Table13[[#This Row],[Age]]&gt;=36,Table13[[#This Row],[Age]]&lt;=45),1,0)</f>
        <v>0</v>
      </c>
      <c r="AX855">
        <f>IF(AND(Table13[[#This Row],[Age]]&gt;=46,Table13[[#This Row],[Age]]&lt;=55),1,0)</f>
        <v>0</v>
      </c>
      <c r="AY855">
        <f>IF(AND(Table13[[#This Row],[Age]]&gt;=56,Table13[[#This Row],[Age]]&lt;=67),1,0)</f>
        <v>0</v>
      </c>
      <c r="AZ855" t="s">
        <v>24</v>
      </c>
      <c r="BA855">
        <f>IF(Table13[[#This Row],[Marital Status]]="Married",1,0)</f>
        <v>0</v>
      </c>
      <c r="BB855">
        <f>IF(Table13[[#This Row],[Marital Status]]="Single",1,0)</f>
        <v>1</v>
      </c>
      <c r="BC855" t="s">
        <v>27</v>
      </c>
      <c r="BD855">
        <f>IF(Table13[[#This Row],[gender]]="Male",1,0)</f>
        <v>1</v>
      </c>
      <c r="BE855">
        <f>IF(Table13[[#This Row],[gender]]="Female",1,0)</f>
        <v>0</v>
      </c>
      <c r="BF855" t="s">
        <v>23</v>
      </c>
      <c r="BG855">
        <f>IF(Table13[[#This Row],[Highest level of Education]]="Did not attend school",1,0)</f>
        <v>0</v>
      </c>
      <c r="BH855">
        <f>IF(Table13[[#This Row],[Highest level of Education]]="K12 completed",1,0)</f>
        <v>0</v>
      </c>
      <c r="BI855">
        <f>IF(Table13[[#This Row],[Highest level of Education]]="High School Completed",1,0)</f>
        <v>0</v>
      </c>
      <c r="BJ855">
        <f>IF(Table13[[#This Row],[Highest level of Education]]="Technical Diploma/Partially completed College",1,0)</f>
        <v>1</v>
      </c>
      <c r="BK855">
        <f>IF(Table13[[#This Row],[Highest level of Education]]="University/College Degree",1,0)</f>
        <v>0</v>
      </c>
      <c r="BL855">
        <f>IF(Table13[[#This Row],[Highest level of Education]]="Post-graduate education",1,0)</f>
        <v>0</v>
      </c>
      <c r="BM855">
        <v>0</v>
      </c>
      <c r="BN855">
        <v>1</v>
      </c>
      <c r="BO855">
        <v>2</v>
      </c>
      <c r="BP855">
        <f>IF(Table13[[#This Row],[Monthly_Income 1_5500 2_8000 3_11000 4_15000 5_20000 6_27000 7_35000 8_5000 9_51000 98_0]]=1,1,0)</f>
        <v>0</v>
      </c>
      <c r="BQ855">
        <f>IF(Table13[[#This Row],[Monthly_Income 1_5500 2_8000 3_11000 4_15000 5_20000 6_27000 7_35000 8_5000 9_51000 98_0]]=2,1,0)</f>
        <v>1</v>
      </c>
      <c r="BR855">
        <f>IF(Table13[[#This Row],[Monthly_Income 1_5500 2_8000 3_11000 4_15000 5_20000 6_27000 7_35000 8_5000 9_51000 98_0]]=3,1,0)</f>
        <v>0</v>
      </c>
      <c r="BS855">
        <f>IF(Table13[[#This Row],[Monthly_Income 1_5500 2_8000 3_11000 4_15000 5_20000 6_27000 7_35000 8_5000 9_51000 98_0]]=4,1,0)</f>
        <v>0</v>
      </c>
      <c r="BT855">
        <f>IF(Table13[[#This Row],[Monthly_Income 1_5500 2_8000 3_11000 4_15000 5_20000 6_27000 7_35000 8_5000 9_51000 98_0]]=5,1,0)</f>
        <v>0</v>
      </c>
      <c r="BU855">
        <f>IF(Table13[[#This Row],[Monthly_Income 1_5500 2_8000 3_11000 4_15000 5_20000 6_27000 7_35000 8_5000 9_51000 98_0]]=6,1,0)</f>
        <v>0</v>
      </c>
      <c r="BV855">
        <f>IF(Table13[[#This Row],[Monthly_Income 1_5500 2_8000 3_11000 4_15000 5_20000 6_27000 7_35000 8_5000 9_51000 98_0]]=7,1,0)</f>
        <v>0</v>
      </c>
      <c r="BW855">
        <f>IF(Table13[[#This Row],[Monthly_Income 1_5500 2_8000 3_11000 4_15000 5_20000 6_27000 7_35000 8_5000 9_51000 98_0]]=8,1,0)</f>
        <v>0</v>
      </c>
      <c r="BX855">
        <f>IF(Table13[[#This Row],[Monthly_Income 1_5500 2_8000 3_11000 4_15000 5_20000 6_27000 7_35000 8_5000 9_51000 98_0]]=9,1,0)</f>
        <v>0</v>
      </c>
      <c r="BY855">
        <f>IF(Table13[[#This Row],[Monthly_Income 1_5500 2_8000 3_11000 4_15000 5_20000 6_27000 7_35000 8_5000 9_51000 98_0]]=98,1,0)</f>
        <v>0</v>
      </c>
      <c r="BZ855">
        <v>7</v>
      </c>
      <c r="CA855">
        <f>IF(Table13[[#This Row],[Monthly_Household_Income]]=1,1,0)</f>
        <v>0</v>
      </c>
      <c r="CB855">
        <f>IF(Table13[[#This Row],[Monthly_Household_Income]]=2,1,0)</f>
        <v>0</v>
      </c>
      <c r="CC855">
        <f>IF(Table13[[#This Row],[Monthly_Household_Income]]=3,1,0)</f>
        <v>0</v>
      </c>
      <c r="CD855">
        <f>IF(Table13[[#This Row],[Monthly_Household_Income]]=4,1,0)</f>
        <v>0</v>
      </c>
      <c r="CE855">
        <f>IF(Table13[[#This Row],[Monthly_Household_Income]]=5,1,0)</f>
        <v>0</v>
      </c>
      <c r="CF855">
        <f>IF(Table13[[#This Row],[Monthly_Household_Income]]=6,1,0)</f>
        <v>0</v>
      </c>
      <c r="CG855">
        <f>IF(Table13[[#This Row],[Monthly_Household_Income]]=7,1,0)</f>
        <v>1</v>
      </c>
      <c r="CH855">
        <f>IF(Table13[[#This Row],[Monthly_Household_Income]]=8,1,0)</f>
        <v>0</v>
      </c>
      <c r="CI855">
        <f>IF(Table13[[#This Row],[Monthly_Household_Income]]=9,1,0)</f>
        <v>0</v>
      </c>
      <c r="CJ855">
        <f>IF(Table13[[#This Row],[Monthly_Household_Income]]=98,1,0)</f>
        <v>0</v>
      </c>
    </row>
    <row r="856" spans="1:88">
      <c r="A856">
        <v>3055</v>
      </c>
      <c r="B856" s="1">
        <v>43129</v>
      </c>
      <c r="C856" t="s">
        <v>31</v>
      </c>
      <c r="D856">
        <v>8</v>
      </c>
      <c r="E856">
        <v>7</v>
      </c>
      <c r="F856">
        <v>8</v>
      </c>
      <c r="G856">
        <v>7</v>
      </c>
      <c r="H856">
        <v>7</v>
      </c>
      <c r="I856">
        <v>5</v>
      </c>
      <c r="J856" t="s">
        <v>15</v>
      </c>
      <c r="K856">
        <v>9</v>
      </c>
      <c r="L856">
        <v>8</v>
      </c>
      <c r="M856">
        <v>7</v>
      </c>
      <c r="N856">
        <v>6</v>
      </c>
      <c r="O856">
        <v>6</v>
      </c>
      <c r="P856">
        <v>6</v>
      </c>
      <c r="Q856">
        <v>6</v>
      </c>
      <c r="R856">
        <v>6</v>
      </c>
      <c r="S856">
        <v>7</v>
      </c>
      <c r="T856">
        <v>8</v>
      </c>
      <c r="U856">
        <v>6</v>
      </c>
      <c r="V856">
        <v>7</v>
      </c>
      <c r="W856">
        <v>7</v>
      </c>
      <c r="X856">
        <v>0</v>
      </c>
      <c r="Y856">
        <v>6</v>
      </c>
      <c r="Z856">
        <v>7</v>
      </c>
      <c r="AA856">
        <v>7</v>
      </c>
      <c r="AB856">
        <v>6</v>
      </c>
      <c r="AC856">
        <v>1</v>
      </c>
      <c r="AD856">
        <f>IF(Table13[[#This Row],[payment]]=1,1,0)</f>
        <v>1</v>
      </c>
      <c r="AE856">
        <f>IF(Table13[[#This Row],[payment]]=2,1,0)</f>
        <v>0</v>
      </c>
      <c r="AF856">
        <f>IF(Table13[[#This Row],[payment]]=3,1,0)</f>
        <v>0</v>
      </c>
      <c r="AG856">
        <v>5</v>
      </c>
      <c r="AH856">
        <f>IF(Table13[[#This Row],[method_payment]]=1,1,0)</f>
        <v>0</v>
      </c>
      <c r="AI856">
        <f>IF(Table13[[#This Row],[method_payment]]=2,1,0)</f>
        <v>0</v>
      </c>
      <c r="AJ856">
        <f>IF(Table13[[#This Row],[method_payment]]=3,1,0)</f>
        <v>0</v>
      </c>
      <c r="AK856">
        <f>IF(Table13[[#This Row],[method_payment]]=5,1,0)</f>
        <v>1</v>
      </c>
      <c r="AL856">
        <f>IF(Table13[[#This Row],[method_payment]]=6,1,0)</f>
        <v>0</v>
      </c>
      <c r="AM856" t="s">
        <v>16</v>
      </c>
      <c r="AN856" t="s">
        <v>16</v>
      </c>
      <c r="AO856">
        <v>4</v>
      </c>
      <c r="AP856" s="2">
        <v>421.01</v>
      </c>
      <c r="AQ856" s="3">
        <f>IF(AND(Table13[[#This Row],[Average_amount_spent_per_visit_last_3_months]]&gt;=1,Table13[[#This Row],[Average_amount_spent_per_visit_last_3_months]]&lt;=999),1,0)</f>
        <v>1</v>
      </c>
      <c r="AR856" s="3">
        <f>IF(AND(Table13[[#This Row],[Average_amount_spent_per_visit_last_3_months]]&gt;=1000,Table13[[#This Row],[Average_amount_spent_per_visit_last_3_months]]&lt;=6700),1,0)</f>
        <v>0</v>
      </c>
      <c r="AS856">
        <v>3</v>
      </c>
      <c r="AT856">
        <v>41</v>
      </c>
      <c r="AU856">
        <f>IF(AND(Table13[[#This Row],[Age]]&gt;=18,Table13[[#This Row],[Age]]&lt;=25),1,0)</f>
        <v>0</v>
      </c>
      <c r="AV856">
        <f>IF(AND(Table13[[#This Row],[Age]]&gt;=26,Table13[[#This Row],[Age]]&lt;=35),1,0)</f>
        <v>0</v>
      </c>
      <c r="AW856">
        <f>IF(AND(Table13[[#This Row],[Age]]&gt;=36,Table13[[#This Row],[Age]]&lt;=45),1,0)</f>
        <v>1</v>
      </c>
      <c r="AX856">
        <f>IF(AND(Table13[[#This Row],[Age]]&gt;=46,Table13[[#This Row],[Age]]&lt;=55),1,0)</f>
        <v>0</v>
      </c>
      <c r="AY856">
        <f>IF(AND(Table13[[#This Row],[Age]]&gt;=56,Table13[[#This Row],[Age]]&lt;=67),1,0)</f>
        <v>0</v>
      </c>
      <c r="AZ856" t="s">
        <v>25</v>
      </c>
      <c r="BA856">
        <f>IF(Table13[[#This Row],[Marital Status]]="Married",1,0)</f>
        <v>1</v>
      </c>
      <c r="BB856">
        <f>IF(Table13[[#This Row],[Marital Status]]="Single",1,0)</f>
        <v>0</v>
      </c>
      <c r="BC856" t="s">
        <v>28</v>
      </c>
      <c r="BD856">
        <f>IF(Table13[[#This Row],[gender]]="Male",1,0)</f>
        <v>0</v>
      </c>
      <c r="BE856">
        <f>IF(Table13[[#This Row],[gender]]="Female",1,0)</f>
        <v>1</v>
      </c>
      <c r="BF856" t="s">
        <v>23</v>
      </c>
      <c r="BG856">
        <f>IF(Table13[[#This Row],[Highest level of Education]]="Did not attend school",1,0)</f>
        <v>0</v>
      </c>
      <c r="BH856">
        <f>IF(Table13[[#This Row],[Highest level of Education]]="K12 completed",1,0)</f>
        <v>0</v>
      </c>
      <c r="BI856">
        <f>IF(Table13[[#This Row],[Highest level of Education]]="High School Completed",1,0)</f>
        <v>0</v>
      </c>
      <c r="BJ856">
        <f>IF(Table13[[#This Row],[Highest level of Education]]="Technical Diploma/Partially completed College",1,0)</f>
        <v>1</v>
      </c>
      <c r="BK856">
        <f>IF(Table13[[#This Row],[Highest level of Education]]="University/College Degree",1,0)</f>
        <v>0</v>
      </c>
      <c r="BL856">
        <f>IF(Table13[[#This Row],[Highest level of Education]]="Post-graduate education",1,0)</f>
        <v>0</v>
      </c>
      <c r="BM856">
        <v>1</v>
      </c>
      <c r="BN856">
        <v>3</v>
      </c>
      <c r="BO856" t="s">
        <v>1</v>
      </c>
      <c r="BP856">
        <f>IF(Table13[[#This Row],[Monthly_Income 1_5500 2_8000 3_11000 4_15000 5_20000 6_27000 7_35000 8_5000 9_51000 98_0]]=1,1,0)</f>
        <v>0</v>
      </c>
      <c r="BQ856">
        <f>IF(Table13[[#This Row],[Monthly_Income 1_5500 2_8000 3_11000 4_15000 5_20000 6_27000 7_35000 8_5000 9_51000 98_0]]=2,1,0)</f>
        <v>0</v>
      </c>
      <c r="BR856">
        <f>IF(Table13[[#This Row],[Monthly_Income 1_5500 2_8000 3_11000 4_15000 5_20000 6_27000 7_35000 8_5000 9_51000 98_0]]=3,1,0)</f>
        <v>0</v>
      </c>
      <c r="BS856">
        <f>IF(Table13[[#This Row],[Monthly_Income 1_5500 2_8000 3_11000 4_15000 5_20000 6_27000 7_35000 8_5000 9_51000 98_0]]=4,1,0)</f>
        <v>0</v>
      </c>
      <c r="BT856">
        <f>IF(Table13[[#This Row],[Monthly_Income 1_5500 2_8000 3_11000 4_15000 5_20000 6_27000 7_35000 8_5000 9_51000 98_0]]=5,1,0)</f>
        <v>0</v>
      </c>
      <c r="BU856">
        <f>IF(Table13[[#This Row],[Monthly_Income 1_5500 2_8000 3_11000 4_15000 5_20000 6_27000 7_35000 8_5000 9_51000 98_0]]=6,1,0)</f>
        <v>0</v>
      </c>
      <c r="BV856">
        <f>IF(Table13[[#This Row],[Monthly_Income 1_5500 2_8000 3_11000 4_15000 5_20000 6_27000 7_35000 8_5000 9_51000 98_0]]=7,1,0)</f>
        <v>0</v>
      </c>
      <c r="BW856">
        <f>IF(Table13[[#This Row],[Monthly_Income 1_5500 2_8000 3_11000 4_15000 5_20000 6_27000 7_35000 8_5000 9_51000 98_0]]=8,1,0)</f>
        <v>0</v>
      </c>
      <c r="BX856">
        <f>IF(Table13[[#This Row],[Monthly_Income 1_5500 2_8000 3_11000 4_15000 5_20000 6_27000 7_35000 8_5000 9_51000 98_0]]=9,1,0)</f>
        <v>0</v>
      </c>
      <c r="BY856">
        <f>IF(Table13[[#This Row],[Monthly_Income 1_5500 2_8000 3_11000 4_15000 5_20000 6_27000 7_35000 8_5000 9_51000 98_0]]=98,1,0)</f>
        <v>0</v>
      </c>
      <c r="BZ856">
        <v>7</v>
      </c>
      <c r="CA856">
        <f>IF(Table13[[#This Row],[Monthly_Household_Income]]=1,1,0)</f>
        <v>0</v>
      </c>
      <c r="CB856">
        <f>IF(Table13[[#This Row],[Monthly_Household_Income]]=2,1,0)</f>
        <v>0</v>
      </c>
      <c r="CC856">
        <f>IF(Table13[[#This Row],[Monthly_Household_Income]]=3,1,0)</f>
        <v>0</v>
      </c>
      <c r="CD856">
        <f>IF(Table13[[#This Row],[Monthly_Household_Income]]=4,1,0)</f>
        <v>0</v>
      </c>
      <c r="CE856">
        <f>IF(Table13[[#This Row],[Monthly_Household_Income]]=5,1,0)</f>
        <v>0</v>
      </c>
      <c r="CF856">
        <f>IF(Table13[[#This Row],[Monthly_Household_Income]]=6,1,0)</f>
        <v>0</v>
      </c>
      <c r="CG856">
        <f>IF(Table13[[#This Row],[Monthly_Household_Income]]=7,1,0)</f>
        <v>1</v>
      </c>
      <c r="CH856">
        <f>IF(Table13[[#This Row],[Monthly_Household_Income]]=8,1,0)</f>
        <v>0</v>
      </c>
      <c r="CI856">
        <f>IF(Table13[[#This Row],[Monthly_Household_Income]]=9,1,0)</f>
        <v>0</v>
      </c>
      <c r="CJ856">
        <f>IF(Table13[[#This Row],[Monthly_Household_Income]]=98,1,0)</f>
        <v>0</v>
      </c>
    </row>
    <row r="857" spans="1:88">
      <c r="A857">
        <v>3057</v>
      </c>
      <c r="B857" s="1">
        <v>43191</v>
      </c>
      <c r="C857" t="s">
        <v>39</v>
      </c>
      <c r="D857">
        <v>9</v>
      </c>
      <c r="E857">
        <v>9</v>
      </c>
      <c r="F857">
        <v>7</v>
      </c>
      <c r="G857">
        <v>8</v>
      </c>
      <c r="H857">
        <v>7</v>
      </c>
      <c r="I857">
        <v>8</v>
      </c>
      <c r="J857" t="s">
        <v>16</v>
      </c>
      <c r="K857">
        <v>8</v>
      </c>
      <c r="L857">
        <v>7</v>
      </c>
      <c r="M857">
        <v>9</v>
      </c>
      <c r="N857">
        <v>9</v>
      </c>
      <c r="O857">
        <v>8</v>
      </c>
      <c r="P857">
        <v>9</v>
      </c>
      <c r="Q857">
        <v>7</v>
      </c>
      <c r="R857">
        <v>8</v>
      </c>
      <c r="S857">
        <v>7</v>
      </c>
      <c r="T857">
        <v>9</v>
      </c>
      <c r="U857">
        <v>8</v>
      </c>
      <c r="V857">
        <v>9</v>
      </c>
      <c r="W857">
        <v>7</v>
      </c>
      <c r="X857">
        <v>8</v>
      </c>
      <c r="Y857">
        <v>8</v>
      </c>
      <c r="Z857">
        <v>7</v>
      </c>
      <c r="AA857">
        <v>9</v>
      </c>
      <c r="AB857">
        <v>8</v>
      </c>
      <c r="AC857">
        <v>2</v>
      </c>
      <c r="AD857">
        <f>IF(Table13[[#This Row],[payment]]=1,1,0)</f>
        <v>0</v>
      </c>
      <c r="AE857">
        <f>IF(Table13[[#This Row],[payment]]=2,1,0)</f>
        <v>1</v>
      </c>
      <c r="AF857">
        <f>IF(Table13[[#This Row],[payment]]=3,1,0)</f>
        <v>0</v>
      </c>
      <c r="AG857">
        <v>5</v>
      </c>
      <c r="AH857">
        <f>IF(Table13[[#This Row],[method_payment]]=1,1,0)</f>
        <v>0</v>
      </c>
      <c r="AI857">
        <f>IF(Table13[[#This Row],[method_payment]]=2,1,0)</f>
        <v>0</v>
      </c>
      <c r="AJ857">
        <f>IF(Table13[[#This Row],[method_payment]]=3,1,0)</f>
        <v>0</v>
      </c>
      <c r="AK857">
        <f>IF(Table13[[#This Row],[method_payment]]=5,1,0)</f>
        <v>1</v>
      </c>
      <c r="AL857">
        <f>IF(Table13[[#This Row],[method_payment]]=6,1,0)</f>
        <v>0</v>
      </c>
      <c r="AM857" t="s">
        <v>16</v>
      </c>
      <c r="AN857" t="s">
        <v>16</v>
      </c>
      <c r="AO857">
        <v>1</v>
      </c>
      <c r="AP857" s="2">
        <v>533.37</v>
      </c>
      <c r="AQ857" s="3">
        <f>IF(AND(Table13[[#This Row],[Average_amount_spent_per_visit_last_3_months]]&gt;=1,Table13[[#This Row],[Average_amount_spent_per_visit_last_3_months]]&lt;=999),1,0)</f>
        <v>1</v>
      </c>
      <c r="AR857" s="3">
        <f>IF(AND(Table13[[#This Row],[Average_amount_spent_per_visit_last_3_months]]&gt;=1000,Table13[[#This Row],[Average_amount_spent_per_visit_last_3_months]]&lt;=6700),1,0)</f>
        <v>0</v>
      </c>
      <c r="AS857">
        <v>3</v>
      </c>
      <c r="AT857">
        <v>29</v>
      </c>
      <c r="AU857">
        <f>IF(AND(Table13[[#This Row],[Age]]&gt;=18,Table13[[#This Row],[Age]]&lt;=25),1,0)</f>
        <v>0</v>
      </c>
      <c r="AV857">
        <f>IF(AND(Table13[[#This Row],[Age]]&gt;=26,Table13[[#This Row],[Age]]&lt;=35),1,0)</f>
        <v>1</v>
      </c>
      <c r="AW857">
        <f>IF(AND(Table13[[#This Row],[Age]]&gt;=36,Table13[[#This Row],[Age]]&lt;=45),1,0)</f>
        <v>0</v>
      </c>
      <c r="AX857">
        <f>IF(AND(Table13[[#This Row],[Age]]&gt;=46,Table13[[#This Row],[Age]]&lt;=55),1,0)</f>
        <v>0</v>
      </c>
      <c r="AY857">
        <f>IF(AND(Table13[[#This Row],[Age]]&gt;=56,Table13[[#This Row],[Age]]&lt;=67),1,0)</f>
        <v>0</v>
      </c>
      <c r="AZ857" t="s">
        <v>25</v>
      </c>
      <c r="BA857">
        <f>IF(Table13[[#This Row],[Marital Status]]="Married",1,0)</f>
        <v>1</v>
      </c>
      <c r="BB857">
        <f>IF(Table13[[#This Row],[Marital Status]]="Single",1,0)</f>
        <v>0</v>
      </c>
      <c r="BC857" t="s">
        <v>27</v>
      </c>
      <c r="BD857">
        <f>IF(Table13[[#This Row],[gender]]="Male",1,0)</f>
        <v>1</v>
      </c>
      <c r="BE857">
        <f>IF(Table13[[#This Row],[gender]]="Female",1,0)</f>
        <v>0</v>
      </c>
      <c r="BF857" t="s">
        <v>19</v>
      </c>
      <c r="BG857">
        <f>IF(Table13[[#This Row],[Highest level of Education]]="Did not attend school",1,0)</f>
        <v>0</v>
      </c>
      <c r="BH857">
        <f>IF(Table13[[#This Row],[Highest level of Education]]="K12 completed",1,0)</f>
        <v>0</v>
      </c>
      <c r="BI857">
        <f>IF(Table13[[#This Row],[Highest level of Education]]="High School Completed",1,0)</f>
        <v>0</v>
      </c>
      <c r="BJ857">
        <f>IF(Table13[[#This Row],[Highest level of Education]]="Technical Diploma/Partially completed College",1,0)</f>
        <v>0</v>
      </c>
      <c r="BK857">
        <f>IF(Table13[[#This Row],[Highest level of Education]]="University/College Degree",1,0)</f>
        <v>1</v>
      </c>
      <c r="BL857">
        <f>IF(Table13[[#This Row],[Highest level of Education]]="Post-graduate education",1,0)</f>
        <v>0</v>
      </c>
      <c r="BM857">
        <v>2</v>
      </c>
      <c r="BN857">
        <v>1</v>
      </c>
      <c r="BO857">
        <v>4</v>
      </c>
      <c r="BP857">
        <f>IF(Table13[[#This Row],[Monthly_Income 1_5500 2_8000 3_11000 4_15000 5_20000 6_27000 7_35000 8_5000 9_51000 98_0]]=1,1,0)</f>
        <v>0</v>
      </c>
      <c r="BQ857">
        <f>IF(Table13[[#This Row],[Monthly_Income 1_5500 2_8000 3_11000 4_15000 5_20000 6_27000 7_35000 8_5000 9_51000 98_0]]=2,1,0)</f>
        <v>0</v>
      </c>
      <c r="BR857">
        <f>IF(Table13[[#This Row],[Monthly_Income 1_5500 2_8000 3_11000 4_15000 5_20000 6_27000 7_35000 8_5000 9_51000 98_0]]=3,1,0)</f>
        <v>0</v>
      </c>
      <c r="BS857">
        <f>IF(Table13[[#This Row],[Monthly_Income 1_5500 2_8000 3_11000 4_15000 5_20000 6_27000 7_35000 8_5000 9_51000 98_0]]=4,1,0)</f>
        <v>1</v>
      </c>
      <c r="BT857">
        <f>IF(Table13[[#This Row],[Monthly_Income 1_5500 2_8000 3_11000 4_15000 5_20000 6_27000 7_35000 8_5000 9_51000 98_0]]=5,1,0)</f>
        <v>0</v>
      </c>
      <c r="BU857">
        <f>IF(Table13[[#This Row],[Monthly_Income 1_5500 2_8000 3_11000 4_15000 5_20000 6_27000 7_35000 8_5000 9_51000 98_0]]=6,1,0)</f>
        <v>0</v>
      </c>
      <c r="BV857">
        <f>IF(Table13[[#This Row],[Monthly_Income 1_5500 2_8000 3_11000 4_15000 5_20000 6_27000 7_35000 8_5000 9_51000 98_0]]=7,1,0)</f>
        <v>0</v>
      </c>
      <c r="BW857">
        <f>IF(Table13[[#This Row],[Monthly_Income 1_5500 2_8000 3_11000 4_15000 5_20000 6_27000 7_35000 8_5000 9_51000 98_0]]=8,1,0)</f>
        <v>0</v>
      </c>
      <c r="BX857">
        <f>IF(Table13[[#This Row],[Monthly_Income 1_5500 2_8000 3_11000 4_15000 5_20000 6_27000 7_35000 8_5000 9_51000 98_0]]=9,1,0)</f>
        <v>0</v>
      </c>
      <c r="BY857">
        <f>IF(Table13[[#This Row],[Monthly_Income 1_5500 2_8000 3_11000 4_15000 5_20000 6_27000 7_35000 8_5000 9_51000 98_0]]=98,1,0)</f>
        <v>0</v>
      </c>
      <c r="BZ857">
        <v>7</v>
      </c>
      <c r="CA857">
        <f>IF(Table13[[#This Row],[Monthly_Household_Income]]=1,1,0)</f>
        <v>0</v>
      </c>
      <c r="CB857">
        <f>IF(Table13[[#This Row],[Monthly_Household_Income]]=2,1,0)</f>
        <v>0</v>
      </c>
      <c r="CC857">
        <f>IF(Table13[[#This Row],[Monthly_Household_Income]]=3,1,0)</f>
        <v>0</v>
      </c>
      <c r="CD857">
        <f>IF(Table13[[#This Row],[Monthly_Household_Income]]=4,1,0)</f>
        <v>0</v>
      </c>
      <c r="CE857">
        <f>IF(Table13[[#This Row],[Monthly_Household_Income]]=5,1,0)</f>
        <v>0</v>
      </c>
      <c r="CF857">
        <f>IF(Table13[[#This Row],[Monthly_Household_Income]]=6,1,0)</f>
        <v>0</v>
      </c>
      <c r="CG857">
        <f>IF(Table13[[#This Row],[Monthly_Household_Income]]=7,1,0)</f>
        <v>1</v>
      </c>
      <c r="CH857">
        <f>IF(Table13[[#This Row],[Monthly_Household_Income]]=8,1,0)</f>
        <v>0</v>
      </c>
      <c r="CI857">
        <f>IF(Table13[[#This Row],[Monthly_Household_Income]]=9,1,0)</f>
        <v>0</v>
      </c>
      <c r="CJ857">
        <f>IF(Table13[[#This Row],[Monthly_Household_Income]]=98,1,0)</f>
        <v>0</v>
      </c>
    </row>
    <row r="858" spans="1:88">
      <c r="A858">
        <v>3062</v>
      </c>
      <c r="B858" s="1">
        <v>43162</v>
      </c>
      <c r="C858" t="s">
        <v>11</v>
      </c>
      <c r="D858">
        <v>8</v>
      </c>
      <c r="E858">
        <v>7</v>
      </c>
      <c r="F858">
        <v>9</v>
      </c>
      <c r="G858">
        <v>7</v>
      </c>
      <c r="H858">
        <v>7</v>
      </c>
      <c r="I858">
        <v>6</v>
      </c>
      <c r="J858" t="s">
        <v>15</v>
      </c>
      <c r="K858">
        <v>8</v>
      </c>
      <c r="L858">
        <v>6</v>
      </c>
      <c r="M858">
        <v>6</v>
      </c>
      <c r="N858">
        <v>7</v>
      </c>
      <c r="O858">
        <v>9</v>
      </c>
      <c r="P858">
        <v>10</v>
      </c>
      <c r="Q858">
        <v>8</v>
      </c>
      <c r="R858">
        <v>9</v>
      </c>
      <c r="S858">
        <v>9</v>
      </c>
      <c r="T858">
        <v>8</v>
      </c>
      <c r="U858">
        <v>8</v>
      </c>
      <c r="V858">
        <v>6</v>
      </c>
      <c r="W858">
        <v>7</v>
      </c>
      <c r="X858">
        <v>8</v>
      </c>
      <c r="Y858">
        <v>8</v>
      </c>
      <c r="Z858">
        <v>6</v>
      </c>
      <c r="AA858">
        <v>7</v>
      </c>
      <c r="AB858">
        <v>7</v>
      </c>
      <c r="AC858">
        <v>2</v>
      </c>
      <c r="AD858">
        <f>IF(Table13[[#This Row],[payment]]=1,1,0)</f>
        <v>0</v>
      </c>
      <c r="AE858">
        <f>IF(Table13[[#This Row],[payment]]=2,1,0)</f>
        <v>1</v>
      </c>
      <c r="AF858">
        <f>IF(Table13[[#This Row],[payment]]=3,1,0)</f>
        <v>0</v>
      </c>
      <c r="AG858">
        <v>6</v>
      </c>
      <c r="AH858">
        <f>IF(Table13[[#This Row],[method_payment]]=1,1,0)</f>
        <v>0</v>
      </c>
      <c r="AI858">
        <f>IF(Table13[[#This Row],[method_payment]]=2,1,0)</f>
        <v>0</v>
      </c>
      <c r="AJ858">
        <f>IF(Table13[[#This Row],[method_payment]]=3,1,0)</f>
        <v>0</v>
      </c>
      <c r="AK858">
        <f>IF(Table13[[#This Row],[method_payment]]=5,1,0)</f>
        <v>0</v>
      </c>
      <c r="AL858">
        <f>IF(Table13[[#This Row],[method_payment]]=6,1,0)</f>
        <v>1</v>
      </c>
      <c r="AM858" t="s">
        <v>16</v>
      </c>
      <c r="AN858" t="s">
        <v>15</v>
      </c>
      <c r="AO858">
        <v>3</v>
      </c>
      <c r="AP858" s="2">
        <v>275.18</v>
      </c>
      <c r="AQ858" s="3">
        <f>IF(AND(Table13[[#This Row],[Average_amount_spent_per_visit_last_3_months]]&gt;=1,Table13[[#This Row],[Average_amount_spent_per_visit_last_3_months]]&lt;=999),1,0)</f>
        <v>1</v>
      </c>
      <c r="AR858" s="3">
        <f>IF(AND(Table13[[#This Row],[Average_amount_spent_per_visit_last_3_months]]&gt;=1000,Table13[[#This Row],[Average_amount_spent_per_visit_last_3_months]]&lt;=6700),1,0)</f>
        <v>0</v>
      </c>
      <c r="AS858">
        <v>3</v>
      </c>
      <c r="AT858">
        <v>34</v>
      </c>
      <c r="AU858">
        <f>IF(AND(Table13[[#This Row],[Age]]&gt;=18,Table13[[#This Row],[Age]]&lt;=25),1,0)</f>
        <v>0</v>
      </c>
      <c r="AV858">
        <f>IF(AND(Table13[[#This Row],[Age]]&gt;=26,Table13[[#This Row],[Age]]&lt;=35),1,0)</f>
        <v>1</v>
      </c>
      <c r="AW858">
        <f>IF(AND(Table13[[#This Row],[Age]]&gt;=36,Table13[[#This Row],[Age]]&lt;=45),1,0)</f>
        <v>0</v>
      </c>
      <c r="AX858">
        <f>IF(AND(Table13[[#This Row],[Age]]&gt;=46,Table13[[#This Row],[Age]]&lt;=55),1,0)</f>
        <v>0</v>
      </c>
      <c r="AY858">
        <f>IF(AND(Table13[[#This Row],[Age]]&gt;=56,Table13[[#This Row],[Age]]&lt;=67),1,0)</f>
        <v>0</v>
      </c>
      <c r="AZ858" t="s">
        <v>24</v>
      </c>
      <c r="BA858">
        <f>IF(Table13[[#This Row],[Marital Status]]="Married",1,0)</f>
        <v>0</v>
      </c>
      <c r="BB858">
        <f>IF(Table13[[#This Row],[Marital Status]]="Single",1,0)</f>
        <v>1</v>
      </c>
      <c r="BC858" t="s">
        <v>28</v>
      </c>
      <c r="BD858">
        <f>IF(Table13[[#This Row],[gender]]="Male",1,0)</f>
        <v>0</v>
      </c>
      <c r="BE858">
        <f>IF(Table13[[#This Row],[gender]]="Female",1,0)</f>
        <v>1</v>
      </c>
      <c r="BF858" t="s">
        <v>23</v>
      </c>
      <c r="BG858">
        <f>IF(Table13[[#This Row],[Highest level of Education]]="Did not attend school",1,0)</f>
        <v>0</v>
      </c>
      <c r="BH858">
        <f>IF(Table13[[#This Row],[Highest level of Education]]="K12 completed",1,0)</f>
        <v>0</v>
      </c>
      <c r="BI858">
        <f>IF(Table13[[#This Row],[Highest level of Education]]="High School Completed",1,0)</f>
        <v>0</v>
      </c>
      <c r="BJ858">
        <f>IF(Table13[[#This Row],[Highest level of Education]]="Technical Diploma/Partially completed College",1,0)</f>
        <v>1</v>
      </c>
      <c r="BK858">
        <f>IF(Table13[[#This Row],[Highest level of Education]]="University/College Degree",1,0)</f>
        <v>0</v>
      </c>
      <c r="BL858">
        <f>IF(Table13[[#This Row],[Highest level of Education]]="Post-graduate education",1,0)</f>
        <v>0</v>
      </c>
      <c r="BM858">
        <v>0</v>
      </c>
      <c r="BN858">
        <v>1</v>
      </c>
      <c r="BO858">
        <v>2</v>
      </c>
      <c r="BP858">
        <f>IF(Table13[[#This Row],[Monthly_Income 1_5500 2_8000 3_11000 4_15000 5_20000 6_27000 7_35000 8_5000 9_51000 98_0]]=1,1,0)</f>
        <v>0</v>
      </c>
      <c r="BQ858">
        <f>IF(Table13[[#This Row],[Monthly_Income 1_5500 2_8000 3_11000 4_15000 5_20000 6_27000 7_35000 8_5000 9_51000 98_0]]=2,1,0)</f>
        <v>1</v>
      </c>
      <c r="BR858">
        <f>IF(Table13[[#This Row],[Monthly_Income 1_5500 2_8000 3_11000 4_15000 5_20000 6_27000 7_35000 8_5000 9_51000 98_0]]=3,1,0)</f>
        <v>0</v>
      </c>
      <c r="BS858">
        <f>IF(Table13[[#This Row],[Monthly_Income 1_5500 2_8000 3_11000 4_15000 5_20000 6_27000 7_35000 8_5000 9_51000 98_0]]=4,1,0)</f>
        <v>0</v>
      </c>
      <c r="BT858">
        <f>IF(Table13[[#This Row],[Monthly_Income 1_5500 2_8000 3_11000 4_15000 5_20000 6_27000 7_35000 8_5000 9_51000 98_0]]=5,1,0)</f>
        <v>0</v>
      </c>
      <c r="BU858">
        <f>IF(Table13[[#This Row],[Monthly_Income 1_5500 2_8000 3_11000 4_15000 5_20000 6_27000 7_35000 8_5000 9_51000 98_0]]=6,1,0)</f>
        <v>0</v>
      </c>
      <c r="BV858">
        <f>IF(Table13[[#This Row],[Monthly_Income 1_5500 2_8000 3_11000 4_15000 5_20000 6_27000 7_35000 8_5000 9_51000 98_0]]=7,1,0)</f>
        <v>0</v>
      </c>
      <c r="BW858">
        <f>IF(Table13[[#This Row],[Monthly_Income 1_5500 2_8000 3_11000 4_15000 5_20000 6_27000 7_35000 8_5000 9_51000 98_0]]=8,1,0)</f>
        <v>0</v>
      </c>
      <c r="BX858">
        <f>IF(Table13[[#This Row],[Monthly_Income 1_5500 2_8000 3_11000 4_15000 5_20000 6_27000 7_35000 8_5000 9_51000 98_0]]=9,1,0)</f>
        <v>0</v>
      </c>
      <c r="BY858">
        <f>IF(Table13[[#This Row],[Monthly_Income 1_5500 2_8000 3_11000 4_15000 5_20000 6_27000 7_35000 8_5000 9_51000 98_0]]=98,1,0)</f>
        <v>0</v>
      </c>
      <c r="BZ858">
        <v>4</v>
      </c>
      <c r="CA858">
        <f>IF(Table13[[#This Row],[Monthly_Household_Income]]=1,1,0)</f>
        <v>0</v>
      </c>
      <c r="CB858">
        <f>IF(Table13[[#This Row],[Monthly_Household_Income]]=2,1,0)</f>
        <v>0</v>
      </c>
      <c r="CC858">
        <f>IF(Table13[[#This Row],[Monthly_Household_Income]]=3,1,0)</f>
        <v>0</v>
      </c>
      <c r="CD858">
        <f>IF(Table13[[#This Row],[Monthly_Household_Income]]=4,1,0)</f>
        <v>1</v>
      </c>
      <c r="CE858">
        <f>IF(Table13[[#This Row],[Monthly_Household_Income]]=5,1,0)</f>
        <v>0</v>
      </c>
      <c r="CF858">
        <f>IF(Table13[[#This Row],[Monthly_Household_Income]]=6,1,0)</f>
        <v>0</v>
      </c>
      <c r="CG858">
        <f>IF(Table13[[#This Row],[Monthly_Household_Income]]=7,1,0)</f>
        <v>0</v>
      </c>
      <c r="CH858">
        <f>IF(Table13[[#This Row],[Monthly_Household_Income]]=8,1,0)</f>
        <v>0</v>
      </c>
      <c r="CI858">
        <f>IF(Table13[[#This Row],[Monthly_Household_Income]]=9,1,0)</f>
        <v>0</v>
      </c>
      <c r="CJ858">
        <f>IF(Table13[[#This Row],[Monthly_Household_Income]]=98,1,0)</f>
        <v>0</v>
      </c>
    </row>
    <row r="859" spans="1:88">
      <c r="A859">
        <v>3066</v>
      </c>
      <c r="B859" s="1">
        <v>42967</v>
      </c>
      <c r="C859" t="s">
        <v>31</v>
      </c>
      <c r="D859">
        <v>8</v>
      </c>
      <c r="E859">
        <v>7</v>
      </c>
      <c r="F859">
        <v>7</v>
      </c>
      <c r="G859">
        <v>7</v>
      </c>
      <c r="H859">
        <v>7</v>
      </c>
      <c r="I859">
        <v>7</v>
      </c>
      <c r="J859" t="s">
        <v>15</v>
      </c>
      <c r="K859">
        <v>8</v>
      </c>
      <c r="L859">
        <v>7</v>
      </c>
      <c r="M859">
        <v>7</v>
      </c>
      <c r="N859">
        <v>8</v>
      </c>
      <c r="O859">
        <v>8</v>
      </c>
      <c r="P859">
        <v>7</v>
      </c>
      <c r="Q859">
        <v>9</v>
      </c>
      <c r="R859">
        <v>6</v>
      </c>
      <c r="S859">
        <v>7</v>
      </c>
      <c r="T859">
        <v>8</v>
      </c>
      <c r="U859">
        <v>7</v>
      </c>
      <c r="V859">
        <v>9</v>
      </c>
      <c r="W859">
        <v>8</v>
      </c>
      <c r="X859">
        <v>7</v>
      </c>
      <c r="Y859">
        <v>9</v>
      </c>
      <c r="Z859">
        <v>9</v>
      </c>
      <c r="AA859">
        <v>8</v>
      </c>
      <c r="AB859">
        <v>7</v>
      </c>
      <c r="AC859">
        <v>1</v>
      </c>
      <c r="AD859">
        <f>IF(Table13[[#This Row],[payment]]=1,1,0)</f>
        <v>1</v>
      </c>
      <c r="AE859">
        <f>IF(Table13[[#This Row],[payment]]=2,1,0)</f>
        <v>0</v>
      </c>
      <c r="AF859">
        <f>IF(Table13[[#This Row],[payment]]=3,1,0)</f>
        <v>0</v>
      </c>
      <c r="AG859">
        <v>6</v>
      </c>
      <c r="AH859">
        <f>IF(Table13[[#This Row],[method_payment]]=1,1,0)</f>
        <v>0</v>
      </c>
      <c r="AI859">
        <f>IF(Table13[[#This Row],[method_payment]]=2,1,0)</f>
        <v>0</v>
      </c>
      <c r="AJ859">
        <f>IF(Table13[[#This Row],[method_payment]]=3,1,0)</f>
        <v>0</v>
      </c>
      <c r="AK859">
        <f>IF(Table13[[#This Row],[method_payment]]=5,1,0)</f>
        <v>0</v>
      </c>
      <c r="AL859">
        <f>IF(Table13[[#This Row],[method_payment]]=6,1,0)</f>
        <v>1</v>
      </c>
      <c r="AM859" t="s">
        <v>16</v>
      </c>
      <c r="AN859" t="s">
        <v>16</v>
      </c>
      <c r="AO859">
        <v>4</v>
      </c>
      <c r="AP859" s="2">
        <v>275.20999999999998</v>
      </c>
      <c r="AQ859" s="3">
        <f>IF(AND(Table13[[#This Row],[Average_amount_spent_per_visit_last_3_months]]&gt;=1,Table13[[#This Row],[Average_amount_spent_per_visit_last_3_months]]&lt;=999),1,0)</f>
        <v>1</v>
      </c>
      <c r="AR859" s="3">
        <f>IF(AND(Table13[[#This Row],[Average_amount_spent_per_visit_last_3_months]]&gt;=1000,Table13[[#This Row],[Average_amount_spent_per_visit_last_3_months]]&lt;=6700),1,0)</f>
        <v>0</v>
      </c>
      <c r="AS859">
        <v>3</v>
      </c>
      <c r="AT859">
        <v>21</v>
      </c>
      <c r="AU859">
        <f>IF(AND(Table13[[#This Row],[Age]]&gt;=18,Table13[[#This Row],[Age]]&lt;=25),1,0)</f>
        <v>1</v>
      </c>
      <c r="AV859">
        <f>IF(AND(Table13[[#This Row],[Age]]&gt;=26,Table13[[#This Row],[Age]]&lt;=35),1,0)</f>
        <v>0</v>
      </c>
      <c r="AW859">
        <f>IF(AND(Table13[[#This Row],[Age]]&gt;=36,Table13[[#This Row],[Age]]&lt;=45),1,0)</f>
        <v>0</v>
      </c>
      <c r="AX859">
        <f>IF(AND(Table13[[#This Row],[Age]]&gt;=46,Table13[[#This Row],[Age]]&lt;=55),1,0)</f>
        <v>0</v>
      </c>
      <c r="AY859">
        <f>IF(AND(Table13[[#This Row],[Age]]&gt;=56,Table13[[#This Row],[Age]]&lt;=67),1,0)</f>
        <v>0</v>
      </c>
      <c r="AZ859" t="s">
        <v>24</v>
      </c>
      <c r="BA859">
        <f>IF(Table13[[#This Row],[Marital Status]]="Married",1,0)</f>
        <v>0</v>
      </c>
      <c r="BB859">
        <f>IF(Table13[[#This Row],[Marital Status]]="Single",1,0)</f>
        <v>1</v>
      </c>
      <c r="BC859" t="s">
        <v>27</v>
      </c>
      <c r="BD859">
        <f>IF(Table13[[#This Row],[gender]]="Male",1,0)</f>
        <v>1</v>
      </c>
      <c r="BE859">
        <f>IF(Table13[[#This Row],[gender]]="Female",1,0)</f>
        <v>0</v>
      </c>
      <c r="BF859" t="s">
        <v>23</v>
      </c>
      <c r="BG859">
        <f>IF(Table13[[#This Row],[Highest level of Education]]="Did not attend school",1,0)</f>
        <v>0</v>
      </c>
      <c r="BH859">
        <f>IF(Table13[[#This Row],[Highest level of Education]]="K12 completed",1,0)</f>
        <v>0</v>
      </c>
      <c r="BI859">
        <f>IF(Table13[[#This Row],[Highest level of Education]]="High School Completed",1,0)</f>
        <v>0</v>
      </c>
      <c r="BJ859">
        <f>IF(Table13[[#This Row],[Highest level of Education]]="Technical Diploma/Partially completed College",1,0)</f>
        <v>1</v>
      </c>
      <c r="BK859">
        <f>IF(Table13[[#This Row],[Highest level of Education]]="University/College Degree",1,0)</f>
        <v>0</v>
      </c>
      <c r="BL859">
        <f>IF(Table13[[#This Row],[Highest level of Education]]="Post-graduate education",1,0)</f>
        <v>0</v>
      </c>
      <c r="BM859">
        <v>0</v>
      </c>
      <c r="BN859">
        <v>1</v>
      </c>
      <c r="BO859">
        <v>2</v>
      </c>
      <c r="BP859">
        <f>IF(Table13[[#This Row],[Monthly_Income 1_5500 2_8000 3_11000 4_15000 5_20000 6_27000 7_35000 8_5000 9_51000 98_0]]=1,1,0)</f>
        <v>0</v>
      </c>
      <c r="BQ859">
        <f>IF(Table13[[#This Row],[Monthly_Income 1_5500 2_8000 3_11000 4_15000 5_20000 6_27000 7_35000 8_5000 9_51000 98_0]]=2,1,0)</f>
        <v>1</v>
      </c>
      <c r="BR859">
        <f>IF(Table13[[#This Row],[Monthly_Income 1_5500 2_8000 3_11000 4_15000 5_20000 6_27000 7_35000 8_5000 9_51000 98_0]]=3,1,0)</f>
        <v>0</v>
      </c>
      <c r="BS859">
        <f>IF(Table13[[#This Row],[Monthly_Income 1_5500 2_8000 3_11000 4_15000 5_20000 6_27000 7_35000 8_5000 9_51000 98_0]]=4,1,0)</f>
        <v>0</v>
      </c>
      <c r="BT859">
        <f>IF(Table13[[#This Row],[Monthly_Income 1_5500 2_8000 3_11000 4_15000 5_20000 6_27000 7_35000 8_5000 9_51000 98_0]]=5,1,0)</f>
        <v>0</v>
      </c>
      <c r="BU859">
        <f>IF(Table13[[#This Row],[Monthly_Income 1_5500 2_8000 3_11000 4_15000 5_20000 6_27000 7_35000 8_5000 9_51000 98_0]]=6,1,0)</f>
        <v>0</v>
      </c>
      <c r="BV859">
        <f>IF(Table13[[#This Row],[Monthly_Income 1_5500 2_8000 3_11000 4_15000 5_20000 6_27000 7_35000 8_5000 9_51000 98_0]]=7,1,0)</f>
        <v>0</v>
      </c>
      <c r="BW859">
        <f>IF(Table13[[#This Row],[Monthly_Income 1_5500 2_8000 3_11000 4_15000 5_20000 6_27000 7_35000 8_5000 9_51000 98_0]]=8,1,0)</f>
        <v>0</v>
      </c>
      <c r="BX859">
        <f>IF(Table13[[#This Row],[Monthly_Income 1_5500 2_8000 3_11000 4_15000 5_20000 6_27000 7_35000 8_5000 9_51000 98_0]]=9,1,0)</f>
        <v>0</v>
      </c>
      <c r="BY859">
        <f>IF(Table13[[#This Row],[Monthly_Income 1_5500 2_8000 3_11000 4_15000 5_20000 6_27000 7_35000 8_5000 9_51000 98_0]]=98,1,0)</f>
        <v>0</v>
      </c>
      <c r="BZ859">
        <v>3</v>
      </c>
      <c r="CA859">
        <f>IF(Table13[[#This Row],[Monthly_Household_Income]]=1,1,0)</f>
        <v>0</v>
      </c>
      <c r="CB859">
        <f>IF(Table13[[#This Row],[Monthly_Household_Income]]=2,1,0)</f>
        <v>0</v>
      </c>
      <c r="CC859">
        <f>IF(Table13[[#This Row],[Monthly_Household_Income]]=3,1,0)</f>
        <v>1</v>
      </c>
      <c r="CD859">
        <f>IF(Table13[[#This Row],[Monthly_Household_Income]]=4,1,0)</f>
        <v>0</v>
      </c>
      <c r="CE859">
        <f>IF(Table13[[#This Row],[Monthly_Household_Income]]=5,1,0)</f>
        <v>0</v>
      </c>
      <c r="CF859">
        <f>IF(Table13[[#This Row],[Monthly_Household_Income]]=6,1,0)</f>
        <v>0</v>
      </c>
      <c r="CG859">
        <f>IF(Table13[[#This Row],[Monthly_Household_Income]]=7,1,0)</f>
        <v>0</v>
      </c>
      <c r="CH859">
        <f>IF(Table13[[#This Row],[Monthly_Household_Income]]=8,1,0)</f>
        <v>0</v>
      </c>
      <c r="CI859">
        <f>IF(Table13[[#This Row],[Monthly_Household_Income]]=9,1,0)</f>
        <v>0</v>
      </c>
      <c r="CJ859">
        <f>IF(Table13[[#This Row],[Monthly_Household_Income]]=98,1,0)</f>
        <v>0</v>
      </c>
    </row>
    <row r="860" spans="1:88">
      <c r="A860">
        <v>3070</v>
      </c>
      <c r="B860" s="1">
        <v>43004</v>
      </c>
      <c r="C860" t="s">
        <v>35</v>
      </c>
      <c r="D860">
        <v>10</v>
      </c>
      <c r="E860">
        <v>8</v>
      </c>
      <c r="F860">
        <v>9</v>
      </c>
      <c r="G860">
        <v>10</v>
      </c>
      <c r="H860">
        <v>10</v>
      </c>
      <c r="I860">
        <v>9</v>
      </c>
      <c r="J860" t="s">
        <v>16</v>
      </c>
      <c r="K860">
        <v>10</v>
      </c>
      <c r="L860">
        <v>10</v>
      </c>
      <c r="M860">
        <v>8</v>
      </c>
      <c r="N860">
        <v>10</v>
      </c>
      <c r="O860">
        <v>7</v>
      </c>
      <c r="P860">
        <v>10</v>
      </c>
      <c r="Q860">
        <v>8</v>
      </c>
      <c r="R860">
        <v>7</v>
      </c>
      <c r="S860">
        <v>10</v>
      </c>
      <c r="T860">
        <v>10</v>
      </c>
      <c r="U860">
        <v>8</v>
      </c>
      <c r="V860">
        <v>8</v>
      </c>
      <c r="W860">
        <v>7</v>
      </c>
      <c r="X860">
        <v>7</v>
      </c>
      <c r="Y860">
        <v>10</v>
      </c>
      <c r="Z860">
        <v>10</v>
      </c>
      <c r="AA860">
        <v>9</v>
      </c>
      <c r="AB860">
        <v>8</v>
      </c>
      <c r="AC860">
        <v>3</v>
      </c>
      <c r="AD860">
        <f>IF(Table13[[#This Row],[payment]]=1,1,0)</f>
        <v>0</v>
      </c>
      <c r="AE860">
        <f>IF(Table13[[#This Row],[payment]]=2,1,0)</f>
        <v>0</v>
      </c>
      <c r="AF860">
        <f>IF(Table13[[#This Row],[payment]]=3,1,0)</f>
        <v>1</v>
      </c>
      <c r="AG860">
        <v>1</v>
      </c>
      <c r="AH860">
        <f>IF(Table13[[#This Row],[method_payment]]=1,1,0)</f>
        <v>1</v>
      </c>
      <c r="AI860">
        <f>IF(Table13[[#This Row],[method_payment]]=2,1,0)</f>
        <v>0</v>
      </c>
      <c r="AJ860">
        <f>IF(Table13[[#This Row],[method_payment]]=3,1,0)</f>
        <v>0</v>
      </c>
      <c r="AK860">
        <f>IF(Table13[[#This Row],[method_payment]]=5,1,0)</f>
        <v>0</v>
      </c>
      <c r="AL860">
        <f>IF(Table13[[#This Row],[method_payment]]=6,1,0)</f>
        <v>0</v>
      </c>
      <c r="AM860" t="s">
        <v>16</v>
      </c>
      <c r="AN860" t="s">
        <v>16</v>
      </c>
      <c r="AO860">
        <v>1</v>
      </c>
      <c r="AP860" s="2">
        <v>340.11</v>
      </c>
      <c r="AQ860" s="3">
        <f>IF(AND(Table13[[#This Row],[Average_amount_spent_per_visit_last_3_months]]&gt;=1,Table13[[#This Row],[Average_amount_spent_per_visit_last_3_months]]&lt;=999),1,0)</f>
        <v>1</v>
      </c>
      <c r="AR860" s="3">
        <f>IF(AND(Table13[[#This Row],[Average_amount_spent_per_visit_last_3_months]]&gt;=1000,Table13[[#This Row],[Average_amount_spent_per_visit_last_3_months]]&lt;=6700),1,0)</f>
        <v>0</v>
      </c>
      <c r="AS860">
        <v>1</v>
      </c>
      <c r="AT860">
        <v>23</v>
      </c>
      <c r="AU860">
        <f>IF(AND(Table13[[#This Row],[Age]]&gt;=18,Table13[[#This Row],[Age]]&lt;=25),1,0)</f>
        <v>1</v>
      </c>
      <c r="AV860">
        <f>IF(AND(Table13[[#This Row],[Age]]&gt;=26,Table13[[#This Row],[Age]]&lt;=35),1,0)</f>
        <v>0</v>
      </c>
      <c r="AW860">
        <f>IF(AND(Table13[[#This Row],[Age]]&gt;=36,Table13[[#This Row],[Age]]&lt;=45),1,0)</f>
        <v>0</v>
      </c>
      <c r="AX860">
        <f>IF(AND(Table13[[#This Row],[Age]]&gt;=46,Table13[[#This Row],[Age]]&lt;=55),1,0)</f>
        <v>0</v>
      </c>
      <c r="AY860">
        <f>IF(AND(Table13[[#This Row],[Age]]&gt;=56,Table13[[#This Row],[Age]]&lt;=67),1,0)</f>
        <v>0</v>
      </c>
      <c r="AZ860" t="s">
        <v>24</v>
      </c>
      <c r="BA860">
        <f>IF(Table13[[#This Row],[Marital Status]]="Married",1,0)</f>
        <v>0</v>
      </c>
      <c r="BB860">
        <f>IF(Table13[[#This Row],[Marital Status]]="Single",1,0)</f>
        <v>1</v>
      </c>
      <c r="BC860" t="s">
        <v>27</v>
      </c>
      <c r="BD860">
        <f>IF(Table13[[#This Row],[gender]]="Male",1,0)</f>
        <v>1</v>
      </c>
      <c r="BE860">
        <f>IF(Table13[[#This Row],[gender]]="Female",1,0)</f>
        <v>0</v>
      </c>
      <c r="BF860" t="s">
        <v>20</v>
      </c>
      <c r="BG860">
        <f>IF(Table13[[#This Row],[Highest level of Education]]="Did not attend school",1,0)</f>
        <v>0</v>
      </c>
      <c r="BH860">
        <f>IF(Table13[[#This Row],[Highest level of Education]]="K12 completed",1,0)</f>
        <v>0</v>
      </c>
      <c r="BI860">
        <f>IF(Table13[[#This Row],[Highest level of Education]]="High School Completed",1,0)</f>
        <v>1</v>
      </c>
      <c r="BJ860">
        <f>IF(Table13[[#This Row],[Highest level of Education]]="Technical Diploma/Partially completed College",1,0)</f>
        <v>0</v>
      </c>
      <c r="BK860">
        <f>IF(Table13[[#This Row],[Highest level of Education]]="University/College Degree",1,0)</f>
        <v>0</v>
      </c>
      <c r="BL860">
        <f>IF(Table13[[#This Row],[Highest level of Education]]="Post-graduate education",1,0)</f>
        <v>0</v>
      </c>
      <c r="BM860">
        <v>0</v>
      </c>
      <c r="BN860">
        <v>5</v>
      </c>
      <c r="BO860" t="s">
        <v>1</v>
      </c>
      <c r="BP860">
        <f>IF(Table13[[#This Row],[Monthly_Income 1_5500 2_8000 3_11000 4_15000 5_20000 6_27000 7_35000 8_5000 9_51000 98_0]]=1,1,0)</f>
        <v>0</v>
      </c>
      <c r="BQ860">
        <f>IF(Table13[[#This Row],[Monthly_Income 1_5500 2_8000 3_11000 4_15000 5_20000 6_27000 7_35000 8_5000 9_51000 98_0]]=2,1,0)</f>
        <v>0</v>
      </c>
      <c r="BR860">
        <f>IF(Table13[[#This Row],[Monthly_Income 1_5500 2_8000 3_11000 4_15000 5_20000 6_27000 7_35000 8_5000 9_51000 98_0]]=3,1,0)</f>
        <v>0</v>
      </c>
      <c r="BS860">
        <f>IF(Table13[[#This Row],[Monthly_Income 1_5500 2_8000 3_11000 4_15000 5_20000 6_27000 7_35000 8_5000 9_51000 98_0]]=4,1,0)</f>
        <v>0</v>
      </c>
      <c r="BT860">
        <f>IF(Table13[[#This Row],[Monthly_Income 1_5500 2_8000 3_11000 4_15000 5_20000 6_27000 7_35000 8_5000 9_51000 98_0]]=5,1,0)</f>
        <v>0</v>
      </c>
      <c r="BU860">
        <f>IF(Table13[[#This Row],[Monthly_Income 1_5500 2_8000 3_11000 4_15000 5_20000 6_27000 7_35000 8_5000 9_51000 98_0]]=6,1,0)</f>
        <v>0</v>
      </c>
      <c r="BV860">
        <f>IF(Table13[[#This Row],[Monthly_Income 1_5500 2_8000 3_11000 4_15000 5_20000 6_27000 7_35000 8_5000 9_51000 98_0]]=7,1,0)</f>
        <v>0</v>
      </c>
      <c r="BW860">
        <f>IF(Table13[[#This Row],[Monthly_Income 1_5500 2_8000 3_11000 4_15000 5_20000 6_27000 7_35000 8_5000 9_51000 98_0]]=8,1,0)</f>
        <v>0</v>
      </c>
      <c r="BX860">
        <f>IF(Table13[[#This Row],[Monthly_Income 1_5500 2_8000 3_11000 4_15000 5_20000 6_27000 7_35000 8_5000 9_51000 98_0]]=9,1,0)</f>
        <v>0</v>
      </c>
      <c r="BY860">
        <f>IF(Table13[[#This Row],[Monthly_Income 1_5500 2_8000 3_11000 4_15000 5_20000 6_27000 7_35000 8_5000 9_51000 98_0]]=98,1,0)</f>
        <v>0</v>
      </c>
      <c r="BZ860">
        <v>97</v>
      </c>
      <c r="CA860">
        <f>IF(Table13[[#This Row],[Monthly_Household_Income]]=1,1,0)</f>
        <v>0</v>
      </c>
      <c r="CB860">
        <f>IF(Table13[[#This Row],[Monthly_Household_Income]]=2,1,0)</f>
        <v>0</v>
      </c>
      <c r="CC860">
        <f>IF(Table13[[#This Row],[Monthly_Household_Income]]=3,1,0)</f>
        <v>0</v>
      </c>
      <c r="CD860">
        <f>IF(Table13[[#This Row],[Monthly_Household_Income]]=4,1,0)</f>
        <v>0</v>
      </c>
      <c r="CE860">
        <f>IF(Table13[[#This Row],[Monthly_Household_Income]]=5,1,0)</f>
        <v>0</v>
      </c>
      <c r="CF860">
        <f>IF(Table13[[#This Row],[Monthly_Household_Income]]=6,1,0)</f>
        <v>0</v>
      </c>
      <c r="CG860">
        <f>IF(Table13[[#This Row],[Monthly_Household_Income]]=7,1,0)</f>
        <v>0</v>
      </c>
      <c r="CH860">
        <f>IF(Table13[[#This Row],[Monthly_Household_Income]]=8,1,0)</f>
        <v>0</v>
      </c>
      <c r="CI860">
        <f>IF(Table13[[#This Row],[Monthly_Household_Income]]=9,1,0)</f>
        <v>0</v>
      </c>
      <c r="CJ860">
        <f>IF(Table13[[#This Row],[Monthly_Household_Income]]=98,1,0)</f>
        <v>0</v>
      </c>
    </row>
    <row r="861" spans="1:88">
      <c r="A861">
        <v>3072</v>
      </c>
      <c r="B861" s="1">
        <v>43190</v>
      </c>
      <c r="C861" t="s">
        <v>35</v>
      </c>
      <c r="D861">
        <v>8</v>
      </c>
      <c r="E861">
        <v>6</v>
      </c>
      <c r="F861">
        <v>8</v>
      </c>
      <c r="G861">
        <v>8</v>
      </c>
      <c r="H861">
        <v>7</v>
      </c>
      <c r="I861">
        <v>6</v>
      </c>
      <c r="J861" t="s">
        <v>15</v>
      </c>
      <c r="K861">
        <v>8</v>
      </c>
      <c r="L861">
        <v>6</v>
      </c>
      <c r="M861">
        <v>7</v>
      </c>
      <c r="N861">
        <v>7</v>
      </c>
      <c r="O861">
        <v>8</v>
      </c>
      <c r="P861">
        <v>6</v>
      </c>
      <c r="Q861">
        <v>6</v>
      </c>
      <c r="R861">
        <v>8</v>
      </c>
      <c r="S861">
        <v>7</v>
      </c>
      <c r="T861">
        <v>8</v>
      </c>
      <c r="U861">
        <v>6</v>
      </c>
      <c r="V861">
        <v>7</v>
      </c>
      <c r="W861">
        <v>7</v>
      </c>
      <c r="X861">
        <v>6</v>
      </c>
      <c r="Y861">
        <v>8</v>
      </c>
      <c r="Z861">
        <v>7</v>
      </c>
      <c r="AA861">
        <v>7</v>
      </c>
      <c r="AB861">
        <v>7</v>
      </c>
      <c r="AC861">
        <v>2</v>
      </c>
      <c r="AD861">
        <f>IF(Table13[[#This Row],[payment]]=1,1,0)</f>
        <v>0</v>
      </c>
      <c r="AE861">
        <f>IF(Table13[[#This Row],[payment]]=2,1,0)</f>
        <v>1</v>
      </c>
      <c r="AF861">
        <f>IF(Table13[[#This Row],[payment]]=3,1,0)</f>
        <v>0</v>
      </c>
      <c r="AG861">
        <v>1</v>
      </c>
      <c r="AH861">
        <f>IF(Table13[[#This Row],[method_payment]]=1,1,0)</f>
        <v>1</v>
      </c>
      <c r="AI861">
        <f>IF(Table13[[#This Row],[method_payment]]=2,1,0)</f>
        <v>0</v>
      </c>
      <c r="AJ861">
        <f>IF(Table13[[#This Row],[method_payment]]=3,1,0)</f>
        <v>0</v>
      </c>
      <c r="AK861">
        <f>IF(Table13[[#This Row],[method_payment]]=5,1,0)</f>
        <v>0</v>
      </c>
      <c r="AL861">
        <f>IF(Table13[[#This Row],[method_payment]]=6,1,0)</f>
        <v>0</v>
      </c>
      <c r="AM861" t="s">
        <v>16</v>
      </c>
      <c r="AN861" t="s">
        <v>16</v>
      </c>
      <c r="AO861">
        <v>6</v>
      </c>
      <c r="AP861" s="2">
        <v>72.67</v>
      </c>
      <c r="AQ861" s="3">
        <f>IF(AND(Table13[[#This Row],[Average_amount_spent_per_visit_last_3_months]]&gt;=1,Table13[[#This Row],[Average_amount_spent_per_visit_last_3_months]]&lt;=999),1,0)</f>
        <v>1</v>
      </c>
      <c r="AR861" s="3">
        <f>IF(AND(Table13[[#This Row],[Average_amount_spent_per_visit_last_3_months]]&gt;=1000,Table13[[#This Row],[Average_amount_spent_per_visit_last_3_months]]&lt;=6700),1,0)</f>
        <v>0</v>
      </c>
      <c r="AS861">
        <v>3</v>
      </c>
      <c r="AT861">
        <v>34</v>
      </c>
      <c r="AU861">
        <f>IF(AND(Table13[[#This Row],[Age]]&gt;=18,Table13[[#This Row],[Age]]&lt;=25),1,0)</f>
        <v>0</v>
      </c>
      <c r="AV861">
        <f>IF(AND(Table13[[#This Row],[Age]]&gt;=26,Table13[[#This Row],[Age]]&lt;=35),1,0)</f>
        <v>1</v>
      </c>
      <c r="AW861">
        <f>IF(AND(Table13[[#This Row],[Age]]&gt;=36,Table13[[#This Row],[Age]]&lt;=45),1,0)</f>
        <v>0</v>
      </c>
      <c r="AX861">
        <f>IF(AND(Table13[[#This Row],[Age]]&gt;=46,Table13[[#This Row],[Age]]&lt;=55),1,0)</f>
        <v>0</v>
      </c>
      <c r="AY861">
        <f>IF(AND(Table13[[#This Row],[Age]]&gt;=56,Table13[[#This Row],[Age]]&lt;=67),1,0)</f>
        <v>0</v>
      </c>
      <c r="AZ861" t="s">
        <v>24</v>
      </c>
      <c r="BA861">
        <f>IF(Table13[[#This Row],[Marital Status]]="Married",1,0)</f>
        <v>0</v>
      </c>
      <c r="BB861">
        <f>IF(Table13[[#This Row],[Marital Status]]="Single",1,0)</f>
        <v>1</v>
      </c>
      <c r="BC861" t="s">
        <v>27</v>
      </c>
      <c r="BD861">
        <f>IF(Table13[[#This Row],[gender]]="Male",1,0)</f>
        <v>1</v>
      </c>
      <c r="BE861">
        <f>IF(Table13[[#This Row],[gender]]="Female",1,0)</f>
        <v>0</v>
      </c>
      <c r="BF861" t="s">
        <v>23</v>
      </c>
      <c r="BG861">
        <f>IF(Table13[[#This Row],[Highest level of Education]]="Did not attend school",1,0)</f>
        <v>0</v>
      </c>
      <c r="BH861">
        <f>IF(Table13[[#This Row],[Highest level of Education]]="K12 completed",1,0)</f>
        <v>0</v>
      </c>
      <c r="BI861">
        <f>IF(Table13[[#This Row],[Highest level of Education]]="High School Completed",1,0)</f>
        <v>0</v>
      </c>
      <c r="BJ861">
        <f>IF(Table13[[#This Row],[Highest level of Education]]="Technical Diploma/Partially completed College",1,0)</f>
        <v>1</v>
      </c>
      <c r="BK861">
        <f>IF(Table13[[#This Row],[Highest level of Education]]="University/College Degree",1,0)</f>
        <v>0</v>
      </c>
      <c r="BL861">
        <f>IF(Table13[[#This Row],[Highest level of Education]]="Post-graduate education",1,0)</f>
        <v>0</v>
      </c>
      <c r="BM861">
        <v>0</v>
      </c>
      <c r="BN861">
        <v>1</v>
      </c>
      <c r="BO861">
        <v>2</v>
      </c>
      <c r="BP861">
        <f>IF(Table13[[#This Row],[Monthly_Income 1_5500 2_8000 3_11000 4_15000 5_20000 6_27000 7_35000 8_5000 9_51000 98_0]]=1,1,0)</f>
        <v>0</v>
      </c>
      <c r="BQ861">
        <f>IF(Table13[[#This Row],[Monthly_Income 1_5500 2_8000 3_11000 4_15000 5_20000 6_27000 7_35000 8_5000 9_51000 98_0]]=2,1,0)</f>
        <v>1</v>
      </c>
      <c r="BR861">
        <f>IF(Table13[[#This Row],[Monthly_Income 1_5500 2_8000 3_11000 4_15000 5_20000 6_27000 7_35000 8_5000 9_51000 98_0]]=3,1,0)</f>
        <v>0</v>
      </c>
      <c r="BS861">
        <f>IF(Table13[[#This Row],[Monthly_Income 1_5500 2_8000 3_11000 4_15000 5_20000 6_27000 7_35000 8_5000 9_51000 98_0]]=4,1,0)</f>
        <v>0</v>
      </c>
      <c r="BT861">
        <f>IF(Table13[[#This Row],[Monthly_Income 1_5500 2_8000 3_11000 4_15000 5_20000 6_27000 7_35000 8_5000 9_51000 98_0]]=5,1,0)</f>
        <v>0</v>
      </c>
      <c r="BU861">
        <f>IF(Table13[[#This Row],[Monthly_Income 1_5500 2_8000 3_11000 4_15000 5_20000 6_27000 7_35000 8_5000 9_51000 98_0]]=6,1,0)</f>
        <v>0</v>
      </c>
      <c r="BV861">
        <f>IF(Table13[[#This Row],[Monthly_Income 1_5500 2_8000 3_11000 4_15000 5_20000 6_27000 7_35000 8_5000 9_51000 98_0]]=7,1,0)</f>
        <v>0</v>
      </c>
      <c r="BW861">
        <f>IF(Table13[[#This Row],[Monthly_Income 1_5500 2_8000 3_11000 4_15000 5_20000 6_27000 7_35000 8_5000 9_51000 98_0]]=8,1,0)</f>
        <v>0</v>
      </c>
      <c r="BX861">
        <f>IF(Table13[[#This Row],[Monthly_Income 1_5500 2_8000 3_11000 4_15000 5_20000 6_27000 7_35000 8_5000 9_51000 98_0]]=9,1,0)</f>
        <v>0</v>
      </c>
      <c r="BY861">
        <f>IF(Table13[[#This Row],[Monthly_Income 1_5500 2_8000 3_11000 4_15000 5_20000 6_27000 7_35000 8_5000 9_51000 98_0]]=98,1,0)</f>
        <v>0</v>
      </c>
      <c r="BZ861">
        <v>6</v>
      </c>
      <c r="CA861">
        <f>IF(Table13[[#This Row],[Monthly_Household_Income]]=1,1,0)</f>
        <v>0</v>
      </c>
      <c r="CB861">
        <f>IF(Table13[[#This Row],[Monthly_Household_Income]]=2,1,0)</f>
        <v>0</v>
      </c>
      <c r="CC861">
        <f>IF(Table13[[#This Row],[Monthly_Household_Income]]=3,1,0)</f>
        <v>0</v>
      </c>
      <c r="CD861">
        <f>IF(Table13[[#This Row],[Monthly_Household_Income]]=4,1,0)</f>
        <v>0</v>
      </c>
      <c r="CE861">
        <f>IF(Table13[[#This Row],[Monthly_Household_Income]]=5,1,0)</f>
        <v>0</v>
      </c>
      <c r="CF861">
        <f>IF(Table13[[#This Row],[Monthly_Household_Income]]=6,1,0)</f>
        <v>1</v>
      </c>
      <c r="CG861">
        <f>IF(Table13[[#This Row],[Monthly_Household_Income]]=7,1,0)</f>
        <v>0</v>
      </c>
      <c r="CH861">
        <f>IF(Table13[[#This Row],[Monthly_Household_Income]]=8,1,0)</f>
        <v>0</v>
      </c>
      <c r="CI861">
        <f>IF(Table13[[#This Row],[Monthly_Household_Income]]=9,1,0)</f>
        <v>0</v>
      </c>
      <c r="CJ861">
        <f>IF(Table13[[#This Row],[Monthly_Household_Income]]=98,1,0)</f>
        <v>0</v>
      </c>
    </row>
    <row r="862" spans="1:88">
      <c r="A862">
        <v>3075</v>
      </c>
      <c r="B862" s="1">
        <v>43008</v>
      </c>
      <c r="C862" t="s">
        <v>31</v>
      </c>
      <c r="D862">
        <v>7</v>
      </c>
      <c r="E862">
        <v>7</v>
      </c>
      <c r="F862">
        <v>9</v>
      </c>
      <c r="G862">
        <v>8</v>
      </c>
      <c r="H862">
        <v>9</v>
      </c>
      <c r="I862">
        <v>7</v>
      </c>
      <c r="J862" t="s">
        <v>15</v>
      </c>
      <c r="K862">
        <v>8</v>
      </c>
      <c r="L862">
        <v>8</v>
      </c>
      <c r="M862">
        <v>8</v>
      </c>
      <c r="N862">
        <v>10</v>
      </c>
      <c r="O862">
        <v>8</v>
      </c>
      <c r="P862">
        <v>8</v>
      </c>
      <c r="Q862">
        <v>10</v>
      </c>
      <c r="R862">
        <v>7</v>
      </c>
      <c r="S862">
        <v>9</v>
      </c>
      <c r="T862">
        <v>7</v>
      </c>
      <c r="U862">
        <v>10</v>
      </c>
      <c r="V862">
        <v>9</v>
      </c>
      <c r="W862">
        <v>7</v>
      </c>
      <c r="X862">
        <v>0</v>
      </c>
      <c r="Y862">
        <v>8</v>
      </c>
      <c r="Z862">
        <v>7</v>
      </c>
      <c r="AA862">
        <v>8</v>
      </c>
      <c r="AB862">
        <v>7</v>
      </c>
      <c r="AC862">
        <v>2</v>
      </c>
      <c r="AD862">
        <f>IF(Table13[[#This Row],[payment]]=1,1,0)</f>
        <v>0</v>
      </c>
      <c r="AE862">
        <f>IF(Table13[[#This Row],[payment]]=2,1,0)</f>
        <v>1</v>
      </c>
      <c r="AF862">
        <f>IF(Table13[[#This Row],[payment]]=3,1,0)</f>
        <v>0</v>
      </c>
      <c r="AG862">
        <v>2</v>
      </c>
      <c r="AH862">
        <f>IF(Table13[[#This Row],[method_payment]]=1,1,0)</f>
        <v>0</v>
      </c>
      <c r="AI862">
        <f>IF(Table13[[#This Row],[method_payment]]=2,1,0)</f>
        <v>1</v>
      </c>
      <c r="AJ862">
        <f>IF(Table13[[#This Row],[method_payment]]=3,1,0)</f>
        <v>0</v>
      </c>
      <c r="AK862">
        <f>IF(Table13[[#This Row],[method_payment]]=5,1,0)</f>
        <v>0</v>
      </c>
      <c r="AL862">
        <f>IF(Table13[[#This Row],[method_payment]]=6,1,0)</f>
        <v>0</v>
      </c>
      <c r="AM862" t="s">
        <v>16</v>
      </c>
      <c r="AN862" t="s">
        <v>16</v>
      </c>
      <c r="AO862">
        <v>5</v>
      </c>
      <c r="AP862" s="2">
        <v>1225.22</v>
      </c>
      <c r="AQ862" s="3">
        <f>IF(AND(Table13[[#This Row],[Average_amount_spent_per_visit_last_3_months]]&gt;=1,Table13[[#This Row],[Average_amount_spent_per_visit_last_3_months]]&lt;=999),1,0)</f>
        <v>0</v>
      </c>
      <c r="AR862" s="3">
        <f>IF(AND(Table13[[#This Row],[Average_amount_spent_per_visit_last_3_months]]&gt;=1000,Table13[[#This Row],[Average_amount_spent_per_visit_last_3_months]]&lt;=6700),1,0)</f>
        <v>1</v>
      </c>
      <c r="AS862">
        <v>3</v>
      </c>
      <c r="AT862">
        <v>29</v>
      </c>
      <c r="AU862">
        <f>IF(AND(Table13[[#This Row],[Age]]&gt;=18,Table13[[#This Row],[Age]]&lt;=25),1,0)</f>
        <v>0</v>
      </c>
      <c r="AV862">
        <f>IF(AND(Table13[[#This Row],[Age]]&gt;=26,Table13[[#This Row],[Age]]&lt;=35),1,0)</f>
        <v>1</v>
      </c>
      <c r="AW862">
        <f>IF(AND(Table13[[#This Row],[Age]]&gt;=36,Table13[[#This Row],[Age]]&lt;=45),1,0)</f>
        <v>0</v>
      </c>
      <c r="AX862">
        <f>IF(AND(Table13[[#This Row],[Age]]&gt;=46,Table13[[#This Row],[Age]]&lt;=55),1,0)</f>
        <v>0</v>
      </c>
      <c r="AY862">
        <f>IF(AND(Table13[[#This Row],[Age]]&gt;=56,Table13[[#This Row],[Age]]&lt;=67),1,0)</f>
        <v>0</v>
      </c>
      <c r="AZ862" t="s">
        <v>25</v>
      </c>
      <c r="BA862">
        <f>IF(Table13[[#This Row],[Marital Status]]="Married",1,0)</f>
        <v>1</v>
      </c>
      <c r="BB862">
        <f>IF(Table13[[#This Row],[Marital Status]]="Single",1,0)</f>
        <v>0</v>
      </c>
      <c r="BC862" t="s">
        <v>27</v>
      </c>
      <c r="BD862">
        <f>IF(Table13[[#This Row],[gender]]="Male",1,0)</f>
        <v>1</v>
      </c>
      <c r="BE862">
        <f>IF(Table13[[#This Row],[gender]]="Female",1,0)</f>
        <v>0</v>
      </c>
      <c r="BF862" t="s">
        <v>19</v>
      </c>
      <c r="BG862">
        <f>IF(Table13[[#This Row],[Highest level of Education]]="Did not attend school",1,0)</f>
        <v>0</v>
      </c>
      <c r="BH862">
        <f>IF(Table13[[#This Row],[Highest level of Education]]="K12 completed",1,0)</f>
        <v>0</v>
      </c>
      <c r="BI862">
        <f>IF(Table13[[#This Row],[Highest level of Education]]="High School Completed",1,0)</f>
        <v>0</v>
      </c>
      <c r="BJ862">
        <f>IF(Table13[[#This Row],[Highest level of Education]]="Technical Diploma/Partially completed College",1,0)</f>
        <v>0</v>
      </c>
      <c r="BK862">
        <f>IF(Table13[[#This Row],[Highest level of Education]]="University/College Degree",1,0)</f>
        <v>1</v>
      </c>
      <c r="BL862">
        <f>IF(Table13[[#This Row],[Highest level of Education]]="Post-graduate education",1,0)</f>
        <v>0</v>
      </c>
      <c r="BM862">
        <v>1</v>
      </c>
      <c r="BN862">
        <v>1</v>
      </c>
      <c r="BO862">
        <v>3</v>
      </c>
      <c r="BP862">
        <f>IF(Table13[[#This Row],[Monthly_Income 1_5500 2_8000 3_11000 4_15000 5_20000 6_27000 7_35000 8_5000 9_51000 98_0]]=1,1,0)</f>
        <v>0</v>
      </c>
      <c r="BQ862">
        <f>IF(Table13[[#This Row],[Monthly_Income 1_5500 2_8000 3_11000 4_15000 5_20000 6_27000 7_35000 8_5000 9_51000 98_0]]=2,1,0)</f>
        <v>0</v>
      </c>
      <c r="BR862">
        <f>IF(Table13[[#This Row],[Monthly_Income 1_5500 2_8000 3_11000 4_15000 5_20000 6_27000 7_35000 8_5000 9_51000 98_0]]=3,1,0)</f>
        <v>1</v>
      </c>
      <c r="BS862">
        <f>IF(Table13[[#This Row],[Monthly_Income 1_5500 2_8000 3_11000 4_15000 5_20000 6_27000 7_35000 8_5000 9_51000 98_0]]=4,1,0)</f>
        <v>0</v>
      </c>
      <c r="BT862">
        <f>IF(Table13[[#This Row],[Monthly_Income 1_5500 2_8000 3_11000 4_15000 5_20000 6_27000 7_35000 8_5000 9_51000 98_0]]=5,1,0)</f>
        <v>0</v>
      </c>
      <c r="BU862">
        <f>IF(Table13[[#This Row],[Monthly_Income 1_5500 2_8000 3_11000 4_15000 5_20000 6_27000 7_35000 8_5000 9_51000 98_0]]=6,1,0)</f>
        <v>0</v>
      </c>
      <c r="BV862">
        <f>IF(Table13[[#This Row],[Monthly_Income 1_5500 2_8000 3_11000 4_15000 5_20000 6_27000 7_35000 8_5000 9_51000 98_0]]=7,1,0)</f>
        <v>0</v>
      </c>
      <c r="BW862">
        <f>IF(Table13[[#This Row],[Monthly_Income 1_5500 2_8000 3_11000 4_15000 5_20000 6_27000 7_35000 8_5000 9_51000 98_0]]=8,1,0)</f>
        <v>0</v>
      </c>
      <c r="BX862">
        <f>IF(Table13[[#This Row],[Monthly_Income 1_5500 2_8000 3_11000 4_15000 5_20000 6_27000 7_35000 8_5000 9_51000 98_0]]=9,1,0)</f>
        <v>0</v>
      </c>
      <c r="BY862">
        <f>IF(Table13[[#This Row],[Monthly_Income 1_5500 2_8000 3_11000 4_15000 5_20000 6_27000 7_35000 8_5000 9_51000 98_0]]=98,1,0)</f>
        <v>0</v>
      </c>
      <c r="BZ862">
        <v>7</v>
      </c>
      <c r="CA862">
        <f>IF(Table13[[#This Row],[Monthly_Household_Income]]=1,1,0)</f>
        <v>0</v>
      </c>
      <c r="CB862">
        <f>IF(Table13[[#This Row],[Monthly_Household_Income]]=2,1,0)</f>
        <v>0</v>
      </c>
      <c r="CC862">
        <f>IF(Table13[[#This Row],[Monthly_Household_Income]]=3,1,0)</f>
        <v>0</v>
      </c>
      <c r="CD862">
        <f>IF(Table13[[#This Row],[Monthly_Household_Income]]=4,1,0)</f>
        <v>0</v>
      </c>
      <c r="CE862">
        <f>IF(Table13[[#This Row],[Monthly_Household_Income]]=5,1,0)</f>
        <v>0</v>
      </c>
      <c r="CF862">
        <f>IF(Table13[[#This Row],[Monthly_Household_Income]]=6,1,0)</f>
        <v>0</v>
      </c>
      <c r="CG862">
        <f>IF(Table13[[#This Row],[Monthly_Household_Income]]=7,1,0)</f>
        <v>1</v>
      </c>
      <c r="CH862">
        <f>IF(Table13[[#This Row],[Monthly_Household_Income]]=8,1,0)</f>
        <v>0</v>
      </c>
      <c r="CI862">
        <f>IF(Table13[[#This Row],[Monthly_Household_Income]]=9,1,0)</f>
        <v>0</v>
      </c>
      <c r="CJ862">
        <f>IF(Table13[[#This Row],[Monthly_Household_Income]]=98,1,0)</f>
        <v>0</v>
      </c>
    </row>
    <row r="863" spans="1:88">
      <c r="A863">
        <v>3079</v>
      </c>
      <c r="B863" s="1">
        <v>42949</v>
      </c>
      <c r="C863" t="s">
        <v>31</v>
      </c>
      <c r="D863">
        <v>7</v>
      </c>
      <c r="E863">
        <v>7</v>
      </c>
      <c r="F863">
        <v>7</v>
      </c>
      <c r="G863">
        <v>6</v>
      </c>
      <c r="H863">
        <v>8</v>
      </c>
      <c r="I863">
        <v>7</v>
      </c>
      <c r="J863" t="s">
        <v>15</v>
      </c>
      <c r="K863">
        <v>7</v>
      </c>
      <c r="L863">
        <v>6</v>
      </c>
      <c r="M863">
        <v>8</v>
      </c>
      <c r="N863">
        <v>6</v>
      </c>
      <c r="O863">
        <v>6</v>
      </c>
      <c r="P863">
        <v>8</v>
      </c>
      <c r="Q863">
        <v>6</v>
      </c>
      <c r="R863">
        <v>6</v>
      </c>
      <c r="S863">
        <v>6</v>
      </c>
      <c r="T863">
        <v>8</v>
      </c>
      <c r="U863">
        <v>8</v>
      </c>
      <c r="V863">
        <v>7</v>
      </c>
      <c r="W863">
        <v>7</v>
      </c>
      <c r="X863">
        <v>8</v>
      </c>
      <c r="Y863">
        <v>8</v>
      </c>
      <c r="Z863">
        <v>7</v>
      </c>
      <c r="AA863">
        <v>7</v>
      </c>
      <c r="AB863">
        <v>8</v>
      </c>
      <c r="AC863">
        <v>1</v>
      </c>
      <c r="AD863">
        <f>IF(Table13[[#This Row],[payment]]=1,1,0)</f>
        <v>1</v>
      </c>
      <c r="AE863">
        <f>IF(Table13[[#This Row],[payment]]=2,1,0)</f>
        <v>0</v>
      </c>
      <c r="AF863">
        <f>IF(Table13[[#This Row],[payment]]=3,1,0)</f>
        <v>0</v>
      </c>
      <c r="AG863">
        <v>5</v>
      </c>
      <c r="AH863">
        <f>IF(Table13[[#This Row],[method_payment]]=1,1,0)</f>
        <v>0</v>
      </c>
      <c r="AI863">
        <f>IF(Table13[[#This Row],[method_payment]]=2,1,0)</f>
        <v>0</v>
      </c>
      <c r="AJ863">
        <f>IF(Table13[[#This Row],[method_payment]]=3,1,0)</f>
        <v>0</v>
      </c>
      <c r="AK863">
        <f>IF(Table13[[#This Row],[method_payment]]=5,1,0)</f>
        <v>1</v>
      </c>
      <c r="AL863">
        <f>IF(Table13[[#This Row],[method_payment]]=6,1,0)</f>
        <v>0</v>
      </c>
      <c r="AM863" t="s">
        <v>16</v>
      </c>
      <c r="AN863" t="s">
        <v>16</v>
      </c>
      <c r="AO863">
        <v>1</v>
      </c>
      <c r="AP863" s="2">
        <v>1886.13</v>
      </c>
      <c r="AQ863" s="3">
        <f>IF(AND(Table13[[#This Row],[Average_amount_spent_per_visit_last_3_months]]&gt;=1,Table13[[#This Row],[Average_amount_spent_per_visit_last_3_months]]&lt;=999),1,0)</f>
        <v>0</v>
      </c>
      <c r="AR863" s="3">
        <f>IF(AND(Table13[[#This Row],[Average_amount_spent_per_visit_last_3_months]]&gt;=1000,Table13[[#This Row],[Average_amount_spent_per_visit_last_3_months]]&lt;=6700),1,0)</f>
        <v>1</v>
      </c>
      <c r="AS863">
        <v>3</v>
      </c>
      <c r="AT863">
        <v>26</v>
      </c>
      <c r="AU863">
        <f>IF(AND(Table13[[#This Row],[Age]]&gt;=18,Table13[[#This Row],[Age]]&lt;=25),1,0)</f>
        <v>0</v>
      </c>
      <c r="AV863">
        <f>IF(AND(Table13[[#This Row],[Age]]&gt;=26,Table13[[#This Row],[Age]]&lt;=35),1,0)</f>
        <v>1</v>
      </c>
      <c r="AW863">
        <f>IF(AND(Table13[[#This Row],[Age]]&gt;=36,Table13[[#This Row],[Age]]&lt;=45),1,0)</f>
        <v>0</v>
      </c>
      <c r="AX863">
        <f>IF(AND(Table13[[#This Row],[Age]]&gt;=46,Table13[[#This Row],[Age]]&lt;=55),1,0)</f>
        <v>0</v>
      </c>
      <c r="AY863">
        <f>IF(AND(Table13[[#This Row],[Age]]&gt;=56,Table13[[#This Row],[Age]]&lt;=67),1,0)</f>
        <v>0</v>
      </c>
      <c r="AZ863" t="s">
        <v>24</v>
      </c>
      <c r="BA863">
        <f>IF(Table13[[#This Row],[Marital Status]]="Married",1,0)</f>
        <v>0</v>
      </c>
      <c r="BB863">
        <f>IF(Table13[[#This Row],[Marital Status]]="Single",1,0)</f>
        <v>1</v>
      </c>
      <c r="BC863" t="s">
        <v>27</v>
      </c>
      <c r="BD863">
        <f>IF(Table13[[#This Row],[gender]]="Male",1,0)</f>
        <v>1</v>
      </c>
      <c r="BE863">
        <f>IF(Table13[[#This Row],[gender]]="Female",1,0)</f>
        <v>0</v>
      </c>
      <c r="BF863" t="s">
        <v>19</v>
      </c>
      <c r="BG863">
        <f>IF(Table13[[#This Row],[Highest level of Education]]="Did not attend school",1,0)</f>
        <v>0</v>
      </c>
      <c r="BH863">
        <f>IF(Table13[[#This Row],[Highest level of Education]]="K12 completed",1,0)</f>
        <v>0</v>
      </c>
      <c r="BI863">
        <f>IF(Table13[[#This Row],[Highest level of Education]]="High School Completed",1,0)</f>
        <v>0</v>
      </c>
      <c r="BJ863">
        <f>IF(Table13[[#This Row],[Highest level of Education]]="Technical Diploma/Partially completed College",1,0)</f>
        <v>0</v>
      </c>
      <c r="BK863">
        <f>IF(Table13[[#This Row],[Highest level of Education]]="University/College Degree",1,0)</f>
        <v>1</v>
      </c>
      <c r="BL863">
        <f>IF(Table13[[#This Row],[Highest level of Education]]="Post-graduate education",1,0)</f>
        <v>0</v>
      </c>
      <c r="BM863">
        <v>0</v>
      </c>
      <c r="BN863">
        <v>1</v>
      </c>
      <c r="BO863">
        <v>4</v>
      </c>
      <c r="BP863">
        <f>IF(Table13[[#This Row],[Monthly_Income 1_5500 2_8000 3_11000 4_15000 5_20000 6_27000 7_35000 8_5000 9_51000 98_0]]=1,1,0)</f>
        <v>0</v>
      </c>
      <c r="BQ863">
        <f>IF(Table13[[#This Row],[Monthly_Income 1_5500 2_8000 3_11000 4_15000 5_20000 6_27000 7_35000 8_5000 9_51000 98_0]]=2,1,0)</f>
        <v>0</v>
      </c>
      <c r="BR863">
        <f>IF(Table13[[#This Row],[Monthly_Income 1_5500 2_8000 3_11000 4_15000 5_20000 6_27000 7_35000 8_5000 9_51000 98_0]]=3,1,0)</f>
        <v>0</v>
      </c>
      <c r="BS863">
        <f>IF(Table13[[#This Row],[Monthly_Income 1_5500 2_8000 3_11000 4_15000 5_20000 6_27000 7_35000 8_5000 9_51000 98_0]]=4,1,0)</f>
        <v>1</v>
      </c>
      <c r="BT863">
        <f>IF(Table13[[#This Row],[Monthly_Income 1_5500 2_8000 3_11000 4_15000 5_20000 6_27000 7_35000 8_5000 9_51000 98_0]]=5,1,0)</f>
        <v>0</v>
      </c>
      <c r="BU863">
        <f>IF(Table13[[#This Row],[Monthly_Income 1_5500 2_8000 3_11000 4_15000 5_20000 6_27000 7_35000 8_5000 9_51000 98_0]]=6,1,0)</f>
        <v>0</v>
      </c>
      <c r="BV863">
        <f>IF(Table13[[#This Row],[Monthly_Income 1_5500 2_8000 3_11000 4_15000 5_20000 6_27000 7_35000 8_5000 9_51000 98_0]]=7,1,0)</f>
        <v>0</v>
      </c>
      <c r="BW863">
        <f>IF(Table13[[#This Row],[Monthly_Income 1_5500 2_8000 3_11000 4_15000 5_20000 6_27000 7_35000 8_5000 9_51000 98_0]]=8,1,0)</f>
        <v>0</v>
      </c>
      <c r="BX863">
        <f>IF(Table13[[#This Row],[Monthly_Income 1_5500 2_8000 3_11000 4_15000 5_20000 6_27000 7_35000 8_5000 9_51000 98_0]]=9,1,0)</f>
        <v>0</v>
      </c>
      <c r="BY863">
        <f>IF(Table13[[#This Row],[Monthly_Income 1_5500 2_8000 3_11000 4_15000 5_20000 6_27000 7_35000 8_5000 9_51000 98_0]]=98,1,0)</f>
        <v>0</v>
      </c>
      <c r="BZ863">
        <v>8</v>
      </c>
      <c r="CA863">
        <f>IF(Table13[[#This Row],[Monthly_Household_Income]]=1,1,0)</f>
        <v>0</v>
      </c>
      <c r="CB863">
        <f>IF(Table13[[#This Row],[Monthly_Household_Income]]=2,1,0)</f>
        <v>0</v>
      </c>
      <c r="CC863">
        <f>IF(Table13[[#This Row],[Monthly_Household_Income]]=3,1,0)</f>
        <v>0</v>
      </c>
      <c r="CD863">
        <f>IF(Table13[[#This Row],[Monthly_Household_Income]]=4,1,0)</f>
        <v>0</v>
      </c>
      <c r="CE863">
        <f>IF(Table13[[#This Row],[Monthly_Household_Income]]=5,1,0)</f>
        <v>0</v>
      </c>
      <c r="CF863">
        <f>IF(Table13[[#This Row],[Monthly_Household_Income]]=6,1,0)</f>
        <v>0</v>
      </c>
      <c r="CG863">
        <f>IF(Table13[[#This Row],[Monthly_Household_Income]]=7,1,0)</f>
        <v>0</v>
      </c>
      <c r="CH863">
        <f>IF(Table13[[#This Row],[Monthly_Household_Income]]=8,1,0)</f>
        <v>1</v>
      </c>
      <c r="CI863">
        <f>IF(Table13[[#This Row],[Monthly_Household_Income]]=9,1,0)</f>
        <v>0</v>
      </c>
      <c r="CJ863">
        <f>IF(Table13[[#This Row],[Monthly_Household_Income]]=98,1,0)</f>
        <v>0</v>
      </c>
    </row>
    <row r="864" spans="1:88">
      <c r="A864">
        <v>3080</v>
      </c>
      <c r="B864" s="1">
        <v>43019</v>
      </c>
      <c r="C864" t="s">
        <v>29</v>
      </c>
      <c r="D864">
        <v>6</v>
      </c>
      <c r="E864">
        <v>8</v>
      </c>
      <c r="F864">
        <v>7</v>
      </c>
      <c r="G864">
        <v>7</v>
      </c>
      <c r="H864">
        <v>7</v>
      </c>
      <c r="I864">
        <v>7</v>
      </c>
      <c r="J864" t="s">
        <v>15</v>
      </c>
      <c r="K864">
        <v>7</v>
      </c>
      <c r="L864">
        <v>8</v>
      </c>
      <c r="M864">
        <v>7</v>
      </c>
      <c r="N864">
        <v>9</v>
      </c>
      <c r="O864">
        <v>10</v>
      </c>
      <c r="P864">
        <v>7</v>
      </c>
      <c r="Q864">
        <v>9</v>
      </c>
      <c r="R864">
        <v>9</v>
      </c>
      <c r="S864">
        <v>7</v>
      </c>
      <c r="T864">
        <v>9</v>
      </c>
      <c r="U864">
        <v>8</v>
      </c>
      <c r="V864">
        <v>7</v>
      </c>
      <c r="W864">
        <v>6</v>
      </c>
      <c r="X864">
        <v>6</v>
      </c>
      <c r="Y864">
        <v>7</v>
      </c>
      <c r="Z864">
        <v>9</v>
      </c>
      <c r="AA864">
        <v>8</v>
      </c>
      <c r="AB864">
        <v>0</v>
      </c>
      <c r="AC864">
        <v>1</v>
      </c>
      <c r="AD864">
        <f>IF(Table13[[#This Row],[payment]]=1,1,0)</f>
        <v>1</v>
      </c>
      <c r="AE864">
        <f>IF(Table13[[#This Row],[payment]]=2,1,0)</f>
        <v>0</v>
      </c>
      <c r="AF864">
        <f>IF(Table13[[#This Row],[payment]]=3,1,0)</f>
        <v>0</v>
      </c>
      <c r="AG864">
        <v>1</v>
      </c>
      <c r="AH864">
        <f>IF(Table13[[#This Row],[method_payment]]=1,1,0)</f>
        <v>1</v>
      </c>
      <c r="AI864">
        <f>IF(Table13[[#This Row],[method_payment]]=2,1,0)</f>
        <v>0</v>
      </c>
      <c r="AJ864">
        <f>IF(Table13[[#This Row],[method_payment]]=3,1,0)</f>
        <v>0</v>
      </c>
      <c r="AK864">
        <f>IF(Table13[[#This Row],[method_payment]]=5,1,0)</f>
        <v>0</v>
      </c>
      <c r="AL864">
        <f>IF(Table13[[#This Row],[method_payment]]=6,1,0)</f>
        <v>0</v>
      </c>
      <c r="AM864" t="s">
        <v>16</v>
      </c>
      <c r="AN864" t="s">
        <v>15</v>
      </c>
      <c r="AO864">
        <v>4</v>
      </c>
      <c r="AP864" s="2">
        <v>76.459999999999994</v>
      </c>
      <c r="AQ864" s="3">
        <f>IF(AND(Table13[[#This Row],[Average_amount_spent_per_visit_last_3_months]]&gt;=1,Table13[[#This Row],[Average_amount_spent_per_visit_last_3_months]]&lt;=999),1,0)</f>
        <v>1</v>
      </c>
      <c r="AR864" s="3">
        <f>IF(AND(Table13[[#This Row],[Average_amount_spent_per_visit_last_3_months]]&gt;=1000,Table13[[#This Row],[Average_amount_spent_per_visit_last_3_months]]&lt;=6700),1,0)</f>
        <v>0</v>
      </c>
      <c r="AS864">
        <v>1</v>
      </c>
      <c r="AT864">
        <v>55</v>
      </c>
      <c r="AU864">
        <f>IF(AND(Table13[[#This Row],[Age]]&gt;=18,Table13[[#This Row],[Age]]&lt;=25),1,0)</f>
        <v>0</v>
      </c>
      <c r="AV864">
        <f>IF(AND(Table13[[#This Row],[Age]]&gt;=26,Table13[[#This Row],[Age]]&lt;=35),1,0)</f>
        <v>0</v>
      </c>
      <c r="AW864">
        <f>IF(AND(Table13[[#This Row],[Age]]&gt;=36,Table13[[#This Row],[Age]]&lt;=45),1,0)</f>
        <v>0</v>
      </c>
      <c r="AX864">
        <f>IF(AND(Table13[[#This Row],[Age]]&gt;=46,Table13[[#This Row],[Age]]&lt;=55),1,0)</f>
        <v>1</v>
      </c>
      <c r="AY864">
        <f>IF(AND(Table13[[#This Row],[Age]]&gt;=56,Table13[[#This Row],[Age]]&lt;=67),1,0)</f>
        <v>0</v>
      </c>
      <c r="AZ864" t="s">
        <v>25</v>
      </c>
      <c r="BA864">
        <f>IF(Table13[[#This Row],[Marital Status]]="Married",1,0)</f>
        <v>1</v>
      </c>
      <c r="BB864">
        <f>IF(Table13[[#This Row],[Marital Status]]="Single",1,0)</f>
        <v>0</v>
      </c>
      <c r="BC864" t="s">
        <v>27</v>
      </c>
      <c r="BD864">
        <f>IF(Table13[[#This Row],[gender]]="Male",1,0)</f>
        <v>1</v>
      </c>
      <c r="BE864">
        <f>IF(Table13[[#This Row],[gender]]="Female",1,0)</f>
        <v>0</v>
      </c>
      <c r="BF864" t="s">
        <v>23</v>
      </c>
      <c r="BG864">
        <f>IF(Table13[[#This Row],[Highest level of Education]]="Did not attend school",1,0)</f>
        <v>0</v>
      </c>
      <c r="BH864">
        <f>IF(Table13[[#This Row],[Highest level of Education]]="K12 completed",1,0)</f>
        <v>0</v>
      </c>
      <c r="BI864">
        <f>IF(Table13[[#This Row],[Highest level of Education]]="High School Completed",1,0)</f>
        <v>0</v>
      </c>
      <c r="BJ864">
        <f>IF(Table13[[#This Row],[Highest level of Education]]="Technical Diploma/Partially completed College",1,0)</f>
        <v>1</v>
      </c>
      <c r="BK864">
        <f>IF(Table13[[#This Row],[Highest level of Education]]="University/College Degree",1,0)</f>
        <v>0</v>
      </c>
      <c r="BL864">
        <f>IF(Table13[[#This Row],[Highest level of Education]]="Post-graduate education",1,0)</f>
        <v>0</v>
      </c>
      <c r="BM864">
        <v>3</v>
      </c>
      <c r="BN864">
        <v>1</v>
      </c>
      <c r="BO864">
        <v>4</v>
      </c>
      <c r="BP864">
        <f>IF(Table13[[#This Row],[Monthly_Income 1_5500 2_8000 3_11000 4_15000 5_20000 6_27000 7_35000 8_5000 9_51000 98_0]]=1,1,0)</f>
        <v>0</v>
      </c>
      <c r="BQ864">
        <f>IF(Table13[[#This Row],[Monthly_Income 1_5500 2_8000 3_11000 4_15000 5_20000 6_27000 7_35000 8_5000 9_51000 98_0]]=2,1,0)</f>
        <v>0</v>
      </c>
      <c r="BR864">
        <f>IF(Table13[[#This Row],[Monthly_Income 1_5500 2_8000 3_11000 4_15000 5_20000 6_27000 7_35000 8_5000 9_51000 98_0]]=3,1,0)</f>
        <v>0</v>
      </c>
      <c r="BS864">
        <f>IF(Table13[[#This Row],[Monthly_Income 1_5500 2_8000 3_11000 4_15000 5_20000 6_27000 7_35000 8_5000 9_51000 98_0]]=4,1,0)</f>
        <v>1</v>
      </c>
      <c r="BT864">
        <f>IF(Table13[[#This Row],[Monthly_Income 1_5500 2_8000 3_11000 4_15000 5_20000 6_27000 7_35000 8_5000 9_51000 98_0]]=5,1,0)</f>
        <v>0</v>
      </c>
      <c r="BU864">
        <f>IF(Table13[[#This Row],[Monthly_Income 1_5500 2_8000 3_11000 4_15000 5_20000 6_27000 7_35000 8_5000 9_51000 98_0]]=6,1,0)</f>
        <v>0</v>
      </c>
      <c r="BV864">
        <f>IF(Table13[[#This Row],[Monthly_Income 1_5500 2_8000 3_11000 4_15000 5_20000 6_27000 7_35000 8_5000 9_51000 98_0]]=7,1,0)</f>
        <v>0</v>
      </c>
      <c r="BW864">
        <f>IF(Table13[[#This Row],[Monthly_Income 1_5500 2_8000 3_11000 4_15000 5_20000 6_27000 7_35000 8_5000 9_51000 98_0]]=8,1,0)</f>
        <v>0</v>
      </c>
      <c r="BX864">
        <f>IF(Table13[[#This Row],[Monthly_Income 1_5500 2_8000 3_11000 4_15000 5_20000 6_27000 7_35000 8_5000 9_51000 98_0]]=9,1,0)</f>
        <v>0</v>
      </c>
      <c r="BY864">
        <f>IF(Table13[[#This Row],[Monthly_Income 1_5500 2_8000 3_11000 4_15000 5_20000 6_27000 7_35000 8_5000 9_51000 98_0]]=98,1,0)</f>
        <v>0</v>
      </c>
      <c r="BZ864">
        <v>5</v>
      </c>
      <c r="CA864">
        <f>IF(Table13[[#This Row],[Monthly_Household_Income]]=1,1,0)</f>
        <v>0</v>
      </c>
      <c r="CB864">
        <f>IF(Table13[[#This Row],[Monthly_Household_Income]]=2,1,0)</f>
        <v>0</v>
      </c>
      <c r="CC864">
        <f>IF(Table13[[#This Row],[Monthly_Household_Income]]=3,1,0)</f>
        <v>0</v>
      </c>
      <c r="CD864">
        <f>IF(Table13[[#This Row],[Monthly_Household_Income]]=4,1,0)</f>
        <v>0</v>
      </c>
      <c r="CE864">
        <f>IF(Table13[[#This Row],[Monthly_Household_Income]]=5,1,0)</f>
        <v>1</v>
      </c>
      <c r="CF864">
        <f>IF(Table13[[#This Row],[Monthly_Household_Income]]=6,1,0)</f>
        <v>0</v>
      </c>
      <c r="CG864">
        <f>IF(Table13[[#This Row],[Monthly_Household_Income]]=7,1,0)</f>
        <v>0</v>
      </c>
      <c r="CH864">
        <f>IF(Table13[[#This Row],[Monthly_Household_Income]]=8,1,0)</f>
        <v>0</v>
      </c>
      <c r="CI864">
        <f>IF(Table13[[#This Row],[Monthly_Household_Income]]=9,1,0)</f>
        <v>0</v>
      </c>
      <c r="CJ864">
        <f>IF(Table13[[#This Row],[Monthly_Household_Income]]=98,1,0)</f>
        <v>0</v>
      </c>
    </row>
    <row r="865" spans="1:88">
      <c r="A865">
        <v>3087</v>
      </c>
      <c r="B865" s="1">
        <v>43025</v>
      </c>
      <c r="C865" t="s">
        <v>39</v>
      </c>
      <c r="D865">
        <v>8</v>
      </c>
      <c r="E865">
        <v>7</v>
      </c>
      <c r="F865">
        <v>7</v>
      </c>
      <c r="G865">
        <v>8</v>
      </c>
      <c r="H865">
        <v>9</v>
      </c>
      <c r="I865">
        <v>8</v>
      </c>
      <c r="J865" t="s">
        <v>15</v>
      </c>
      <c r="K865">
        <v>8</v>
      </c>
      <c r="L865">
        <v>7</v>
      </c>
      <c r="M865">
        <v>6</v>
      </c>
      <c r="N865">
        <v>7</v>
      </c>
      <c r="O865">
        <v>8</v>
      </c>
      <c r="P865">
        <v>9</v>
      </c>
      <c r="Q865">
        <v>9</v>
      </c>
      <c r="R865">
        <v>6</v>
      </c>
      <c r="S865">
        <v>7</v>
      </c>
      <c r="T865">
        <v>9</v>
      </c>
      <c r="U865">
        <v>9</v>
      </c>
      <c r="V865">
        <v>8</v>
      </c>
      <c r="W865">
        <v>9</v>
      </c>
      <c r="X865">
        <v>9</v>
      </c>
      <c r="Y865">
        <v>7</v>
      </c>
      <c r="Z865">
        <v>7</v>
      </c>
      <c r="AA865">
        <v>9</v>
      </c>
      <c r="AB865">
        <v>0</v>
      </c>
      <c r="AC865">
        <v>2</v>
      </c>
      <c r="AD865">
        <f>IF(Table13[[#This Row],[payment]]=1,1,0)</f>
        <v>0</v>
      </c>
      <c r="AE865">
        <f>IF(Table13[[#This Row],[payment]]=2,1,0)</f>
        <v>1</v>
      </c>
      <c r="AF865">
        <f>IF(Table13[[#This Row],[payment]]=3,1,0)</f>
        <v>0</v>
      </c>
      <c r="AG865">
        <v>5</v>
      </c>
      <c r="AH865">
        <f>IF(Table13[[#This Row],[method_payment]]=1,1,0)</f>
        <v>0</v>
      </c>
      <c r="AI865">
        <f>IF(Table13[[#This Row],[method_payment]]=2,1,0)</f>
        <v>0</v>
      </c>
      <c r="AJ865">
        <f>IF(Table13[[#This Row],[method_payment]]=3,1,0)</f>
        <v>0</v>
      </c>
      <c r="AK865">
        <f>IF(Table13[[#This Row],[method_payment]]=5,1,0)</f>
        <v>1</v>
      </c>
      <c r="AL865">
        <f>IF(Table13[[#This Row],[method_payment]]=6,1,0)</f>
        <v>0</v>
      </c>
      <c r="AM865" t="s">
        <v>16</v>
      </c>
      <c r="AN865" t="s">
        <v>16</v>
      </c>
      <c r="AO865">
        <v>3</v>
      </c>
      <c r="AP865" s="2">
        <v>206.36</v>
      </c>
      <c r="AQ865" s="3">
        <f>IF(AND(Table13[[#This Row],[Average_amount_spent_per_visit_last_3_months]]&gt;=1,Table13[[#This Row],[Average_amount_spent_per_visit_last_3_months]]&lt;=999),1,0)</f>
        <v>1</v>
      </c>
      <c r="AR865" s="3">
        <f>IF(AND(Table13[[#This Row],[Average_amount_spent_per_visit_last_3_months]]&gt;=1000,Table13[[#This Row],[Average_amount_spent_per_visit_last_3_months]]&lt;=6700),1,0)</f>
        <v>0</v>
      </c>
      <c r="AS865">
        <v>3</v>
      </c>
      <c r="AT865">
        <v>34</v>
      </c>
      <c r="AU865">
        <f>IF(AND(Table13[[#This Row],[Age]]&gt;=18,Table13[[#This Row],[Age]]&lt;=25),1,0)</f>
        <v>0</v>
      </c>
      <c r="AV865">
        <f>IF(AND(Table13[[#This Row],[Age]]&gt;=26,Table13[[#This Row],[Age]]&lt;=35),1,0)</f>
        <v>1</v>
      </c>
      <c r="AW865">
        <f>IF(AND(Table13[[#This Row],[Age]]&gt;=36,Table13[[#This Row],[Age]]&lt;=45),1,0)</f>
        <v>0</v>
      </c>
      <c r="AX865">
        <f>IF(AND(Table13[[#This Row],[Age]]&gt;=46,Table13[[#This Row],[Age]]&lt;=55),1,0)</f>
        <v>0</v>
      </c>
      <c r="AY865">
        <f>IF(AND(Table13[[#This Row],[Age]]&gt;=56,Table13[[#This Row],[Age]]&lt;=67),1,0)</f>
        <v>0</v>
      </c>
      <c r="AZ865" t="s">
        <v>25</v>
      </c>
      <c r="BA865">
        <f>IF(Table13[[#This Row],[Marital Status]]="Married",1,0)</f>
        <v>1</v>
      </c>
      <c r="BB865">
        <f>IF(Table13[[#This Row],[Marital Status]]="Single",1,0)</f>
        <v>0</v>
      </c>
      <c r="BC865" t="s">
        <v>27</v>
      </c>
      <c r="BD865">
        <f>IF(Table13[[#This Row],[gender]]="Male",1,0)</f>
        <v>1</v>
      </c>
      <c r="BE865">
        <f>IF(Table13[[#This Row],[gender]]="Female",1,0)</f>
        <v>0</v>
      </c>
      <c r="BF865" t="s">
        <v>19</v>
      </c>
      <c r="BG865">
        <f>IF(Table13[[#This Row],[Highest level of Education]]="Did not attend school",1,0)</f>
        <v>0</v>
      </c>
      <c r="BH865">
        <f>IF(Table13[[#This Row],[Highest level of Education]]="K12 completed",1,0)</f>
        <v>0</v>
      </c>
      <c r="BI865">
        <f>IF(Table13[[#This Row],[Highest level of Education]]="High School Completed",1,0)</f>
        <v>0</v>
      </c>
      <c r="BJ865">
        <f>IF(Table13[[#This Row],[Highest level of Education]]="Technical Diploma/Partially completed College",1,0)</f>
        <v>0</v>
      </c>
      <c r="BK865">
        <f>IF(Table13[[#This Row],[Highest level of Education]]="University/College Degree",1,0)</f>
        <v>1</v>
      </c>
      <c r="BL865">
        <f>IF(Table13[[#This Row],[Highest level of Education]]="Post-graduate education",1,0)</f>
        <v>0</v>
      </c>
      <c r="BM865">
        <v>2</v>
      </c>
      <c r="BN865">
        <v>1</v>
      </c>
      <c r="BO865">
        <v>4</v>
      </c>
      <c r="BP865">
        <f>IF(Table13[[#This Row],[Monthly_Income 1_5500 2_8000 3_11000 4_15000 5_20000 6_27000 7_35000 8_5000 9_51000 98_0]]=1,1,0)</f>
        <v>0</v>
      </c>
      <c r="BQ865">
        <f>IF(Table13[[#This Row],[Monthly_Income 1_5500 2_8000 3_11000 4_15000 5_20000 6_27000 7_35000 8_5000 9_51000 98_0]]=2,1,0)</f>
        <v>0</v>
      </c>
      <c r="BR865">
        <f>IF(Table13[[#This Row],[Monthly_Income 1_5500 2_8000 3_11000 4_15000 5_20000 6_27000 7_35000 8_5000 9_51000 98_0]]=3,1,0)</f>
        <v>0</v>
      </c>
      <c r="BS865">
        <f>IF(Table13[[#This Row],[Monthly_Income 1_5500 2_8000 3_11000 4_15000 5_20000 6_27000 7_35000 8_5000 9_51000 98_0]]=4,1,0)</f>
        <v>1</v>
      </c>
      <c r="BT865">
        <f>IF(Table13[[#This Row],[Monthly_Income 1_5500 2_8000 3_11000 4_15000 5_20000 6_27000 7_35000 8_5000 9_51000 98_0]]=5,1,0)</f>
        <v>0</v>
      </c>
      <c r="BU865">
        <f>IF(Table13[[#This Row],[Monthly_Income 1_5500 2_8000 3_11000 4_15000 5_20000 6_27000 7_35000 8_5000 9_51000 98_0]]=6,1,0)</f>
        <v>0</v>
      </c>
      <c r="BV865">
        <f>IF(Table13[[#This Row],[Monthly_Income 1_5500 2_8000 3_11000 4_15000 5_20000 6_27000 7_35000 8_5000 9_51000 98_0]]=7,1,0)</f>
        <v>0</v>
      </c>
      <c r="BW865">
        <f>IF(Table13[[#This Row],[Monthly_Income 1_5500 2_8000 3_11000 4_15000 5_20000 6_27000 7_35000 8_5000 9_51000 98_0]]=8,1,0)</f>
        <v>0</v>
      </c>
      <c r="BX865">
        <f>IF(Table13[[#This Row],[Monthly_Income 1_5500 2_8000 3_11000 4_15000 5_20000 6_27000 7_35000 8_5000 9_51000 98_0]]=9,1,0)</f>
        <v>0</v>
      </c>
      <c r="BY865">
        <f>IF(Table13[[#This Row],[Monthly_Income 1_5500 2_8000 3_11000 4_15000 5_20000 6_27000 7_35000 8_5000 9_51000 98_0]]=98,1,0)</f>
        <v>0</v>
      </c>
      <c r="BZ865">
        <v>7</v>
      </c>
      <c r="CA865">
        <f>IF(Table13[[#This Row],[Monthly_Household_Income]]=1,1,0)</f>
        <v>0</v>
      </c>
      <c r="CB865">
        <f>IF(Table13[[#This Row],[Monthly_Household_Income]]=2,1,0)</f>
        <v>0</v>
      </c>
      <c r="CC865">
        <f>IF(Table13[[#This Row],[Monthly_Household_Income]]=3,1,0)</f>
        <v>0</v>
      </c>
      <c r="CD865">
        <f>IF(Table13[[#This Row],[Monthly_Household_Income]]=4,1,0)</f>
        <v>0</v>
      </c>
      <c r="CE865">
        <f>IF(Table13[[#This Row],[Monthly_Household_Income]]=5,1,0)</f>
        <v>0</v>
      </c>
      <c r="CF865">
        <f>IF(Table13[[#This Row],[Monthly_Household_Income]]=6,1,0)</f>
        <v>0</v>
      </c>
      <c r="CG865">
        <f>IF(Table13[[#This Row],[Monthly_Household_Income]]=7,1,0)</f>
        <v>1</v>
      </c>
      <c r="CH865">
        <f>IF(Table13[[#This Row],[Monthly_Household_Income]]=8,1,0)</f>
        <v>0</v>
      </c>
      <c r="CI865">
        <f>IF(Table13[[#This Row],[Monthly_Household_Income]]=9,1,0)</f>
        <v>0</v>
      </c>
      <c r="CJ865">
        <f>IF(Table13[[#This Row],[Monthly_Household_Income]]=98,1,0)</f>
        <v>0</v>
      </c>
    </row>
    <row r="866" spans="1:88">
      <c r="A866">
        <v>3088</v>
      </c>
      <c r="B866" s="1">
        <v>42960</v>
      </c>
      <c r="C866" t="s">
        <v>35</v>
      </c>
      <c r="D866">
        <v>9</v>
      </c>
      <c r="E866">
        <v>10</v>
      </c>
      <c r="F866">
        <v>9</v>
      </c>
      <c r="G866">
        <v>10</v>
      </c>
      <c r="H866">
        <v>10</v>
      </c>
      <c r="I866">
        <v>9</v>
      </c>
      <c r="J866" t="s">
        <v>15</v>
      </c>
      <c r="K866">
        <v>10</v>
      </c>
      <c r="L866">
        <v>8</v>
      </c>
      <c r="M866">
        <v>9</v>
      </c>
      <c r="N866">
        <v>9</v>
      </c>
      <c r="O866">
        <v>8</v>
      </c>
      <c r="P866">
        <v>10</v>
      </c>
      <c r="Q866">
        <v>9</v>
      </c>
      <c r="R866">
        <v>9</v>
      </c>
      <c r="S866">
        <v>8</v>
      </c>
      <c r="T866">
        <v>9</v>
      </c>
      <c r="U866">
        <v>9</v>
      </c>
      <c r="V866">
        <v>8</v>
      </c>
      <c r="W866">
        <v>10</v>
      </c>
      <c r="X866">
        <v>10</v>
      </c>
      <c r="Y866">
        <v>8</v>
      </c>
      <c r="Z866">
        <v>9</v>
      </c>
      <c r="AA866">
        <v>8</v>
      </c>
      <c r="AB866">
        <v>8</v>
      </c>
      <c r="AC866">
        <v>1</v>
      </c>
      <c r="AD866">
        <f>IF(Table13[[#This Row],[payment]]=1,1,0)</f>
        <v>1</v>
      </c>
      <c r="AE866">
        <f>IF(Table13[[#This Row],[payment]]=2,1,0)</f>
        <v>0</v>
      </c>
      <c r="AF866">
        <f>IF(Table13[[#This Row],[payment]]=3,1,0)</f>
        <v>0</v>
      </c>
      <c r="AG866">
        <v>6</v>
      </c>
      <c r="AH866">
        <f>IF(Table13[[#This Row],[method_payment]]=1,1,0)</f>
        <v>0</v>
      </c>
      <c r="AI866">
        <f>IF(Table13[[#This Row],[method_payment]]=2,1,0)</f>
        <v>0</v>
      </c>
      <c r="AJ866">
        <f>IF(Table13[[#This Row],[method_payment]]=3,1,0)</f>
        <v>0</v>
      </c>
      <c r="AK866">
        <f>IF(Table13[[#This Row],[method_payment]]=5,1,0)</f>
        <v>0</v>
      </c>
      <c r="AL866">
        <f>IF(Table13[[#This Row],[method_payment]]=6,1,0)</f>
        <v>1</v>
      </c>
      <c r="AM866" t="s">
        <v>16</v>
      </c>
      <c r="AN866" t="s">
        <v>16</v>
      </c>
      <c r="AO866">
        <v>3</v>
      </c>
      <c r="AP866" s="2">
        <v>84.61</v>
      </c>
      <c r="AQ866" s="3">
        <f>IF(AND(Table13[[#This Row],[Average_amount_spent_per_visit_last_3_months]]&gt;=1,Table13[[#This Row],[Average_amount_spent_per_visit_last_3_months]]&lt;=999),1,0)</f>
        <v>1</v>
      </c>
      <c r="AR866" s="3">
        <f>IF(AND(Table13[[#This Row],[Average_amount_spent_per_visit_last_3_months]]&gt;=1000,Table13[[#This Row],[Average_amount_spent_per_visit_last_3_months]]&lt;=6700),1,0)</f>
        <v>0</v>
      </c>
      <c r="AS866">
        <v>2</v>
      </c>
      <c r="AT866">
        <v>23</v>
      </c>
      <c r="AU866">
        <f>IF(AND(Table13[[#This Row],[Age]]&gt;=18,Table13[[#This Row],[Age]]&lt;=25),1,0)</f>
        <v>1</v>
      </c>
      <c r="AV866">
        <f>IF(AND(Table13[[#This Row],[Age]]&gt;=26,Table13[[#This Row],[Age]]&lt;=35),1,0)</f>
        <v>0</v>
      </c>
      <c r="AW866">
        <f>IF(AND(Table13[[#This Row],[Age]]&gt;=36,Table13[[#This Row],[Age]]&lt;=45),1,0)</f>
        <v>0</v>
      </c>
      <c r="AX866">
        <f>IF(AND(Table13[[#This Row],[Age]]&gt;=46,Table13[[#This Row],[Age]]&lt;=55),1,0)</f>
        <v>0</v>
      </c>
      <c r="AY866">
        <f>IF(AND(Table13[[#This Row],[Age]]&gt;=56,Table13[[#This Row],[Age]]&lt;=67),1,0)</f>
        <v>0</v>
      </c>
      <c r="AZ866" t="s">
        <v>24</v>
      </c>
      <c r="BA866">
        <f>IF(Table13[[#This Row],[Marital Status]]="Married",1,0)</f>
        <v>0</v>
      </c>
      <c r="BB866">
        <f>IF(Table13[[#This Row],[Marital Status]]="Single",1,0)</f>
        <v>1</v>
      </c>
      <c r="BC866" t="s">
        <v>27</v>
      </c>
      <c r="BD866">
        <f>IF(Table13[[#This Row],[gender]]="Male",1,0)</f>
        <v>1</v>
      </c>
      <c r="BE866">
        <f>IF(Table13[[#This Row],[gender]]="Female",1,0)</f>
        <v>0</v>
      </c>
      <c r="BF866" t="s">
        <v>20</v>
      </c>
      <c r="BG866">
        <f>IF(Table13[[#This Row],[Highest level of Education]]="Did not attend school",1,0)</f>
        <v>0</v>
      </c>
      <c r="BH866">
        <f>IF(Table13[[#This Row],[Highest level of Education]]="K12 completed",1,0)</f>
        <v>0</v>
      </c>
      <c r="BI866">
        <f>IF(Table13[[#This Row],[Highest level of Education]]="High School Completed",1,0)</f>
        <v>1</v>
      </c>
      <c r="BJ866">
        <f>IF(Table13[[#This Row],[Highest level of Education]]="Technical Diploma/Partially completed College",1,0)</f>
        <v>0</v>
      </c>
      <c r="BK866">
        <f>IF(Table13[[#This Row],[Highest level of Education]]="University/College Degree",1,0)</f>
        <v>0</v>
      </c>
      <c r="BL866">
        <f>IF(Table13[[#This Row],[Highest level of Education]]="Post-graduate education",1,0)</f>
        <v>0</v>
      </c>
      <c r="BM866">
        <v>0</v>
      </c>
      <c r="BN866">
        <v>1</v>
      </c>
      <c r="BO866">
        <v>98</v>
      </c>
      <c r="BP866">
        <f>IF(Table13[[#This Row],[Monthly_Income 1_5500 2_8000 3_11000 4_15000 5_20000 6_27000 7_35000 8_5000 9_51000 98_0]]=1,1,0)</f>
        <v>0</v>
      </c>
      <c r="BQ866">
        <f>IF(Table13[[#This Row],[Monthly_Income 1_5500 2_8000 3_11000 4_15000 5_20000 6_27000 7_35000 8_5000 9_51000 98_0]]=2,1,0)</f>
        <v>0</v>
      </c>
      <c r="BR866">
        <f>IF(Table13[[#This Row],[Monthly_Income 1_5500 2_8000 3_11000 4_15000 5_20000 6_27000 7_35000 8_5000 9_51000 98_0]]=3,1,0)</f>
        <v>0</v>
      </c>
      <c r="BS866">
        <f>IF(Table13[[#This Row],[Monthly_Income 1_5500 2_8000 3_11000 4_15000 5_20000 6_27000 7_35000 8_5000 9_51000 98_0]]=4,1,0)</f>
        <v>0</v>
      </c>
      <c r="BT866">
        <f>IF(Table13[[#This Row],[Monthly_Income 1_5500 2_8000 3_11000 4_15000 5_20000 6_27000 7_35000 8_5000 9_51000 98_0]]=5,1,0)</f>
        <v>0</v>
      </c>
      <c r="BU866">
        <f>IF(Table13[[#This Row],[Monthly_Income 1_5500 2_8000 3_11000 4_15000 5_20000 6_27000 7_35000 8_5000 9_51000 98_0]]=6,1,0)</f>
        <v>0</v>
      </c>
      <c r="BV866">
        <f>IF(Table13[[#This Row],[Monthly_Income 1_5500 2_8000 3_11000 4_15000 5_20000 6_27000 7_35000 8_5000 9_51000 98_0]]=7,1,0)</f>
        <v>0</v>
      </c>
      <c r="BW866">
        <f>IF(Table13[[#This Row],[Monthly_Income 1_5500 2_8000 3_11000 4_15000 5_20000 6_27000 7_35000 8_5000 9_51000 98_0]]=8,1,0)</f>
        <v>0</v>
      </c>
      <c r="BX866">
        <f>IF(Table13[[#This Row],[Monthly_Income 1_5500 2_8000 3_11000 4_15000 5_20000 6_27000 7_35000 8_5000 9_51000 98_0]]=9,1,0)</f>
        <v>0</v>
      </c>
      <c r="BY866">
        <f>IF(Table13[[#This Row],[Monthly_Income 1_5500 2_8000 3_11000 4_15000 5_20000 6_27000 7_35000 8_5000 9_51000 98_0]]=98,1,0)</f>
        <v>1</v>
      </c>
      <c r="BZ866">
        <v>98</v>
      </c>
      <c r="CA866">
        <f>IF(Table13[[#This Row],[Monthly_Household_Income]]=1,1,0)</f>
        <v>0</v>
      </c>
      <c r="CB866">
        <f>IF(Table13[[#This Row],[Monthly_Household_Income]]=2,1,0)</f>
        <v>0</v>
      </c>
      <c r="CC866">
        <f>IF(Table13[[#This Row],[Monthly_Household_Income]]=3,1,0)</f>
        <v>0</v>
      </c>
      <c r="CD866">
        <f>IF(Table13[[#This Row],[Monthly_Household_Income]]=4,1,0)</f>
        <v>0</v>
      </c>
      <c r="CE866">
        <f>IF(Table13[[#This Row],[Monthly_Household_Income]]=5,1,0)</f>
        <v>0</v>
      </c>
      <c r="CF866">
        <f>IF(Table13[[#This Row],[Monthly_Household_Income]]=6,1,0)</f>
        <v>0</v>
      </c>
      <c r="CG866">
        <f>IF(Table13[[#This Row],[Monthly_Household_Income]]=7,1,0)</f>
        <v>0</v>
      </c>
      <c r="CH866">
        <f>IF(Table13[[#This Row],[Monthly_Household_Income]]=8,1,0)</f>
        <v>0</v>
      </c>
      <c r="CI866">
        <f>IF(Table13[[#This Row],[Monthly_Household_Income]]=9,1,0)</f>
        <v>0</v>
      </c>
      <c r="CJ866">
        <f>IF(Table13[[#This Row],[Monthly_Household_Income]]=98,1,0)</f>
        <v>1</v>
      </c>
    </row>
    <row r="867" spans="1:88">
      <c r="A867">
        <v>3089</v>
      </c>
      <c r="B867" s="1">
        <v>43131</v>
      </c>
      <c r="C867" t="s">
        <v>32</v>
      </c>
      <c r="D867">
        <v>8</v>
      </c>
      <c r="E867">
        <v>7</v>
      </c>
      <c r="F867">
        <v>8</v>
      </c>
      <c r="G867">
        <v>8</v>
      </c>
      <c r="H867">
        <v>8</v>
      </c>
      <c r="I867">
        <v>8</v>
      </c>
      <c r="J867" t="s">
        <v>15</v>
      </c>
      <c r="K867">
        <v>8</v>
      </c>
      <c r="L867">
        <v>9</v>
      </c>
      <c r="M867">
        <v>9</v>
      </c>
      <c r="N867">
        <v>9</v>
      </c>
      <c r="O867">
        <v>7</v>
      </c>
      <c r="P867">
        <v>6</v>
      </c>
      <c r="Q867">
        <v>8</v>
      </c>
      <c r="R867">
        <v>8</v>
      </c>
      <c r="S867">
        <v>7</v>
      </c>
      <c r="T867">
        <v>9</v>
      </c>
      <c r="U867">
        <v>8</v>
      </c>
      <c r="V867">
        <v>7</v>
      </c>
      <c r="W867">
        <v>8</v>
      </c>
      <c r="X867">
        <v>6</v>
      </c>
      <c r="Y867">
        <v>9</v>
      </c>
      <c r="Z867">
        <v>9</v>
      </c>
      <c r="AA867">
        <v>7</v>
      </c>
      <c r="AB867">
        <v>7</v>
      </c>
      <c r="AC867">
        <v>1</v>
      </c>
      <c r="AD867">
        <f>IF(Table13[[#This Row],[payment]]=1,1,0)</f>
        <v>1</v>
      </c>
      <c r="AE867">
        <f>IF(Table13[[#This Row],[payment]]=2,1,0)</f>
        <v>0</v>
      </c>
      <c r="AF867">
        <f>IF(Table13[[#This Row],[payment]]=3,1,0)</f>
        <v>0</v>
      </c>
      <c r="AG867">
        <v>2</v>
      </c>
      <c r="AH867">
        <f>IF(Table13[[#This Row],[method_payment]]=1,1,0)</f>
        <v>0</v>
      </c>
      <c r="AI867">
        <f>IF(Table13[[#This Row],[method_payment]]=2,1,0)</f>
        <v>1</v>
      </c>
      <c r="AJ867">
        <f>IF(Table13[[#This Row],[method_payment]]=3,1,0)</f>
        <v>0</v>
      </c>
      <c r="AK867">
        <f>IF(Table13[[#This Row],[method_payment]]=5,1,0)</f>
        <v>0</v>
      </c>
      <c r="AL867">
        <f>IF(Table13[[#This Row],[method_payment]]=6,1,0)</f>
        <v>0</v>
      </c>
      <c r="AM867" t="s">
        <v>16</v>
      </c>
      <c r="AN867" t="s">
        <v>16</v>
      </c>
      <c r="AO867">
        <v>2</v>
      </c>
      <c r="AP867" s="2">
        <v>141.88999999999999</v>
      </c>
      <c r="AQ867" s="3">
        <f>IF(AND(Table13[[#This Row],[Average_amount_spent_per_visit_last_3_months]]&gt;=1,Table13[[#This Row],[Average_amount_spent_per_visit_last_3_months]]&lt;=999),1,0)</f>
        <v>1</v>
      </c>
      <c r="AR867" s="3">
        <f>IF(AND(Table13[[#This Row],[Average_amount_spent_per_visit_last_3_months]]&gt;=1000,Table13[[#This Row],[Average_amount_spent_per_visit_last_3_months]]&lt;=6700),1,0)</f>
        <v>0</v>
      </c>
      <c r="AS867">
        <v>3</v>
      </c>
      <c r="AT867">
        <v>49</v>
      </c>
      <c r="AU867">
        <f>IF(AND(Table13[[#This Row],[Age]]&gt;=18,Table13[[#This Row],[Age]]&lt;=25),1,0)</f>
        <v>0</v>
      </c>
      <c r="AV867">
        <f>IF(AND(Table13[[#This Row],[Age]]&gt;=26,Table13[[#This Row],[Age]]&lt;=35),1,0)</f>
        <v>0</v>
      </c>
      <c r="AW867">
        <f>IF(AND(Table13[[#This Row],[Age]]&gt;=36,Table13[[#This Row],[Age]]&lt;=45),1,0)</f>
        <v>0</v>
      </c>
      <c r="AX867">
        <f>IF(AND(Table13[[#This Row],[Age]]&gt;=46,Table13[[#This Row],[Age]]&lt;=55),1,0)</f>
        <v>1</v>
      </c>
      <c r="AY867">
        <f>IF(AND(Table13[[#This Row],[Age]]&gt;=56,Table13[[#This Row],[Age]]&lt;=67),1,0)</f>
        <v>0</v>
      </c>
      <c r="AZ867" t="s">
        <v>24</v>
      </c>
      <c r="BA867">
        <f>IF(Table13[[#This Row],[Marital Status]]="Married",1,0)</f>
        <v>0</v>
      </c>
      <c r="BB867">
        <f>IF(Table13[[#This Row],[Marital Status]]="Single",1,0)</f>
        <v>1</v>
      </c>
      <c r="BC867" t="s">
        <v>28</v>
      </c>
      <c r="BD867">
        <f>IF(Table13[[#This Row],[gender]]="Male",1,0)</f>
        <v>0</v>
      </c>
      <c r="BE867">
        <f>IF(Table13[[#This Row],[gender]]="Female",1,0)</f>
        <v>1</v>
      </c>
      <c r="BF867" t="s">
        <v>19</v>
      </c>
      <c r="BG867">
        <f>IF(Table13[[#This Row],[Highest level of Education]]="Did not attend school",1,0)</f>
        <v>0</v>
      </c>
      <c r="BH867">
        <f>IF(Table13[[#This Row],[Highest level of Education]]="K12 completed",1,0)</f>
        <v>0</v>
      </c>
      <c r="BI867">
        <f>IF(Table13[[#This Row],[Highest level of Education]]="High School Completed",1,0)</f>
        <v>0</v>
      </c>
      <c r="BJ867">
        <f>IF(Table13[[#This Row],[Highest level of Education]]="Technical Diploma/Partially completed College",1,0)</f>
        <v>0</v>
      </c>
      <c r="BK867">
        <f>IF(Table13[[#This Row],[Highest level of Education]]="University/College Degree",1,0)</f>
        <v>1</v>
      </c>
      <c r="BL867">
        <f>IF(Table13[[#This Row],[Highest level of Education]]="Post-graduate education",1,0)</f>
        <v>0</v>
      </c>
      <c r="BM867">
        <v>0</v>
      </c>
      <c r="BN867">
        <v>1</v>
      </c>
      <c r="BO867">
        <v>4</v>
      </c>
      <c r="BP867">
        <f>IF(Table13[[#This Row],[Monthly_Income 1_5500 2_8000 3_11000 4_15000 5_20000 6_27000 7_35000 8_5000 9_51000 98_0]]=1,1,0)</f>
        <v>0</v>
      </c>
      <c r="BQ867">
        <f>IF(Table13[[#This Row],[Monthly_Income 1_5500 2_8000 3_11000 4_15000 5_20000 6_27000 7_35000 8_5000 9_51000 98_0]]=2,1,0)</f>
        <v>0</v>
      </c>
      <c r="BR867">
        <f>IF(Table13[[#This Row],[Monthly_Income 1_5500 2_8000 3_11000 4_15000 5_20000 6_27000 7_35000 8_5000 9_51000 98_0]]=3,1,0)</f>
        <v>0</v>
      </c>
      <c r="BS867">
        <f>IF(Table13[[#This Row],[Monthly_Income 1_5500 2_8000 3_11000 4_15000 5_20000 6_27000 7_35000 8_5000 9_51000 98_0]]=4,1,0)</f>
        <v>1</v>
      </c>
      <c r="BT867">
        <f>IF(Table13[[#This Row],[Monthly_Income 1_5500 2_8000 3_11000 4_15000 5_20000 6_27000 7_35000 8_5000 9_51000 98_0]]=5,1,0)</f>
        <v>0</v>
      </c>
      <c r="BU867">
        <f>IF(Table13[[#This Row],[Monthly_Income 1_5500 2_8000 3_11000 4_15000 5_20000 6_27000 7_35000 8_5000 9_51000 98_0]]=6,1,0)</f>
        <v>0</v>
      </c>
      <c r="BV867">
        <f>IF(Table13[[#This Row],[Monthly_Income 1_5500 2_8000 3_11000 4_15000 5_20000 6_27000 7_35000 8_5000 9_51000 98_0]]=7,1,0)</f>
        <v>0</v>
      </c>
      <c r="BW867">
        <f>IF(Table13[[#This Row],[Monthly_Income 1_5500 2_8000 3_11000 4_15000 5_20000 6_27000 7_35000 8_5000 9_51000 98_0]]=8,1,0)</f>
        <v>0</v>
      </c>
      <c r="BX867">
        <f>IF(Table13[[#This Row],[Monthly_Income 1_5500 2_8000 3_11000 4_15000 5_20000 6_27000 7_35000 8_5000 9_51000 98_0]]=9,1,0)</f>
        <v>0</v>
      </c>
      <c r="BY867">
        <f>IF(Table13[[#This Row],[Monthly_Income 1_5500 2_8000 3_11000 4_15000 5_20000 6_27000 7_35000 8_5000 9_51000 98_0]]=98,1,0)</f>
        <v>0</v>
      </c>
      <c r="BZ867">
        <v>4</v>
      </c>
      <c r="CA867">
        <f>IF(Table13[[#This Row],[Monthly_Household_Income]]=1,1,0)</f>
        <v>0</v>
      </c>
      <c r="CB867">
        <f>IF(Table13[[#This Row],[Monthly_Household_Income]]=2,1,0)</f>
        <v>0</v>
      </c>
      <c r="CC867">
        <f>IF(Table13[[#This Row],[Monthly_Household_Income]]=3,1,0)</f>
        <v>0</v>
      </c>
      <c r="CD867">
        <f>IF(Table13[[#This Row],[Monthly_Household_Income]]=4,1,0)</f>
        <v>1</v>
      </c>
      <c r="CE867">
        <f>IF(Table13[[#This Row],[Monthly_Household_Income]]=5,1,0)</f>
        <v>0</v>
      </c>
      <c r="CF867">
        <f>IF(Table13[[#This Row],[Monthly_Household_Income]]=6,1,0)</f>
        <v>0</v>
      </c>
      <c r="CG867">
        <f>IF(Table13[[#This Row],[Monthly_Household_Income]]=7,1,0)</f>
        <v>0</v>
      </c>
      <c r="CH867">
        <f>IF(Table13[[#This Row],[Monthly_Household_Income]]=8,1,0)</f>
        <v>0</v>
      </c>
      <c r="CI867">
        <f>IF(Table13[[#This Row],[Monthly_Household_Income]]=9,1,0)</f>
        <v>0</v>
      </c>
      <c r="CJ867">
        <f>IF(Table13[[#This Row],[Monthly_Household_Income]]=98,1,0)</f>
        <v>0</v>
      </c>
    </row>
    <row r="868" spans="1:88">
      <c r="A868">
        <v>3093</v>
      </c>
      <c r="B868" s="1">
        <v>43002</v>
      </c>
      <c r="C868" t="s">
        <v>31</v>
      </c>
      <c r="D868">
        <v>8</v>
      </c>
      <c r="E868">
        <v>7</v>
      </c>
      <c r="F868">
        <v>8</v>
      </c>
      <c r="G868">
        <v>7</v>
      </c>
      <c r="H868">
        <v>7</v>
      </c>
      <c r="I868">
        <v>8</v>
      </c>
      <c r="J868" t="s">
        <v>15</v>
      </c>
      <c r="K868">
        <v>7</v>
      </c>
      <c r="L868">
        <v>6</v>
      </c>
      <c r="M868">
        <v>9</v>
      </c>
      <c r="N868">
        <v>8</v>
      </c>
      <c r="O868">
        <v>8</v>
      </c>
      <c r="P868">
        <v>10</v>
      </c>
      <c r="Q868">
        <v>6</v>
      </c>
      <c r="R868">
        <v>9</v>
      </c>
      <c r="S868">
        <v>6</v>
      </c>
      <c r="T868">
        <v>7</v>
      </c>
      <c r="U868">
        <v>6</v>
      </c>
      <c r="V868">
        <v>8</v>
      </c>
      <c r="W868">
        <v>9</v>
      </c>
      <c r="X868">
        <v>7</v>
      </c>
      <c r="Y868">
        <v>6</v>
      </c>
      <c r="Z868">
        <v>9</v>
      </c>
      <c r="AA868">
        <v>9</v>
      </c>
      <c r="AB868">
        <v>8</v>
      </c>
      <c r="AC868">
        <v>1</v>
      </c>
      <c r="AD868">
        <f>IF(Table13[[#This Row],[payment]]=1,1,0)</f>
        <v>1</v>
      </c>
      <c r="AE868">
        <f>IF(Table13[[#This Row],[payment]]=2,1,0)</f>
        <v>0</v>
      </c>
      <c r="AF868">
        <f>IF(Table13[[#This Row],[payment]]=3,1,0)</f>
        <v>0</v>
      </c>
      <c r="AG868">
        <v>5</v>
      </c>
      <c r="AH868">
        <f>IF(Table13[[#This Row],[method_payment]]=1,1,0)</f>
        <v>0</v>
      </c>
      <c r="AI868">
        <f>IF(Table13[[#This Row],[method_payment]]=2,1,0)</f>
        <v>0</v>
      </c>
      <c r="AJ868">
        <f>IF(Table13[[#This Row],[method_payment]]=3,1,0)</f>
        <v>0</v>
      </c>
      <c r="AK868">
        <f>IF(Table13[[#This Row],[method_payment]]=5,1,0)</f>
        <v>1</v>
      </c>
      <c r="AL868">
        <f>IF(Table13[[#This Row],[method_payment]]=6,1,0)</f>
        <v>0</v>
      </c>
      <c r="AM868" t="s">
        <v>16</v>
      </c>
      <c r="AN868" t="s">
        <v>16</v>
      </c>
      <c r="AO868">
        <v>2</v>
      </c>
      <c r="AP868" s="2">
        <v>228.05</v>
      </c>
      <c r="AQ868" s="3">
        <f>IF(AND(Table13[[#This Row],[Average_amount_spent_per_visit_last_3_months]]&gt;=1,Table13[[#This Row],[Average_amount_spent_per_visit_last_3_months]]&lt;=999),1,0)</f>
        <v>1</v>
      </c>
      <c r="AR868" s="3">
        <f>IF(AND(Table13[[#This Row],[Average_amount_spent_per_visit_last_3_months]]&gt;=1000,Table13[[#This Row],[Average_amount_spent_per_visit_last_3_months]]&lt;=6700),1,0)</f>
        <v>0</v>
      </c>
      <c r="AS868">
        <v>1</v>
      </c>
      <c r="AT868">
        <v>39</v>
      </c>
      <c r="AU868">
        <f>IF(AND(Table13[[#This Row],[Age]]&gt;=18,Table13[[#This Row],[Age]]&lt;=25),1,0)</f>
        <v>0</v>
      </c>
      <c r="AV868">
        <f>IF(AND(Table13[[#This Row],[Age]]&gt;=26,Table13[[#This Row],[Age]]&lt;=35),1,0)</f>
        <v>0</v>
      </c>
      <c r="AW868">
        <f>IF(AND(Table13[[#This Row],[Age]]&gt;=36,Table13[[#This Row],[Age]]&lt;=45),1,0)</f>
        <v>1</v>
      </c>
      <c r="AX868">
        <f>IF(AND(Table13[[#This Row],[Age]]&gt;=46,Table13[[#This Row],[Age]]&lt;=55),1,0)</f>
        <v>0</v>
      </c>
      <c r="AY868">
        <f>IF(AND(Table13[[#This Row],[Age]]&gt;=56,Table13[[#This Row],[Age]]&lt;=67),1,0)</f>
        <v>0</v>
      </c>
      <c r="AZ868" t="s">
        <v>25</v>
      </c>
      <c r="BA868">
        <f>IF(Table13[[#This Row],[Marital Status]]="Married",1,0)</f>
        <v>1</v>
      </c>
      <c r="BB868">
        <f>IF(Table13[[#This Row],[Marital Status]]="Single",1,0)</f>
        <v>0</v>
      </c>
      <c r="BC868" t="s">
        <v>28</v>
      </c>
      <c r="BD868">
        <f>IF(Table13[[#This Row],[gender]]="Male",1,0)</f>
        <v>0</v>
      </c>
      <c r="BE868">
        <f>IF(Table13[[#This Row],[gender]]="Female",1,0)</f>
        <v>1</v>
      </c>
      <c r="BF868" t="s">
        <v>19</v>
      </c>
      <c r="BG868">
        <f>IF(Table13[[#This Row],[Highest level of Education]]="Did not attend school",1,0)</f>
        <v>0</v>
      </c>
      <c r="BH868">
        <f>IF(Table13[[#This Row],[Highest level of Education]]="K12 completed",1,0)</f>
        <v>0</v>
      </c>
      <c r="BI868">
        <f>IF(Table13[[#This Row],[Highest level of Education]]="High School Completed",1,0)</f>
        <v>0</v>
      </c>
      <c r="BJ868">
        <f>IF(Table13[[#This Row],[Highest level of Education]]="Technical Diploma/Partially completed College",1,0)</f>
        <v>0</v>
      </c>
      <c r="BK868">
        <f>IF(Table13[[#This Row],[Highest level of Education]]="University/College Degree",1,0)</f>
        <v>1</v>
      </c>
      <c r="BL868">
        <f>IF(Table13[[#This Row],[Highest level of Education]]="Post-graduate education",1,0)</f>
        <v>0</v>
      </c>
      <c r="BM868">
        <v>2</v>
      </c>
      <c r="BN868">
        <v>1</v>
      </c>
      <c r="BO868">
        <v>4</v>
      </c>
      <c r="BP868">
        <f>IF(Table13[[#This Row],[Monthly_Income 1_5500 2_8000 3_11000 4_15000 5_20000 6_27000 7_35000 8_5000 9_51000 98_0]]=1,1,0)</f>
        <v>0</v>
      </c>
      <c r="BQ868">
        <f>IF(Table13[[#This Row],[Monthly_Income 1_5500 2_8000 3_11000 4_15000 5_20000 6_27000 7_35000 8_5000 9_51000 98_0]]=2,1,0)</f>
        <v>0</v>
      </c>
      <c r="BR868">
        <f>IF(Table13[[#This Row],[Monthly_Income 1_5500 2_8000 3_11000 4_15000 5_20000 6_27000 7_35000 8_5000 9_51000 98_0]]=3,1,0)</f>
        <v>0</v>
      </c>
      <c r="BS868">
        <f>IF(Table13[[#This Row],[Monthly_Income 1_5500 2_8000 3_11000 4_15000 5_20000 6_27000 7_35000 8_5000 9_51000 98_0]]=4,1,0)</f>
        <v>1</v>
      </c>
      <c r="BT868">
        <f>IF(Table13[[#This Row],[Monthly_Income 1_5500 2_8000 3_11000 4_15000 5_20000 6_27000 7_35000 8_5000 9_51000 98_0]]=5,1,0)</f>
        <v>0</v>
      </c>
      <c r="BU868">
        <f>IF(Table13[[#This Row],[Monthly_Income 1_5500 2_8000 3_11000 4_15000 5_20000 6_27000 7_35000 8_5000 9_51000 98_0]]=6,1,0)</f>
        <v>0</v>
      </c>
      <c r="BV868">
        <f>IF(Table13[[#This Row],[Monthly_Income 1_5500 2_8000 3_11000 4_15000 5_20000 6_27000 7_35000 8_5000 9_51000 98_0]]=7,1,0)</f>
        <v>0</v>
      </c>
      <c r="BW868">
        <f>IF(Table13[[#This Row],[Monthly_Income 1_5500 2_8000 3_11000 4_15000 5_20000 6_27000 7_35000 8_5000 9_51000 98_0]]=8,1,0)</f>
        <v>0</v>
      </c>
      <c r="BX868">
        <f>IF(Table13[[#This Row],[Monthly_Income 1_5500 2_8000 3_11000 4_15000 5_20000 6_27000 7_35000 8_5000 9_51000 98_0]]=9,1,0)</f>
        <v>0</v>
      </c>
      <c r="BY868">
        <f>IF(Table13[[#This Row],[Monthly_Income 1_5500 2_8000 3_11000 4_15000 5_20000 6_27000 7_35000 8_5000 9_51000 98_0]]=98,1,0)</f>
        <v>0</v>
      </c>
      <c r="BZ868">
        <v>8</v>
      </c>
      <c r="CA868">
        <f>IF(Table13[[#This Row],[Monthly_Household_Income]]=1,1,0)</f>
        <v>0</v>
      </c>
      <c r="CB868">
        <f>IF(Table13[[#This Row],[Monthly_Household_Income]]=2,1,0)</f>
        <v>0</v>
      </c>
      <c r="CC868">
        <f>IF(Table13[[#This Row],[Monthly_Household_Income]]=3,1,0)</f>
        <v>0</v>
      </c>
      <c r="CD868">
        <f>IF(Table13[[#This Row],[Monthly_Household_Income]]=4,1,0)</f>
        <v>0</v>
      </c>
      <c r="CE868">
        <f>IF(Table13[[#This Row],[Monthly_Household_Income]]=5,1,0)</f>
        <v>0</v>
      </c>
      <c r="CF868">
        <f>IF(Table13[[#This Row],[Monthly_Household_Income]]=6,1,0)</f>
        <v>0</v>
      </c>
      <c r="CG868">
        <f>IF(Table13[[#This Row],[Monthly_Household_Income]]=7,1,0)</f>
        <v>0</v>
      </c>
      <c r="CH868">
        <f>IF(Table13[[#This Row],[Monthly_Household_Income]]=8,1,0)</f>
        <v>1</v>
      </c>
      <c r="CI868">
        <f>IF(Table13[[#This Row],[Monthly_Household_Income]]=9,1,0)</f>
        <v>0</v>
      </c>
      <c r="CJ868">
        <f>IF(Table13[[#This Row],[Monthly_Household_Income]]=98,1,0)</f>
        <v>0</v>
      </c>
    </row>
    <row r="869" spans="1:88">
      <c r="A869">
        <v>3095</v>
      </c>
      <c r="B869" s="1">
        <v>42987</v>
      </c>
      <c r="C869" t="s">
        <v>4</v>
      </c>
      <c r="D869">
        <v>8</v>
      </c>
      <c r="E869">
        <v>9</v>
      </c>
      <c r="F869">
        <v>8</v>
      </c>
      <c r="G869">
        <v>8</v>
      </c>
      <c r="H869">
        <v>7</v>
      </c>
      <c r="I869">
        <v>6</v>
      </c>
      <c r="J869" t="s">
        <v>15</v>
      </c>
      <c r="K869">
        <v>7</v>
      </c>
      <c r="L869">
        <v>7</v>
      </c>
      <c r="M869">
        <v>6</v>
      </c>
      <c r="N869">
        <v>8</v>
      </c>
      <c r="O869">
        <v>8</v>
      </c>
      <c r="P869">
        <v>6</v>
      </c>
      <c r="Q869">
        <v>6</v>
      </c>
      <c r="R869">
        <v>8</v>
      </c>
      <c r="S869">
        <v>6</v>
      </c>
      <c r="T869">
        <v>7</v>
      </c>
      <c r="U869">
        <v>7</v>
      </c>
      <c r="V869">
        <v>6</v>
      </c>
      <c r="W869">
        <v>7</v>
      </c>
      <c r="X869">
        <v>8</v>
      </c>
      <c r="Y869">
        <v>8</v>
      </c>
      <c r="Z869">
        <v>6</v>
      </c>
      <c r="AA869">
        <v>7</v>
      </c>
      <c r="AB869">
        <v>7</v>
      </c>
      <c r="AC869">
        <v>3</v>
      </c>
      <c r="AD869">
        <f>IF(Table13[[#This Row],[payment]]=1,1,0)</f>
        <v>0</v>
      </c>
      <c r="AE869">
        <f>IF(Table13[[#This Row],[payment]]=2,1,0)</f>
        <v>0</v>
      </c>
      <c r="AF869">
        <f>IF(Table13[[#This Row],[payment]]=3,1,0)</f>
        <v>1</v>
      </c>
      <c r="AG869">
        <v>1</v>
      </c>
      <c r="AH869">
        <f>IF(Table13[[#This Row],[method_payment]]=1,1,0)</f>
        <v>1</v>
      </c>
      <c r="AI869">
        <f>IF(Table13[[#This Row],[method_payment]]=2,1,0)</f>
        <v>0</v>
      </c>
      <c r="AJ869">
        <f>IF(Table13[[#This Row],[method_payment]]=3,1,0)</f>
        <v>0</v>
      </c>
      <c r="AK869">
        <f>IF(Table13[[#This Row],[method_payment]]=5,1,0)</f>
        <v>0</v>
      </c>
      <c r="AL869">
        <f>IF(Table13[[#This Row],[method_payment]]=6,1,0)</f>
        <v>0</v>
      </c>
      <c r="AM869" t="s">
        <v>15</v>
      </c>
      <c r="AN869" t="s">
        <v>15</v>
      </c>
      <c r="AO869">
        <v>1</v>
      </c>
      <c r="AP869" s="2">
        <v>1085.93</v>
      </c>
      <c r="AQ869" s="3">
        <f>IF(AND(Table13[[#This Row],[Average_amount_spent_per_visit_last_3_months]]&gt;=1,Table13[[#This Row],[Average_amount_spent_per_visit_last_3_months]]&lt;=999),1,0)</f>
        <v>0</v>
      </c>
      <c r="AR869" s="3">
        <f>IF(AND(Table13[[#This Row],[Average_amount_spent_per_visit_last_3_months]]&gt;=1000,Table13[[#This Row],[Average_amount_spent_per_visit_last_3_months]]&lt;=6700),1,0)</f>
        <v>1</v>
      </c>
      <c r="AS869">
        <v>2</v>
      </c>
      <c r="AT869">
        <v>32</v>
      </c>
      <c r="AU869">
        <f>IF(AND(Table13[[#This Row],[Age]]&gt;=18,Table13[[#This Row],[Age]]&lt;=25),1,0)</f>
        <v>0</v>
      </c>
      <c r="AV869">
        <f>IF(AND(Table13[[#This Row],[Age]]&gt;=26,Table13[[#This Row],[Age]]&lt;=35),1,0)</f>
        <v>1</v>
      </c>
      <c r="AW869">
        <f>IF(AND(Table13[[#This Row],[Age]]&gt;=36,Table13[[#This Row],[Age]]&lt;=45),1,0)</f>
        <v>0</v>
      </c>
      <c r="AX869">
        <f>IF(AND(Table13[[#This Row],[Age]]&gt;=46,Table13[[#This Row],[Age]]&lt;=55),1,0)</f>
        <v>0</v>
      </c>
      <c r="AY869">
        <f>IF(AND(Table13[[#This Row],[Age]]&gt;=56,Table13[[#This Row],[Age]]&lt;=67),1,0)</f>
        <v>0</v>
      </c>
      <c r="AZ869" t="s">
        <v>24</v>
      </c>
      <c r="BA869">
        <f>IF(Table13[[#This Row],[Marital Status]]="Married",1,0)</f>
        <v>0</v>
      </c>
      <c r="BB869">
        <f>IF(Table13[[#This Row],[Marital Status]]="Single",1,0)</f>
        <v>1</v>
      </c>
      <c r="BC869" t="s">
        <v>27</v>
      </c>
      <c r="BD869">
        <f>IF(Table13[[#This Row],[gender]]="Male",1,0)</f>
        <v>1</v>
      </c>
      <c r="BE869">
        <f>IF(Table13[[#This Row],[gender]]="Female",1,0)</f>
        <v>0</v>
      </c>
      <c r="BF869" t="s">
        <v>19</v>
      </c>
      <c r="BG869">
        <f>IF(Table13[[#This Row],[Highest level of Education]]="Did not attend school",1,0)</f>
        <v>0</v>
      </c>
      <c r="BH869">
        <f>IF(Table13[[#This Row],[Highest level of Education]]="K12 completed",1,0)</f>
        <v>0</v>
      </c>
      <c r="BI869">
        <f>IF(Table13[[#This Row],[Highest level of Education]]="High School Completed",1,0)</f>
        <v>0</v>
      </c>
      <c r="BJ869">
        <f>IF(Table13[[#This Row],[Highest level of Education]]="Technical Diploma/Partially completed College",1,0)</f>
        <v>0</v>
      </c>
      <c r="BK869">
        <f>IF(Table13[[#This Row],[Highest level of Education]]="University/College Degree",1,0)</f>
        <v>1</v>
      </c>
      <c r="BL869">
        <f>IF(Table13[[#This Row],[Highest level of Education]]="Post-graduate education",1,0)</f>
        <v>0</v>
      </c>
      <c r="BM869">
        <v>0</v>
      </c>
      <c r="BN869">
        <v>1</v>
      </c>
      <c r="BO869">
        <v>4</v>
      </c>
      <c r="BP869">
        <f>IF(Table13[[#This Row],[Monthly_Income 1_5500 2_8000 3_11000 4_15000 5_20000 6_27000 7_35000 8_5000 9_51000 98_0]]=1,1,0)</f>
        <v>0</v>
      </c>
      <c r="BQ869">
        <f>IF(Table13[[#This Row],[Monthly_Income 1_5500 2_8000 3_11000 4_15000 5_20000 6_27000 7_35000 8_5000 9_51000 98_0]]=2,1,0)</f>
        <v>0</v>
      </c>
      <c r="BR869">
        <f>IF(Table13[[#This Row],[Monthly_Income 1_5500 2_8000 3_11000 4_15000 5_20000 6_27000 7_35000 8_5000 9_51000 98_0]]=3,1,0)</f>
        <v>0</v>
      </c>
      <c r="BS869">
        <f>IF(Table13[[#This Row],[Monthly_Income 1_5500 2_8000 3_11000 4_15000 5_20000 6_27000 7_35000 8_5000 9_51000 98_0]]=4,1,0)</f>
        <v>1</v>
      </c>
      <c r="BT869">
        <f>IF(Table13[[#This Row],[Monthly_Income 1_5500 2_8000 3_11000 4_15000 5_20000 6_27000 7_35000 8_5000 9_51000 98_0]]=5,1,0)</f>
        <v>0</v>
      </c>
      <c r="BU869">
        <f>IF(Table13[[#This Row],[Monthly_Income 1_5500 2_8000 3_11000 4_15000 5_20000 6_27000 7_35000 8_5000 9_51000 98_0]]=6,1,0)</f>
        <v>0</v>
      </c>
      <c r="BV869">
        <f>IF(Table13[[#This Row],[Monthly_Income 1_5500 2_8000 3_11000 4_15000 5_20000 6_27000 7_35000 8_5000 9_51000 98_0]]=7,1,0)</f>
        <v>0</v>
      </c>
      <c r="BW869">
        <f>IF(Table13[[#This Row],[Monthly_Income 1_5500 2_8000 3_11000 4_15000 5_20000 6_27000 7_35000 8_5000 9_51000 98_0]]=8,1,0)</f>
        <v>0</v>
      </c>
      <c r="BX869">
        <f>IF(Table13[[#This Row],[Monthly_Income 1_5500 2_8000 3_11000 4_15000 5_20000 6_27000 7_35000 8_5000 9_51000 98_0]]=9,1,0)</f>
        <v>0</v>
      </c>
      <c r="BY869">
        <f>IF(Table13[[#This Row],[Monthly_Income 1_5500 2_8000 3_11000 4_15000 5_20000 6_27000 7_35000 8_5000 9_51000 98_0]]=98,1,0)</f>
        <v>0</v>
      </c>
      <c r="BZ869">
        <v>6</v>
      </c>
      <c r="CA869">
        <f>IF(Table13[[#This Row],[Monthly_Household_Income]]=1,1,0)</f>
        <v>0</v>
      </c>
      <c r="CB869">
        <f>IF(Table13[[#This Row],[Monthly_Household_Income]]=2,1,0)</f>
        <v>0</v>
      </c>
      <c r="CC869">
        <f>IF(Table13[[#This Row],[Monthly_Household_Income]]=3,1,0)</f>
        <v>0</v>
      </c>
      <c r="CD869">
        <f>IF(Table13[[#This Row],[Monthly_Household_Income]]=4,1,0)</f>
        <v>0</v>
      </c>
      <c r="CE869">
        <f>IF(Table13[[#This Row],[Monthly_Household_Income]]=5,1,0)</f>
        <v>0</v>
      </c>
      <c r="CF869">
        <f>IF(Table13[[#This Row],[Monthly_Household_Income]]=6,1,0)</f>
        <v>1</v>
      </c>
      <c r="CG869">
        <f>IF(Table13[[#This Row],[Monthly_Household_Income]]=7,1,0)</f>
        <v>0</v>
      </c>
      <c r="CH869">
        <f>IF(Table13[[#This Row],[Monthly_Household_Income]]=8,1,0)</f>
        <v>0</v>
      </c>
      <c r="CI869">
        <f>IF(Table13[[#This Row],[Monthly_Household_Income]]=9,1,0)</f>
        <v>0</v>
      </c>
      <c r="CJ869">
        <f>IF(Table13[[#This Row],[Monthly_Household_Income]]=98,1,0)</f>
        <v>0</v>
      </c>
    </row>
    <row r="870" spans="1:88">
      <c r="A870">
        <v>3100</v>
      </c>
      <c r="B870" s="1">
        <v>43222</v>
      </c>
      <c r="C870" t="s">
        <v>31</v>
      </c>
      <c r="D870">
        <v>7</v>
      </c>
      <c r="E870">
        <v>7</v>
      </c>
      <c r="F870">
        <v>8</v>
      </c>
      <c r="G870">
        <v>8</v>
      </c>
      <c r="H870">
        <v>9</v>
      </c>
      <c r="I870">
        <v>8</v>
      </c>
      <c r="J870" t="s">
        <v>16</v>
      </c>
      <c r="K870">
        <v>9</v>
      </c>
      <c r="L870">
        <v>8</v>
      </c>
      <c r="M870">
        <v>7</v>
      </c>
      <c r="N870">
        <v>9</v>
      </c>
      <c r="O870">
        <v>9</v>
      </c>
      <c r="P870">
        <v>7</v>
      </c>
      <c r="Q870">
        <v>7</v>
      </c>
      <c r="R870">
        <v>6</v>
      </c>
      <c r="S870">
        <v>7</v>
      </c>
      <c r="T870">
        <v>8</v>
      </c>
      <c r="U870">
        <v>8</v>
      </c>
      <c r="V870">
        <v>8</v>
      </c>
      <c r="W870">
        <v>6</v>
      </c>
      <c r="X870">
        <v>8</v>
      </c>
      <c r="Y870">
        <v>8</v>
      </c>
      <c r="Z870">
        <v>9</v>
      </c>
      <c r="AA870">
        <v>6</v>
      </c>
      <c r="AB870">
        <v>8</v>
      </c>
      <c r="AC870">
        <v>1</v>
      </c>
      <c r="AD870">
        <f>IF(Table13[[#This Row],[payment]]=1,1,0)</f>
        <v>1</v>
      </c>
      <c r="AE870">
        <f>IF(Table13[[#This Row],[payment]]=2,1,0)</f>
        <v>0</v>
      </c>
      <c r="AF870">
        <f>IF(Table13[[#This Row],[payment]]=3,1,0)</f>
        <v>0</v>
      </c>
      <c r="AG870">
        <v>6</v>
      </c>
      <c r="AH870">
        <f>IF(Table13[[#This Row],[method_payment]]=1,1,0)</f>
        <v>0</v>
      </c>
      <c r="AI870">
        <f>IF(Table13[[#This Row],[method_payment]]=2,1,0)</f>
        <v>0</v>
      </c>
      <c r="AJ870">
        <f>IF(Table13[[#This Row],[method_payment]]=3,1,0)</f>
        <v>0</v>
      </c>
      <c r="AK870">
        <f>IF(Table13[[#This Row],[method_payment]]=5,1,0)</f>
        <v>0</v>
      </c>
      <c r="AL870">
        <f>IF(Table13[[#This Row],[method_payment]]=6,1,0)</f>
        <v>1</v>
      </c>
      <c r="AM870" t="s">
        <v>16</v>
      </c>
      <c r="AN870" t="s">
        <v>16</v>
      </c>
      <c r="AO870">
        <v>1</v>
      </c>
      <c r="AP870" s="2">
        <v>474.63</v>
      </c>
      <c r="AQ870" s="3">
        <f>IF(AND(Table13[[#This Row],[Average_amount_spent_per_visit_last_3_months]]&gt;=1,Table13[[#This Row],[Average_amount_spent_per_visit_last_3_months]]&lt;=999),1,0)</f>
        <v>1</v>
      </c>
      <c r="AR870" s="3">
        <f>IF(AND(Table13[[#This Row],[Average_amount_spent_per_visit_last_3_months]]&gt;=1000,Table13[[#This Row],[Average_amount_spent_per_visit_last_3_months]]&lt;=6700),1,0)</f>
        <v>0</v>
      </c>
      <c r="AS870">
        <v>3</v>
      </c>
      <c r="AT870">
        <v>35</v>
      </c>
      <c r="AU870">
        <f>IF(AND(Table13[[#This Row],[Age]]&gt;=18,Table13[[#This Row],[Age]]&lt;=25),1,0)</f>
        <v>0</v>
      </c>
      <c r="AV870">
        <f>IF(AND(Table13[[#This Row],[Age]]&gt;=26,Table13[[#This Row],[Age]]&lt;=35),1,0)</f>
        <v>1</v>
      </c>
      <c r="AW870">
        <f>IF(AND(Table13[[#This Row],[Age]]&gt;=36,Table13[[#This Row],[Age]]&lt;=45),1,0)</f>
        <v>0</v>
      </c>
      <c r="AX870">
        <f>IF(AND(Table13[[#This Row],[Age]]&gt;=46,Table13[[#This Row],[Age]]&lt;=55),1,0)</f>
        <v>0</v>
      </c>
      <c r="AY870">
        <f>IF(AND(Table13[[#This Row],[Age]]&gt;=56,Table13[[#This Row],[Age]]&lt;=67),1,0)</f>
        <v>0</v>
      </c>
      <c r="AZ870" t="s">
        <v>24</v>
      </c>
      <c r="BA870">
        <f>IF(Table13[[#This Row],[Marital Status]]="Married",1,0)</f>
        <v>0</v>
      </c>
      <c r="BB870">
        <f>IF(Table13[[#This Row],[Marital Status]]="Single",1,0)</f>
        <v>1</v>
      </c>
      <c r="BC870" t="s">
        <v>27</v>
      </c>
      <c r="BD870">
        <f>IF(Table13[[#This Row],[gender]]="Male",1,0)</f>
        <v>1</v>
      </c>
      <c r="BE870">
        <f>IF(Table13[[#This Row],[gender]]="Female",1,0)</f>
        <v>0</v>
      </c>
      <c r="BF870" t="s">
        <v>19</v>
      </c>
      <c r="BG870">
        <f>IF(Table13[[#This Row],[Highest level of Education]]="Did not attend school",1,0)</f>
        <v>0</v>
      </c>
      <c r="BH870">
        <f>IF(Table13[[#This Row],[Highest level of Education]]="K12 completed",1,0)</f>
        <v>0</v>
      </c>
      <c r="BI870">
        <f>IF(Table13[[#This Row],[Highest level of Education]]="High School Completed",1,0)</f>
        <v>0</v>
      </c>
      <c r="BJ870">
        <f>IF(Table13[[#This Row],[Highest level of Education]]="Technical Diploma/Partially completed College",1,0)</f>
        <v>0</v>
      </c>
      <c r="BK870">
        <f>IF(Table13[[#This Row],[Highest level of Education]]="University/College Degree",1,0)</f>
        <v>1</v>
      </c>
      <c r="BL870">
        <f>IF(Table13[[#This Row],[Highest level of Education]]="Post-graduate education",1,0)</f>
        <v>0</v>
      </c>
      <c r="BM870">
        <v>0</v>
      </c>
      <c r="BN870">
        <v>1</v>
      </c>
      <c r="BO870">
        <v>98</v>
      </c>
      <c r="BP870">
        <f>IF(Table13[[#This Row],[Monthly_Income 1_5500 2_8000 3_11000 4_15000 5_20000 6_27000 7_35000 8_5000 9_51000 98_0]]=1,1,0)</f>
        <v>0</v>
      </c>
      <c r="BQ870">
        <f>IF(Table13[[#This Row],[Monthly_Income 1_5500 2_8000 3_11000 4_15000 5_20000 6_27000 7_35000 8_5000 9_51000 98_0]]=2,1,0)</f>
        <v>0</v>
      </c>
      <c r="BR870">
        <f>IF(Table13[[#This Row],[Monthly_Income 1_5500 2_8000 3_11000 4_15000 5_20000 6_27000 7_35000 8_5000 9_51000 98_0]]=3,1,0)</f>
        <v>0</v>
      </c>
      <c r="BS870">
        <f>IF(Table13[[#This Row],[Monthly_Income 1_5500 2_8000 3_11000 4_15000 5_20000 6_27000 7_35000 8_5000 9_51000 98_0]]=4,1,0)</f>
        <v>0</v>
      </c>
      <c r="BT870">
        <f>IF(Table13[[#This Row],[Monthly_Income 1_5500 2_8000 3_11000 4_15000 5_20000 6_27000 7_35000 8_5000 9_51000 98_0]]=5,1,0)</f>
        <v>0</v>
      </c>
      <c r="BU870">
        <f>IF(Table13[[#This Row],[Monthly_Income 1_5500 2_8000 3_11000 4_15000 5_20000 6_27000 7_35000 8_5000 9_51000 98_0]]=6,1,0)</f>
        <v>0</v>
      </c>
      <c r="BV870">
        <f>IF(Table13[[#This Row],[Monthly_Income 1_5500 2_8000 3_11000 4_15000 5_20000 6_27000 7_35000 8_5000 9_51000 98_0]]=7,1,0)</f>
        <v>0</v>
      </c>
      <c r="BW870">
        <f>IF(Table13[[#This Row],[Monthly_Income 1_5500 2_8000 3_11000 4_15000 5_20000 6_27000 7_35000 8_5000 9_51000 98_0]]=8,1,0)</f>
        <v>0</v>
      </c>
      <c r="BX870">
        <f>IF(Table13[[#This Row],[Monthly_Income 1_5500 2_8000 3_11000 4_15000 5_20000 6_27000 7_35000 8_5000 9_51000 98_0]]=9,1,0)</f>
        <v>0</v>
      </c>
      <c r="BY870">
        <f>IF(Table13[[#This Row],[Monthly_Income 1_5500 2_8000 3_11000 4_15000 5_20000 6_27000 7_35000 8_5000 9_51000 98_0]]=98,1,0)</f>
        <v>1</v>
      </c>
      <c r="BZ870">
        <v>98</v>
      </c>
      <c r="CA870">
        <f>IF(Table13[[#This Row],[Monthly_Household_Income]]=1,1,0)</f>
        <v>0</v>
      </c>
      <c r="CB870">
        <f>IF(Table13[[#This Row],[Monthly_Household_Income]]=2,1,0)</f>
        <v>0</v>
      </c>
      <c r="CC870">
        <f>IF(Table13[[#This Row],[Monthly_Household_Income]]=3,1,0)</f>
        <v>0</v>
      </c>
      <c r="CD870">
        <f>IF(Table13[[#This Row],[Monthly_Household_Income]]=4,1,0)</f>
        <v>0</v>
      </c>
      <c r="CE870">
        <f>IF(Table13[[#This Row],[Monthly_Household_Income]]=5,1,0)</f>
        <v>0</v>
      </c>
      <c r="CF870">
        <f>IF(Table13[[#This Row],[Monthly_Household_Income]]=6,1,0)</f>
        <v>0</v>
      </c>
      <c r="CG870">
        <f>IF(Table13[[#This Row],[Monthly_Household_Income]]=7,1,0)</f>
        <v>0</v>
      </c>
      <c r="CH870">
        <f>IF(Table13[[#This Row],[Monthly_Household_Income]]=8,1,0)</f>
        <v>0</v>
      </c>
      <c r="CI870">
        <f>IF(Table13[[#This Row],[Monthly_Household_Income]]=9,1,0)</f>
        <v>0</v>
      </c>
      <c r="CJ870">
        <f>IF(Table13[[#This Row],[Monthly_Household_Income]]=98,1,0)</f>
        <v>1</v>
      </c>
    </row>
    <row r="871" spans="1:88">
      <c r="A871">
        <v>3107</v>
      </c>
      <c r="B871" s="1">
        <v>43019</v>
      </c>
      <c r="C871" t="s">
        <v>2</v>
      </c>
      <c r="D871">
        <v>8</v>
      </c>
      <c r="E871">
        <v>7</v>
      </c>
      <c r="F871">
        <v>7</v>
      </c>
      <c r="G871">
        <v>8</v>
      </c>
      <c r="H871">
        <v>7</v>
      </c>
      <c r="I871">
        <v>7</v>
      </c>
      <c r="J871" t="s">
        <v>15</v>
      </c>
      <c r="K871">
        <v>9</v>
      </c>
      <c r="L871">
        <v>7</v>
      </c>
      <c r="M871">
        <v>7</v>
      </c>
      <c r="N871">
        <v>8</v>
      </c>
      <c r="O871">
        <v>9</v>
      </c>
      <c r="P871">
        <v>7</v>
      </c>
      <c r="Q871">
        <v>8</v>
      </c>
      <c r="R871">
        <v>9</v>
      </c>
      <c r="S871">
        <v>8</v>
      </c>
      <c r="T871">
        <v>7</v>
      </c>
      <c r="U871">
        <v>6</v>
      </c>
      <c r="V871">
        <v>9</v>
      </c>
      <c r="W871">
        <v>8</v>
      </c>
      <c r="X871">
        <v>6</v>
      </c>
      <c r="Y871">
        <v>8</v>
      </c>
      <c r="Z871">
        <v>7</v>
      </c>
      <c r="AA871">
        <v>8</v>
      </c>
      <c r="AB871">
        <v>7</v>
      </c>
      <c r="AC871">
        <v>1</v>
      </c>
      <c r="AD871">
        <f>IF(Table13[[#This Row],[payment]]=1,1,0)</f>
        <v>1</v>
      </c>
      <c r="AE871">
        <f>IF(Table13[[#This Row],[payment]]=2,1,0)</f>
        <v>0</v>
      </c>
      <c r="AF871">
        <f>IF(Table13[[#This Row],[payment]]=3,1,0)</f>
        <v>0</v>
      </c>
      <c r="AG871">
        <v>3</v>
      </c>
      <c r="AH871">
        <f>IF(Table13[[#This Row],[method_payment]]=1,1,0)</f>
        <v>0</v>
      </c>
      <c r="AI871">
        <f>IF(Table13[[#This Row],[method_payment]]=2,1,0)</f>
        <v>0</v>
      </c>
      <c r="AJ871">
        <f>IF(Table13[[#This Row],[method_payment]]=3,1,0)</f>
        <v>1</v>
      </c>
      <c r="AK871">
        <f>IF(Table13[[#This Row],[method_payment]]=5,1,0)</f>
        <v>0</v>
      </c>
      <c r="AL871">
        <f>IF(Table13[[#This Row],[method_payment]]=6,1,0)</f>
        <v>0</v>
      </c>
      <c r="AM871" t="s">
        <v>16</v>
      </c>
      <c r="AN871" t="s">
        <v>16</v>
      </c>
      <c r="AO871">
        <v>1</v>
      </c>
      <c r="AP871" s="2">
        <v>768.53</v>
      </c>
      <c r="AQ871" s="3">
        <f>IF(AND(Table13[[#This Row],[Average_amount_spent_per_visit_last_3_months]]&gt;=1,Table13[[#This Row],[Average_amount_spent_per_visit_last_3_months]]&lt;=999),1,0)</f>
        <v>1</v>
      </c>
      <c r="AR871" s="3">
        <f>IF(AND(Table13[[#This Row],[Average_amount_spent_per_visit_last_3_months]]&gt;=1000,Table13[[#This Row],[Average_amount_spent_per_visit_last_3_months]]&lt;=6700),1,0)</f>
        <v>0</v>
      </c>
      <c r="AS871">
        <v>1</v>
      </c>
      <c r="AT871">
        <v>32</v>
      </c>
      <c r="AU871">
        <f>IF(AND(Table13[[#This Row],[Age]]&gt;=18,Table13[[#This Row],[Age]]&lt;=25),1,0)</f>
        <v>0</v>
      </c>
      <c r="AV871">
        <f>IF(AND(Table13[[#This Row],[Age]]&gt;=26,Table13[[#This Row],[Age]]&lt;=35),1,0)</f>
        <v>1</v>
      </c>
      <c r="AW871">
        <f>IF(AND(Table13[[#This Row],[Age]]&gt;=36,Table13[[#This Row],[Age]]&lt;=45),1,0)</f>
        <v>0</v>
      </c>
      <c r="AX871">
        <f>IF(AND(Table13[[#This Row],[Age]]&gt;=46,Table13[[#This Row],[Age]]&lt;=55),1,0)</f>
        <v>0</v>
      </c>
      <c r="AY871">
        <f>IF(AND(Table13[[#This Row],[Age]]&gt;=56,Table13[[#This Row],[Age]]&lt;=67),1,0)</f>
        <v>0</v>
      </c>
      <c r="AZ871" t="s">
        <v>24</v>
      </c>
      <c r="BA871">
        <f>IF(Table13[[#This Row],[Marital Status]]="Married",1,0)</f>
        <v>0</v>
      </c>
      <c r="BB871">
        <f>IF(Table13[[#This Row],[Marital Status]]="Single",1,0)</f>
        <v>1</v>
      </c>
      <c r="BC871" t="s">
        <v>27</v>
      </c>
      <c r="BD871">
        <f>IF(Table13[[#This Row],[gender]]="Male",1,0)</f>
        <v>1</v>
      </c>
      <c r="BE871">
        <f>IF(Table13[[#This Row],[gender]]="Female",1,0)</f>
        <v>0</v>
      </c>
      <c r="BF871" t="s">
        <v>23</v>
      </c>
      <c r="BG871">
        <f>IF(Table13[[#This Row],[Highest level of Education]]="Did not attend school",1,0)</f>
        <v>0</v>
      </c>
      <c r="BH871">
        <f>IF(Table13[[#This Row],[Highest level of Education]]="K12 completed",1,0)</f>
        <v>0</v>
      </c>
      <c r="BI871">
        <f>IF(Table13[[#This Row],[Highest level of Education]]="High School Completed",1,0)</f>
        <v>0</v>
      </c>
      <c r="BJ871">
        <f>IF(Table13[[#This Row],[Highest level of Education]]="Technical Diploma/Partially completed College",1,0)</f>
        <v>1</v>
      </c>
      <c r="BK871">
        <f>IF(Table13[[#This Row],[Highest level of Education]]="University/College Degree",1,0)</f>
        <v>0</v>
      </c>
      <c r="BL871">
        <f>IF(Table13[[#This Row],[Highest level of Education]]="Post-graduate education",1,0)</f>
        <v>0</v>
      </c>
      <c r="BM871">
        <v>0</v>
      </c>
      <c r="BN871">
        <v>1</v>
      </c>
      <c r="BO871">
        <v>2</v>
      </c>
      <c r="BP871">
        <f>IF(Table13[[#This Row],[Monthly_Income 1_5500 2_8000 3_11000 4_15000 5_20000 6_27000 7_35000 8_5000 9_51000 98_0]]=1,1,0)</f>
        <v>0</v>
      </c>
      <c r="BQ871">
        <f>IF(Table13[[#This Row],[Monthly_Income 1_5500 2_8000 3_11000 4_15000 5_20000 6_27000 7_35000 8_5000 9_51000 98_0]]=2,1,0)</f>
        <v>1</v>
      </c>
      <c r="BR871">
        <f>IF(Table13[[#This Row],[Monthly_Income 1_5500 2_8000 3_11000 4_15000 5_20000 6_27000 7_35000 8_5000 9_51000 98_0]]=3,1,0)</f>
        <v>0</v>
      </c>
      <c r="BS871">
        <f>IF(Table13[[#This Row],[Monthly_Income 1_5500 2_8000 3_11000 4_15000 5_20000 6_27000 7_35000 8_5000 9_51000 98_0]]=4,1,0)</f>
        <v>0</v>
      </c>
      <c r="BT871">
        <f>IF(Table13[[#This Row],[Monthly_Income 1_5500 2_8000 3_11000 4_15000 5_20000 6_27000 7_35000 8_5000 9_51000 98_0]]=5,1,0)</f>
        <v>0</v>
      </c>
      <c r="BU871">
        <f>IF(Table13[[#This Row],[Monthly_Income 1_5500 2_8000 3_11000 4_15000 5_20000 6_27000 7_35000 8_5000 9_51000 98_0]]=6,1,0)</f>
        <v>0</v>
      </c>
      <c r="BV871">
        <f>IF(Table13[[#This Row],[Monthly_Income 1_5500 2_8000 3_11000 4_15000 5_20000 6_27000 7_35000 8_5000 9_51000 98_0]]=7,1,0)</f>
        <v>0</v>
      </c>
      <c r="BW871">
        <f>IF(Table13[[#This Row],[Monthly_Income 1_5500 2_8000 3_11000 4_15000 5_20000 6_27000 7_35000 8_5000 9_51000 98_0]]=8,1,0)</f>
        <v>0</v>
      </c>
      <c r="BX871">
        <f>IF(Table13[[#This Row],[Monthly_Income 1_5500 2_8000 3_11000 4_15000 5_20000 6_27000 7_35000 8_5000 9_51000 98_0]]=9,1,0)</f>
        <v>0</v>
      </c>
      <c r="BY871">
        <f>IF(Table13[[#This Row],[Monthly_Income 1_5500 2_8000 3_11000 4_15000 5_20000 6_27000 7_35000 8_5000 9_51000 98_0]]=98,1,0)</f>
        <v>0</v>
      </c>
      <c r="BZ871">
        <v>7</v>
      </c>
      <c r="CA871">
        <f>IF(Table13[[#This Row],[Monthly_Household_Income]]=1,1,0)</f>
        <v>0</v>
      </c>
      <c r="CB871">
        <f>IF(Table13[[#This Row],[Monthly_Household_Income]]=2,1,0)</f>
        <v>0</v>
      </c>
      <c r="CC871">
        <f>IF(Table13[[#This Row],[Monthly_Household_Income]]=3,1,0)</f>
        <v>0</v>
      </c>
      <c r="CD871">
        <f>IF(Table13[[#This Row],[Monthly_Household_Income]]=4,1,0)</f>
        <v>0</v>
      </c>
      <c r="CE871">
        <f>IF(Table13[[#This Row],[Monthly_Household_Income]]=5,1,0)</f>
        <v>0</v>
      </c>
      <c r="CF871">
        <f>IF(Table13[[#This Row],[Monthly_Household_Income]]=6,1,0)</f>
        <v>0</v>
      </c>
      <c r="CG871">
        <f>IF(Table13[[#This Row],[Monthly_Household_Income]]=7,1,0)</f>
        <v>1</v>
      </c>
      <c r="CH871">
        <f>IF(Table13[[#This Row],[Monthly_Household_Income]]=8,1,0)</f>
        <v>0</v>
      </c>
      <c r="CI871">
        <f>IF(Table13[[#This Row],[Monthly_Household_Income]]=9,1,0)</f>
        <v>0</v>
      </c>
      <c r="CJ871">
        <f>IF(Table13[[#This Row],[Monthly_Household_Income]]=98,1,0)</f>
        <v>0</v>
      </c>
    </row>
    <row r="872" spans="1:88">
      <c r="A872">
        <v>3111</v>
      </c>
      <c r="B872" s="1">
        <v>42999</v>
      </c>
      <c r="C872" t="s">
        <v>39</v>
      </c>
      <c r="D872">
        <v>7</v>
      </c>
      <c r="E872">
        <v>8</v>
      </c>
      <c r="F872">
        <v>8</v>
      </c>
      <c r="G872">
        <v>8</v>
      </c>
      <c r="H872">
        <v>7</v>
      </c>
      <c r="I872">
        <v>5</v>
      </c>
      <c r="J872" t="s">
        <v>15</v>
      </c>
      <c r="K872">
        <v>8</v>
      </c>
      <c r="L872">
        <v>8</v>
      </c>
      <c r="M872">
        <v>6</v>
      </c>
      <c r="N872">
        <v>8</v>
      </c>
      <c r="O872">
        <v>10</v>
      </c>
      <c r="P872">
        <v>7</v>
      </c>
      <c r="Q872">
        <v>8</v>
      </c>
      <c r="R872">
        <v>8</v>
      </c>
      <c r="S872">
        <v>7</v>
      </c>
      <c r="T872">
        <v>6</v>
      </c>
      <c r="U872">
        <v>7</v>
      </c>
      <c r="V872">
        <v>8</v>
      </c>
      <c r="W872">
        <v>9</v>
      </c>
      <c r="X872">
        <v>7</v>
      </c>
      <c r="Y872">
        <v>8</v>
      </c>
      <c r="Z872">
        <v>10</v>
      </c>
      <c r="AA872">
        <v>9</v>
      </c>
      <c r="AB872">
        <v>8</v>
      </c>
      <c r="AC872">
        <v>2</v>
      </c>
      <c r="AD872">
        <f>IF(Table13[[#This Row],[payment]]=1,1,0)</f>
        <v>0</v>
      </c>
      <c r="AE872">
        <f>IF(Table13[[#This Row],[payment]]=2,1,0)</f>
        <v>1</v>
      </c>
      <c r="AF872">
        <f>IF(Table13[[#This Row],[payment]]=3,1,0)</f>
        <v>0</v>
      </c>
      <c r="AG872">
        <v>1</v>
      </c>
      <c r="AH872">
        <f>IF(Table13[[#This Row],[method_payment]]=1,1,0)</f>
        <v>1</v>
      </c>
      <c r="AI872">
        <f>IF(Table13[[#This Row],[method_payment]]=2,1,0)</f>
        <v>0</v>
      </c>
      <c r="AJ872">
        <f>IF(Table13[[#This Row],[method_payment]]=3,1,0)</f>
        <v>0</v>
      </c>
      <c r="AK872">
        <f>IF(Table13[[#This Row],[method_payment]]=5,1,0)</f>
        <v>0</v>
      </c>
      <c r="AL872">
        <f>IF(Table13[[#This Row],[method_payment]]=6,1,0)</f>
        <v>0</v>
      </c>
      <c r="AM872" t="s">
        <v>16</v>
      </c>
      <c r="AN872" t="s">
        <v>16</v>
      </c>
      <c r="AO872">
        <v>1</v>
      </c>
      <c r="AP872" s="2">
        <v>960.39</v>
      </c>
      <c r="AQ872" s="3">
        <f>IF(AND(Table13[[#This Row],[Average_amount_spent_per_visit_last_3_months]]&gt;=1,Table13[[#This Row],[Average_amount_spent_per_visit_last_3_months]]&lt;=999),1,0)</f>
        <v>1</v>
      </c>
      <c r="AR872" s="3">
        <f>IF(AND(Table13[[#This Row],[Average_amount_spent_per_visit_last_3_months]]&gt;=1000,Table13[[#This Row],[Average_amount_spent_per_visit_last_3_months]]&lt;=6700),1,0)</f>
        <v>0</v>
      </c>
      <c r="AS872">
        <v>3</v>
      </c>
      <c r="AT872">
        <v>47</v>
      </c>
      <c r="AU872">
        <f>IF(AND(Table13[[#This Row],[Age]]&gt;=18,Table13[[#This Row],[Age]]&lt;=25),1,0)</f>
        <v>0</v>
      </c>
      <c r="AV872">
        <f>IF(AND(Table13[[#This Row],[Age]]&gt;=26,Table13[[#This Row],[Age]]&lt;=35),1,0)</f>
        <v>0</v>
      </c>
      <c r="AW872">
        <f>IF(AND(Table13[[#This Row],[Age]]&gt;=36,Table13[[#This Row],[Age]]&lt;=45),1,0)</f>
        <v>0</v>
      </c>
      <c r="AX872">
        <f>IF(AND(Table13[[#This Row],[Age]]&gt;=46,Table13[[#This Row],[Age]]&lt;=55),1,0)</f>
        <v>1</v>
      </c>
      <c r="AY872">
        <f>IF(AND(Table13[[#This Row],[Age]]&gt;=56,Table13[[#This Row],[Age]]&lt;=67),1,0)</f>
        <v>0</v>
      </c>
      <c r="AZ872" t="s">
        <v>25</v>
      </c>
      <c r="BA872">
        <f>IF(Table13[[#This Row],[Marital Status]]="Married",1,0)</f>
        <v>1</v>
      </c>
      <c r="BB872">
        <f>IF(Table13[[#This Row],[Marital Status]]="Single",1,0)</f>
        <v>0</v>
      </c>
      <c r="BC872" t="s">
        <v>27</v>
      </c>
      <c r="BD872">
        <f>IF(Table13[[#This Row],[gender]]="Male",1,0)</f>
        <v>1</v>
      </c>
      <c r="BE872">
        <f>IF(Table13[[#This Row],[gender]]="Female",1,0)</f>
        <v>0</v>
      </c>
      <c r="BF872" t="s">
        <v>23</v>
      </c>
      <c r="BG872">
        <f>IF(Table13[[#This Row],[Highest level of Education]]="Did not attend school",1,0)</f>
        <v>0</v>
      </c>
      <c r="BH872">
        <f>IF(Table13[[#This Row],[Highest level of Education]]="K12 completed",1,0)</f>
        <v>0</v>
      </c>
      <c r="BI872">
        <f>IF(Table13[[#This Row],[Highest level of Education]]="High School Completed",1,0)</f>
        <v>0</v>
      </c>
      <c r="BJ872">
        <f>IF(Table13[[#This Row],[Highest level of Education]]="Technical Diploma/Partially completed College",1,0)</f>
        <v>1</v>
      </c>
      <c r="BK872">
        <f>IF(Table13[[#This Row],[Highest level of Education]]="University/College Degree",1,0)</f>
        <v>0</v>
      </c>
      <c r="BL872">
        <f>IF(Table13[[#This Row],[Highest level of Education]]="Post-graduate education",1,0)</f>
        <v>0</v>
      </c>
      <c r="BM872">
        <v>5</v>
      </c>
      <c r="BN872">
        <v>1</v>
      </c>
      <c r="BO872">
        <v>6</v>
      </c>
      <c r="BP872">
        <f>IF(Table13[[#This Row],[Monthly_Income 1_5500 2_8000 3_11000 4_15000 5_20000 6_27000 7_35000 8_5000 9_51000 98_0]]=1,1,0)</f>
        <v>0</v>
      </c>
      <c r="BQ872">
        <f>IF(Table13[[#This Row],[Monthly_Income 1_5500 2_8000 3_11000 4_15000 5_20000 6_27000 7_35000 8_5000 9_51000 98_0]]=2,1,0)</f>
        <v>0</v>
      </c>
      <c r="BR872">
        <f>IF(Table13[[#This Row],[Monthly_Income 1_5500 2_8000 3_11000 4_15000 5_20000 6_27000 7_35000 8_5000 9_51000 98_0]]=3,1,0)</f>
        <v>0</v>
      </c>
      <c r="BS872">
        <f>IF(Table13[[#This Row],[Monthly_Income 1_5500 2_8000 3_11000 4_15000 5_20000 6_27000 7_35000 8_5000 9_51000 98_0]]=4,1,0)</f>
        <v>0</v>
      </c>
      <c r="BT872">
        <f>IF(Table13[[#This Row],[Monthly_Income 1_5500 2_8000 3_11000 4_15000 5_20000 6_27000 7_35000 8_5000 9_51000 98_0]]=5,1,0)</f>
        <v>0</v>
      </c>
      <c r="BU872">
        <f>IF(Table13[[#This Row],[Monthly_Income 1_5500 2_8000 3_11000 4_15000 5_20000 6_27000 7_35000 8_5000 9_51000 98_0]]=6,1,0)</f>
        <v>1</v>
      </c>
      <c r="BV872">
        <f>IF(Table13[[#This Row],[Monthly_Income 1_5500 2_8000 3_11000 4_15000 5_20000 6_27000 7_35000 8_5000 9_51000 98_0]]=7,1,0)</f>
        <v>0</v>
      </c>
      <c r="BW872">
        <f>IF(Table13[[#This Row],[Monthly_Income 1_5500 2_8000 3_11000 4_15000 5_20000 6_27000 7_35000 8_5000 9_51000 98_0]]=8,1,0)</f>
        <v>0</v>
      </c>
      <c r="BX872">
        <f>IF(Table13[[#This Row],[Monthly_Income 1_5500 2_8000 3_11000 4_15000 5_20000 6_27000 7_35000 8_5000 9_51000 98_0]]=9,1,0)</f>
        <v>0</v>
      </c>
      <c r="BY872">
        <f>IF(Table13[[#This Row],[Monthly_Income 1_5500 2_8000 3_11000 4_15000 5_20000 6_27000 7_35000 8_5000 9_51000 98_0]]=98,1,0)</f>
        <v>0</v>
      </c>
      <c r="BZ872">
        <v>6</v>
      </c>
      <c r="CA872">
        <f>IF(Table13[[#This Row],[Monthly_Household_Income]]=1,1,0)</f>
        <v>0</v>
      </c>
      <c r="CB872">
        <f>IF(Table13[[#This Row],[Monthly_Household_Income]]=2,1,0)</f>
        <v>0</v>
      </c>
      <c r="CC872">
        <f>IF(Table13[[#This Row],[Monthly_Household_Income]]=3,1,0)</f>
        <v>0</v>
      </c>
      <c r="CD872">
        <f>IF(Table13[[#This Row],[Monthly_Household_Income]]=4,1,0)</f>
        <v>0</v>
      </c>
      <c r="CE872">
        <f>IF(Table13[[#This Row],[Monthly_Household_Income]]=5,1,0)</f>
        <v>0</v>
      </c>
      <c r="CF872">
        <f>IF(Table13[[#This Row],[Monthly_Household_Income]]=6,1,0)</f>
        <v>1</v>
      </c>
      <c r="CG872">
        <f>IF(Table13[[#This Row],[Monthly_Household_Income]]=7,1,0)</f>
        <v>0</v>
      </c>
      <c r="CH872">
        <f>IF(Table13[[#This Row],[Monthly_Household_Income]]=8,1,0)</f>
        <v>0</v>
      </c>
      <c r="CI872">
        <f>IF(Table13[[#This Row],[Monthly_Household_Income]]=9,1,0)</f>
        <v>0</v>
      </c>
      <c r="CJ872">
        <f>IF(Table13[[#This Row],[Monthly_Household_Income]]=98,1,0)</f>
        <v>0</v>
      </c>
    </row>
    <row r="873" spans="1:88">
      <c r="A873">
        <v>3114</v>
      </c>
      <c r="B873" s="1">
        <v>43222</v>
      </c>
      <c r="C873" t="s">
        <v>6</v>
      </c>
      <c r="D873">
        <v>7</v>
      </c>
      <c r="E873">
        <v>7</v>
      </c>
      <c r="F873">
        <v>9</v>
      </c>
      <c r="G873">
        <v>9</v>
      </c>
      <c r="H873">
        <v>8</v>
      </c>
      <c r="I873">
        <v>9</v>
      </c>
      <c r="J873" t="s">
        <v>15</v>
      </c>
      <c r="K873">
        <v>8</v>
      </c>
      <c r="L873">
        <v>7</v>
      </c>
      <c r="M873">
        <v>8</v>
      </c>
      <c r="N873">
        <v>10</v>
      </c>
      <c r="O873">
        <v>7</v>
      </c>
      <c r="P873">
        <v>10</v>
      </c>
      <c r="Q873">
        <v>9</v>
      </c>
      <c r="R873">
        <v>9</v>
      </c>
      <c r="S873">
        <v>7</v>
      </c>
      <c r="T873">
        <v>10</v>
      </c>
      <c r="U873">
        <v>9</v>
      </c>
      <c r="V873">
        <v>10</v>
      </c>
      <c r="W873">
        <v>8</v>
      </c>
      <c r="X873">
        <v>10</v>
      </c>
      <c r="Y873">
        <v>9</v>
      </c>
      <c r="Z873">
        <v>7</v>
      </c>
      <c r="AA873">
        <v>8</v>
      </c>
      <c r="AB873">
        <v>9</v>
      </c>
      <c r="AC873">
        <v>2</v>
      </c>
      <c r="AD873">
        <f>IF(Table13[[#This Row],[payment]]=1,1,0)</f>
        <v>0</v>
      </c>
      <c r="AE873">
        <f>IF(Table13[[#This Row],[payment]]=2,1,0)</f>
        <v>1</v>
      </c>
      <c r="AF873">
        <f>IF(Table13[[#This Row],[payment]]=3,1,0)</f>
        <v>0</v>
      </c>
      <c r="AG873">
        <v>1</v>
      </c>
      <c r="AH873">
        <f>IF(Table13[[#This Row],[method_payment]]=1,1,0)</f>
        <v>1</v>
      </c>
      <c r="AI873">
        <f>IF(Table13[[#This Row],[method_payment]]=2,1,0)</f>
        <v>0</v>
      </c>
      <c r="AJ873">
        <f>IF(Table13[[#This Row],[method_payment]]=3,1,0)</f>
        <v>0</v>
      </c>
      <c r="AK873">
        <f>IF(Table13[[#This Row],[method_payment]]=5,1,0)</f>
        <v>0</v>
      </c>
      <c r="AL873">
        <f>IF(Table13[[#This Row],[method_payment]]=6,1,0)</f>
        <v>0</v>
      </c>
      <c r="AM873" t="s">
        <v>16</v>
      </c>
      <c r="AN873" t="s">
        <v>16</v>
      </c>
      <c r="AO873">
        <v>1</v>
      </c>
      <c r="AP873" s="2">
        <v>508.49</v>
      </c>
      <c r="AQ873" s="3">
        <f>IF(AND(Table13[[#This Row],[Average_amount_spent_per_visit_last_3_months]]&gt;=1,Table13[[#This Row],[Average_amount_spent_per_visit_last_3_months]]&lt;=999),1,0)</f>
        <v>1</v>
      </c>
      <c r="AR873" s="3">
        <f>IF(AND(Table13[[#This Row],[Average_amount_spent_per_visit_last_3_months]]&gt;=1000,Table13[[#This Row],[Average_amount_spent_per_visit_last_3_months]]&lt;=6700),1,0)</f>
        <v>0</v>
      </c>
      <c r="AS873">
        <v>3</v>
      </c>
      <c r="AT873">
        <v>47</v>
      </c>
      <c r="AU873">
        <f>IF(AND(Table13[[#This Row],[Age]]&gt;=18,Table13[[#This Row],[Age]]&lt;=25),1,0)</f>
        <v>0</v>
      </c>
      <c r="AV873">
        <f>IF(AND(Table13[[#This Row],[Age]]&gt;=26,Table13[[#This Row],[Age]]&lt;=35),1,0)</f>
        <v>0</v>
      </c>
      <c r="AW873">
        <f>IF(AND(Table13[[#This Row],[Age]]&gt;=36,Table13[[#This Row],[Age]]&lt;=45),1,0)</f>
        <v>0</v>
      </c>
      <c r="AX873">
        <f>IF(AND(Table13[[#This Row],[Age]]&gt;=46,Table13[[#This Row],[Age]]&lt;=55),1,0)</f>
        <v>1</v>
      </c>
      <c r="AY873">
        <f>IF(AND(Table13[[#This Row],[Age]]&gt;=56,Table13[[#This Row],[Age]]&lt;=67),1,0)</f>
        <v>0</v>
      </c>
      <c r="AZ873" t="s">
        <v>25</v>
      </c>
      <c r="BA873">
        <f>IF(Table13[[#This Row],[Marital Status]]="Married",1,0)</f>
        <v>1</v>
      </c>
      <c r="BB873">
        <f>IF(Table13[[#This Row],[Marital Status]]="Single",1,0)</f>
        <v>0</v>
      </c>
      <c r="BC873" t="s">
        <v>27</v>
      </c>
      <c r="BD873">
        <f>IF(Table13[[#This Row],[gender]]="Male",1,0)</f>
        <v>1</v>
      </c>
      <c r="BE873">
        <f>IF(Table13[[#This Row],[gender]]="Female",1,0)</f>
        <v>0</v>
      </c>
      <c r="BF873" t="s">
        <v>18</v>
      </c>
      <c r="BG873">
        <f>IF(Table13[[#This Row],[Highest level of Education]]="Did not attend school",1,0)</f>
        <v>0</v>
      </c>
      <c r="BH873">
        <f>IF(Table13[[#This Row],[Highest level of Education]]="K12 completed",1,0)</f>
        <v>0</v>
      </c>
      <c r="BI873">
        <f>IF(Table13[[#This Row],[Highest level of Education]]="High School Completed",1,0)</f>
        <v>0</v>
      </c>
      <c r="BJ873">
        <f>IF(Table13[[#This Row],[Highest level of Education]]="Technical Diploma/Partially completed College",1,0)</f>
        <v>0</v>
      </c>
      <c r="BK873">
        <f>IF(Table13[[#This Row],[Highest level of Education]]="University/College Degree",1,0)</f>
        <v>0</v>
      </c>
      <c r="BL873">
        <f>IF(Table13[[#This Row],[Highest level of Education]]="Post-graduate education",1,0)</f>
        <v>1</v>
      </c>
      <c r="BM873">
        <v>4</v>
      </c>
      <c r="BN873">
        <v>1</v>
      </c>
      <c r="BO873">
        <v>7</v>
      </c>
      <c r="BP873">
        <f>IF(Table13[[#This Row],[Monthly_Income 1_5500 2_8000 3_11000 4_15000 5_20000 6_27000 7_35000 8_5000 9_51000 98_0]]=1,1,0)</f>
        <v>0</v>
      </c>
      <c r="BQ873">
        <f>IF(Table13[[#This Row],[Monthly_Income 1_5500 2_8000 3_11000 4_15000 5_20000 6_27000 7_35000 8_5000 9_51000 98_0]]=2,1,0)</f>
        <v>0</v>
      </c>
      <c r="BR873">
        <f>IF(Table13[[#This Row],[Monthly_Income 1_5500 2_8000 3_11000 4_15000 5_20000 6_27000 7_35000 8_5000 9_51000 98_0]]=3,1,0)</f>
        <v>0</v>
      </c>
      <c r="BS873">
        <f>IF(Table13[[#This Row],[Monthly_Income 1_5500 2_8000 3_11000 4_15000 5_20000 6_27000 7_35000 8_5000 9_51000 98_0]]=4,1,0)</f>
        <v>0</v>
      </c>
      <c r="BT873">
        <f>IF(Table13[[#This Row],[Monthly_Income 1_5500 2_8000 3_11000 4_15000 5_20000 6_27000 7_35000 8_5000 9_51000 98_0]]=5,1,0)</f>
        <v>0</v>
      </c>
      <c r="BU873">
        <f>IF(Table13[[#This Row],[Monthly_Income 1_5500 2_8000 3_11000 4_15000 5_20000 6_27000 7_35000 8_5000 9_51000 98_0]]=6,1,0)</f>
        <v>0</v>
      </c>
      <c r="BV873">
        <f>IF(Table13[[#This Row],[Monthly_Income 1_5500 2_8000 3_11000 4_15000 5_20000 6_27000 7_35000 8_5000 9_51000 98_0]]=7,1,0)</f>
        <v>1</v>
      </c>
      <c r="BW873">
        <f>IF(Table13[[#This Row],[Monthly_Income 1_5500 2_8000 3_11000 4_15000 5_20000 6_27000 7_35000 8_5000 9_51000 98_0]]=8,1,0)</f>
        <v>0</v>
      </c>
      <c r="BX873">
        <f>IF(Table13[[#This Row],[Monthly_Income 1_5500 2_8000 3_11000 4_15000 5_20000 6_27000 7_35000 8_5000 9_51000 98_0]]=9,1,0)</f>
        <v>0</v>
      </c>
      <c r="BY873">
        <f>IF(Table13[[#This Row],[Monthly_Income 1_5500 2_8000 3_11000 4_15000 5_20000 6_27000 7_35000 8_5000 9_51000 98_0]]=98,1,0)</f>
        <v>0</v>
      </c>
      <c r="BZ873">
        <v>8</v>
      </c>
      <c r="CA873">
        <f>IF(Table13[[#This Row],[Monthly_Household_Income]]=1,1,0)</f>
        <v>0</v>
      </c>
      <c r="CB873">
        <f>IF(Table13[[#This Row],[Monthly_Household_Income]]=2,1,0)</f>
        <v>0</v>
      </c>
      <c r="CC873">
        <f>IF(Table13[[#This Row],[Monthly_Household_Income]]=3,1,0)</f>
        <v>0</v>
      </c>
      <c r="CD873">
        <f>IF(Table13[[#This Row],[Monthly_Household_Income]]=4,1,0)</f>
        <v>0</v>
      </c>
      <c r="CE873">
        <f>IF(Table13[[#This Row],[Monthly_Household_Income]]=5,1,0)</f>
        <v>0</v>
      </c>
      <c r="CF873">
        <f>IF(Table13[[#This Row],[Monthly_Household_Income]]=6,1,0)</f>
        <v>0</v>
      </c>
      <c r="CG873">
        <f>IF(Table13[[#This Row],[Monthly_Household_Income]]=7,1,0)</f>
        <v>0</v>
      </c>
      <c r="CH873">
        <f>IF(Table13[[#This Row],[Monthly_Household_Income]]=8,1,0)</f>
        <v>1</v>
      </c>
      <c r="CI873">
        <f>IF(Table13[[#This Row],[Monthly_Household_Income]]=9,1,0)</f>
        <v>0</v>
      </c>
      <c r="CJ873">
        <f>IF(Table13[[#This Row],[Monthly_Household_Income]]=98,1,0)</f>
        <v>0</v>
      </c>
    </row>
    <row r="874" spans="1:88">
      <c r="A874">
        <v>3126</v>
      </c>
      <c r="B874" s="1">
        <v>43222</v>
      </c>
      <c r="C874" t="s">
        <v>2</v>
      </c>
      <c r="D874">
        <v>9</v>
      </c>
      <c r="E874">
        <v>9</v>
      </c>
      <c r="F874">
        <v>7</v>
      </c>
      <c r="G874">
        <v>9</v>
      </c>
      <c r="H874">
        <v>8</v>
      </c>
      <c r="I874">
        <v>7</v>
      </c>
      <c r="J874" t="s">
        <v>15</v>
      </c>
      <c r="K874">
        <v>7</v>
      </c>
      <c r="L874">
        <v>9</v>
      </c>
      <c r="M874">
        <v>7</v>
      </c>
      <c r="N874">
        <v>8</v>
      </c>
      <c r="O874">
        <v>8</v>
      </c>
      <c r="P874">
        <v>7</v>
      </c>
      <c r="Q874">
        <v>8</v>
      </c>
      <c r="R874">
        <v>9</v>
      </c>
      <c r="S874">
        <v>7</v>
      </c>
      <c r="T874">
        <v>8</v>
      </c>
      <c r="U874">
        <v>8</v>
      </c>
      <c r="V874">
        <v>10</v>
      </c>
      <c r="W874">
        <v>8</v>
      </c>
      <c r="X874">
        <v>0</v>
      </c>
      <c r="Y874">
        <v>9</v>
      </c>
      <c r="Z874">
        <v>9</v>
      </c>
      <c r="AA874">
        <v>9</v>
      </c>
      <c r="AB874">
        <v>0</v>
      </c>
      <c r="AC874">
        <v>2</v>
      </c>
      <c r="AD874">
        <f>IF(Table13[[#This Row],[payment]]=1,1,0)</f>
        <v>0</v>
      </c>
      <c r="AE874">
        <f>IF(Table13[[#This Row],[payment]]=2,1,0)</f>
        <v>1</v>
      </c>
      <c r="AF874">
        <f>IF(Table13[[#This Row],[payment]]=3,1,0)</f>
        <v>0</v>
      </c>
      <c r="AG874">
        <v>1</v>
      </c>
      <c r="AH874">
        <f>IF(Table13[[#This Row],[method_payment]]=1,1,0)</f>
        <v>1</v>
      </c>
      <c r="AI874">
        <f>IF(Table13[[#This Row],[method_payment]]=2,1,0)</f>
        <v>0</v>
      </c>
      <c r="AJ874">
        <f>IF(Table13[[#This Row],[method_payment]]=3,1,0)</f>
        <v>0</v>
      </c>
      <c r="AK874">
        <f>IF(Table13[[#This Row],[method_payment]]=5,1,0)</f>
        <v>0</v>
      </c>
      <c r="AL874">
        <f>IF(Table13[[#This Row],[method_payment]]=6,1,0)</f>
        <v>0</v>
      </c>
      <c r="AM874" t="s">
        <v>16</v>
      </c>
      <c r="AN874" t="s">
        <v>15</v>
      </c>
      <c r="AO874">
        <v>3</v>
      </c>
      <c r="AP874" s="2">
        <v>269.88</v>
      </c>
      <c r="AQ874" s="3">
        <f>IF(AND(Table13[[#This Row],[Average_amount_spent_per_visit_last_3_months]]&gt;=1,Table13[[#This Row],[Average_amount_spent_per_visit_last_3_months]]&lt;=999),1,0)</f>
        <v>1</v>
      </c>
      <c r="AR874" s="3">
        <f>IF(AND(Table13[[#This Row],[Average_amount_spent_per_visit_last_3_months]]&gt;=1000,Table13[[#This Row],[Average_amount_spent_per_visit_last_3_months]]&lt;=6700),1,0)</f>
        <v>0</v>
      </c>
      <c r="AS874">
        <v>1</v>
      </c>
      <c r="AT874">
        <v>59</v>
      </c>
      <c r="AU874">
        <f>IF(AND(Table13[[#This Row],[Age]]&gt;=18,Table13[[#This Row],[Age]]&lt;=25),1,0)</f>
        <v>0</v>
      </c>
      <c r="AV874">
        <f>IF(AND(Table13[[#This Row],[Age]]&gt;=26,Table13[[#This Row],[Age]]&lt;=35),1,0)</f>
        <v>0</v>
      </c>
      <c r="AW874">
        <f>IF(AND(Table13[[#This Row],[Age]]&gt;=36,Table13[[#This Row],[Age]]&lt;=45),1,0)</f>
        <v>0</v>
      </c>
      <c r="AX874">
        <f>IF(AND(Table13[[#This Row],[Age]]&gt;=46,Table13[[#This Row],[Age]]&lt;=55),1,0)</f>
        <v>0</v>
      </c>
      <c r="AY874">
        <f>IF(AND(Table13[[#This Row],[Age]]&gt;=56,Table13[[#This Row],[Age]]&lt;=67),1,0)</f>
        <v>1</v>
      </c>
      <c r="AZ874" t="s">
        <v>25</v>
      </c>
      <c r="BA874">
        <f>IF(Table13[[#This Row],[Marital Status]]="Married",1,0)</f>
        <v>1</v>
      </c>
      <c r="BB874">
        <f>IF(Table13[[#This Row],[Marital Status]]="Single",1,0)</f>
        <v>0</v>
      </c>
      <c r="BC874" t="s">
        <v>27</v>
      </c>
      <c r="BD874">
        <f>IF(Table13[[#This Row],[gender]]="Male",1,0)</f>
        <v>1</v>
      </c>
      <c r="BE874">
        <f>IF(Table13[[#This Row],[gender]]="Female",1,0)</f>
        <v>0</v>
      </c>
      <c r="BF874" t="s">
        <v>19</v>
      </c>
      <c r="BG874">
        <f>IF(Table13[[#This Row],[Highest level of Education]]="Did not attend school",1,0)</f>
        <v>0</v>
      </c>
      <c r="BH874">
        <f>IF(Table13[[#This Row],[Highest level of Education]]="K12 completed",1,0)</f>
        <v>0</v>
      </c>
      <c r="BI874">
        <f>IF(Table13[[#This Row],[Highest level of Education]]="High School Completed",1,0)</f>
        <v>0</v>
      </c>
      <c r="BJ874">
        <f>IF(Table13[[#This Row],[Highest level of Education]]="Technical Diploma/Partially completed College",1,0)</f>
        <v>0</v>
      </c>
      <c r="BK874">
        <f>IF(Table13[[#This Row],[Highest level of Education]]="University/College Degree",1,0)</f>
        <v>1</v>
      </c>
      <c r="BL874">
        <f>IF(Table13[[#This Row],[Highest level of Education]]="Post-graduate education",1,0)</f>
        <v>0</v>
      </c>
      <c r="BM874">
        <v>2</v>
      </c>
      <c r="BN874">
        <v>1</v>
      </c>
      <c r="BO874">
        <v>7</v>
      </c>
      <c r="BP874">
        <f>IF(Table13[[#This Row],[Monthly_Income 1_5500 2_8000 3_11000 4_15000 5_20000 6_27000 7_35000 8_5000 9_51000 98_0]]=1,1,0)</f>
        <v>0</v>
      </c>
      <c r="BQ874">
        <f>IF(Table13[[#This Row],[Monthly_Income 1_5500 2_8000 3_11000 4_15000 5_20000 6_27000 7_35000 8_5000 9_51000 98_0]]=2,1,0)</f>
        <v>0</v>
      </c>
      <c r="BR874">
        <f>IF(Table13[[#This Row],[Monthly_Income 1_5500 2_8000 3_11000 4_15000 5_20000 6_27000 7_35000 8_5000 9_51000 98_0]]=3,1,0)</f>
        <v>0</v>
      </c>
      <c r="BS874">
        <f>IF(Table13[[#This Row],[Monthly_Income 1_5500 2_8000 3_11000 4_15000 5_20000 6_27000 7_35000 8_5000 9_51000 98_0]]=4,1,0)</f>
        <v>0</v>
      </c>
      <c r="BT874">
        <f>IF(Table13[[#This Row],[Monthly_Income 1_5500 2_8000 3_11000 4_15000 5_20000 6_27000 7_35000 8_5000 9_51000 98_0]]=5,1,0)</f>
        <v>0</v>
      </c>
      <c r="BU874">
        <f>IF(Table13[[#This Row],[Monthly_Income 1_5500 2_8000 3_11000 4_15000 5_20000 6_27000 7_35000 8_5000 9_51000 98_0]]=6,1,0)</f>
        <v>0</v>
      </c>
      <c r="BV874">
        <f>IF(Table13[[#This Row],[Monthly_Income 1_5500 2_8000 3_11000 4_15000 5_20000 6_27000 7_35000 8_5000 9_51000 98_0]]=7,1,0)</f>
        <v>1</v>
      </c>
      <c r="BW874">
        <f>IF(Table13[[#This Row],[Monthly_Income 1_5500 2_8000 3_11000 4_15000 5_20000 6_27000 7_35000 8_5000 9_51000 98_0]]=8,1,0)</f>
        <v>0</v>
      </c>
      <c r="BX874">
        <f>IF(Table13[[#This Row],[Monthly_Income 1_5500 2_8000 3_11000 4_15000 5_20000 6_27000 7_35000 8_5000 9_51000 98_0]]=9,1,0)</f>
        <v>0</v>
      </c>
      <c r="BY874">
        <f>IF(Table13[[#This Row],[Monthly_Income 1_5500 2_8000 3_11000 4_15000 5_20000 6_27000 7_35000 8_5000 9_51000 98_0]]=98,1,0)</f>
        <v>0</v>
      </c>
      <c r="BZ874">
        <v>8</v>
      </c>
      <c r="CA874">
        <f>IF(Table13[[#This Row],[Monthly_Household_Income]]=1,1,0)</f>
        <v>0</v>
      </c>
      <c r="CB874">
        <f>IF(Table13[[#This Row],[Monthly_Household_Income]]=2,1,0)</f>
        <v>0</v>
      </c>
      <c r="CC874">
        <f>IF(Table13[[#This Row],[Monthly_Household_Income]]=3,1,0)</f>
        <v>0</v>
      </c>
      <c r="CD874">
        <f>IF(Table13[[#This Row],[Monthly_Household_Income]]=4,1,0)</f>
        <v>0</v>
      </c>
      <c r="CE874">
        <f>IF(Table13[[#This Row],[Monthly_Household_Income]]=5,1,0)</f>
        <v>0</v>
      </c>
      <c r="CF874">
        <f>IF(Table13[[#This Row],[Monthly_Household_Income]]=6,1,0)</f>
        <v>0</v>
      </c>
      <c r="CG874">
        <f>IF(Table13[[#This Row],[Monthly_Household_Income]]=7,1,0)</f>
        <v>0</v>
      </c>
      <c r="CH874">
        <f>IF(Table13[[#This Row],[Monthly_Household_Income]]=8,1,0)</f>
        <v>1</v>
      </c>
      <c r="CI874">
        <f>IF(Table13[[#This Row],[Monthly_Household_Income]]=9,1,0)</f>
        <v>0</v>
      </c>
      <c r="CJ874">
        <f>IF(Table13[[#This Row],[Monthly_Household_Income]]=98,1,0)</f>
        <v>0</v>
      </c>
    </row>
    <row r="875" spans="1:88">
      <c r="A875">
        <v>3129</v>
      </c>
      <c r="B875" s="1">
        <v>42989</v>
      </c>
      <c r="C875" t="s">
        <v>33</v>
      </c>
      <c r="D875">
        <v>8</v>
      </c>
      <c r="E875">
        <v>7</v>
      </c>
      <c r="F875">
        <v>7</v>
      </c>
      <c r="G875">
        <v>7</v>
      </c>
      <c r="H875">
        <v>7</v>
      </c>
      <c r="I875">
        <v>7</v>
      </c>
      <c r="J875" t="s">
        <v>15</v>
      </c>
      <c r="K875">
        <v>9</v>
      </c>
      <c r="L875">
        <v>8</v>
      </c>
      <c r="M875">
        <v>8</v>
      </c>
      <c r="N875">
        <v>7</v>
      </c>
      <c r="O875">
        <v>7</v>
      </c>
      <c r="P875">
        <v>10</v>
      </c>
      <c r="Q875">
        <v>8</v>
      </c>
      <c r="R875">
        <v>10</v>
      </c>
      <c r="S875">
        <v>8</v>
      </c>
      <c r="T875">
        <v>7</v>
      </c>
      <c r="U875">
        <v>8</v>
      </c>
      <c r="V875">
        <v>7</v>
      </c>
      <c r="W875">
        <v>8</v>
      </c>
      <c r="X875">
        <v>0</v>
      </c>
      <c r="Y875">
        <v>8</v>
      </c>
      <c r="Z875">
        <v>10</v>
      </c>
      <c r="AA875">
        <v>6</v>
      </c>
      <c r="AB875">
        <v>0</v>
      </c>
      <c r="AC875">
        <v>3</v>
      </c>
      <c r="AD875">
        <f>IF(Table13[[#This Row],[payment]]=1,1,0)</f>
        <v>0</v>
      </c>
      <c r="AE875">
        <f>IF(Table13[[#This Row],[payment]]=2,1,0)</f>
        <v>0</v>
      </c>
      <c r="AF875">
        <f>IF(Table13[[#This Row],[payment]]=3,1,0)</f>
        <v>1</v>
      </c>
      <c r="AG875">
        <v>1</v>
      </c>
      <c r="AH875">
        <f>IF(Table13[[#This Row],[method_payment]]=1,1,0)</f>
        <v>1</v>
      </c>
      <c r="AI875">
        <f>IF(Table13[[#This Row],[method_payment]]=2,1,0)</f>
        <v>0</v>
      </c>
      <c r="AJ875">
        <f>IF(Table13[[#This Row],[method_payment]]=3,1,0)</f>
        <v>0</v>
      </c>
      <c r="AK875">
        <f>IF(Table13[[#This Row],[method_payment]]=5,1,0)</f>
        <v>0</v>
      </c>
      <c r="AL875">
        <f>IF(Table13[[#This Row],[method_payment]]=6,1,0)</f>
        <v>0</v>
      </c>
      <c r="AM875" t="s">
        <v>15</v>
      </c>
      <c r="AN875" t="s">
        <v>16</v>
      </c>
      <c r="AO875">
        <v>1</v>
      </c>
      <c r="AP875" s="2">
        <v>990.91</v>
      </c>
      <c r="AQ875" s="3">
        <f>IF(AND(Table13[[#This Row],[Average_amount_spent_per_visit_last_3_months]]&gt;=1,Table13[[#This Row],[Average_amount_spent_per_visit_last_3_months]]&lt;=999),1,0)</f>
        <v>1</v>
      </c>
      <c r="AR875" s="3">
        <f>IF(AND(Table13[[#This Row],[Average_amount_spent_per_visit_last_3_months]]&gt;=1000,Table13[[#This Row],[Average_amount_spent_per_visit_last_3_months]]&lt;=6700),1,0)</f>
        <v>0</v>
      </c>
      <c r="AS875">
        <v>2</v>
      </c>
      <c r="AT875">
        <v>41</v>
      </c>
      <c r="AU875">
        <f>IF(AND(Table13[[#This Row],[Age]]&gt;=18,Table13[[#This Row],[Age]]&lt;=25),1,0)</f>
        <v>0</v>
      </c>
      <c r="AV875">
        <f>IF(AND(Table13[[#This Row],[Age]]&gt;=26,Table13[[#This Row],[Age]]&lt;=35),1,0)</f>
        <v>0</v>
      </c>
      <c r="AW875">
        <f>IF(AND(Table13[[#This Row],[Age]]&gt;=36,Table13[[#This Row],[Age]]&lt;=45),1,0)</f>
        <v>1</v>
      </c>
      <c r="AX875">
        <f>IF(AND(Table13[[#This Row],[Age]]&gt;=46,Table13[[#This Row],[Age]]&lt;=55),1,0)</f>
        <v>0</v>
      </c>
      <c r="AY875">
        <f>IF(AND(Table13[[#This Row],[Age]]&gt;=56,Table13[[#This Row],[Age]]&lt;=67),1,0)</f>
        <v>0</v>
      </c>
      <c r="AZ875" t="s">
        <v>25</v>
      </c>
      <c r="BA875">
        <f>IF(Table13[[#This Row],[Marital Status]]="Married",1,0)</f>
        <v>1</v>
      </c>
      <c r="BB875">
        <f>IF(Table13[[#This Row],[Marital Status]]="Single",1,0)</f>
        <v>0</v>
      </c>
      <c r="BC875" t="s">
        <v>27</v>
      </c>
      <c r="BD875">
        <f>IF(Table13[[#This Row],[gender]]="Male",1,0)</f>
        <v>1</v>
      </c>
      <c r="BE875">
        <f>IF(Table13[[#This Row],[gender]]="Female",1,0)</f>
        <v>0</v>
      </c>
      <c r="BF875" t="s">
        <v>18</v>
      </c>
      <c r="BG875">
        <f>IF(Table13[[#This Row],[Highest level of Education]]="Did not attend school",1,0)</f>
        <v>0</v>
      </c>
      <c r="BH875">
        <f>IF(Table13[[#This Row],[Highest level of Education]]="K12 completed",1,0)</f>
        <v>0</v>
      </c>
      <c r="BI875">
        <f>IF(Table13[[#This Row],[Highest level of Education]]="High School Completed",1,0)</f>
        <v>0</v>
      </c>
      <c r="BJ875">
        <f>IF(Table13[[#This Row],[Highest level of Education]]="Technical Diploma/Partially completed College",1,0)</f>
        <v>0</v>
      </c>
      <c r="BK875">
        <f>IF(Table13[[#This Row],[Highest level of Education]]="University/College Degree",1,0)</f>
        <v>0</v>
      </c>
      <c r="BL875">
        <f>IF(Table13[[#This Row],[Highest level of Education]]="Post-graduate education",1,0)</f>
        <v>1</v>
      </c>
      <c r="BM875">
        <v>2</v>
      </c>
      <c r="BN875">
        <v>1</v>
      </c>
      <c r="BO875">
        <v>6</v>
      </c>
      <c r="BP875">
        <f>IF(Table13[[#This Row],[Monthly_Income 1_5500 2_8000 3_11000 4_15000 5_20000 6_27000 7_35000 8_5000 9_51000 98_0]]=1,1,0)</f>
        <v>0</v>
      </c>
      <c r="BQ875">
        <f>IF(Table13[[#This Row],[Monthly_Income 1_5500 2_8000 3_11000 4_15000 5_20000 6_27000 7_35000 8_5000 9_51000 98_0]]=2,1,0)</f>
        <v>0</v>
      </c>
      <c r="BR875">
        <f>IF(Table13[[#This Row],[Monthly_Income 1_5500 2_8000 3_11000 4_15000 5_20000 6_27000 7_35000 8_5000 9_51000 98_0]]=3,1,0)</f>
        <v>0</v>
      </c>
      <c r="BS875">
        <f>IF(Table13[[#This Row],[Monthly_Income 1_5500 2_8000 3_11000 4_15000 5_20000 6_27000 7_35000 8_5000 9_51000 98_0]]=4,1,0)</f>
        <v>0</v>
      </c>
      <c r="BT875">
        <f>IF(Table13[[#This Row],[Monthly_Income 1_5500 2_8000 3_11000 4_15000 5_20000 6_27000 7_35000 8_5000 9_51000 98_0]]=5,1,0)</f>
        <v>0</v>
      </c>
      <c r="BU875">
        <f>IF(Table13[[#This Row],[Monthly_Income 1_5500 2_8000 3_11000 4_15000 5_20000 6_27000 7_35000 8_5000 9_51000 98_0]]=6,1,0)</f>
        <v>1</v>
      </c>
      <c r="BV875">
        <f>IF(Table13[[#This Row],[Monthly_Income 1_5500 2_8000 3_11000 4_15000 5_20000 6_27000 7_35000 8_5000 9_51000 98_0]]=7,1,0)</f>
        <v>0</v>
      </c>
      <c r="BW875">
        <f>IF(Table13[[#This Row],[Monthly_Income 1_5500 2_8000 3_11000 4_15000 5_20000 6_27000 7_35000 8_5000 9_51000 98_0]]=8,1,0)</f>
        <v>0</v>
      </c>
      <c r="BX875">
        <f>IF(Table13[[#This Row],[Monthly_Income 1_5500 2_8000 3_11000 4_15000 5_20000 6_27000 7_35000 8_5000 9_51000 98_0]]=9,1,0)</f>
        <v>0</v>
      </c>
      <c r="BY875">
        <f>IF(Table13[[#This Row],[Monthly_Income 1_5500 2_8000 3_11000 4_15000 5_20000 6_27000 7_35000 8_5000 9_51000 98_0]]=98,1,0)</f>
        <v>0</v>
      </c>
      <c r="BZ875">
        <v>8</v>
      </c>
      <c r="CA875">
        <f>IF(Table13[[#This Row],[Monthly_Household_Income]]=1,1,0)</f>
        <v>0</v>
      </c>
      <c r="CB875">
        <f>IF(Table13[[#This Row],[Monthly_Household_Income]]=2,1,0)</f>
        <v>0</v>
      </c>
      <c r="CC875">
        <f>IF(Table13[[#This Row],[Monthly_Household_Income]]=3,1,0)</f>
        <v>0</v>
      </c>
      <c r="CD875">
        <f>IF(Table13[[#This Row],[Monthly_Household_Income]]=4,1,0)</f>
        <v>0</v>
      </c>
      <c r="CE875">
        <f>IF(Table13[[#This Row],[Monthly_Household_Income]]=5,1,0)</f>
        <v>0</v>
      </c>
      <c r="CF875">
        <f>IF(Table13[[#This Row],[Monthly_Household_Income]]=6,1,0)</f>
        <v>0</v>
      </c>
      <c r="CG875">
        <f>IF(Table13[[#This Row],[Monthly_Household_Income]]=7,1,0)</f>
        <v>0</v>
      </c>
      <c r="CH875">
        <f>IF(Table13[[#This Row],[Monthly_Household_Income]]=8,1,0)</f>
        <v>1</v>
      </c>
      <c r="CI875">
        <f>IF(Table13[[#This Row],[Monthly_Household_Income]]=9,1,0)</f>
        <v>0</v>
      </c>
      <c r="CJ875">
        <f>IF(Table13[[#This Row],[Monthly_Household_Income]]=98,1,0)</f>
        <v>0</v>
      </c>
    </row>
    <row r="876" spans="1:88">
      <c r="A876">
        <v>3133</v>
      </c>
      <c r="B876" s="1">
        <v>42972</v>
      </c>
      <c r="C876" t="s">
        <v>35</v>
      </c>
      <c r="D876">
        <v>9</v>
      </c>
      <c r="E876">
        <v>10</v>
      </c>
      <c r="F876">
        <v>10</v>
      </c>
      <c r="G876">
        <v>9</v>
      </c>
      <c r="H876">
        <v>9</v>
      </c>
      <c r="I876">
        <v>10</v>
      </c>
      <c r="J876" t="s">
        <v>16</v>
      </c>
      <c r="K876">
        <v>9</v>
      </c>
      <c r="L876">
        <v>10</v>
      </c>
      <c r="M876">
        <v>9</v>
      </c>
      <c r="N876">
        <v>10</v>
      </c>
      <c r="O876">
        <v>10</v>
      </c>
      <c r="P876">
        <v>9</v>
      </c>
      <c r="Q876">
        <v>10</v>
      </c>
      <c r="R876">
        <v>9</v>
      </c>
      <c r="S876">
        <v>10</v>
      </c>
      <c r="T876">
        <v>9</v>
      </c>
      <c r="U876">
        <v>9</v>
      </c>
      <c r="V876">
        <v>10</v>
      </c>
      <c r="W876">
        <v>10</v>
      </c>
      <c r="X876">
        <v>9</v>
      </c>
      <c r="Y876">
        <v>9</v>
      </c>
      <c r="Z876">
        <v>10</v>
      </c>
      <c r="AA876">
        <v>10</v>
      </c>
      <c r="AB876">
        <v>9</v>
      </c>
      <c r="AC876">
        <v>1</v>
      </c>
      <c r="AD876">
        <f>IF(Table13[[#This Row],[payment]]=1,1,0)</f>
        <v>1</v>
      </c>
      <c r="AE876">
        <f>IF(Table13[[#This Row],[payment]]=2,1,0)</f>
        <v>0</v>
      </c>
      <c r="AF876">
        <f>IF(Table13[[#This Row],[payment]]=3,1,0)</f>
        <v>0</v>
      </c>
      <c r="AG876">
        <v>1</v>
      </c>
      <c r="AH876">
        <f>IF(Table13[[#This Row],[method_payment]]=1,1,0)</f>
        <v>1</v>
      </c>
      <c r="AI876">
        <f>IF(Table13[[#This Row],[method_payment]]=2,1,0)</f>
        <v>0</v>
      </c>
      <c r="AJ876">
        <f>IF(Table13[[#This Row],[method_payment]]=3,1,0)</f>
        <v>0</v>
      </c>
      <c r="AK876">
        <f>IF(Table13[[#This Row],[method_payment]]=5,1,0)</f>
        <v>0</v>
      </c>
      <c r="AL876">
        <f>IF(Table13[[#This Row],[method_payment]]=6,1,0)</f>
        <v>0</v>
      </c>
      <c r="AM876" t="s">
        <v>16</v>
      </c>
      <c r="AN876" t="s">
        <v>16</v>
      </c>
      <c r="AO876">
        <v>1</v>
      </c>
      <c r="AP876" s="2">
        <v>228.46</v>
      </c>
      <c r="AQ876" s="3">
        <f>IF(AND(Table13[[#This Row],[Average_amount_spent_per_visit_last_3_months]]&gt;=1,Table13[[#This Row],[Average_amount_spent_per_visit_last_3_months]]&lt;=999),1,0)</f>
        <v>1</v>
      </c>
      <c r="AR876" s="3">
        <f>IF(AND(Table13[[#This Row],[Average_amount_spent_per_visit_last_3_months]]&gt;=1000,Table13[[#This Row],[Average_amount_spent_per_visit_last_3_months]]&lt;=6700),1,0)</f>
        <v>0</v>
      </c>
      <c r="AS876">
        <v>3</v>
      </c>
      <c r="AT876">
        <v>34</v>
      </c>
      <c r="AU876">
        <f>IF(AND(Table13[[#This Row],[Age]]&gt;=18,Table13[[#This Row],[Age]]&lt;=25),1,0)</f>
        <v>0</v>
      </c>
      <c r="AV876">
        <f>IF(AND(Table13[[#This Row],[Age]]&gt;=26,Table13[[#This Row],[Age]]&lt;=35),1,0)</f>
        <v>1</v>
      </c>
      <c r="AW876">
        <f>IF(AND(Table13[[#This Row],[Age]]&gt;=36,Table13[[#This Row],[Age]]&lt;=45),1,0)</f>
        <v>0</v>
      </c>
      <c r="AX876">
        <f>IF(AND(Table13[[#This Row],[Age]]&gt;=46,Table13[[#This Row],[Age]]&lt;=55),1,0)</f>
        <v>0</v>
      </c>
      <c r="AY876">
        <f>IF(AND(Table13[[#This Row],[Age]]&gt;=56,Table13[[#This Row],[Age]]&lt;=67),1,0)</f>
        <v>0</v>
      </c>
      <c r="AZ876" t="s">
        <v>24</v>
      </c>
      <c r="BA876">
        <f>IF(Table13[[#This Row],[Marital Status]]="Married",1,0)</f>
        <v>0</v>
      </c>
      <c r="BB876">
        <f>IF(Table13[[#This Row],[Marital Status]]="Single",1,0)</f>
        <v>1</v>
      </c>
      <c r="BC876" t="s">
        <v>28</v>
      </c>
      <c r="BD876">
        <f>IF(Table13[[#This Row],[gender]]="Male",1,0)</f>
        <v>0</v>
      </c>
      <c r="BE876">
        <f>IF(Table13[[#This Row],[gender]]="Female",1,0)</f>
        <v>1</v>
      </c>
      <c r="BF876" t="s">
        <v>19</v>
      </c>
      <c r="BG876">
        <f>IF(Table13[[#This Row],[Highest level of Education]]="Did not attend school",1,0)</f>
        <v>0</v>
      </c>
      <c r="BH876">
        <f>IF(Table13[[#This Row],[Highest level of Education]]="K12 completed",1,0)</f>
        <v>0</v>
      </c>
      <c r="BI876">
        <f>IF(Table13[[#This Row],[Highest level of Education]]="High School Completed",1,0)</f>
        <v>0</v>
      </c>
      <c r="BJ876">
        <f>IF(Table13[[#This Row],[Highest level of Education]]="Technical Diploma/Partially completed College",1,0)</f>
        <v>0</v>
      </c>
      <c r="BK876">
        <f>IF(Table13[[#This Row],[Highest level of Education]]="University/College Degree",1,0)</f>
        <v>1</v>
      </c>
      <c r="BL876">
        <f>IF(Table13[[#This Row],[Highest level of Education]]="Post-graduate education",1,0)</f>
        <v>0</v>
      </c>
      <c r="BM876">
        <v>0</v>
      </c>
      <c r="BN876">
        <v>1</v>
      </c>
      <c r="BO876">
        <v>4</v>
      </c>
      <c r="BP876">
        <f>IF(Table13[[#This Row],[Monthly_Income 1_5500 2_8000 3_11000 4_15000 5_20000 6_27000 7_35000 8_5000 9_51000 98_0]]=1,1,0)</f>
        <v>0</v>
      </c>
      <c r="BQ876">
        <f>IF(Table13[[#This Row],[Monthly_Income 1_5500 2_8000 3_11000 4_15000 5_20000 6_27000 7_35000 8_5000 9_51000 98_0]]=2,1,0)</f>
        <v>0</v>
      </c>
      <c r="BR876">
        <f>IF(Table13[[#This Row],[Monthly_Income 1_5500 2_8000 3_11000 4_15000 5_20000 6_27000 7_35000 8_5000 9_51000 98_0]]=3,1,0)</f>
        <v>0</v>
      </c>
      <c r="BS876">
        <f>IF(Table13[[#This Row],[Monthly_Income 1_5500 2_8000 3_11000 4_15000 5_20000 6_27000 7_35000 8_5000 9_51000 98_0]]=4,1,0)</f>
        <v>1</v>
      </c>
      <c r="BT876">
        <f>IF(Table13[[#This Row],[Monthly_Income 1_5500 2_8000 3_11000 4_15000 5_20000 6_27000 7_35000 8_5000 9_51000 98_0]]=5,1,0)</f>
        <v>0</v>
      </c>
      <c r="BU876">
        <f>IF(Table13[[#This Row],[Monthly_Income 1_5500 2_8000 3_11000 4_15000 5_20000 6_27000 7_35000 8_5000 9_51000 98_0]]=6,1,0)</f>
        <v>0</v>
      </c>
      <c r="BV876">
        <f>IF(Table13[[#This Row],[Monthly_Income 1_5500 2_8000 3_11000 4_15000 5_20000 6_27000 7_35000 8_5000 9_51000 98_0]]=7,1,0)</f>
        <v>0</v>
      </c>
      <c r="BW876">
        <f>IF(Table13[[#This Row],[Monthly_Income 1_5500 2_8000 3_11000 4_15000 5_20000 6_27000 7_35000 8_5000 9_51000 98_0]]=8,1,0)</f>
        <v>0</v>
      </c>
      <c r="BX876">
        <f>IF(Table13[[#This Row],[Monthly_Income 1_5500 2_8000 3_11000 4_15000 5_20000 6_27000 7_35000 8_5000 9_51000 98_0]]=9,1,0)</f>
        <v>0</v>
      </c>
      <c r="BY876">
        <f>IF(Table13[[#This Row],[Monthly_Income 1_5500 2_8000 3_11000 4_15000 5_20000 6_27000 7_35000 8_5000 9_51000 98_0]]=98,1,0)</f>
        <v>0</v>
      </c>
      <c r="BZ876">
        <v>5</v>
      </c>
      <c r="CA876">
        <f>IF(Table13[[#This Row],[Monthly_Household_Income]]=1,1,0)</f>
        <v>0</v>
      </c>
      <c r="CB876">
        <f>IF(Table13[[#This Row],[Monthly_Household_Income]]=2,1,0)</f>
        <v>0</v>
      </c>
      <c r="CC876">
        <f>IF(Table13[[#This Row],[Monthly_Household_Income]]=3,1,0)</f>
        <v>0</v>
      </c>
      <c r="CD876">
        <f>IF(Table13[[#This Row],[Monthly_Household_Income]]=4,1,0)</f>
        <v>0</v>
      </c>
      <c r="CE876">
        <f>IF(Table13[[#This Row],[Monthly_Household_Income]]=5,1,0)</f>
        <v>1</v>
      </c>
      <c r="CF876">
        <f>IF(Table13[[#This Row],[Monthly_Household_Income]]=6,1,0)</f>
        <v>0</v>
      </c>
      <c r="CG876">
        <f>IF(Table13[[#This Row],[Monthly_Household_Income]]=7,1,0)</f>
        <v>0</v>
      </c>
      <c r="CH876">
        <f>IF(Table13[[#This Row],[Monthly_Household_Income]]=8,1,0)</f>
        <v>0</v>
      </c>
      <c r="CI876">
        <f>IF(Table13[[#This Row],[Monthly_Household_Income]]=9,1,0)</f>
        <v>0</v>
      </c>
      <c r="CJ876">
        <f>IF(Table13[[#This Row],[Monthly_Household_Income]]=98,1,0)</f>
        <v>0</v>
      </c>
    </row>
    <row r="877" spans="1:88">
      <c r="A877">
        <v>3134</v>
      </c>
      <c r="B877" s="1">
        <v>43026</v>
      </c>
      <c r="C877" t="s">
        <v>32</v>
      </c>
      <c r="D877">
        <v>9</v>
      </c>
      <c r="E877">
        <v>8</v>
      </c>
      <c r="F877">
        <v>10</v>
      </c>
      <c r="G877">
        <v>10</v>
      </c>
      <c r="H877">
        <v>9</v>
      </c>
      <c r="I877">
        <v>7</v>
      </c>
      <c r="J877" t="s">
        <v>15</v>
      </c>
      <c r="K877">
        <v>10</v>
      </c>
      <c r="L877">
        <v>10</v>
      </c>
      <c r="M877">
        <v>9</v>
      </c>
      <c r="N877">
        <v>8</v>
      </c>
      <c r="O877">
        <v>9</v>
      </c>
      <c r="P877">
        <v>10</v>
      </c>
      <c r="Q877">
        <v>10</v>
      </c>
      <c r="R877">
        <v>9</v>
      </c>
      <c r="S877">
        <v>7</v>
      </c>
      <c r="T877">
        <v>7</v>
      </c>
      <c r="U877">
        <v>10</v>
      </c>
      <c r="V877">
        <v>10</v>
      </c>
      <c r="W877">
        <v>9</v>
      </c>
      <c r="X877">
        <v>0</v>
      </c>
      <c r="Y877">
        <v>10</v>
      </c>
      <c r="Z877">
        <v>10</v>
      </c>
      <c r="AA877">
        <v>7</v>
      </c>
      <c r="AB877">
        <v>0</v>
      </c>
      <c r="AC877">
        <v>3</v>
      </c>
      <c r="AD877">
        <f>IF(Table13[[#This Row],[payment]]=1,1,0)</f>
        <v>0</v>
      </c>
      <c r="AE877">
        <f>IF(Table13[[#This Row],[payment]]=2,1,0)</f>
        <v>0</v>
      </c>
      <c r="AF877">
        <f>IF(Table13[[#This Row],[payment]]=3,1,0)</f>
        <v>1</v>
      </c>
      <c r="AG877">
        <v>1</v>
      </c>
      <c r="AH877">
        <f>IF(Table13[[#This Row],[method_payment]]=1,1,0)</f>
        <v>1</v>
      </c>
      <c r="AI877">
        <f>IF(Table13[[#This Row],[method_payment]]=2,1,0)</f>
        <v>0</v>
      </c>
      <c r="AJ877">
        <f>IF(Table13[[#This Row],[method_payment]]=3,1,0)</f>
        <v>0</v>
      </c>
      <c r="AK877">
        <f>IF(Table13[[#This Row],[method_payment]]=5,1,0)</f>
        <v>0</v>
      </c>
      <c r="AL877">
        <f>IF(Table13[[#This Row],[method_payment]]=6,1,0)</f>
        <v>0</v>
      </c>
      <c r="AM877" t="s">
        <v>15</v>
      </c>
      <c r="AN877" t="s">
        <v>16</v>
      </c>
      <c r="AO877">
        <v>6</v>
      </c>
      <c r="AP877" s="2">
        <v>522.1</v>
      </c>
      <c r="AQ877" s="3">
        <f>IF(AND(Table13[[#This Row],[Average_amount_spent_per_visit_last_3_months]]&gt;=1,Table13[[#This Row],[Average_amount_spent_per_visit_last_3_months]]&lt;=999),1,0)</f>
        <v>1</v>
      </c>
      <c r="AR877" s="3">
        <f>IF(AND(Table13[[#This Row],[Average_amount_spent_per_visit_last_3_months]]&gt;=1000,Table13[[#This Row],[Average_amount_spent_per_visit_last_3_months]]&lt;=6700),1,0)</f>
        <v>0</v>
      </c>
      <c r="AS877">
        <v>2</v>
      </c>
      <c r="AT877">
        <v>42</v>
      </c>
      <c r="AU877">
        <f>IF(AND(Table13[[#This Row],[Age]]&gt;=18,Table13[[#This Row],[Age]]&lt;=25),1,0)</f>
        <v>0</v>
      </c>
      <c r="AV877">
        <f>IF(AND(Table13[[#This Row],[Age]]&gt;=26,Table13[[#This Row],[Age]]&lt;=35),1,0)</f>
        <v>0</v>
      </c>
      <c r="AW877">
        <f>IF(AND(Table13[[#This Row],[Age]]&gt;=36,Table13[[#This Row],[Age]]&lt;=45),1,0)</f>
        <v>1</v>
      </c>
      <c r="AX877">
        <f>IF(AND(Table13[[#This Row],[Age]]&gt;=46,Table13[[#This Row],[Age]]&lt;=55),1,0)</f>
        <v>0</v>
      </c>
      <c r="AY877">
        <f>IF(AND(Table13[[#This Row],[Age]]&gt;=56,Table13[[#This Row],[Age]]&lt;=67),1,0)</f>
        <v>0</v>
      </c>
      <c r="AZ877" t="s">
        <v>25</v>
      </c>
      <c r="BA877">
        <f>IF(Table13[[#This Row],[Marital Status]]="Married",1,0)</f>
        <v>1</v>
      </c>
      <c r="BB877">
        <f>IF(Table13[[#This Row],[Marital Status]]="Single",1,0)</f>
        <v>0</v>
      </c>
      <c r="BC877" t="s">
        <v>28</v>
      </c>
      <c r="BD877">
        <f>IF(Table13[[#This Row],[gender]]="Male",1,0)</f>
        <v>0</v>
      </c>
      <c r="BE877">
        <f>IF(Table13[[#This Row],[gender]]="Female",1,0)</f>
        <v>1</v>
      </c>
      <c r="BF877" t="s">
        <v>18</v>
      </c>
      <c r="BG877">
        <f>IF(Table13[[#This Row],[Highest level of Education]]="Did not attend school",1,0)</f>
        <v>0</v>
      </c>
      <c r="BH877">
        <f>IF(Table13[[#This Row],[Highest level of Education]]="K12 completed",1,0)</f>
        <v>0</v>
      </c>
      <c r="BI877">
        <f>IF(Table13[[#This Row],[Highest level of Education]]="High School Completed",1,0)</f>
        <v>0</v>
      </c>
      <c r="BJ877">
        <f>IF(Table13[[#This Row],[Highest level of Education]]="Technical Diploma/Partially completed College",1,0)</f>
        <v>0</v>
      </c>
      <c r="BK877">
        <f>IF(Table13[[#This Row],[Highest level of Education]]="University/College Degree",1,0)</f>
        <v>0</v>
      </c>
      <c r="BL877">
        <f>IF(Table13[[#This Row],[Highest level of Education]]="Post-graduate education",1,0)</f>
        <v>1</v>
      </c>
      <c r="BM877">
        <v>4</v>
      </c>
      <c r="BN877">
        <v>1</v>
      </c>
      <c r="BO877">
        <v>5</v>
      </c>
      <c r="BP877">
        <f>IF(Table13[[#This Row],[Monthly_Income 1_5500 2_8000 3_11000 4_15000 5_20000 6_27000 7_35000 8_5000 9_51000 98_0]]=1,1,0)</f>
        <v>0</v>
      </c>
      <c r="BQ877">
        <f>IF(Table13[[#This Row],[Monthly_Income 1_5500 2_8000 3_11000 4_15000 5_20000 6_27000 7_35000 8_5000 9_51000 98_0]]=2,1,0)</f>
        <v>0</v>
      </c>
      <c r="BR877">
        <f>IF(Table13[[#This Row],[Monthly_Income 1_5500 2_8000 3_11000 4_15000 5_20000 6_27000 7_35000 8_5000 9_51000 98_0]]=3,1,0)</f>
        <v>0</v>
      </c>
      <c r="BS877">
        <f>IF(Table13[[#This Row],[Monthly_Income 1_5500 2_8000 3_11000 4_15000 5_20000 6_27000 7_35000 8_5000 9_51000 98_0]]=4,1,0)</f>
        <v>0</v>
      </c>
      <c r="BT877">
        <f>IF(Table13[[#This Row],[Monthly_Income 1_5500 2_8000 3_11000 4_15000 5_20000 6_27000 7_35000 8_5000 9_51000 98_0]]=5,1,0)</f>
        <v>1</v>
      </c>
      <c r="BU877">
        <f>IF(Table13[[#This Row],[Monthly_Income 1_5500 2_8000 3_11000 4_15000 5_20000 6_27000 7_35000 8_5000 9_51000 98_0]]=6,1,0)</f>
        <v>0</v>
      </c>
      <c r="BV877">
        <f>IF(Table13[[#This Row],[Monthly_Income 1_5500 2_8000 3_11000 4_15000 5_20000 6_27000 7_35000 8_5000 9_51000 98_0]]=7,1,0)</f>
        <v>0</v>
      </c>
      <c r="BW877">
        <f>IF(Table13[[#This Row],[Monthly_Income 1_5500 2_8000 3_11000 4_15000 5_20000 6_27000 7_35000 8_5000 9_51000 98_0]]=8,1,0)</f>
        <v>0</v>
      </c>
      <c r="BX877">
        <f>IF(Table13[[#This Row],[Monthly_Income 1_5500 2_8000 3_11000 4_15000 5_20000 6_27000 7_35000 8_5000 9_51000 98_0]]=9,1,0)</f>
        <v>0</v>
      </c>
      <c r="BY877">
        <f>IF(Table13[[#This Row],[Monthly_Income 1_5500 2_8000 3_11000 4_15000 5_20000 6_27000 7_35000 8_5000 9_51000 98_0]]=98,1,0)</f>
        <v>0</v>
      </c>
      <c r="BZ877">
        <v>7</v>
      </c>
      <c r="CA877">
        <f>IF(Table13[[#This Row],[Monthly_Household_Income]]=1,1,0)</f>
        <v>0</v>
      </c>
      <c r="CB877">
        <f>IF(Table13[[#This Row],[Monthly_Household_Income]]=2,1,0)</f>
        <v>0</v>
      </c>
      <c r="CC877">
        <f>IF(Table13[[#This Row],[Monthly_Household_Income]]=3,1,0)</f>
        <v>0</v>
      </c>
      <c r="CD877">
        <f>IF(Table13[[#This Row],[Monthly_Household_Income]]=4,1,0)</f>
        <v>0</v>
      </c>
      <c r="CE877">
        <f>IF(Table13[[#This Row],[Monthly_Household_Income]]=5,1,0)</f>
        <v>0</v>
      </c>
      <c r="CF877">
        <f>IF(Table13[[#This Row],[Monthly_Household_Income]]=6,1,0)</f>
        <v>0</v>
      </c>
      <c r="CG877">
        <f>IF(Table13[[#This Row],[Monthly_Household_Income]]=7,1,0)</f>
        <v>1</v>
      </c>
      <c r="CH877">
        <f>IF(Table13[[#This Row],[Monthly_Household_Income]]=8,1,0)</f>
        <v>0</v>
      </c>
      <c r="CI877">
        <f>IF(Table13[[#This Row],[Monthly_Household_Income]]=9,1,0)</f>
        <v>0</v>
      </c>
      <c r="CJ877">
        <f>IF(Table13[[#This Row],[Monthly_Household_Income]]=98,1,0)</f>
        <v>0</v>
      </c>
    </row>
    <row r="878" spans="1:88">
      <c r="A878">
        <v>3137</v>
      </c>
      <c r="B878" s="1">
        <v>43160</v>
      </c>
      <c r="C878" t="s">
        <v>9</v>
      </c>
      <c r="D878">
        <v>7</v>
      </c>
      <c r="E878">
        <v>7</v>
      </c>
      <c r="F878">
        <v>7</v>
      </c>
      <c r="G878">
        <v>7</v>
      </c>
      <c r="H878">
        <v>7</v>
      </c>
      <c r="I878">
        <v>6</v>
      </c>
      <c r="J878" t="s">
        <v>15</v>
      </c>
      <c r="K878">
        <v>6</v>
      </c>
      <c r="L878">
        <v>8</v>
      </c>
      <c r="M878">
        <v>7</v>
      </c>
      <c r="N878">
        <v>7</v>
      </c>
      <c r="O878">
        <v>8</v>
      </c>
      <c r="P878">
        <v>6</v>
      </c>
      <c r="Q878">
        <v>8</v>
      </c>
      <c r="R878">
        <v>7</v>
      </c>
      <c r="S878">
        <v>8</v>
      </c>
      <c r="T878">
        <v>6</v>
      </c>
      <c r="U878">
        <v>8</v>
      </c>
      <c r="V878">
        <v>7</v>
      </c>
      <c r="W878">
        <v>7</v>
      </c>
      <c r="X878">
        <v>6</v>
      </c>
      <c r="Y878">
        <v>8</v>
      </c>
      <c r="Z878">
        <v>7</v>
      </c>
      <c r="AA878">
        <v>7</v>
      </c>
      <c r="AB878">
        <v>8</v>
      </c>
      <c r="AC878">
        <v>2</v>
      </c>
      <c r="AD878">
        <f>IF(Table13[[#This Row],[payment]]=1,1,0)</f>
        <v>0</v>
      </c>
      <c r="AE878">
        <f>IF(Table13[[#This Row],[payment]]=2,1,0)</f>
        <v>1</v>
      </c>
      <c r="AF878">
        <f>IF(Table13[[#This Row],[payment]]=3,1,0)</f>
        <v>0</v>
      </c>
      <c r="AG878">
        <v>6</v>
      </c>
      <c r="AH878">
        <f>IF(Table13[[#This Row],[method_payment]]=1,1,0)</f>
        <v>0</v>
      </c>
      <c r="AI878">
        <f>IF(Table13[[#This Row],[method_payment]]=2,1,0)</f>
        <v>0</v>
      </c>
      <c r="AJ878">
        <f>IF(Table13[[#This Row],[method_payment]]=3,1,0)</f>
        <v>0</v>
      </c>
      <c r="AK878">
        <f>IF(Table13[[#This Row],[method_payment]]=5,1,0)</f>
        <v>0</v>
      </c>
      <c r="AL878">
        <f>IF(Table13[[#This Row],[method_payment]]=6,1,0)</f>
        <v>1</v>
      </c>
      <c r="AM878" t="s">
        <v>16</v>
      </c>
      <c r="AN878" t="s">
        <v>15</v>
      </c>
      <c r="AO878">
        <v>3</v>
      </c>
      <c r="AP878" s="2">
        <v>118.31</v>
      </c>
      <c r="AQ878" s="3">
        <f>IF(AND(Table13[[#This Row],[Average_amount_spent_per_visit_last_3_months]]&gt;=1,Table13[[#This Row],[Average_amount_spent_per_visit_last_3_months]]&lt;=999),1,0)</f>
        <v>1</v>
      </c>
      <c r="AR878" s="3">
        <f>IF(AND(Table13[[#This Row],[Average_amount_spent_per_visit_last_3_months]]&gt;=1000,Table13[[#This Row],[Average_amount_spent_per_visit_last_3_months]]&lt;=6700),1,0)</f>
        <v>0</v>
      </c>
      <c r="AS878">
        <v>2</v>
      </c>
      <c r="AT878">
        <v>33</v>
      </c>
      <c r="AU878">
        <f>IF(AND(Table13[[#This Row],[Age]]&gt;=18,Table13[[#This Row],[Age]]&lt;=25),1,0)</f>
        <v>0</v>
      </c>
      <c r="AV878">
        <f>IF(AND(Table13[[#This Row],[Age]]&gt;=26,Table13[[#This Row],[Age]]&lt;=35),1,0)</f>
        <v>1</v>
      </c>
      <c r="AW878">
        <f>IF(AND(Table13[[#This Row],[Age]]&gt;=36,Table13[[#This Row],[Age]]&lt;=45),1,0)</f>
        <v>0</v>
      </c>
      <c r="AX878">
        <f>IF(AND(Table13[[#This Row],[Age]]&gt;=46,Table13[[#This Row],[Age]]&lt;=55),1,0)</f>
        <v>0</v>
      </c>
      <c r="AY878">
        <f>IF(AND(Table13[[#This Row],[Age]]&gt;=56,Table13[[#This Row],[Age]]&lt;=67),1,0)</f>
        <v>0</v>
      </c>
      <c r="AZ878" t="s">
        <v>25</v>
      </c>
      <c r="BA878">
        <f>IF(Table13[[#This Row],[Marital Status]]="Married",1,0)</f>
        <v>1</v>
      </c>
      <c r="BB878">
        <f>IF(Table13[[#This Row],[Marital Status]]="Single",1,0)</f>
        <v>0</v>
      </c>
      <c r="BC878" t="s">
        <v>28</v>
      </c>
      <c r="BD878">
        <f>IF(Table13[[#This Row],[gender]]="Male",1,0)</f>
        <v>0</v>
      </c>
      <c r="BE878">
        <f>IF(Table13[[#This Row],[gender]]="Female",1,0)</f>
        <v>1</v>
      </c>
      <c r="BF878" t="s">
        <v>23</v>
      </c>
      <c r="BG878">
        <f>IF(Table13[[#This Row],[Highest level of Education]]="Did not attend school",1,0)</f>
        <v>0</v>
      </c>
      <c r="BH878">
        <f>IF(Table13[[#This Row],[Highest level of Education]]="K12 completed",1,0)</f>
        <v>0</v>
      </c>
      <c r="BI878">
        <f>IF(Table13[[#This Row],[Highest level of Education]]="High School Completed",1,0)</f>
        <v>0</v>
      </c>
      <c r="BJ878">
        <f>IF(Table13[[#This Row],[Highest level of Education]]="Technical Diploma/Partially completed College",1,0)</f>
        <v>1</v>
      </c>
      <c r="BK878">
        <f>IF(Table13[[#This Row],[Highest level of Education]]="University/College Degree",1,0)</f>
        <v>0</v>
      </c>
      <c r="BL878">
        <f>IF(Table13[[#This Row],[Highest level of Education]]="Post-graduate education",1,0)</f>
        <v>0</v>
      </c>
      <c r="BM878">
        <v>2</v>
      </c>
      <c r="BN878">
        <v>3</v>
      </c>
      <c r="BO878" t="s">
        <v>1</v>
      </c>
      <c r="BP878">
        <f>IF(Table13[[#This Row],[Monthly_Income 1_5500 2_8000 3_11000 4_15000 5_20000 6_27000 7_35000 8_5000 9_51000 98_0]]=1,1,0)</f>
        <v>0</v>
      </c>
      <c r="BQ878">
        <f>IF(Table13[[#This Row],[Monthly_Income 1_5500 2_8000 3_11000 4_15000 5_20000 6_27000 7_35000 8_5000 9_51000 98_0]]=2,1,0)</f>
        <v>0</v>
      </c>
      <c r="BR878">
        <f>IF(Table13[[#This Row],[Monthly_Income 1_5500 2_8000 3_11000 4_15000 5_20000 6_27000 7_35000 8_5000 9_51000 98_0]]=3,1,0)</f>
        <v>0</v>
      </c>
      <c r="BS878">
        <f>IF(Table13[[#This Row],[Monthly_Income 1_5500 2_8000 3_11000 4_15000 5_20000 6_27000 7_35000 8_5000 9_51000 98_0]]=4,1,0)</f>
        <v>0</v>
      </c>
      <c r="BT878">
        <f>IF(Table13[[#This Row],[Monthly_Income 1_5500 2_8000 3_11000 4_15000 5_20000 6_27000 7_35000 8_5000 9_51000 98_0]]=5,1,0)</f>
        <v>0</v>
      </c>
      <c r="BU878">
        <f>IF(Table13[[#This Row],[Monthly_Income 1_5500 2_8000 3_11000 4_15000 5_20000 6_27000 7_35000 8_5000 9_51000 98_0]]=6,1,0)</f>
        <v>0</v>
      </c>
      <c r="BV878">
        <f>IF(Table13[[#This Row],[Monthly_Income 1_5500 2_8000 3_11000 4_15000 5_20000 6_27000 7_35000 8_5000 9_51000 98_0]]=7,1,0)</f>
        <v>0</v>
      </c>
      <c r="BW878">
        <f>IF(Table13[[#This Row],[Monthly_Income 1_5500 2_8000 3_11000 4_15000 5_20000 6_27000 7_35000 8_5000 9_51000 98_0]]=8,1,0)</f>
        <v>0</v>
      </c>
      <c r="BX878">
        <f>IF(Table13[[#This Row],[Monthly_Income 1_5500 2_8000 3_11000 4_15000 5_20000 6_27000 7_35000 8_5000 9_51000 98_0]]=9,1,0)</f>
        <v>0</v>
      </c>
      <c r="BY878">
        <f>IF(Table13[[#This Row],[Monthly_Income 1_5500 2_8000 3_11000 4_15000 5_20000 6_27000 7_35000 8_5000 9_51000 98_0]]=98,1,0)</f>
        <v>0</v>
      </c>
      <c r="BZ878">
        <v>5</v>
      </c>
      <c r="CA878">
        <f>IF(Table13[[#This Row],[Monthly_Household_Income]]=1,1,0)</f>
        <v>0</v>
      </c>
      <c r="CB878">
        <f>IF(Table13[[#This Row],[Monthly_Household_Income]]=2,1,0)</f>
        <v>0</v>
      </c>
      <c r="CC878">
        <f>IF(Table13[[#This Row],[Monthly_Household_Income]]=3,1,0)</f>
        <v>0</v>
      </c>
      <c r="CD878">
        <f>IF(Table13[[#This Row],[Monthly_Household_Income]]=4,1,0)</f>
        <v>0</v>
      </c>
      <c r="CE878">
        <f>IF(Table13[[#This Row],[Monthly_Household_Income]]=5,1,0)</f>
        <v>1</v>
      </c>
      <c r="CF878">
        <f>IF(Table13[[#This Row],[Monthly_Household_Income]]=6,1,0)</f>
        <v>0</v>
      </c>
      <c r="CG878">
        <f>IF(Table13[[#This Row],[Monthly_Household_Income]]=7,1,0)</f>
        <v>0</v>
      </c>
      <c r="CH878">
        <f>IF(Table13[[#This Row],[Monthly_Household_Income]]=8,1,0)</f>
        <v>0</v>
      </c>
      <c r="CI878">
        <f>IF(Table13[[#This Row],[Monthly_Household_Income]]=9,1,0)</f>
        <v>0</v>
      </c>
      <c r="CJ878">
        <f>IF(Table13[[#This Row],[Monthly_Household_Income]]=98,1,0)</f>
        <v>0</v>
      </c>
    </row>
    <row r="879" spans="1:88">
      <c r="A879">
        <v>3138</v>
      </c>
      <c r="B879" s="1">
        <v>43161</v>
      </c>
      <c r="C879" t="s">
        <v>31</v>
      </c>
      <c r="D879">
        <v>7</v>
      </c>
      <c r="E879">
        <v>6</v>
      </c>
      <c r="F879">
        <v>6</v>
      </c>
      <c r="G879">
        <v>6</v>
      </c>
      <c r="H879">
        <v>6</v>
      </c>
      <c r="I879">
        <v>6</v>
      </c>
      <c r="J879" t="s">
        <v>15</v>
      </c>
      <c r="K879">
        <v>7</v>
      </c>
      <c r="L879">
        <v>6</v>
      </c>
      <c r="M879">
        <v>6</v>
      </c>
      <c r="N879">
        <v>7</v>
      </c>
      <c r="O879">
        <v>7</v>
      </c>
      <c r="P879">
        <v>6</v>
      </c>
      <c r="Q879">
        <v>7</v>
      </c>
      <c r="R879">
        <v>6</v>
      </c>
      <c r="S879">
        <v>7</v>
      </c>
      <c r="T879">
        <v>6</v>
      </c>
      <c r="U879">
        <v>7</v>
      </c>
      <c r="V879">
        <v>6</v>
      </c>
      <c r="W879">
        <v>6</v>
      </c>
      <c r="X879">
        <v>7</v>
      </c>
      <c r="Y879">
        <v>7</v>
      </c>
      <c r="Z879">
        <v>6</v>
      </c>
      <c r="AA879">
        <v>7</v>
      </c>
      <c r="AB879">
        <v>6</v>
      </c>
      <c r="AC879">
        <v>1</v>
      </c>
      <c r="AD879">
        <f>IF(Table13[[#This Row],[payment]]=1,1,0)</f>
        <v>1</v>
      </c>
      <c r="AE879">
        <f>IF(Table13[[#This Row],[payment]]=2,1,0)</f>
        <v>0</v>
      </c>
      <c r="AF879">
        <f>IF(Table13[[#This Row],[payment]]=3,1,0)</f>
        <v>0</v>
      </c>
      <c r="AG879">
        <v>5</v>
      </c>
      <c r="AH879">
        <f>IF(Table13[[#This Row],[method_payment]]=1,1,0)</f>
        <v>0</v>
      </c>
      <c r="AI879">
        <f>IF(Table13[[#This Row],[method_payment]]=2,1,0)</f>
        <v>0</v>
      </c>
      <c r="AJ879">
        <f>IF(Table13[[#This Row],[method_payment]]=3,1,0)</f>
        <v>0</v>
      </c>
      <c r="AK879">
        <f>IF(Table13[[#This Row],[method_payment]]=5,1,0)</f>
        <v>1</v>
      </c>
      <c r="AL879">
        <f>IF(Table13[[#This Row],[method_payment]]=6,1,0)</f>
        <v>0</v>
      </c>
      <c r="AM879" t="s">
        <v>16</v>
      </c>
      <c r="AN879" t="s">
        <v>16</v>
      </c>
      <c r="AO879">
        <v>1</v>
      </c>
      <c r="AP879" s="2">
        <v>267.33999999999997</v>
      </c>
      <c r="AQ879" s="3">
        <f>IF(AND(Table13[[#This Row],[Average_amount_spent_per_visit_last_3_months]]&gt;=1,Table13[[#This Row],[Average_amount_spent_per_visit_last_3_months]]&lt;=999),1,0)</f>
        <v>1</v>
      </c>
      <c r="AR879" s="3">
        <f>IF(AND(Table13[[#This Row],[Average_amount_spent_per_visit_last_3_months]]&gt;=1000,Table13[[#This Row],[Average_amount_spent_per_visit_last_3_months]]&lt;=6700),1,0)</f>
        <v>0</v>
      </c>
      <c r="AS879">
        <v>3</v>
      </c>
      <c r="AT879">
        <v>42</v>
      </c>
      <c r="AU879">
        <f>IF(AND(Table13[[#This Row],[Age]]&gt;=18,Table13[[#This Row],[Age]]&lt;=25),1,0)</f>
        <v>0</v>
      </c>
      <c r="AV879">
        <f>IF(AND(Table13[[#This Row],[Age]]&gt;=26,Table13[[#This Row],[Age]]&lt;=35),1,0)</f>
        <v>0</v>
      </c>
      <c r="AW879">
        <f>IF(AND(Table13[[#This Row],[Age]]&gt;=36,Table13[[#This Row],[Age]]&lt;=45),1,0)</f>
        <v>1</v>
      </c>
      <c r="AX879">
        <f>IF(AND(Table13[[#This Row],[Age]]&gt;=46,Table13[[#This Row],[Age]]&lt;=55),1,0)</f>
        <v>0</v>
      </c>
      <c r="AY879">
        <f>IF(AND(Table13[[#This Row],[Age]]&gt;=56,Table13[[#This Row],[Age]]&lt;=67),1,0)</f>
        <v>0</v>
      </c>
      <c r="AZ879" t="s">
        <v>25</v>
      </c>
      <c r="BA879">
        <f>IF(Table13[[#This Row],[Marital Status]]="Married",1,0)</f>
        <v>1</v>
      </c>
      <c r="BB879">
        <f>IF(Table13[[#This Row],[Marital Status]]="Single",1,0)</f>
        <v>0</v>
      </c>
      <c r="BC879" t="s">
        <v>28</v>
      </c>
      <c r="BD879">
        <f>IF(Table13[[#This Row],[gender]]="Male",1,0)</f>
        <v>0</v>
      </c>
      <c r="BE879">
        <f>IF(Table13[[#This Row],[gender]]="Female",1,0)</f>
        <v>1</v>
      </c>
      <c r="BF879" t="s">
        <v>23</v>
      </c>
      <c r="BG879">
        <f>IF(Table13[[#This Row],[Highest level of Education]]="Did not attend school",1,0)</f>
        <v>0</v>
      </c>
      <c r="BH879">
        <f>IF(Table13[[#This Row],[Highest level of Education]]="K12 completed",1,0)</f>
        <v>0</v>
      </c>
      <c r="BI879">
        <f>IF(Table13[[#This Row],[Highest level of Education]]="High School Completed",1,0)</f>
        <v>0</v>
      </c>
      <c r="BJ879">
        <f>IF(Table13[[#This Row],[Highest level of Education]]="Technical Diploma/Partially completed College",1,0)</f>
        <v>1</v>
      </c>
      <c r="BK879">
        <f>IF(Table13[[#This Row],[Highest level of Education]]="University/College Degree",1,0)</f>
        <v>0</v>
      </c>
      <c r="BL879">
        <f>IF(Table13[[#This Row],[Highest level of Education]]="Post-graduate education",1,0)</f>
        <v>0</v>
      </c>
      <c r="BM879">
        <v>3</v>
      </c>
      <c r="BN879">
        <v>1</v>
      </c>
      <c r="BO879">
        <v>3</v>
      </c>
      <c r="BP879">
        <f>IF(Table13[[#This Row],[Monthly_Income 1_5500 2_8000 3_11000 4_15000 5_20000 6_27000 7_35000 8_5000 9_51000 98_0]]=1,1,0)</f>
        <v>0</v>
      </c>
      <c r="BQ879">
        <f>IF(Table13[[#This Row],[Monthly_Income 1_5500 2_8000 3_11000 4_15000 5_20000 6_27000 7_35000 8_5000 9_51000 98_0]]=2,1,0)</f>
        <v>0</v>
      </c>
      <c r="BR879">
        <f>IF(Table13[[#This Row],[Monthly_Income 1_5500 2_8000 3_11000 4_15000 5_20000 6_27000 7_35000 8_5000 9_51000 98_0]]=3,1,0)</f>
        <v>1</v>
      </c>
      <c r="BS879">
        <f>IF(Table13[[#This Row],[Monthly_Income 1_5500 2_8000 3_11000 4_15000 5_20000 6_27000 7_35000 8_5000 9_51000 98_0]]=4,1,0)</f>
        <v>0</v>
      </c>
      <c r="BT879">
        <f>IF(Table13[[#This Row],[Monthly_Income 1_5500 2_8000 3_11000 4_15000 5_20000 6_27000 7_35000 8_5000 9_51000 98_0]]=5,1,0)</f>
        <v>0</v>
      </c>
      <c r="BU879">
        <f>IF(Table13[[#This Row],[Monthly_Income 1_5500 2_8000 3_11000 4_15000 5_20000 6_27000 7_35000 8_5000 9_51000 98_0]]=6,1,0)</f>
        <v>0</v>
      </c>
      <c r="BV879">
        <f>IF(Table13[[#This Row],[Monthly_Income 1_5500 2_8000 3_11000 4_15000 5_20000 6_27000 7_35000 8_5000 9_51000 98_0]]=7,1,0)</f>
        <v>0</v>
      </c>
      <c r="BW879">
        <f>IF(Table13[[#This Row],[Monthly_Income 1_5500 2_8000 3_11000 4_15000 5_20000 6_27000 7_35000 8_5000 9_51000 98_0]]=8,1,0)</f>
        <v>0</v>
      </c>
      <c r="BX879">
        <f>IF(Table13[[#This Row],[Monthly_Income 1_5500 2_8000 3_11000 4_15000 5_20000 6_27000 7_35000 8_5000 9_51000 98_0]]=9,1,0)</f>
        <v>0</v>
      </c>
      <c r="BY879">
        <f>IF(Table13[[#This Row],[Monthly_Income 1_5500 2_8000 3_11000 4_15000 5_20000 6_27000 7_35000 8_5000 9_51000 98_0]]=98,1,0)</f>
        <v>0</v>
      </c>
      <c r="BZ879">
        <v>5</v>
      </c>
      <c r="CA879">
        <f>IF(Table13[[#This Row],[Monthly_Household_Income]]=1,1,0)</f>
        <v>0</v>
      </c>
      <c r="CB879">
        <f>IF(Table13[[#This Row],[Monthly_Household_Income]]=2,1,0)</f>
        <v>0</v>
      </c>
      <c r="CC879">
        <f>IF(Table13[[#This Row],[Monthly_Household_Income]]=3,1,0)</f>
        <v>0</v>
      </c>
      <c r="CD879">
        <f>IF(Table13[[#This Row],[Monthly_Household_Income]]=4,1,0)</f>
        <v>0</v>
      </c>
      <c r="CE879">
        <f>IF(Table13[[#This Row],[Monthly_Household_Income]]=5,1,0)</f>
        <v>1</v>
      </c>
      <c r="CF879">
        <f>IF(Table13[[#This Row],[Monthly_Household_Income]]=6,1,0)</f>
        <v>0</v>
      </c>
      <c r="CG879">
        <f>IF(Table13[[#This Row],[Monthly_Household_Income]]=7,1,0)</f>
        <v>0</v>
      </c>
      <c r="CH879">
        <f>IF(Table13[[#This Row],[Monthly_Household_Income]]=8,1,0)</f>
        <v>0</v>
      </c>
      <c r="CI879">
        <f>IF(Table13[[#This Row],[Monthly_Household_Income]]=9,1,0)</f>
        <v>0</v>
      </c>
      <c r="CJ879">
        <f>IF(Table13[[#This Row],[Monthly_Household_Income]]=98,1,0)</f>
        <v>0</v>
      </c>
    </row>
    <row r="880" spans="1:88">
      <c r="A880">
        <v>3144</v>
      </c>
      <c r="B880" s="1">
        <v>43003</v>
      </c>
      <c r="C880" t="s">
        <v>35</v>
      </c>
      <c r="D880">
        <v>9</v>
      </c>
      <c r="E880">
        <v>7</v>
      </c>
      <c r="F880">
        <v>8</v>
      </c>
      <c r="G880">
        <v>8</v>
      </c>
      <c r="H880">
        <v>7</v>
      </c>
      <c r="I880">
        <v>6</v>
      </c>
      <c r="J880" t="s">
        <v>15</v>
      </c>
      <c r="K880">
        <v>7</v>
      </c>
      <c r="L880">
        <v>6</v>
      </c>
      <c r="M880">
        <v>7</v>
      </c>
      <c r="N880">
        <v>6</v>
      </c>
      <c r="O880">
        <v>8</v>
      </c>
      <c r="P880">
        <v>9</v>
      </c>
      <c r="Q880">
        <v>8</v>
      </c>
      <c r="R880">
        <v>9</v>
      </c>
      <c r="S880">
        <v>8</v>
      </c>
      <c r="T880">
        <v>7</v>
      </c>
      <c r="U880">
        <v>9</v>
      </c>
      <c r="V880">
        <v>8</v>
      </c>
      <c r="W880">
        <v>6</v>
      </c>
      <c r="X880">
        <v>6</v>
      </c>
      <c r="Y880">
        <v>6</v>
      </c>
      <c r="Z880">
        <v>9</v>
      </c>
      <c r="AA880">
        <v>6</v>
      </c>
      <c r="AB880">
        <v>7</v>
      </c>
      <c r="AC880">
        <v>1</v>
      </c>
      <c r="AD880">
        <f>IF(Table13[[#This Row],[payment]]=1,1,0)</f>
        <v>1</v>
      </c>
      <c r="AE880">
        <f>IF(Table13[[#This Row],[payment]]=2,1,0)</f>
        <v>0</v>
      </c>
      <c r="AF880">
        <f>IF(Table13[[#This Row],[payment]]=3,1,0)</f>
        <v>0</v>
      </c>
      <c r="AG880">
        <v>6</v>
      </c>
      <c r="AH880">
        <f>IF(Table13[[#This Row],[method_payment]]=1,1,0)</f>
        <v>0</v>
      </c>
      <c r="AI880">
        <f>IF(Table13[[#This Row],[method_payment]]=2,1,0)</f>
        <v>0</v>
      </c>
      <c r="AJ880">
        <f>IF(Table13[[#This Row],[method_payment]]=3,1,0)</f>
        <v>0</v>
      </c>
      <c r="AK880">
        <f>IF(Table13[[#This Row],[method_payment]]=5,1,0)</f>
        <v>0</v>
      </c>
      <c r="AL880">
        <f>IF(Table13[[#This Row],[method_payment]]=6,1,0)</f>
        <v>1</v>
      </c>
      <c r="AM880" t="s">
        <v>16</v>
      </c>
      <c r="AN880" t="s">
        <v>16</v>
      </c>
      <c r="AO880">
        <v>5</v>
      </c>
      <c r="AP880" s="2">
        <v>177.03</v>
      </c>
      <c r="AQ880" s="3">
        <f>IF(AND(Table13[[#This Row],[Average_amount_spent_per_visit_last_3_months]]&gt;=1,Table13[[#This Row],[Average_amount_spent_per_visit_last_3_months]]&lt;=999),1,0)</f>
        <v>1</v>
      </c>
      <c r="AR880" s="3">
        <f>IF(AND(Table13[[#This Row],[Average_amount_spent_per_visit_last_3_months]]&gt;=1000,Table13[[#This Row],[Average_amount_spent_per_visit_last_3_months]]&lt;=6700),1,0)</f>
        <v>0</v>
      </c>
      <c r="AS880">
        <v>2</v>
      </c>
      <c r="AT880">
        <v>28</v>
      </c>
      <c r="AU880">
        <f>IF(AND(Table13[[#This Row],[Age]]&gt;=18,Table13[[#This Row],[Age]]&lt;=25),1,0)</f>
        <v>0</v>
      </c>
      <c r="AV880">
        <f>IF(AND(Table13[[#This Row],[Age]]&gt;=26,Table13[[#This Row],[Age]]&lt;=35),1,0)</f>
        <v>1</v>
      </c>
      <c r="AW880">
        <f>IF(AND(Table13[[#This Row],[Age]]&gt;=36,Table13[[#This Row],[Age]]&lt;=45),1,0)</f>
        <v>0</v>
      </c>
      <c r="AX880">
        <f>IF(AND(Table13[[#This Row],[Age]]&gt;=46,Table13[[#This Row],[Age]]&lt;=55),1,0)</f>
        <v>0</v>
      </c>
      <c r="AY880">
        <f>IF(AND(Table13[[#This Row],[Age]]&gt;=56,Table13[[#This Row],[Age]]&lt;=67),1,0)</f>
        <v>0</v>
      </c>
      <c r="AZ880" t="s">
        <v>24</v>
      </c>
      <c r="BA880">
        <f>IF(Table13[[#This Row],[Marital Status]]="Married",1,0)</f>
        <v>0</v>
      </c>
      <c r="BB880">
        <f>IF(Table13[[#This Row],[Marital Status]]="Single",1,0)</f>
        <v>1</v>
      </c>
      <c r="BC880" t="s">
        <v>28</v>
      </c>
      <c r="BD880">
        <f>IF(Table13[[#This Row],[gender]]="Male",1,0)</f>
        <v>0</v>
      </c>
      <c r="BE880">
        <f>IF(Table13[[#This Row],[gender]]="Female",1,0)</f>
        <v>1</v>
      </c>
      <c r="BF880" t="s">
        <v>19</v>
      </c>
      <c r="BG880">
        <f>IF(Table13[[#This Row],[Highest level of Education]]="Did not attend school",1,0)</f>
        <v>0</v>
      </c>
      <c r="BH880">
        <f>IF(Table13[[#This Row],[Highest level of Education]]="K12 completed",1,0)</f>
        <v>0</v>
      </c>
      <c r="BI880">
        <f>IF(Table13[[#This Row],[Highest level of Education]]="High School Completed",1,0)</f>
        <v>0</v>
      </c>
      <c r="BJ880">
        <f>IF(Table13[[#This Row],[Highest level of Education]]="Technical Diploma/Partially completed College",1,0)</f>
        <v>0</v>
      </c>
      <c r="BK880">
        <f>IF(Table13[[#This Row],[Highest level of Education]]="University/College Degree",1,0)</f>
        <v>1</v>
      </c>
      <c r="BL880">
        <f>IF(Table13[[#This Row],[Highest level of Education]]="Post-graduate education",1,0)</f>
        <v>0</v>
      </c>
      <c r="BM880">
        <v>0</v>
      </c>
      <c r="BN880">
        <v>1</v>
      </c>
      <c r="BO880">
        <v>2</v>
      </c>
      <c r="BP880">
        <f>IF(Table13[[#This Row],[Monthly_Income 1_5500 2_8000 3_11000 4_15000 5_20000 6_27000 7_35000 8_5000 9_51000 98_0]]=1,1,0)</f>
        <v>0</v>
      </c>
      <c r="BQ880">
        <f>IF(Table13[[#This Row],[Monthly_Income 1_5500 2_8000 3_11000 4_15000 5_20000 6_27000 7_35000 8_5000 9_51000 98_0]]=2,1,0)</f>
        <v>1</v>
      </c>
      <c r="BR880">
        <f>IF(Table13[[#This Row],[Monthly_Income 1_5500 2_8000 3_11000 4_15000 5_20000 6_27000 7_35000 8_5000 9_51000 98_0]]=3,1,0)</f>
        <v>0</v>
      </c>
      <c r="BS880">
        <f>IF(Table13[[#This Row],[Monthly_Income 1_5500 2_8000 3_11000 4_15000 5_20000 6_27000 7_35000 8_5000 9_51000 98_0]]=4,1,0)</f>
        <v>0</v>
      </c>
      <c r="BT880">
        <f>IF(Table13[[#This Row],[Monthly_Income 1_5500 2_8000 3_11000 4_15000 5_20000 6_27000 7_35000 8_5000 9_51000 98_0]]=5,1,0)</f>
        <v>0</v>
      </c>
      <c r="BU880">
        <f>IF(Table13[[#This Row],[Monthly_Income 1_5500 2_8000 3_11000 4_15000 5_20000 6_27000 7_35000 8_5000 9_51000 98_0]]=6,1,0)</f>
        <v>0</v>
      </c>
      <c r="BV880">
        <f>IF(Table13[[#This Row],[Monthly_Income 1_5500 2_8000 3_11000 4_15000 5_20000 6_27000 7_35000 8_5000 9_51000 98_0]]=7,1,0)</f>
        <v>0</v>
      </c>
      <c r="BW880">
        <f>IF(Table13[[#This Row],[Monthly_Income 1_5500 2_8000 3_11000 4_15000 5_20000 6_27000 7_35000 8_5000 9_51000 98_0]]=8,1,0)</f>
        <v>0</v>
      </c>
      <c r="BX880">
        <f>IF(Table13[[#This Row],[Monthly_Income 1_5500 2_8000 3_11000 4_15000 5_20000 6_27000 7_35000 8_5000 9_51000 98_0]]=9,1,0)</f>
        <v>0</v>
      </c>
      <c r="BY880">
        <f>IF(Table13[[#This Row],[Monthly_Income 1_5500 2_8000 3_11000 4_15000 5_20000 6_27000 7_35000 8_5000 9_51000 98_0]]=98,1,0)</f>
        <v>0</v>
      </c>
      <c r="BZ880">
        <v>7</v>
      </c>
      <c r="CA880">
        <f>IF(Table13[[#This Row],[Monthly_Household_Income]]=1,1,0)</f>
        <v>0</v>
      </c>
      <c r="CB880">
        <f>IF(Table13[[#This Row],[Monthly_Household_Income]]=2,1,0)</f>
        <v>0</v>
      </c>
      <c r="CC880">
        <f>IF(Table13[[#This Row],[Monthly_Household_Income]]=3,1,0)</f>
        <v>0</v>
      </c>
      <c r="CD880">
        <f>IF(Table13[[#This Row],[Monthly_Household_Income]]=4,1,0)</f>
        <v>0</v>
      </c>
      <c r="CE880">
        <f>IF(Table13[[#This Row],[Monthly_Household_Income]]=5,1,0)</f>
        <v>0</v>
      </c>
      <c r="CF880">
        <f>IF(Table13[[#This Row],[Monthly_Household_Income]]=6,1,0)</f>
        <v>0</v>
      </c>
      <c r="CG880">
        <f>IF(Table13[[#This Row],[Monthly_Household_Income]]=7,1,0)</f>
        <v>1</v>
      </c>
      <c r="CH880">
        <f>IF(Table13[[#This Row],[Monthly_Household_Income]]=8,1,0)</f>
        <v>0</v>
      </c>
      <c r="CI880">
        <f>IF(Table13[[#This Row],[Monthly_Household_Income]]=9,1,0)</f>
        <v>0</v>
      </c>
      <c r="CJ880">
        <f>IF(Table13[[#This Row],[Monthly_Household_Income]]=98,1,0)</f>
        <v>0</v>
      </c>
    </row>
    <row r="881" spans="1:88">
      <c r="A881">
        <v>3147</v>
      </c>
      <c r="B881" s="1">
        <v>43191</v>
      </c>
      <c r="C881" t="s">
        <v>32</v>
      </c>
      <c r="D881">
        <v>6</v>
      </c>
      <c r="E881">
        <v>7</v>
      </c>
      <c r="F881">
        <v>7</v>
      </c>
      <c r="G881">
        <v>7</v>
      </c>
      <c r="H881">
        <v>6</v>
      </c>
      <c r="I881">
        <v>7</v>
      </c>
      <c r="J881" t="s">
        <v>15</v>
      </c>
      <c r="K881">
        <v>7</v>
      </c>
      <c r="L881">
        <v>6</v>
      </c>
      <c r="M881">
        <v>7</v>
      </c>
      <c r="N881">
        <v>7</v>
      </c>
      <c r="O881">
        <v>6</v>
      </c>
      <c r="P881">
        <v>7</v>
      </c>
      <c r="Q881">
        <v>7</v>
      </c>
      <c r="R881">
        <v>6</v>
      </c>
      <c r="S881">
        <v>6</v>
      </c>
      <c r="T881">
        <v>6</v>
      </c>
      <c r="U881">
        <v>7</v>
      </c>
      <c r="V881">
        <v>6</v>
      </c>
      <c r="W881">
        <v>7</v>
      </c>
      <c r="X881">
        <v>7</v>
      </c>
      <c r="Y881">
        <v>6</v>
      </c>
      <c r="Z881">
        <v>7</v>
      </c>
      <c r="AA881">
        <v>6</v>
      </c>
      <c r="AB881">
        <v>7</v>
      </c>
      <c r="AC881">
        <v>2</v>
      </c>
      <c r="AD881">
        <f>IF(Table13[[#This Row],[payment]]=1,1,0)</f>
        <v>0</v>
      </c>
      <c r="AE881">
        <f>IF(Table13[[#This Row],[payment]]=2,1,0)</f>
        <v>1</v>
      </c>
      <c r="AF881">
        <f>IF(Table13[[#This Row],[payment]]=3,1,0)</f>
        <v>0</v>
      </c>
      <c r="AG881">
        <v>1</v>
      </c>
      <c r="AH881">
        <f>IF(Table13[[#This Row],[method_payment]]=1,1,0)</f>
        <v>1</v>
      </c>
      <c r="AI881">
        <f>IF(Table13[[#This Row],[method_payment]]=2,1,0)</f>
        <v>0</v>
      </c>
      <c r="AJ881">
        <f>IF(Table13[[#This Row],[method_payment]]=3,1,0)</f>
        <v>0</v>
      </c>
      <c r="AK881">
        <f>IF(Table13[[#This Row],[method_payment]]=5,1,0)</f>
        <v>0</v>
      </c>
      <c r="AL881">
        <f>IF(Table13[[#This Row],[method_payment]]=6,1,0)</f>
        <v>0</v>
      </c>
      <c r="AM881" t="s">
        <v>16</v>
      </c>
      <c r="AN881" t="s">
        <v>16</v>
      </c>
      <c r="AO881">
        <v>1</v>
      </c>
      <c r="AP881" s="2">
        <v>343.35</v>
      </c>
      <c r="AQ881" s="3">
        <f>IF(AND(Table13[[#This Row],[Average_amount_spent_per_visit_last_3_months]]&gt;=1,Table13[[#This Row],[Average_amount_spent_per_visit_last_3_months]]&lt;=999),1,0)</f>
        <v>1</v>
      </c>
      <c r="AR881" s="3">
        <f>IF(AND(Table13[[#This Row],[Average_amount_spent_per_visit_last_3_months]]&gt;=1000,Table13[[#This Row],[Average_amount_spent_per_visit_last_3_months]]&lt;=6700),1,0)</f>
        <v>0</v>
      </c>
      <c r="AS881">
        <v>3</v>
      </c>
      <c r="AT881">
        <v>31</v>
      </c>
      <c r="AU881">
        <f>IF(AND(Table13[[#This Row],[Age]]&gt;=18,Table13[[#This Row],[Age]]&lt;=25),1,0)</f>
        <v>0</v>
      </c>
      <c r="AV881">
        <f>IF(AND(Table13[[#This Row],[Age]]&gt;=26,Table13[[#This Row],[Age]]&lt;=35),1,0)</f>
        <v>1</v>
      </c>
      <c r="AW881">
        <f>IF(AND(Table13[[#This Row],[Age]]&gt;=36,Table13[[#This Row],[Age]]&lt;=45),1,0)</f>
        <v>0</v>
      </c>
      <c r="AX881">
        <f>IF(AND(Table13[[#This Row],[Age]]&gt;=46,Table13[[#This Row],[Age]]&lt;=55),1,0)</f>
        <v>0</v>
      </c>
      <c r="AY881">
        <f>IF(AND(Table13[[#This Row],[Age]]&gt;=56,Table13[[#This Row],[Age]]&lt;=67),1,0)</f>
        <v>0</v>
      </c>
      <c r="AZ881" t="s">
        <v>25</v>
      </c>
      <c r="BA881">
        <f>IF(Table13[[#This Row],[Marital Status]]="Married",1,0)</f>
        <v>1</v>
      </c>
      <c r="BB881">
        <f>IF(Table13[[#This Row],[Marital Status]]="Single",1,0)</f>
        <v>0</v>
      </c>
      <c r="BC881" t="s">
        <v>28</v>
      </c>
      <c r="BD881">
        <f>IF(Table13[[#This Row],[gender]]="Male",1,0)</f>
        <v>0</v>
      </c>
      <c r="BE881">
        <f>IF(Table13[[#This Row],[gender]]="Female",1,0)</f>
        <v>1</v>
      </c>
      <c r="BF881" t="s">
        <v>23</v>
      </c>
      <c r="BG881">
        <f>IF(Table13[[#This Row],[Highest level of Education]]="Did not attend school",1,0)</f>
        <v>0</v>
      </c>
      <c r="BH881">
        <f>IF(Table13[[#This Row],[Highest level of Education]]="K12 completed",1,0)</f>
        <v>0</v>
      </c>
      <c r="BI881">
        <f>IF(Table13[[#This Row],[Highest level of Education]]="High School Completed",1,0)</f>
        <v>0</v>
      </c>
      <c r="BJ881">
        <f>IF(Table13[[#This Row],[Highest level of Education]]="Technical Diploma/Partially completed College",1,0)</f>
        <v>1</v>
      </c>
      <c r="BK881">
        <f>IF(Table13[[#This Row],[Highest level of Education]]="University/College Degree",1,0)</f>
        <v>0</v>
      </c>
      <c r="BL881">
        <f>IF(Table13[[#This Row],[Highest level of Education]]="Post-graduate education",1,0)</f>
        <v>0</v>
      </c>
      <c r="BM881">
        <v>3</v>
      </c>
      <c r="BN881">
        <v>1</v>
      </c>
      <c r="BO881">
        <v>4</v>
      </c>
      <c r="BP881">
        <f>IF(Table13[[#This Row],[Monthly_Income 1_5500 2_8000 3_11000 4_15000 5_20000 6_27000 7_35000 8_5000 9_51000 98_0]]=1,1,0)</f>
        <v>0</v>
      </c>
      <c r="BQ881">
        <f>IF(Table13[[#This Row],[Monthly_Income 1_5500 2_8000 3_11000 4_15000 5_20000 6_27000 7_35000 8_5000 9_51000 98_0]]=2,1,0)</f>
        <v>0</v>
      </c>
      <c r="BR881">
        <f>IF(Table13[[#This Row],[Monthly_Income 1_5500 2_8000 3_11000 4_15000 5_20000 6_27000 7_35000 8_5000 9_51000 98_0]]=3,1,0)</f>
        <v>0</v>
      </c>
      <c r="BS881">
        <f>IF(Table13[[#This Row],[Monthly_Income 1_5500 2_8000 3_11000 4_15000 5_20000 6_27000 7_35000 8_5000 9_51000 98_0]]=4,1,0)</f>
        <v>1</v>
      </c>
      <c r="BT881">
        <f>IF(Table13[[#This Row],[Monthly_Income 1_5500 2_8000 3_11000 4_15000 5_20000 6_27000 7_35000 8_5000 9_51000 98_0]]=5,1,0)</f>
        <v>0</v>
      </c>
      <c r="BU881">
        <f>IF(Table13[[#This Row],[Monthly_Income 1_5500 2_8000 3_11000 4_15000 5_20000 6_27000 7_35000 8_5000 9_51000 98_0]]=6,1,0)</f>
        <v>0</v>
      </c>
      <c r="BV881">
        <f>IF(Table13[[#This Row],[Monthly_Income 1_5500 2_8000 3_11000 4_15000 5_20000 6_27000 7_35000 8_5000 9_51000 98_0]]=7,1,0)</f>
        <v>0</v>
      </c>
      <c r="BW881">
        <f>IF(Table13[[#This Row],[Monthly_Income 1_5500 2_8000 3_11000 4_15000 5_20000 6_27000 7_35000 8_5000 9_51000 98_0]]=8,1,0)</f>
        <v>0</v>
      </c>
      <c r="BX881">
        <f>IF(Table13[[#This Row],[Monthly_Income 1_5500 2_8000 3_11000 4_15000 5_20000 6_27000 7_35000 8_5000 9_51000 98_0]]=9,1,0)</f>
        <v>0</v>
      </c>
      <c r="BY881">
        <f>IF(Table13[[#This Row],[Monthly_Income 1_5500 2_8000 3_11000 4_15000 5_20000 6_27000 7_35000 8_5000 9_51000 98_0]]=98,1,0)</f>
        <v>0</v>
      </c>
      <c r="BZ881">
        <v>6</v>
      </c>
      <c r="CA881">
        <f>IF(Table13[[#This Row],[Monthly_Household_Income]]=1,1,0)</f>
        <v>0</v>
      </c>
      <c r="CB881">
        <f>IF(Table13[[#This Row],[Monthly_Household_Income]]=2,1,0)</f>
        <v>0</v>
      </c>
      <c r="CC881">
        <f>IF(Table13[[#This Row],[Monthly_Household_Income]]=3,1,0)</f>
        <v>0</v>
      </c>
      <c r="CD881">
        <f>IF(Table13[[#This Row],[Monthly_Household_Income]]=4,1,0)</f>
        <v>0</v>
      </c>
      <c r="CE881">
        <f>IF(Table13[[#This Row],[Monthly_Household_Income]]=5,1,0)</f>
        <v>0</v>
      </c>
      <c r="CF881">
        <f>IF(Table13[[#This Row],[Monthly_Household_Income]]=6,1,0)</f>
        <v>1</v>
      </c>
      <c r="CG881">
        <f>IF(Table13[[#This Row],[Monthly_Household_Income]]=7,1,0)</f>
        <v>0</v>
      </c>
      <c r="CH881">
        <f>IF(Table13[[#This Row],[Monthly_Household_Income]]=8,1,0)</f>
        <v>0</v>
      </c>
      <c r="CI881">
        <f>IF(Table13[[#This Row],[Monthly_Household_Income]]=9,1,0)</f>
        <v>0</v>
      </c>
      <c r="CJ881">
        <f>IF(Table13[[#This Row],[Monthly_Household_Income]]=98,1,0)</f>
        <v>0</v>
      </c>
    </row>
    <row r="882" spans="1:88">
      <c r="A882">
        <v>3155</v>
      </c>
      <c r="B882" s="1">
        <v>42967</v>
      </c>
      <c r="C882" t="s">
        <v>35</v>
      </c>
      <c r="D882">
        <v>7</v>
      </c>
      <c r="E882">
        <v>8</v>
      </c>
      <c r="F882">
        <v>8</v>
      </c>
      <c r="G882">
        <v>8</v>
      </c>
      <c r="H882">
        <v>8</v>
      </c>
      <c r="I882">
        <v>8</v>
      </c>
      <c r="J882" t="s">
        <v>16</v>
      </c>
      <c r="K882">
        <v>9</v>
      </c>
      <c r="L882">
        <v>8</v>
      </c>
      <c r="M882">
        <v>7</v>
      </c>
      <c r="N882">
        <v>7</v>
      </c>
      <c r="O882">
        <v>9</v>
      </c>
      <c r="P882">
        <v>8</v>
      </c>
      <c r="Q882">
        <v>7</v>
      </c>
      <c r="R882">
        <v>6</v>
      </c>
      <c r="S882">
        <v>8</v>
      </c>
      <c r="T882">
        <v>9</v>
      </c>
      <c r="U882">
        <v>8</v>
      </c>
      <c r="V882">
        <v>7</v>
      </c>
      <c r="W882">
        <v>6</v>
      </c>
      <c r="X882">
        <v>7</v>
      </c>
      <c r="Y882">
        <v>7</v>
      </c>
      <c r="Z882">
        <v>8</v>
      </c>
      <c r="AA882">
        <v>8</v>
      </c>
      <c r="AB882">
        <v>6</v>
      </c>
      <c r="AC882">
        <v>1</v>
      </c>
      <c r="AD882">
        <f>IF(Table13[[#This Row],[payment]]=1,1,0)</f>
        <v>1</v>
      </c>
      <c r="AE882">
        <f>IF(Table13[[#This Row],[payment]]=2,1,0)</f>
        <v>0</v>
      </c>
      <c r="AF882">
        <f>IF(Table13[[#This Row],[payment]]=3,1,0)</f>
        <v>0</v>
      </c>
      <c r="AG882">
        <v>1</v>
      </c>
      <c r="AH882">
        <f>IF(Table13[[#This Row],[method_payment]]=1,1,0)</f>
        <v>1</v>
      </c>
      <c r="AI882">
        <f>IF(Table13[[#This Row],[method_payment]]=2,1,0)</f>
        <v>0</v>
      </c>
      <c r="AJ882">
        <f>IF(Table13[[#This Row],[method_payment]]=3,1,0)</f>
        <v>0</v>
      </c>
      <c r="AK882">
        <f>IF(Table13[[#This Row],[method_payment]]=5,1,0)</f>
        <v>0</v>
      </c>
      <c r="AL882">
        <f>IF(Table13[[#This Row],[method_payment]]=6,1,0)</f>
        <v>0</v>
      </c>
      <c r="AM882" t="s">
        <v>16</v>
      </c>
      <c r="AN882" t="s">
        <v>16</v>
      </c>
      <c r="AO882">
        <v>3</v>
      </c>
      <c r="AP882" s="2">
        <v>229.72</v>
      </c>
      <c r="AQ882" s="3">
        <f>IF(AND(Table13[[#This Row],[Average_amount_spent_per_visit_last_3_months]]&gt;=1,Table13[[#This Row],[Average_amount_spent_per_visit_last_3_months]]&lt;=999),1,0)</f>
        <v>1</v>
      </c>
      <c r="AR882" s="3">
        <f>IF(AND(Table13[[#This Row],[Average_amount_spent_per_visit_last_3_months]]&gt;=1000,Table13[[#This Row],[Average_amount_spent_per_visit_last_3_months]]&lt;=6700),1,0)</f>
        <v>0</v>
      </c>
      <c r="AS882">
        <v>3</v>
      </c>
      <c r="AT882">
        <v>34</v>
      </c>
      <c r="AU882">
        <f>IF(AND(Table13[[#This Row],[Age]]&gt;=18,Table13[[#This Row],[Age]]&lt;=25),1,0)</f>
        <v>0</v>
      </c>
      <c r="AV882">
        <f>IF(AND(Table13[[#This Row],[Age]]&gt;=26,Table13[[#This Row],[Age]]&lt;=35),1,0)</f>
        <v>1</v>
      </c>
      <c r="AW882">
        <f>IF(AND(Table13[[#This Row],[Age]]&gt;=36,Table13[[#This Row],[Age]]&lt;=45),1,0)</f>
        <v>0</v>
      </c>
      <c r="AX882">
        <f>IF(AND(Table13[[#This Row],[Age]]&gt;=46,Table13[[#This Row],[Age]]&lt;=55),1,0)</f>
        <v>0</v>
      </c>
      <c r="AY882">
        <f>IF(AND(Table13[[#This Row],[Age]]&gt;=56,Table13[[#This Row],[Age]]&lt;=67),1,0)</f>
        <v>0</v>
      </c>
      <c r="AZ882" t="s">
        <v>25</v>
      </c>
      <c r="BA882">
        <f>IF(Table13[[#This Row],[Marital Status]]="Married",1,0)</f>
        <v>1</v>
      </c>
      <c r="BB882">
        <f>IF(Table13[[#This Row],[Marital Status]]="Single",1,0)</f>
        <v>0</v>
      </c>
      <c r="BC882" t="s">
        <v>27</v>
      </c>
      <c r="BD882">
        <f>IF(Table13[[#This Row],[gender]]="Male",1,0)</f>
        <v>1</v>
      </c>
      <c r="BE882">
        <f>IF(Table13[[#This Row],[gender]]="Female",1,0)</f>
        <v>0</v>
      </c>
      <c r="BF882" t="s">
        <v>23</v>
      </c>
      <c r="BG882">
        <f>IF(Table13[[#This Row],[Highest level of Education]]="Did not attend school",1,0)</f>
        <v>0</v>
      </c>
      <c r="BH882">
        <f>IF(Table13[[#This Row],[Highest level of Education]]="K12 completed",1,0)</f>
        <v>0</v>
      </c>
      <c r="BI882">
        <f>IF(Table13[[#This Row],[Highest level of Education]]="High School Completed",1,0)</f>
        <v>0</v>
      </c>
      <c r="BJ882">
        <f>IF(Table13[[#This Row],[Highest level of Education]]="Technical Diploma/Partially completed College",1,0)</f>
        <v>1</v>
      </c>
      <c r="BK882">
        <f>IF(Table13[[#This Row],[Highest level of Education]]="University/College Degree",1,0)</f>
        <v>0</v>
      </c>
      <c r="BL882">
        <f>IF(Table13[[#This Row],[Highest level of Education]]="Post-graduate education",1,0)</f>
        <v>0</v>
      </c>
      <c r="BM882">
        <v>2</v>
      </c>
      <c r="BN882">
        <v>1</v>
      </c>
      <c r="BO882">
        <v>2</v>
      </c>
      <c r="BP882">
        <f>IF(Table13[[#This Row],[Monthly_Income 1_5500 2_8000 3_11000 4_15000 5_20000 6_27000 7_35000 8_5000 9_51000 98_0]]=1,1,0)</f>
        <v>0</v>
      </c>
      <c r="BQ882">
        <f>IF(Table13[[#This Row],[Monthly_Income 1_5500 2_8000 3_11000 4_15000 5_20000 6_27000 7_35000 8_5000 9_51000 98_0]]=2,1,0)</f>
        <v>1</v>
      </c>
      <c r="BR882">
        <f>IF(Table13[[#This Row],[Monthly_Income 1_5500 2_8000 3_11000 4_15000 5_20000 6_27000 7_35000 8_5000 9_51000 98_0]]=3,1,0)</f>
        <v>0</v>
      </c>
      <c r="BS882">
        <f>IF(Table13[[#This Row],[Monthly_Income 1_5500 2_8000 3_11000 4_15000 5_20000 6_27000 7_35000 8_5000 9_51000 98_0]]=4,1,0)</f>
        <v>0</v>
      </c>
      <c r="BT882">
        <f>IF(Table13[[#This Row],[Monthly_Income 1_5500 2_8000 3_11000 4_15000 5_20000 6_27000 7_35000 8_5000 9_51000 98_0]]=5,1,0)</f>
        <v>0</v>
      </c>
      <c r="BU882">
        <f>IF(Table13[[#This Row],[Monthly_Income 1_5500 2_8000 3_11000 4_15000 5_20000 6_27000 7_35000 8_5000 9_51000 98_0]]=6,1,0)</f>
        <v>0</v>
      </c>
      <c r="BV882">
        <f>IF(Table13[[#This Row],[Monthly_Income 1_5500 2_8000 3_11000 4_15000 5_20000 6_27000 7_35000 8_5000 9_51000 98_0]]=7,1,0)</f>
        <v>0</v>
      </c>
      <c r="BW882">
        <f>IF(Table13[[#This Row],[Monthly_Income 1_5500 2_8000 3_11000 4_15000 5_20000 6_27000 7_35000 8_5000 9_51000 98_0]]=8,1,0)</f>
        <v>0</v>
      </c>
      <c r="BX882">
        <f>IF(Table13[[#This Row],[Monthly_Income 1_5500 2_8000 3_11000 4_15000 5_20000 6_27000 7_35000 8_5000 9_51000 98_0]]=9,1,0)</f>
        <v>0</v>
      </c>
      <c r="BY882">
        <f>IF(Table13[[#This Row],[Monthly_Income 1_5500 2_8000 3_11000 4_15000 5_20000 6_27000 7_35000 8_5000 9_51000 98_0]]=98,1,0)</f>
        <v>0</v>
      </c>
      <c r="BZ882">
        <v>4</v>
      </c>
      <c r="CA882">
        <f>IF(Table13[[#This Row],[Monthly_Household_Income]]=1,1,0)</f>
        <v>0</v>
      </c>
      <c r="CB882">
        <f>IF(Table13[[#This Row],[Monthly_Household_Income]]=2,1,0)</f>
        <v>0</v>
      </c>
      <c r="CC882">
        <f>IF(Table13[[#This Row],[Monthly_Household_Income]]=3,1,0)</f>
        <v>0</v>
      </c>
      <c r="CD882">
        <f>IF(Table13[[#This Row],[Monthly_Household_Income]]=4,1,0)</f>
        <v>1</v>
      </c>
      <c r="CE882">
        <f>IF(Table13[[#This Row],[Monthly_Household_Income]]=5,1,0)</f>
        <v>0</v>
      </c>
      <c r="CF882">
        <f>IF(Table13[[#This Row],[Monthly_Household_Income]]=6,1,0)</f>
        <v>0</v>
      </c>
      <c r="CG882">
        <f>IF(Table13[[#This Row],[Monthly_Household_Income]]=7,1,0)</f>
        <v>0</v>
      </c>
      <c r="CH882">
        <f>IF(Table13[[#This Row],[Monthly_Household_Income]]=8,1,0)</f>
        <v>0</v>
      </c>
      <c r="CI882">
        <f>IF(Table13[[#This Row],[Monthly_Household_Income]]=9,1,0)</f>
        <v>0</v>
      </c>
      <c r="CJ882">
        <f>IF(Table13[[#This Row],[Monthly_Household_Income]]=98,1,0)</f>
        <v>0</v>
      </c>
    </row>
    <row r="883" spans="1:88">
      <c r="A883">
        <v>3158</v>
      </c>
      <c r="B883" s="1">
        <v>43070</v>
      </c>
      <c r="C883" t="s">
        <v>32</v>
      </c>
      <c r="D883">
        <v>9</v>
      </c>
      <c r="E883">
        <v>7</v>
      </c>
      <c r="F883">
        <v>8</v>
      </c>
      <c r="G883">
        <v>9</v>
      </c>
      <c r="H883">
        <v>10</v>
      </c>
      <c r="I883">
        <v>9</v>
      </c>
      <c r="J883" t="s">
        <v>16</v>
      </c>
      <c r="K883">
        <v>8</v>
      </c>
      <c r="L883">
        <v>7</v>
      </c>
      <c r="M883">
        <v>9</v>
      </c>
      <c r="N883">
        <v>9</v>
      </c>
      <c r="O883">
        <v>10</v>
      </c>
      <c r="P883">
        <v>7</v>
      </c>
      <c r="Q883">
        <v>9</v>
      </c>
      <c r="R883">
        <v>9</v>
      </c>
      <c r="S883">
        <v>7</v>
      </c>
      <c r="T883">
        <v>8</v>
      </c>
      <c r="U883">
        <v>7</v>
      </c>
      <c r="V883">
        <v>10</v>
      </c>
      <c r="W883">
        <v>9</v>
      </c>
      <c r="X883">
        <v>9</v>
      </c>
      <c r="Y883">
        <v>8</v>
      </c>
      <c r="Z883">
        <v>9</v>
      </c>
      <c r="AA883">
        <v>10</v>
      </c>
      <c r="AB883">
        <v>9</v>
      </c>
      <c r="AC883">
        <v>1</v>
      </c>
      <c r="AD883">
        <f>IF(Table13[[#This Row],[payment]]=1,1,0)</f>
        <v>1</v>
      </c>
      <c r="AE883">
        <f>IF(Table13[[#This Row],[payment]]=2,1,0)</f>
        <v>0</v>
      </c>
      <c r="AF883">
        <f>IF(Table13[[#This Row],[payment]]=3,1,0)</f>
        <v>0</v>
      </c>
      <c r="AG883">
        <v>1</v>
      </c>
      <c r="AH883">
        <f>IF(Table13[[#This Row],[method_payment]]=1,1,0)</f>
        <v>1</v>
      </c>
      <c r="AI883">
        <f>IF(Table13[[#This Row],[method_payment]]=2,1,0)</f>
        <v>0</v>
      </c>
      <c r="AJ883">
        <f>IF(Table13[[#This Row],[method_payment]]=3,1,0)</f>
        <v>0</v>
      </c>
      <c r="AK883">
        <f>IF(Table13[[#This Row],[method_payment]]=5,1,0)</f>
        <v>0</v>
      </c>
      <c r="AL883">
        <f>IF(Table13[[#This Row],[method_payment]]=6,1,0)</f>
        <v>0</v>
      </c>
      <c r="AM883" t="s">
        <v>16</v>
      </c>
      <c r="AN883" t="s">
        <v>15</v>
      </c>
      <c r="AO883">
        <v>1</v>
      </c>
      <c r="AP883" s="2">
        <v>1496.77</v>
      </c>
      <c r="AQ883" s="3">
        <f>IF(AND(Table13[[#This Row],[Average_amount_spent_per_visit_last_3_months]]&gt;=1,Table13[[#This Row],[Average_amount_spent_per_visit_last_3_months]]&lt;=999),1,0)</f>
        <v>0</v>
      </c>
      <c r="AR883" s="3">
        <f>IF(AND(Table13[[#This Row],[Average_amount_spent_per_visit_last_3_months]]&gt;=1000,Table13[[#This Row],[Average_amount_spent_per_visit_last_3_months]]&lt;=6700),1,0)</f>
        <v>1</v>
      </c>
      <c r="AS883">
        <v>2</v>
      </c>
      <c r="AT883">
        <v>34</v>
      </c>
      <c r="AU883">
        <f>IF(AND(Table13[[#This Row],[Age]]&gt;=18,Table13[[#This Row],[Age]]&lt;=25),1,0)</f>
        <v>0</v>
      </c>
      <c r="AV883">
        <f>IF(AND(Table13[[#This Row],[Age]]&gt;=26,Table13[[#This Row],[Age]]&lt;=35),1,0)</f>
        <v>1</v>
      </c>
      <c r="AW883">
        <f>IF(AND(Table13[[#This Row],[Age]]&gt;=36,Table13[[#This Row],[Age]]&lt;=45),1,0)</f>
        <v>0</v>
      </c>
      <c r="AX883">
        <f>IF(AND(Table13[[#This Row],[Age]]&gt;=46,Table13[[#This Row],[Age]]&lt;=55),1,0)</f>
        <v>0</v>
      </c>
      <c r="AY883">
        <f>IF(AND(Table13[[#This Row],[Age]]&gt;=56,Table13[[#This Row],[Age]]&lt;=67),1,0)</f>
        <v>0</v>
      </c>
      <c r="AZ883" t="s">
        <v>25</v>
      </c>
      <c r="BA883">
        <f>IF(Table13[[#This Row],[Marital Status]]="Married",1,0)</f>
        <v>1</v>
      </c>
      <c r="BB883">
        <f>IF(Table13[[#This Row],[Marital Status]]="Single",1,0)</f>
        <v>0</v>
      </c>
      <c r="BC883" t="s">
        <v>28</v>
      </c>
      <c r="BD883">
        <f>IF(Table13[[#This Row],[gender]]="Male",1,0)</f>
        <v>0</v>
      </c>
      <c r="BE883">
        <f>IF(Table13[[#This Row],[gender]]="Female",1,0)</f>
        <v>1</v>
      </c>
      <c r="BF883" t="s">
        <v>19</v>
      </c>
      <c r="BG883">
        <f>IF(Table13[[#This Row],[Highest level of Education]]="Did not attend school",1,0)</f>
        <v>0</v>
      </c>
      <c r="BH883">
        <f>IF(Table13[[#This Row],[Highest level of Education]]="K12 completed",1,0)</f>
        <v>0</v>
      </c>
      <c r="BI883">
        <f>IF(Table13[[#This Row],[Highest level of Education]]="High School Completed",1,0)</f>
        <v>0</v>
      </c>
      <c r="BJ883">
        <f>IF(Table13[[#This Row],[Highest level of Education]]="Technical Diploma/Partially completed College",1,0)</f>
        <v>0</v>
      </c>
      <c r="BK883">
        <f>IF(Table13[[#This Row],[Highest level of Education]]="University/College Degree",1,0)</f>
        <v>1</v>
      </c>
      <c r="BL883">
        <f>IF(Table13[[#This Row],[Highest level of Education]]="Post-graduate education",1,0)</f>
        <v>0</v>
      </c>
      <c r="BM883">
        <v>1</v>
      </c>
      <c r="BN883">
        <v>1</v>
      </c>
      <c r="BO883">
        <v>4</v>
      </c>
      <c r="BP883">
        <f>IF(Table13[[#This Row],[Monthly_Income 1_5500 2_8000 3_11000 4_15000 5_20000 6_27000 7_35000 8_5000 9_51000 98_0]]=1,1,0)</f>
        <v>0</v>
      </c>
      <c r="BQ883">
        <f>IF(Table13[[#This Row],[Monthly_Income 1_5500 2_8000 3_11000 4_15000 5_20000 6_27000 7_35000 8_5000 9_51000 98_0]]=2,1,0)</f>
        <v>0</v>
      </c>
      <c r="BR883">
        <f>IF(Table13[[#This Row],[Monthly_Income 1_5500 2_8000 3_11000 4_15000 5_20000 6_27000 7_35000 8_5000 9_51000 98_0]]=3,1,0)</f>
        <v>0</v>
      </c>
      <c r="BS883">
        <f>IF(Table13[[#This Row],[Monthly_Income 1_5500 2_8000 3_11000 4_15000 5_20000 6_27000 7_35000 8_5000 9_51000 98_0]]=4,1,0)</f>
        <v>1</v>
      </c>
      <c r="BT883">
        <f>IF(Table13[[#This Row],[Monthly_Income 1_5500 2_8000 3_11000 4_15000 5_20000 6_27000 7_35000 8_5000 9_51000 98_0]]=5,1,0)</f>
        <v>0</v>
      </c>
      <c r="BU883">
        <f>IF(Table13[[#This Row],[Monthly_Income 1_5500 2_8000 3_11000 4_15000 5_20000 6_27000 7_35000 8_5000 9_51000 98_0]]=6,1,0)</f>
        <v>0</v>
      </c>
      <c r="BV883">
        <f>IF(Table13[[#This Row],[Monthly_Income 1_5500 2_8000 3_11000 4_15000 5_20000 6_27000 7_35000 8_5000 9_51000 98_0]]=7,1,0)</f>
        <v>0</v>
      </c>
      <c r="BW883">
        <f>IF(Table13[[#This Row],[Monthly_Income 1_5500 2_8000 3_11000 4_15000 5_20000 6_27000 7_35000 8_5000 9_51000 98_0]]=8,1,0)</f>
        <v>0</v>
      </c>
      <c r="BX883">
        <f>IF(Table13[[#This Row],[Monthly_Income 1_5500 2_8000 3_11000 4_15000 5_20000 6_27000 7_35000 8_5000 9_51000 98_0]]=9,1,0)</f>
        <v>0</v>
      </c>
      <c r="BY883">
        <f>IF(Table13[[#This Row],[Monthly_Income 1_5500 2_8000 3_11000 4_15000 5_20000 6_27000 7_35000 8_5000 9_51000 98_0]]=98,1,0)</f>
        <v>0</v>
      </c>
      <c r="BZ883">
        <v>6</v>
      </c>
      <c r="CA883">
        <f>IF(Table13[[#This Row],[Monthly_Household_Income]]=1,1,0)</f>
        <v>0</v>
      </c>
      <c r="CB883">
        <f>IF(Table13[[#This Row],[Monthly_Household_Income]]=2,1,0)</f>
        <v>0</v>
      </c>
      <c r="CC883">
        <f>IF(Table13[[#This Row],[Monthly_Household_Income]]=3,1,0)</f>
        <v>0</v>
      </c>
      <c r="CD883">
        <f>IF(Table13[[#This Row],[Monthly_Household_Income]]=4,1,0)</f>
        <v>0</v>
      </c>
      <c r="CE883">
        <f>IF(Table13[[#This Row],[Monthly_Household_Income]]=5,1,0)</f>
        <v>0</v>
      </c>
      <c r="CF883">
        <f>IF(Table13[[#This Row],[Monthly_Household_Income]]=6,1,0)</f>
        <v>1</v>
      </c>
      <c r="CG883">
        <f>IF(Table13[[#This Row],[Monthly_Household_Income]]=7,1,0)</f>
        <v>0</v>
      </c>
      <c r="CH883">
        <f>IF(Table13[[#This Row],[Monthly_Household_Income]]=8,1,0)</f>
        <v>0</v>
      </c>
      <c r="CI883">
        <f>IF(Table13[[#This Row],[Monthly_Household_Income]]=9,1,0)</f>
        <v>0</v>
      </c>
      <c r="CJ883">
        <f>IF(Table13[[#This Row],[Monthly_Household_Income]]=98,1,0)</f>
        <v>0</v>
      </c>
    </row>
    <row r="884" spans="1:88">
      <c r="A884">
        <v>3162</v>
      </c>
      <c r="B884" s="1">
        <v>42970</v>
      </c>
      <c r="C884" t="s">
        <v>32</v>
      </c>
      <c r="D884">
        <v>9</v>
      </c>
      <c r="E884">
        <v>10</v>
      </c>
      <c r="F884">
        <v>9</v>
      </c>
      <c r="G884">
        <v>9</v>
      </c>
      <c r="H884">
        <v>9</v>
      </c>
      <c r="I884">
        <v>10</v>
      </c>
      <c r="J884" t="s">
        <v>16</v>
      </c>
      <c r="K884">
        <v>10</v>
      </c>
      <c r="L884">
        <v>8</v>
      </c>
      <c r="M884">
        <v>9</v>
      </c>
      <c r="N884">
        <v>9</v>
      </c>
      <c r="O884">
        <v>10</v>
      </c>
      <c r="P884">
        <v>8</v>
      </c>
      <c r="Q884">
        <v>8</v>
      </c>
      <c r="R884">
        <v>10</v>
      </c>
      <c r="S884">
        <v>10</v>
      </c>
      <c r="T884">
        <v>8</v>
      </c>
      <c r="U884">
        <v>10</v>
      </c>
      <c r="V884">
        <v>9</v>
      </c>
      <c r="W884">
        <v>9</v>
      </c>
      <c r="X884">
        <v>10</v>
      </c>
      <c r="Y884">
        <v>10</v>
      </c>
      <c r="Z884">
        <v>8</v>
      </c>
      <c r="AA884">
        <v>9</v>
      </c>
      <c r="AB884">
        <v>9</v>
      </c>
      <c r="AC884">
        <v>2</v>
      </c>
      <c r="AD884">
        <f>IF(Table13[[#This Row],[payment]]=1,1,0)</f>
        <v>0</v>
      </c>
      <c r="AE884">
        <f>IF(Table13[[#This Row],[payment]]=2,1,0)</f>
        <v>1</v>
      </c>
      <c r="AF884">
        <f>IF(Table13[[#This Row],[payment]]=3,1,0)</f>
        <v>0</v>
      </c>
      <c r="AG884">
        <v>1</v>
      </c>
      <c r="AH884">
        <f>IF(Table13[[#This Row],[method_payment]]=1,1,0)</f>
        <v>1</v>
      </c>
      <c r="AI884">
        <f>IF(Table13[[#This Row],[method_payment]]=2,1,0)</f>
        <v>0</v>
      </c>
      <c r="AJ884">
        <f>IF(Table13[[#This Row],[method_payment]]=3,1,0)</f>
        <v>0</v>
      </c>
      <c r="AK884">
        <f>IF(Table13[[#This Row],[method_payment]]=5,1,0)</f>
        <v>0</v>
      </c>
      <c r="AL884">
        <f>IF(Table13[[#This Row],[method_payment]]=6,1,0)</f>
        <v>0</v>
      </c>
      <c r="AM884" t="s">
        <v>16</v>
      </c>
      <c r="AN884" t="s">
        <v>16</v>
      </c>
      <c r="AO884">
        <v>1</v>
      </c>
      <c r="AP884" s="2">
        <v>2776.52</v>
      </c>
      <c r="AQ884" s="3">
        <f>IF(AND(Table13[[#This Row],[Average_amount_spent_per_visit_last_3_months]]&gt;=1,Table13[[#This Row],[Average_amount_spent_per_visit_last_3_months]]&lt;=999),1,0)</f>
        <v>0</v>
      </c>
      <c r="AR884" s="3">
        <f>IF(AND(Table13[[#This Row],[Average_amount_spent_per_visit_last_3_months]]&gt;=1000,Table13[[#This Row],[Average_amount_spent_per_visit_last_3_months]]&lt;=6700),1,0)</f>
        <v>1</v>
      </c>
      <c r="AS884">
        <v>2</v>
      </c>
      <c r="AT884">
        <v>26</v>
      </c>
      <c r="AU884">
        <f>IF(AND(Table13[[#This Row],[Age]]&gt;=18,Table13[[#This Row],[Age]]&lt;=25),1,0)</f>
        <v>0</v>
      </c>
      <c r="AV884">
        <f>IF(AND(Table13[[#This Row],[Age]]&gt;=26,Table13[[#This Row],[Age]]&lt;=35),1,0)</f>
        <v>1</v>
      </c>
      <c r="AW884">
        <f>IF(AND(Table13[[#This Row],[Age]]&gt;=36,Table13[[#This Row],[Age]]&lt;=45),1,0)</f>
        <v>0</v>
      </c>
      <c r="AX884">
        <f>IF(AND(Table13[[#This Row],[Age]]&gt;=46,Table13[[#This Row],[Age]]&lt;=55),1,0)</f>
        <v>0</v>
      </c>
      <c r="AY884">
        <f>IF(AND(Table13[[#This Row],[Age]]&gt;=56,Table13[[#This Row],[Age]]&lt;=67),1,0)</f>
        <v>0</v>
      </c>
      <c r="AZ884" t="s">
        <v>24</v>
      </c>
      <c r="BA884">
        <f>IF(Table13[[#This Row],[Marital Status]]="Married",1,0)</f>
        <v>0</v>
      </c>
      <c r="BB884">
        <f>IF(Table13[[#This Row],[Marital Status]]="Single",1,0)</f>
        <v>1</v>
      </c>
      <c r="BC884" t="s">
        <v>28</v>
      </c>
      <c r="BD884">
        <f>IF(Table13[[#This Row],[gender]]="Male",1,0)</f>
        <v>0</v>
      </c>
      <c r="BE884">
        <f>IF(Table13[[#This Row],[gender]]="Female",1,0)</f>
        <v>1</v>
      </c>
      <c r="BF884" t="s">
        <v>20</v>
      </c>
      <c r="BG884">
        <f>IF(Table13[[#This Row],[Highest level of Education]]="Did not attend school",1,0)</f>
        <v>0</v>
      </c>
      <c r="BH884">
        <f>IF(Table13[[#This Row],[Highest level of Education]]="K12 completed",1,0)</f>
        <v>0</v>
      </c>
      <c r="BI884">
        <f>IF(Table13[[#This Row],[Highest level of Education]]="High School Completed",1,0)</f>
        <v>1</v>
      </c>
      <c r="BJ884">
        <f>IF(Table13[[#This Row],[Highest level of Education]]="Technical Diploma/Partially completed College",1,0)</f>
        <v>0</v>
      </c>
      <c r="BK884">
        <f>IF(Table13[[#This Row],[Highest level of Education]]="University/College Degree",1,0)</f>
        <v>0</v>
      </c>
      <c r="BL884">
        <f>IF(Table13[[#This Row],[Highest level of Education]]="Post-graduate education",1,0)</f>
        <v>0</v>
      </c>
      <c r="BM884">
        <v>0</v>
      </c>
      <c r="BN884">
        <v>1</v>
      </c>
      <c r="BO884">
        <v>1</v>
      </c>
      <c r="BP884">
        <f>IF(Table13[[#This Row],[Monthly_Income 1_5500 2_8000 3_11000 4_15000 5_20000 6_27000 7_35000 8_5000 9_51000 98_0]]=1,1,0)</f>
        <v>1</v>
      </c>
      <c r="BQ884">
        <f>IF(Table13[[#This Row],[Monthly_Income 1_5500 2_8000 3_11000 4_15000 5_20000 6_27000 7_35000 8_5000 9_51000 98_0]]=2,1,0)</f>
        <v>0</v>
      </c>
      <c r="BR884">
        <f>IF(Table13[[#This Row],[Monthly_Income 1_5500 2_8000 3_11000 4_15000 5_20000 6_27000 7_35000 8_5000 9_51000 98_0]]=3,1,0)</f>
        <v>0</v>
      </c>
      <c r="BS884">
        <f>IF(Table13[[#This Row],[Monthly_Income 1_5500 2_8000 3_11000 4_15000 5_20000 6_27000 7_35000 8_5000 9_51000 98_0]]=4,1,0)</f>
        <v>0</v>
      </c>
      <c r="BT884">
        <f>IF(Table13[[#This Row],[Monthly_Income 1_5500 2_8000 3_11000 4_15000 5_20000 6_27000 7_35000 8_5000 9_51000 98_0]]=5,1,0)</f>
        <v>0</v>
      </c>
      <c r="BU884">
        <f>IF(Table13[[#This Row],[Monthly_Income 1_5500 2_8000 3_11000 4_15000 5_20000 6_27000 7_35000 8_5000 9_51000 98_0]]=6,1,0)</f>
        <v>0</v>
      </c>
      <c r="BV884">
        <f>IF(Table13[[#This Row],[Monthly_Income 1_5500 2_8000 3_11000 4_15000 5_20000 6_27000 7_35000 8_5000 9_51000 98_0]]=7,1,0)</f>
        <v>0</v>
      </c>
      <c r="BW884">
        <f>IF(Table13[[#This Row],[Monthly_Income 1_5500 2_8000 3_11000 4_15000 5_20000 6_27000 7_35000 8_5000 9_51000 98_0]]=8,1,0)</f>
        <v>0</v>
      </c>
      <c r="BX884">
        <f>IF(Table13[[#This Row],[Monthly_Income 1_5500 2_8000 3_11000 4_15000 5_20000 6_27000 7_35000 8_5000 9_51000 98_0]]=9,1,0)</f>
        <v>0</v>
      </c>
      <c r="BY884">
        <f>IF(Table13[[#This Row],[Monthly_Income 1_5500 2_8000 3_11000 4_15000 5_20000 6_27000 7_35000 8_5000 9_51000 98_0]]=98,1,0)</f>
        <v>0</v>
      </c>
      <c r="BZ884">
        <v>3</v>
      </c>
      <c r="CA884">
        <f>IF(Table13[[#This Row],[Monthly_Household_Income]]=1,1,0)</f>
        <v>0</v>
      </c>
      <c r="CB884">
        <f>IF(Table13[[#This Row],[Monthly_Household_Income]]=2,1,0)</f>
        <v>0</v>
      </c>
      <c r="CC884">
        <f>IF(Table13[[#This Row],[Monthly_Household_Income]]=3,1,0)</f>
        <v>1</v>
      </c>
      <c r="CD884">
        <f>IF(Table13[[#This Row],[Monthly_Household_Income]]=4,1,0)</f>
        <v>0</v>
      </c>
      <c r="CE884">
        <f>IF(Table13[[#This Row],[Monthly_Household_Income]]=5,1,0)</f>
        <v>0</v>
      </c>
      <c r="CF884">
        <f>IF(Table13[[#This Row],[Monthly_Household_Income]]=6,1,0)</f>
        <v>0</v>
      </c>
      <c r="CG884">
        <f>IF(Table13[[#This Row],[Monthly_Household_Income]]=7,1,0)</f>
        <v>0</v>
      </c>
      <c r="CH884">
        <f>IF(Table13[[#This Row],[Monthly_Household_Income]]=8,1,0)</f>
        <v>0</v>
      </c>
      <c r="CI884">
        <f>IF(Table13[[#This Row],[Monthly_Household_Income]]=9,1,0)</f>
        <v>0</v>
      </c>
      <c r="CJ884">
        <f>IF(Table13[[#This Row],[Monthly_Household_Income]]=98,1,0)</f>
        <v>0</v>
      </c>
    </row>
    <row r="885" spans="1:88">
      <c r="A885">
        <v>3166</v>
      </c>
      <c r="B885" s="1">
        <v>42977</v>
      </c>
      <c r="C885" t="s">
        <v>10</v>
      </c>
      <c r="D885">
        <v>8</v>
      </c>
      <c r="E885">
        <v>8</v>
      </c>
      <c r="F885">
        <v>7</v>
      </c>
      <c r="G885">
        <v>8</v>
      </c>
      <c r="H885">
        <v>7</v>
      </c>
      <c r="I885">
        <v>6</v>
      </c>
      <c r="J885" t="s">
        <v>15</v>
      </c>
      <c r="K885">
        <v>10</v>
      </c>
      <c r="L885">
        <v>8</v>
      </c>
      <c r="M885">
        <v>7</v>
      </c>
      <c r="N885">
        <v>6</v>
      </c>
      <c r="O885">
        <v>9</v>
      </c>
      <c r="P885">
        <v>9</v>
      </c>
      <c r="Q885">
        <v>7</v>
      </c>
      <c r="R885">
        <v>8</v>
      </c>
      <c r="S885">
        <v>9</v>
      </c>
      <c r="T885">
        <v>7</v>
      </c>
      <c r="U885">
        <v>8</v>
      </c>
      <c r="V885">
        <v>7</v>
      </c>
      <c r="W885">
        <v>8</v>
      </c>
      <c r="X885">
        <v>9</v>
      </c>
      <c r="Y885">
        <v>10</v>
      </c>
      <c r="Z885">
        <v>9</v>
      </c>
      <c r="AA885">
        <v>9</v>
      </c>
      <c r="AB885">
        <v>8</v>
      </c>
      <c r="AC885">
        <v>2</v>
      </c>
      <c r="AD885">
        <f>IF(Table13[[#This Row],[payment]]=1,1,0)</f>
        <v>0</v>
      </c>
      <c r="AE885">
        <f>IF(Table13[[#This Row],[payment]]=2,1,0)</f>
        <v>1</v>
      </c>
      <c r="AF885">
        <f>IF(Table13[[#This Row],[payment]]=3,1,0)</f>
        <v>0</v>
      </c>
      <c r="AG885">
        <v>1</v>
      </c>
      <c r="AH885">
        <f>IF(Table13[[#This Row],[method_payment]]=1,1,0)</f>
        <v>1</v>
      </c>
      <c r="AI885">
        <f>IF(Table13[[#This Row],[method_payment]]=2,1,0)</f>
        <v>0</v>
      </c>
      <c r="AJ885">
        <f>IF(Table13[[#This Row],[method_payment]]=3,1,0)</f>
        <v>0</v>
      </c>
      <c r="AK885">
        <f>IF(Table13[[#This Row],[method_payment]]=5,1,0)</f>
        <v>0</v>
      </c>
      <c r="AL885">
        <f>IF(Table13[[#This Row],[method_payment]]=6,1,0)</f>
        <v>0</v>
      </c>
      <c r="AM885" t="s">
        <v>16</v>
      </c>
      <c r="AN885" t="s">
        <v>15</v>
      </c>
      <c r="AO885">
        <v>1</v>
      </c>
      <c r="AP885" s="2">
        <v>707.27</v>
      </c>
      <c r="AQ885" s="3">
        <f>IF(AND(Table13[[#This Row],[Average_amount_spent_per_visit_last_3_months]]&gt;=1,Table13[[#This Row],[Average_amount_spent_per_visit_last_3_months]]&lt;=999),1,0)</f>
        <v>1</v>
      </c>
      <c r="AR885" s="3">
        <f>IF(AND(Table13[[#This Row],[Average_amount_spent_per_visit_last_3_months]]&gt;=1000,Table13[[#This Row],[Average_amount_spent_per_visit_last_3_months]]&lt;=6700),1,0)</f>
        <v>0</v>
      </c>
      <c r="AS885">
        <v>2</v>
      </c>
      <c r="AT885">
        <v>37</v>
      </c>
      <c r="AU885">
        <f>IF(AND(Table13[[#This Row],[Age]]&gt;=18,Table13[[#This Row],[Age]]&lt;=25),1,0)</f>
        <v>0</v>
      </c>
      <c r="AV885">
        <f>IF(AND(Table13[[#This Row],[Age]]&gt;=26,Table13[[#This Row],[Age]]&lt;=35),1,0)</f>
        <v>0</v>
      </c>
      <c r="AW885">
        <f>IF(AND(Table13[[#This Row],[Age]]&gt;=36,Table13[[#This Row],[Age]]&lt;=45),1,0)</f>
        <v>1</v>
      </c>
      <c r="AX885">
        <f>IF(AND(Table13[[#This Row],[Age]]&gt;=46,Table13[[#This Row],[Age]]&lt;=55),1,0)</f>
        <v>0</v>
      </c>
      <c r="AY885">
        <f>IF(AND(Table13[[#This Row],[Age]]&gt;=56,Table13[[#This Row],[Age]]&lt;=67),1,0)</f>
        <v>0</v>
      </c>
      <c r="AZ885" t="s">
        <v>25</v>
      </c>
      <c r="BA885">
        <f>IF(Table13[[#This Row],[Marital Status]]="Married",1,0)</f>
        <v>1</v>
      </c>
      <c r="BB885">
        <f>IF(Table13[[#This Row],[Marital Status]]="Single",1,0)</f>
        <v>0</v>
      </c>
      <c r="BC885" t="s">
        <v>28</v>
      </c>
      <c r="BD885">
        <f>IF(Table13[[#This Row],[gender]]="Male",1,0)</f>
        <v>0</v>
      </c>
      <c r="BE885">
        <f>IF(Table13[[#This Row],[gender]]="Female",1,0)</f>
        <v>1</v>
      </c>
      <c r="BF885" t="s">
        <v>23</v>
      </c>
      <c r="BG885">
        <f>IF(Table13[[#This Row],[Highest level of Education]]="Did not attend school",1,0)</f>
        <v>0</v>
      </c>
      <c r="BH885">
        <f>IF(Table13[[#This Row],[Highest level of Education]]="K12 completed",1,0)</f>
        <v>0</v>
      </c>
      <c r="BI885">
        <f>IF(Table13[[#This Row],[Highest level of Education]]="High School Completed",1,0)</f>
        <v>0</v>
      </c>
      <c r="BJ885">
        <f>IF(Table13[[#This Row],[Highest level of Education]]="Technical Diploma/Partially completed College",1,0)</f>
        <v>1</v>
      </c>
      <c r="BK885">
        <f>IF(Table13[[#This Row],[Highest level of Education]]="University/College Degree",1,0)</f>
        <v>0</v>
      </c>
      <c r="BL885">
        <f>IF(Table13[[#This Row],[Highest level of Education]]="Post-graduate education",1,0)</f>
        <v>0</v>
      </c>
      <c r="BM885">
        <v>3</v>
      </c>
      <c r="BN885">
        <v>3</v>
      </c>
      <c r="BO885" t="s">
        <v>1</v>
      </c>
      <c r="BP885">
        <f>IF(Table13[[#This Row],[Monthly_Income 1_5500 2_8000 3_11000 4_15000 5_20000 6_27000 7_35000 8_5000 9_51000 98_0]]=1,1,0)</f>
        <v>0</v>
      </c>
      <c r="BQ885">
        <f>IF(Table13[[#This Row],[Monthly_Income 1_5500 2_8000 3_11000 4_15000 5_20000 6_27000 7_35000 8_5000 9_51000 98_0]]=2,1,0)</f>
        <v>0</v>
      </c>
      <c r="BR885">
        <f>IF(Table13[[#This Row],[Monthly_Income 1_5500 2_8000 3_11000 4_15000 5_20000 6_27000 7_35000 8_5000 9_51000 98_0]]=3,1,0)</f>
        <v>0</v>
      </c>
      <c r="BS885">
        <f>IF(Table13[[#This Row],[Monthly_Income 1_5500 2_8000 3_11000 4_15000 5_20000 6_27000 7_35000 8_5000 9_51000 98_0]]=4,1,0)</f>
        <v>0</v>
      </c>
      <c r="BT885">
        <f>IF(Table13[[#This Row],[Monthly_Income 1_5500 2_8000 3_11000 4_15000 5_20000 6_27000 7_35000 8_5000 9_51000 98_0]]=5,1,0)</f>
        <v>0</v>
      </c>
      <c r="BU885">
        <f>IF(Table13[[#This Row],[Monthly_Income 1_5500 2_8000 3_11000 4_15000 5_20000 6_27000 7_35000 8_5000 9_51000 98_0]]=6,1,0)</f>
        <v>0</v>
      </c>
      <c r="BV885">
        <f>IF(Table13[[#This Row],[Monthly_Income 1_5500 2_8000 3_11000 4_15000 5_20000 6_27000 7_35000 8_5000 9_51000 98_0]]=7,1,0)</f>
        <v>0</v>
      </c>
      <c r="BW885">
        <f>IF(Table13[[#This Row],[Monthly_Income 1_5500 2_8000 3_11000 4_15000 5_20000 6_27000 7_35000 8_5000 9_51000 98_0]]=8,1,0)</f>
        <v>0</v>
      </c>
      <c r="BX885">
        <f>IF(Table13[[#This Row],[Monthly_Income 1_5500 2_8000 3_11000 4_15000 5_20000 6_27000 7_35000 8_5000 9_51000 98_0]]=9,1,0)</f>
        <v>0</v>
      </c>
      <c r="BY885">
        <f>IF(Table13[[#This Row],[Monthly_Income 1_5500 2_8000 3_11000 4_15000 5_20000 6_27000 7_35000 8_5000 9_51000 98_0]]=98,1,0)</f>
        <v>0</v>
      </c>
      <c r="BZ885">
        <v>97</v>
      </c>
      <c r="CA885">
        <f>IF(Table13[[#This Row],[Monthly_Household_Income]]=1,1,0)</f>
        <v>0</v>
      </c>
      <c r="CB885">
        <f>IF(Table13[[#This Row],[Monthly_Household_Income]]=2,1,0)</f>
        <v>0</v>
      </c>
      <c r="CC885">
        <f>IF(Table13[[#This Row],[Monthly_Household_Income]]=3,1,0)</f>
        <v>0</v>
      </c>
      <c r="CD885">
        <f>IF(Table13[[#This Row],[Monthly_Household_Income]]=4,1,0)</f>
        <v>0</v>
      </c>
      <c r="CE885">
        <f>IF(Table13[[#This Row],[Monthly_Household_Income]]=5,1,0)</f>
        <v>0</v>
      </c>
      <c r="CF885">
        <f>IF(Table13[[#This Row],[Monthly_Household_Income]]=6,1,0)</f>
        <v>0</v>
      </c>
      <c r="CG885">
        <f>IF(Table13[[#This Row],[Monthly_Household_Income]]=7,1,0)</f>
        <v>0</v>
      </c>
      <c r="CH885">
        <f>IF(Table13[[#This Row],[Monthly_Household_Income]]=8,1,0)</f>
        <v>0</v>
      </c>
      <c r="CI885">
        <f>IF(Table13[[#This Row],[Monthly_Household_Income]]=9,1,0)</f>
        <v>0</v>
      </c>
      <c r="CJ885">
        <f>IF(Table13[[#This Row],[Monthly_Household_Income]]=98,1,0)</f>
        <v>0</v>
      </c>
    </row>
    <row r="886" spans="1:88">
      <c r="A886">
        <v>3168</v>
      </c>
      <c r="B886" s="1">
        <v>43020</v>
      </c>
      <c r="C886" t="s">
        <v>31</v>
      </c>
      <c r="D886">
        <v>5</v>
      </c>
      <c r="E886">
        <v>5</v>
      </c>
      <c r="F886">
        <v>2</v>
      </c>
      <c r="G886">
        <v>4</v>
      </c>
      <c r="H886">
        <v>5</v>
      </c>
      <c r="I886">
        <v>5</v>
      </c>
      <c r="J886" t="s">
        <v>15</v>
      </c>
      <c r="K886">
        <v>8</v>
      </c>
      <c r="L886">
        <v>7</v>
      </c>
      <c r="M886">
        <v>3</v>
      </c>
      <c r="N886">
        <v>4</v>
      </c>
      <c r="O886">
        <v>6</v>
      </c>
      <c r="P886">
        <v>6</v>
      </c>
      <c r="Q886">
        <v>4</v>
      </c>
      <c r="R886">
        <v>3</v>
      </c>
      <c r="S886">
        <v>8</v>
      </c>
      <c r="T886">
        <v>6</v>
      </c>
      <c r="U886">
        <v>7</v>
      </c>
      <c r="V886">
        <v>5</v>
      </c>
      <c r="W886">
        <v>2</v>
      </c>
      <c r="X886">
        <v>3</v>
      </c>
      <c r="Y886">
        <v>3</v>
      </c>
      <c r="Z886">
        <v>7</v>
      </c>
      <c r="AA886">
        <v>2</v>
      </c>
      <c r="AB886">
        <v>0</v>
      </c>
      <c r="AC886">
        <v>1</v>
      </c>
      <c r="AD886">
        <f>IF(Table13[[#This Row],[payment]]=1,1,0)</f>
        <v>1</v>
      </c>
      <c r="AE886">
        <f>IF(Table13[[#This Row],[payment]]=2,1,0)</f>
        <v>0</v>
      </c>
      <c r="AF886">
        <f>IF(Table13[[#This Row],[payment]]=3,1,0)</f>
        <v>0</v>
      </c>
      <c r="AG886">
        <v>5</v>
      </c>
      <c r="AH886">
        <f>IF(Table13[[#This Row],[method_payment]]=1,1,0)</f>
        <v>0</v>
      </c>
      <c r="AI886">
        <f>IF(Table13[[#This Row],[method_payment]]=2,1,0)</f>
        <v>0</v>
      </c>
      <c r="AJ886">
        <f>IF(Table13[[#This Row],[method_payment]]=3,1,0)</f>
        <v>0</v>
      </c>
      <c r="AK886">
        <f>IF(Table13[[#This Row],[method_payment]]=5,1,0)</f>
        <v>1</v>
      </c>
      <c r="AL886">
        <f>IF(Table13[[#This Row],[method_payment]]=6,1,0)</f>
        <v>0</v>
      </c>
      <c r="AM886" t="s">
        <v>16</v>
      </c>
      <c r="AN886" t="s">
        <v>16</v>
      </c>
      <c r="AO886">
        <v>1</v>
      </c>
      <c r="AP886" s="2">
        <v>115.25</v>
      </c>
      <c r="AQ886" s="3">
        <f>IF(AND(Table13[[#This Row],[Average_amount_spent_per_visit_last_3_months]]&gt;=1,Table13[[#This Row],[Average_amount_spent_per_visit_last_3_months]]&lt;=999),1,0)</f>
        <v>1</v>
      </c>
      <c r="AR886" s="3">
        <f>IF(AND(Table13[[#This Row],[Average_amount_spent_per_visit_last_3_months]]&gt;=1000,Table13[[#This Row],[Average_amount_spent_per_visit_last_3_months]]&lt;=6700),1,0)</f>
        <v>0</v>
      </c>
      <c r="AS886">
        <v>1</v>
      </c>
      <c r="AT886">
        <v>28</v>
      </c>
      <c r="AU886">
        <f>IF(AND(Table13[[#This Row],[Age]]&gt;=18,Table13[[#This Row],[Age]]&lt;=25),1,0)</f>
        <v>0</v>
      </c>
      <c r="AV886">
        <f>IF(AND(Table13[[#This Row],[Age]]&gt;=26,Table13[[#This Row],[Age]]&lt;=35),1,0)</f>
        <v>1</v>
      </c>
      <c r="AW886">
        <f>IF(AND(Table13[[#This Row],[Age]]&gt;=36,Table13[[#This Row],[Age]]&lt;=45),1,0)</f>
        <v>0</v>
      </c>
      <c r="AX886">
        <f>IF(AND(Table13[[#This Row],[Age]]&gt;=46,Table13[[#This Row],[Age]]&lt;=55),1,0)</f>
        <v>0</v>
      </c>
      <c r="AY886">
        <f>IF(AND(Table13[[#This Row],[Age]]&gt;=56,Table13[[#This Row],[Age]]&lt;=67),1,0)</f>
        <v>0</v>
      </c>
      <c r="AZ886" t="s">
        <v>25</v>
      </c>
      <c r="BA886">
        <f>IF(Table13[[#This Row],[Marital Status]]="Married",1,0)</f>
        <v>1</v>
      </c>
      <c r="BB886">
        <f>IF(Table13[[#This Row],[Marital Status]]="Single",1,0)</f>
        <v>0</v>
      </c>
      <c r="BC886" t="s">
        <v>28</v>
      </c>
      <c r="BD886">
        <f>IF(Table13[[#This Row],[gender]]="Male",1,0)</f>
        <v>0</v>
      </c>
      <c r="BE886">
        <f>IF(Table13[[#This Row],[gender]]="Female",1,0)</f>
        <v>1</v>
      </c>
      <c r="BF886" t="s">
        <v>20</v>
      </c>
      <c r="BG886">
        <f>IF(Table13[[#This Row],[Highest level of Education]]="Did not attend school",1,0)</f>
        <v>0</v>
      </c>
      <c r="BH886">
        <f>IF(Table13[[#This Row],[Highest level of Education]]="K12 completed",1,0)</f>
        <v>0</v>
      </c>
      <c r="BI886">
        <f>IF(Table13[[#This Row],[Highest level of Education]]="High School Completed",1,0)</f>
        <v>1</v>
      </c>
      <c r="BJ886">
        <f>IF(Table13[[#This Row],[Highest level of Education]]="Technical Diploma/Partially completed College",1,0)</f>
        <v>0</v>
      </c>
      <c r="BK886">
        <f>IF(Table13[[#This Row],[Highest level of Education]]="University/College Degree",1,0)</f>
        <v>0</v>
      </c>
      <c r="BL886">
        <f>IF(Table13[[#This Row],[Highest level of Education]]="Post-graduate education",1,0)</f>
        <v>0</v>
      </c>
      <c r="BM886">
        <v>3</v>
      </c>
      <c r="BN886">
        <v>3</v>
      </c>
      <c r="BO886" t="s">
        <v>1</v>
      </c>
      <c r="BP886">
        <f>IF(Table13[[#This Row],[Monthly_Income 1_5500 2_8000 3_11000 4_15000 5_20000 6_27000 7_35000 8_5000 9_51000 98_0]]=1,1,0)</f>
        <v>0</v>
      </c>
      <c r="BQ886">
        <f>IF(Table13[[#This Row],[Monthly_Income 1_5500 2_8000 3_11000 4_15000 5_20000 6_27000 7_35000 8_5000 9_51000 98_0]]=2,1,0)</f>
        <v>0</v>
      </c>
      <c r="BR886">
        <f>IF(Table13[[#This Row],[Monthly_Income 1_5500 2_8000 3_11000 4_15000 5_20000 6_27000 7_35000 8_5000 9_51000 98_0]]=3,1,0)</f>
        <v>0</v>
      </c>
      <c r="BS886">
        <f>IF(Table13[[#This Row],[Monthly_Income 1_5500 2_8000 3_11000 4_15000 5_20000 6_27000 7_35000 8_5000 9_51000 98_0]]=4,1,0)</f>
        <v>0</v>
      </c>
      <c r="BT886">
        <f>IF(Table13[[#This Row],[Monthly_Income 1_5500 2_8000 3_11000 4_15000 5_20000 6_27000 7_35000 8_5000 9_51000 98_0]]=5,1,0)</f>
        <v>0</v>
      </c>
      <c r="BU886">
        <f>IF(Table13[[#This Row],[Monthly_Income 1_5500 2_8000 3_11000 4_15000 5_20000 6_27000 7_35000 8_5000 9_51000 98_0]]=6,1,0)</f>
        <v>0</v>
      </c>
      <c r="BV886">
        <f>IF(Table13[[#This Row],[Monthly_Income 1_5500 2_8000 3_11000 4_15000 5_20000 6_27000 7_35000 8_5000 9_51000 98_0]]=7,1,0)</f>
        <v>0</v>
      </c>
      <c r="BW886">
        <f>IF(Table13[[#This Row],[Monthly_Income 1_5500 2_8000 3_11000 4_15000 5_20000 6_27000 7_35000 8_5000 9_51000 98_0]]=8,1,0)</f>
        <v>0</v>
      </c>
      <c r="BX886">
        <f>IF(Table13[[#This Row],[Monthly_Income 1_5500 2_8000 3_11000 4_15000 5_20000 6_27000 7_35000 8_5000 9_51000 98_0]]=9,1,0)</f>
        <v>0</v>
      </c>
      <c r="BY886">
        <f>IF(Table13[[#This Row],[Monthly_Income 1_5500 2_8000 3_11000 4_15000 5_20000 6_27000 7_35000 8_5000 9_51000 98_0]]=98,1,0)</f>
        <v>0</v>
      </c>
      <c r="BZ886">
        <v>3</v>
      </c>
      <c r="CA886">
        <f>IF(Table13[[#This Row],[Monthly_Household_Income]]=1,1,0)</f>
        <v>0</v>
      </c>
      <c r="CB886">
        <f>IF(Table13[[#This Row],[Monthly_Household_Income]]=2,1,0)</f>
        <v>0</v>
      </c>
      <c r="CC886">
        <f>IF(Table13[[#This Row],[Monthly_Household_Income]]=3,1,0)</f>
        <v>1</v>
      </c>
      <c r="CD886">
        <f>IF(Table13[[#This Row],[Monthly_Household_Income]]=4,1,0)</f>
        <v>0</v>
      </c>
      <c r="CE886">
        <f>IF(Table13[[#This Row],[Monthly_Household_Income]]=5,1,0)</f>
        <v>0</v>
      </c>
      <c r="CF886">
        <f>IF(Table13[[#This Row],[Monthly_Household_Income]]=6,1,0)</f>
        <v>0</v>
      </c>
      <c r="CG886">
        <f>IF(Table13[[#This Row],[Monthly_Household_Income]]=7,1,0)</f>
        <v>0</v>
      </c>
      <c r="CH886">
        <f>IF(Table13[[#This Row],[Monthly_Household_Income]]=8,1,0)</f>
        <v>0</v>
      </c>
      <c r="CI886">
        <f>IF(Table13[[#This Row],[Monthly_Household_Income]]=9,1,0)</f>
        <v>0</v>
      </c>
      <c r="CJ886">
        <f>IF(Table13[[#This Row],[Monthly_Household_Income]]=98,1,0)</f>
        <v>0</v>
      </c>
    </row>
    <row r="887" spans="1:88">
      <c r="A887">
        <v>3176</v>
      </c>
      <c r="B887" s="1">
        <v>43161</v>
      </c>
      <c r="C887" t="s">
        <v>2</v>
      </c>
      <c r="D887">
        <v>8</v>
      </c>
      <c r="E887">
        <v>8</v>
      </c>
      <c r="F887">
        <v>7</v>
      </c>
      <c r="G887">
        <v>7</v>
      </c>
      <c r="H887">
        <v>8</v>
      </c>
      <c r="I887">
        <v>7</v>
      </c>
      <c r="J887" t="s">
        <v>15</v>
      </c>
      <c r="K887">
        <v>8</v>
      </c>
      <c r="L887">
        <v>7</v>
      </c>
      <c r="M887">
        <v>9</v>
      </c>
      <c r="N887">
        <v>9</v>
      </c>
      <c r="O887">
        <v>8</v>
      </c>
      <c r="P887">
        <v>9</v>
      </c>
      <c r="Q887">
        <v>7</v>
      </c>
      <c r="R887">
        <v>8</v>
      </c>
      <c r="S887">
        <v>7</v>
      </c>
      <c r="T887">
        <v>9</v>
      </c>
      <c r="U887">
        <v>9</v>
      </c>
      <c r="V887">
        <v>8</v>
      </c>
      <c r="W887">
        <v>8</v>
      </c>
      <c r="X887">
        <v>7</v>
      </c>
      <c r="Y887">
        <v>9</v>
      </c>
      <c r="Z887">
        <v>9</v>
      </c>
      <c r="AA887">
        <v>8</v>
      </c>
      <c r="AB887">
        <v>8</v>
      </c>
      <c r="AC887">
        <v>2</v>
      </c>
      <c r="AD887">
        <f>IF(Table13[[#This Row],[payment]]=1,1,0)</f>
        <v>0</v>
      </c>
      <c r="AE887">
        <f>IF(Table13[[#This Row],[payment]]=2,1,0)</f>
        <v>1</v>
      </c>
      <c r="AF887">
        <f>IF(Table13[[#This Row],[payment]]=3,1,0)</f>
        <v>0</v>
      </c>
      <c r="AG887">
        <v>1</v>
      </c>
      <c r="AH887">
        <f>IF(Table13[[#This Row],[method_payment]]=1,1,0)</f>
        <v>1</v>
      </c>
      <c r="AI887">
        <f>IF(Table13[[#This Row],[method_payment]]=2,1,0)</f>
        <v>0</v>
      </c>
      <c r="AJ887">
        <f>IF(Table13[[#This Row],[method_payment]]=3,1,0)</f>
        <v>0</v>
      </c>
      <c r="AK887">
        <f>IF(Table13[[#This Row],[method_payment]]=5,1,0)</f>
        <v>0</v>
      </c>
      <c r="AL887">
        <f>IF(Table13[[#This Row],[method_payment]]=6,1,0)</f>
        <v>0</v>
      </c>
      <c r="AM887" t="s">
        <v>16</v>
      </c>
      <c r="AN887" t="s">
        <v>16</v>
      </c>
      <c r="AO887">
        <v>3</v>
      </c>
      <c r="AP887" s="2">
        <v>348.96</v>
      </c>
      <c r="AQ887" s="3">
        <f>IF(AND(Table13[[#This Row],[Average_amount_spent_per_visit_last_3_months]]&gt;=1,Table13[[#This Row],[Average_amount_spent_per_visit_last_3_months]]&lt;=999),1,0)</f>
        <v>1</v>
      </c>
      <c r="AR887" s="3">
        <f>IF(AND(Table13[[#This Row],[Average_amount_spent_per_visit_last_3_months]]&gt;=1000,Table13[[#This Row],[Average_amount_spent_per_visit_last_3_months]]&lt;=6700),1,0)</f>
        <v>0</v>
      </c>
      <c r="AS887">
        <v>3</v>
      </c>
      <c r="AT887">
        <v>31</v>
      </c>
      <c r="AU887">
        <f>IF(AND(Table13[[#This Row],[Age]]&gt;=18,Table13[[#This Row],[Age]]&lt;=25),1,0)</f>
        <v>0</v>
      </c>
      <c r="AV887">
        <f>IF(AND(Table13[[#This Row],[Age]]&gt;=26,Table13[[#This Row],[Age]]&lt;=35),1,0)</f>
        <v>1</v>
      </c>
      <c r="AW887">
        <f>IF(AND(Table13[[#This Row],[Age]]&gt;=36,Table13[[#This Row],[Age]]&lt;=45),1,0)</f>
        <v>0</v>
      </c>
      <c r="AX887">
        <f>IF(AND(Table13[[#This Row],[Age]]&gt;=46,Table13[[#This Row],[Age]]&lt;=55),1,0)</f>
        <v>0</v>
      </c>
      <c r="AY887">
        <f>IF(AND(Table13[[#This Row],[Age]]&gt;=56,Table13[[#This Row],[Age]]&lt;=67),1,0)</f>
        <v>0</v>
      </c>
      <c r="AZ887" t="s">
        <v>25</v>
      </c>
      <c r="BA887">
        <f>IF(Table13[[#This Row],[Marital Status]]="Married",1,0)</f>
        <v>1</v>
      </c>
      <c r="BB887">
        <f>IF(Table13[[#This Row],[Marital Status]]="Single",1,0)</f>
        <v>0</v>
      </c>
      <c r="BC887" t="s">
        <v>28</v>
      </c>
      <c r="BD887">
        <f>IF(Table13[[#This Row],[gender]]="Male",1,0)</f>
        <v>0</v>
      </c>
      <c r="BE887">
        <f>IF(Table13[[#This Row],[gender]]="Female",1,0)</f>
        <v>1</v>
      </c>
      <c r="BF887" t="s">
        <v>23</v>
      </c>
      <c r="BG887">
        <f>IF(Table13[[#This Row],[Highest level of Education]]="Did not attend school",1,0)</f>
        <v>0</v>
      </c>
      <c r="BH887">
        <f>IF(Table13[[#This Row],[Highest level of Education]]="K12 completed",1,0)</f>
        <v>0</v>
      </c>
      <c r="BI887">
        <f>IF(Table13[[#This Row],[Highest level of Education]]="High School Completed",1,0)</f>
        <v>0</v>
      </c>
      <c r="BJ887">
        <f>IF(Table13[[#This Row],[Highest level of Education]]="Technical Diploma/Partially completed College",1,0)</f>
        <v>1</v>
      </c>
      <c r="BK887">
        <f>IF(Table13[[#This Row],[Highest level of Education]]="University/College Degree",1,0)</f>
        <v>0</v>
      </c>
      <c r="BL887">
        <f>IF(Table13[[#This Row],[Highest level of Education]]="Post-graduate education",1,0)</f>
        <v>0</v>
      </c>
      <c r="BM887">
        <v>3</v>
      </c>
      <c r="BN887">
        <v>1</v>
      </c>
      <c r="BO887">
        <v>3</v>
      </c>
      <c r="BP887">
        <f>IF(Table13[[#This Row],[Monthly_Income 1_5500 2_8000 3_11000 4_15000 5_20000 6_27000 7_35000 8_5000 9_51000 98_0]]=1,1,0)</f>
        <v>0</v>
      </c>
      <c r="BQ887">
        <f>IF(Table13[[#This Row],[Monthly_Income 1_5500 2_8000 3_11000 4_15000 5_20000 6_27000 7_35000 8_5000 9_51000 98_0]]=2,1,0)</f>
        <v>0</v>
      </c>
      <c r="BR887">
        <f>IF(Table13[[#This Row],[Monthly_Income 1_5500 2_8000 3_11000 4_15000 5_20000 6_27000 7_35000 8_5000 9_51000 98_0]]=3,1,0)</f>
        <v>1</v>
      </c>
      <c r="BS887">
        <f>IF(Table13[[#This Row],[Monthly_Income 1_5500 2_8000 3_11000 4_15000 5_20000 6_27000 7_35000 8_5000 9_51000 98_0]]=4,1,0)</f>
        <v>0</v>
      </c>
      <c r="BT887">
        <f>IF(Table13[[#This Row],[Monthly_Income 1_5500 2_8000 3_11000 4_15000 5_20000 6_27000 7_35000 8_5000 9_51000 98_0]]=5,1,0)</f>
        <v>0</v>
      </c>
      <c r="BU887">
        <f>IF(Table13[[#This Row],[Monthly_Income 1_5500 2_8000 3_11000 4_15000 5_20000 6_27000 7_35000 8_5000 9_51000 98_0]]=6,1,0)</f>
        <v>0</v>
      </c>
      <c r="BV887">
        <f>IF(Table13[[#This Row],[Monthly_Income 1_5500 2_8000 3_11000 4_15000 5_20000 6_27000 7_35000 8_5000 9_51000 98_0]]=7,1,0)</f>
        <v>0</v>
      </c>
      <c r="BW887">
        <f>IF(Table13[[#This Row],[Monthly_Income 1_5500 2_8000 3_11000 4_15000 5_20000 6_27000 7_35000 8_5000 9_51000 98_0]]=8,1,0)</f>
        <v>0</v>
      </c>
      <c r="BX887">
        <f>IF(Table13[[#This Row],[Monthly_Income 1_5500 2_8000 3_11000 4_15000 5_20000 6_27000 7_35000 8_5000 9_51000 98_0]]=9,1,0)</f>
        <v>0</v>
      </c>
      <c r="BY887">
        <f>IF(Table13[[#This Row],[Monthly_Income 1_5500 2_8000 3_11000 4_15000 5_20000 6_27000 7_35000 8_5000 9_51000 98_0]]=98,1,0)</f>
        <v>0</v>
      </c>
      <c r="BZ887">
        <v>5</v>
      </c>
      <c r="CA887">
        <f>IF(Table13[[#This Row],[Monthly_Household_Income]]=1,1,0)</f>
        <v>0</v>
      </c>
      <c r="CB887">
        <f>IF(Table13[[#This Row],[Monthly_Household_Income]]=2,1,0)</f>
        <v>0</v>
      </c>
      <c r="CC887">
        <f>IF(Table13[[#This Row],[Monthly_Household_Income]]=3,1,0)</f>
        <v>0</v>
      </c>
      <c r="CD887">
        <f>IF(Table13[[#This Row],[Monthly_Household_Income]]=4,1,0)</f>
        <v>0</v>
      </c>
      <c r="CE887">
        <f>IF(Table13[[#This Row],[Monthly_Household_Income]]=5,1,0)</f>
        <v>1</v>
      </c>
      <c r="CF887">
        <f>IF(Table13[[#This Row],[Monthly_Household_Income]]=6,1,0)</f>
        <v>0</v>
      </c>
      <c r="CG887">
        <f>IF(Table13[[#This Row],[Monthly_Household_Income]]=7,1,0)</f>
        <v>0</v>
      </c>
      <c r="CH887">
        <f>IF(Table13[[#This Row],[Monthly_Household_Income]]=8,1,0)</f>
        <v>0</v>
      </c>
      <c r="CI887">
        <f>IF(Table13[[#This Row],[Monthly_Household_Income]]=9,1,0)</f>
        <v>0</v>
      </c>
      <c r="CJ887">
        <f>IF(Table13[[#This Row],[Monthly_Household_Income]]=98,1,0)</f>
        <v>0</v>
      </c>
    </row>
    <row r="888" spans="1:88">
      <c r="A888">
        <v>3177</v>
      </c>
      <c r="B888" s="1">
        <v>43253</v>
      </c>
      <c r="C888" t="s">
        <v>7</v>
      </c>
      <c r="D888">
        <v>9</v>
      </c>
      <c r="E888">
        <v>9</v>
      </c>
      <c r="F888">
        <v>10</v>
      </c>
      <c r="G888">
        <v>9</v>
      </c>
      <c r="H888">
        <v>9</v>
      </c>
      <c r="I888">
        <v>10</v>
      </c>
      <c r="J888" t="s">
        <v>16</v>
      </c>
      <c r="K888">
        <v>8</v>
      </c>
      <c r="L888">
        <v>8</v>
      </c>
      <c r="M888">
        <v>10</v>
      </c>
      <c r="N888">
        <v>8</v>
      </c>
      <c r="O888">
        <v>8</v>
      </c>
      <c r="P888">
        <v>10</v>
      </c>
      <c r="Q888">
        <v>9</v>
      </c>
      <c r="R888">
        <v>9</v>
      </c>
      <c r="S888">
        <v>9</v>
      </c>
      <c r="T888">
        <v>10</v>
      </c>
      <c r="U888">
        <v>10</v>
      </c>
      <c r="V888">
        <v>9</v>
      </c>
      <c r="W888">
        <v>9</v>
      </c>
      <c r="X888">
        <v>10</v>
      </c>
      <c r="Y888">
        <v>9</v>
      </c>
      <c r="Z888">
        <v>8</v>
      </c>
      <c r="AA888">
        <v>0</v>
      </c>
      <c r="AB888">
        <v>10</v>
      </c>
      <c r="AC888">
        <v>2</v>
      </c>
      <c r="AD888">
        <f>IF(Table13[[#This Row],[payment]]=1,1,0)</f>
        <v>0</v>
      </c>
      <c r="AE888">
        <f>IF(Table13[[#This Row],[payment]]=2,1,0)</f>
        <v>1</v>
      </c>
      <c r="AF888">
        <f>IF(Table13[[#This Row],[payment]]=3,1,0)</f>
        <v>0</v>
      </c>
      <c r="AG888">
        <v>6</v>
      </c>
      <c r="AH888">
        <f>IF(Table13[[#This Row],[method_payment]]=1,1,0)</f>
        <v>0</v>
      </c>
      <c r="AI888">
        <f>IF(Table13[[#This Row],[method_payment]]=2,1,0)</f>
        <v>0</v>
      </c>
      <c r="AJ888">
        <f>IF(Table13[[#This Row],[method_payment]]=3,1,0)</f>
        <v>0</v>
      </c>
      <c r="AK888">
        <f>IF(Table13[[#This Row],[method_payment]]=5,1,0)</f>
        <v>0</v>
      </c>
      <c r="AL888">
        <f>IF(Table13[[#This Row],[method_payment]]=6,1,0)</f>
        <v>1</v>
      </c>
      <c r="AM888" t="s">
        <v>16</v>
      </c>
      <c r="AN888" t="s">
        <v>15</v>
      </c>
      <c r="AO888">
        <v>5</v>
      </c>
      <c r="AP888" s="2">
        <v>807.52</v>
      </c>
      <c r="AQ888" s="3">
        <f>IF(AND(Table13[[#This Row],[Average_amount_spent_per_visit_last_3_months]]&gt;=1,Table13[[#This Row],[Average_amount_spent_per_visit_last_3_months]]&lt;=999),1,0)</f>
        <v>1</v>
      </c>
      <c r="AR888" s="3">
        <f>IF(AND(Table13[[#This Row],[Average_amount_spent_per_visit_last_3_months]]&gt;=1000,Table13[[#This Row],[Average_amount_spent_per_visit_last_3_months]]&lt;=6700),1,0)</f>
        <v>0</v>
      </c>
      <c r="AS888">
        <v>3</v>
      </c>
      <c r="AT888">
        <v>30</v>
      </c>
      <c r="AU888">
        <f>IF(AND(Table13[[#This Row],[Age]]&gt;=18,Table13[[#This Row],[Age]]&lt;=25),1,0)</f>
        <v>0</v>
      </c>
      <c r="AV888">
        <f>IF(AND(Table13[[#This Row],[Age]]&gt;=26,Table13[[#This Row],[Age]]&lt;=35),1,0)</f>
        <v>1</v>
      </c>
      <c r="AW888">
        <f>IF(AND(Table13[[#This Row],[Age]]&gt;=36,Table13[[#This Row],[Age]]&lt;=45),1,0)</f>
        <v>0</v>
      </c>
      <c r="AX888">
        <f>IF(AND(Table13[[#This Row],[Age]]&gt;=46,Table13[[#This Row],[Age]]&lt;=55),1,0)</f>
        <v>0</v>
      </c>
      <c r="AY888">
        <f>IF(AND(Table13[[#This Row],[Age]]&gt;=56,Table13[[#This Row],[Age]]&lt;=67),1,0)</f>
        <v>0</v>
      </c>
      <c r="AZ888" t="s">
        <v>24</v>
      </c>
      <c r="BA888">
        <f>IF(Table13[[#This Row],[Marital Status]]="Married",1,0)</f>
        <v>0</v>
      </c>
      <c r="BB888">
        <f>IF(Table13[[#This Row],[Marital Status]]="Single",1,0)</f>
        <v>1</v>
      </c>
      <c r="BC888" t="s">
        <v>27</v>
      </c>
      <c r="BD888">
        <f>IF(Table13[[#This Row],[gender]]="Male",1,0)</f>
        <v>1</v>
      </c>
      <c r="BE888">
        <f>IF(Table13[[#This Row],[gender]]="Female",1,0)</f>
        <v>0</v>
      </c>
      <c r="BF888" t="s">
        <v>19</v>
      </c>
      <c r="BG888">
        <f>IF(Table13[[#This Row],[Highest level of Education]]="Did not attend school",1,0)</f>
        <v>0</v>
      </c>
      <c r="BH888">
        <f>IF(Table13[[#This Row],[Highest level of Education]]="K12 completed",1,0)</f>
        <v>0</v>
      </c>
      <c r="BI888">
        <f>IF(Table13[[#This Row],[Highest level of Education]]="High School Completed",1,0)</f>
        <v>0</v>
      </c>
      <c r="BJ888">
        <f>IF(Table13[[#This Row],[Highest level of Education]]="Technical Diploma/Partially completed College",1,0)</f>
        <v>0</v>
      </c>
      <c r="BK888">
        <f>IF(Table13[[#This Row],[Highest level of Education]]="University/College Degree",1,0)</f>
        <v>1</v>
      </c>
      <c r="BL888">
        <f>IF(Table13[[#This Row],[Highest level of Education]]="Post-graduate education",1,0)</f>
        <v>0</v>
      </c>
      <c r="BM888">
        <v>0</v>
      </c>
      <c r="BN888">
        <v>1</v>
      </c>
      <c r="BO888">
        <v>3</v>
      </c>
      <c r="BP888">
        <f>IF(Table13[[#This Row],[Monthly_Income 1_5500 2_8000 3_11000 4_15000 5_20000 6_27000 7_35000 8_5000 9_51000 98_0]]=1,1,0)</f>
        <v>0</v>
      </c>
      <c r="BQ888">
        <f>IF(Table13[[#This Row],[Monthly_Income 1_5500 2_8000 3_11000 4_15000 5_20000 6_27000 7_35000 8_5000 9_51000 98_0]]=2,1,0)</f>
        <v>0</v>
      </c>
      <c r="BR888">
        <f>IF(Table13[[#This Row],[Monthly_Income 1_5500 2_8000 3_11000 4_15000 5_20000 6_27000 7_35000 8_5000 9_51000 98_0]]=3,1,0)</f>
        <v>1</v>
      </c>
      <c r="BS888">
        <f>IF(Table13[[#This Row],[Monthly_Income 1_5500 2_8000 3_11000 4_15000 5_20000 6_27000 7_35000 8_5000 9_51000 98_0]]=4,1,0)</f>
        <v>0</v>
      </c>
      <c r="BT888">
        <f>IF(Table13[[#This Row],[Monthly_Income 1_5500 2_8000 3_11000 4_15000 5_20000 6_27000 7_35000 8_5000 9_51000 98_0]]=5,1,0)</f>
        <v>0</v>
      </c>
      <c r="BU888">
        <f>IF(Table13[[#This Row],[Monthly_Income 1_5500 2_8000 3_11000 4_15000 5_20000 6_27000 7_35000 8_5000 9_51000 98_0]]=6,1,0)</f>
        <v>0</v>
      </c>
      <c r="BV888">
        <f>IF(Table13[[#This Row],[Monthly_Income 1_5500 2_8000 3_11000 4_15000 5_20000 6_27000 7_35000 8_5000 9_51000 98_0]]=7,1,0)</f>
        <v>0</v>
      </c>
      <c r="BW888">
        <f>IF(Table13[[#This Row],[Monthly_Income 1_5500 2_8000 3_11000 4_15000 5_20000 6_27000 7_35000 8_5000 9_51000 98_0]]=8,1,0)</f>
        <v>0</v>
      </c>
      <c r="BX888">
        <f>IF(Table13[[#This Row],[Monthly_Income 1_5500 2_8000 3_11000 4_15000 5_20000 6_27000 7_35000 8_5000 9_51000 98_0]]=9,1,0)</f>
        <v>0</v>
      </c>
      <c r="BY888">
        <f>IF(Table13[[#This Row],[Monthly_Income 1_5500 2_8000 3_11000 4_15000 5_20000 6_27000 7_35000 8_5000 9_51000 98_0]]=98,1,0)</f>
        <v>0</v>
      </c>
      <c r="BZ888">
        <v>97</v>
      </c>
      <c r="CA888">
        <f>IF(Table13[[#This Row],[Monthly_Household_Income]]=1,1,0)</f>
        <v>0</v>
      </c>
      <c r="CB888">
        <f>IF(Table13[[#This Row],[Monthly_Household_Income]]=2,1,0)</f>
        <v>0</v>
      </c>
      <c r="CC888">
        <f>IF(Table13[[#This Row],[Monthly_Household_Income]]=3,1,0)</f>
        <v>0</v>
      </c>
      <c r="CD888">
        <f>IF(Table13[[#This Row],[Monthly_Household_Income]]=4,1,0)</f>
        <v>0</v>
      </c>
      <c r="CE888">
        <f>IF(Table13[[#This Row],[Monthly_Household_Income]]=5,1,0)</f>
        <v>0</v>
      </c>
      <c r="CF888">
        <f>IF(Table13[[#This Row],[Monthly_Household_Income]]=6,1,0)</f>
        <v>0</v>
      </c>
      <c r="CG888">
        <f>IF(Table13[[#This Row],[Monthly_Household_Income]]=7,1,0)</f>
        <v>0</v>
      </c>
      <c r="CH888">
        <f>IF(Table13[[#This Row],[Monthly_Household_Income]]=8,1,0)</f>
        <v>0</v>
      </c>
      <c r="CI888">
        <f>IF(Table13[[#This Row],[Monthly_Household_Income]]=9,1,0)</f>
        <v>0</v>
      </c>
      <c r="CJ888">
        <f>IF(Table13[[#This Row],[Monthly_Household_Income]]=98,1,0)</f>
        <v>0</v>
      </c>
    </row>
    <row r="889" spans="1:88">
      <c r="A889">
        <v>3186</v>
      </c>
      <c r="B889" s="1">
        <v>43162</v>
      </c>
      <c r="C889" t="s">
        <v>2</v>
      </c>
      <c r="D889">
        <v>8</v>
      </c>
      <c r="E889">
        <v>8</v>
      </c>
      <c r="F889">
        <v>10</v>
      </c>
      <c r="G889">
        <v>8</v>
      </c>
      <c r="H889">
        <v>6</v>
      </c>
      <c r="I889">
        <v>6</v>
      </c>
      <c r="J889" t="s">
        <v>15</v>
      </c>
      <c r="K889">
        <v>6</v>
      </c>
      <c r="L889">
        <v>7</v>
      </c>
      <c r="M889">
        <v>7</v>
      </c>
      <c r="N889">
        <v>9</v>
      </c>
      <c r="O889">
        <v>8</v>
      </c>
      <c r="P889">
        <v>6</v>
      </c>
      <c r="Q889">
        <v>6</v>
      </c>
      <c r="R889">
        <v>7</v>
      </c>
      <c r="S889">
        <v>9</v>
      </c>
      <c r="T889">
        <v>8</v>
      </c>
      <c r="U889">
        <v>9</v>
      </c>
      <c r="V889">
        <v>7</v>
      </c>
      <c r="W889">
        <v>7</v>
      </c>
      <c r="X889">
        <v>7</v>
      </c>
      <c r="Y889">
        <v>8</v>
      </c>
      <c r="Z889">
        <v>8</v>
      </c>
      <c r="AA889">
        <v>7</v>
      </c>
      <c r="AB889">
        <v>7</v>
      </c>
      <c r="AC889">
        <v>2</v>
      </c>
      <c r="AD889">
        <f>IF(Table13[[#This Row],[payment]]=1,1,0)</f>
        <v>0</v>
      </c>
      <c r="AE889">
        <f>IF(Table13[[#This Row],[payment]]=2,1,0)</f>
        <v>1</v>
      </c>
      <c r="AF889">
        <f>IF(Table13[[#This Row],[payment]]=3,1,0)</f>
        <v>0</v>
      </c>
      <c r="AG889">
        <v>1</v>
      </c>
      <c r="AH889">
        <f>IF(Table13[[#This Row],[method_payment]]=1,1,0)</f>
        <v>1</v>
      </c>
      <c r="AI889">
        <f>IF(Table13[[#This Row],[method_payment]]=2,1,0)</f>
        <v>0</v>
      </c>
      <c r="AJ889">
        <f>IF(Table13[[#This Row],[method_payment]]=3,1,0)</f>
        <v>0</v>
      </c>
      <c r="AK889">
        <f>IF(Table13[[#This Row],[method_payment]]=5,1,0)</f>
        <v>0</v>
      </c>
      <c r="AL889">
        <f>IF(Table13[[#This Row],[method_payment]]=6,1,0)</f>
        <v>0</v>
      </c>
      <c r="AM889" t="s">
        <v>15</v>
      </c>
      <c r="AN889" t="s">
        <v>15</v>
      </c>
      <c r="AO889">
        <v>2</v>
      </c>
      <c r="AP889" s="2">
        <v>209.89</v>
      </c>
      <c r="AQ889" s="3">
        <f>IF(AND(Table13[[#This Row],[Average_amount_spent_per_visit_last_3_months]]&gt;=1,Table13[[#This Row],[Average_amount_spent_per_visit_last_3_months]]&lt;=999),1,0)</f>
        <v>1</v>
      </c>
      <c r="AR889" s="3">
        <f>IF(AND(Table13[[#This Row],[Average_amount_spent_per_visit_last_3_months]]&gt;=1000,Table13[[#This Row],[Average_amount_spent_per_visit_last_3_months]]&lt;=6700),1,0)</f>
        <v>0</v>
      </c>
      <c r="AS889">
        <v>1</v>
      </c>
      <c r="AT889">
        <v>28</v>
      </c>
      <c r="AU889">
        <f>IF(AND(Table13[[#This Row],[Age]]&gt;=18,Table13[[#This Row],[Age]]&lt;=25),1,0)</f>
        <v>0</v>
      </c>
      <c r="AV889">
        <f>IF(AND(Table13[[#This Row],[Age]]&gt;=26,Table13[[#This Row],[Age]]&lt;=35),1,0)</f>
        <v>1</v>
      </c>
      <c r="AW889">
        <f>IF(AND(Table13[[#This Row],[Age]]&gt;=36,Table13[[#This Row],[Age]]&lt;=45),1,0)</f>
        <v>0</v>
      </c>
      <c r="AX889">
        <f>IF(AND(Table13[[#This Row],[Age]]&gt;=46,Table13[[#This Row],[Age]]&lt;=55),1,0)</f>
        <v>0</v>
      </c>
      <c r="AY889">
        <f>IF(AND(Table13[[#This Row],[Age]]&gt;=56,Table13[[#This Row],[Age]]&lt;=67),1,0)</f>
        <v>0</v>
      </c>
      <c r="AZ889" t="s">
        <v>24</v>
      </c>
      <c r="BA889">
        <f>IF(Table13[[#This Row],[Marital Status]]="Married",1,0)</f>
        <v>0</v>
      </c>
      <c r="BB889">
        <f>IF(Table13[[#This Row],[Marital Status]]="Single",1,0)</f>
        <v>1</v>
      </c>
      <c r="BC889" t="s">
        <v>27</v>
      </c>
      <c r="BD889">
        <f>IF(Table13[[#This Row],[gender]]="Male",1,0)</f>
        <v>1</v>
      </c>
      <c r="BE889">
        <f>IF(Table13[[#This Row],[gender]]="Female",1,0)</f>
        <v>0</v>
      </c>
      <c r="BF889" t="s">
        <v>20</v>
      </c>
      <c r="BG889">
        <f>IF(Table13[[#This Row],[Highest level of Education]]="Did not attend school",1,0)</f>
        <v>0</v>
      </c>
      <c r="BH889">
        <f>IF(Table13[[#This Row],[Highest level of Education]]="K12 completed",1,0)</f>
        <v>0</v>
      </c>
      <c r="BI889">
        <f>IF(Table13[[#This Row],[Highest level of Education]]="High School Completed",1,0)</f>
        <v>1</v>
      </c>
      <c r="BJ889">
        <f>IF(Table13[[#This Row],[Highest level of Education]]="Technical Diploma/Partially completed College",1,0)</f>
        <v>0</v>
      </c>
      <c r="BK889">
        <f>IF(Table13[[#This Row],[Highest level of Education]]="University/College Degree",1,0)</f>
        <v>0</v>
      </c>
      <c r="BL889">
        <f>IF(Table13[[#This Row],[Highest level of Education]]="Post-graduate education",1,0)</f>
        <v>0</v>
      </c>
      <c r="BM889">
        <v>0</v>
      </c>
      <c r="BN889">
        <v>1</v>
      </c>
      <c r="BO889">
        <v>3</v>
      </c>
      <c r="BP889">
        <f>IF(Table13[[#This Row],[Monthly_Income 1_5500 2_8000 3_11000 4_15000 5_20000 6_27000 7_35000 8_5000 9_51000 98_0]]=1,1,0)</f>
        <v>0</v>
      </c>
      <c r="BQ889">
        <f>IF(Table13[[#This Row],[Monthly_Income 1_5500 2_8000 3_11000 4_15000 5_20000 6_27000 7_35000 8_5000 9_51000 98_0]]=2,1,0)</f>
        <v>0</v>
      </c>
      <c r="BR889">
        <f>IF(Table13[[#This Row],[Monthly_Income 1_5500 2_8000 3_11000 4_15000 5_20000 6_27000 7_35000 8_5000 9_51000 98_0]]=3,1,0)</f>
        <v>1</v>
      </c>
      <c r="BS889">
        <f>IF(Table13[[#This Row],[Monthly_Income 1_5500 2_8000 3_11000 4_15000 5_20000 6_27000 7_35000 8_5000 9_51000 98_0]]=4,1,0)</f>
        <v>0</v>
      </c>
      <c r="BT889">
        <f>IF(Table13[[#This Row],[Monthly_Income 1_5500 2_8000 3_11000 4_15000 5_20000 6_27000 7_35000 8_5000 9_51000 98_0]]=5,1,0)</f>
        <v>0</v>
      </c>
      <c r="BU889">
        <f>IF(Table13[[#This Row],[Monthly_Income 1_5500 2_8000 3_11000 4_15000 5_20000 6_27000 7_35000 8_5000 9_51000 98_0]]=6,1,0)</f>
        <v>0</v>
      </c>
      <c r="BV889">
        <f>IF(Table13[[#This Row],[Monthly_Income 1_5500 2_8000 3_11000 4_15000 5_20000 6_27000 7_35000 8_5000 9_51000 98_0]]=7,1,0)</f>
        <v>0</v>
      </c>
      <c r="BW889">
        <f>IF(Table13[[#This Row],[Monthly_Income 1_5500 2_8000 3_11000 4_15000 5_20000 6_27000 7_35000 8_5000 9_51000 98_0]]=8,1,0)</f>
        <v>0</v>
      </c>
      <c r="BX889">
        <f>IF(Table13[[#This Row],[Monthly_Income 1_5500 2_8000 3_11000 4_15000 5_20000 6_27000 7_35000 8_5000 9_51000 98_0]]=9,1,0)</f>
        <v>0</v>
      </c>
      <c r="BY889">
        <f>IF(Table13[[#This Row],[Monthly_Income 1_5500 2_8000 3_11000 4_15000 5_20000 6_27000 7_35000 8_5000 9_51000 98_0]]=98,1,0)</f>
        <v>0</v>
      </c>
      <c r="BZ889">
        <v>3</v>
      </c>
      <c r="CA889">
        <f>IF(Table13[[#This Row],[Monthly_Household_Income]]=1,1,0)</f>
        <v>0</v>
      </c>
      <c r="CB889">
        <f>IF(Table13[[#This Row],[Monthly_Household_Income]]=2,1,0)</f>
        <v>0</v>
      </c>
      <c r="CC889">
        <f>IF(Table13[[#This Row],[Monthly_Household_Income]]=3,1,0)</f>
        <v>1</v>
      </c>
      <c r="CD889">
        <f>IF(Table13[[#This Row],[Monthly_Household_Income]]=4,1,0)</f>
        <v>0</v>
      </c>
      <c r="CE889">
        <f>IF(Table13[[#This Row],[Monthly_Household_Income]]=5,1,0)</f>
        <v>0</v>
      </c>
      <c r="CF889">
        <f>IF(Table13[[#This Row],[Monthly_Household_Income]]=6,1,0)</f>
        <v>0</v>
      </c>
      <c r="CG889">
        <f>IF(Table13[[#This Row],[Monthly_Household_Income]]=7,1,0)</f>
        <v>0</v>
      </c>
      <c r="CH889">
        <f>IF(Table13[[#This Row],[Monthly_Household_Income]]=8,1,0)</f>
        <v>0</v>
      </c>
      <c r="CI889">
        <f>IF(Table13[[#This Row],[Monthly_Household_Income]]=9,1,0)</f>
        <v>0</v>
      </c>
      <c r="CJ889">
        <f>IF(Table13[[#This Row],[Monthly_Household_Income]]=98,1,0)</f>
        <v>0</v>
      </c>
    </row>
    <row r="890" spans="1:88">
      <c r="A890">
        <v>3188</v>
      </c>
      <c r="B890" s="1">
        <v>43251</v>
      </c>
      <c r="C890" t="s">
        <v>2</v>
      </c>
      <c r="D890">
        <v>9</v>
      </c>
      <c r="E890">
        <v>8</v>
      </c>
      <c r="F890">
        <v>9</v>
      </c>
      <c r="G890">
        <v>9</v>
      </c>
      <c r="H890">
        <v>10</v>
      </c>
      <c r="I890">
        <v>9</v>
      </c>
      <c r="J890" t="s">
        <v>15</v>
      </c>
      <c r="K890">
        <v>8</v>
      </c>
      <c r="L890">
        <v>8</v>
      </c>
      <c r="M890">
        <v>10</v>
      </c>
      <c r="N890">
        <v>8</v>
      </c>
      <c r="O890">
        <v>10</v>
      </c>
      <c r="P890">
        <v>9</v>
      </c>
      <c r="Q890">
        <v>9</v>
      </c>
      <c r="R890">
        <v>10</v>
      </c>
      <c r="S890">
        <v>8</v>
      </c>
      <c r="T890">
        <v>10</v>
      </c>
      <c r="U890">
        <v>8</v>
      </c>
      <c r="V890">
        <v>9</v>
      </c>
      <c r="W890">
        <v>9</v>
      </c>
      <c r="X890">
        <v>10</v>
      </c>
      <c r="Y890">
        <v>10</v>
      </c>
      <c r="Z890">
        <v>8</v>
      </c>
      <c r="AA890">
        <v>8</v>
      </c>
      <c r="AB890">
        <v>9</v>
      </c>
      <c r="AC890">
        <v>2</v>
      </c>
      <c r="AD890">
        <f>IF(Table13[[#This Row],[payment]]=1,1,0)</f>
        <v>0</v>
      </c>
      <c r="AE890">
        <f>IF(Table13[[#This Row],[payment]]=2,1,0)</f>
        <v>1</v>
      </c>
      <c r="AF890">
        <f>IF(Table13[[#This Row],[payment]]=3,1,0)</f>
        <v>0</v>
      </c>
      <c r="AG890">
        <v>1</v>
      </c>
      <c r="AH890">
        <f>IF(Table13[[#This Row],[method_payment]]=1,1,0)</f>
        <v>1</v>
      </c>
      <c r="AI890">
        <f>IF(Table13[[#This Row],[method_payment]]=2,1,0)</f>
        <v>0</v>
      </c>
      <c r="AJ890">
        <f>IF(Table13[[#This Row],[method_payment]]=3,1,0)</f>
        <v>0</v>
      </c>
      <c r="AK890">
        <f>IF(Table13[[#This Row],[method_payment]]=5,1,0)</f>
        <v>0</v>
      </c>
      <c r="AL890">
        <f>IF(Table13[[#This Row],[method_payment]]=6,1,0)</f>
        <v>0</v>
      </c>
      <c r="AM890" t="s">
        <v>16</v>
      </c>
      <c r="AN890" t="s">
        <v>16</v>
      </c>
      <c r="AO890">
        <v>4</v>
      </c>
      <c r="AP890" s="2">
        <v>142.47</v>
      </c>
      <c r="AQ890" s="3">
        <f>IF(AND(Table13[[#This Row],[Average_amount_spent_per_visit_last_3_months]]&gt;=1,Table13[[#This Row],[Average_amount_spent_per_visit_last_3_months]]&lt;=999),1,0)</f>
        <v>1</v>
      </c>
      <c r="AR890" s="3">
        <f>IF(AND(Table13[[#This Row],[Average_amount_spent_per_visit_last_3_months]]&gt;=1000,Table13[[#This Row],[Average_amount_spent_per_visit_last_3_months]]&lt;=6700),1,0)</f>
        <v>0</v>
      </c>
      <c r="AS890">
        <v>3</v>
      </c>
      <c r="AT890">
        <v>32</v>
      </c>
      <c r="AU890">
        <f>IF(AND(Table13[[#This Row],[Age]]&gt;=18,Table13[[#This Row],[Age]]&lt;=25),1,0)</f>
        <v>0</v>
      </c>
      <c r="AV890">
        <f>IF(AND(Table13[[#This Row],[Age]]&gt;=26,Table13[[#This Row],[Age]]&lt;=35),1,0)</f>
        <v>1</v>
      </c>
      <c r="AW890">
        <f>IF(AND(Table13[[#This Row],[Age]]&gt;=36,Table13[[#This Row],[Age]]&lt;=45),1,0)</f>
        <v>0</v>
      </c>
      <c r="AX890">
        <f>IF(AND(Table13[[#This Row],[Age]]&gt;=46,Table13[[#This Row],[Age]]&lt;=55),1,0)</f>
        <v>0</v>
      </c>
      <c r="AY890">
        <f>IF(AND(Table13[[#This Row],[Age]]&gt;=56,Table13[[#This Row],[Age]]&lt;=67),1,0)</f>
        <v>0</v>
      </c>
      <c r="AZ890" t="s">
        <v>25</v>
      </c>
      <c r="BA890">
        <f>IF(Table13[[#This Row],[Marital Status]]="Married",1,0)</f>
        <v>1</v>
      </c>
      <c r="BB890">
        <f>IF(Table13[[#This Row],[Marital Status]]="Single",1,0)</f>
        <v>0</v>
      </c>
      <c r="BC890" t="s">
        <v>28</v>
      </c>
      <c r="BD890">
        <f>IF(Table13[[#This Row],[gender]]="Male",1,0)</f>
        <v>0</v>
      </c>
      <c r="BE890">
        <f>IF(Table13[[#This Row],[gender]]="Female",1,0)</f>
        <v>1</v>
      </c>
      <c r="BF890" t="s">
        <v>23</v>
      </c>
      <c r="BG890">
        <f>IF(Table13[[#This Row],[Highest level of Education]]="Did not attend school",1,0)</f>
        <v>0</v>
      </c>
      <c r="BH890">
        <f>IF(Table13[[#This Row],[Highest level of Education]]="K12 completed",1,0)</f>
        <v>0</v>
      </c>
      <c r="BI890">
        <f>IF(Table13[[#This Row],[Highest level of Education]]="High School Completed",1,0)</f>
        <v>0</v>
      </c>
      <c r="BJ890">
        <f>IF(Table13[[#This Row],[Highest level of Education]]="Technical Diploma/Partially completed College",1,0)</f>
        <v>1</v>
      </c>
      <c r="BK890">
        <f>IF(Table13[[#This Row],[Highest level of Education]]="University/College Degree",1,0)</f>
        <v>0</v>
      </c>
      <c r="BL890">
        <f>IF(Table13[[#This Row],[Highest level of Education]]="Post-graduate education",1,0)</f>
        <v>0</v>
      </c>
      <c r="BM890">
        <v>3</v>
      </c>
      <c r="BN890">
        <v>1</v>
      </c>
      <c r="BO890">
        <v>2</v>
      </c>
      <c r="BP890">
        <f>IF(Table13[[#This Row],[Monthly_Income 1_5500 2_8000 3_11000 4_15000 5_20000 6_27000 7_35000 8_5000 9_51000 98_0]]=1,1,0)</f>
        <v>0</v>
      </c>
      <c r="BQ890">
        <f>IF(Table13[[#This Row],[Monthly_Income 1_5500 2_8000 3_11000 4_15000 5_20000 6_27000 7_35000 8_5000 9_51000 98_0]]=2,1,0)</f>
        <v>1</v>
      </c>
      <c r="BR890">
        <f>IF(Table13[[#This Row],[Monthly_Income 1_5500 2_8000 3_11000 4_15000 5_20000 6_27000 7_35000 8_5000 9_51000 98_0]]=3,1,0)</f>
        <v>0</v>
      </c>
      <c r="BS890">
        <f>IF(Table13[[#This Row],[Monthly_Income 1_5500 2_8000 3_11000 4_15000 5_20000 6_27000 7_35000 8_5000 9_51000 98_0]]=4,1,0)</f>
        <v>0</v>
      </c>
      <c r="BT890">
        <f>IF(Table13[[#This Row],[Monthly_Income 1_5500 2_8000 3_11000 4_15000 5_20000 6_27000 7_35000 8_5000 9_51000 98_0]]=5,1,0)</f>
        <v>0</v>
      </c>
      <c r="BU890">
        <f>IF(Table13[[#This Row],[Monthly_Income 1_5500 2_8000 3_11000 4_15000 5_20000 6_27000 7_35000 8_5000 9_51000 98_0]]=6,1,0)</f>
        <v>0</v>
      </c>
      <c r="BV890">
        <f>IF(Table13[[#This Row],[Monthly_Income 1_5500 2_8000 3_11000 4_15000 5_20000 6_27000 7_35000 8_5000 9_51000 98_0]]=7,1,0)</f>
        <v>0</v>
      </c>
      <c r="BW890">
        <f>IF(Table13[[#This Row],[Monthly_Income 1_5500 2_8000 3_11000 4_15000 5_20000 6_27000 7_35000 8_5000 9_51000 98_0]]=8,1,0)</f>
        <v>0</v>
      </c>
      <c r="BX890">
        <f>IF(Table13[[#This Row],[Monthly_Income 1_5500 2_8000 3_11000 4_15000 5_20000 6_27000 7_35000 8_5000 9_51000 98_0]]=9,1,0)</f>
        <v>0</v>
      </c>
      <c r="BY890">
        <f>IF(Table13[[#This Row],[Monthly_Income 1_5500 2_8000 3_11000 4_15000 5_20000 6_27000 7_35000 8_5000 9_51000 98_0]]=98,1,0)</f>
        <v>0</v>
      </c>
      <c r="BZ890">
        <v>4</v>
      </c>
      <c r="CA890">
        <f>IF(Table13[[#This Row],[Monthly_Household_Income]]=1,1,0)</f>
        <v>0</v>
      </c>
      <c r="CB890">
        <f>IF(Table13[[#This Row],[Monthly_Household_Income]]=2,1,0)</f>
        <v>0</v>
      </c>
      <c r="CC890">
        <f>IF(Table13[[#This Row],[Monthly_Household_Income]]=3,1,0)</f>
        <v>0</v>
      </c>
      <c r="CD890">
        <f>IF(Table13[[#This Row],[Monthly_Household_Income]]=4,1,0)</f>
        <v>1</v>
      </c>
      <c r="CE890">
        <f>IF(Table13[[#This Row],[Monthly_Household_Income]]=5,1,0)</f>
        <v>0</v>
      </c>
      <c r="CF890">
        <f>IF(Table13[[#This Row],[Monthly_Household_Income]]=6,1,0)</f>
        <v>0</v>
      </c>
      <c r="CG890">
        <f>IF(Table13[[#This Row],[Monthly_Household_Income]]=7,1,0)</f>
        <v>0</v>
      </c>
      <c r="CH890">
        <f>IF(Table13[[#This Row],[Monthly_Household_Income]]=8,1,0)</f>
        <v>0</v>
      </c>
      <c r="CI890">
        <f>IF(Table13[[#This Row],[Monthly_Household_Income]]=9,1,0)</f>
        <v>0</v>
      </c>
      <c r="CJ890">
        <f>IF(Table13[[#This Row],[Monthly_Household_Income]]=98,1,0)</f>
        <v>0</v>
      </c>
    </row>
    <row r="891" spans="1:88">
      <c r="A891">
        <v>3192</v>
      </c>
      <c r="B891" s="1">
        <v>42968</v>
      </c>
      <c r="C891" t="s">
        <v>2</v>
      </c>
      <c r="D891">
        <v>8</v>
      </c>
      <c r="E891">
        <v>9</v>
      </c>
      <c r="F891">
        <v>7</v>
      </c>
      <c r="G891">
        <v>8</v>
      </c>
      <c r="H891">
        <v>8</v>
      </c>
      <c r="I891">
        <v>8</v>
      </c>
      <c r="J891" t="s">
        <v>15</v>
      </c>
      <c r="K891">
        <v>7</v>
      </c>
      <c r="L891">
        <v>9</v>
      </c>
      <c r="M891">
        <v>8</v>
      </c>
      <c r="N891">
        <v>8</v>
      </c>
      <c r="O891">
        <v>9</v>
      </c>
      <c r="P891">
        <v>7</v>
      </c>
      <c r="Q891">
        <v>8</v>
      </c>
      <c r="R891">
        <v>8</v>
      </c>
      <c r="S891">
        <v>7</v>
      </c>
      <c r="T891">
        <v>9</v>
      </c>
      <c r="U891">
        <v>7</v>
      </c>
      <c r="V891">
        <v>8</v>
      </c>
      <c r="W891">
        <v>8</v>
      </c>
      <c r="X891">
        <v>9</v>
      </c>
      <c r="Y891">
        <v>9</v>
      </c>
      <c r="Z891">
        <v>7</v>
      </c>
      <c r="AA891">
        <v>7</v>
      </c>
      <c r="AB891">
        <v>8</v>
      </c>
      <c r="AC891">
        <v>2</v>
      </c>
      <c r="AD891">
        <f>IF(Table13[[#This Row],[payment]]=1,1,0)</f>
        <v>0</v>
      </c>
      <c r="AE891">
        <f>IF(Table13[[#This Row],[payment]]=2,1,0)</f>
        <v>1</v>
      </c>
      <c r="AF891">
        <f>IF(Table13[[#This Row],[payment]]=3,1,0)</f>
        <v>0</v>
      </c>
      <c r="AG891">
        <v>1</v>
      </c>
      <c r="AH891">
        <f>IF(Table13[[#This Row],[method_payment]]=1,1,0)</f>
        <v>1</v>
      </c>
      <c r="AI891">
        <f>IF(Table13[[#This Row],[method_payment]]=2,1,0)</f>
        <v>0</v>
      </c>
      <c r="AJ891">
        <f>IF(Table13[[#This Row],[method_payment]]=3,1,0)</f>
        <v>0</v>
      </c>
      <c r="AK891">
        <f>IF(Table13[[#This Row],[method_payment]]=5,1,0)</f>
        <v>0</v>
      </c>
      <c r="AL891">
        <f>IF(Table13[[#This Row],[method_payment]]=6,1,0)</f>
        <v>0</v>
      </c>
      <c r="AM891" t="s">
        <v>15</v>
      </c>
      <c r="AN891" t="s">
        <v>15</v>
      </c>
      <c r="AO891">
        <v>6</v>
      </c>
      <c r="AP891" s="2">
        <v>201.6</v>
      </c>
      <c r="AQ891" s="3">
        <f>IF(AND(Table13[[#This Row],[Average_amount_spent_per_visit_last_3_months]]&gt;=1,Table13[[#This Row],[Average_amount_spent_per_visit_last_3_months]]&lt;=999),1,0)</f>
        <v>1</v>
      </c>
      <c r="AR891" s="3">
        <f>IF(AND(Table13[[#This Row],[Average_amount_spent_per_visit_last_3_months]]&gt;=1000,Table13[[#This Row],[Average_amount_spent_per_visit_last_3_months]]&lt;=6700),1,0)</f>
        <v>0</v>
      </c>
      <c r="AS891">
        <v>1</v>
      </c>
      <c r="AT891">
        <v>40</v>
      </c>
      <c r="AU891">
        <f>IF(AND(Table13[[#This Row],[Age]]&gt;=18,Table13[[#This Row],[Age]]&lt;=25),1,0)</f>
        <v>0</v>
      </c>
      <c r="AV891">
        <f>IF(AND(Table13[[#This Row],[Age]]&gt;=26,Table13[[#This Row],[Age]]&lt;=35),1,0)</f>
        <v>0</v>
      </c>
      <c r="AW891">
        <f>IF(AND(Table13[[#This Row],[Age]]&gt;=36,Table13[[#This Row],[Age]]&lt;=45),1,0)</f>
        <v>1</v>
      </c>
      <c r="AX891">
        <f>IF(AND(Table13[[#This Row],[Age]]&gt;=46,Table13[[#This Row],[Age]]&lt;=55),1,0)</f>
        <v>0</v>
      </c>
      <c r="AY891">
        <f>IF(AND(Table13[[#This Row],[Age]]&gt;=56,Table13[[#This Row],[Age]]&lt;=67),1,0)</f>
        <v>0</v>
      </c>
      <c r="AZ891" t="s">
        <v>25</v>
      </c>
      <c r="BA891">
        <f>IF(Table13[[#This Row],[Marital Status]]="Married",1,0)</f>
        <v>1</v>
      </c>
      <c r="BB891">
        <f>IF(Table13[[#This Row],[Marital Status]]="Single",1,0)</f>
        <v>0</v>
      </c>
      <c r="BC891" t="s">
        <v>27</v>
      </c>
      <c r="BD891">
        <f>IF(Table13[[#This Row],[gender]]="Male",1,0)</f>
        <v>1</v>
      </c>
      <c r="BE891">
        <f>IF(Table13[[#This Row],[gender]]="Female",1,0)</f>
        <v>0</v>
      </c>
      <c r="BF891" t="s">
        <v>19</v>
      </c>
      <c r="BG891">
        <f>IF(Table13[[#This Row],[Highest level of Education]]="Did not attend school",1,0)</f>
        <v>0</v>
      </c>
      <c r="BH891">
        <f>IF(Table13[[#This Row],[Highest level of Education]]="K12 completed",1,0)</f>
        <v>0</v>
      </c>
      <c r="BI891">
        <f>IF(Table13[[#This Row],[Highest level of Education]]="High School Completed",1,0)</f>
        <v>0</v>
      </c>
      <c r="BJ891">
        <f>IF(Table13[[#This Row],[Highest level of Education]]="Technical Diploma/Partially completed College",1,0)</f>
        <v>0</v>
      </c>
      <c r="BK891">
        <f>IF(Table13[[#This Row],[Highest level of Education]]="University/College Degree",1,0)</f>
        <v>1</v>
      </c>
      <c r="BL891">
        <f>IF(Table13[[#This Row],[Highest level of Education]]="Post-graduate education",1,0)</f>
        <v>0</v>
      </c>
      <c r="BM891">
        <v>3</v>
      </c>
      <c r="BN891">
        <v>1</v>
      </c>
      <c r="BO891">
        <v>5</v>
      </c>
      <c r="BP891">
        <f>IF(Table13[[#This Row],[Monthly_Income 1_5500 2_8000 3_11000 4_15000 5_20000 6_27000 7_35000 8_5000 9_51000 98_0]]=1,1,0)</f>
        <v>0</v>
      </c>
      <c r="BQ891">
        <f>IF(Table13[[#This Row],[Monthly_Income 1_5500 2_8000 3_11000 4_15000 5_20000 6_27000 7_35000 8_5000 9_51000 98_0]]=2,1,0)</f>
        <v>0</v>
      </c>
      <c r="BR891">
        <f>IF(Table13[[#This Row],[Monthly_Income 1_5500 2_8000 3_11000 4_15000 5_20000 6_27000 7_35000 8_5000 9_51000 98_0]]=3,1,0)</f>
        <v>0</v>
      </c>
      <c r="BS891">
        <f>IF(Table13[[#This Row],[Monthly_Income 1_5500 2_8000 3_11000 4_15000 5_20000 6_27000 7_35000 8_5000 9_51000 98_0]]=4,1,0)</f>
        <v>0</v>
      </c>
      <c r="BT891">
        <f>IF(Table13[[#This Row],[Monthly_Income 1_5500 2_8000 3_11000 4_15000 5_20000 6_27000 7_35000 8_5000 9_51000 98_0]]=5,1,0)</f>
        <v>1</v>
      </c>
      <c r="BU891">
        <f>IF(Table13[[#This Row],[Monthly_Income 1_5500 2_8000 3_11000 4_15000 5_20000 6_27000 7_35000 8_5000 9_51000 98_0]]=6,1,0)</f>
        <v>0</v>
      </c>
      <c r="BV891">
        <f>IF(Table13[[#This Row],[Monthly_Income 1_5500 2_8000 3_11000 4_15000 5_20000 6_27000 7_35000 8_5000 9_51000 98_0]]=7,1,0)</f>
        <v>0</v>
      </c>
      <c r="BW891">
        <f>IF(Table13[[#This Row],[Monthly_Income 1_5500 2_8000 3_11000 4_15000 5_20000 6_27000 7_35000 8_5000 9_51000 98_0]]=8,1,0)</f>
        <v>0</v>
      </c>
      <c r="BX891">
        <f>IF(Table13[[#This Row],[Monthly_Income 1_5500 2_8000 3_11000 4_15000 5_20000 6_27000 7_35000 8_5000 9_51000 98_0]]=9,1,0)</f>
        <v>0</v>
      </c>
      <c r="BY891">
        <f>IF(Table13[[#This Row],[Monthly_Income 1_5500 2_8000 3_11000 4_15000 5_20000 6_27000 7_35000 8_5000 9_51000 98_0]]=98,1,0)</f>
        <v>0</v>
      </c>
      <c r="BZ891">
        <v>5</v>
      </c>
      <c r="CA891">
        <f>IF(Table13[[#This Row],[Monthly_Household_Income]]=1,1,0)</f>
        <v>0</v>
      </c>
      <c r="CB891">
        <f>IF(Table13[[#This Row],[Monthly_Household_Income]]=2,1,0)</f>
        <v>0</v>
      </c>
      <c r="CC891">
        <f>IF(Table13[[#This Row],[Monthly_Household_Income]]=3,1,0)</f>
        <v>0</v>
      </c>
      <c r="CD891">
        <f>IF(Table13[[#This Row],[Monthly_Household_Income]]=4,1,0)</f>
        <v>0</v>
      </c>
      <c r="CE891">
        <f>IF(Table13[[#This Row],[Monthly_Household_Income]]=5,1,0)</f>
        <v>1</v>
      </c>
      <c r="CF891">
        <f>IF(Table13[[#This Row],[Monthly_Household_Income]]=6,1,0)</f>
        <v>0</v>
      </c>
      <c r="CG891">
        <f>IF(Table13[[#This Row],[Monthly_Household_Income]]=7,1,0)</f>
        <v>0</v>
      </c>
      <c r="CH891">
        <f>IF(Table13[[#This Row],[Monthly_Household_Income]]=8,1,0)</f>
        <v>0</v>
      </c>
      <c r="CI891">
        <f>IF(Table13[[#This Row],[Monthly_Household_Income]]=9,1,0)</f>
        <v>0</v>
      </c>
      <c r="CJ891">
        <f>IF(Table13[[#This Row],[Monthly_Household_Income]]=98,1,0)</f>
        <v>0</v>
      </c>
    </row>
    <row r="892" spans="1:88">
      <c r="A892">
        <v>3193</v>
      </c>
      <c r="B892" s="1">
        <v>43005</v>
      </c>
      <c r="C892" t="s">
        <v>33</v>
      </c>
      <c r="D892">
        <v>5</v>
      </c>
      <c r="E892">
        <v>4</v>
      </c>
      <c r="F892">
        <v>4</v>
      </c>
      <c r="G892">
        <v>3</v>
      </c>
      <c r="H892">
        <v>5</v>
      </c>
      <c r="I892">
        <v>5</v>
      </c>
      <c r="J892" t="s">
        <v>15</v>
      </c>
      <c r="K892">
        <v>7</v>
      </c>
      <c r="L892">
        <v>7</v>
      </c>
      <c r="M892">
        <v>6</v>
      </c>
      <c r="N892">
        <v>7</v>
      </c>
      <c r="O892">
        <v>6</v>
      </c>
      <c r="P892">
        <v>7</v>
      </c>
      <c r="Q892">
        <v>5</v>
      </c>
      <c r="R892">
        <v>5</v>
      </c>
      <c r="S892">
        <v>7</v>
      </c>
      <c r="T892">
        <v>7</v>
      </c>
      <c r="U892">
        <v>6</v>
      </c>
      <c r="V892">
        <v>0</v>
      </c>
      <c r="W892">
        <v>0</v>
      </c>
      <c r="X892">
        <v>0</v>
      </c>
      <c r="Y892">
        <v>0</v>
      </c>
      <c r="Z892">
        <v>8</v>
      </c>
      <c r="AA892">
        <v>4</v>
      </c>
      <c r="AB892">
        <v>2</v>
      </c>
      <c r="AC892">
        <v>2</v>
      </c>
      <c r="AD892">
        <f>IF(Table13[[#This Row],[payment]]=1,1,0)</f>
        <v>0</v>
      </c>
      <c r="AE892">
        <f>IF(Table13[[#This Row],[payment]]=2,1,0)</f>
        <v>1</v>
      </c>
      <c r="AF892">
        <f>IF(Table13[[#This Row],[payment]]=3,1,0)</f>
        <v>0</v>
      </c>
      <c r="AG892">
        <v>1</v>
      </c>
      <c r="AH892">
        <f>IF(Table13[[#This Row],[method_payment]]=1,1,0)</f>
        <v>1</v>
      </c>
      <c r="AI892">
        <f>IF(Table13[[#This Row],[method_payment]]=2,1,0)</f>
        <v>0</v>
      </c>
      <c r="AJ892">
        <f>IF(Table13[[#This Row],[method_payment]]=3,1,0)</f>
        <v>0</v>
      </c>
      <c r="AK892">
        <f>IF(Table13[[#This Row],[method_payment]]=5,1,0)</f>
        <v>0</v>
      </c>
      <c r="AL892">
        <f>IF(Table13[[#This Row],[method_payment]]=6,1,0)</f>
        <v>0</v>
      </c>
      <c r="AM892" t="s">
        <v>16</v>
      </c>
      <c r="AN892" t="s">
        <v>16</v>
      </c>
      <c r="AO892">
        <v>1</v>
      </c>
      <c r="AP892" s="2">
        <v>399.67</v>
      </c>
      <c r="AQ892" s="3">
        <f>IF(AND(Table13[[#This Row],[Average_amount_spent_per_visit_last_3_months]]&gt;=1,Table13[[#This Row],[Average_amount_spent_per_visit_last_3_months]]&lt;=999),1,0)</f>
        <v>1</v>
      </c>
      <c r="AR892" s="3">
        <f>IF(AND(Table13[[#This Row],[Average_amount_spent_per_visit_last_3_months]]&gt;=1000,Table13[[#This Row],[Average_amount_spent_per_visit_last_3_months]]&lt;=6700),1,0)</f>
        <v>0</v>
      </c>
      <c r="AS892">
        <v>3</v>
      </c>
      <c r="AT892">
        <v>32</v>
      </c>
      <c r="AU892">
        <f>IF(AND(Table13[[#This Row],[Age]]&gt;=18,Table13[[#This Row],[Age]]&lt;=25),1,0)</f>
        <v>0</v>
      </c>
      <c r="AV892">
        <f>IF(AND(Table13[[#This Row],[Age]]&gt;=26,Table13[[#This Row],[Age]]&lt;=35),1,0)</f>
        <v>1</v>
      </c>
      <c r="AW892">
        <f>IF(AND(Table13[[#This Row],[Age]]&gt;=36,Table13[[#This Row],[Age]]&lt;=45),1,0)</f>
        <v>0</v>
      </c>
      <c r="AX892">
        <f>IF(AND(Table13[[#This Row],[Age]]&gt;=46,Table13[[#This Row],[Age]]&lt;=55),1,0)</f>
        <v>0</v>
      </c>
      <c r="AY892">
        <f>IF(AND(Table13[[#This Row],[Age]]&gt;=56,Table13[[#This Row],[Age]]&lt;=67),1,0)</f>
        <v>0</v>
      </c>
      <c r="AZ892" t="s">
        <v>24</v>
      </c>
      <c r="BA892">
        <f>IF(Table13[[#This Row],[Marital Status]]="Married",1,0)</f>
        <v>0</v>
      </c>
      <c r="BB892">
        <f>IF(Table13[[#This Row],[Marital Status]]="Single",1,0)</f>
        <v>1</v>
      </c>
      <c r="BC892" t="s">
        <v>27</v>
      </c>
      <c r="BD892">
        <f>IF(Table13[[#This Row],[gender]]="Male",1,0)</f>
        <v>1</v>
      </c>
      <c r="BE892">
        <f>IF(Table13[[#This Row],[gender]]="Female",1,0)</f>
        <v>0</v>
      </c>
      <c r="BF892" t="s">
        <v>20</v>
      </c>
      <c r="BG892">
        <f>IF(Table13[[#This Row],[Highest level of Education]]="Did not attend school",1,0)</f>
        <v>0</v>
      </c>
      <c r="BH892">
        <f>IF(Table13[[#This Row],[Highest level of Education]]="K12 completed",1,0)</f>
        <v>0</v>
      </c>
      <c r="BI892">
        <f>IF(Table13[[#This Row],[Highest level of Education]]="High School Completed",1,0)</f>
        <v>1</v>
      </c>
      <c r="BJ892">
        <f>IF(Table13[[#This Row],[Highest level of Education]]="Technical Diploma/Partially completed College",1,0)</f>
        <v>0</v>
      </c>
      <c r="BK892">
        <f>IF(Table13[[#This Row],[Highest level of Education]]="University/College Degree",1,0)</f>
        <v>0</v>
      </c>
      <c r="BL892">
        <f>IF(Table13[[#This Row],[Highest level of Education]]="Post-graduate education",1,0)</f>
        <v>0</v>
      </c>
      <c r="BM892">
        <v>0</v>
      </c>
      <c r="BN892">
        <v>1</v>
      </c>
      <c r="BO892">
        <v>2</v>
      </c>
      <c r="BP892">
        <f>IF(Table13[[#This Row],[Monthly_Income 1_5500 2_8000 3_11000 4_15000 5_20000 6_27000 7_35000 8_5000 9_51000 98_0]]=1,1,0)</f>
        <v>0</v>
      </c>
      <c r="BQ892">
        <f>IF(Table13[[#This Row],[Monthly_Income 1_5500 2_8000 3_11000 4_15000 5_20000 6_27000 7_35000 8_5000 9_51000 98_0]]=2,1,0)</f>
        <v>1</v>
      </c>
      <c r="BR892">
        <f>IF(Table13[[#This Row],[Monthly_Income 1_5500 2_8000 3_11000 4_15000 5_20000 6_27000 7_35000 8_5000 9_51000 98_0]]=3,1,0)</f>
        <v>0</v>
      </c>
      <c r="BS892">
        <f>IF(Table13[[#This Row],[Monthly_Income 1_5500 2_8000 3_11000 4_15000 5_20000 6_27000 7_35000 8_5000 9_51000 98_0]]=4,1,0)</f>
        <v>0</v>
      </c>
      <c r="BT892">
        <f>IF(Table13[[#This Row],[Monthly_Income 1_5500 2_8000 3_11000 4_15000 5_20000 6_27000 7_35000 8_5000 9_51000 98_0]]=5,1,0)</f>
        <v>0</v>
      </c>
      <c r="BU892">
        <f>IF(Table13[[#This Row],[Monthly_Income 1_5500 2_8000 3_11000 4_15000 5_20000 6_27000 7_35000 8_5000 9_51000 98_0]]=6,1,0)</f>
        <v>0</v>
      </c>
      <c r="BV892">
        <f>IF(Table13[[#This Row],[Monthly_Income 1_5500 2_8000 3_11000 4_15000 5_20000 6_27000 7_35000 8_5000 9_51000 98_0]]=7,1,0)</f>
        <v>0</v>
      </c>
      <c r="BW892">
        <f>IF(Table13[[#This Row],[Monthly_Income 1_5500 2_8000 3_11000 4_15000 5_20000 6_27000 7_35000 8_5000 9_51000 98_0]]=8,1,0)</f>
        <v>0</v>
      </c>
      <c r="BX892">
        <f>IF(Table13[[#This Row],[Monthly_Income 1_5500 2_8000 3_11000 4_15000 5_20000 6_27000 7_35000 8_5000 9_51000 98_0]]=9,1,0)</f>
        <v>0</v>
      </c>
      <c r="BY892">
        <f>IF(Table13[[#This Row],[Monthly_Income 1_5500 2_8000 3_11000 4_15000 5_20000 6_27000 7_35000 8_5000 9_51000 98_0]]=98,1,0)</f>
        <v>0</v>
      </c>
      <c r="BZ892">
        <v>4</v>
      </c>
      <c r="CA892">
        <f>IF(Table13[[#This Row],[Monthly_Household_Income]]=1,1,0)</f>
        <v>0</v>
      </c>
      <c r="CB892">
        <f>IF(Table13[[#This Row],[Monthly_Household_Income]]=2,1,0)</f>
        <v>0</v>
      </c>
      <c r="CC892">
        <f>IF(Table13[[#This Row],[Monthly_Household_Income]]=3,1,0)</f>
        <v>0</v>
      </c>
      <c r="CD892">
        <f>IF(Table13[[#This Row],[Monthly_Household_Income]]=4,1,0)</f>
        <v>1</v>
      </c>
      <c r="CE892">
        <f>IF(Table13[[#This Row],[Monthly_Household_Income]]=5,1,0)</f>
        <v>0</v>
      </c>
      <c r="CF892">
        <f>IF(Table13[[#This Row],[Monthly_Household_Income]]=6,1,0)</f>
        <v>0</v>
      </c>
      <c r="CG892">
        <f>IF(Table13[[#This Row],[Monthly_Household_Income]]=7,1,0)</f>
        <v>0</v>
      </c>
      <c r="CH892">
        <f>IF(Table13[[#This Row],[Monthly_Household_Income]]=8,1,0)</f>
        <v>0</v>
      </c>
      <c r="CI892">
        <f>IF(Table13[[#This Row],[Monthly_Household_Income]]=9,1,0)</f>
        <v>0</v>
      </c>
      <c r="CJ892">
        <f>IF(Table13[[#This Row],[Monthly_Household_Income]]=98,1,0)</f>
        <v>0</v>
      </c>
    </row>
    <row r="893" spans="1:88">
      <c r="A893">
        <v>3194</v>
      </c>
      <c r="B893" s="1">
        <v>43070</v>
      </c>
      <c r="C893" t="s">
        <v>39</v>
      </c>
      <c r="D893">
        <v>8</v>
      </c>
      <c r="E893">
        <v>8</v>
      </c>
      <c r="F893">
        <v>8</v>
      </c>
      <c r="G893">
        <v>8</v>
      </c>
      <c r="H893">
        <v>8</v>
      </c>
      <c r="I893">
        <v>8</v>
      </c>
      <c r="J893" t="s">
        <v>15</v>
      </c>
      <c r="K893">
        <v>8</v>
      </c>
      <c r="L893">
        <v>6</v>
      </c>
      <c r="M893">
        <v>7</v>
      </c>
      <c r="N893">
        <v>7</v>
      </c>
      <c r="O893">
        <v>9</v>
      </c>
      <c r="P893">
        <v>7</v>
      </c>
      <c r="Q893">
        <v>8</v>
      </c>
      <c r="R893">
        <v>8</v>
      </c>
      <c r="S893">
        <v>8</v>
      </c>
      <c r="T893">
        <v>9</v>
      </c>
      <c r="U893">
        <v>7</v>
      </c>
      <c r="V893">
        <v>8</v>
      </c>
      <c r="W893">
        <v>7</v>
      </c>
      <c r="X893">
        <v>7</v>
      </c>
      <c r="Y893">
        <v>8</v>
      </c>
      <c r="Z893">
        <v>9</v>
      </c>
      <c r="AA893">
        <v>6</v>
      </c>
      <c r="AB893">
        <v>7</v>
      </c>
      <c r="AC893">
        <v>1</v>
      </c>
      <c r="AD893">
        <f>IF(Table13[[#This Row],[payment]]=1,1,0)</f>
        <v>1</v>
      </c>
      <c r="AE893">
        <f>IF(Table13[[#This Row],[payment]]=2,1,0)</f>
        <v>0</v>
      </c>
      <c r="AF893">
        <f>IF(Table13[[#This Row],[payment]]=3,1,0)</f>
        <v>0</v>
      </c>
      <c r="AG893">
        <v>5</v>
      </c>
      <c r="AH893">
        <f>IF(Table13[[#This Row],[method_payment]]=1,1,0)</f>
        <v>0</v>
      </c>
      <c r="AI893">
        <f>IF(Table13[[#This Row],[method_payment]]=2,1,0)</f>
        <v>0</v>
      </c>
      <c r="AJ893">
        <f>IF(Table13[[#This Row],[method_payment]]=3,1,0)</f>
        <v>0</v>
      </c>
      <c r="AK893">
        <f>IF(Table13[[#This Row],[method_payment]]=5,1,0)</f>
        <v>1</v>
      </c>
      <c r="AL893">
        <f>IF(Table13[[#This Row],[method_payment]]=6,1,0)</f>
        <v>0</v>
      </c>
      <c r="AM893" t="s">
        <v>16</v>
      </c>
      <c r="AN893" t="s">
        <v>15</v>
      </c>
      <c r="AO893">
        <v>5</v>
      </c>
      <c r="AP893" s="2">
        <v>55.01</v>
      </c>
      <c r="AQ893" s="3">
        <f>IF(AND(Table13[[#This Row],[Average_amount_spent_per_visit_last_3_months]]&gt;=1,Table13[[#This Row],[Average_amount_spent_per_visit_last_3_months]]&lt;=999),1,0)</f>
        <v>1</v>
      </c>
      <c r="AR893" s="3">
        <f>IF(AND(Table13[[#This Row],[Average_amount_spent_per_visit_last_3_months]]&gt;=1000,Table13[[#This Row],[Average_amount_spent_per_visit_last_3_months]]&lt;=6700),1,0)</f>
        <v>0</v>
      </c>
      <c r="AS893">
        <v>3</v>
      </c>
      <c r="AT893">
        <v>26</v>
      </c>
      <c r="AU893">
        <f>IF(AND(Table13[[#This Row],[Age]]&gt;=18,Table13[[#This Row],[Age]]&lt;=25),1,0)</f>
        <v>0</v>
      </c>
      <c r="AV893">
        <f>IF(AND(Table13[[#This Row],[Age]]&gt;=26,Table13[[#This Row],[Age]]&lt;=35),1,0)</f>
        <v>1</v>
      </c>
      <c r="AW893">
        <f>IF(AND(Table13[[#This Row],[Age]]&gt;=36,Table13[[#This Row],[Age]]&lt;=45),1,0)</f>
        <v>0</v>
      </c>
      <c r="AX893">
        <f>IF(AND(Table13[[#This Row],[Age]]&gt;=46,Table13[[#This Row],[Age]]&lt;=55),1,0)</f>
        <v>0</v>
      </c>
      <c r="AY893">
        <f>IF(AND(Table13[[#This Row],[Age]]&gt;=56,Table13[[#This Row],[Age]]&lt;=67),1,0)</f>
        <v>0</v>
      </c>
      <c r="AZ893" t="s">
        <v>24</v>
      </c>
      <c r="BA893">
        <f>IF(Table13[[#This Row],[Marital Status]]="Married",1,0)</f>
        <v>0</v>
      </c>
      <c r="BB893">
        <f>IF(Table13[[#This Row],[Marital Status]]="Single",1,0)</f>
        <v>1</v>
      </c>
      <c r="BC893" t="s">
        <v>27</v>
      </c>
      <c r="BD893">
        <f>IF(Table13[[#This Row],[gender]]="Male",1,0)</f>
        <v>1</v>
      </c>
      <c r="BE893">
        <f>IF(Table13[[#This Row],[gender]]="Female",1,0)</f>
        <v>0</v>
      </c>
      <c r="BF893" t="s">
        <v>23</v>
      </c>
      <c r="BG893">
        <f>IF(Table13[[#This Row],[Highest level of Education]]="Did not attend school",1,0)</f>
        <v>0</v>
      </c>
      <c r="BH893">
        <f>IF(Table13[[#This Row],[Highest level of Education]]="K12 completed",1,0)</f>
        <v>0</v>
      </c>
      <c r="BI893">
        <f>IF(Table13[[#This Row],[Highest level of Education]]="High School Completed",1,0)</f>
        <v>0</v>
      </c>
      <c r="BJ893">
        <f>IF(Table13[[#This Row],[Highest level of Education]]="Technical Diploma/Partially completed College",1,0)</f>
        <v>1</v>
      </c>
      <c r="BK893">
        <f>IF(Table13[[#This Row],[Highest level of Education]]="University/College Degree",1,0)</f>
        <v>0</v>
      </c>
      <c r="BL893">
        <f>IF(Table13[[#This Row],[Highest level of Education]]="Post-graduate education",1,0)</f>
        <v>0</v>
      </c>
      <c r="BM893">
        <v>0</v>
      </c>
      <c r="BN893">
        <v>1</v>
      </c>
      <c r="BO893">
        <v>1</v>
      </c>
      <c r="BP893">
        <f>IF(Table13[[#This Row],[Monthly_Income 1_5500 2_8000 3_11000 4_15000 5_20000 6_27000 7_35000 8_5000 9_51000 98_0]]=1,1,0)</f>
        <v>1</v>
      </c>
      <c r="BQ893">
        <f>IF(Table13[[#This Row],[Monthly_Income 1_5500 2_8000 3_11000 4_15000 5_20000 6_27000 7_35000 8_5000 9_51000 98_0]]=2,1,0)</f>
        <v>0</v>
      </c>
      <c r="BR893">
        <f>IF(Table13[[#This Row],[Monthly_Income 1_5500 2_8000 3_11000 4_15000 5_20000 6_27000 7_35000 8_5000 9_51000 98_0]]=3,1,0)</f>
        <v>0</v>
      </c>
      <c r="BS893">
        <f>IF(Table13[[#This Row],[Monthly_Income 1_5500 2_8000 3_11000 4_15000 5_20000 6_27000 7_35000 8_5000 9_51000 98_0]]=4,1,0)</f>
        <v>0</v>
      </c>
      <c r="BT893">
        <f>IF(Table13[[#This Row],[Monthly_Income 1_5500 2_8000 3_11000 4_15000 5_20000 6_27000 7_35000 8_5000 9_51000 98_0]]=5,1,0)</f>
        <v>0</v>
      </c>
      <c r="BU893">
        <f>IF(Table13[[#This Row],[Monthly_Income 1_5500 2_8000 3_11000 4_15000 5_20000 6_27000 7_35000 8_5000 9_51000 98_0]]=6,1,0)</f>
        <v>0</v>
      </c>
      <c r="BV893">
        <f>IF(Table13[[#This Row],[Monthly_Income 1_5500 2_8000 3_11000 4_15000 5_20000 6_27000 7_35000 8_5000 9_51000 98_0]]=7,1,0)</f>
        <v>0</v>
      </c>
      <c r="BW893">
        <f>IF(Table13[[#This Row],[Monthly_Income 1_5500 2_8000 3_11000 4_15000 5_20000 6_27000 7_35000 8_5000 9_51000 98_0]]=8,1,0)</f>
        <v>0</v>
      </c>
      <c r="BX893">
        <f>IF(Table13[[#This Row],[Monthly_Income 1_5500 2_8000 3_11000 4_15000 5_20000 6_27000 7_35000 8_5000 9_51000 98_0]]=9,1,0)</f>
        <v>0</v>
      </c>
      <c r="BY893">
        <f>IF(Table13[[#This Row],[Monthly_Income 1_5500 2_8000 3_11000 4_15000 5_20000 6_27000 7_35000 8_5000 9_51000 98_0]]=98,1,0)</f>
        <v>0</v>
      </c>
      <c r="BZ893">
        <v>3</v>
      </c>
      <c r="CA893">
        <f>IF(Table13[[#This Row],[Monthly_Household_Income]]=1,1,0)</f>
        <v>0</v>
      </c>
      <c r="CB893">
        <f>IF(Table13[[#This Row],[Monthly_Household_Income]]=2,1,0)</f>
        <v>0</v>
      </c>
      <c r="CC893">
        <f>IF(Table13[[#This Row],[Monthly_Household_Income]]=3,1,0)</f>
        <v>1</v>
      </c>
      <c r="CD893">
        <f>IF(Table13[[#This Row],[Monthly_Household_Income]]=4,1,0)</f>
        <v>0</v>
      </c>
      <c r="CE893">
        <f>IF(Table13[[#This Row],[Monthly_Household_Income]]=5,1,0)</f>
        <v>0</v>
      </c>
      <c r="CF893">
        <f>IF(Table13[[#This Row],[Monthly_Household_Income]]=6,1,0)</f>
        <v>0</v>
      </c>
      <c r="CG893">
        <f>IF(Table13[[#This Row],[Monthly_Household_Income]]=7,1,0)</f>
        <v>0</v>
      </c>
      <c r="CH893">
        <f>IF(Table13[[#This Row],[Monthly_Household_Income]]=8,1,0)</f>
        <v>0</v>
      </c>
      <c r="CI893">
        <f>IF(Table13[[#This Row],[Monthly_Household_Income]]=9,1,0)</f>
        <v>0</v>
      </c>
      <c r="CJ893">
        <f>IF(Table13[[#This Row],[Monthly_Household_Income]]=98,1,0)</f>
        <v>0</v>
      </c>
    </row>
    <row r="894" spans="1:88">
      <c r="A894">
        <v>3205</v>
      </c>
      <c r="B894" s="1">
        <v>43027</v>
      </c>
      <c r="C894" t="s">
        <v>31</v>
      </c>
      <c r="D894">
        <v>6</v>
      </c>
      <c r="E894">
        <v>7</v>
      </c>
      <c r="F894">
        <v>6</v>
      </c>
      <c r="G894">
        <v>6</v>
      </c>
      <c r="H894">
        <v>6</v>
      </c>
      <c r="I894">
        <v>8</v>
      </c>
      <c r="J894" t="s">
        <v>15</v>
      </c>
      <c r="K894">
        <v>8</v>
      </c>
      <c r="L894">
        <v>7</v>
      </c>
      <c r="M894">
        <v>8</v>
      </c>
      <c r="N894">
        <v>7</v>
      </c>
      <c r="O894">
        <v>7</v>
      </c>
      <c r="P894">
        <v>8</v>
      </c>
      <c r="Q894">
        <v>8</v>
      </c>
      <c r="R894">
        <v>6</v>
      </c>
      <c r="S894">
        <v>6</v>
      </c>
      <c r="T894">
        <v>6</v>
      </c>
      <c r="U894">
        <v>6</v>
      </c>
      <c r="V894">
        <v>8</v>
      </c>
      <c r="W894">
        <v>8</v>
      </c>
      <c r="X894">
        <v>8</v>
      </c>
      <c r="Y894">
        <v>8</v>
      </c>
      <c r="Z894">
        <v>8</v>
      </c>
      <c r="AA894">
        <v>6</v>
      </c>
      <c r="AB894">
        <v>6</v>
      </c>
      <c r="AC894">
        <v>1</v>
      </c>
      <c r="AD894">
        <f>IF(Table13[[#This Row],[payment]]=1,1,0)</f>
        <v>1</v>
      </c>
      <c r="AE894">
        <f>IF(Table13[[#This Row],[payment]]=2,1,0)</f>
        <v>0</v>
      </c>
      <c r="AF894">
        <f>IF(Table13[[#This Row],[payment]]=3,1,0)</f>
        <v>0</v>
      </c>
      <c r="AG894">
        <v>5</v>
      </c>
      <c r="AH894">
        <f>IF(Table13[[#This Row],[method_payment]]=1,1,0)</f>
        <v>0</v>
      </c>
      <c r="AI894">
        <f>IF(Table13[[#This Row],[method_payment]]=2,1,0)</f>
        <v>0</v>
      </c>
      <c r="AJ894">
        <f>IF(Table13[[#This Row],[method_payment]]=3,1,0)</f>
        <v>0</v>
      </c>
      <c r="AK894">
        <f>IF(Table13[[#This Row],[method_payment]]=5,1,0)</f>
        <v>1</v>
      </c>
      <c r="AL894">
        <f>IF(Table13[[#This Row],[method_payment]]=6,1,0)</f>
        <v>0</v>
      </c>
      <c r="AM894" t="s">
        <v>16</v>
      </c>
      <c r="AN894" t="s">
        <v>16</v>
      </c>
      <c r="AO894">
        <v>2</v>
      </c>
      <c r="AP894" s="2">
        <v>251.3</v>
      </c>
      <c r="AQ894" s="3">
        <f>IF(AND(Table13[[#This Row],[Average_amount_spent_per_visit_last_3_months]]&gt;=1,Table13[[#This Row],[Average_amount_spent_per_visit_last_3_months]]&lt;=999),1,0)</f>
        <v>1</v>
      </c>
      <c r="AR894" s="3">
        <f>IF(AND(Table13[[#This Row],[Average_amount_spent_per_visit_last_3_months]]&gt;=1000,Table13[[#This Row],[Average_amount_spent_per_visit_last_3_months]]&lt;=6700),1,0)</f>
        <v>0</v>
      </c>
      <c r="AS894">
        <v>1</v>
      </c>
      <c r="AT894">
        <v>20</v>
      </c>
      <c r="AU894">
        <f>IF(AND(Table13[[#This Row],[Age]]&gt;=18,Table13[[#This Row],[Age]]&lt;=25),1,0)</f>
        <v>1</v>
      </c>
      <c r="AV894">
        <f>IF(AND(Table13[[#This Row],[Age]]&gt;=26,Table13[[#This Row],[Age]]&lt;=35),1,0)</f>
        <v>0</v>
      </c>
      <c r="AW894">
        <f>IF(AND(Table13[[#This Row],[Age]]&gt;=36,Table13[[#This Row],[Age]]&lt;=45),1,0)</f>
        <v>0</v>
      </c>
      <c r="AX894">
        <f>IF(AND(Table13[[#This Row],[Age]]&gt;=46,Table13[[#This Row],[Age]]&lt;=55),1,0)</f>
        <v>0</v>
      </c>
      <c r="AY894">
        <f>IF(AND(Table13[[#This Row],[Age]]&gt;=56,Table13[[#This Row],[Age]]&lt;=67),1,0)</f>
        <v>0</v>
      </c>
      <c r="AZ894" t="s">
        <v>24</v>
      </c>
      <c r="BA894">
        <f>IF(Table13[[#This Row],[Marital Status]]="Married",1,0)</f>
        <v>0</v>
      </c>
      <c r="BB894">
        <f>IF(Table13[[#This Row],[Marital Status]]="Single",1,0)</f>
        <v>1</v>
      </c>
      <c r="BC894" t="s">
        <v>28</v>
      </c>
      <c r="BD894">
        <f>IF(Table13[[#This Row],[gender]]="Male",1,0)</f>
        <v>0</v>
      </c>
      <c r="BE894">
        <f>IF(Table13[[#This Row],[gender]]="Female",1,0)</f>
        <v>1</v>
      </c>
      <c r="BF894" t="s">
        <v>20</v>
      </c>
      <c r="BG894">
        <f>IF(Table13[[#This Row],[Highest level of Education]]="Did not attend school",1,0)</f>
        <v>0</v>
      </c>
      <c r="BH894">
        <f>IF(Table13[[#This Row],[Highest level of Education]]="K12 completed",1,0)</f>
        <v>0</v>
      </c>
      <c r="BI894">
        <f>IF(Table13[[#This Row],[Highest level of Education]]="High School Completed",1,0)</f>
        <v>1</v>
      </c>
      <c r="BJ894">
        <f>IF(Table13[[#This Row],[Highest level of Education]]="Technical Diploma/Partially completed College",1,0)</f>
        <v>0</v>
      </c>
      <c r="BK894">
        <f>IF(Table13[[#This Row],[Highest level of Education]]="University/College Degree",1,0)</f>
        <v>0</v>
      </c>
      <c r="BL894">
        <f>IF(Table13[[#This Row],[Highest level of Education]]="Post-graduate education",1,0)</f>
        <v>0</v>
      </c>
      <c r="BM894">
        <v>0</v>
      </c>
      <c r="BN894">
        <v>5</v>
      </c>
      <c r="BO894" t="s">
        <v>1</v>
      </c>
      <c r="BP894">
        <f>IF(Table13[[#This Row],[Monthly_Income 1_5500 2_8000 3_11000 4_15000 5_20000 6_27000 7_35000 8_5000 9_51000 98_0]]=1,1,0)</f>
        <v>0</v>
      </c>
      <c r="BQ894">
        <f>IF(Table13[[#This Row],[Monthly_Income 1_5500 2_8000 3_11000 4_15000 5_20000 6_27000 7_35000 8_5000 9_51000 98_0]]=2,1,0)</f>
        <v>0</v>
      </c>
      <c r="BR894">
        <f>IF(Table13[[#This Row],[Monthly_Income 1_5500 2_8000 3_11000 4_15000 5_20000 6_27000 7_35000 8_5000 9_51000 98_0]]=3,1,0)</f>
        <v>0</v>
      </c>
      <c r="BS894">
        <f>IF(Table13[[#This Row],[Monthly_Income 1_5500 2_8000 3_11000 4_15000 5_20000 6_27000 7_35000 8_5000 9_51000 98_0]]=4,1,0)</f>
        <v>0</v>
      </c>
      <c r="BT894">
        <f>IF(Table13[[#This Row],[Monthly_Income 1_5500 2_8000 3_11000 4_15000 5_20000 6_27000 7_35000 8_5000 9_51000 98_0]]=5,1,0)</f>
        <v>0</v>
      </c>
      <c r="BU894">
        <f>IF(Table13[[#This Row],[Monthly_Income 1_5500 2_8000 3_11000 4_15000 5_20000 6_27000 7_35000 8_5000 9_51000 98_0]]=6,1,0)</f>
        <v>0</v>
      </c>
      <c r="BV894">
        <f>IF(Table13[[#This Row],[Monthly_Income 1_5500 2_8000 3_11000 4_15000 5_20000 6_27000 7_35000 8_5000 9_51000 98_0]]=7,1,0)</f>
        <v>0</v>
      </c>
      <c r="BW894">
        <f>IF(Table13[[#This Row],[Monthly_Income 1_5500 2_8000 3_11000 4_15000 5_20000 6_27000 7_35000 8_5000 9_51000 98_0]]=8,1,0)</f>
        <v>0</v>
      </c>
      <c r="BX894">
        <f>IF(Table13[[#This Row],[Monthly_Income 1_5500 2_8000 3_11000 4_15000 5_20000 6_27000 7_35000 8_5000 9_51000 98_0]]=9,1,0)</f>
        <v>0</v>
      </c>
      <c r="BY894">
        <f>IF(Table13[[#This Row],[Monthly_Income 1_5500 2_8000 3_11000 4_15000 5_20000 6_27000 7_35000 8_5000 9_51000 98_0]]=98,1,0)</f>
        <v>0</v>
      </c>
      <c r="BZ894">
        <v>7</v>
      </c>
      <c r="CA894">
        <f>IF(Table13[[#This Row],[Monthly_Household_Income]]=1,1,0)</f>
        <v>0</v>
      </c>
      <c r="CB894">
        <f>IF(Table13[[#This Row],[Monthly_Household_Income]]=2,1,0)</f>
        <v>0</v>
      </c>
      <c r="CC894">
        <f>IF(Table13[[#This Row],[Monthly_Household_Income]]=3,1,0)</f>
        <v>0</v>
      </c>
      <c r="CD894">
        <f>IF(Table13[[#This Row],[Monthly_Household_Income]]=4,1,0)</f>
        <v>0</v>
      </c>
      <c r="CE894">
        <f>IF(Table13[[#This Row],[Monthly_Household_Income]]=5,1,0)</f>
        <v>0</v>
      </c>
      <c r="CF894">
        <f>IF(Table13[[#This Row],[Monthly_Household_Income]]=6,1,0)</f>
        <v>0</v>
      </c>
      <c r="CG894">
        <f>IF(Table13[[#This Row],[Monthly_Household_Income]]=7,1,0)</f>
        <v>1</v>
      </c>
      <c r="CH894">
        <f>IF(Table13[[#This Row],[Monthly_Household_Income]]=8,1,0)</f>
        <v>0</v>
      </c>
      <c r="CI894">
        <f>IF(Table13[[#This Row],[Monthly_Household_Income]]=9,1,0)</f>
        <v>0</v>
      </c>
      <c r="CJ894">
        <f>IF(Table13[[#This Row],[Monthly_Household_Income]]=98,1,0)</f>
        <v>0</v>
      </c>
    </row>
    <row r="895" spans="1:88">
      <c r="A895">
        <v>3208</v>
      </c>
      <c r="B895" s="1">
        <v>43069</v>
      </c>
      <c r="C895" t="s">
        <v>32</v>
      </c>
      <c r="D895">
        <v>7</v>
      </c>
      <c r="E895">
        <v>7</v>
      </c>
      <c r="F895">
        <v>9</v>
      </c>
      <c r="G895">
        <v>7</v>
      </c>
      <c r="H895">
        <v>7</v>
      </c>
      <c r="I895">
        <v>7</v>
      </c>
      <c r="J895" t="s">
        <v>15</v>
      </c>
      <c r="K895">
        <v>6</v>
      </c>
      <c r="L895">
        <v>7</v>
      </c>
      <c r="M895">
        <v>9</v>
      </c>
      <c r="N895">
        <v>8</v>
      </c>
      <c r="O895">
        <v>7</v>
      </c>
      <c r="P895">
        <v>9</v>
      </c>
      <c r="Q895">
        <v>7</v>
      </c>
      <c r="R895">
        <v>9</v>
      </c>
      <c r="S895">
        <v>9</v>
      </c>
      <c r="T895">
        <v>7</v>
      </c>
      <c r="U895">
        <v>8</v>
      </c>
      <c r="V895">
        <v>8</v>
      </c>
      <c r="W895">
        <v>7</v>
      </c>
      <c r="X895">
        <v>6</v>
      </c>
      <c r="Y895">
        <v>7</v>
      </c>
      <c r="Z895">
        <v>9</v>
      </c>
      <c r="AA895">
        <v>7</v>
      </c>
      <c r="AB895">
        <v>7</v>
      </c>
      <c r="AC895">
        <v>2</v>
      </c>
      <c r="AD895">
        <f>IF(Table13[[#This Row],[payment]]=1,1,0)</f>
        <v>0</v>
      </c>
      <c r="AE895">
        <f>IF(Table13[[#This Row],[payment]]=2,1,0)</f>
        <v>1</v>
      </c>
      <c r="AF895">
        <f>IF(Table13[[#This Row],[payment]]=3,1,0)</f>
        <v>0</v>
      </c>
      <c r="AG895">
        <v>1</v>
      </c>
      <c r="AH895">
        <f>IF(Table13[[#This Row],[method_payment]]=1,1,0)</f>
        <v>1</v>
      </c>
      <c r="AI895">
        <f>IF(Table13[[#This Row],[method_payment]]=2,1,0)</f>
        <v>0</v>
      </c>
      <c r="AJ895">
        <f>IF(Table13[[#This Row],[method_payment]]=3,1,0)</f>
        <v>0</v>
      </c>
      <c r="AK895">
        <f>IF(Table13[[#This Row],[method_payment]]=5,1,0)</f>
        <v>0</v>
      </c>
      <c r="AL895">
        <f>IF(Table13[[#This Row],[method_payment]]=6,1,0)</f>
        <v>0</v>
      </c>
      <c r="AM895" t="s">
        <v>16</v>
      </c>
      <c r="AN895" t="s">
        <v>16</v>
      </c>
      <c r="AO895">
        <v>3</v>
      </c>
      <c r="AP895" s="2">
        <v>75.87</v>
      </c>
      <c r="AQ895" s="3">
        <f>IF(AND(Table13[[#This Row],[Average_amount_spent_per_visit_last_3_months]]&gt;=1,Table13[[#This Row],[Average_amount_spent_per_visit_last_3_months]]&lt;=999),1,0)</f>
        <v>1</v>
      </c>
      <c r="AR895" s="3">
        <f>IF(AND(Table13[[#This Row],[Average_amount_spent_per_visit_last_3_months]]&gt;=1000,Table13[[#This Row],[Average_amount_spent_per_visit_last_3_months]]&lt;=6700),1,0)</f>
        <v>0</v>
      </c>
      <c r="AS895">
        <v>2</v>
      </c>
      <c r="AT895">
        <v>21</v>
      </c>
      <c r="AU895">
        <f>IF(AND(Table13[[#This Row],[Age]]&gt;=18,Table13[[#This Row],[Age]]&lt;=25),1,0)</f>
        <v>1</v>
      </c>
      <c r="AV895">
        <f>IF(AND(Table13[[#This Row],[Age]]&gt;=26,Table13[[#This Row],[Age]]&lt;=35),1,0)</f>
        <v>0</v>
      </c>
      <c r="AW895">
        <f>IF(AND(Table13[[#This Row],[Age]]&gt;=36,Table13[[#This Row],[Age]]&lt;=45),1,0)</f>
        <v>0</v>
      </c>
      <c r="AX895">
        <f>IF(AND(Table13[[#This Row],[Age]]&gt;=46,Table13[[#This Row],[Age]]&lt;=55),1,0)</f>
        <v>0</v>
      </c>
      <c r="AY895">
        <f>IF(AND(Table13[[#This Row],[Age]]&gt;=56,Table13[[#This Row],[Age]]&lt;=67),1,0)</f>
        <v>0</v>
      </c>
      <c r="AZ895" t="s">
        <v>24</v>
      </c>
      <c r="BA895">
        <f>IF(Table13[[#This Row],[Marital Status]]="Married",1,0)</f>
        <v>0</v>
      </c>
      <c r="BB895">
        <f>IF(Table13[[#This Row],[Marital Status]]="Single",1,0)</f>
        <v>1</v>
      </c>
      <c r="BC895" t="s">
        <v>28</v>
      </c>
      <c r="BD895">
        <f>IF(Table13[[#This Row],[gender]]="Male",1,0)</f>
        <v>0</v>
      </c>
      <c r="BE895">
        <f>IF(Table13[[#This Row],[gender]]="Female",1,0)</f>
        <v>1</v>
      </c>
      <c r="BF895" t="s">
        <v>23</v>
      </c>
      <c r="BG895">
        <f>IF(Table13[[#This Row],[Highest level of Education]]="Did not attend school",1,0)</f>
        <v>0</v>
      </c>
      <c r="BH895">
        <f>IF(Table13[[#This Row],[Highest level of Education]]="K12 completed",1,0)</f>
        <v>0</v>
      </c>
      <c r="BI895">
        <f>IF(Table13[[#This Row],[Highest level of Education]]="High School Completed",1,0)</f>
        <v>0</v>
      </c>
      <c r="BJ895">
        <f>IF(Table13[[#This Row],[Highest level of Education]]="Technical Diploma/Partially completed College",1,0)</f>
        <v>1</v>
      </c>
      <c r="BK895">
        <f>IF(Table13[[#This Row],[Highest level of Education]]="University/College Degree",1,0)</f>
        <v>0</v>
      </c>
      <c r="BL895">
        <f>IF(Table13[[#This Row],[Highest level of Education]]="Post-graduate education",1,0)</f>
        <v>0</v>
      </c>
      <c r="BM895">
        <v>0</v>
      </c>
      <c r="BN895">
        <v>5</v>
      </c>
      <c r="BO895" t="s">
        <v>1</v>
      </c>
      <c r="BP895">
        <f>IF(Table13[[#This Row],[Monthly_Income 1_5500 2_8000 3_11000 4_15000 5_20000 6_27000 7_35000 8_5000 9_51000 98_0]]=1,1,0)</f>
        <v>0</v>
      </c>
      <c r="BQ895">
        <f>IF(Table13[[#This Row],[Monthly_Income 1_5500 2_8000 3_11000 4_15000 5_20000 6_27000 7_35000 8_5000 9_51000 98_0]]=2,1,0)</f>
        <v>0</v>
      </c>
      <c r="BR895">
        <f>IF(Table13[[#This Row],[Monthly_Income 1_5500 2_8000 3_11000 4_15000 5_20000 6_27000 7_35000 8_5000 9_51000 98_0]]=3,1,0)</f>
        <v>0</v>
      </c>
      <c r="BS895">
        <f>IF(Table13[[#This Row],[Monthly_Income 1_5500 2_8000 3_11000 4_15000 5_20000 6_27000 7_35000 8_5000 9_51000 98_0]]=4,1,0)</f>
        <v>0</v>
      </c>
      <c r="BT895">
        <f>IF(Table13[[#This Row],[Monthly_Income 1_5500 2_8000 3_11000 4_15000 5_20000 6_27000 7_35000 8_5000 9_51000 98_0]]=5,1,0)</f>
        <v>0</v>
      </c>
      <c r="BU895">
        <f>IF(Table13[[#This Row],[Monthly_Income 1_5500 2_8000 3_11000 4_15000 5_20000 6_27000 7_35000 8_5000 9_51000 98_0]]=6,1,0)</f>
        <v>0</v>
      </c>
      <c r="BV895">
        <f>IF(Table13[[#This Row],[Monthly_Income 1_5500 2_8000 3_11000 4_15000 5_20000 6_27000 7_35000 8_5000 9_51000 98_0]]=7,1,0)</f>
        <v>0</v>
      </c>
      <c r="BW895">
        <f>IF(Table13[[#This Row],[Monthly_Income 1_5500 2_8000 3_11000 4_15000 5_20000 6_27000 7_35000 8_5000 9_51000 98_0]]=8,1,0)</f>
        <v>0</v>
      </c>
      <c r="BX895">
        <f>IF(Table13[[#This Row],[Monthly_Income 1_5500 2_8000 3_11000 4_15000 5_20000 6_27000 7_35000 8_5000 9_51000 98_0]]=9,1,0)</f>
        <v>0</v>
      </c>
      <c r="BY895">
        <f>IF(Table13[[#This Row],[Monthly_Income 1_5500 2_8000 3_11000 4_15000 5_20000 6_27000 7_35000 8_5000 9_51000 98_0]]=98,1,0)</f>
        <v>0</v>
      </c>
      <c r="BZ895">
        <v>97</v>
      </c>
      <c r="CA895">
        <f>IF(Table13[[#This Row],[Monthly_Household_Income]]=1,1,0)</f>
        <v>0</v>
      </c>
      <c r="CB895">
        <f>IF(Table13[[#This Row],[Monthly_Household_Income]]=2,1,0)</f>
        <v>0</v>
      </c>
      <c r="CC895">
        <f>IF(Table13[[#This Row],[Monthly_Household_Income]]=3,1,0)</f>
        <v>0</v>
      </c>
      <c r="CD895">
        <f>IF(Table13[[#This Row],[Monthly_Household_Income]]=4,1,0)</f>
        <v>0</v>
      </c>
      <c r="CE895">
        <f>IF(Table13[[#This Row],[Monthly_Household_Income]]=5,1,0)</f>
        <v>0</v>
      </c>
      <c r="CF895">
        <f>IF(Table13[[#This Row],[Monthly_Household_Income]]=6,1,0)</f>
        <v>0</v>
      </c>
      <c r="CG895">
        <f>IF(Table13[[#This Row],[Monthly_Household_Income]]=7,1,0)</f>
        <v>0</v>
      </c>
      <c r="CH895">
        <f>IF(Table13[[#This Row],[Monthly_Household_Income]]=8,1,0)</f>
        <v>0</v>
      </c>
      <c r="CI895">
        <f>IF(Table13[[#This Row],[Monthly_Household_Income]]=9,1,0)</f>
        <v>0</v>
      </c>
      <c r="CJ895">
        <f>IF(Table13[[#This Row],[Monthly_Household_Income]]=98,1,0)</f>
        <v>0</v>
      </c>
    </row>
    <row r="896" spans="1:88">
      <c r="A896">
        <v>3217</v>
      </c>
      <c r="B896" s="1">
        <v>42993</v>
      </c>
      <c r="C896" t="s">
        <v>39</v>
      </c>
      <c r="D896">
        <v>8</v>
      </c>
      <c r="E896">
        <v>7</v>
      </c>
      <c r="F896">
        <v>8</v>
      </c>
      <c r="G896">
        <v>8</v>
      </c>
      <c r="H896">
        <v>7</v>
      </c>
      <c r="I896">
        <v>9</v>
      </c>
      <c r="J896" t="s">
        <v>16</v>
      </c>
      <c r="K896">
        <v>7</v>
      </c>
      <c r="L896">
        <v>8</v>
      </c>
      <c r="M896">
        <v>9</v>
      </c>
      <c r="N896">
        <v>8</v>
      </c>
      <c r="O896">
        <v>8</v>
      </c>
      <c r="P896">
        <v>8</v>
      </c>
      <c r="Q896">
        <v>8</v>
      </c>
      <c r="R896">
        <v>7</v>
      </c>
      <c r="S896">
        <v>9</v>
      </c>
      <c r="T896">
        <v>9</v>
      </c>
      <c r="U896">
        <v>8</v>
      </c>
      <c r="V896">
        <v>9</v>
      </c>
      <c r="W896">
        <v>9</v>
      </c>
      <c r="X896">
        <v>0</v>
      </c>
      <c r="Y896">
        <v>7</v>
      </c>
      <c r="Z896">
        <v>9</v>
      </c>
      <c r="AA896">
        <v>9</v>
      </c>
      <c r="AB896">
        <v>0</v>
      </c>
      <c r="AC896">
        <v>1</v>
      </c>
      <c r="AD896">
        <f>IF(Table13[[#This Row],[payment]]=1,1,0)</f>
        <v>1</v>
      </c>
      <c r="AE896">
        <f>IF(Table13[[#This Row],[payment]]=2,1,0)</f>
        <v>0</v>
      </c>
      <c r="AF896">
        <f>IF(Table13[[#This Row],[payment]]=3,1,0)</f>
        <v>0</v>
      </c>
      <c r="AG896">
        <v>1</v>
      </c>
      <c r="AH896">
        <f>IF(Table13[[#This Row],[method_payment]]=1,1,0)</f>
        <v>1</v>
      </c>
      <c r="AI896">
        <f>IF(Table13[[#This Row],[method_payment]]=2,1,0)</f>
        <v>0</v>
      </c>
      <c r="AJ896">
        <f>IF(Table13[[#This Row],[method_payment]]=3,1,0)</f>
        <v>0</v>
      </c>
      <c r="AK896">
        <f>IF(Table13[[#This Row],[method_payment]]=5,1,0)</f>
        <v>0</v>
      </c>
      <c r="AL896">
        <f>IF(Table13[[#This Row],[method_payment]]=6,1,0)</f>
        <v>0</v>
      </c>
      <c r="AM896" t="s">
        <v>16</v>
      </c>
      <c r="AN896" t="s">
        <v>15</v>
      </c>
      <c r="AO896">
        <v>2</v>
      </c>
      <c r="AP896" s="2">
        <v>128.24</v>
      </c>
      <c r="AQ896" s="3">
        <f>IF(AND(Table13[[#This Row],[Average_amount_spent_per_visit_last_3_months]]&gt;=1,Table13[[#This Row],[Average_amount_spent_per_visit_last_3_months]]&lt;=999),1,0)</f>
        <v>1</v>
      </c>
      <c r="AR896" s="3">
        <f>IF(AND(Table13[[#This Row],[Average_amount_spent_per_visit_last_3_months]]&gt;=1000,Table13[[#This Row],[Average_amount_spent_per_visit_last_3_months]]&lt;=6700),1,0)</f>
        <v>0</v>
      </c>
      <c r="AS896">
        <v>2</v>
      </c>
      <c r="AT896">
        <v>30</v>
      </c>
      <c r="AU896">
        <f>IF(AND(Table13[[#This Row],[Age]]&gt;=18,Table13[[#This Row],[Age]]&lt;=25),1,0)</f>
        <v>0</v>
      </c>
      <c r="AV896">
        <f>IF(AND(Table13[[#This Row],[Age]]&gt;=26,Table13[[#This Row],[Age]]&lt;=35),1,0)</f>
        <v>1</v>
      </c>
      <c r="AW896">
        <f>IF(AND(Table13[[#This Row],[Age]]&gt;=36,Table13[[#This Row],[Age]]&lt;=45),1,0)</f>
        <v>0</v>
      </c>
      <c r="AX896">
        <f>IF(AND(Table13[[#This Row],[Age]]&gt;=46,Table13[[#This Row],[Age]]&lt;=55),1,0)</f>
        <v>0</v>
      </c>
      <c r="AY896">
        <f>IF(AND(Table13[[#This Row],[Age]]&gt;=56,Table13[[#This Row],[Age]]&lt;=67),1,0)</f>
        <v>0</v>
      </c>
      <c r="AZ896" t="s">
        <v>25</v>
      </c>
      <c r="BA896">
        <f>IF(Table13[[#This Row],[Marital Status]]="Married",1,0)</f>
        <v>1</v>
      </c>
      <c r="BB896">
        <f>IF(Table13[[#This Row],[Marital Status]]="Single",1,0)</f>
        <v>0</v>
      </c>
      <c r="BC896" t="s">
        <v>28</v>
      </c>
      <c r="BD896">
        <f>IF(Table13[[#This Row],[gender]]="Male",1,0)</f>
        <v>0</v>
      </c>
      <c r="BE896">
        <f>IF(Table13[[#This Row],[gender]]="Female",1,0)</f>
        <v>1</v>
      </c>
      <c r="BF896" t="s">
        <v>19</v>
      </c>
      <c r="BG896">
        <f>IF(Table13[[#This Row],[Highest level of Education]]="Did not attend school",1,0)</f>
        <v>0</v>
      </c>
      <c r="BH896">
        <f>IF(Table13[[#This Row],[Highest level of Education]]="K12 completed",1,0)</f>
        <v>0</v>
      </c>
      <c r="BI896">
        <f>IF(Table13[[#This Row],[Highest level of Education]]="High School Completed",1,0)</f>
        <v>0</v>
      </c>
      <c r="BJ896">
        <f>IF(Table13[[#This Row],[Highest level of Education]]="Technical Diploma/Partially completed College",1,0)</f>
        <v>0</v>
      </c>
      <c r="BK896">
        <f>IF(Table13[[#This Row],[Highest level of Education]]="University/College Degree",1,0)</f>
        <v>1</v>
      </c>
      <c r="BL896">
        <f>IF(Table13[[#This Row],[Highest level of Education]]="Post-graduate education",1,0)</f>
        <v>0</v>
      </c>
      <c r="BM896">
        <v>2</v>
      </c>
      <c r="BN896">
        <v>1</v>
      </c>
      <c r="BO896">
        <v>3</v>
      </c>
      <c r="BP896">
        <f>IF(Table13[[#This Row],[Monthly_Income 1_5500 2_8000 3_11000 4_15000 5_20000 6_27000 7_35000 8_5000 9_51000 98_0]]=1,1,0)</f>
        <v>0</v>
      </c>
      <c r="BQ896">
        <f>IF(Table13[[#This Row],[Monthly_Income 1_5500 2_8000 3_11000 4_15000 5_20000 6_27000 7_35000 8_5000 9_51000 98_0]]=2,1,0)</f>
        <v>0</v>
      </c>
      <c r="BR896">
        <f>IF(Table13[[#This Row],[Monthly_Income 1_5500 2_8000 3_11000 4_15000 5_20000 6_27000 7_35000 8_5000 9_51000 98_0]]=3,1,0)</f>
        <v>1</v>
      </c>
      <c r="BS896">
        <f>IF(Table13[[#This Row],[Monthly_Income 1_5500 2_8000 3_11000 4_15000 5_20000 6_27000 7_35000 8_5000 9_51000 98_0]]=4,1,0)</f>
        <v>0</v>
      </c>
      <c r="BT896">
        <f>IF(Table13[[#This Row],[Monthly_Income 1_5500 2_8000 3_11000 4_15000 5_20000 6_27000 7_35000 8_5000 9_51000 98_0]]=5,1,0)</f>
        <v>0</v>
      </c>
      <c r="BU896">
        <f>IF(Table13[[#This Row],[Monthly_Income 1_5500 2_8000 3_11000 4_15000 5_20000 6_27000 7_35000 8_5000 9_51000 98_0]]=6,1,0)</f>
        <v>0</v>
      </c>
      <c r="BV896">
        <f>IF(Table13[[#This Row],[Monthly_Income 1_5500 2_8000 3_11000 4_15000 5_20000 6_27000 7_35000 8_5000 9_51000 98_0]]=7,1,0)</f>
        <v>0</v>
      </c>
      <c r="BW896">
        <f>IF(Table13[[#This Row],[Monthly_Income 1_5500 2_8000 3_11000 4_15000 5_20000 6_27000 7_35000 8_5000 9_51000 98_0]]=8,1,0)</f>
        <v>0</v>
      </c>
      <c r="BX896">
        <f>IF(Table13[[#This Row],[Monthly_Income 1_5500 2_8000 3_11000 4_15000 5_20000 6_27000 7_35000 8_5000 9_51000 98_0]]=9,1,0)</f>
        <v>0</v>
      </c>
      <c r="BY896">
        <f>IF(Table13[[#This Row],[Monthly_Income 1_5500 2_8000 3_11000 4_15000 5_20000 6_27000 7_35000 8_5000 9_51000 98_0]]=98,1,0)</f>
        <v>0</v>
      </c>
      <c r="BZ896">
        <v>7</v>
      </c>
      <c r="CA896">
        <f>IF(Table13[[#This Row],[Monthly_Household_Income]]=1,1,0)</f>
        <v>0</v>
      </c>
      <c r="CB896">
        <f>IF(Table13[[#This Row],[Monthly_Household_Income]]=2,1,0)</f>
        <v>0</v>
      </c>
      <c r="CC896">
        <f>IF(Table13[[#This Row],[Monthly_Household_Income]]=3,1,0)</f>
        <v>0</v>
      </c>
      <c r="CD896">
        <f>IF(Table13[[#This Row],[Monthly_Household_Income]]=4,1,0)</f>
        <v>0</v>
      </c>
      <c r="CE896">
        <f>IF(Table13[[#This Row],[Monthly_Household_Income]]=5,1,0)</f>
        <v>0</v>
      </c>
      <c r="CF896">
        <f>IF(Table13[[#This Row],[Monthly_Household_Income]]=6,1,0)</f>
        <v>0</v>
      </c>
      <c r="CG896">
        <f>IF(Table13[[#This Row],[Monthly_Household_Income]]=7,1,0)</f>
        <v>1</v>
      </c>
      <c r="CH896">
        <f>IF(Table13[[#This Row],[Monthly_Household_Income]]=8,1,0)</f>
        <v>0</v>
      </c>
      <c r="CI896">
        <f>IF(Table13[[#This Row],[Monthly_Household_Income]]=9,1,0)</f>
        <v>0</v>
      </c>
      <c r="CJ896">
        <f>IF(Table13[[#This Row],[Monthly_Household_Income]]=98,1,0)</f>
        <v>0</v>
      </c>
    </row>
    <row r="897" spans="1:88">
      <c r="A897">
        <v>3223</v>
      </c>
      <c r="B897" s="1">
        <v>43020</v>
      </c>
      <c r="C897" t="s">
        <v>2</v>
      </c>
      <c r="D897">
        <v>9</v>
      </c>
      <c r="E897">
        <v>6</v>
      </c>
      <c r="F897">
        <v>7</v>
      </c>
      <c r="G897">
        <v>8</v>
      </c>
      <c r="H897">
        <v>8</v>
      </c>
      <c r="I897">
        <v>8</v>
      </c>
      <c r="J897" t="s">
        <v>16</v>
      </c>
      <c r="K897">
        <v>8</v>
      </c>
      <c r="L897">
        <v>6</v>
      </c>
      <c r="M897">
        <v>8</v>
      </c>
      <c r="N897">
        <v>7</v>
      </c>
      <c r="O897">
        <v>8</v>
      </c>
      <c r="P897">
        <v>6</v>
      </c>
      <c r="Q897">
        <v>7</v>
      </c>
      <c r="R897">
        <v>6</v>
      </c>
      <c r="S897">
        <v>10</v>
      </c>
      <c r="T897">
        <v>10</v>
      </c>
      <c r="U897">
        <v>10</v>
      </c>
      <c r="V897">
        <v>9</v>
      </c>
      <c r="W897">
        <v>7</v>
      </c>
      <c r="X897">
        <v>9</v>
      </c>
      <c r="Y897">
        <v>6</v>
      </c>
      <c r="Z897">
        <v>7</v>
      </c>
      <c r="AA897">
        <v>8</v>
      </c>
      <c r="AB897">
        <v>7</v>
      </c>
      <c r="AC897">
        <v>2</v>
      </c>
      <c r="AD897">
        <f>IF(Table13[[#This Row],[payment]]=1,1,0)</f>
        <v>0</v>
      </c>
      <c r="AE897">
        <f>IF(Table13[[#This Row],[payment]]=2,1,0)</f>
        <v>1</v>
      </c>
      <c r="AF897">
        <f>IF(Table13[[#This Row],[payment]]=3,1,0)</f>
        <v>0</v>
      </c>
      <c r="AG897">
        <v>1</v>
      </c>
      <c r="AH897">
        <f>IF(Table13[[#This Row],[method_payment]]=1,1,0)</f>
        <v>1</v>
      </c>
      <c r="AI897">
        <f>IF(Table13[[#This Row],[method_payment]]=2,1,0)</f>
        <v>0</v>
      </c>
      <c r="AJ897">
        <f>IF(Table13[[#This Row],[method_payment]]=3,1,0)</f>
        <v>0</v>
      </c>
      <c r="AK897">
        <f>IF(Table13[[#This Row],[method_payment]]=5,1,0)</f>
        <v>0</v>
      </c>
      <c r="AL897">
        <f>IF(Table13[[#This Row],[method_payment]]=6,1,0)</f>
        <v>0</v>
      </c>
      <c r="AM897" t="s">
        <v>15</v>
      </c>
      <c r="AN897" t="s">
        <v>15</v>
      </c>
      <c r="AO897">
        <v>2</v>
      </c>
      <c r="AP897" s="2">
        <v>39.69</v>
      </c>
      <c r="AQ897" s="3">
        <f>IF(AND(Table13[[#This Row],[Average_amount_spent_per_visit_last_3_months]]&gt;=1,Table13[[#This Row],[Average_amount_spent_per_visit_last_3_months]]&lt;=999),1,0)</f>
        <v>1</v>
      </c>
      <c r="AR897" s="3">
        <f>IF(AND(Table13[[#This Row],[Average_amount_spent_per_visit_last_3_months]]&gt;=1000,Table13[[#This Row],[Average_amount_spent_per_visit_last_3_months]]&lt;=6700),1,0)</f>
        <v>0</v>
      </c>
      <c r="AS897">
        <v>2</v>
      </c>
      <c r="AT897">
        <v>36</v>
      </c>
      <c r="AU897">
        <f>IF(AND(Table13[[#This Row],[Age]]&gt;=18,Table13[[#This Row],[Age]]&lt;=25),1,0)</f>
        <v>0</v>
      </c>
      <c r="AV897">
        <f>IF(AND(Table13[[#This Row],[Age]]&gt;=26,Table13[[#This Row],[Age]]&lt;=35),1,0)</f>
        <v>0</v>
      </c>
      <c r="AW897">
        <f>IF(AND(Table13[[#This Row],[Age]]&gt;=36,Table13[[#This Row],[Age]]&lt;=45),1,0)</f>
        <v>1</v>
      </c>
      <c r="AX897">
        <f>IF(AND(Table13[[#This Row],[Age]]&gt;=46,Table13[[#This Row],[Age]]&lt;=55),1,0)</f>
        <v>0</v>
      </c>
      <c r="AY897">
        <f>IF(AND(Table13[[#This Row],[Age]]&gt;=56,Table13[[#This Row],[Age]]&lt;=67),1,0)</f>
        <v>0</v>
      </c>
      <c r="AZ897" t="s">
        <v>25</v>
      </c>
      <c r="BA897">
        <f>IF(Table13[[#This Row],[Marital Status]]="Married",1,0)</f>
        <v>1</v>
      </c>
      <c r="BB897">
        <f>IF(Table13[[#This Row],[Marital Status]]="Single",1,0)</f>
        <v>0</v>
      </c>
      <c r="BC897" t="s">
        <v>27</v>
      </c>
      <c r="BD897">
        <f>IF(Table13[[#This Row],[gender]]="Male",1,0)</f>
        <v>1</v>
      </c>
      <c r="BE897">
        <f>IF(Table13[[#This Row],[gender]]="Female",1,0)</f>
        <v>0</v>
      </c>
      <c r="BF897" t="s">
        <v>18</v>
      </c>
      <c r="BG897">
        <f>IF(Table13[[#This Row],[Highest level of Education]]="Did not attend school",1,0)</f>
        <v>0</v>
      </c>
      <c r="BH897">
        <f>IF(Table13[[#This Row],[Highest level of Education]]="K12 completed",1,0)</f>
        <v>0</v>
      </c>
      <c r="BI897">
        <f>IF(Table13[[#This Row],[Highest level of Education]]="High School Completed",1,0)</f>
        <v>0</v>
      </c>
      <c r="BJ897">
        <f>IF(Table13[[#This Row],[Highest level of Education]]="Technical Diploma/Partially completed College",1,0)</f>
        <v>0</v>
      </c>
      <c r="BK897">
        <f>IF(Table13[[#This Row],[Highest level of Education]]="University/College Degree",1,0)</f>
        <v>0</v>
      </c>
      <c r="BL897">
        <f>IF(Table13[[#This Row],[Highest level of Education]]="Post-graduate education",1,0)</f>
        <v>1</v>
      </c>
      <c r="BM897">
        <v>3</v>
      </c>
      <c r="BN897">
        <v>1</v>
      </c>
      <c r="BO897">
        <v>98</v>
      </c>
      <c r="BP897">
        <f>IF(Table13[[#This Row],[Monthly_Income 1_5500 2_8000 3_11000 4_15000 5_20000 6_27000 7_35000 8_5000 9_51000 98_0]]=1,1,0)</f>
        <v>0</v>
      </c>
      <c r="BQ897">
        <f>IF(Table13[[#This Row],[Monthly_Income 1_5500 2_8000 3_11000 4_15000 5_20000 6_27000 7_35000 8_5000 9_51000 98_0]]=2,1,0)</f>
        <v>0</v>
      </c>
      <c r="BR897">
        <f>IF(Table13[[#This Row],[Monthly_Income 1_5500 2_8000 3_11000 4_15000 5_20000 6_27000 7_35000 8_5000 9_51000 98_0]]=3,1,0)</f>
        <v>0</v>
      </c>
      <c r="BS897">
        <f>IF(Table13[[#This Row],[Monthly_Income 1_5500 2_8000 3_11000 4_15000 5_20000 6_27000 7_35000 8_5000 9_51000 98_0]]=4,1,0)</f>
        <v>0</v>
      </c>
      <c r="BT897">
        <f>IF(Table13[[#This Row],[Monthly_Income 1_5500 2_8000 3_11000 4_15000 5_20000 6_27000 7_35000 8_5000 9_51000 98_0]]=5,1,0)</f>
        <v>0</v>
      </c>
      <c r="BU897">
        <f>IF(Table13[[#This Row],[Monthly_Income 1_5500 2_8000 3_11000 4_15000 5_20000 6_27000 7_35000 8_5000 9_51000 98_0]]=6,1,0)</f>
        <v>0</v>
      </c>
      <c r="BV897">
        <f>IF(Table13[[#This Row],[Monthly_Income 1_5500 2_8000 3_11000 4_15000 5_20000 6_27000 7_35000 8_5000 9_51000 98_0]]=7,1,0)</f>
        <v>0</v>
      </c>
      <c r="BW897">
        <f>IF(Table13[[#This Row],[Monthly_Income 1_5500 2_8000 3_11000 4_15000 5_20000 6_27000 7_35000 8_5000 9_51000 98_0]]=8,1,0)</f>
        <v>0</v>
      </c>
      <c r="BX897">
        <f>IF(Table13[[#This Row],[Monthly_Income 1_5500 2_8000 3_11000 4_15000 5_20000 6_27000 7_35000 8_5000 9_51000 98_0]]=9,1,0)</f>
        <v>0</v>
      </c>
      <c r="BY897">
        <f>IF(Table13[[#This Row],[Monthly_Income 1_5500 2_8000 3_11000 4_15000 5_20000 6_27000 7_35000 8_5000 9_51000 98_0]]=98,1,0)</f>
        <v>1</v>
      </c>
      <c r="BZ897">
        <v>98</v>
      </c>
      <c r="CA897">
        <f>IF(Table13[[#This Row],[Monthly_Household_Income]]=1,1,0)</f>
        <v>0</v>
      </c>
      <c r="CB897">
        <f>IF(Table13[[#This Row],[Monthly_Household_Income]]=2,1,0)</f>
        <v>0</v>
      </c>
      <c r="CC897">
        <f>IF(Table13[[#This Row],[Monthly_Household_Income]]=3,1,0)</f>
        <v>0</v>
      </c>
      <c r="CD897">
        <f>IF(Table13[[#This Row],[Monthly_Household_Income]]=4,1,0)</f>
        <v>0</v>
      </c>
      <c r="CE897">
        <f>IF(Table13[[#This Row],[Monthly_Household_Income]]=5,1,0)</f>
        <v>0</v>
      </c>
      <c r="CF897">
        <f>IF(Table13[[#This Row],[Monthly_Household_Income]]=6,1,0)</f>
        <v>0</v>
      </c>
      <c r="CG897">
        <f>IF(Table13[[#This Row],[Monthly_Household_Income]]=7,1,0)</f>
        <v>0</v>
      </c>
      <c r="CH897">
        <f>IF(Table13[[#This Row],[Monthly_Household_Income]]=8,1,0)</f>
        <v>0</v>
      </c>
      <c r="CI897">
        <f>IF(Table13[[#This Row],[Monthly_Household_Income]]=9,1,0)</f>
        <v>0</v>
      </c>
      <c r="CJ897">
        <f>IF(Table13[[#This Row],[Monthly_Household_Income]]=98,1,0)</f>
        <v>1</v>
      </c>
    </row>
    <row r="898" spans="1:88">
      <c r="A898">
        <v>3227</v>
      </c>
      <c r="B898" s="1">
        <v>43191</v>
      </c>
      <c r="C898" t="s">
        <v>35</v>
      </c>
      <c r="D898">
        <v>7</v>
      </c>
      <c r="E898">
        <v>7</v>
      </c>
      <c r="F898">
        <v>8</v>
      </c>
      <c r="G898">
        <v>7</v>
      </c>
      <c r="H898">
        <v>6</v>
      </c>
      <c r="I898">
        <v>8</v>
      </c>
      <c r="J898" t="s">
        <v>15</v>
      </c>
      <c r="K898">
        <v>6</v>
      </c>
      <c r="L898">
        <v>7</v>
      </c>
      <c r="M898">
        <v>6</v>
      </c>
      <c r="N898">
        <v>8</v>
      </c>
      <c r="O898">
        <v>8</v>
      </c>
      <c r="P898">
        <v>7</v>
      </c>
      <c r="Q898">
        <v>8</v>
      </c>
      <c r="R898">
        <v>6</v>
      </c>
      <c r="S898">
        <v>8</v>
      </c>
      <c r="T898">
        <v>7</v>
      </c>
      <c r="U898">
        <v>8</v>
      </c>
      <c r="V898">
        <v>6</v>
      </c>
      <c r="W898">
        <v>7</v>
      </c>
      <c r="X898">
        <v>7</v>
      </c>
      <c r="Y898">
        <v>6</v>
      </c>
      <c r="Z898">
        <v>8</v>
      </c>
      <c r="AA898">
        <v>7</v>
      </c>
      <c r="AB898">
        <v>7</v>
      </c>
      <c r="AC898">
        <v>1</v>
      </c>
      <c r="AD898">
        <f>IF(Table13[[#This Row],[payment]]=1,1,0)</f>
        <v>1</v>
      </c>
      <c r="AE898">
        <f>IF(Table13[[#This Row],[payment]]=2,1,0)</f>
        <v>0</v>
      </c>
      <c r="AF898">
        <f>IF(Table13[[#This Row],[payment]]=3,1,0)</f>
        <v>0</v>
      </c>
      <c r="AG898">
        <v>6</v>
      </c>
      <c r="AH898">
        <f>IF(Table13[[#This Row],[method_payment]]=1,1,0)</f>
        <v>0</v>
      </c>
      <c r="AI898">
        <f>IF(Table13[[#This Row],[method_payment]]=2,1,0)</f>
        <v>0</v>
      </c>
      <c r="AJ898">
        <f>IF(Table13[[#This Row],[method_payment]]=3,1,0)</f>
        <v>0</v>
      </c>
      <c r="AK898">
        <f>IF(Table13[[#This Row],[method_payment]]=5,1,0)</f>
        <v>0</v>
      </c>
      <c r="AL898">
        <f>IF(Table13[[#This Row],[method_payment]]=6,1,0)</f>
        <v>1</v>
      </c>
      <c r="AM898" t="s">
        <v>16</v>
      </c>
      <c r="AN898" t="s">
        <v>16</v>
      </c>
      <c r="AO898">
        <v>3</v>
      </c>
      <c r="AP898" s="2">
        <v>275.06</v>
      </c>
      <c r="AQ898" s="3">
        <f>IF(AND(Table13[[#This Row],[Average_amount_spent_per_visit_last_3_months]]&gt;=1,Table13[[#This Row],[Average_amount_spent_per_visit_last_3_months]]&lt;=999),1,0)</f>
        <v>1</v>
      </c>
      <c r="AR898" s="3">
        <f>IF(AND(Table13[[#This Row],[Average_amount_spent_per_visit_last_3_months]]&gt;=1000,Table13[[#This Row],[Average_amount_spent_per_visit_last_3_months]]&lt;=6700),1,0)</f>
        <v>0</v>
      </c>
      <c r="AS898">
        <v>2</v>
      </c>
      <c r="AT898">
        <v>33</v>
      </c>
      <c r="AU898">
        <f>IF(AND(Table13[[#This Row],[Age]]&gt;=18,Table13[[#This Row],[Age]]&lt;=25),1,0)</f>
        <v>0</v>
      </c>
      <c r="AV898">
        <f>IF(AND(Table13[[#This Row],[Age]]&gt;=26,Table13[[#This Row],[Age]]&lt;=35),1,0)</f>
        <v>1</v>
      </c>
      <c r="AW898">
        <f>IF(AND(Table13[[#This Row],[Age]]&gt;=36,Table13[[#This Row],[Age]]&lt;=45),1,0)</f>
        <v>0</v>
      </c>
      <c r="AX898">
        <f>IF(AND(Table13[[#This Row],[Age]]&gt;=46,Table13[[#This Row],[Age]]&lt;=55),1,0)</f>
        <v>0</v>
      </c>
      <c r="AY898">
        <f>IF(AND(Table13[[#This Row],[Age]]&gt;=56,Table13[[#This Row],[Age]]&lt;=67),1,0)</f>
        <v>0</v>
      </c>
      <c r="AZ898" t="s">
        <v>25</v>
      </c>
      <c r="BA898">
        <f>IF(Table13[[#This Row],[Marital Status]]="Married",1,0)</f>
        <v>1</v>
      </c>
      <c r="BB898">
        <f>IF(Table13[[#This Row],[Marital Status]]="Single",1,0)</f>
        <v>0</v>
      </c>
      <c r="BC898" t="s">
        <v>27</v>
      </c>
      <c r="BD898">
        <f>IF(Table13[[#This Row],[gender]]="Male",1,0)</f>
        <v>1</v>
      </c>
      <c r="BE898">
        <f>IF(Table13[[#This Row],[gender]]="Female",1,0)</f>
        <v>0</v>
      </c>
      <c r="BF898" t="s">
        <v>23</v>
      </c>
      <c r="BG898">
        <f>IF(Table13[[#This Row],[Highest level of Education]]="Did not attend school",1,0)</f>
        <v>0</v>
      </c>
      <c r="BH898">
        <f>IF(Table13[[#This Row],[Highest level of Education]]="K12 completed",1,0)</f>
        <v>0</v>
      </c>
      <c r="BI898">
        <f>IF(Table13[[#This Row],[Highest level of Education]]="High School Completed",1,0)</f>
        <v>0</v>
      </c>
      <c r="BJ898">
        <f>IF(Table13[[#This Row],[Highest level of Education]]="Technical Diploma/Partially completed College",1,0)</f>
        <v>1</v>
      </c>
      <c r="BK898">
        <f>IF(Table13[[#This Row],[Highest level of Education]]="University/College Degree",1,0)</f>
        <v>0</v>
      </c>
      <c r="BL898">
        <f>IF(Table13[[#This Row],[Highest level of Education]]="Post-graduate education",1,0)</f>
        <v>0</v>
      </c>
      <c r="BM898">
        <v>2</v>
      </c>
      <c r="BN898">
        <v>1</v>
      </c>
      <c r="BO898">
        <v>2</v>
      </c>
      <c r="BP898">
        <f>IF(Table13[[#This Row],[Monthly_Income 1_5500 2_8000 3_11000 4_15000 5_20000 6_27000 7_35000 8_5000 9_51000 98_0]]=1,1,0)</f>
        <v>0</v>
      </c>
      <c r="BQ898">
        <f>IF(Table13[[#This Row],[Monthly_Income 1_5500 2_8000 3_11000 4_15000 5_20000 6_27000 7_35000 8_5000 9_51000 98_0]]=2,1,0)</f>
        <v>1</v>
      </c>
      <c r="BR898">
        <f>IF(Table13[[#This Row],[Monthly_Income 1_5500 2_8000 3_11000 4_15000 5_20000 6_27000 7_35000 8_5000 9_51000 98_0]]=3,1,0)</f>
        <v>0</v>
      </c>
      <c r="BS898">
        <f>IF(Table13[[#This Row],[Monthly_Income 1_5500 2_8000 3_11000 4_15000 5_20000 6_27000 7_35000 8_5000 9_51000 98_0]]=4,1,0)</f>
        <v>0</v>
      </c>
      <c r="BT898">
        <f>IF(Table13[[#This Row],[Monthly_Income 1_5500 2_8000 3_11000 4_15000 5_20000 6_27000 7_35000 8_5000 9_51000 98_0]]=5,1,0)</f>
        <v>0</v>
      </c>
      <c r="BU898">
        <f>IF(Table13[[#This Row],[Monthly_Income 1_5500 2_8000 3_11000 4_15000 5_20000 6_27000 7_35000 8_5000 9_51000 98_0]]=6,1,0)</f>
        <v>0</v>
      </c>
      <c r="BV898">
        <f>IF(Table13[[#This Row],[Monthly_Income 1_5500 2_8000 3_11000 4_15000 5_20000 6_27000 7_35000 8_5000 9_51000 98_0]]=7,1,0)</f>
        <v>0</v>
      </c>
      <c r="BW898">
        <f>IF(Table13[[#This Row],[Monthly_Income 1_5500 2_8000 3_11000 4_15000 5_20000 6_27000 7_35000 8_5000 9_51000 98_0]]=8,1,0)</f>
        <v>0</v>
      </c>
      <c r="BX898">
        <f>IF(Table13[[#This Row],[Monthly_Income 1_5500 2_8000 3_11000 4_15000 5_20000 6_27000 7_35000 8_5000 9_51000 98_0]]=9,1,0)</f>
        <v>0</v>
      </c>
      <c r="BY898">
        <f>IF(Table13[[#This Row],[Monthly_Income 1_5500 2_8000 3_11000 4_15000 5_20000 6_27000 7_35000 8_5000 9_51000 98_0]]=98,1,0)</f>
        <v>0</v>
      </c>
      <c r="BZ898">
        <v>4</v>
      </c>
      <c r="CA898">
        <f>IF(Table13[[#This Row],[Monthly_Household_Income]]=1,1,0)</f>
        <v>0</v>
      </c>
      <c r="CB898">
        <f>IF(Table13[[#This Row],[Monthly_Household_Income]]=2,1,0)</f>
        <v>0</v>
      </c>
      <c r="CC898">
        <f>IF(Table13[[#This Row],[Monthly_Household_Income]]=3,1,0)</f>
        <v>0</v>
      </c>
      <c r="CD898">
        <f>IF(Table13[[#This Row],[Monthly_Household_Income]]=4,1,0)</f>
        <v>1</v>
      </c>
      <c r="CE898">
        <f>IF(Table13[[#This Row],[Monthly_Household_Income]]=5,1,0)</f>
        <v>0</v>
      </c>
      <c r="CF898">
        <f>IF(Table13[[#This Row],[Monthly_Household_Income]]=6,1,0)</f>
        <v>0</v>
      </c>
      <c r="CG898">
        <f>IF(Table13[[#This Row],[Monthly_Household_Income]]=7,1,0)</f>
        <v>0</v>
      </c>
      <c r="CH898">
        <f>IF(Table13[[#This Row],[Monthly_Household_Income]]=8,1,0)</f>
        <v>0</v>
      </c>
      <c r="CI898">
        <f>IF(Table13[[#This Row],[Monthly_Household_Income]]=9,1,0)</f>
        <v>0</v>
      </c>
      <c r="CJ898">
        <f>IF(Table13[[#This Row],[Monthly_Household_Income]]=98,1,0)</f>
        <v>0</v>
      </c>
    </row>
    <row r="899" spans="1:88">
      <c r="A899">
        <v>3229</v>
      </c>
      <c r="B899" s="1">
        <v>43038</v>
      </c>
      <c r="C899" t="s">
        <v>31</v>
      </c>
      <c r="D899">
        <v>7</v>
      </c>
      <c r="E899">
        <v>8</v>
      </c>
      <c r="F899">
        <v>6</v>
      </c>
      <c r="G899">
        <v>7</v>
      </c>
      <c r="H899">
        <v>7</v>
      </c>
      <c r="I899">
        <v>6</v>
      </c>
      <c r="J899" t="s">
        <v>15</v>
      </c>
      <c r="K899">
        <v>8</v>
      </c>
      <c r="L899">
        <v>6</v>
      </c>
      <c r="M899">
        <v>7</v>
      </c>
      <c r="N899">
        <v>7</v>
      </c>
      <c r="O899">
        <v>8</v>
      </c>
      <c r="P899">
        <v>6</v>
      </c>
      <c r="Q899">
        <v>8</v>
      </c>
      <c r="R899">
        <v>7</v>
      </c>
      <c r="S899">
        <v>8</v>
      </c>
      <c r="T899">
        <v>6</v>
      </c>
      <c r="U899">
        <v>8</v>
      </c>
      <c r="V899">
        <v>7</v>
      </c>
      <c r="W899">
        <v>7</v>
      </c>
      <c r="X899">
        <v>8</v>
      </c>
      <c r="Y899">
        <v>6</v>
      </c>
      <c r="Z899">
        <v>6</v>
      </c>
      <c r="AA899">
        <v>7</v>
      </c>
      <c r="AB899">
        <v>7</v>
      </c>
      <c r="AC899">
        <v>1</v>
      </c>
      <c r="AD899">
        <f>IF(Table13[[#This Row],[payment]]=1,1,0)</f>
        <v>1</v>
      </c>
      <c r="AE899">
        <f>IF(Table13[[#This Row],[payment]]=2,1,0)</f>
        <v>0</v>
      </c>
      <c r="AF899">
        <f>IF(Table13[[#This Row],[payment]]=3,1,0)</f>
        <v>0</v>
      </c>
      <c r="AG899">
        <v>6</v>
      </c>
      <c r="AH899">
        <f>IF(Table13[[#This Row],[method_payment]]=1,1,0)</f>
        <v>0</v>
      </c>
      <c r="AI899">
        <f>IF(Table13[[#This Row],[method_payment]]=2,1,0)</f>
        <v>0</v>
      </c>
      <c r="AJ899">
        <f>IF(Table13[[#This Row],[method_payment]]=3,1,0)</f>
        <v>0</v>
      </c>
      <c r="AK899">
        <f>IF(Table13[[#This Row],[method_payment]]=5,1,0)</f>
        <v>0</v>
      </c>
      <c r="AL899">
        <f>IF(Table13[[#This Row],[method_payment]]=6,1,0)</f>
        <v>1</v>
      </c>
      <c r="AM899" t="s">
        <v>16</v>
      </c>
      <c r="AN899" t="s">
        <v>16</v>
      </c>
      <c r="AO899">
        <v>3</v>
      </c>
      <c r="AP899" s="2">
        <v>140.18</v>
      </c>
      <c r="AQ899" s="3">
        <f>IF(AND(Table13[[#This Row],[Average_amount_spent_per_visit_last_3_months]]&gt;=1,Table13[[#This Row],[Average_amount_spent_per_visit_last_3_months]]&lt;=999),1,0)</f>
        <v>1</v>
      </c>
      <c r="AR899" s="3">
        <f>IF(AND(Table13[[#This Row],[Average_amount_spent_per_visit_last_3_months]]&gt;=1000,Table13[[#This Row],[Average_amount_spent_per_visit_last_3_months]]&lt;=6700),1,0)</f>
        <v>0</v>
      </c>
      <c r="AS899">
        <v>3</v>
      </c>
      <c r="AT899">
        <v>27</v>
      </c>
      <c r="AU899">
        <f>IF(AND(Table13[[#This Row],[Age]]&gt;=18,Table13[[#This Row],[Age]]&lt;=25),1,0)</f>
        <v>0</v>
      </c>
      <c r="AV899">
        <f>IF(AND(Table13[[#This Row],[Age]]&gt;=26,Table13[[#This Row],[Age]]&lt;=35),1,0)</f>
        <v>1</v>
      </c>
      <c r="AW899">
        <f>IF(AND(Table13[[#This Row],[Age]]&gt;=36,Table13[[#This Row],[Age]]&lt;=45),1,0)</f>
        <v>0</v>
      </c>
      <c r="AX899">
        <f>IF(AND(Table13[[#This Row],[Age]]&gt;=46,Table13[[#This Row],[Age]]&lt;=55),1,0)</f>
        <v>0</v>
      </c>
      <c r="AY899">
        <f>IF(AND(Table13[[#This Row],[Age]]&gt;=56,Table13[[#This Row],[Age]]&lt;=67),1,0)</f>
        <v>0</v>
      </c>
      <c r="AZ899" t="s">
        <v>25</v>
      </c>
      <c r="BA899">
        <f>IF(Table13[[#This Row],[Marital Status]]="Married",1,0)</f>
        <v>1</v>
      </c>
      <c r="BB899">
        <f>IF(Table13[[#This Row],[Marital Status]]="Single",1,0)</f>
        <v>0</v>
      </c>
      <c r="BC899" t="s">
        <v>28</v>
      </c>
      <c r="BD899">
        <f>IF(Table13[[#This Row],[gender]]="Male",1,0)</f>
        <v>0</v>
      </c>
      <c r="BE899">
        <f>IF(Table13[[#This Row],[gender]]="Female",1,0)</f>
        <v>1</v>
      </c>
      <c r="BF899" t="s">
        <v>23</v>
      </c>
      <c r="BG899">
        <f>IF(Table13[[#This Row],[Highest level of Education]]="Did not attend school",1,0)</f>
        <v>0</v>
      </c>
      <c r="BH899">
        <f>IF(Table13[[#This Row],[Highest level of Education]]="K12 completed",1,0)</f>
        <v>0</v>
      </c>
      <c r="BI899">
        <f>IF(Table13[[#This Row],[Highest level of Education]]="High School Completed",1,0)</f>
        <v>0</v>
      </c>
      <c r="BJ899">
        <f>IF(Table13[[#This Row],[Highest level of Education]]="Technical Diploma/Partially completed College",1,0)</f>
        <v>1</v>
      </c>
      <c r="BK899">
        <f>IF(Table13[[#This Row],[Highest level of Education]]="University/College Degree",1,0)</f>
        <v>0</v>
      </c>
      <c r="BL899">
        <f>IF(Table13[[#This Row],[Highest level of Education]]="Post-graduate education",1,0)</f>
        <v>0</v>
      </c>
      <c r="BM899">
        <v>3</v>
      </c>
      <c r="BN899">
        <v>1</v>
      </c>
      <c r="BO899">
        <v>4</v>
      </c>
      <c r="BP899">
        <f>IF(Table13[[#This Row],[Monthly_Income 1_5500 2_8000 3_11000 4_15000 5_20000 6_27000 7_35000 8_5000 9_51000 98_0]]=1,1,0)</f>
        <v>0</v>
      </c>
      <c r="BQ899">
        <f>IF(Table13[[#This Row],[Monthly_Income 1_5500 2_8000 3_11000 4_15000 5_20000 6_27000 7_35000 8_5000 9_51000 98_0]]=2,1,0)</f>
        <v>0</v>
      </c>
      <c r="BR899">
        <f>IF(Table13[[#This Row],[Monthly_Income 1_5500 2_8000 3_11000 4_15000 5_20000 6_27000 7_35000 8_5000 9_51000 98_0]]=3,1,0)</f>
        <v>0</v>
      </c>
      <c r="BS899">
        <f>IF(Table13[[#This Row],[Monthly_Income 1_5500 2_8000 3_11000 4_15000 5_20000 6_27000 7_35000 8_5000 9_51000 98_0]]=4,1,0)</f>
        <v>1</v>
      </c>
      <c r="BT899">
        <f>IF(Table13[[#This Row],[Monthly_Income 1_5500 2_8000 3_11000 4_15000 5_20000 6_27000 7_35000 8_5000 9_51000 98_0]]=5,1,0)</f>
        <v>0</v>
      </c>
      <c r="BU899">
        <f>IF(Table13[[#This Row],[Monthly_Income 1_5500 2_8000 3_11000 4_15000 5_20000 6_27000 7_35000 8_5000 9_51000 98_0]]=6,1,0)</f>
        <v>0</v>
      </c>
      <c r="BV899">
        <f>IF(Table13[[#This Row],[Monthly_Income 1_5500 2_8000 3_11000 4_15000 5_20000 6_27000 7_35000 8_5000 9_51000 98_0]]=7,1,0)</f>
        <v>0</v>
      </c>
      <c r="BW899">
        <f>IF(Table13[[#This Row],[Monthly_Income 1_5500 2_8000 3_11000 4_15000 5_20000 6_27000 7_35000 8_5000 9_51000 98_0]]=8,1,0)</f>
        <v>0</v>
      </c>
      <c r="BX899">
        <f>IF(Table13[[#This Row],[Monthly_Income 1_5500 2_8000 3_11000 4_15000 5_20000 6_27000 7_35000 8_5000 9_51000 98_0]]=9,1,0)</f>
        <v>0</v>
      </c>
      <c r="BY899">
        <f>IF(Table13[[#This Row],[Monthly_Income 1_5500 2_8000 3_11000 4_15000 5_20000 6_27000 7_35000 8_5000 9_51000 98_0]]=98,1,0)</f>
        <v>0</v>
      </c>
      <c r="BZ899">
        <v>6</v>
      </c>
      <c r="CA899">
        <f>IF(Table13[[#This Row],[Monthly_Household_Income]]=1,1,0)</f>
        <v>0</v>
      </c>
      <c r="CB899">
        <f>IF(Table13[[#This Row],[Monthly_Household_Income]]=2,1,0)</f>
        <v>0</v>
      </c>
      <c r="CC899">
        <f>IF(Table13[[#This Row],[Monthly_Household_Income]]=3,1,0)</f>
        <v>0</v>
      </c>
      <c r="CD899">
        <f>IF(Table13[[#This Row],[Monthly_Household_Income]]=4,1,0)</f>
        <v>0</v>
      </c>
      <c r="CE899">
        <f>IF(Table13[[#This Row],[Monthly_Household_Income]]=5,1,0)</f>
        <v>0</v>
      </c>
      <c r="CF899">
        <f>IF(Table13[[#This Row],[Monthly_Household_Income]]=6,1,0)</f>
        <v>1</v>
      </c>
      <c r="CG899">
        <f>IF(Table13[[#This Row],[Monthly_Household_Income]]=7,1,0)</f>
        <v>0</v>
      </c>
      <c r="CH899">
        <f>IF(Table13[[#This Row],[Monthly_Household_Income]]=8,1,0)</f>
        <v>0</v>
      </c>
      <c r="CI899">
        <f>IF(Table13[[#This Row],[Monthly_Household_Income]]=9,1,0)</f>
        <v>0</v>
      </c>
      <c r="CJ899">
        <f>IF(Table13[[#This Row],[Monthly_Household_Income]]=98,1,0)</f>
        <v>0</v>
      </c>
    </row>
    <row r="900" spans="1:88">
      <c r="A900">
        <v>3230</v>
      </c>
      <c r="B900" s="1">
        <v>43008</v>
      </c>
      <c r="C900" t="s">
        <v>32</v>
      </c>
      <c r="D900">
        <v>7</v>
      </c>
      <c r="E900">
        <v>8</v>
      </c>
      <c r="F900">
        <v>8</v>
      </c>
      <c r="G900">
        <v>9</v>
      </c>
      <c r="H900">
        <v>8</v>
      </c>
      <c r="I900">
        <v>9</v>
      </c>
      <c r="J900" t="s">
        <v>16</v>
      </c>
      <c r="K900">
        <v>8</v>
      </c>
      <c r="L900">
        <v>10</v>
      </c>
      <c r="M900">
        <v>8</v>
      </c>
      <c r="N900">
        <v>7</v>
      </c>
      <c r="O900">
        <v>8</v>
      </c>
      <c r="P900">
        <v>10</v>
      </c>
      <c r="Q900">
        <v>9</v>
      </c>
      <c r="R900">
        <v>9</v>
      </c>
      <c r="S900">
        <v>7</v>
      </c>
      <c r="T900">
        <v>7</v>
      </c>
      <c r="U900">
        <v>10</v>
      </c>
      <c r="V900">
        <v>8</v>
      </c>
      <c r="W900">
        <v>7</v>
      </c>
      <c r="X900">
        <v>9</v>
      </c>
      <c r="Y900">
        <v>8</v>
      </c>
      <c r="Z900">
        <v>9</v>
      </c>
      <c r="AA900">
        <v>9</v>
      </c>
      <c r="AB900">
        <v>8</v>
      </c>
      <c r="AC900">
        <v>2</v>
      </c>
      <c r="AD900">
        <f>IF(Table13[[#This Row],[payment]]=1,1,0)</f>
        <v>0</v>
      </c>
      <c r="AE900">
        <f>IF(Table13[[#This Row],[payment]]=2,1,0)</f>
        <v>1</v>
      </c>
      <c r="AF900">
        <f>IF(Table13[[#This Row],[payment]]=3,1,0)</f>
        <v>0</v>
      </c>
      <c r="AG900">
        <v>1</v>
      </c>
      <c r="AH900">
        <f>IF(Table13[[#This Row],[method_payment]]=1,1,0)</f>
        <v>1</v>
      </c>
      <c r="AI900">
        <f>IF(Table13[[#This Row],[method_payment]]=2,1,0)</f>
        <v>0</v>
      </c>
      <c r="AJ900">
        <f>IF(Table13[[#This Row],[method_payment]]=3,1,0)</f>
        <v>0</v>
      </c>
      <c r="AK900">
        <f>IF(Table13[[#This Row],[method_payment]]=5,1,0)</f>
        <v>0</v>
      </c>
      <c r="AL900">
        <f>IF(Table13[[#This Row],[method_payment]]=6,1,0)</f>
        <v>0</v>
      </c>
      <c r="AM900" t="s">
        <v>16</v>
      </c>
      <c r="AN900" t="s">
        <v>16</v>
      </c>
      <c r="AO900">
        <v>5</v>
      </c>
      <c r="AP900" s="2">
        <v>322.52999999999997</v>
      </c>
      <c r="AQ900" s="3">
        <f>IF(AND(Table13[[#This Row],[Average_amount_spent_per_visit_last_3_months]]&gt;=1,Table13[[#This Row],[Average_amount_spent_per_visit_last_3_months]]&lt;=999),1,0)</f>
        <v>1</v>
      </c>
      <c r="AR900" s="3">
        <f>IF(AND(Table13[[#This Row],[Average_amount_spent_per_visit_last_3_months]]&gt;=1000,Table13[[#This Row],[Average_amount_spent_per_visit_last_3_months]]&lt;=6700),1,0)</f>
        <v>0</v>
      </c>
      <c r="AS900">
        <v>3</v>
      </c>
      <c r="AT900">
        <v>62</v>
      </c>
      <c r="AU900">
        <f>IF(AND(Table13[[#This Row],[Age]]&gt;=18,Table13[[#This Row],[Age]]&lt;=25),1,0)</f>
        <v>0</v>
      </c>
      <c r="AV900">
        <f>IF(AND(Table13[[#This Row],[Age]]&gt;=26,Table13[[#This Row],[Age]]&lt;=35),1,0)</f>
        <v>0</v>
      </c>
      <c r="AW900">
        <f>IF(AND(Table13[[#This Row],[Age]]&gt;=36,Table13[[#This Row],[Age]]&lt;=45),1,0)</f>
        <v>0</v>
      </c>
      <c r="AX900">
        <f>IF(AND(Table13[[#This Row],[Age]]&gt;=46,Table13[[#This Row],[Age]]&lt;=55),1,0)</f>
        <v>0</v>
      </c>
      <c r="AY900">
        <f>IF(AND(Table13[[#This Row],[Age]]&gt;=56,Table13[[#This Row],[Age]]&lt;=67),1,0)</f>
        <v>1</v>
      </c>
      <c r="AZ900" t="s">
        <v>25</v>
      </c>
      <c r="BA900">
        <f>IF(Table13[[#This Row],[Marital Status]]="Married",1,0)</f>
        <v>1</v>
      </c>
      <c r="BB900">
        <f>IF(Table13[[#This Row],[Marital Status]]="Single",1,0)</f>
        <v>0</v>
      </c>
      <c r="BC900" t="s">
        <v>28</v>
      </c>
      <c r="BD900">
        <f>IF(Table13[[#This Row],[gender]]="Male",1,0)</f>
        <v>0</v>
      </c>
      <c r="BE900">
        <f>IF(Table13[[#This Row],[gender]]="Female",1,0)</f>
        <v>1</v>
      </c>
      <c r="BF900" t="s">
        <v>23</v>
      </c>
      <c r="BG900">
        <f>IF(Table13[[#This Row],[Highest level of Education]]="Did not attend school",1,0)</f>
        <v>0</v>
      </c>
      <c r="BH900">
        <f>IF(Table13[[#This Row],[Highest level of Education]]="K12 completed",1,0)</f>
        <v>0</v>
      </c>
      <c r="BI900">
        <f>IF(Table13[[#This Row],[Highest level of Education]]="High School Completed",1,0)</f>
        <v>0</v>
      </c>
      <c r="BJ900">
        <f>IF(Table13[[#This Row],[Highest level of Education]]="Technical Diploma/Partially completed College",1,0)</f>
        <v>1</v>
      </c>
      <c r="BK900">
        <f>IF(Table13[[#This Row],[Highest level of Education]]="University/College Degree",1,0)</f>
        <v>0</v>
      </c>
      <c r="BL900">
        <f>IF(Table13[[#This Row],[Highest level of Education]]="Post-graduate education",1,0)</f>
        <v>0</v>
      </c>
      <c r="BM900">
        <v>1</v>
      </c>
      <c r="BN900">
        <v>2</v>
      </c>
      <c r="BO900">
        <v>1</v>
      </c>
      <c r="BP900">
        <f>IF(Table13[[#This Row],[Monthly_Income 1_5500 2_8000 3_11000 4_15000 5_20000 6_27000 7_35000 8_5000 9_51000 98_0]]=1,1,0)</f>
        <v>1</v>
      </c>
      <c r="BQ900">
        <f>IF(Table13[[#This Row],[Monthly_Income 1_5500 2_8000 3_11000 4_15000 5_20000 6_27000 7_35000 8_5000 9_51000 98_0]]=2,1,0)</f>
        <v>0</v>
      </c>
      <c r="BR900">
        <f>IF(Table13[[#This Row],[Monthly_Income 1_5500 2_8000 3_11000 4_15000 5_20000 6_27000 7_35000 8_5000 9_51000 98_0]]=3,1,0)</f>
        <v>0</v>
      </c>
      <c r="BS900">
        <f>IF(Table13[[#This Row],[Monthly_Income 1_5500 2_8000 3_11000 4_15000 5_20000 6_27000 7_35000 8_5000 9_51000 98_0]]=4,1,0)</f>
        <v>0</v>
      </c>
      <c r="BT900">
        <f>IF(Table13[[#This Row],[Monthly_Income 1_5500 2_8000 3_11000 4_15000 5_20000 6_27000 7_35000 8_5000 9_51000 98_0]]=5,1,0)</f>
        <v>0</v>
      </c>
      <c r="BU900">
        <f>IF(Table13[[#This Row],[Monthly_Income 1_5500 2_8000 3_11000 4_15000 5_20000 6_27000 7_35000 8_5000 9_51000 98_0]]=6,1,0)</f>
        <v>0</v>
      </c>
      <c r="BV900">
        <f>IF(Table13[[#This Row],[Monthly_Income 1_5500 2_8000 3_11000 4_15000 5_20000 6_27000 7_35000 8_5000 9_51000 98_0]]=7,1,0)</f>
        <v>0</v>
      </c>
      <c r="BW900">
        <f>IF(Table13[[#This Row],[Monthly_Income 1_5500 2_8000 3_11000 4_15000 5_20000 6_27000 7_35000 8_5000 9_51000 98_0]]=8,1,0)</f>
        <v>0</v>
      </c>
      <c r="BX900">
        <f>IF(Table13[[#This Row],[Monthly_Income 1_5500 2_8000 3_11000 4_15000 5_20000 6_27000 7_35000 8_5000 9_51000 98_0]]=9,1,0)</f>
        <v>0</v>
      </c>
      <c r="BY900">
        <f>IF(Table13[[#This Row],[Monthly_Income 1_5500 2_8000 3_11000 4_15000 5_20000 6_27000 7_35000 8_5000 9_51000 98_0]]=98,1,0)</f>
        <v>0</v>
      </c>
      <c r="BZ900">
        <v>9</v>
      </c>
      <c r="CA900">
        <f>IF(Table13[[#This Row],[Monthly_Household_Income]]=1,1,0)</f>
        <v>0</v>
      </c>
      <c r="CB900">
        <f>IF(Table13[[#This Row],[Monthly_Household_Income]]=2,1,0)</f>
        <v>0</v>
      </c>
      <c r="CC900">
        <f>IF(Table13[[#This Row],[Monthly_Household_Income]]=3,1,0)</f>
        <v>0</v>
      </c>
      <c r="CD900">
        <f>IF(Table13[[#This Row],[Monthly_Household_Income]]=4,1,0)</f>
        <v>0</v>
      </c>
      <c r="CE900">
        <f>IF(Table13[[#This Row],[Monthly_Household_Income]]=5,1,0)</f>
        <v>0</v>
      </c>
      <c r="CF900">
        <f>IF(Table13[[#This Row],[Monthly_Household_Income]]=6,1,0)</f>
        <v>0</v>
      </c>
      <c r="CG900">
        <f>IF(Table13[[#This Row],[Monthly_Household_Income]]=7,1,0)</f>
        <v>0</v>
      </c>
      <c r="CH900">
        <f>IF(Table13[[#This Row],[Monthly_Household_Income]]=8,1,0)</f>
        <v>0</v>
      </c>
      <c r="CI900">
        <f>IF(Table13[[#This Row],[Monthly_Household_Income]]=9,1,0)</f>
        <v>1</v>
      </c>
      <c r="CJ900">
        <f>IF(Table13[[#This Row],[Monthly_Household_Income]]=98,1,0)</f>
        <v>0</v>
      </c>
    </row>
    <row r="901" spans="1:88">
      <c r="A901">
        <v>3232</v>
      </c>
      <c r="B901" s="1">
        <v>42999</v>
      </c>
      <c r="C901" t="s">
        <v>35</v>
      </c>
      <c r="D901">
        <v>9</v>
      </c>
      <c r="E901">
        <v>9</v>
      </c>
      <c r="F901">
        <v>7</v>
      </c>
      <c r="G901">
        <v>7</v>
      </c>
      <c r="H901">
        <v>6</v>
      </c>
      <c r="I901">
        <v>7</v>
      </c>
      <c r="J901" t="s">
        <v>15</v>
      </c>
      <c r="K901">
        <v>9</v>
      </c>
      <c r="L901">
        <v>10</v>
      </c>
      <c r="M901">
        <v>10</v>
      </c>
      <c r="N901">
        <v>9</v>
      </c>
      <c r="O901">
        <v>6</v>
      </c>
      <c r="P901">
        <v>7</v>
      </c>
      <c r="Q901">
        <v>7</v>
      </c>
      <c r="R901">
        <v>8</v>
      </c>
      <c r="S901">
        <v>8</v>
      </c>
      <c r="T901">
        <v>8</v>
      </c>
      <c r="U901">
        <v>9</v>
      </c>
      <c r="V901">
        <v>7</v>
      </c>
      <c r="W901">
        <v>8</v>
      </c>
      <c r="X901">
        <v>6</v>
      </c>
      <c r="Y901">
        <v>7</v>
      </c>
      <c r="Z901">
        <v>8</v>
      </c>
      <c r="AA901">
        <v>6</v>
      </c>
      <c r="AB901">
        <v>7</v>
      </c>
      <c r="AC901">
        <v>2</v>
      </c>
      <c r="AD901">
        <f>IF(Table13[[#This Row],[payment]]=1,1,0)</f>
        <v>0</v>
      </c>
      <c r="AE901">
        <f>IF(Table13[[#This Row],[payment]]=2,1,0)</f>
        <v>1</v>
      </c>
      <c r="AF901">
        <f>IF(Table13[[#This Row],[payment]]=3,1,0)</f>
        <v>0</v>
      </c>
      <c r="AG901">
        <v>2</v>
      </c>
      <c r="AH901">
        <f>IF(Table13[[#This Row],[method_payment]]=1,1,0)</f>
        <v>0</v>
      </c>
      <c r="AI901">
        <f>IF(Table13[[#This Row],[method_payment]]=2,1,0)</f>
        <v>1</v>
      </c>
      <c r="AJ901">
        <f>IF(Table13[[#This Row],[method_payment]]=3,1,0)</f>
        <v>0</v>
      </c>
      <c r="AK901">
        <f>IF(Table13[[#This Row],[method_payment]]=5,1,0)</f>
        <v>0</v>
      </c>
      <c r="AL901">
        <f>IF(Table13[[#This Row],[method_payment]]=6,1,0)</f>
        <v>0</v>
      </c>
      <c r="AM901" t="s">
        <v>15</v>
      </c>
      <c r="AN901" t="s">
        <v>16</v>
      </c>
      <c r="AO901">
        <v>2</v>
      </c>
      <c r="AP901" s="2">
        <v>413.14</v>
      </c>
      <c r="AQ901" s="3">
        <f>IF(AND(Table13[[#This Row],[Average_amount_spent_per_visit_last_3_months]]&gt;=1,Table13[[#This Row],[Average_amount_spent_per_visit_last_3_months]]&lt;=999),1,0)</f>
        <v>1</v>
      </c>
      <c r="AR901" s="3">
        <f>IF(AND(Table13[[#This Row],[Average_amount_spent_per_visit_last_3_months]]&gt;=1000,Table13[[#This Row],[Average_amount_spent_per_visit_last_3_months]]&lt;=6700),1,0)</f>
        <v>0</v>
      </c>
      <c r="AS901">
        <v>1</v>
      </c>
      <c r="AT901">
        <v>42</v>
      </c>
      <c r="AU901">
        <f>IF(AND(Table13[[#This Row],[Age]]&gt;=18,Table13[[#This Row],[Age]]&lt;=25),1,0)</f>
        <v>0</v>
      </c>
      <c r="AV901">
        <f>IF(AND(Table13[[#This Row],[Age]]&gt;=26,Table13[[#This Row],[Age]]&lt;=35),1,0)</f>
        <v>0</v>
      </c>
      <c r="AW901">
        <f>IF(AND(Table13[[#This Row],[Age]]&gt;=36,Table13[[#This Row],[Age]]&lt;=45),1,0)</f>
        <v>1</v>
      </c>
      <c r="AX901">
        <f>IF(AND(Table13[[#This Row],[Age]]&gt;=46,Table13[[#This Row],[Age]]&lt;=55),1,0)</f>
        <v>0</v>
      </c>
      <c r="AY901">
        <f>IF(AND(Table13[[#This Row],[Age]]&gt;=56,Table13[[#This Row],[Age]]&lt;=67),1,0)</f>
        <v>0</v>
      </c>
      <c r="AZ901" t="s">
        <v>25</v>
      </c>
      <c r="BA901">
        <f>IF(Table13[[#This Row],[Marital Status]]="Married",1,0)</f>
        <v>1</v>
      </c>
      <c r="BB901">
        <f>IF(Table13[[#This Row],[Marital Status]]="Single",1,0)</f>
        <v>0</v>
      </c>
      <c r="BC901" t="s">
        <v>27</v>
      </c>
      <c r="BD901">
        <f>IF(Table13[[#This Row],[gender]]="Male",1,0)</f>
        <v>1</v>
      </c>
      <c r="BE901">
        <f>IF(Table13[[#This Row],[gender]]="Female",1,0)</f>
        <v>0</v>
      </c>
      <c r="BF901" t="s">
        <v>23</v>
      </c>
      <c r="BG901">
        <f>IF(Table13[[#This Row],[Highest level of Education]]="Did not attend school",1,0)</f>
        <v>0</v>
      </c>
      <c r="BH901">
        <f>IF(Table13[[#This Row],[Highest level of Education]]="K12 completed",1,0)</f>
        <v>0</v>
      </c>
      <c r="BI901">
        <f>IF(Table13[[#This Row],[Highest level of Education]]="High School Completed",1,0)</f>
        <v>0</v>
      </c>
      <c r="BJ901">
        <f>IF(Table13[[#This Row],[Highest level of Education]]="Technical Diploma/Partially completed College",1,0)</f>
        <v>1</v>
      </c>
      <c r="BK901">
        <f>IF(Table13[[#This Row],[Highest level of Education]]="University/College Degree",1,0)</f>
        <v>0</v>
      </c>
      <c r="BL901">
        <f>IF(Table13[[#This Row],[Highest level of Education]]="Post-graduate education",1,0)</f>
        <v>0</v>
      </c>
      <c r="BM901">
        <v>1</v>
      </c>
      <c r="BN901">
        <v>1</v>
      </c>
      <c r="BO901">
        <v>3</v>
      </c>
      <c r="BP901">
        <f>IF(Table13[[#This Row],[Monthly_Income 1_5500 2_8000 3_11000 4_15000 5_20000 6_27000 7_35000 8_5000 9_51000 98_0]]=1,1,0)</f>
        <v>0</v>
      </c>
      <c r="BQ901">
        <f>IF(Table13[[#This Row],[Monthly_Income 1_5500 2_8000 3_11000 4_15000 5_20000 6_27000 7_35000 8_5000 9_51000 98_0]]=2,1,0)</f>
        <v>0</v>
      </c>
      <c r="BR901">
        <f>IF(Table13[[#This Row],[Monthly_Income 1_5500 2_8000 3_11000 4_15000 5_20000 6_27000 7_35000 8_5000 9_51000 98_0]]=3,1,0)</f>
        <v>1</v>
      </c>
      <c r="BS901">
        <f>IF(Table13[[#This Row],[Monthly_Income 1_5500 2_8000 3_11000 4_15000 5_20000 6_27000 7_35000 8_5000 9_51000 98_0]]=4,1,0)</f>
        <v>0</v>
      </c>
      <c r="BT901">
        <f>IF(Table13[[#This Row],[Monthly_Income 1_5500 2_8000 3_11000 4_15000 5_20000 6_27000 7_35000 8_5000 9_51000 98_0]]=5,1,0)</f>
        <v>0</v>
      </c>
      <c r="BU901">
        <f>IF(Table13[[#This Row],[Monthly_Income 1_5500 2_8000 3_11000 4_15000 5_20000 6_27000 7_35000 8_5000 9_51000 98_0]]=6,1,0)</f>
        <v>0</v>
      </c>
      <c r="BV901">
        <f>IF(Table13[[#This Row],[Monthly_Income 1_5500 2_8000 3_11000 4_15000 5_20000 6_27000 7_35000 8_5000 9_51000 98_0]]=7,1,0)</f>
        <v>0</v>
      </c>
      <c r="BW901">
        <f>IF(Table13[[#This Row],[Monthly_Income 1_5500 2_8000 3_11000 4_15000 5_20000 6_27000 7_35000 8_5000 9_51000 98_0]]=8,1,0)</f>
        <v>0</v>
      </c>
      <c r="BX901">
        <f>IF(Table13[[#This Row],[Monthly_Income 1_5500 2_8000 3_11000 4_15000 5_20000 6_27000 7_35000 8_5000 9_51000 98_0]]=9,1,0)</f>
        <v>0</v>
      </c>
      <c r="BY901">
        <f>IF(Table13[[#This Row],[Monthly_Income 1_5500 2_8000 3_11000 4_15000 5_20000 6_27000 7_35000 8_5000 9_51000 98_0]]=98,1,0)</f>
        <v>0</v>
      </c>
      <c r="BZ901">
        <v>4</v>
      </c>
      <c r="CA901">
        <f>IF(Table13[[#This Row],[Monthly_Household_Income]]=1,1,0)</f>
        <v>0</v>
      </c>
      <c r="CB901">
        <f>IF(Table13[[#This Row],[Monthly_Household_Income]]=2,1,0)</f>
        <v>0</v>
      </c>
      <c r="CC901">
        <f>IF(Table13[[#This Row],[Monthly_Household_Income]]=3,1,0)</f>
        <v>0</v>
      </c>
      <c r="CD901">
        <f>IF(Table13[[#This Row],[Monthly_Household_Income]]=4,1,0)</f>
        <v>1</v>
      </c>
      <c r="CE901">
        <f>IF(Table13[[#This Row],[Monthly_Household_Income]]=5,1,0)</f>
        <v>0</v>
      </c>
      <c r="CF901">
        <f>IF(Table13[[#This Row],[Monthly_Household_Income]]=6,1,0)</f>
        <v>0</v>
      </c>
      <c r="CG901">
        <f>IF(Table13[[#This Row],[Monthly_Household_Income]]=7,1,0)</f>
        <v>0</v>
      </c>
      <c r="CH901">
        <f>IF(Table13[[#This Row],[Monthly_Household_Income]]=8,1,0)</f>
        <v>0</v>
      </c>
      <c r="CI901">
        <f>IF(Table13[[#This Row],[Monthly_Household_Income]]=9,1,0)</f>
        <v>0</v>
      </c>
      <c r="CJ901">
        <f>IF(Table13[[#This Row],[Monthly_Household_Income]]=98,1,0)</f>
        <v>0</v>
      </c>
    </row>
    <row r="902" spans="1:88">
      <c r="A902">
        <v>3234</v>
      </c>
      <c r="B902" s="1">
        <v>43021</v>
      </c>
      <c r="C902" t="s">
        <v>2</v>
      </c>
      <c r="D902">
        <v>8</v>
      </c>
      <c r="E902">
        <v>8</v>
      </c>
      <c r="F902">
        <v>6</v>
      </c>
      <c r="G902">
        <v>8</v>
      </c>
      <c r="H902">
        <v>8</v>
      </c>
      <c r="I902">
        <v>7</v>
      </c>
      <c r="J902" t="s">
        <v>15</v>
      </c>
      <c r="K902">
        <v>6</v>
      </c>
      <c r="L902">
        <v>7</v>
      </c>
      <c r="M902">
        <v>6</v>
      </c>
      <c r="N902">
        <v>8</v>
      </c>
      <c r="O902">
        <v>9</v>
      </c>
      <c r="P902">
        <v>7</v>
      </c>
      <c r="Q902">
        <v>7</v>
      </c>
      <c r="R902">
        <v>8</v>
      </c>
      <c r="S902">
        <v>7</v>
      </c>
      <c r="T902">
        <v>8</v>
      </c>
      <c r="U902">
        <v>8</v>
      </c>
      <c r="V902">
        <v>7</v>
      </c>
      <c r="W902">
        <v>9</v>
      </c>
      <c r="X902">
        <v>7</v>
      </c>
      <c r="Y902">
        <v>9</v>
      </c>
      <c r="Z902">
        <v>10</v>
      </c>
      <c r="AA902">
        <v>7</v>
      </c>
      <c r="AB902">
        <v>8</v>
      </c>
      <c r="AC902">
        <v>1</v>
      </c>
      <c r="AD902">
        <f>IF(Table13[[#This Row],[payment]]=1,1,0)</f>
        <v>1</v>
      </c>
      <c r="AE902">
        <f>IF(Table13[[#This Row],[payment]]=2,1,0)</f>
        <v>0</v>
      </c>
      <c r="AF902">
        <f>IF(Table13[[#This Row],[payment]]=3,1,0)</f>
        <v>0</v>
      </c>
      <c r="AG902">
        <v>3</v>
      </c>
      <c r="AH902">
        <f>IF(Table13[[#This Row],[method_payment]]=1,1,0)</f>
        <v>0</v>
      </c>
      <c r="AI902">
        <f>IF(Table13[[#This Row],[method_payment]]=2,1,0)</f>
        <v>0</v>
      </c>
      <c r="AJ902">
        <f>IF(Table13[[#This Row],[method_payment]]=3,1,0)</f>
        <v>1</v>
      </c>
      <c r="AK902">
        <f>IF(Table13[[#This Row],[method_payment]]=5,1,0)</f>
        <v>0</v>
      </c>
      <c r="AL902">
        <f>IF(Table13[[#This Row],[method_payment]]=6,1,0)</f>
        <v>0</v>
      </c>
      <c r="AM902" t="s">
        <v>16</v>
      </c>
      <c r="AN902" t="s">
        <v>16</v>
      </c>
      <c r="AO902">
        <v>1</v>
      </c>
      <c r="AP902" s="2">
        <v>137</v>
      </c>
      <c r="AQ902" s="3">
        <f>IF(AND(Table13[[#This Row],[Average_amount_spent_per_visit_last_3_months]]&gt;=1,Table13[[#This Row],[Average_amount_spent_per_visit_last_3_months]]&lt;=999),1,0)</f>
        <v>1</v>
      </c>
      <c r="AR902" s="3">
        <f>IF(AND(Table13[[#This Row],[Average_amount_spent_per_visit_last_3_months]]&gt;=1000,Table13[[#This Row],[Average_amount_spent_per_visit_last_3_months]]&lt;=6700),1,0)</f>
        <v>0</v>
      </c>
      <c r="AS902">
        <v>1</v>
      </c>
      <c r="AT902">
        <v>34</v>
      </c>
      <c r="AU902">
        <f>IF(AND(Table13[[#This Row],[Age]]&gt;=18,Table13[[#This Row],[Age]]&lt;=25),1,0)</f>
        <v>0</v>
      </c>
      <c r="AV902">
        <f>IF(AND(Table13[[#This Row],[Age]]&gt;=26,Table13[[#This Row],[Age]]&lt;=35),1,0)</f>
        <v>1</v>
      </c>
      <c r="AW902">
        <f>IF(AND(Table13[[#This Row],[Age]]&gt;=36,Table13[[#This Row],[Age]]&lt;=45),1,0)</f>
        <v>0</v>
      </c>
      <c r="AX902">
        <f>IF(AND(Table13[[#This Row],[Age]]&gt;=46,Table13[[#This Row],[Age]]&lt;=55),1,0)</f>
        <v>0</v>
      </c>
      <c r="AY902">
        <f>IF(AND(Table13[[#This Row],[Age]]&gt;=56,Table13[[#This Row],[Age]]&lt;=67),1,0)</f>
        <v>0</v>
      </c>
      <c r="AZ902" t="s">
        <v>25</v>
      </c>
      <c r="BA902">
        <f>IF(Table13[[#This Row],[Marital Status]]="Married",1,0)</f>
        <v>1</v>
      </c>
      <c r="BB902">
        <f>IF(Table13[[#This Row],[Marital Status]]="Single",1,0)</f>
        <v>0</v>
      </c>
      <c r="BC902" t="s">
        <v>28</v>
      </c>
      <c r="BD902">
        <f>IF(Table13[[#This Row],[gender]]="Male",1,0)</f>
        <v>0</v>
      </c>
      <c r="BE902">
        <f>IF(Table13[[#This Row],[gender]]="Female",1,0)</f>
        <v>1</v>
      </c>
      <c r="BF902" t="s">
        <v>18</v>
      </c>
      <c r="BG902">
        <f>IF(Table13[[#This Row],[Highest level of Education]]="Did not attend school",1,0)</f>
        <v>0</v>
      </c>
      <c r="BH902">
        <f>IF(Table13[[#This Row],[Highest level of Education]]="K12 completed",1,0)</f>
        <v>0</v>
      </c>
      <c r="BI902">
        <f>IF(Table13[[#This Row],[Highest level of Education]]="High School Completed",1,0)</f>
        <v>0</v>
      </c>
      <c r="BJ902">
        <f>IF(Table13[[#This Row],[Highest level of Education]]="Technical Diploma/Partially completed College",1,0)</f>
        <v>0</v>
      </c>
      <c r="BK902">
        <f>IF(Table13[[#This Row],[Highest level of Education]]="University/College Degree",1,0)</f>
        <v>0</v>
      </c>
      <c r="BL902">
        <f>IF(Table13[[#This Row],[Highest level of Education]]="Post-graduate education",1,0)</f>
        <v>1</v>
      </c>
      <c r="BM902">
        <v>3</v>
      </c>
      <c r="BN902">
        <v>1</v>
      </c>
      <c r="BO902">
        <v>4</v>
      </c>
      <c r="BP902">
        <f>IF(Table13[[#This Row],[Monthly_Income 1_5500 2_8000 3_11000 4_15000 5_20000 6_27000 7_35000 8_5000 9_51000 98_0]]=1,1,0)</f>
        <v>0</v>
      </c>
      <c r="BQ902">
        <f>IF(Table13[[#This Row],[Monthly_Income 1_5500 2_8000 3_11000 4_15000 5_20000 6_27000 7_35000 8_5000 9_51000 98_0]]=2,1,0)</f>
        <v>0</v>
      </c>
      <c r="BR902">
        <f>IF(Table13[[#This Row],[Monthly_Income 1_5500 2_8000 3_11000 4_15000 5_20000 6_27000 7_35000 8_5000 9_51000 98_0]]=3,1,0)</f>
        <v>0</v>
      </c>
      <c r="BS902">
        <f>IF(Table13[[#This Row],[Monthly_Income 1_5500 2_8000 3_11000 4_15000 5_20000 6_27000 7_35000 8_5000 9_51000 98_0]]=4,1,0)</f>
        <v>1</v>
      </c>
      <c r="BT902">
        <f>IF(Table13[[#This Row],[Monthly_Income 1_5500 2_8000 3_11000 4_15000 5_20000 6_27000 7_35000 8_5000 9_51000 98_0]]=5,1,0)</f>
        <v>0</v>
      </c>
      <c r="BU902">
        <f>IF(Table13[[#This Row],[Monthly_Income 1_5500 2_8000 3_11000 4_15000 5_20000 6_27000 7_35000 8_5000 9_51000 98_0]]=6,1,0)</f>
        <v>0</v>
      </c>
      <c r="BV902">
        <f>IF(Table13[[#This Row],[Monthly_Income 1_5500 2_8000 3_11000 4_15000 5_20000 6_27000 7_35000 8_5000 9_51000 98_0]]=7,1,0)</f>
        <v>0</v>
      </c>
      <c r="BW902">
        <f>IF(Table13[[#This Row],[Monthly_Income 1_5500 2_8000 3_11000 4_15000 5_20000 6_27000 7_35000 8_5000 9_51000 98_0]]=8,1,0)</f>
        <v>0</v>
      </c>
      <c r="BX902">
        <f>IF(Table13[[#This Row],[Monthly_Income 1_5500 2_8000 3_11000 4_15000 5_20000 6_27000 7_35000 8_5000 9_51000 98_0]]=9,1,0)</f>
        <v>0</v>
      </c>
      <c r="BY902">
        <f>IF(Table13[[#This Row],[Monthly_Income 1_5500 2_8000 3_11000 4_15000 5_20000 6_27000 7_35000 8_5000 9_51000 98_0]]=98,1,0)</f>
        <v>0</v>
      </c>
      <c r="BZ902">
        <v>6</v>
      </c>
      <c r="CA902">
        <f>IF(Table13[[#This Row],[Monthly_Household_Income]]=1,1,0)</f>
        <v>0</v>
      </c>
      <c r="CB902">
        <f>IF(Table13[[#This Row],[Monthly_Household_Income]]=2,1,0)</f>
        <v>0</v>
      </c>
      <c r="CC902">
        <f>IF(Table13[[#This Row],[Monthly_Household_Income]]=3,1,0)</f>
        <v>0</v>
      </c>
      <c r="CD902">
        <f>IF(Table13[[#This Row],[Monthly_Household_Income]]=4,1,0)</f>
        <v>0</v>
      </c>
      <c r="CE902">
        <f>IF(Table13[[#This Row],[Monthly_Household_Income]]=5,1,0)</f>
        <v>0</v>
      </c>
      <c r="CF902">
        <f>IF(Table13[[#This Row],[Monthly_Household_Income]]=6,1,0)</f>
        <v>1</v>
      </c>
      <c r="CG902">
        <f>IF(Table13[[#This Row],[Monthly_Household_Income]]=7,1,0)</f>
        <v>0</v>
      </c>
      <c r="CH902">
        <f>IF(Table13[[#This Row],[Monthly_Household_Income]]=8,1,0)</f>
        <v>0</v>
      </c>
      <c r="CI902">
        <f>IF(Table13[[#This Row],[Monthly_Household_Income]]=9,1,0)</f>
        <v>0</v>
      </c>
      <c r="CJ902">
        <f>IF(Table13[[#This Row],[Monthly_Household_Income]]=98,1,0)</f>
        <v>0</v>
      </c>
    </row>
    <row r="903" spans="1:88">
      <c r="A903">
        <v>3236</v>
      </c>
      <c r="B903" s="1">
        <v>43161</v>
      </c>
      <c r="C903" t="s">
        <v>29</v>
      </c>
      <c r="D903">
        <v>9</v>
      </c>
      <c r="E903">
        <v>7</v>
      </c>
      <c r="F903">
        <v>7</v>
      </c>
      <c r="G903">
        <v>8</v>
      </c>
      <c r="H903">
        <v>8</v>
      </c>
      <c r="I903">
        <v>8</v>
      </c>
      <c r="J903" t="s">
        <v>15</v>
      </c>
      <c r="K903">
        <v>8</v>
      </c>
      <c r="L903">
        <v>7</v>
      </c>
      <c r="M903">
        <v>9</v>
      </c>
      <c r="N903">
        <v>7</v>
      </c>
      <c r="O903">
        <v>8</v>
      </c>
      <c r="P903">
        <v>8</v>
      </c>
      <c r="Q903">
        <v>7</v>
      </c>
      <c r="R903">
        <v>9</v>
      </c>
      <c r="S903">
        <v>8</v>
      </c>
      <c r="T903">
        <v>8</v>
      </c>
      <c r="U903">
        <v>9</v>
      </c>
      <c r="V903">
        <v>7</v>
      </c>
      <c r="W903">
        <v>7</v>
      </c>
      <c r="X903">
        <v>9</v>
      </c>
      <c r="Y903">
        <v>7</v>
      </c>
      <c r="Z903">
        <v>8</v>
      </c>
      <c r="AA903">
        <v>8</v>
      </c>
      <c r="AB903">
        <v>7</v>
      </c>
      <c r="AC903">
        <v>2</v>
      </c>
      <c r="AD903">
        <f>IF(Table13[[#This Row],[payment]]=1,1,0)</f>
        <v>0</v>
      </c>
      <c r="AE903">
        <f>IF(Table13[[#This Row],[payment]]=2,1,0)</f>
        <v>1</v>
      </c>
      <c r="AF903">
        <f>IF(Table13[[#This Row],[payment]]=3,1,0)</f>
        <v>0</v>
      </c>
      <c r="AG903">
        <v>1</v>
      </c>
      <c r="AH903">
        <f>IF(Table13[[#This Row],[method_payment]]=1,1,0)</f>
        <v>1</v>
      </c>
      <c r="AI903">
        <f>IF(Table13[[#This Row],[method_payment]]=2,1,0)</f>
        <v>0</v>
      </c>
      <c r="AJ903">
        <f>IF(Table13[[#This Row],[method_payment]]=3,1,0)</f>
        <v>0</v>
      </c>
      <c r="AK903">
        <f>IF(Table13[[#This Row],[method_payment]]=5,1,0)</f>
        <v>0</v>
      </c>
      <c r="AL903">
        <f>IF(Table13[[#This Row],[method_payment]]=6,1,0)</f>
        <v>0</v>
      </c>
      <c r="AM903" t="s">
        <v>16</v>
      </c>
      <c r="AN903" t="s">
        <v>16</v>
      </c>
      <c r="AO903">
        <v>1</v>
      </c>
      <c r="AP903" s="2">
        <v>791.48</v>
      </c>
      <c r="AQ903" s="3">
        <f>IF(AND(Table13[[#This Row],[Average_amount_spent_per_visit_last_3_months]]&gt;=1,Table13[[#This Row],[Average_amount_spent_per_visit_last_3_months]]&lt;=999),1,0)</f>
        <v>1</v>
      </c>
      <c r="AR903" s="3">
        <f>IF(AND(Table13[[#This Row],[Average_amount_spent_per_visit_last_3_months]]&gt;=1000,Table13[[#This Row],[Average_amount_spent_per_visit_last_3_months]]&lt;=6700),1,0)</f>
        <v>0</v>
      </c>
      <c r="AS903">
        <v>3</v>
      </c>
      <c r="AT903">
        <v>36</v>
      </c>
      <c r="AU903">
        <f>IF(AND(Table13[[#This Row],[Age]]&gt;=18,Table13[[#This Row],[Age]]&lt;=25),1,0)</f>
        <v>0</v>
      </c>
      <c r="AV903">
        <f>IF(AND(Table13[[#This Row],[Age]]&gt;=26,Table13[[#This Row],[Age]]&lt;=35),1,0)</f>
        <v>0</v>
      </c>
      <c r="AW903">
        <f>IF(AND(Table13[[#This Row],[Age]]&gt;=36,Table13[[#This Row],[Age]]&lt;=45),1,0)</f>
        <v>1</v>
      </c>
      <c r="AX903">
        <f>IF(AND(Table13[[#This Row],[Age]]&gt;=46,Table13[[#This Row],[Age]]&lt;=55),1,0)</f>
        <v>0</v>
      </c>
      <c r="AY903">
        <f>IF(AND(Table13[[#This Row],[Age]]&gt;=56,Table13[[#This Row],[Age]]&lt;=67),1,0)</f>
        <v>0</v>
      </c>
      <c r="AZ903" t="s">
        <v>25</v>
      </c>
      <c r="BA903">
        <f>IF(Table13[[#This Row],[Marital Status]]="Married",1,0)</f>
        <v>1</v>
      </c>
      <c r="BB903">
        <f>IF(Table13[[#This Row],[Marital Status]]="Single",1,0)</f>
        <v>0</v>
      </c>
      <c r="BC903" t="s">
        <v>27</v>
      </c>
      <c r="BD903">
        <f>IF(Table13[[#This Row],[gender]]="Male",1,0)</f>
        <v>1</v>
      </c>
      <c r="BE903">
        <f>IF(Table13[[#This Row],[gender]]="Female",1,0)</f>
        <v>0</v>
      </c>
      <c r="BF903" t="s">
        <v>19</v>
      </c>
      <c r="BG903">
        <f>IF(Table13[[#This Row],[Highest level of Education]]="Did not attend school",1,0)</f>
        <v>0</v>
      </c>
      <c r="BH903">
        <f>IF(Table13[[#This Row],[Highest level of Education]]="K12 completed",1,0)</f>
        <v>0</v>
      </c>
      <c r="BI903">
        <f>IF(Table13[[#This Row],[Highest level of Education]]="High School Completed",1,0)</f>
        <v>0</v>
      </c>
      <c r="BJ903">
        <f>IF(Table13[[#This Row],[Highest level of Education]]="Technical Diploma/Partially completed College",1,0)</f>
        <v>0</v>
      </c>
      <c r="BK903">
        <f>IF(Table13[[#This Row],[Highest level of Education]]="University/College Degree",1,0)</f>
        <v>1</v>
      </c>
      <c r="BL903">
        <f>IF(Table13[[#This Row],[Highest level of Education]]="Post-graduate education",1,0)</f>
        <v>0</v>
      </c>
      <c r="BM903">
        <v>2</v>
      </c>
      <c r="BN903">
        <v>1</v>
      </c>
      <c r="BO903">
        <v>4</v>
      </c>
      <c r="BP903">
        <f>IF(Table13[[#This Row],[Monthly_Income 1_5500 2_8000 3_11000 4_15000 5_20000 6_27000 7_35000 8_5000 9_51000 98_0]]=1,1,0)</f>
        <v>0</v>
      </c>
      <c r="BQ903">
        <f>IF(Table13[[#This Row],[Monthly_Income 1_5500 2_8000 3_11000 4_15000 5_20000 6_27000 7_35000 8_5000 9_51000 98_0]]=2,1,0)</f>
        <v>0</v>
      </c>
      <c r="BR903">
        <f>IF(Table13[[#This Row],[Monthly_Income 1_5500 2_8000 3_11000 4_15000 5_20000 6_27000 7_35000 8_5000 9_51000 98_0]]=3,1,0)</f>
        <v>0</v>
      </c>
      <c r="BS903">
        <f>IF(Table13[[#This Row],[Monthly_Income 1_5500 2_8000 3_11000 4_15000 5_20000 6_27000 7_35000 8_5000 9_51000 98_0]]=4,1,0)</f>
        <v>1</v>
      </c>
      <c r="BT903">
        <f>IF(Table13[[#This Row],[Monthly_Income 1_5500 2_8000 3_11000 4_15000 5_20000 6_27000 7_35000 8_5000 9_51000 98_0]]=5,1,0)</f>
        <v>0</v>
      </c>
      <c r="BU903">
        <f>IF(Table13[[#This Row],[Monthly_Income 1_5500 2_8000 3_11000 4_15000 5_20000 6_27000 7_35000 8_5000 9_51000 98_0]]=6,1,0)</f>
        <v>0</v>
      </c>
      <c r="BV903">
        <f>IF(Table13[[#This Row],[Monthly_Income 1_5500 2_8000 3_11000 4_15000 5_20000 6_27000 7_35000 8_5000 9_51000 98_0]]=7,1,0)</f>
        <v>0</v>
      </c>
      <c r="BW903">
        <f>IF(Table13[[#This Row],[Monthly_Income 1_5500 2_8000 3_11000 4_15000 5_20000 6_27000 7_35000 8_5000 9_51000 98_0]]=8,1,0)</f>
        <v>0</v>
      </c>
      <c r="BX903">
        <f>IF(Table13[[#This Row],[Monthly_Income 1_5500 2_8000 3_11000 4_15000 5_20000 6_27000 7_35000 8_5000 9_51000 98_0]]=9,1,0)</f>
        <v>0</v>
      </c>
      <c r="BY903">
        <f>IF(Table13[[#This Row],[Monthly_Income 1_5500 2_8000 3_11000 4_15000 5_20000 6_27000 7_35000 8_5000 9_51000 98_0]]=98,1,0)</f>
        <v>0</v>
      </c>
      <c r="BZ903">
        <v>4</v>
      </c>
      <c r="CA903">
        <f>IF(Table13[[#This Row],[Monthly_Household_Income]]=1,1,0)</f>
        <v>0</v>
      </c>
      <c r="CB903">
        <f>IF(Table13[[#This Row],[Monthly_Household_Income]]=2,1,0)</f>
        <v>0</v>
      </c>
      <c r="CC903">
        <f>IF(Table13[[#This Row],[Monthly_Household_Income]]=3,1,0)</f>
        <v>0</v>
      </c>
      <c r="CD903">
        <f>IF(Table13[[#This Row],[Monthly_Household_Income]]=4,1,0)</f>
        <v>1</v>
      </c>
      <c r="CE903">
        <f>IF(Table13[[#This Row],[Monthly_Household_Income]]=5,1,0)</f>
        <v>0</v>
      </c>
      <c r="CF903">
        <f>IF(Table13[[#This Row],[Monthly_Household_Income]]=6,1,0)</f>
        <v>0</v>
      </c>
      <c r="CG903">
        <f>IF(Table13[[#This Row],[Monthly_Household_Income]]=7,1,0)</f>
        <v>0</v>
      </c>
      <c r="CH903">
        <f>IF(Table13[[#This Row],[Monthly_Household_Income]]=8,1,0)</f>
        <v>0</v>
      </c>
      <c r="CI903">
        <f>IF(Table13[[#This Row],[Monthly_Household_Income]]=9,1,0)</f>
        <v>0</v>
      </c>
      <c r="CJ903">
        <f>IF(Table13[[#This Row],[Monthly_Household_Income]]=98,1,0)</f>
        <v>0</v>
      </c>
    </row>
    <row r="904" spans="1:88">
      <c r="A904">
        <v>3237</v>
      </c>
      <c r="B904" s="1">
        <v>42968</v>
      </c>
      <c r="C904" t="s">
        <v>32</v>
      </c>
      <c r="D904">
        <v>7</v>
      </c>
      <c r="E904">
        <v>7</v>
      </c>
      <c r="F904">
        <v>8</v>
      </c>
      <c r="G904">
        <v>8</v>
      </c>
      <c r="H904">
        <v>7</v>
      </c>
      <c r="I904">
        <v>7</v>
      </c>
      <c r="J904" t="s">
        <v>15</v>
      </c>
      <c r="K904">
        <v>6</v>
      </c>
      <c r="L904">
        <v>6</v>
      </c>
      <c r="M904">
        <v>8</v>
      </c>
      <c r="N904">
        <v>7</v>
      </c>
      <c r="O904">
        <v>6</v>
      </c>
      <c r="P904">
        <v>7</v>
      </c>
      <c r="Q904">
        <v>6</v>
      </c>
      <c r="R904">
        <v>8</v>
      </c>
      <c r="S904">
        <v>7</v>
      </c>
      <c r="T904">
        <v>8</v>
      </c>
      <c r="U904">
        <v>6</v>
      </c>
      <c r="V904">
        <v>8</v>
      </c>
      <c r="W904">
        <v>7</v>
      </c>
      <c r="X904">
        <v>7</v>
      </c>
      <c r="Y904">
        <v>8</v>
      </c>
      <c r="Z904">
        <v>8</v>
      </c>
      <c r="AA904">
        <v>6</v>
      </c>
      <c r="AB904">
        <v>8</v>
      </c>
      <c r="AC904">
        <v>2</v>
      </c>
      <c r="AD904">
        <f>IF(Table13[[#This Row],[payment]]=1,1,0)</f>
        <v>0</v>
      </c>
      <c r="AE904">
        <f>IF(Table13[[#This Row],[payment]]=2,1,0)</f>
        <v>1</v>
      </c>
      <c r="AF904">
        <f>IF(Table13[[#This Row],[payment]]=3,1,0)</f>
        <v>0</v>
      </c>
      <c r="AG904">
        <v>1</v>
      </c>
      <c r="AH904">
        <f>IF(Table13[[#This Row],[method_payment]]=1,1,0)</f>
        <v>1</v>
      </c>
      <c r="AI904">
        <f>IF(Table13[[#This Row],[method_payment]]=2,1,0)</f>
        <v>0</v>
      </c>
      <c r="AJ904">
        <f>IF(Table13[[#This Row],[method_payment]]=3,1,0)</f>
        <v>0</v>
      </c>
      <c r="AK904">
        <f>IF(Table13[[#This Row],[method_payment]]=5,1,0)</f>
        <v>0</v>
      </c>
      <c r="AL904">
        <f>IF(Table13[[#This Row],[method_payment]]=6,1,0)</f>
        <v>0</v>
      </c>
      <c r="AM904" t="s">
        <v>16</v>
      </c>
      <c r="AN904" t="s">
        <v>16</v>
      </c>
      <c r="AO904">
        <v>3</v>
      </c>
      <c r="AP904" s="2">
        <v>521.88</v>
      </c>
      <c r="AQ904" s="3">
        <f>IF(AND(Table13[[#This Row],[Average_amount_spent_per_visit_last_3_months]]&gt;=1,Table13[[#This Row],[Average_amount_spent_per_visit_last_3_months]]&lt;=999),1,0)</f>
        <v>1</v>
      </c>
      <c r="AR904" s="3">
        <f>IF(AND(Table13[[#This Row],[Average_amount_spent_per_visit_last_3_months]]&gt;=1000,Table13[[#This Row],[Average_amount_spent_per_visit_last_3_months]]&lt;=6700),1,0)</f>
        <v>0</v>
      </c>
      <c r="AS904">
        <v>3</v>
      </c>
      <c r="AT904">
        <v>32</v>
      </c>
      <c r="AU904">
        <f>IF(AND(Table13[[#This Row],[Age]]&gt;=18,Table13[[#This Row],[Age]]&lt;=25),1,0)</f>
        <v>0</v>
      </c>
      <c r="AV904">
        <f>IF(AND(Table13[[#This Row],[Age]]&gt;=26,Table13[[#This Row],[Age]]&lt;=35),1,0)</f>
        <v>1</v>
      </c>
      <c r="AW904">
        <f>IF(AND(Table13[[#This Row],[Age]]&gt;=36,Table13[[#This Row],[Age]]&lt;=45),1,0)</f>
        <v>0</v>
      </c>
      <c r="AX904">
        <f>IF(AND(Table13[[#This Row],[Age]]&gt;=46,Table13[[#This Row],[Age]]&lt;=55),1,0)</f>
        <v>0</v>
      </c>
      <c r="AY904">
        <f>IF(AND(Table13[[#This Row],[Age]]&gt;=56,Table13[[#This Row],[Age]]&lt;=67),1,0)</f>
        <v>0</v>
      </c>
      <c r="AZ904" t="s">
        <v>25</v>
      </c>
      <c r="BA904">
        <f>IF(Table13[[#This Row],[Marital Status]]="Married",1,0)</f>
        <v>1</v>
      </c>
      <c r="BB904">
        <f>IF(Table13[[#This Row],[Marital Status]]="Single",1,0)</f>
        <v>0</v>
      </c>
      <c r="BC904" t="s">
        <v>27</v>
      </c>
      <c r="BD904">
        <f>IF(Table13[[#This Row],[gender]]="Male",1,0)</f>
        <v>1</v>
      </c>
      <c r="BE904">
        <f>IF(Table13[[#This Row],[gender]]="Female",1,0)</f>
        <v>0</v>
      </c>
      <c r="BF904" t="s">
        <v>23</v>
      </c>
      <c r="BG904">
        <f>IF(Table13[[#This Row],[Highest level of Education]]="Did not attend school",1,0)</f>
        <v>0</v>
      </c>
      <c r="BH904">
        <f>IF(Table13[[#This Row],[Highest level of Education]]="K12 completed",1,0)</f>
        <v>0</v>
      </c>
      <c r="BI904">
        <f>IF(Table13[[#This Row],[Highest level of Education]]="High School Completed",1,0)</f>
        <v>0</v>
      </c>
      <c r="BJ904">
        <f>IF(Table13[[#This Row],[Highest level of Education]]="Technical Diploma/Partially completed College",1,0)</f>
        <v>1</v>
      </c>
      <c r="BK904">
        <f>IF(Table13[[#This Row],[Highest level of Education]]="University/College Degree",1,0)</f>
        <v>0</v>
      </c>
      <c r="BL904">
        <f>IF(Table13[[#This Row],[Highest level of Education]]="Post-graduate education",1,0)</f>
        <v>0</v>
      </c>
      <c r="BM904">
        <v>3</v>
      </c>
      <c r="BN904">
        <v>1</v>
      </c>
      <c r="BO904">
        <v>3</v>
      </c>
      <c r="BP904">
        <f>IF(Table13[[#This Row],[Monthly_Income 1_5500 2_8000 3_11000 4_15000 5_20000 6_27000 7_35000 8_5000 9_51000 98_0]]=1,1,0)</f>
        <v>0</v>
      </c>
      <c r="BQ904">
        <f>IF(Table13[[#This Row],[Monthly_Income 1_5500 2_8000 3_11000 4_15000 5_20000 6_27000 7_35000 8_5000 9_51000 98_0]]=2,1,0)</f>
        <v>0</v>
      </c>
      <c r="BR904">
        <f>IF(Table13[[#This Row],[Monthly_Income 1_5500 2_8000 3_11000 4_15000 5_20000 6_27000 7_35000 8_5000 9_51000 98_0]]=3,1,0)</f>
        <v>1</v>
      </c>
      <c r="BS904">
        <f>IF(Table13[[#This Row],[Monthly_Income 1_5500 2_8000 3_11000 4_15000 5_20000 6_27000 7_35000 8_5000 9_51000 98_0]]=4,1,0)</f>
        <v>0</v>
      </c>
      <c r="BT904">
        <f>IF(Table13[[#This Row],[Monthly_Income 1_5500 2_8000 3_11000 4_15000 5_20000 6_27000 7_35000 8_5000 9_51000 98_0]]=5,1,0)</f>
        <v>0</v>
      </c>
      <c r="BU904">
        <f>IF(Table13[[#This Row],[Monthly_Income 1_5500 2_8000 3_11000 4_15000 5_20000 6_27000 7_35000 8_5000 9_51000 98_0]]=6,1,0)</f>
        <v>0</v>
      </c>
      <c r="BV904">
        <f>IF(Table13[[#This Row],[Monthly_Income 1_5500 2_8000 3_11000 4_15000 5_20000 6_27000 7_35000 8_5000 9_51000 98_0]]=7,1,0)</f>
        <v>0</v>
      </c>
      <c r="BW904">
        <f>IF(Table13[[#This Row],[Monthly_Income 1_5500 2_8000 3_11000 4_15000 5_20000 6_27000 7_35000 8_5000 9_51000 98_0]]=8,1,0)</f>
        <v>0</v>
      </c>
      <c r="BX904">
        <f>IF(Table13[[#This Row],[Monthly_Income 1_5500 2_8000 3_11000 4_15000 5_20000 6_27000 7_35000 8_5000 9_51000 98_0]]=9,1,0)</f>
        <v>0</v>
      </c>
      <c r="BY904">
        <f>IF(Table13[[#This Row],[Monthly_Income 1_5500 2_8000 3_11000 4_15000 5_20000 6_27000 7_35000 8_5000 9_51000 98_0]]=98,1,0)</f>
        <v>0</v>
      </c>
      <c r="BZ904">
        <v>6</v>
      </c>
      <c r="CA904">
        <f>IF(Table13[[#This Row],[Monthly_Household_Income]]=1,1,0)</f>
        <v>0</v>
      </c>
      <c r="CB904">
        <f>IF(Table13[[#This Row],[Monthly_Household_Income]]=2,1,0)</f>
        <v>0</v>
      </c>
      <c r="CC904">
        <f>IF(Table13[[#This Row],[Monthly_Household_Income]]=3,1,0)</f>
        <v>0</v>
      </c>
      <c r="CD904">
        <f>IF(Table13[[#This Row],[Monthly_Household_Income]]=4,1,0)</f>
        <v>0</v>
      </c>
      <c r="CE904">
        <f>IF(Table13[[#This Row],[Monthly_Household_Income]]=5,1,0)</f>
        <v>0</v>
      </c>
      <c r="CF904">
        <f>IF(Table13[[#This Row],[Monthly_Household_Income]]=6,1,0)</f>
        <v>1</v>
      </c>
      <c r="CG904">
        <f>IF(Table13[[#This Row],[Monthly_Household_Income]]=7,1,0)</f>
        <v>0</v>
      </c>
      <c r="CH904">
        <f>IF(Table13[[#This Row],[Monthly_Household_Income]]=8,1,0)</f>
        <v>0</v>
      </c>
      <c r="CI904">
        <f>IF(Table13[[#This Row],[Monthly_Household_Income]]=9,1,0)</f>
        <v>0</v>
      </c>
      <c r="CJ904">
        <f>IF(Table13[[#This Row],[Monthly_Household_Income]]=98,1,0)</f>
        <v>0</v>
      </c>
    </row>
    <row r="905" spans="1:88">
      <c r="A905">
        <v>3242</v>
      </c>
      <c r="B905" s="1">
        <v>42965</v>
      </c>
      <c r="C905" t="s">
        <v>35</v>
      </c>
      <c r="D905">
        <v>8</v>
      </c>
      <c r="E905">
        <v>7</v>
      </c>
      <c r="F905">
        <v>6</v>
      </c>
      <c r="G905">
        <v>8</v>
      </c>
      <c r="H905">
        <v>8</v>
      </c>
      <c r="I905">
        <v>8</v>
      </c>
      <c r="J905" t="s">
        <v>15</v>
      </c>
      <c r="K905">
        <v>8</v>
      </c>
      <c r="L905">
        <v>9</v>
      </c>
      <c r="M905">
        <v>7</v>
      </c>
      <c r="N905">
        <v>9</v>
      </c>
      <c r="O905">
        <v>7</v>
      </c>
      <c r="P905">
        <v>9</v>
      </c>
      <c r="Q905">
        <v>9</v>
      </c>
      <c r="R905">
        <v>9</v>
      </c>
      <c r="S905">
        <v>8</v>
      </c>
      <c r="T905">
        <v>8</v>
      </c>
      <c r="U905">
        <v>9</v>
      </c>
      <c r="V905">
        <v>7</v>
      </c>
      <c r="W905">
        <v>8</v>
      </c>
      <c r="X905">
        <v>7</v>
      </c>
      <c r="Y905">
        <v>7</v>
      </c>
      <c r="Z905">
        <v>7</v>
      </c>
      <c r="AA905">
        <v>8</v>
      </c>
      <c r="AB905">
        <v>8</v>
      </c>
      <c r="AC905">
        <v>1</v>
      </c>
      <c r="AD905">
        <f>IF(Table13[[#This Row],[payment]]=1,1,0)</f>
        <v>1</v>
      </c>
      <c r="AE905">
        <f>IF(Table13[[#This Row],[payment]]=2,1,0)</f>
        <v>0</v>
      </c>
      <c r="AF905">
        <f>IF(Table13[[#This Row],[payment]]=3,1,0)</f>
        <v>0</v>
      </c>
      <c r="AG905">
        <v>1</v>
      </c>
      <c r="AH905">
        <f>IF(Table13[[#This Row],[method_payment]]=1,1,0)</f>
        <v>1</v>
      </c>
      <c r="AI905">
        <f>IF(Table13[[#This Row],[method_payment]]=2,1,0)</f>
        <v>0</v>
      </c>
      <c r="AJ905">
        <f>IF(Table13[[#This Row],[method_payment]]=3,1,0)</f>
        <v>0</v>
      </c>
      <c r="AK905">
        <f>IF(Table13[[#This Row],[method_payment]]=5,1,0)</f>
        <v>0</v>
      </c>
      <c r="AL905">
        <f>IF(Table13[[#This Row],[method_payment]]=6,1,0)</f>
        <v>0</v>
      </c>
      <c r="AM905" t="s">
        <v>16</v>
      </c>
      <c r="AN905" t="s">
        <v>16</v>
      </c>
      <c r="AO905">
        <v>1</v>
      </c>
      <c r="AP905" s="2">
        <v>240.16</v>
      </c>
      <c r="AQ905" s="3">
        <f>IF(AND(Table13[[#This Row],[Average_amount_spent_per_visit_last_3_months]]&gt;=1,Table13[[#This Row],[Average_amount_spent_per_visit_last_3_months]]&lt;=999),1,0)</f>
        <v>1</v>
      </c>
      <c r="AR905" s="3">
        <f>IF(AND(Table13[[#This Row],[Average_amount_spent_per_visit_last_3_months]]&gt;=1000,Table13[[#This Row],[Average_amount_spent_per_visit_last_3_months]]&lt;=6700),1,0)</f>
        <v>0</v>
      </c>
      <c r="AS905">
        <v>3</v>
      </c>
      <c r="AT905">
        <v>22</v>
      </c>
      <c r="AU905">
        <f>IF(AND(Table13[[#This Row],[Age]]&gt;=18,Table13[[#This Row],[Age]]&lt;=25),1,0)</f>
        <v>1</v>
      </c>
      <c r="AV905">
        <f>IF(AND(Table13[[#This Row],[Age]]&gt;=26,Table13[[#This Row],[Age]]&lt;=35),1,0)</f>
        <v>0</v>
      </c>
      <c r="AW905">
        <f>IF(AND(Table13[[#This Row],[Age]]&gt;=36,Table13[[#This Row],[Age]]&lt;=45),1,0)</f>
        <v>0</v>
      </c>
      <c r="AX905">
        <f>IF(AND(Table13[[#This Row],[Age]]&gt;=46,Table13[[#This Row],[Age]]&lt;=55),1,0)</f>
        <v>0</v>
      </c>
      <c r="AY905">
        <f>IF(AND(Table13[[#This Row],[Age]]&gt;=56,Table13[[#This Row],[Age]]&lt;=67),1,0)</f>
        <v>0</v>
      </c>
      <c r="AZ905" t="s">
        <v>24</v>
      </c>
      <c r="BA905">
        <f>IF(Table13[[#This Row],[Marital Status]]="Married",1,0)</f>
        <v>0</v>
      </c>
      <c r="BB905">
        <f>IF(Table13[[#This Row],[Marital Status]]="Single",1,0)</f>
        <v>1</v>
      </c>
      <c r="BC905" t="s">
        <v>27</v>
      </c>
      <c r="BD905">
        <f>IF(Table13[[#This Row],[gender]]="Male",1,0)</f>
        <v>1</v>
      </c>
      <c r="BE905">
        <f>IF(Table13[[#This Row],[gender]]="Female",1,0)</f>
        <v>0</v>
      </c>
      <c r="BF905" t="s">
        <v>20</v>
      </c>
      <c r="BG905">
        <f>IF(Table13[[#This Row],[Highest level of Education]]="Did not attend school",1,0)</f>
        <v>0</v>
      </c>
      <c r="BH905">
        <f>IF(Table13[[#This Row],[Highest level of Education]]="K12 completed",1,0)</f>
        <v>0</v>
      </c>
      <c r="BI905">
        <f>IF(Table13[[#This Row],[Highest level of Education]]="High School Completed",1,0)</f>
        <v>1</v>
      </c>
      <c r="BJ905">
        <f>IF(Table13[[#This Row],[Highest level of Education]]="Technical Diploma/Partially completed College",1,0)</f>
        <v>0</v>
      </c>
      <c r="BK905">
        <f>IF(Table13[[#This Row],[Highest level of Education]]="University/College Degree",1,0)</f>
        <v>0</v>
      </c>
      <c r="BL905">
        <f>IF(Table13[[#This Row],[Highest level of Education]]="Post-graduate education",1,0)</f>
        <v>0</v>
      </c>
      <c r="BM905">
        <v>0</v>
      </c>
      <c r="BN905">
        <v>1</v>
      </c>
      <c r="BO905">
        <v>2</v>
      </c>
      <c r="BP905">
        <f>IF(Table13[[#This Row],[Monthly_Income 1_5500 2_8000 3_11000 4_15000 5_20000 6_27000 7_35000 8_5000 9_51000 98_0]]=1,1,0)</f>
        <v>0</v>
      </c>
      <c r="BQ905">
        <f>IF(Table13[[#This Row],[Monthly_Income 1_5500 2_8000 3_11000 4_15000 5_20000 6_27000 7_35000 8_5000 9_51000 98_0]]=2,1,0)</f>
        <v>1</v>
      </c>
      <c r="BR905">
        <f>IF(Table13[[#This Row],[Monthly_Income 1_5500 2_8000 3_11000 4_15000 5_20000 6_27000 7_35000 8_5000 9_51000 98_0]]=3,1,0)</f>
        <v>0</v>
      </c>
      <c r="BS905">
        <f>IF(Table13[[#This Row],[Monthly_Income 1_5500 2_8000 3_11000 4_15000 5_20000 6_27000 7_35000 8_5000 9_51000 98_0]]=4,1,0)</f>
        <v>0</v>
      </c>
      <c r="BT905">
        <f>IF(Table13[[#This Row],[Monthly_Income 1_5500 2_8000 3_11000 4_15000 5_20000 6_27000 7_35000 8_5000 9_51000 98_0]]=5,1,0)</f>
        <v>0</v>
      </c>
      <c r="BU905">
        <f>IF(Table13[[#This Row],[Monthly_Income 1_5500 2_8000 3_11000 4_15000 5_20000 6_27000 7_35000 8_5000 9_51000 98_0]]=6,1,0)</f>
        <v>0</v>
      </c>
      <c r="BV905">
        <f>IF(Table13[[#This Row],[Monthly_Income 1_5500 2_8000 3_11000 4_15000 5_20000 6_27000 7_35000 8_5000 9_51000 98_0]]=7,1,0)</f>
        <v>0</v>
      </c>
      <c r="BW905">
        <f>IF(Table13[[#This Row],[Monthly_Income 1_5500 2_8000 3_11000 4_15000 5_20000 6_27000 7_35000 8_5000 9_51000 98_0]]=8,1,0)</f>
        <v>0</v>
      </c>
      <c r="BX905">
        <f>IF(Table13[[#This Row],[Monthly_Income 1_5500 2_8000 3_11000 4_15000 5_20000 6_27000 7_35000 8_5000 9_51000 98_0]]=9,1,0)</f>
        <v>0</v>
      </c>
      <c r="BY905">
        <f>IF(Table13[[#This Row],[Monthly_Income 1_5500 2_8000 3_11000 4_15000 5_20000 6_27000 7_35000 8_5000 9_51000 98_0]]=98,1,0)</f>
        <v>0</v>
      </c>
      <c r="BZ905">
        <v>4</v>
      </c>
      <c r="CA905">
        <f>IF(Table13[[#This Row],[Monthly_Household_Income]]=1,1,0)</f>
        <v>0</v>
      </c>
      <c r="CB905">
        <f>IF(Table13[[#This Row],[Monthly_Household_Income]]=2,1,0)</f>
        <v>0</v>
      </c>
      <c r="CC905">
        <f>IF(Table13[[#This Row],[Monthly_Household_Income]]=3,1,0)</f>
        <v>0</v>
      </c>
      <c r="CD905">
        <f>IF(Table13[[#This Row],[Monthly_Household_Income]]=4,1,0)</f>
        <v>1</v>
      </c>
      <c r="CE905">
        <f>IF(Table13[[#This Row],[Monthly_Household_Income]]=5,1,0)</f>
        <v>0</v>
      </c>
      <c r="CF905">
        <f>IF(Table13[[#This Row],[Monthly_Household_Income]]=6,1,0)</f>
        <v>0</v>
      </c>
      <c r="CG905">
        <f>IF(Table13[[#This Row],[Monthly_Household_Income]]=7,1,0)</f>
        <v>0</v>
      </c>
      <c r="CH905">
        <f>IF(Table13[[#This Row],[Monthly_Household_Income]]=8,1,0)</f>
        <v>0</v>
      </c>
      <c r="CI905">
        <f>IF(Table13[[#This Row],[Monthly_Household_Income]]=9,1,0)</f>
        <v>0</v>
      </c>
      <c r="CJ905">
        <f>IF(Table13[[#This Row],[Monthly_Household_Income]]=98,1,0)</f>
        <v>0</v>
      </c>
    </row>
    <row r="906" spans="1:88">
      <c r="A906">
        <v>3251</v>
      </c>
      <c r="B906" s="1">
        <v>43038</v>
      </c>
      <c r="C906" t="s">
        <v>33</v>
      </c>
      <c r="D906">
        <v>8</v>
      </c>
      <c r="E906">
        <v>8</v>
      </c>
      <c r="F906">
        <v>8</v>
      </c>
      <c r="G906">
        <v>8</v>
      </c>
      <c r="H906">
        <v>9</v>
      </c>
      <c r="I906">
        <v>9</v>
      </c>
      <c r="J906" t="s">
        <v>16</v>
      </c>
      <c r="K906">
        <v>6</v>
      </c>
      <c r="L906">
        <v>7</v>
      </c>
      <c r="M906">
        <v>6</v>
      </c>
      <c r="N906">
        <v>8</v>
      </c>
      <c r="O906">
        <v>7</v>
      </c>
      <c r="P906">
        <v>6</v>
      </c>
      <c r="Q906">
        <v>8</v>
      </c>
      <c r="R906">
        <v>7</v>
      </c>
      <c r="S906">
        <v>7</v>
      </c>
      <c r="T906">
        <v>8</v>
      </c>
      <c r="U906">
        <v>8</v>
      </c>
      <c r="V906">
        <v>9</v>
      </c>
      <c r="W906">
        <v>9</v>
      </c>
      <c r="X906">
        <v>0</v>
      </c>
      <c r="Y906">
        <v>7</v>
      </c>
      <c r="Z906">
        <v>9</v>
      </c>
      <c r="AA906">
        <v>9</v>
      </c>
      <c r="AB906">
        <v>7</v>
      </c>
      <c r="AC906">
        <v>2</v>
      </c>
      <c r="AD906">
        <f>IF(Table13[[#This Row],[payment]]=1,1,0)</f>
        <v>0</v>
      </c>
      <c r="AE906">
        <f>IF(Table13[[#This Row],[payment]]=2,1,0)</f>
        <v>1</v>
      </c>
      <c r="AF906">
        <f>IF(Table13[[#This Row],[payment]]=3,1,0)</f>
        <v>0</v>
      </c>
      <c r="AG906">
        <v>1</v>
      </c>
      <c r="AH906">
        <f>IF(Table13[[#This Row],[method_payment]]=1,1,0)</f>
        <v>1</v>
      </c>
      <c r="AI906">
        <f>IF(Table13[[#This Row],[method_payment]]=2,1,0)</f>
        <v>0</v>
      </c>
      <c r="AJ906">
        <f>IF(Table13[[#This Row],[method_payment]]=3,1,0)</f>
        <v>0</v>
      </c>
      <c r="AK906">
        <f>IF(Table13[[#This Row],[method_payment]]=5,1,0)</f>
        <v>0</v>
      </c>
      <c r="AL906">
        <f>IF(Table13[[#This Row],[method_payment]]=6,1,0)</f>
        <v>0</v>
      </c>
      <c r="AM906" t="s">
        <v>16</v>
      </c>
      <c r="AN906" t="s">
        <v>16</v>
      </c>
      <c r="AO906">
        <v>1</v>
      </c>
      <c r="AP906" s="2">
        <v>404.95</v>
      </c>
      <c r="AQ906" s="3">
        <f>IF(AND(Table13[[#This Row],[Average_amount_spent_per_visit_last_3_months]]&gt;=1,Table13[[#This Row],[Average_amount_spent_per_visit_last_3_months]]&lt;=999),1,0)</f>
        <v>1</v>
      </c>
      <c r="AR906" s="3">
        <f>IF(AND(Table13[[#This Row],[Average_amount_spent_per_visit_last_3_months]]&gt;=1000,Table13[[#This Row],[Average_amount_spent_per_visit_last_3_months]]&lt;=6700),1,0)</f>
        <v>0</v>
      </c>
      <c r="AS906">
        <v>3</v>
      </c>
      <c r="AT906">
        <v>66</v>
      </c>
      <c r="AU906">
        <f>IF(AND(Table13[[#This Row],[Age]]&gt;=18,Table13[[#This Row],[Age]]&lt;=25),1,0)</f>
        <v>0</v>
      </c>
      <c r="AV906">
        <f>IF(AND(Table13[[#This Row],[Age]]&gt;=26,Table13[[#This Row],[Age]]&lt;=35),1,0)</f>
        <v>0</v>
      </c>
      <c r="AW906">
        <f>IF(AND(Table13[[#This Row],[Age]]&gt;=36,Table13[[#This Row],[Age]]&lt;=45),1,0)</f>
        <v>0</v>
      </c>
      <c r="AX906">
        <f>IF(AND(Table13[[#This Row],[Age]]&gt;=46,Table13[[#This Row],[Age]]&lt;=55),1,0)</f>
        <v>0</v>
      </c>
      <c r="AY906">
        <f>IF(AND(Table13[[#This Row],[Age]]&gt;=56,Table13[[#This Row],[Age]]&lt;=67),1,0)</f>
        <v>1</v>
      </c>
      <c r="AZ906" t="s">
        <v>25</v>
      </c>
      <c r="BA906">
        <f>IF(Table13[[#This Row],[Marital Status]]="Married",1,0)</f>
        <v>1</v>
      </c>
      <c r="BB906">
        <f>IF(Table13[[#This Row],[Marital Status]]="Single",1,0)</f>
        <v>0</v>
      </c>
      <c r="BC906" t="s">
        <v>27</v>
      </c>
      <c r="BD906">
        <f>IF(Table13[[#This Row],[gender]]="Male",1,0)</f>
        <v>1</v>
      </c>
      <c r="BE906">
        <f>IF(Table13[[#This Row],[gender]]="Female",1,0)</f>
        <v>0</v>
      </c>
      <c r="BF906" t="s">
        <v>20</v>
      </c>
      <c r="BG906">
        <f>IF(Table13[[#This Row],[Highest level of Education]]="Did not attend school",1,0)</f>
        <v>0</v>
      </c>
      <c r="BH906">
        <f>IF(Table13[[#This Row],[Highest level of Education]]="K12 completed",1,0)</f>
        <v>0</v>
      </c>
      <c r="BI906">
        <f>IF(Table13[[#This Row],[Highest level of Education]]="High School Completed",1,0)</f>
        <v>1</v>
      </c>
      <c r="BJ906">
        <f>IF(Table13[[#This Row],[Highest level of Education]]="Technical Diploma/Partially completed College",1,0)</f>
        <v>0</v>
      </c>
      <c r="BK906">
        <f>IF(Table13[[#This Row],[Highest level of Education]]="University/College Degree",1,0)</f>
        <v>0</v>
      </c>
      <c r="BL906">
        <f>IF(Table13[[#This Row],[Highest level of Education]]="Post-graduate education",1,0)</f>
        <v>0</v>
      </c>
      <c r="BM906">
        <v>1</v>
      </c>
      <c r="BN906">
        <v>2</v>
      </c>
      <c r="BO906">
        <v>2</v>
      </c>
      <c r="BP906">
        <f>IF(Table13[[#This Row],[Monthly_Income 1_5500 2_8000 3_11000 4_15000 5_20000 6_27000 7_35000 8_5000 9_51000 98_0]]=1,1,0)</f>
        <v>0</v>
      </c>
      <c r="BQ906">
        <f>IF(Table13[[#This Row],[Monthly_Income 1_5500 2_8000 3_11000 4_15000 5_20000 6_27000 7_35000 8_5000 9_51000 98_0]]=2,1,0)</f>
        <v>1</v>
      </c>
      <c r="BR906">
        <f>IF(Table13[[#This Row],[Monthly_Income 1_5500 2_8000 3_11000 4_15000 5_20000 6_27000 7_35000 8_5000 9_51000 98_0]]=3,1,0)</f>
        <v>0</v>
      </c>
      <c r="BS906">
        <f>IF(Table13[[#This Row],[Monthly_Income 1_5500 2_8000 3_11000 4_15000 5_20000 6_27000 7_35000 8_5000 9_51000 98_0]]=4,1,0)</f>
        <v>0</v>
      </c>
      <c r="BT906">
        <f>IF(Table13[[#This Row],[Monthly_Income 1_5500 2_8000 3_11000 4_15000 5_20000 6_27000 7_35000 8_5000 9_51000 98_0]]=5,1,0)</f>
        <v>0</v>
      </c>
      <c r="BU906">
        <f>IF(Table13[[#This Row],[Monthly_Income 1_5500 2_8000 3_11000 4_15000 5_20000 6_27000 7_35000 8_5000 9_51000 98_0]]=6,1,0)</f>
        <v>0</v>
      </c>
      <c r="BV906">
        <f>IF(Table13[[#This Row],[Monthly_Income 1_5500 2_8000 3_11000 4_15000 5_20000 6_27000 7_35000 8_5000 9_51000 98_0]]=7,1,0)</f>
        <v>0</v>
      </c>
      <c r="BW906">
        <f>IF(Table13[[#This Row],[Monthly_Income 1_5500 2_8000 3_11000 4_15000 5_20000 6_27000 7_35000 8_5000 9_51000 98_0]]=8,1,0)</f>
        <v>0</v>
      </c>
      <c r="BX906">
        <f>IF(Table13[[#This Row],[Monthly_Income 1_5500 2_8000 3_11000 4_15000 5_20000 6_27000 7_35000 8_5000 9_51000 98_0]]=9,1,0)</f>
        <v>0</v>
      </c>
      <c r="BY906">
        <f>IF(Table13[[#This Row],[Monthly_Income 1_5500 2_8000 3_11000 4_15000 5_20000 6_27000 7_35000 8_5000 9_51000 98_0]]=98,1,0)</f>
        <v>0</v>
      </c>
      <c r="BZ906">
        <v>7</v>
      </c>
      <c r="CA906">
        <f>IF(Table13[[#This Row],[Monthly_Household_Income]]=1,1,0)</f>
        <v>0</v>
      </c>
      <c r="CB906">
        <f>IF(Table13[[#This Row],[Monthly_Household_Income]]=2,1,0)</f>
        <v>0</v>
      </c>
      <c r="CC906">
        <f>IF(Table13[[#This Row],[Monthly_Household_Income]]=3,1,0)</f>
        <v>0</v>
      </c>
      <c r="CD906">
        <f>IF(Table13[[#This Row],[Monthly_Household_Income]]=4,1,0)</f>
        <v>0</v>
      </c>
      <c r="CE906">
        <f>IF(Table13[[#This Row],[Monthly_Household_Income]]=5,1,0)</f>
        <v>0</v>
      </c>
      <c r="CF906">
        <f>IF(Table13[[#This Row],[Monthly_Household_Income]]=6,1,0)</f>
        <v>0</v>
      </c>
      <c r="CG906">
        <f>IF(Table13[[#This Row],[Monthly_Household_Income]]=7,1,0)</f>
        <v>1</v>
      </c>
      <c r="CH906">
        <f>IF(Table13[[#This Row],[Monthly_Household_Income]]=8,1,0)</f>
        <v>0</v>
      </c>
      <c r="CI906">
        <f>IF(Table13[[#This Row],[Monthly_Household_Income]]=9,1,0)</f>
        <v>0</v>
      </c>
      <c r="CJ906">
        <f>IF(Table13[[#This Row],[Monthly_Household_Income]]=98,1,0)</f>
        <v>0</v>
      </c>
    </row>
    <row r="907" spans="1:88">
      <c r="A907">
        <v>3263</v>
      </c>
      <c r="B907" s="1">
        <v>43025</v>
      </c>
      <c r="C907" t="s">
        <v>39</v>
      </c>
      <c r="D907">
        <v>9</v>
      </c>
      <c r="E907">
        <v>8</v>
      </c>
      <c r="F907">
        <v>10</v>
      </c>
      <c r="G907">
        <v>9</v>
      </c>
      <c r="H907">
        <v>8</v>
      </c>
      <c r="I907">
        <v>7</v>
      </c>
      <c r="J907" t="s">
        <v>15</v>
      </c>
      <c r="K907">
        <v>8</v>
      </c>
      <c r="L907">
        <v>9</v>
      </c>
      <c r="M907">
        <v>9</v>
      </c>
      <c r="N907">
        <v>9</v>
      </c>
      <c r="O907">
        <v>8</v>
      </c>
      <c r="P907">
        <v>10</v>
      </c>
      <c r="Q907">
        <v>10</v>
      </c>
      <c r="R907">
        <v>9</v>
      </c>
      <c r="S907">
        <v>9</v>
      </c>
      <c r="T907">
        <v>9</v>
      </c>
      <c r="U907">
        <v>8</v>
      </c>
      <c r="V907">
        <v>8</v>
      </c>
      <c r="W907">
        <v>8</v>
      </c>
      <c r="X907">
        <v>10</v>
      </c>
      <c r="Y907">
        <v>9</v>
      </c>
      <c r="Z907">
        <v>8</v>
      </c>
      <c r="AA907">
        <v>10</v>
      </c>
      <c r="AB907">
        <v>0</v>
      </c>
      <c r="AC907">
        <v>1</v>
      </c>
      <c r="AD907">
        <f>IF(Table13[[#This Row],[payment]]=1,1,0)</f>
        <v>1</v>
      </c>
      <c r="AE907">
        <f>IF(Table13[[#This Row],[payment]]=2,1,0)</f>
        <v>0</v>
      </c>
      <c r="AF907">
        <f>IF(Table13[[#This Row],[payment]]=3,1,0)</f>
        <v>0</v>
      </c>
      <c r="AG907">
        <v>5</v>
      </c>
      <c r="AH907">
        <f>IF(Table13[[#This Row],[method_payment]]=1,1,0)</f>
        <v>0</v>
      </c>
      <c r="AI907">
        <f>IF(Table13[[#This Row],[method_payment]]=2,1,0)</f>
        <v>0</v>
      </c>
      <c r="AJ907">
        <f>IF(Table13[[#This Row],[method_payment]]=3,1,0)</f>
        <v>0</v>
      </c>
      <c r="AK907">
        <f>IF(Table13[[#This Row],[method_payment]]=5,1,0)</f>
        <v>1</v>
      </c>
      <c r="AL907">
        <f>IF(Table13[[#This Row],[method_payment]]=6,1,0)</f>
        <v>0</v>
      </c>
      <c r="AM907" t="s">
        <v>16</v>
      </c>
      <c r="AN907" t="s">
        <v>16</v>
      </c>
      <c r="AO907">
        <v>2</v>
      </c>
      <c r="AP907" s="2">
        <v>275.58</v>
      </c>
      <c r="AQ907" s="3">
        <f>IF(AND(Table13[[#This Row],[Average_amount_spent_per_visit_last_3_months]]&gt;=1,Table13[[#This Row],[Average_amount_spent_per_visit_last_3_months]]&lt;=999),1,0)</f>
        <v>1</v>
      </c>
      <c r="AR907" s="3">
        <f>IF(AND(Table13[[#This Row],[Average_amount_spent_per_visit_last_3_months]]&gt;=1000,Table13[[#This Row],[Average_amount_spent_per_visit_last_3_months]]&lt;=6700),1,0)</f>
        <v>0</v>
      </c>
      <c r="AS907">
        <v>1</v>
      </c>
      <c r="AT907">
        <v>29</v>
      </c>
      <c r="AU907">
        <f>IF(AND(Table13[[#This Row],[Age]]&gt;=18,Table13[[#This Row],[Age]]&lt;=25),1,0)</f>
        <v>0</v>
      </c>
      <c r="AV907">
        <f>IF(AND(Table13[[#This Row],[Age]]&gt;=26,Table13[[#This Row],[Age]]&lt;=35),1,0)</f>
        <v>1</v>
      </c>
      <c r="AW907">
        <f>IF(AND(Table13[[#This Row],[Age]]&gt;=36,Table13[[#This Row],[Age]]&lt;=45),1,0)</f>
        <v>0</v>
      </c>
      <c r="AX907">
        <f>IF(AND(Table13[[#This Row],[Age]]&gt;=46,Table13[[#This Row],[Age]]&lt;=55),1,0)</f>
        <v>0</v>
      </c>
      <c r="AY907">
        <f>IF(AND(Table13[[#This Row],[Age]]&gt;=56,Table13[[#This Row],[Age]]&lt;=67),1,0)</f>
        <v>0</v>
      </c>
      <c r="AZ907" t="s">
        <v>24</v>
      </c>
      <c r="BA907">
        <f>IF(Table13[[#This Row],[Marital Status]]="Married",1,0)</f>
        <v>0</v>
      </c>
      <c r="BB907">
        <f>IF(Table13[[#This Row],[Marital Status]]="Single",1,0)</f>
        <v>1</v>
      </c>
      <c r="BC907" t="s">
        <v>27</v>
      </c>
      <c r="BD907">
        <f>IF(Table13[[#This Row],[gender]]="Male",1,0)</f>
        <v>1</v>
      </c>
      <c r="BE907">
        <f>IF(Table13[[#This Row],[gender]]="Female",1,0)</f>
        <v>0</v>
      </c>
      <c r="BF907" t="s">
        <v>23</v>
      </c>
      <c r="BG907">
        <f>IF(Table13[[#This Row],[Highest level of Education]]="Did not attend school",1,0)</f>
        <v>0</v>
      </c>
      <c r="BH907">
        <f>IF(Table13[[#This Row],[Highest level of Education]]="K12 completed",1,0)</f>
        <v>0</v>
      </c>
      <c r="BI907">
        <f>IF(Table13[[#This Row],[Highest level of Education]]="High School Completed",1,0)</f>
        <v>0</v>
      </c>
      <c r="BJ907">
        <f>IF(Table13[[#This Row],[Highest level of Education]]="Technical Diploma/Partially completed College",1,0)</f>
        <v>1</v>
      </c>
      <c r="BK907">
        <f>IF(Table13[[#This Row],[Highest level of Education]]="University/College Degree",1,0)</f>
        <v>0</v>
      </c>
      <c r="BL907">
        <f>IF(Table13[[#This Row],[Highest level of Education]]="Post-graduate education",1,0)</f>
        <v>0</v>
      </c>
      <c r="BM907">
        <v>0</v>
      </c>
      <c r="BN907">
        <v>1</v>
      </c>
      <c r="BO907">
        <v>3</v>
      </c>
      <c r="BP907">
        <f>IF(Table13[[#This Row],[Monthly_Income 1_5500 2_8000 3_11000 4_15000 5_20000 6_27000 7_35000 8_5000 9_51000 98_0]]=1,1,0)</f>
        <v>0</v>
      </c>
      <c r="BQ907">
        <f>IF(Table13[[#This Row],[Monthly_Income 1_5500 2_8000 3_11000 4_15000 5_20000 6_27000 7_35000 8_5000 9_51000 98_0]]=2,1,0)</f>
        <v>0</v>
      </c>
      <c r="BR907">
        <f>IF(Table13[[#This Row],[Monthly_Income 1_5500 2_8000 3_11000 4_15000 5_20000 6_27000 7_35000 8_5000 9_51000 98_0]]=3,1,0)</f>
        <v>1</v>
      </c>
      <c r="BS907">
        <f>IF(Table13[[#This Row],[Monthly_Income 1_5500 2_8000 3_11000 4_15000 5_20000 6_27000 7_35000 8_5000 9_51000 98_0]]=4,1,0)</f>
        <v>0</v>
      </c>
      <c r="BT907">
        <f>IF(Table13[[#This Row],[Monthly_Income 1_5500 2_8000 3_11000 4_15000 5_20000 6_27000 7_35000 8_5000 9_51000 98_0]]=5,1,0)</f>
        <v>0</v>
      </c>
      <c r="BU907">
        <f>IF(Table13[[#This Row],[Monthly_Income 1_5500 2_8000 3_11000 4_15000 5_20000 6_27000 7_35000 8_5000 9_51000 98_0]]=6,1,0)</f>
        <v>0</v>
      </c>
      <c r="BV907">
        <f>IF(Table13[[#This Row],[Monthly_Income 1_5500 2_8000 3_11000 4_15000 5_20000 6_27000 7_35000 8_5000 9_51000 98_0]]=7,1,0)</f>
        <v>0</v>
      </c>
      <c r="BW907">
        <f>IF(Table13[[#This Row],[Monthly_Income 1_5500 2_8000 3_11000 4_15000 5_20000 6_27000 7_35000 8_5000 9_51000 98_0]]=8,1,0)</f>
        <v>0</v>
      </c>
      <c r="BX907">
        <f>IF(Table13[[#This Row],[Monthly_Income 1_5500 2_8000 3_11000 4_15000 5_20000 6_27000 7_35000 8_5000 9_51000 98_0]]=9,1,0)</f>
        <v>0</v>
      </c>
      <c r="BY907">
        <f>IF(Table13[[#This Row],[Monthly_Income 1_5500 2_8000 3_11000 4_15000 5_20000 6_27000 7_35000 8_5000 9_51000 98_0]]=98,1,0)</f>
        <v>0</v>
      </c>
      <c r="BZ907">
        <v>5</v>
      </c>
      <c r="CA907">
        <f>IF(Table13[[#This Row],[Monthly_Household_Income]]=1,1,0)</f>
        <v>0</v>
      </c>
      <c r="CB907">
        <f>IF(Table13[[#This Row],[Monthly_Household_Income]]=2,1,0)</f>
        <v>0</v>
      </c>
      <c r="CC907">
        <f>IF(Table13[[#This Row],[Monthly_Household_Income]]=3,1,0)</f>
        <v>0</v>
      </c>
      <c r="CD907">
        <f>IF(Table13[[#This Row],[Monthly_Household_Income]]=4,1,0)</f>
        <v>0</v>
      </c>
      <c r="CE907">
        <f>IF(Table13[[#This Row],[Monthly_Household_Income]]=5,1,0)</f>
        <v>1</v>
      </c>
      <c r="CF907">
        <f>IF(Table13[[#This Row],[Monthly_Household_Income]]=6,1,0)</f>
        <v>0</v>
      </c>
      <c r="CG907">
        <f>IF(Table13[[#This Row],[Monthly_Household_Income]]=7,1,0)</f>
        <v>0</v>
      </c>
      <c r="CH907">
        <f>IF(Table13[[#This Row],[Monthly_Household_Income]]=8,1,0)</f>
        <v>0</v>
      </c>
      <c r="CI907">
        <f>IF(Table13[[#This Row],[Monthly_Household_Income]]=9,1,0)</f>
        <v>0</v>
      </c>
      <c r="CJ907">
        <f>IF(Table13[[#This Row],[Monthly_Household_Income]]=98,1,0)</f>
        <v>0</v>
      </c>
    </row>
    <row r="908" spans="1:88">
      <c r="A908">
        <v>3271</v>
      </c>
      <c r="B908" s="1">
        <v>42966</v>
      </c>
      <c r="C908" t="s">
        <v>32</v>
      </c>
      <c r="D908">
        <v>7</v>
      </c>
      <c r="E908">
        <v>7</v>
      </c>
      <c r="F908">
        <v>9</v>
      </c>
      <c r="G908">
        <v>8</v>
      </c>
      <c r="H908">
        <v>7</v>
      </c>
      <c r="I908">
        <v>7</v>
      </c>
      <c r="J908" t="s">
        <v>16</v>
      </c>
      <c r="K908">
        <v>9</v>
      </c>
      <c r="L908">
        <v>7</v>
      </c>
      <c r="M908">
        <v>9</v>
      </c>
      <c r="N908">
        <v>9</v>
      </c>
      <c r="O908">
        <v>7</v>
      </c>
      <c r="P908">
        <v>8</v>
      </c>
      <c r="Q908">
        <v>7</v>
      </c>
      <c r="R908">
        <v>7</v>
      </c>
      <c r="S908">
        <v>9</v>
      </c>
      <c r="T908">
        <v>8</v>
      </c>
      <c r="U908">
        <v>7</v>
      </c>
      <c r="V908">
        <v>7</v>
      </c>
      <c r="W908">
        <v>7</v>
      </c>
      <c r="X908">
        <v>8</v>
      </c>
      <c r="Y908">
        <v>7</v>
      </c>
      <c r="Z908">
        <v>8</v>
      </c>
      <c r="AA908">
        <v>7</v>
      </c>
      <c r="AB908">
        <v>8</v>
      </c>
      <c r="AC908">
        <v>2</v>
      </c>
      <c r="AD908">
        <f>IF(Table13[[#This Row],[payment]]=1,1,0)</f>
        <v>0</v>
      </c>
      <c r="AE908">
        <f>IF(Table13[[#This Row],[payment]]=2,1,0)</f>
        <v>1</v>
      </c>
      <c r="AF908">
        <f>IF(Table13[[#This Row],[payment]]=3,1,0)</f>
        <v>0</v>
      </c>
      <c r="AG908">
        <v>1</v>
      </c>
      <c r="AH908">
        <f>IF(Table13[[#This Row],[method_payment]]=1,1,0)</f>
        <v>1</v>
      </c>
      <c r="AI908">
        <f>IF(Table13[[#This Row],[method_payment]]=2,1,0)</f>
        <v>0</v>
      </c>
      <c r="AJ908">
        <f>IF(Table13[[#This Row],[method_payment]]=3,1,0)</f>
        <v>0</v>
      </c>
      <c r="AK908">
        <f>IF(Table13[[#This Row],[method_payment]]=5,1,0)</f>
        <v>0</v>
      </c>
      <c r="AL908">
        <f>IF(Table13[[#This Row],[method_payment]]=6,1,0)</f>
        <v>0</v>
      </c>
      <c r="AM908" t="s">
        <v>15</v>
      </c>
      <c r="AN908" t="s">
        <v>15</v>
      </c>
      <c r="AO908">
        <v>3</v>
      </c>
      <c r="AP908" s="2">
        <v>250.76</v>
      </c>
      <c r="AQ908" s="3">
        <f>IF(AND(Table13[[#This Row],[Average_amount_spent_per_visit_last_3_months]]&gt;=1,Table13[[#This Row],[Average_amount_spent_per_visit_last_3_months]]&lt;=999),1,0)</f>
        <v>1</v>
      </c>
      <c r="AR908" s="3">
        <f>IF(AND(Table13[[#This Row],[Average_amount_spent_per_visit_last_3_months]]&gt;=1000,Table13[[#This Row],[Average_amount_spent_per_visit_last_3_months]]&lt;=6700),1,0)</f>
        <v>0</v>
      </c>
      <c r="AS908">
        <v>3</v>
      </c>
      <c r="AT908">
        <v>19</v>
      </c>
      <c r="AU908">
        <f>IF(AND(Table13[[#This Row],[Age]]&gt;=18,Table13[[#This Row],[Age]]&lt;=25),1,0)</f>
        <v>1</v>
      </c>
      <c r="AV908">
        <f>IF(AND(Table13[[#This Row],[Age]]&gt;=26,Table13[[#This Row],[Age]]&lt;=35),1,0)</f>
        <v>0</v>
      </c>
      <c r="AW908">
        <f>IF(AND(Table13[[#This Row],[Age]]&gt;=36,Table13[[#This Row],[Age]]&lt;=45),1,0)</f>
        <v>0</v>
      </c>
      <c r="AX908">
        <f>IF(AND(Table13[[#This Row],[Age]]&gt;=46,Table13[[#This Row],[Age]]&lt;=55),1,0)</f>
        <v>0</v>
      </c>
      <c r="AY908">
        <f>IF(AND(Table13[[#This Row],[Age]]&gt;=56,Table13[[#This Row],[Age]]&lt;=67),1,0)</f>
        <v>0</v>
      </c>
      <c r="AZ908" t="s">
        <v>24</v>
      </c>
      <c r="BA908">
        <f>IF(Table13[[#This Row],[Marital Status]]="Married",1,0)</f>
        <v>0</v>
      </c>
      <c r="BB908">
        <f>IF(Table13[[#This Row],[Marital Status]]="Single",1,0)</f>
        <v>1</v>
      </c>
      <c r="BC908" t="s">
        <v>28</v>
      </c>
      <c r="BD908">
        <f>IF(Table13[[#This Row],[gender]]="Male",1,0)</f>
        <v>0</v>
      </c>
      <c r="BE908">
        <f>IF(Table13[[#This Row],[gender]]="Female",1,0)</f>
        <v>1</v>
      </c>
      <c r="BF908" t="s">
        <v>22</v>
      </c>
      <c r="BG908">
        <f>IF(Table13[[#This Row],[Highest level of Education]]="Did not attend school",1,0)</f>
        <v>0</v>
      </c>
      <c r="BH908">
        <f>IF(Table13[[#This Row],[Highest level of Education]]="K12 completed",1,0)</f>
        <v>1</v>
      </c>
      <c r="BI908">
        <f>IF(Table13[[#This Row],[Highest level of Education]]="High School Completed",1,0)</f>
        <v>0</v>
      </c>
      <c r="BJ908">
        <f>IF(Table13[[#This Row],[Highest level of Education]]="Technical Diploma/Partially completed College",1,0)</f>
        <v>0</v>
      </c>
      <c r="BK908">
        <f>IF(Table13[[#This Row],[Highest level of Education]]="University/College Degree",1,0)</f>
        <v>0</v>
      </c>
      <c r="BL908">
        <f>IF(Table13[[#This Row],[Highest level of Education]]="Post-graduate education",1,0)</f>
        <v>0</v>
      </c>
      <c r="BM908">
        <v>0</v>
      </c>
      <c r="BN908">
        <v>5</v>
      </c>
      <c r="BO908" t="s">
        <v>1</v>
      </c>
      <c r="BP908">
        <f>IF(Table13[[#This Row],[Monthly_Income 1_5500 2_8000 3_11000 4_15000 5_20000 6_27000 7_35000 8_5000 9_51000 98_0]]=1,1,0)</f>
        <v>0</v>
      </c>
      <c r="BQ908">
        <f>IF(Table13[[#This Row],[Monthly_Income 1_5500 2_8000 3_11000 4_15000 5_20000 6_27000 7_35000 8_5000 9_51000 98_0]]=2,1,0)</f>
        <v>0</v>
      </c>
      <c r="BR908">
        <f>IF(Table13[[#This Row],[Monthly_Income 1_5500 2_8000 3_11000 4_15000 5_20000 6_27000 7_35000 8_5000 9_51000 98_0]]=3,1,0)</f>
        <v>0</v>
      </c>
      <c r="BS908">
        <f>IF(Table13[[#This Row],[Monthly_Income 1_5500 2_8000 3_11000 4_15000 5_20000 6_27000 7_35000 8_5000 9_51000 98_0]]=4,1,0)</f>
        <v>0</v>
      </c>
      <c r="BT908">
        <f>IF(Table13[[#This Row],[Monthly_Income 1_5500 2_8000 3_11000 4_15000 5_20000 6_27000 7_35000 8_5000 9_51000 98_0]]=5,1,0)</f>
        <v>0</v>
      </c>
      <c r="BU908">
        <f>IF(Table13[[#This Row],[Monthly_Income 1_5500 2_8000 3_11000 4_15000 5_20000 6_27000 7_35000 8_5000 9_51000 98_0]]=6,1,0)</f>
        <v>0</v>
      </c>
      <c r="BV908">
        <f>IF(Table13[[#This Row],[Monthly_Income 1_5500 2_8000 3_11000 4_15000 5_20000 6_27000 7_35000 8_5000 9_51000 98_0]]=7,1,0)</f>
        <v>0</v>
      </c>
      <c r="BW908">
        <f>IF(Table13[[#This Row],[Monthly_Income 1_5500 2_8000 3_11000 4_15000 5_20000 6_27000 7_35000 8_5000 9_51000 98_0]]=8,1,0)</f>
        <v>0</v>
      </c>
      <c r="BX908">
        <f>IF(Table13[[#This Row],[Monthly_Income 1_5500 2_8000 3_11000 4_15000 5_20000 6_27000 7_35000 8_5000 9_51000 98_0]]=9,1,0)</f>
        <v>0</v>
      </c>
      <c r="BY908">
        <f>IF(Table13[[#This Row],[Monthly_Income 1_5500 2_8000 3_11000 4_15000 5_20000 6_27000 7_35000 8_5000 9_51000 98_0]]=98,1,0)</f>
        <v>0</v>
      </c>
      <c r="BZ908">
        <v>4</v>
      </c>
      <c r="CA908">
        <f>IF(Table13[[#This Row],[Monthly_Household_Income]]=1,1,0)</f>
        <v>0</v>
      </c>
      <c r="CB908">
        <f>IF(Table13[[#This Row],[Monthly_Household_Income]]=2,1,0)</f>
        <v>0</v>
      </c>
      <c r="CC908">
        <f>IF(Table13[[#This Row],[Monthly_Household_Income]]=3,1,0)</f>
        <v>0</v>
      </c>
      <c r="CD908">
        <f>IF(Table13[[#This Row],[Monthly_Household_Income]]=4,1,0)</f>
        <v>1</v>
      </c>
      <c r="CE908">
        <f>IF(Table13[[#This Row],[Monthly_Household_Income]]=5,1,0)</f>
        <v>0</v>
      </c>
      <c r="CF908">
        <f>IF(Table13[[#This Row],[Monthly_Household_Income]]=6,1,0)</f>
        <v>0</v>
      </c>
      <c r="CG908">
        <f>IF(Table13[[#This Row],[Monthly_Household_Income]]=7,1,0)</f>
        <v>0</v>
      </c>
      <c r="CH908">
        <f>IF(Table13[[#This Row],[Monthly_Household_Income]]=8,1,0)</f>
        <v>0</v>
      </c>
      <c r="CI908">
        <f>IF(Table13[[#This Row],[Monthly_Household_Income]]=9,1,0)</f>
        <v>0</v>
      </c>
      <c r="CJ908">
        <f>IF(Table13[[#This Row],[Monthly_Household_Income]]=98,1,0)</f>
        <v>0</v>
      </c>
    </row>
    <row r="909" spans="1:88">
      <c r="A909">
        <v>3272</v>
      </c>
      <c r="B909" s="1">
        <v>43131</v>
      </c>
      <c r="C909" t="s">
        <v>36</v>
      </c>
      <c r="D909">
        <v>8</v>
      </c>
      <c r="E909">
        <v>7</v>
      </c>
      <c r="F909">
        <v>8</v>
      </c>
      <c r="G909">
        <v>8</v>
      </c>
      <c r="H909">
        <v>7</v>
      </c>
      <c r="I909">
        <v>8</v>
      </c>
      <c r="J909" t="s">
        <v>15</v>
      </c>
      <c r="K909">
        <v>8</v>
      </c>
      <c r="L909">
        <v>7</v>
      </c>
      <c r="M909">
        <v>8</v>
      </c>
      <c r="N909">
        <v>6</v>
      </c>
      <c r="O909">
        <v>10</v>
      </c>
      <c r="P909">
        <v>8</v>
      </c>
      <c r="Q909">
        <v>8</v>
      </c>
      <c r="R909">
        <v>10</v>
      </c>
      <c r="S909">
        <v>7</v>
      </c>
      <c r="T909">
        <v>6</v>
      </c>
      <c r="U909">
        <v>9</v>
      </c>
      <c r="V909">
        <v>6</v>
      </c>
      <c r="W909">
        <v>8</v>
      </c>
      <c r="X909">
        <v>0</v>
      </c>
      <c r="Y909">
        <v>8</v>
      </c>
      <c r="Z909">
        <v>8</v>
      </c>
      <c r="AA909">
        <v>7</v>
      </c>
      <c r="AB909">
        <v>6</v>
      </c>
      <c r="AC909">
        <v>3</v>
      </c>
      <c r="AD909">
        <f>IF(Table13[[#This Row],[payment]]=1,1,0)</f>
        <v>0</v>
      </c>
      <c r="AE909">
        <f>IF(Table13[[#This Row],[payment]]=2,1,0)</f>
        <v>0</v>
      </c>
      <c r="AF909">
        <f>IF(Table13[[#This Row],[payment]]=3,1,0)</f>
        <v>1</v>
      </c>
      <c r="AG909">
        <v>6</v>
      </c>
      <c r="AH909">
        <f>IF(Table13[[#This Row],[method_payment]]=1,1,0)</f>
        <v>0</v>
      </c>
      <c r="AI909">
        <f>IF(Table13[[#This Row],[method_payment]]=2,1,0)</f>
        <v>0</v>
      </c>
      <c r="AJ909">
        <f>IF(Table13[[#This Row],[method_payment]]=3,1,0)</f>
        <v>0</v>
      </c>
      <c r="AK909">
        <f>IF(Table13[[#This Row],[method_payment]]=5,1,0)</f>
        <v>0</v>
      </c>
      <c r="AL909">
        <f>IF(Table13[[#This Row],[method_payment]]=6,1,0)</f>
        <v>1</v>
      </c>
      <c r="AM909" t="s">
        <v>16</v>
      </c>
      <c r="AN909" t="s">
        <v>15</v>
      </c>
      <c r="AO909">
        <v>3</v>
      </c>
      <c r="AP909" s="2">
        <v>680.29</v>
      </c>
      <c r="AQ909" s="3">
        <f>IF(AND(Table13[[#This Row],[Average_amount_spent_per_visit_last_3_months]]&gt;=1,Table13[[#This Row],[Average_amount_spent_per_visit_last_3_months]]&lt;=999),1,0)</f>
        <v>1</v>
      </c>
      <c r="AR909" s="3">
        <f>IF(AND(Table13[[#This Row],[Average_amount_spent_per_visit_last_3_months]]&gt;=1000,Table13[[#This Row],[Average_amount_spent_per_visit_last_3_months]]&lt;=6700),1,0)</f>
        <v>0</v>
      </c>
      <c r="AS909">
        <v>2</v>
      </c>
      <c r="AT909">
        <v>51</v>
      </c>
      <c r="AU909">
        <f>IF(AND(Table13[[#This Row],[Age]]&gt;=18,Table13[[#This Row],[Age]]&lt;=25),1,0)</f>
        <v>0</v>
      </c>
      <c r="AV909">
        <f>IF(AND(Table13[[#This Row],[Age]]&gt;=26,Table13[[#This Row],[Age]]&lt;=35),1,0)</f>
        <v>0</v>
      </c>
      <c r="AW909">
        <f>IF(AND(Table13[[#This Row],[Age]]&gt;=36,Table13[[#This Row],[Age]]&lt;=45),1,0)</f>
        <v>0</v>
      </c>
      <c r="AX909">
        <f>IF(AND(Table13[[#This Row],[Age]]&gt;=46,Table13[[#This Row],[Age]]&lt;=55),1,0)</f>
        <v>1</v>
      </c>
      <c r="AY909">
        <f>IF(AND(Table13[[#This Row],[Age]]&gt;=56,Table13[[#This Row],[Age]]&lt;=67),1,0)</f>
        <v>0</v>
      </c>
      <c r="AZ909" t="s">
        <v>25</v>
      </c>
      <c r="BA909">
        <f>IF(Table13[[#This Row],[Marital Status]]="Married",1,0)</f>
        <v>1</v>
      </c>
      <c r="BB909">
        <f>IF(Table13[[#This Row],[Marital Status]]="Single",1,0)</f>
        <v>0</v>
      </c>
      <c r="BC909" t="s">
        <v>28</v>
      </c>
      <c r="BD909">
        <f>IF(Table13[[#This Row],[gender]]="Male",1,0)</f>
        <v>0</v>
      </c>
      <c r="BE909">
        <f>IF(Table13[[#This Row],[gender]]="Female",1,0)</f>
        <v>1</v>
      </c>
      <c r="BF909" t="s">
        <v>20</v>
      </c>
      <c r="BG909">
        <f>IF(Table13[[#This Row],[Highest level of Education]]="Did not attend school",1,0)</f>
        <v>0</v>
      </c>
      <c r="BH909">
        <f>IF(Table13[[#This Row],[Highest level of Education]]="K12 completed",1,0)</f>
        <v>0</v>
      </c>
      <c r="BI909">
        <f>IF(Table13[[#This Row],[Highest level of Education]]="High School Completed",1,0)</f>
        <v>1</v>
      </c>
      <c r="BJ909">
        <f>IF(Table13[[#This Row],[Highest level of Education]]="Technical Diploma/Partially completed College",1,0)</f>
        <v>0</v>
      </c>
      <c r="BK909">
        <f>IF(Table13[[#This Row],[Highest level of Education]]="University/College Degree",1,0)</f>
        <v>0</v>
      </c>
      <c r="BL909">
        <f>IF(Table13[[#This Row],[Highest level of Education]]="Post-graduate education",1,0)</f>
        <v>0</v>
      </c>
      <c r="BM909">
        <v>4</v>
      </c>
      <c r="BN909">
        <v>3</v>
      </c>
      <c r="BO909" t="s">
        <v>1</v>
      </c>
      <c r="BP909">
        <f>IF(Table13[[#This Row],[Monthly_Income 1_5500 2_8000 3_11000 4_15000 5_20000 6_27000 7_35000 8_5000 9_51000 98_0]]=1,1,0)</f>
        <v>0</v>
      </c>
      <c r="BQ909">
        <f>IF(Table13[[#This Row],[Monthly_Income 1_5500 2_8000 3_11000 4_15000 5_20000 6_27000 7_35000 8_5000 9_51000 98_0]]=2,1,0)</f>
        <v>0</v>
      </c>
      <c r="BR909">
        <f>IF(Table13[[#This Row],[Monthly_Income 1_5500 2_8000 3_11000 4_15000 5_20000 6_27000 7_35000 8_5000 9_51000 98_0]]=3,1,0)</f>
        <v>0</v>
      </c>
      <c r="BS909">
        <f>IF(Table13[[#This Row],[Monthly_Income 1_5500 2_8000 3_11000 4_15000 5_20000 6_27000 7_35000 8_5000 9_51000 98_0]]=4,1,0)</f>
        <v>0</v>
      </c>
      <c r="BT909">
        <f>IF(Table13[[#This Row],[Monthly_Income 1_5500 2_8000 3_11000 4_15000 5_20000 6_27000 7_35000 8_5000 9_51000 98_0]]=5,1,0)</f>
        <v>0</v>
      </c>
      <c r="BU909">
        <f>IF(Table13[[#This Row],[Monthly_Income 1_5500 2_8000 3_11000 4_15000 5_20000 6_27000 7_35000 8_5000 9_51000 98_0]]=6,1,0)</f>
        <v>0</v>
      </c>
      <c r="BV909">
        <f>IF(Table13[[#This Row],[Monthly_Income 1_5500 2_8000 3_11000 4_15000 5_20000 6_27000 7_35000 8_5000 9_51000 98_0]]=7,1,0)</f>
        <v>0</v>
      </c>
      <c r="BW909">
        <f>IF(Table13[[#This Row],[Monthly_Income 1_5500 2_8000 3_11000 4_15000 5_20000 6_27000 7_35000 8_5000 9_51000 98_0]]=8,1,0)</f>
        <v>0</v>
      </c>
      <c r="BX909">
        <f>IF(Table13[[#This Row],[Monthly_Income 1_5500 2_8000 3_11000 4_15000 5_20000 6_27000 7_35000 8_5000 9_51000 98_0]]=9,1,0)</f>
        <v>0</v>
      </c>
      <c r="BY909">
        <f>IF(Table13[[#This Row],[Monthly_Income 1_5500 2_8000 3_11000 4_15000 5_20000 6_27000 7_35000 8_5000 9_51000 98_0]]=98,1,0)</f>
        <v>0</v>
      </c>
      <c r="BZ909">
        <v>8</v>
      </c>
      <c r="CA909">
        <f>IF(Table13[[#This Row],[Monthly_Household_Income]]=1,1,0)</f>
        <v>0</v>
      </c>
      <c r="CB909">
        <f>IF(Table13[[#This Row],[Monthly_Household_Income]]=2,1,0)</f>
        <v>0</v>
      </c>
      <c r="CC909">
        <f>IF(Table13[[#This Row],[Monthly_Household_Income]]=3,1,0)</f>
        <v>0</v>
      </c>
      <c r="CD909">
        <f>IF(Table13[[#This Row],[Monthly_Household_Income]]=4,1,0)</f>
        <v>0</v>
      </c>
      <c r="CE909">
        <f>IF(Table13[[#This Row],[Monthly_Household_Income]]=5,1,0)</f>
        <v>0</v>
      </c>
      <c r="CF909">
        <f>IF(Table13[[#This Row],[Monthly_Household_Income]]=6,1,0)</f>
        <v>0</v>
      </c>
      <c r="CG909">
        <f>IF(Table13[[#This Row],[Monthly_Household_Income]]=7,1,0)</f>
        <v>0</v>
      </c>
      <c r="CH909">
        <f>IF(Table13[[#This Row],[Monthly_Household_Income]]=8,1,0)</f>
        <v>1</v>
      </c>
      <c r="CI909">
        <f>IF(Table13[[#This Row],[Monthly_Household_Income]]=9,1,0)</f>
        <v>0</v>
      </c>
      <c r="CJ909">
        <f>IF(Table13[[#This Row],[Monthly_Household_Income]]=98,1,0)</f>
        <v>0</v>
      </c>
    </row>
    <row r="910" spans="1:88">
      <c r="A910">
        <v>3273</v>
      </c>
      <c r="B910" s="1">
        <v>43003</v>
      </c>
      <c r="C910" t="s">
        <v>31</v>
      </c>
      <c r="D910">
        <v>9</v>
      </c>
      <c r="E910">
        <v>8</v>
      </c>
      <c r="F910">
        <v>8</v>
      </c>
      <c r="G910">
        <v>8</v>
      </c>
      <c r="H910">
        <v>8</v>
      </c>
      <c r="I910">
        <v>7</v>
      </c>
      <c r="J910" t="s">
        <v>15</v>
      </c>
      <c r="K910">
        <v>7</v>
      </c>
      <c r="L910">
        <v>7</v>
      </c>
      <c r="M910">
        <v>8</v>
      </c>
      <c r="N910">
        <v>7</v>
      </c>
      <c r="O910">
        <v>8</v>
      </c>
      <c r="P910">
        <v>8</v>
      </c>
      <c r="Q910">
        <v>9</v>
      </c>
      <c r="R910">
        <v>8</v>
      </c>
      <c r="S910">
        <v>9</v>
      </c>
      <c r="T910">
        <v>8</v>
      </c>
      <c r="U910">
        <v>9</v>
      </c>
      <c r="V910">
        <v>8</v>
      </c>
      <c r="W910">
        <v>9</v>
      </c>
      <c r="X910">
        <v>8</v>
      </c>
      <c r="Y910">
        <v>7</v>
      </c>
      <c r="Z910">
        <v>8</v>
      </c>
      <c r="AA910">
        <v>7</v>
      </c>
      <c r="AB910">
        <v>8</v>
      </c>
      <c r="AC910">
        <v>3</v>
      </c>
      <c r="AD910">
        <f>IF(Table13[[#This Row],[payment]]=1,1,0)</f>
        <v>0</v>
      </c>
      <c r="AE910">
        <f>IF(Table13[[#This Row],[payment]]=2,1,0)</f>
        <v>0</v>
      </c>
      <c r="AF910">
        <f>IF(Table13[[#This Row],[payment]]=3,1,0)</f>
        <v>1</v>
      </c>
      <c r="AG910">
        <v>6</v>
      </c>
      <c r="AH910">
        <f>IF(Table13[[#This Row],[method_payment]]=1,1,0)</f>
        <v>0</v>
      </c>
      <c r="AI910">
        <f>IF(Table13[[#This Row],[method_payment]]=2,1,0)</f>
        <v>0</v>
      </c>
      <c r="AJ910">
        <f>IF(Table13[[#This Row],[method_payment]]=3,1,0)</f>
        <v>0</v>
      </c>
      <c r="AK910">
        <f>IF(Table13[[#This Row],[method_payment]]=5,1,0)</f>
        <v>0</v>
      </c>
      <c r="AL910">
        <f>IF(Table13[[#This Row],[method_payment]]=6,1,0)</f>
        <v>1</v>
      </c>
      <c r="AM910" t="s">
        <v>16</v>
      </c>
      <c r="AN910" t="s">
        <v>16</v>
      </c>
      <c r="AO910">
        <v>2</v>
      </c>
      <c r="AP910" s="2">
        <v>290.89</v>
      </c>
      <c r="AQ910" s="3">
        <f>IF(AND(Table13[[#This Row],[Average_amount_spent_per_visit_last_3_months]]&gt;=1,Table13[[#This Row],[Average_amount_spent_per_visit_last_3_months]]&lt;=999),1,0)</f>
        <v>1</v>
      </c>
      <c r="AR910" s="3">
        <f>IF(AND(Table13[[#This Row],[Average_amount_spent_per_visit_last_3_months]]&gt;=1000,Table13[[#This Row],[Average_amount_spent_per_visit_last_3_months]]&lt;=6700),1,0)</f>
        <v>0</v>
      </c>
      <c r="AS910">
        <v>1</v>
      </c>
      <c r="AT910">
        <v>44</v>
      </c>
      <c r="AU910">
        <f>IF(AND(Table13[[#This Row],[Age]]&gt;=18,Table13[[#This Row],[Age]]&lt;=25),1,0)</f>
        <v>0</v>
      </c>
      <c r="AV910">
        <f>IF(AND(Table13[[#This Row],[Age]]&gt;=26,Table13[[#This Row],[Age]]&lt;=35),1,0)</f>
        <v>0</v>
      </c>
      <c r="AW910">
        <f>IF(AND(Table13[[#This Row],[Age]]&gt;=36,Table13[[#This Row],[Age]]&lt;=45),1,0)</f>
        <v>1</v>
      </c>
      <c r="AX910">
        <f>IF(AND(Table13[[#This Row],[Age]]&gt;=46,Table13[[#This Row],[Age]]&lt;=55),1,0)</f>
        <v>0</v>
      </c>
      <c r="AY910">
        <f>IF(AND(Table13[[#This Row],[Age]]&gt;=56,Table13[[#This Row],[Age]]&lt;=67),1,0)</f>
        <v>0</v>
      </c>
      <c r="AZ910" t="s">
        <v>25</v>
      </c>
      <c r="BA910">
        <f>IF(Table13[[#This Row],[Marital Status]]="Married",1,0)</f>
        <v>1</v>
      </c>
      <c r="BB910">
        <f>IF(Table13[[#This Row],[Marital Status]]="Single",1,0)</f>
        <v>0</v>
      </c>
      <c r="BC910" t="s">
        <v>28</v>
      </c>
      <c r="BD910">
        <f>IF(Table13[[#This Row],[gender]]="Male",1,0)</f>
        <v>0</v>
      </c>
      <c r="BE910">
        <f>IF(Table13[[#This Row],[gender]]="Female",1,0)</f>
        <v>1</v>
      </c>
      <c r="BF910" t="s">
        <v>19</v>
      </c>
      <c r="BG910">
        <f>IF(Table13[[#This Row],[Highest level of Education]]="Did not attend school",1,0)</f>
        <v>0</v>
      </c>
      <c r="BH910">
        <f>IF(Table13[[#This Row],[Highest level of Education]]="K12 completed",1,0)</f>
        <v>0</v>
      </c>
      <c r="BI910">
        <f>IF(Table13[[#This Row],[Highest level of Education]]="High School Completed",1,0)</f>
        <v>0</v>
      </c>
      <c r="BJ910">
        <f>IF(Table13[[#This Row],[Highest level of Education]]="Technical Diploma/Partially completed College",1,0)</f>
        <v>0</v>
      </c>
      <c r="BK910">
        <f>IF(Table13[[#This Row],[Highest level of Education]]="University/College Degree",1,0)</f>
        <v>1</v>
      </c>
      <c r="BL910">
        <f>IF(Table13[[#This Row],[Highest level of Education]]="Post-graduate education",1,0)</f>
        <v>0</v>
      </c>
      <c r="BM910">
        <v>3</v>
      </c>
      <c r="BN910">
        <v>3</v>
      </c>
      <c r="BO910" t="s">
        <v>1</v>
      </c>
      <c r="BP910">
        <f>IF(Table13[[#This Row],[Monthly_Income 1_5500 2_8000 3_11000 4_15000 5_20000 6_27000 7_35000 8_5000 9_51000 98_0]]=1,1,0)</f>
        <v>0</v>
      </c>
      <c r="BQ910">
        <f>IF(Table13[[#This Row],[Monthly_Income 1_5500 2_8000 3_11000 4_15000 5_20000 6_27000 7_35000 8_5000 9_51000 98_0]]=2,1,0)</f>
        <v>0</v>
      </c>
      <c r="BR910">
        <f>IF(Table13[[#This Row],[Monthly_Income 1_5500 2_8000 3_11000 4_15000 5_20000 6_27000 7_35000 8_5000 9_51000 98_0]]=3,1,0)</f>
        <v>0</v>
      </c>
      <c r="BS910">
        <f>IF(Table13[[#This Row],[Monthly_Income 1_5500 2_8000 3_11000 4_15000 5_20000 6_27000 7_35000 8_5000 9_51000 98_0]]=4,1,0)</f>
        <v>0</v>
      </c>
      <c r="BT910">
        <f>IF(Table13[[#This Row],[Monthly_Income 1_5500 2_8000 3_11000 4_15000 5_20000 6_27000 7_35000 8_5000 9_51000 98_0]]=5,1,0)</f>
        <v>0</v>
      </c>
      <c r="BU910">
        <f>IF(Table13[[#This Row],[Monthly_Income 1_5500 2_8000 3_11000 4_15000 5_20000 6_27000 7_35000 8_5000 9_51000 98_0]]=6,1,0)</f>
        <v>0</v>
      </c>
      <c r="BV910">
        <f>IF(Table13[[#This Row],[Monthly_Income 1_5500 2_8000 3_11000 4_15000 5_20000 6_27000 7_35000 8_5000 9_51000 98_0]]=7,1,0)</f>
        <v>0</v>
      </c>
      <c r="BW910">
        <f>IF(Table13[[#This Row],[Monthly_Income 1_5500 2_8000 3_11000 4_15000 5_20000 6_27000 7_35000 8_5000 9_51000 98_0]]=8,1,0)</f>
        <v>0</v>
      </c>
      <c r="BX910">
        <f>IF(Table13[[#This Row],[Monthly_Income 1_5500 2_8000 3_11000 4_15000 5_20000 6_27000 7_35000 8_5000 9_51000 98_0]]=9,1,0)</f>
        <v>0</v>
      </c>
      <c r="BY910">
        <f>IF(Table13[[#This Row],[Monthly_Income 1_5500 2_8000 3_11000 4_15000 5_20000 6_27000 7_35000 8_5000 9_51000 98_0]]=98,1,0)</f>
        <v>0</v>
      </c>
      <c r="BZ910">
        <v>98</v>
      </c>
      <c r="CA910">
        <f>IF(Table13[[#This Row],[Monthly_Household_Income]]=1,1,0)</f>
        <v>0</v>
      </c>
      <c r="CB910">
        <f>IF(Table13[[#This Row],[Monthly_Household_Income]]=2,1,0)</f>
        <v>0</v>
      </c>
      <c r="CC910">
        <f>IF(Table13[[#This Row],[Monthly_Household_Income]]=3,1,0)</f>
        <v>0</v>
      </c>
      <c r="CD910">
        <f>IF(Table13[[#This Row],[Monthly_Household_Income]]=4,1,0)</f>
        <v>0</v>
      </c>
      <c r="CE910">
        <f>IF(Table13[[#This Row],[Monthly_Household_Income]]=5,1,0)</f>
        <v>0</v>
      </c>
      <c r="CF910">
        <f>IF(Table13[[#This Row],[Monthly_Household_Income]]=6,1,0)</f>
        <v>0</v>
      </c>
      <c r="CG910">
        <f>IF(Table13[[#This Row],[Monthly_Household_Income]]=7,1,0)</f>
        <v>0</v>
      </c>
      <c r="CH910">
        <f>IF(Table13[[#This Row],[Monthly_Household_Income]]=8,1,0)</f>
        <v>0</v>
      </c>
      <c r="CI910">
        <f>IF(Table13[[#This Row],[Monthly_Household_Income]]=9,1,0)</f>
        <v>0</v>
      </c>
      <c r="CJ910">
        <f>IF(Table13[[#This Row],[Monthly_Household_Income]]=98,1,0)</f>
        <v>1</v>
      </c>
    </row>
    <row r="911" spans="1:88">
      <c r="A911">
        <v>3288</v>
      </c>
      <c r="B911" s="1">
        <v>43191</v>
      </c>
      <c r="C911" t="s">
        <v>39</v>
      </c>
      <c r="D911">
        <v>8</v>
      </c>
      <c r="E911">
        <v>7</v>
      </c>
      <c r="F911">
        <v>6</v>
      </c>
      <c r="G911">
        <v>8</v>
      </c>
      <c r="H911">
        <v>7</v>
      </c>
      <c r="I911">
        <v>7</v>
      </c>
      <c r="J911" t="s">
        <v>15</v>
      </c>
      <c r="K911">
        <v>7</v>
      </c>
      <c r="L911">
        <v>8</v>
      </c>
      <c r="M911">
        <v>8</v>
      </c>
      <c r="N911">
        <v>8</v>
      </c>
      <c r="O911">
        <v>8</v>
      </c>
      <c r="P911">
        <v>6</v>
      </c>
      <c r="Q911">
        <v>6</v>
      </c>
      <c r="R911">
        <v>7</v>
      </c>
      <c r="S911">
        <v>7</v>
      </c>
      <c r="T911">
        <v>10</v>
      </c>
      <c r="U911">
        <v>9</v>
      </c>
      <c r="V911">
        <v>9</v>
      </c>
      <c r="W911">
        <v>6</v>
      </c>
      <c r="X911">
        <v>8</v>
      </c>
      <c r="Y911">
        <v>7</v>
      </c>
      <c r="Z911">
        <v>8</v>
      </c>
      <c r="AA911">
        <v>6</v>
      </c>
      <c r="AB911">
        <v>7</v>
      </c>
      <c r="AC911">
        <v>2</v>
      </c>
      <c r="AD911">
        <f>IF(Table13[[#This Row],[payment]]=1,1,0)</f>
        <v>0</v>
      </c>
      <c r="AE911">
        <f>IF(Table13[[#This Row],[payment]]=2,1,0)</f>
        <v>1</v>
      </c>
      <c r="AF911">
        <f>IF(Table13[[#This Row],[payment]]=3,1,0)</f>
        <v>0</v>
      </c>
      <c r="AG911">
        <v>1</v>
      </c>
      <c r="AH911">
        <f>IF(Table13[[#This Row],[method_payment]]=1,1,0)</f>
        <v>1</v>
      </c>
      <c r="AI911">
        <f>IF(Table13[[#This Row],[method_payment]]=2,1,0)</f>
        <v>0</v>
      </c>
      <c r="AJ911">
        <f>IF(Table13[[#This Row],[method_payment]]=3,1,0)</f>
        <v>0</v>
      </c>
      <c r="AK911">
        <f>IF(Table13[[#This Row],[method_payment]]=5,1,0)</f>
        <v>0</v>
      </c>
      <c r="AL911">
        <f>IF(Table13[[#This Row],[method_payment]]=6,1,0)</f>
        <v>0</v>
      </c>
      <c r="AM911" t="s">
        <v>16</v>
      </c>
      <c r="AN911" t="s">
        <v>16</v>
      </c>
      <c r="AO911">
        <v>2</v>
      </c>
      <c r="AP911" s="2">
        <v>211.96</v>
      </c>
      <c r="AQ911" s="3">
        <f>IF(AND(Table13[[#This Row],[Average_amount_spent_per_visit_last_3_months]]&gt;=1,Table13[[#This Row],[Average_amount_spent_per_visit_last_3_months]]&lt;=999),1,0)</f>
        <v>1</v>
      </c>
      <c r="AR911" s="3">
        <f>IF(AND(Table13[[#This Row],[Average_amount_spent_per_visit_last_3_months]]&gt;=1000,Table13[[#This Row],[Average_amount_spent_per_visit_last_3_months]]&lt;=6700),1,0)</f>
        <v>0</v>
      </c>
      <c r="AS911">
        <v>2</v>
      </c>
      <c r="AT911">
        <v>41</v>
      </c>
      <c r="AU911">
        <f>IF(AND(Table13[[#This Row],[Age]]&gt;=18,Table13[[#This Row],[Age]]&lt;=25),1,0)</f>
        <v>0</v>
      </c>
      <c r="AV911">
        <f>IF(AND(Table13[[#This Row],[Age]]&gt;=26,Table13[[#This Row],[Age]]&lt;=35),1,0)</f>
        <v>0</v>
      </c>
      <c r="AW911">
        <f>IF(AND(Table13[[#This Row],[Age]]&gt;=36,Table13[[#This Row],[Age]]&lt;=45),1,0)</f>
        <v>1</v>
      </c>
      <c r="AX911">
        <f>IF(AND(Table13[[#This Row],[Age]]&gt;=46,Table13[[#This Row],[Age]]&lt;=55),1,0)</f>
        <v>0</v>
      </c>
      <c r="AY911">
        <f>IF(AND(Table13[[#This Row],[Age]]&gt;=56,Table13[[#This Row],[Age]]&lt;=67),1,0)</f>
        <v>0</v>
      </c>
      <c r="AZ911" t="s">
        <v>25</v>
      </c>
      <c r="BA911">
        <f>IF(Table13[[#This Row],[Marital Status]]="Married",1,0)</f>
        <v>1</v>
      </c>
      <c r="BB911">
        <f>IF(Table13[[#This Row],[Marital Status]]="Single",1,0)</f>
        <v>0</v>
      </c>
      <c r="BC911" t="s">
        <v>28</v>
      </c>
      <c r="BD911">
        <f>IF(Table13[[#This Row],[gender]]="Male",1,0)</f>
        <v>0</v>
      </c>
      <c r="BE911">
        <f>IF(Table13[[#This Row],[gender]]="Female",1,0)</f>
        <v>1</v>
      </c>
      <c r="BF911" t="s">
        <v>18</v>
      </c>
      <c r="BG911">
        <f>IF(Table13[[#This Row],[Highest level of Education]]="Did not attend school",1,0)</f>
        <v>0</v>
      </c>
      <c r="BH911">
        <f>IF(Table13[[#This Row],[Highest level of Education]]="K12 completed",1,0)</f>
        <v>0</v>
      </c>
      <c r="BI911">
        <f>IF(Table13[[#This Row],[Highest level of Education]]="High School Completed",1,0)</f>
        <v>0</v>
      </c>
      <c r="BJ911">
        <f>IF(Table13[[#This Row],[Highest level of Education]]="Technical Diploma/Partially completed College",1,0)</f>
        <v>0</v>
      </c>
      <c r="BK911">
        <f>IF(Table13[[#This Row],[Highest level of Education]]="University/College Degree",1,0)</f>
        <v>0</v>
      </c>
      <c r="BL911">
        <f>IF(Table13[[#This Row],[Highest level of Education]]="Post-graduate education",1,0)</f>
        <v>1</v>
      </c>
      <c r="BM911">
        <v>3</v>
      </c>
      <c r="BN911">
        <v>1</v>
      </c>
      <c r="BO911">
        <v>5</v>
      </c>
      <c r="BP911">
        <f>IF(Table13[[#This Row],[Monthly_Income 1_5500 2_8000 3_11000 4_15000 5_20000 6_27000 7_35000 8_5000 9_51000 98_0]]=1,1,0)</f>
        <v>0</v>
      </c>
      <c r="BQ911">
        <f>IF(Table13[[#This Row],[Monthly_Income 1_5500 2_8000 3_11000 4_15000 5_20000 6_27000 7_35000 8_5000 9_51000 98_0]]=2,1,0)</f>
        <v>0</v>
      </c>
      <c r="BR911">
        <f>IF(Table13[[#This Row],[Monthly_Income 1_5500 2_8000 3_11000 4_15000 5_20000 6_27000 7_35000 8_5000 9_51000 98_0]]=3,1,0)</f>
        <v>0</v>
      </c>
      <c r="BS911">
        <f>IF(Table13[[#This Row],[Monthly_Income 1_5500 2_8000 3_11000 4_15000 5_20000 6_27000 7_35000 8_5000 9_51000 98_0]]=4,1,0)</f>
        <v>0</v>
      </c>
      <c r="BT911">
        <f>IF(Table13[[#This Row],[Monthly_Income 1_5500 2_8000 3_11000 4_15000 5_20000 6_27000 7_35000 8_5000 9_51000 98_0]]=5,1,0)</f>
        <v>1</v>
      </c>
      <c r="BU911">
        <f>IF(Table13[[#This Row],[Monthly_Income 1_5500 2_8000 3_11000 4_15000 5_20000 6_27000 7_35000 8_5000 9_51000 98_0]]=6,1,0)</f>
        <v>0</v>
      </c>
      <c r="BV911">
        <f>IF(Table13[[#This Row],[Monthly_Income 1_5500 2_8000 3_11000 4_15000 5_20000 6_27000 7_35000 8_5000 9_51000 98_0]]=7,1,0)</f>
        <v>0</v>
      </c>
      <c r="BW911">
        <f>IF(Table13[[#This Row],[Monthly_Income 1_5500 2_8000 3_11000 4_15000 5_20000 6_27000 7_35000 8_5000 9_51000 98_0]]=8,1,0)</f>
        <v>0</v>
      </c>
      <c r="BX911">
        <f>IF(Table13[[#This Row],[Monthly_Income 1_5500 2_8000 3_11000 4_15000 5_20000 6_27000 7_35000 8_5000 9_51000 98_0]]=9,1,0)</f>
        <v>0</v>
      </c>
      <c r="BY911">
        <f>IF(Table13[[#This Row],[Monthly_Income 1_5500 2_8000 3_11000 4_15000 5_20000 6_27000 7_35000 8_5000 9_51000 98_0]]=98,1,0)</f>
        <v>0</v>
      </c>
      <c r="BZ911">
        <v>9</v>
      </c>
      <c r="CA911">
        <f>IF(Table13[[#This Row],[Monthly_Household_Income]]=1,1,0)</f>
        <v>0</v>
      </c>
      <c r="CB911">
        <f>IF(Table13[[#This Row],[Monthly_Household_Income]]=2,1,0)</f>
        <v>0</v>
      </c>
      <c r="CC911">
        <f>IF(Table13[[#This Row],[Monthly_Household_Income]]=3,1,0)</f>
        <v>0</v>
      </c>
      <c r="CD911">
        <f>IF(Table13[[#This Row],[Monthly_Household_Income]]=4,1,0)</f>
        <v>0</v>
      </c>
      <c r="CE911">
        <f>IF(Table13[[#This Row],[Monthly_Household_Income]]=5,1,0)</f>
        <v>0</v>
      </c>
      <c r="CF911">
        <f>IF(Table13[[#This Row],[Monthly_Household_Income]]=6,1,0)</f>
        <v>0</v>
      </c>
      <c r="CG911">
        <f>IF(Table13[[#This Row],[Monthly_Household_Income]]=7,1,0)</f>
        <v>0</v>
      </c>
      <c r="CH911">
        <f>IF(Table13[[#This Row],[Monthly_Household_Income]]=8,1,0)</f>
        <v>0</v>
      </c>
      <c r="CI911">
        <f>IF(Table13[[#This Row],[Monthly_Household_Income]]=9,1,0)</f>
        <v>1</v>
      </c>
      <c r="CJ911">
        <f>IF(Table13[[#This Row],[Monthly_Household_Income]]=98,1,0)</f>
        <v>0</v>
      </c>
    </row>
    <row r="912" spans="1:88">
      <c r="A912">
        <v>3290</v>
      </c>
      <c r="B912" s="1">
        <v>42966</v>
      </c>
      <c r="C912" t="s">
        <v>33</v>
      </c>
      <c r="D912">
        <v>7</v>
      </c>
      <c r="E912">
        <v>7</v>
      </c>
      <c r="F912">
        <v>7</v>
      </c>
      <c r="G912">
        <v>7</v>
      </c>
      <c r="H912">
        <v>6</v>
      </c>
      <c r="I912">
        <v>5</v>
      </c>
      <c r="J912" t="s">
        <v>15</v>
      </c>
      <c r="K912">
        <v>7</v>
      </c>
      <c r="L912">
        <v>8</v>
      </c>
      <c r="M912">
        <v>7</v>
      </c>
      <c r="N912">
        <v>6</v>
      </c>
      <c r="O912">
        <v>6</v>
      </c>
      <c r="P912">
        <v>8</v>
      </c>
      <c r="Q912">
        <v>7</v>
      </c>
      <c r="R912">
        <v>8</v>
      </c>
      <c r="S912">
        <v>7</v>
      </c>
      <c r="T912">
        <v>8</v>
      </c>
      <c r="U912">
        <v>7</v>
      </c>
      <c r="V912">
        <v>7</v>
      </c>
      <c r="W912">
        <v>8</v>
      </c>
      <c r="X912">
        <v>0</v>
      </c>
      <c r="Y912">
        <v>7</v>
      </c>
      <c r="Z912">
        <v>7</v>
      </c>
      <c r="AA912">
        <v>8</v>
      </c>
      <c r="AB912">
        <v>0</v>
      </c>
      <c r="AC912">
        <v>1</v>
      </c>
      <c r="AD912">
        <f>IF(Table13[[#This Row],[payment]]=1,1,0)</f>
        <v>1</v>
      </c>
      <c r="AE912">
        <f>IF(Table13[[#This Row],[payment]]=2,1,0)</f>
        <v>0</v>
      </c>
      <c r="AF912">
        <f>IF(Table13[[#This Row],[payment]]=3,1,0)</f>
        <v>0</v>
      </c>
      <c r="AG912">
        <v>1</v>
      </c>
      <c r="AH912">
        <f>IF(Table13[[#This Row],[method_payment]]=1,1,0)</f>
        <v>1</v>
      </c>
      <c r="AI912">
        <f>IF(Table13[[#This Row],[method_payment]]=2,1,0)</f>
        <v>0</v>
      </c>
      <c r="AJ912">
        <f>IF(Table13[[#This Row],[method_payment]]=3,1,0)</f>
        <v>0</v>
      </c>
      <c r="AK912">
        <f>IF(Table13[[#This Row],[method_payment]]=5,1,0)</f>
        <v>0</v>
      </c>
      <c r="AL912">
        <f>IF(Table13[[#This Row],[method_payment]]=6,1,0)</f>
        <v>0</v>
      </c>
      <c r="AM912" t="s">
        <v>16</v>
      </c>
      <c r="AN912" t="s">
        <v>15</v>
      </c>
      <c r="AO912">
        <v>9</v>
      </c>
      <c r="AP912" s="2">
        <v>116.84</v>
      </c>
      <c r="AQ912" s="3">
        <f>IF(AND(Table13[[#This Row],[Average_amount_spent_per_visit_last_3_months]]&gt;=1,Table13[[#This Row],[Average_amount_spent_per_visit_last_3_months]]&lt;=999),1,0)</f>
        <v>1</v>
      </c>
      <c r="AR912" s="3">
        <f>IF(AND(Table13[[#This Row],[Average_amount_spent_per_visit_last_3_months]]&gt;=1000,Table13[[#This Row],[Average_amount_spent_per_visit_last_3_months]]&lt;=6700),1,0)</f>
        <v>0</v>
      </c>
      <c r="AS912">
        <v>2</v>
      </c>
      <c r="AT912">
        <v>32</v>
      </c>
      <c r="AU912">
        <f>IF(AND(Table13[[#This Row],[Age]]&gt;=18,Table13[[#This Row],[Age]]&lt;=25),1,0)</f>
        <v>0</v>
      </c>
      <c r="AV912">
        <f>IF(AND(Table13[[#This Row],[Age]]&gt;=26,Table13[[#This Row],[Age]]&lt;=35),1,0)</f>
        <v>1</v>
      </c>
      <c r="AW912">
        <f>IF(AND(Table13[[#This Row],[Age]]&gt;=36,Table13[[#This Row],[Age]]&lt;=45),1,0)</f>
        <v>0</v>
      </c>
      <c r="AX912">
        <f>IF(AND(Table13[[#This Row],[Age]]&gt;=46,Table13[[#This Row],[Age]]&lt;=55),1,0)</f>
        <v>0</v>
      </c>
      <c r="AY912">
        <f>IF(AND(Table13[[#This Row],[Age]]&gt;=56,Table13[[#This Row],[Age]]&lt;=67),1,0)</f>
        <v>0</v>
      </c>
      <c r="AZ912" t="s">
        <v>25</v>
      </c>
      <c r="BA912">
        <f>IF(Table13[[#This Row],[Marital Status]]="Married",1,0)</f>
        <v>1</v>
      </c>
      <c r="BB912">
        <f>IF(Table13[[#This Row],[Marital Status]]="Single",1,0)</f>
        <v>0</v>
      </c>
      <c r="BC912" t="s">
        <v>27</v>
      </c>
      <c r="BD912">
        <f>IF(Table13[[#This Row],[gender]]="Male",1,0)</f>
        <v>1</v>
      </c>
      <c r="BE912">
        <f>IF(Table13[[#This Row],[gender]]="Female",1,0)</f>
        <v>0</v>
      </c>
      <c r="BF912" t="s">
        <v>23</v>
      </c>
      <c r="BG912">
        <f>IF(Table13[[#This Row],[Highest level of Education]]="Did not attend school",1,0)</f>
        <v>0</v>
      </c>
      <c r="BH912">
        <f>IF(Table13[[#This Row],[Highest level of Education]]="K12 completed",1,0)</f>
        <v>0</v>
      </c>
      <c r="BI912">
        <f>IF(Table13[[#This Row],[Highest level of Education]]="High School Completed",1,0)</f>
        <v>0</v>
      </c>
      <c r="BJ912">
        <f>IF(Table13[[#This Row],[Highest level of Education]]="Technical Diploma/Partially completed College",1,0)</f>
        <v>1</v>
      </c>
      <c r="BK912">
        <f>IF(Table13[[#This Row],[Highest level of Education]]="University/College Degree",1,0)</f>
        <v>0</v>
      </c>
      <c r="BL912">
        <f>IF(Table13[[#This Row],[Highest level of Education]]="Post-graduate education",1,0)</f>
        <v>0</v>
      </c>
      <c r="BM912">
        <v>1</v>
      </c>
      <c r="BN912">
        <v>1</v>
      </c>
      <c r="BO912">
        <v>1</v>
      </c>
      <c r="BP912">
        <f>IF(Table13[[#This Row],[Monthly_Income 1_5500 2_8000 3_11000 4_15000 5_20000 6_27000 7_35000 8_5000 9_51000 98_0]]=1,1,0)</f>
        <v>1</v>
      </c>
      <c r="BQ912">
        <f>IF(Table13[[#This Row],[Monthly_Income 1_5500 2_8000 3_11000 4_15000 5_20000 6_27000 7_35000 8_5000 9_51000 98_0]]=2,1,0)</f>
        <v>0</v>
      </c>
      <c r="BR912">
        <f>IF(Table13[[#This Row],[Monthly_Income 1_5500 2_8000 3_11000 4_15000 5_20000 6_27000 7_35000 8_5000 9_51000 98_0]]=3,1,0)</f>
        <v>0</v>
      </c>
      <c r="BS912">
        <f>IF(Table13[[#This Row],[Monthly_Income 1_5500 2_8000 3_11000 4_15000 5_20000 6_27000 7_35000 8_5000 9_51000 98_0]]=4,1,0)</f>
        <v>0</v>
      </c>
      <c r="BT912">
        <f>IF(Table13[[#This Row],[Monthly_Income 1_5500 2_8000 3_11000 4_15000 5_20000 6_27000 7_35000 8_5000 9_51000 98_0]]=5,1,0)</f>
        <v>0</v>
      </c>
      <c r="BU912">
        <f>IF(Table13[[#This Row],[Monthly_Income 1_5500 2_8000 3_11000 4_15000 5_20000 6_27000 7_35000 8_5000 9_51000 98_0]]=6,1,0)</f>
        <v>0</v>
      </c>
      <c r="BV912">
        <f>IF(Table13[[#This Row],[Monthly_Income 1_5500 2_8000 3_11000 4_15000 5_20000 6_27000 7_35000 8_5000 9_51000 98_0]]=7,1,0)</f>
        <v>0</v>
      </c>
      <c r="BW912">
        <f>IF(Table13[[#This Row],[Monthly_Income 1_5500 2_8000 3_11000 4_15000 5_20000 6_27000 7_35000 8_5000 9_51000 98_0]]=8,1,0)</f>
        <v>0</v>
      </c>
      <c r="BX912">
        <f>IF(Table13[[#This Row],[Monthly_Income 1_5500 2_8000 3_11000 4_15000 5_20000 6_27000 7_35000 8_5000 9_51000 98_0]]=9,1,0)</f>
        <v>0</v>
      </c>
      <c r="BY912">
        <f>IF(Table13[[#This Row],[Monthly_Income 1_5500 2_8000 3_11000 4_15000 5_20000 6_27000 7_35000 8_5000 9_51000 98_0]]=98,1,0)</f>
        <v>0</v>
      </c>
      <c r="BZ912">
        <v>4</v>
      </c>
      <c r="CA912">
        <f>IF(Table13[[#This Row],[Monthly_Household_Income]]=1,1,0)</f>
        <v>0</v>
      </c>
      <c r="CB912">
        <f>IF(Table13[[#This Row],[Monthly_Household_Income]]=2,1,0)</f>
        <v>0</v>
      </c>
      <c r="CC912">
        <f>IF(Table13[[#This Row],[Monthly_Household_Income]]=3,1,0)</f>
        <v>0</v>
      </c>
      <c r="CD912">
        <f>IF(Table13[[#This Row],[Monthly_Household_Income]]=4,1,0)</f>
        <v>1</v>
      </c>
      <c r="CE912">
        <f>IF(Table13[[#This Row],[Monthly_Household_Income]]=5,1,0)</f>
        <v>0</v>
      </c>
      <c r="CF912">
        <f>IF(Table13[[#This Row],[Monthly_Household_Income]]=6,1,0)</f>
        <v>0</v>
      </c>
      <c r="CG912">
        <f>IF(Table13[[#This Row],[Monthly_Household_Income]]=7,1,0)</f>
        <v>0</v>
      </c>
      <c r="CH912">
        <f>IF(Table13[[#This Row],[Monthly_Household_Income]]=8,1,0)</f>
        <v>0</v>
      </c>
      <c r="CI912">
        <f>IF(Table13[[#This Row],[Monthly_Household_Income]]=9,1,0)</f>
        <v>0</v>
      </c>
      <c r="CJ912">
        <f>IF(Table13[[#This Row],[Monthly_Household_Income]]=98,1,0)</f>
        <v>0</v>
      </c>
    </row>
    <row r="913" spans="1:88">
      <c r="A913">
        <v>3291</v>
      </c>
      <c r="B913" s="1">
        <v>42996</v>
      </c>
      <c r="C913" t="s">
        <v>35</v>
      </c>
      <c r="D913">
        <v>9</v>
      </c>
      <c r="E913">
        <v>7</v>
      </c>
      <c r="F913">
        <v>9</v>
      </c>
      <c r="G913">
        <v>9</v>
      </c>
      <c r="H913">
        <v>8</v>
      </c>
      <c r="I913">
        <v>7</v>
      </c>
      <c r="J913" t="s">
        <v>16</v>
      </c>
      <c r="K913">
        <v>7</v>
      </c>
      <c r="L913">
        <v>7</v>
      </c>
      <c r="M913">
        <v>10</v>
      </c>
      <c r="N913">
        <v>8</v>
      </c>
      <c r="O913">
        <v>8</v>
      </c>
      <c r="P913">
        <v>7</v>
      </c>
      <c r="Q913">
        <v>8</v>
      </c>
      <c r="R913">
        <v>10</v>
      </c>
      <c r="S913">
        <v>9</v>
      </c>
      <c r="T913">
        <v>7</v>
      </c>
      <c r="U913">
        <v>7</v>
      </c>
      <c r="V913">
        <v>8</v>
      </c>
      <c r="W913">
        <v>9</v>
      </c>
      <c r="X913">
        <v>0</v>
      </c>
      <c r="Y913">
        <v>9</v>
      </c>
      <c r="Z913">
        <v>9</v>
      </c>
      <c r="AA913">
        <v>9</v>
      </c>
      <c r="AB913">
        <v>9</v>
      </c>
      <c r="AC913">
        <v>2</v>
      </c>
      <c r="AD913">
        <f>IF(Table13[[#This Row],[payment]]=1,1,0)</f>
        <v>0</v>
      </c>
      <c r="AE913">
        <f>IF(Table13[[#This Row],[payment]]=2,1,0)</f>
        <v>1</v>
      </c>
      <c r="AF913">
        <f>IF(Table13[[#This Row],[payment]]=3,1,0)</f>
        <v>0</v>
      </c>
      <c r="AG913">
        <v>6</v>
      </c>
      <c r="AH913">
        <f>IF(Table13[[#This Row],[method_payment]]=1,1,0)</f>
        <v>0</v>
      </c>
      <c r="AI913">
        <f>IF(Table13[[#This Row],[method_payment]]=2,1,0)</f>
        <v>0</v>
      </c>
      <c r="AJ913">
        <f>IF(Table13[[#This Row],[method_payment]]=3,1,0)</f>
        <v>0</v>
      </c>
      <c r="AK913">
        <f>IF(Table13[[#This Row],[method_payment]]=5,1,0)</f>
        <v>0</v>
      </c>
      <c r="AL913">
        <f>IF(Table13[[#This Row],[method_payment]]=6,1,0)</f>
        <v>1</v>
      </c>
      <c r="AM913" t="s">
        <v>16</v>
      </c>
      <c r="AN913" t="s">
        <v>16</v>
      </c>
      <c r="AO913">
        <v>2</v>
      </c>
      <c r="AP913" s="2">
        <v>329.69</v>
      </c>
      <c r="AQ913" s="3">
        <f>IF(AND(Table13[[#This Row],[Average_amount_spent_per_visit_last_3_months]]&gt;=1,Table13[[#This Row],[Average_amount_spent_per_visit_last_3_months]]&lt;=999),1,0)</f>
        <v>1</v>
      </c>
      <c r="AR913" s="3">
        <f>IF(AND(Table13[[#This Row],[Average_amount_spent_per_visit_last_3_months]]&gt;=1000,Table13[[#This Row],[Average_amount_spent_per_visit_last_3_months]]&lt;=6700),1,0)</f>
        <v>0</v>
      </c>
      <c r="AS913">
        <v>1</v>
      </c>
      <c r="AT913">
        <v>36</v>
      </c>
      <c r="AU913">
        <f>IF(AND(Table13[[#This Row],[Age]]&gt;=18,Table13[[#This Row],[Age]]&lt;=25),1,0)</f>
        <v>0</v>
      </c>
      <c r="AV913">
        <f>IF(AND(Table13[[#This Row],[Age]]&gt;=26,Table13[[#This Row],[Age]]&lt;=35),1,0)</f>
        <v>0</v>
      </c>
      <c r="AW913">
        <f>IF(AND(Table13[[#This Row],[Age]]&gt;=36,Table13[[#This Row],[Age]]&lt;=45),1,0)</f>
        <v>1</v>
      </c>
      <c r="AX913">
        <f>IF(AND(Table13[[#This Row],[Age]]&gt;=46,Table13[[#This Row],[Age]]&lt;=55),1,0)</f>
        <v>0</v>
      </c>
      <c r="AY913">
        <f>IF(AND(Table13[[#This Row],[Age]]&gt;=56,Table13[[#This Row],[Age]]&lt;=67),1,0)</f>
        <v>0</v>
      </c>
      <c r="AZ913" t="s">
        <v>24</v>
      </c>
      <c r="BA913">
        <f>IF(Table13[[#This Row],[Marital Status]]="Married",1,0)</f>
        <v>0</v>
      </c>
      <c r="BB913">
        <f>IF(Table13[[#This Row],[Marital Status]]="Single",1,0)</f>
        <v>1</v>
      </c>
      <c r="BC913" t="s">
        <v>28</v>
      </c>
      <c r="BD913">
        <f>IF(Table13[[#This Row],[gender]]="Male",1,0)</f>
        <v>0</v>
      </c>
      <c r="BE913">
        <f>IF(Table13[[#This Row],[gender]]="Female",1,0)</f>
        <v>1</v>
      </c>
      <c r="BF913" t="s">
        <v>19</v>
      </c>
      <c r="BG913">
        <f>IF(Table13[[#This Row],[Highest level of Education]]="Did not attend school",1,0)</f>
        <v>0</v>
      </c>
      <c r="BH913">
        <f>IF(Table13[[#This Row],[Highest level of Education]]="K12 completed",1,0)</f>
        <v>0</v>
      </c>
      <c r="BI913">
        <f>IF(Table13[[#This Row],[Highest level of Education]]="High School Completed",1,0)</f>
        <v>0</v>
      </c>
      <c r="BJ913">
        <f>IF(Table13[[#This Row],[Highest level of Education]]="Technical Diploma/Partially completed College",1,0)</f>
        <v>0</v>
      </c>
      <c r="BK913">
        <f>IF(Table13[[#This Row],[Highest level of Education]]="University/College Degree",1,0)</f>
        <v>1</v>
      </c>
      <c r="BL913">
        <f>IF(Table13[[#This Row],[Highest level of Education]]="Post-graduate education",1,0)</f>
        <v>0</v>
      </c>
      <c r="BM913">
        <v>0</v>
      </c>
      <c r="BN913">
        <v>1</v>
      </c>
      <c r="BO913">
        <v>4</v>
      </c>
      <c r="BP913">
        <f>IF(Table13[[#This Row],[Monthly_Income 1_5500 2_8000 3_11000 4_15000 5_20000 6_27000 7_35000 8_5000 9_51000 98_0]]=1,1,0)</f>
        <v>0</v>
      </c>
      <c r="BQ913">
        <f>IF(Table13[[#This Row],[Monthly_Income 1_5500 2_8000 3_11000 4_15000 5_20000 6_27000 7_35000 8_5000 9_51000 98_0]]=2,1,0)</f>
        <v>0</v>
      </c>
      <c r="BR913">
        <f>IF(Table13[[#This Row],[Monthly_Income 1_5500 2_8000 3_11000 4_15000 5_20000 6_27000 7_35000 8_5000 9_51000 98_0]]=3,1,0)</f>
        <v>0</v>
      </c>
      <c r="BS913">
        <f>IF(Table13[[#This Row],[Monthly_Income 1_5500 2_8000 3_11000 4_15000 5_20000 6_27000 7_35000 8_5000 9_51000 98_0]]=4,1,0)</f>
        <v>1</v>
      </c>
      <c r="BT913">
        <f>IF(Table13[[#This Row],[Monthly_Income 1_5500 2_8000 3_11000 4_15000 5_20000 6_27000 7_35000 8_5000 9_51000 98_0]]=5,1,0)</f>
        <v>0</v>
      </c>
      <c r="BU913">
        <f>IF(Table13[[#This Row],[Monthly_Income 1_5500 2_8000 3_11000 4_15000 5_20000 6_27000 7_35000 8_5000 9_51000 98_0]]=6,1,0)</f>
        <v>0</v>
      </c>
      <c r="BV913">
        <f>IF(Table13[[#This Row],[Monthly_Income 1_5500 2_8000 3_11000 4_15000 5_20000 6_27000 7_35000 8_5000 9_51000 98_0]]=7,1,0)</f>
        <v>0</v>
      </c>
      <c r="BW913">
        <f>IF(Table13[[#This Row],[Monthly_Income 1_5500 2_8000 3_11000 4_15000 5_20000 6_27000 7_35000 8_5000 9_51000 98_0]]=8,1,0)</f>
        <v>0</v>
      </c>
      <c r="BX913">
        <f>IF(Table13[[#This Row],[Monthly_Income 1_5500 2_8000 3_11000 4_15000 5_20000 6_27000 7_35000 8_5000 9_51000 98_0]]=9,1,0)</f>
        <v>0</v>
      </c>
      <c r="BY913">
        <f>IF(Table13[[#This Row],[Monthly_Income 1_5500 2_8000 3_11000 4_15000 5_20000 6_27000 7_35000 8_5000 9_51000 98_0]]=98,1,0)</f>
        <v>0</v>
      </c>
      <c r="BZ913">
        <v>8</v>
      </c>
      <c r="CA913">
        <f>IF(Table13[[#This Row],[Monthly_Household_Income]]=1,1,0)</f>
        <v>0</v>
      </c>
      <c r="CB913">
        <f>IF(Table13[[#This Row],[Monthly_Household_Income]]=2,1,0)</f>
        <v>0</v>
      </c>
      <c r="CC913">
        <f>IF(Table13[[#This Row],[Monthly_Household_Income]]=3,1,0)</f>
        <v>0</v>
      </c>
      <c r="CD913">
        <f>IF(Table13[[#This Row],[Monthly_Household_Income]]=4,1,0)</f>
        <v>0</v>
      </c>
      <c r="CE913">
        <f>IF(Table13[[#This Row],[Monthly_Household_Income]]=5,1,0)</f>
        <v>0</v>
      </c>
      <c r="CF913">
        <f>IF(Table13[[#This Row],[Monthly_Household_Income]]=6,1,0)</f>
        <v>0</v>
      </c>
      <c r="CG913">
        <f>IF(Table13[[#This Row],[Monthly_Household_Income]]=7,1,0)</f>
        <v>0</v>
      </c>
      <c r="CH913">
        <f>IF(Table13[[#This Row],[Monthly_Household_Income]]=8,1,0)</f>
        <v>1</v>
      </c>
      <c r="CI913">
        <f>IF(Table13[[#This Row],[Monthly_Household_Income]]=9,1,0)</f>
        <v>0</v>
      </c>
      <c r="CJ913">
        <f>IF(Table13[[#This Row],[Monthly_Household_Income]]=98,1,0)</f>
        <v>0</v>
      </c>
    </row>
    <row r="914" spans="1:88">
      <c r="A914">
        <v>3294</v>
      </c>
      <c r="B914" s="1">
        <v>43019</v>
      </c>
      <c r="C914" t="s">
        <v>4</v>
      </c>
      <c r="D914">
        <v>9</v>
      </c>
      <c r="E914">
        <v>8</v>
      </c>
      <c r="F914">
        <v>9</v>
      </c>
      <c r="G914">
        <v>9</v>
      </c>
      <c r="H914">
        <v>8</v>
      </c>
      <c r="I914">
        <v>8</v>
      </c>
      <c r="J914" t="s">
        <v>16</v>
      </c>
      <c r="K914">
        <v>9</v>
      </c>
      <c r="L914">
        <v>10</v>
      </c>
      <c r="M914">
        <v>10</v>
      </c>
      <c r="N914">
        <v>8</v>
      </c>
      <c r="O914">
        <v>9</v>
      </c>
      <c r="P914">
        <v>10</v>
      </c>
      <c r="Q914">
        <v>9</v>
      </c>
      <c r="R914">
        <v>9</v>
      </c>
      <c r="S914">
        <v>9</v>
      </c>
      <c r="T914">
        <v>8</v>
      </c>
      <c r="U914">
        <v>9</v>
      </c>
      <c r="V914">
        <v>9</v>
      </c>
      <c r="W914">
        <v>8</v>
      </c>
      <c r="X914">
        <v>9</v>
      </c>
      <c r="Y914">
        <v>8</v>
      </c>
      <c r="Z914">
        <v>10</v>
      </c>
      <c r="AA914">
        <v>9</v>
      </c>
      <c r="AB914">
        <v>8</v>
      </c>
      <c r="AC914">
        <v>2</v>
      </c>
      <c r="AD914">
        <f>IF(Table13[[#This Row],[payment]]=1,1,0)</f>
        <v>0</v>
      </c>
      <c r="AE914">
        <f>IF(Table13[[#This Row],[payment]]=2,1,0)</f>
        <v>1</v>
      </c>
      <c r="AF914">
        <f>IF(Table13[[#This Row],[payment]]=3,1,0)</f>
        <v>0</v>
      </c>
      <c r="AG914">
        <v>2</v>
      </c>
      <c r="AH914">
        <f>IF(Table13[[#This Row],[method_payment]]=1,1,0)</f>
        <v>0</v>
      </c>
      <c r="AI914">
        <f>IF(Table13[[#This Row],[method_payment]]=2,1,0)</f>
        <v>1</v>
      </c>
      <c r="AJ914">
        <f>IF(Table13[[#This Row],[method_payment]]=3,1,0)</f>
        <v>0</v>
      </c>
      <c r="AK914">
        <f>IF(Table13[[#This Row],[method_payment]]=5,1,0)</f>
        <v>0</v>
      </c>
      <c r="AL914">
        <f>IF(Table13[[#This Row],[method_payment]]=6,1,0)</f>
        <v>0</v>
      </c>
      <c r="AM914" t="s">
        <v>16</v>
      </c>
      <c r="AN914" t="s">
        <v>16</v>
      </c>
      <c r="AO914">
        <v>1</v>
      </c>
      <c r="AP914" s="2">
        <v>1655.16</v>
      </c>
      <c r="AQ914" s="3">
        <f>IF(AND(Table13[[#This Row],[Average_amount_spent_per_visit_last_3_months]]&gt;=1,Table13[[#This Row],[Average_amount_spent_per_visit_last_3_months]]&lt;=999),1,0)</f>
        <v>0</v>
      </c>
      <c r="AR914" s="3">
        <f>IF(AND(Table13[[#This Row],[Average_amount_spent_per_visit_last_3_months]]&gt;=1000,Table13[[#This Row],[Average_amount_spent_per_visit_last_3_months]]&lt;=6700),1,0)</f>
        <v>1</v>
      </c>
      <c r="AS914">
        <v>3</v>
      </c>
      <c r="AT914">
        <v>28</v>
      </c>
      <c r="AU914">
        <f>IF(AND(Table13[[#This Row],[Age]]&gt;=18,Table13[[#This Row],[Age]]&lt;=25),1,0)</f>
        <v>0</v>
      </c>
      <c r="AV914">
        <f>IF(AND(Table13[[#This Row],[Age]]&gt;=26,Table13[[#This Row],[Age]]&lt;=35),1,0)</f>
        <v>1</v>
      </c>
      <c r="AW914">
        <f>IF(AND(Table13[[#This Row],[Age]]&gt;=36,Table13[[#This Row],[Age]]&lt;=45),1,0)</f>
        <v>0</v>
      </c>
      <c r="AX914">
        <f>IF(AND(Table13[[#This Row],[Age]]&gt;=46,Table13[[#This Row],[Age]]&lt;=55),1,0)</f>
        <v>0</v>
      </c>
      <c r="AY914">
        <f>IF(AND(Table13[[#This Row],[Age]]&gt;=56,Table13[[#This Row],[Age]]&lt;=67),1,0)</f>
        <v>0</v>
      </c>
      <c r="AZ914" t="s">
        <v>24</v>
      </c>
      <c r="BA914">
        <f>IF(Table13[[#This Row],[Marital Status]]="Married",1,0)</f>
        <v>0</v>
      </c>
      <c r="BB914">
        <f>IF(Table13[[#This Row],[Marital Status]]="Single",1,0)</f>
        <v>1</v>
      </c>
      <c r="BC914" t="s">
        <v>28</v>
      </c>
      <c r="BD914">
        <f>IF(Table13[[#This Row],[gender]]="Male",1,0)</f>
        <v>0</v>
      </c>
      <c r="BE914">
        <f>IF(Table13[[#This Row],[gender]]="Female",1,0)</f>
        <v>1</v>
      </c>
      <c r="BF914" t="s">
        <v>19</v>
      </c>
      <c r="BG914">
        <f>IF(Table13[[#This Row],[Highest level of Education]]="Did not attend school",1,0)</f>
        <v>0</v>
      </c>
      <c r="BH914">
        <f>IF(Table13[[#This Row],[Highest level of Education]]="K12 completed",1,0)</f>
        <v>0</v>
      </c>
      <c r="BI914">
        <f>IF(Table13[[#This Row],[Highest level of Education]]="High School Completed",1,0)</f>
        <v>0</v>
      </c>
      <c r="BJ914">
        <f>IF(Table13[[#This Row],[Highest level of Education]]="Technical Diploma/Partially completed College",1,0)</f>
        <v>0</v>
      </c>
      <c r="BK914">
        <f>IF(Table13[[#This Row],[Highest level of Education]]="University/College Degree",1,0)</f>
        <v>1</v>
      </c>
      <c r="BL914">
        <f>IF(Table13[[#This Row],[Highest level of Education]]="Post-graduate education",1,0)</f>
        <v>0</v>
      </c>
      <c r="BM914">
        <v>0</v>
      </c>
      <c r="BN914">
        <v>1</v>
      </c>
      <c r="BO914">
        <v>3</v>
      </c>
      <c r="BP914">
        <f>IF(Table13[[#This Row],[Monthly_Income 1_5500 2_8000 3_11000 4_15000 5_20000 6_27000 7_35000 8_5000 9_51000 98_0]]=1,1,0)</f>
        <v>0</v>
      </c>
      <c r="BQ914">
        <f>IF(Table13[[#This Row],[Monthly_Income 1_5500 2_8000 3_11000 4_15000 5_20000 6_27000 7_35000 8_5000 9_51000 98_0]]=2,1,0)</f>
        <v>0</v>
      </c>
      <c r="BR914">
        <f>IF(Table13[[#This Row],[Monthly_Income 1_5500 2_8000 3_11000 4_15000 5_20000 6_27000 7_35000 8_5000 9_51000 98_0]]=3,1,0)</f>
        <v>1</v>
      </c>
      <c r="BS914">
        <f>IF(Table13[[#This Row],[Monthly_Income 1_5500 2_8000 3_11000 4_15000 5_20000 6_27000 7_35000 8_5000 9_51000 98_0]]=4,1,0)</f>
        <v>0</v>
      </c>
      <c r="BT914">
        <f>IF(Table13[[#This Row],[Monthly_Income 1_5500 2_8000 3_11000 4_15000 5_20000 6_27000 7_35000 8_5000 9_51000 98_0]]=5,1,0)</f>
        <v>0</v>
      </c>
      <c r="BU914">
        <f>IF(Table13[[#This Row],[Monthly_Income 1_5500 2_8000 3_11000 4_15000 5_20000 6_27000 7_35000 8_5000 9_51000 98_0]]=6,1,0)</f>
        <v>0</v>
      </c>
      <c r="BV914">
        <f>IF(Table13[[#This Row],[Monthly_Income 1_5500 2_8000 3_11000 4_15000 5_20000 6_27000 7_35000 8_5000 9_51000 98_0]]=7,1,0)</f>
        <v>0</v>
      </c>
      <c r="BW914">
        <f>IF(Table13[[#This Row],[Monthly_Income 1_5500 2_8000 3_11000 4_15000 5_20000 6_27000 7_35000 8_5000 9_51000 98_0]]=8,1,0)</f>
        <v>0</v>
      </c>
      <c r="BX914">
        <f>IF(Table13[[#This Row],[Monthly_Income 1_5500 2_8000 3_11000 4_15000 5_20000 6_27000 7_35000 8_5000 9_51000 98_0]]=9,1,0)</f>
        <v>0</v>
      </c>
      <c r="BY914">
        <f>IF(Table13[[#This Row],[Monthly_Income 1_5500 2_8000 3_11000 4_15000 5_20000 6_27000 7_35000 8_5000 9_51000 98_0]]=98,1,0)</f>
        <v>0</v>
      </c>
      <c r="BZ914">
        <v>5</v>
      </c>
      <c r="CA914">
        <f>IF(Table13[[#This Row],[Monthly_Household_Income]]=1,1,0)</f>
        <v>0</v>
      </c>
      <c r="CB914">
        <f>IF(Table13[[#This Row],[Monthly_Household_Income]]=2,1,0)</f>
        <v>0</v>
      </c>
      <c r="CC914">
        <f>IF(Table13[[#This Row],[Monthly_Household_Income]]=3,1,0)</f>
        <v>0</v>
      </c>
      <c r="CD914">
        <f>IF(Table13[[#This Row],[Monthly_Household_Income]]=4,1,0)</f>
        <v>0</v>
      </c>
      <c r="CE914">
        <f>IF(Table13[[#This Row],[Monthly_Household_Income]]=5,1,0)</f>
        <v>1</v>
      </c>
      <c r="CF914">
        <f>IF(Table13[[#This Row],[Monthly_Household_Income]]=6,1,0)</f>
        <v>0</v>
      </c>
      <c r="CG914">
        <f>IF(Table13[[#This Row],[Monthly_Household_Income]]=7,1,0)</f>
        <v>0</v>
      </c>
      <c r="CH914">
        <f>IF(Table13[[#This Row],[Monthly_Household_Income]]=8,1,0)</f>
        <v>0</v>
      </c>
      <c r="CI914">
        <f>IF(Table13[[#This Row],[Monthly_Household_Income]]=9,1,0)</f>
        <v>0</v>
      </c>
      <c r="CJ914">
        <f>IF(Table13[[#This Row],[Monthly_Household_Income]]=98,1,0)</f>
        <v>0</v>
      </c>
    </row>
    <row r="915" spans="1:88">
      <c r="A915">
        <v>3297</v>
      </c>
      <c r="B915" s="1">
        <v>42949</v>
      </c>
      <c r="C915" t="s">
        <v>33</v>
      </c>
      <c r="D915">
        <v>8</v>
      </c>
      <c r="E915">
        <v>8</v>
      </c>
      <c r="F915">
        <v>9</v>
      </c>
      <c r="G915">
        <v>8</v>
      </c>
      <c r="H915">
        <v>7</v>
      </c>
      <c r="I915">
        <v>8</v>
      </c>
      <c r="J915" t="s">
        <v>15</v>
      </c>
      <c r="K915">
        <v>7</v>
      </c>
      <c r="L915">
        <v>6</v>
      </c>
      <c r="M915">
        <v>8</v>
      </c>
      <c r="N915">
        <v>6</v>
      </c>
      <c r="O915">
        <v>8</v>
      </c>
      <c r="P915">
        <v>6</v>
      </c>
      <c r="Q915">
        <v>6</v>
      </c>
      <c r="R915">
        <v>7</v>
      </c>
      <c r="S915">
        <v>6</v>
      </c>
      <c r="T915">
        <v>6</v>
      </c>
      <c r="U915">
        <v>8</v>
      </c>
      <c r="V915">
        <v>8</v>
      </c>
      <c r="W915">
        <v>8</v>
      </c>
      <c r="X915">
        <v>0</v>
      </c>
      <c r="Y915">
        <v>9</v>
      </c>
      <c r="Z915">
        <v>9</v>
      </c>
      <c r="AA915">
        <v>8</v>
      </c>
      <c r="AB915">
        <v>8</v>
      </c>
      <c r="AC915">
        <v>2</v>
      </c>
      <c r="AD915">
        <f>IF(Table13[[#This Row],[payment]]=1,1,0)</f>
        <v>0</v>
      </c>
      <c r="AE915">
        <f>IF(Table13[[#This Row],[payment]]=2,1,0)</f>
        <v>1</v>
      </c>
      <c r="AF915">
        <f>IF(Table13[[#This Row],[payment]]=3,1,0)</f>
        <v>0</v>
      </c>
      <c r="AG915">
        <v>1</v>
      </c>
      <c r="AH915">
        <f>IF(Table13[[#This Row],[method_payment]]=1,1,0)</f>
        <v>1</v>
      </c>
      <c r="AI915">
        <f>IF(Table13[[#This Row],[method_payment]]=2,1,0)</f>
        <v>0</v>
      </c>
      <c r="AJ915">
        <f>IF(Table13[[#This Row],[method_payment]]=3,1,0)</f>
        <v>0</v>
      </c>
      <c r="AK915">
        <f>IF(Table13[[#This Row],[method_payment]]=5,1,0)</f>
        <v>0</v>
      </c>
      <c r="AL915">
        <f>IF(Table13[[#This Row],[method_payment]]=6,1,0)</f>
        <v>0</v>
      </c>
      <c r="AM915" t="s">
        <v>16</v>
      </c>
      <c r="AN915" t="s">
        <v>16</v>
      </c>
      <c r="AO915">
        <v>1</v>
      </c>
      <c r="AP915" s="2">
        <v>347.36</v>
      </c>
      <c r="AQ915" s="3">
        <f>IF(AND(Table13[[#This Row],[Average_amount_spent_per_visit_last_3_months]]&gt;=1,Table13[[#This Row],[Average_amount_spent_per_visit_last_3_months]]&lt;=999),1,0)</f>
        <v>1</v>
      </c>
      <c r="AR915" s="3">
        <f>IF(AND(Table13[[#This Row],[Average_amount_spent_per_visit_last_3_months]]&gt;=1000,Table13[[#This Row],[Average_amount_spent_per_visit_last_3_months]]&lt;=6700),1,0)</f>
        <v>0</v>
      </c>
      <c r="AS915">
        <v>1</v>
      </c>
      <c r="AT915">
        <v>34</v>
      </c>
      <c r="AU915">
        <f>IF(AND(Table13[[#This Row],[Age]]&gt;=18,Table13[[#This Row],[Age]]&lt;=25),1,0)</f>
        <v>0</v>
      </c>
      <c r="AV915">
        <f>IF(AND(Table13[[#This Row],[Age]]&gt;=26,Table13[[#This Row],[Age]]&lt;=35),1,0)</f>
        <v>1</v>
      </c>
      <c r="AW915">
        <f>IF(AND(Table13[[#This Row],[Age]]&gt;=36,Table13[[#This Row],[Age]]&lt;=45),1,0)</f>
        <v>0</v>
      </c>
      <c r="AX915">
        <f>IF(AND(Table13[[#This Row],[Age]]&gt;=46,Table13[[#This Row],[Age]]&lt;=55),1,0)</f>
        <v>0</v>
      </c>
      <c r="AY915">
        <f>IF(AND(Table13[[#This Row],[Age]]&gt;=56,Table13[[#This Row],[Age]]&lt;=67),1,0)</f>
        <v>0</v>
      </c>
      <c r="AZ915" t="s">
        <v>24</v>
      </c>
      <c r="BA915">
        <f>IF(Table13[[#This Row],[Marital Status]]="Married",1,0)</f>
        <v>0</v>
      </c>
      <c r="BB915">
        <f>IF(Table13[[#This Row],[Marital Status]]="Single",1,0)</f>
        <v>1</v>
      </c>
      <c r="BC915" t="s">
        <v>27</v>
      </c>
      <c r="BD915">
        <f>IF(Table13[[#This Row],[gender]]="Male",1,0)</f>
        <v>1</v>
      </c>
      <c r="BE915">
        <f>IF(Table13[[#This Row],[gender]]="Female",1,0)</f>
        <v>0</v>
      </c>
      <c r="BF915" t="s">
        <v>23</v>
      </c>
      <c r="BG915">
        <f>IF(Table13[[#This Row],[Highest level of Education]]="Did not attend school",1,0)</f>
        <v>0</v>
      </c>
      <c r="BH915">
        <f>IF(Table13[[#This Row],[Highest level of Education]]="K12 completed",1,0)</f>
        <v>0</v>
      </c>
      <c r="BI915">
        <f>IF(Table13[[#This Row],[Highest level of Education]]="High School Completed",1,0)</f>
        <v>0</v>
      </c>
      <c r="BJ915">
        <f>IF(Table13[[#This Row],[Highest level of Education]]="Technical Diploma/Partially completed College",1,0)</f>
        <v>1</v>
      </c>
      <c r="BK915">
        <f>IF(Table13[[#This Row],[Highest level of Education]]="University/College Degree",1,0)</f>
        <v>0</v>
      </c>
      <c r="BL915">
        <f>IF(Table13[[#This Row],[Highest level of Education]]="Post-graduate education",1,0)</f>
        <v>0</v>
      </c>
      <c r="BM915">
        <v>0</v>
      </c>
      <c r="BN915">
        <v>1</v>
      </c>
      <c r="BO915">
        <v>3</v>
      </c>
      <c r="BP915">
        <f>IF(Table13[[#This Row],[Monthly_Income 1_5500 2_8000 3_11000 4_15000 5_20000 6_27000 7_35000 8_5000 9_51000 98_0]]=1,1,0)</f>
        <v>0</v>
      </c>
      <c r="BQ915">
        <f>IF(Table13[[#This Row],[Monthly_Income 1_5500 2_8000 3_11000 4_15000 5_20000 6_27000 7_35000 8_5000 9_51000 98_0]]=2,1,0)</f>
        <v>0</v>
      </c>
      <c r="BR915">
        <f>IF(Table13[[#This Row],[Monthly_Income 1_5500 2_8000 3_11000 4_15000 5_20000 6_27000 7_35000 8_5000 9_51000 98_0]]=3,1,0)</f>
        <v>1</v>
      </c>
      <c r="BS915">
        <f>IF(Table13[[#This Row],[Monthly_Income 1_5500 2_8000 3_11000 4_15000 5_20000 6_27000 7_35000 8_5000 9_51000 98_0]]=4,1,0)</f>
        <v>0</v>
      </c>
      <c r="BT915">
        <f>IF(Table13[[#This Row],[Monthly_Income 1_5500 2_8000 3_11000 4_15000 5_20000 6_27000 7_35000 8_5000 9_51000 98_0]]=5,1,0)</f>
        <v>0</v>
      </c>
      <c r="BU915">
        <f>IF(Table13[[#This Row],[Monthly_Income 1_5500 2_8000 3_11000 4_15000 5_20000 6_27000 7_35000 8_5000 9_51000 98_0]]=6,1,0)</f>
        <v>0</v>
      </c>
      <c r="BV915">
        <f>IF(Table13[[#This Row],[Monthly_Income 1_5500 2_8000 3_11000 4_15000 5_20000 6_27000 7_35000 8_5000 9_51000 98_0]]=7,1,0)</f>
        <v>0</v>
      </c>
      <c r="BW915">
        <f>IF(Table13[[#This Row],[Monthly_Income 1_5500 2_8000 3_11000 4_15000 5_20000 6_27000 7_35000 8_5000 9_51000 98_0]]=8,1,0)</f>
        <v>0</v>
      </c>
      <c r="BX915">
        <f>IF(Table13[[#This Row],[Monthly_Income 1_5500 2_8000 3_11000 4_15000 5_20000 6_27000 7_35000 8_5000 9_51000 98_0]]=9,1,0)</f>
        <v>0</v>
      </c>
      <c r="BY915">
        <f>IF(Table13[[#This Row],[Monthly_Income 1_5500 2_8000 3_11000 4_15000 5_20000 6_27000 7_35000 8_5000 9_51000 98_0]]=98,1,0)</f>
        <v>0</v>
      </c>
      <c r="BZ915">
        <v>7</v>
      </c>
      <c r="CA915">
        <f>IF(Table13[[#This Row],[Monthly_Household_Income]]=1,1,0)</f>
        <v>0</v>
      </c>
      <c r="CB915">
        <f>IF(Table13[[#This Row],[Monthly_Household_Income]]=2,1,0)</f>
        <v>0</v>
      </c>
      <c r="CC915">
        <f>IF(Table13[[#This Row],[Monthly_Household_Income]]=3,1,0)</f>
        <v>0</v>
      </c>
      <c r="CD915">
        <f>IF(Table13[[#This Row],[Monthly_Household_Income]]=4,1,0)</f>
        <v>0</v>
      </c>
      <c r="CE915">
        <f>IF(Table13[[#This Row],[Monthly_Household_Income]]=5,1,0)</f>
        <v>0</v>
      </c>
      <c r="CF915">
        <f>IF(Table13[[#This Row],[Monthly_Household_Income]]=6,1,0)</f>
        <v>0</v>
      </c>
      <c r="CG915">
        <f>IF(Table13[[#This Row],[Monthly_Household_Income]]=7,1,0)</f>
        <v>1</v>
      </c>
      <c r="CH915">
        <f>IF(Table13[[#This Row],[Monthly_Household_Income]]=8,1,0)</f>
        <v>0</v>
      </c>
      <c r="CI915">
        <f>IF(Table13[[#This Row],[Monthly_Household_Income]]=9,1,0)</f>
        <v>0</v>
      </c>
      <c r="CJ915">
        <f>IF(Table13[[#This Row],[Monthly_Household_Income]]=98,1,0)</f>
        <v>0</v>
      </c>
    </row>
    <row r="916" spans="1:88">
      <c r="A916">
        <v>3298</v>
      </c>
      <c r="B916" s="1">
        <v>42977</v>
      </c>
      <c r="C916" t="s">
        <v>31</v>
      </c>
      <c r="D916">
        <v>9</v>
      </c>
      <c r="E916">
        <v>9</v>
      </c>
      <c r="F916">
        <v>7</v>
      </c>
      <c r="G916">
        <v>8</v>
      </c>
      <c r="H916">
        <v>9</v>
      </c>
      <c r="I916">
        <v>8</v>
      </c>
      <c r="J916" t="s">
        <v>15</v>
      </c>
      <c r="K916">
        <v>8</v>
      </c>
      <c r="L916">
        <v>7</v>
      </c>
      <c r="M916">
        <v>9</v>
      </c>
      <c r="N916">
        <v>7</v>
      </c>
      <c r="O916">
        <v>8</v>
      </c>
      <c r="P916">
        <v>8</v>
      </c>
      <c r="Q916">
        <v>7</v>
      </c>
      <c r="R916">
        <v>8</v>
      </c>
      <c r="S916">
        <v>7</v>
      </c>
      <c r="T916">
        <v>8</v>
      </c>
      <c r="U916">
        <v>9</v>
      </c>
      <c r="V916">
        <v>8</v>
      </c>
      <c r="W916">
        <v>10</v>
      </c>
      <c r="X916">
        <v>0</v>
      </c>
      <c r="Y916">
        <v>8</v>
      </c>
      <c r="Z916">
        <v>9</v>
      </c>
      <c r="AA916">
        <v>10</v>
      </c>
      <c r="AB916">
        <v>9</v>
      </c>
      <c r="AC916">
        <v>1</v>
      </c>
      <c r="AD916">
        <f>IF(Table13[[#This Row],[payment]]=1,1,0)</f>
        <v>1</v>
      </c>
      <c r="AE916">
        <f>IF(Table13[[#This Row],[payment]]=2,1,0)</f>
        <v>0</v>
      </c>
      <c r="AF916">
        <f>IF(Table13[[#This Row],[payment]]=3,1,0)</f>
        <v>0</v>
      </c>
      <c r="AG916">
        <v>5</v>
      </c>
      <c r="AH916">
        <f>IF(Table13[[#This Row],[method_payment]]=1,1,0)</f>
        <v>0</v>
      </c>
      <c r="AI916">
        <f>IF(Table13[[#This Row],[method_payment]]=2,1,0)</f>
        <v>0</v>
      </c>
      <c r="AJ916">
        <f>IF(Table13[[#This Row],[method_payment]]=3,1,0)</f>
        <v>0</v>
      </c>
      <c r="AK916">
        <f>IF(Table13[[#This Row],[method_payment]]=5,1,0)</f>
        <v>1</v>
      </c>
      <c r="AL916">
        <f>IF(Table13[[#This Row],[method_payment]]=6,1,0)</f>
        <v>0</v>
      </c>
      <c r="AM916" t="s">
        <v>15</v>
      </c>
      <c r="AN916" t="s">
        <v>16</v>
      </c>
      <c r="AO916">
        <v>4</v>
      </c>
      <c r="AP916" s="2">
        <v>261.25</v>
      </c>
      <c r="AQ916" s="3">
        <f>IF(AND(Table13[[#This Row],[Average_amount_spent_per_visit_last_3_months]]&gt;=1,Table13[[#This Row],[Average_amount_spent_per_visit_last_3_months]]&lt;=999),1,0)</f>
        <v>1</v>
      </c>
      <c r="AR916" s="3">
        <f>IF(AND(Table13[[#This Row],[Average_amount_spent_per_visit_last_3_months]]&gt;=1000,Table13[[#This Row],[Average_amount_spent_per_visit_last_3_months]]&lt;=6700),1,0)</f>
        <v>0</v>
      </c>
      <c r="AS916">
        <v>2</v>
      </c>
      <c r="AT916">
        <v>33</v>
      </c>
      <c r="AU916">
        <f>IF(AND(Table13[[#This Row],[Age]]&gt;=18,Table13[[#This Row],[Age]]&lt;=25),1,0)</f>
        <v>0</v>
      </c>
      <c r="AV916">
        <f>IF(AND(Table13[[#This Row],[Age]]&gt;=26,Table13[[#This Row],[Age]]&lt;=35),1,0)</f>
        <v>1</v>
      </c>
      <c r="AW916">
        <f>IF(AND(Table13[[#This Row],[Age]]&gt;=36,Table13[[#This Row],[Age]]&lt;=45),1,0)</f>
        <v>0</v>
      </c>
      <c r="AX916">
        <f>IF(AND(Table13[[#This Row],[Age]]&gt;=46,Table13[[#This Row],[Age]]&lt;=55),1,0)</f>
        <v>0</v>
      </c>
      <c r="AY916">
        <f>IF(AND(Table13[[#This Row],[Age]]&gt;=56,Table13[[#This Row],[Age]]&lt;=67),1,0)</f>
        <v>0</v>
      </c>
      <c r="AZ916" t="s">
        <v>25</v>
      </c>
      <c r="BA916">
        <f>IF(Table13[[#This Row],[Marital Status]]="Married",1,0)</f>
        <v>1</v>
      </c>
      <c r="BB916">
        <f>IF(Table13[[#This Row],[Marital Status]]="Single",1,0)</f>
        <v>0</v>
      </c>
      <c r="BC916" t="s">
        <v>27</v>
      </c>
      <c r="BD916">
        <f>IF(Table13[[#This Row],[gender]]="Male",1,0)</f>
        <v>1</v>
      </c>
      <c r="BE916">
        <f>IF(Table13[[#This Row],[gender]]="Female",1,0)</f>
        <v>0</v>
      </c>
      <c r="BF916" t="s">
        <v>19</v>
      </c>
      <c r="BG916">
        <f>IF(Table13[[#This Row],[Highest level of Education]]="Did not attend school",1,0)</f>
        <v>0</v>
      </c>
      <c r="BH916">
        <f>IF(Table13[[#This Row],[Highest level of Education]]="K12 completed",1,0)</f>
        <v>0</v>
      </c>
      <c r="BI916">
        <f>IF(Table13[[#This Row],[Highest level of Education]]="High School Completed",1,0)</f>
        <v>0</v>
      </c>
      <c r="BJ916">
        <f>IF(Table13[[#This Row],[Highest level of Education]]="Technical Diploma/Partially completed College",1,0)</f>
        <v>0</v>
      </c>
      <c r="BK916">
        <f>IF(Table13[[#This Row],[Highest level of Education]]="University/College Degree",1,0)</f>
        <v>1</v>
      </c>
      <c r="BL916">
        <f>IF(Table13[[#This Row],[Highest level of Education]]="Post-graduate education",1,0)</f>
        <v>0</v>
      </c>
      <c r="BM916">
        <v>3</v>
      </c>
      <c r="BN916">
        <v>1</v>
      </c>
      <c r="BO916">
        <v>6</v>
      </c>
      <c r="BP916">
        <f>IF(Table13[[#This Row],[Monthly_Income 1_5500 2_8000 3_11000 4_15000 5_20000 6_27000 7_35000 8_5000 9_51000 98_0]]=1,1,0)</f>
        <v>0</v>
      </c>
      <c r="BQ916">
        <f>IF(Table13[[#This Row],[Monthly_Income 1_5500 2_8000 3_11000 4_15000 5_20000 6_27000 7_35000 8_5000 9_51000 98_0]]=2,1,0)</f>
        <v>0</v>
      </c>
      <c r="BR916">
        <f>IF(Table13[[#This Row],[Monthly_Income 1_5500 2_8000 3_11000 4_15000 5_20000 6_27000 7_35000 8_5000 9_51000 98_0]]=3,1,0)</f>
        <v>0</v>
      </c>
      <c r="BS916">
        <f>IF(Table13[[#This Row],[Monthly_Income 1_5500 2_8000 3_11000 4_15000 5_20000 6_27000 7_35000 8_5000 9_51000 98_0]]=4,1,0)</f>
        <v>0</v>
      </c>
      <c r="BT916">
        <f>IF(Table13[[#This Row],[Monthly_Income 1_5500 2_8000 3_11000 4_15000 5_20000 6_27000 7_35000 8_5000 9_51000 98_0]]=5,1,0)</f>
        <v>0</v>
      </c>
      <c r="BU916">
        <f>IF(Table13[[#This Row],[Monthly_Income 1_5500 2_8000 3_11000 4_15000 5_20000 6_27000 7_35000 8_5000 9_51000 98_0]]=6,1,0)</f>
        <v>1</v>
      </c>
      <c r="BV916">
        <f>IF(Table13[[#This Row],[Monthly_Income 1_5500 2_8000 3_11000 4_15000 5_20000 6_27000 7_35000 8_5000 9_51000 98_0]]=7,1,0)</f>
        <v>0</v>
      </c>
      <c r="BW916">
        <f>IF(Table13[[#This Row],[Monthly_Income 1_5500 2_8000 3_11000 4_15000 5_20000 6_27000 7_35000 8_5000 9_51000 98_0]]=8,1,0)</f>
        <v>0</v>
      </c>
      <c r="BX916">
        <f>IF(Table13[[#This Row],[Monthly_Income 1_5500 2_8000 3_11000 4_15000 5_20000 6_27000 7_35000 8_5000 9_51000 98_0]]=9,1,0)</f>
        <v>0</v>
      </c>
      <c r="BY916">
        <f>IF(Table13[[#This Row],[Monthly_Income 1_5500 2_8000 3_11000 4_15000 5_20000 6_27000 7_35000 8_5000 9_51000 98_0]]=98,1,0)</f>
        <v>0</v>
      </c>
      <c r="BZ916">
        <v>8</v>
      </c>
      <c r="CA916">
        <f>IF(Table13[[#This Row],[Monthly_Household_Income]]=1,1,0)</f>
        <v>0</v>
      </c>
      <c r="CB916">
        <f>IF(Table13[[#This Row],[Monthly_Household_Income]]=2,1,0)</f>
        <v>0</v>
      </c>
      <c r="CC916">
        <f>IF(Table13[[#This Row],[Monthly_Household_Income]]=3,1,0)</f>
        <v>0</v>
      </c>
      <c r="CD916">
        <f>IF(Table13[[#This Row],[Monthly_Household_Income]]=4,1,0)</f>
        <v>0</v>
      </c>
      <c r="CE916">
        <f>IF(Table13[[#This Row],[Monthly_Household_Income]]=5,1,0)</f>
        <v>0</v>
      </c>
      <c r="CF916">
        <f>IF(Table13[[#This Row],[Monthly_Household_Income]]=6,1,0)</f>
        <v>0</v>
      </c>
      <c r="CG916">
        <f>IF(Table13[[#This Row],[Monthly_Household_Income]]=7,1,0)</f>
        <v>0</v>
      </c>
      <c r="CH916">
        <f>IF(Table13[[#This Row],[Monthly_Household_Income]]=8,1,0)</f>
        <v>1</v>
      </c>
      <c r="CI916">
        <f>IF(Table13[[#This Row],[Monthly_Household_Income]]=9,1,0)</f>
        <v>0</v>
      </c>
      <c r="CJ916">
        <f>IF(Table13[[#This Row],[Monthly_Household_Income]]=98,1,0)</f>
        <v>0</v>
      </c>
    </row>
    <row r="917" spans="1:88">
      <c r="A917">
        <v>3300</v>
      </c>
      <c r="B917" s="1">
        <v>43223</v>
      </c>
      <c r="C917" t="s">
        <v>29</v>
      </c>
      <c r="D917">
        <v>8</v>
      </c>
      <c r="E917">
        <v>7</v>
      </c>
      <c r="F917">
        <v>8</v>
      </c>
      <c r="G917">
        <v>8</v>
      </c>
      <c r="H917">
        <v>7</v>
      </c>
      <c r="I917">
        <v>7</v>
      </c>
      <c r="J917" t="s">
        <v>15</v>
      </c>
      <c r="K917">
        <v>9</v>
      </c>
      <c r="L917">
        <v>9</v>
      </c>
      <c r="M917">
        <v>9</v>
      </c>
      <c r="N917">
        <v>9</v>
      </c>
      <c r="O917">
        <v>7</v>
      </c>
      <c r="P917">
        <v>8</v>
      </c>
      <c r="Q917">
        <v>8</v>
      </c>
      <c r="R917">
        <v>7</v>
      </c>
      <c r="S917">
        <v>7</v>
      </c>
      <c r="T917">
        <v>8</v>
      </c>
      <c r="U917">
        <v>8</v>
      </c>
      <c r="V917">
        <v>7</v>
      </c>
      <c r="W917">
        <v>8</v>
      </c>
      <c r="X917">
        <v>8</v>
      </c>
      <c r="Y917">
        <v>7</v>
      </c>
      <c r="Z917">
        <v>8</v>
      </c>
      <c r="AA917">
        <v>7</v>
      </c>
      <c r="AB917">
        <v>6</v>
      </c>
      <c r="AC917">
        <v>1</v>
      </c>
      <c r="AD917">
        <f>IF(Table13[[#This Row],[payment]]=1,1,0)</f>
        <v>1</v>
      </c>
      <c r="AE917">
        <f>IF(Table13[[#This Row],[payment]]=2,1,0)</f>
        <v>0</v>
      </c>
      <c r="AF917">
        <f>IF(Table13[[#This Row],[payment]]=3,1,0)</f>
        <v>0</v>
      </c>
      <c r="AG917">
        <v>1</v>
      </c>
      <c r="AH917">
        <f>IF(Table13[[#This Row],[method_payment]]=1,1,0)</f>
        <v>1</v>
      </c>
      <c r="AI917">
        <f>IF(Table13[[#This Row],[method_payment]]=2,1,0)</f>
        <v>0</v>
      </c>
      <c r="AJ917">
        <f>IF(Table13[[#This Row],[method_payment]]=3,1,0)</f>
        <v>0</v>
      </c>
      <c r="AK917">
        <f>IF(Table13[[#This Row],[method_payment]]=5,1,0)</f>
        <v>0</v>
      </c>
      <c r="AL917">
        <f>IF(Table13[[#This Row],[method_payment]]=6,1,0)</f>
        <v>0</v>
      </c>
      <c r="AM917" t="s">
        <v>16</v>
      </c>
      <c r="AN917" t="s">
        <v>16</v>
      </c>
      <c r="AO917">
        <v>1</v>
      </c>
      <c r="AP917" s="2">
        <v>210.82</v>
      </c>
      <c r="AQ917" s="3">
        <f>IF(AND(Table13[[#This Row],[Average_amount_spent_per_visit_last_3_months]]&gt;=1,Table13[[#This Row],[Average_amount_spent_per_visit_last_3_months]]&lt;=999),1,0)</f>
        <v>1</v>
      </c>
      <c r="AR917" s="3">
        <f>IF(AND(Table13[[#This Row],[Average_amount_spent_per_visit_last_3_months]]&gt;=1000,Table13[[#This Row],[Average_amount_spent_per_visit_last_3_months]]&lt;=6700),1,0)</f>
        <v>0</v>
      </c>
      <c r="AS917">
        <v>3</v>
      </c>
      <c r="AT917">
        <v>39</v>
      </c>
      <c r="AU917">
        <f>IF(AND(Table13[[#This Row],[Age]]&gt;=18,Table13[[#This Row],[Age]]&lt;=25),1,0)</f>
        <v>0</v>
      </c>
      <c r="AV917">
        <f>IF(AND(Table13[[#This Row],[Age]]&gt;=26,Table13[[#This Row],[Age]]&lt;=35),1,0)</f>
        <v>0</v>
      </c>
      <c r="AW917">
        <f>IF(AND(Table13[[#This Row],[Age]]&gt;=36,Table13[[#This Row],[Age]]&lt;=45),1,0)</f>
        <v>1</v>
      </c>
      <c r="AX917">
        <f>IF(AND(Table13[[#This Row],[Age]]&gt;=46,Table13[[#This Row],[Age]]&lt;=55),1,0)</f>
        <v>0</v>
      </c>
      <c r="AY917">
        <f>IF(AND(Table13[[#This Row],[Age]]&gt;=56,Table13[[#This Row],[Age]]&lt;=67),1,0)</f>
        <v>0</v>
      </c>
      <c r="AZ917" t="s">
        <v>24</v>
      </c>
      <c r="BA917">
        <f>IF(Table13[[#This Row],[Marital Status]]="Married",1,0)</f>
        <v>0</v>
      </c>
      <c r="BB917">
        <f>IF(Table13[[#This Row],[Marital Status]]="Single",1,0)</f>
        <v>1</v>
      </c>
      <c r="BC917" t="s">
        <v>27</v>
      </c>
      <c r="BD917">
        <f>IF(Table13[[#This Row],[gender]]="Male",1,0)</f>
        <v>1</v>
      </c>
      <c r="BE917">
        <f>IF(Table13[[#This Row],[gender]]="Female",1,0)</f>
        <v>0</v>
      </c>
      <c r="BF917" t="s">
        <v>20</v>
      </c>
      <c r="BG917">
        <f>IF(Table13[[#This Row],[Highest level of Education]]="Did not attend school",1,0)</f>
        <v>0</v>
      </c>
      <c r="BH917">
        <f>IF(Table13[[#This Row],[Highest level of Education]]="K12 completed",1,0)</f>
        <v>0</v>
      </c>
      <c r="BI917">
        <f>IF(Table13[[#This Row],[Highest level of Education]]="High School Completed",1,0)</f>
        <v>1</v>
      </c>
      <c r="BJ917">
        <f>IF(Table13[[#This Row],[Highest level of Education]]="Technical Diploma/Partially completed College",1,0)</f>
        <v>0</v>
      </c>
      <c r="BK917">
        <f>IF(Table13[[#This Row],[Highest level of Education]]="University/College Degree",1,0)</f>
        <v>0</v>
      </c>
      <c r="BL917">
        <f>IF(Table13[[#This Row],[Highest level of Education]]="Post-graduate education",1,0)</f>
        <v>0</v>
      </c>
      <c r="BM917">
        <v>0</v>
      </c>
      <c r="BN917">
        <v>1</v>
      </c>
      <c r="BO917">
        <v>2</v>
      </c>
      <c r="BP917">
        <f>IF(Table13[[#This Row],[Monthly_Income 1_5500 2_8000 3_11000 4_15000 5_20000 6_27000 7_35000 8_5000 9_51000 98_0]]=1,1,0)</f>
        <v>0</v>
      </c>
      <c r="BQ917">
        <f>IF(Table13[[#This Row],[Monthly_Income 1_5500 2_8000 3_11000 4_15000 5_20000 6_27000 7_35000 8_5000 9_51000 98_0]]=2,1,0)</f>
        <v>1</v>
      </c>
      <c r="BR917">
        <f>IF(Table13[[#This Row],[Monthly_Income 1_5500 2_8000 3_11000 4_15000 5_20000 6_27000 7_35000 8_5000 9_51000 98_0]]=3,1,0)</f>
        <v>0</v>
      </c>
      <c r="BS917">
        <f>IF(Table13[[#This Row],[Monthly_Income 1_5500 2_8000 3_11000 4_15000 5_20000 6_27000 7_35000 8_5000 9_51000 98_0]]=4,1,0)</f>
        <v>0</v>
      </c>
      <c r="BT917">
        <f>IF(Table13[[#This Row],[Monthly_Income 1_5500 2_8000 3_11000 4_15000 5_20000 6_27000 7_35000 8_5000 9_51000 98_0]]=5,1,0)</f>
        <v>0</v>
      </c>
      <c r="BU917">
        <f>IF(Table13[[#This Row],[Monthly_Income 1_5500 2_8000 3_11000 4_15000 5_20000 6_27000 7_35000 8_5000 9_51000 98_0]]=6,1,0)</f>
        <v>0</v>
      </c>
      <c r="BV917">
        <f>IF(Table13[[#This Row],[Monthly_Income 1_5500 2_8000 3_11000 4_15000 5_20000 6_27000 7_35000 8_5000 9_51000 98_0]]=7,1,0)</f>
        <v>0</v>
      </c>
      <c r="BW917">
        <f>IF(Table13[[#This Row],[Monthly_Income 1_5500 2_8000 3_11000 4_15000 5_20000 6_27000 7_35000 8_5000 9_51000 98_0]]=8,1,0)</f>
        <v>0</v>
      </c>
      <c r="BX917">
        <f>IF(Table13[[#This Row],[Monthly_Income 1_5500 2_8000 3_11000 4_15000 5_20000 6_27000 7_35000 8_5000 9_51000 98_0]]=9,1,0)</f>
        <v>0</v>
      </c>
      <c r="BY917">
        <f>IF(Table13[[#This Row],[Monthly_Income 1_5500 2_8000 3_11000 4_15000 5_20000 6_27000 7_35000 8_5000 9_51000 98_0]]=98,1,0)</f>
        <v>0</v>
      </c>
      <c r="BZ917">
        <v>3</v>
      </c>
      <c r="CA917">
        <f>IF(Table13[[#This Row],[Monthly_Household_Income]]=1,1,0)</f>
        <v>0</v>
      </c>
      <c r="CB917">
        <f>IF(Table13[[#This Row],[Monthly_Household_Income]]=2,1,0)</f>
        <v>0</v>
      </c>
      <c r="CC917">
        <f>IF(Table13[[#This Row],[Monthly_Household_Income]]=3,1,0)</f>
        <v>1</v>
      </c>
      <c r="CD917">
        <f>IF(Table13[[#This Row],[Monthly_Household_Income]]=4,1,0)</f>
        <v>0</v>
      </c>
      <c r="CE917">
        <f>IF(Table13[[#This Row],[Monthly_Household_Income]]=5,1,0)</f>
        <v>0</v>
      </c>
      <c r="CF917">
        <f>IF(Table13[[#This Row],[Monthly_Household_Income]]=6,1,0)</f>
        <v>0</v>
      </c>
      <c r="CG917">
        <f>IF(Table13[[#This Row],[Monthly_Household_Income]]=7,1,0)</f>
        <v>0</v>
      </c>
      <c r="CH917">
        <f>IF(Table13[[#This Row],[Monthly_Household_Income]]=8,1,0)</f>
        <v>0</v>
      </c>
      <c r="CI917">
        <f>IF(Table13[[#This Row],[Monthly_Household_Income]]=9,1,0)</f>
        <v>0</v>
      </c>
      <c r="CJ917">
        <f>IF(Table13[[#This Row],[Monthly_Household_Income]]=98,1,0)</f>
        <v>0</v>
      </c>
    </row>
    <row r="918" spans="1:88">
      <c r="A918">
        <v>3304</v>
      </c>
      <c r="B918" s="1">
        <v>43019</v>
      </c>
      <c r="C918" t="s">
        <v>33</v>
      </c>
      <c r="D918">
        <v>8</v>
      </c>
      <c r="E918">
        <v>9</v>
      </c>
      <c r="F918">
        <v>8</v>
      </c>
      <c r="G918">
        <v>8</v>
      </c>
      <c r="H918">
        <v>6</v>
      </c>
      <c r="I918">
        <v>6</v>
      </c>
      <c r="J918" t="s">
        <v>15</v>
      </c>
      <c r="K918">
        <v>8</v>
      </c>
      <c r="L918">
        <v>7</v>
      </c>
      <c r="M918">
        <v>7</v>
      </c>
      <c r="N918">
        <v>6</v>
      </c>
      <c r="O918">
        <v>8</v>
      </c>
      <c r="P918">
        <v>7</v>
      </c>
      <c r="Q918">
        <v>7</v>
      </c>
      <c r="R918">
        <v>8</v>
      </c>
      <c r="S918">
        <v>8</v>
      </c>
      <c r="T918">
        <v>8</v>
      </c>
      <c r="U918">
        <v>8</v>
      </c>
      <c r="V918">
        <v>8</v>
      </c>
      <c r="W918">
        <v>9</v>
      </c>
      <c r="X918">
        <v>0</v>
      </c>
      <c r="Y918">
        <v>8</v>
      </c>
      <c r="Z918">
        <v>9</v>
      </c>
      <c r="AA918">
        <v>7</v>
      </c>
      <c r="AB918">
        <v>7</v>
      </c>
      <c r="AC918">
        <v>2</v>
      </c>
      <c r="AD918">
        <f>IF(Table13[[#This Row],[payment]]=1,1,0)</f>
        <v>0</v>
      </c>
      <c r="AE918">
        <f>IF(Table13[[#This Row],[payment]]=2,1,0)</f>
        <v>1</v>
      </c>
      <c r="AF918">
        <f>IF(Table13[[#This Row],[payment]]=3,1,0)</f>
        <v>0</v>
      </c>
      <c r="AG918">
        <v>2</v>
      </c>
      <c r="AH918">
        <f>IF(Table13[[#This Row],[method_payment]]=1,1,0)</f>
        <v>0</v>
      </c>
      <c r="AI918">
        <f>IF(Table13[[#This Row],[method_payment]]=2,1,0)</f>
        <v>1</v>
      </c>
      <c r="AJ918">
        <f>IF(Table13[[#This Row],[method_payment]]=3,1,0)</f>
        <v>0</v>
      </c>
      <c r="AK918">
        <f>IF(Table13[[#This Row],[method_payment]]=5,1,0)</f>
        <v>0</v>
      </c>
      <c r="AL918">
        <f>IF(Table13[[#This Row],[method_payment]]=6,1,0)</f>
        <v>0</v>
      </c>
      <c r="AM918" t="s">
        <v>16</v>
      </c>
      <c r="AN918" t="s">
        <v>16</v>
      </c>
      <c r="AO918">
        <v>1</v>
      </c>
      <c r="AP918" s="2">
        <v>841.81</v>
      </c>
      <c r="AQ918" s="3">
        <f>IF(AND(Table13[[#This Row],[Average_amount_spent_per_visit_last_3_months]]&gt;=1,Table13[[#This Row],[Average_amount_spent_per_visit_last_3_months]]&lt;=999),1,0)</f>
        <v>1</v>
      </c>
      <c r="AR918" s="3">
        <f>IF(AND(Table13[[#This Row],[Average_amount_spent_per_visit_last_3_months]]&gt;=1000,Table13[[#This Row],[Average_amount_spent_per_visit_last_3_months]]&lt;=6700),1,0)</f>
        <v>0</v>
      </c>
      <c r="AS918">
        <v>2</v>
      </c>
      <c r="AT918">
        <v>49</v>
      </c>
      <c r="AU918">
        <f>IF(AND(Table13[[#This Row],[Age]]&gt;=18,Table13[[#This Row],[Age]]&lt;=25),1,0)</f>
        <v>0</v>
      </c>
      <c r="AV918">
        <f>IF(AND(Table13[[#This Row],[Age]]&gt;=26,Table13[[#This Row],[Age]]&lt;=35),1,0)</f>
        <v>0</v>
      </c>
      <c r="AW918">
        <f>IF(AND(Table13[[#This Row],[Age]]&gt;=36,Table13[[#This Row],[Age]]&lt;=45),1,0)</f>
        <v>0</v>
      </c>
      <c r="AX918">
        <f>IF(AND(Table13[[#This Row],[Age]]&gt;=46,Table13[[#This Row],[Age]]&lt;=55),1,0)</f>
        <v>1</v>
      </c>
      <c r="AY918">
        <f>IF(AND(Table13[[#This Row],[Age]]&gt;=56,Table13[[#This Row],[Age]]&lt;=67),1,0)</f>
        <v>0</v>
      </c>
      <c r="AZ918" t="s">
        <v>25</v>
      </c>
      <c r="BA918">
        <f>IF(Table13[[#This Row],[Marital Status]]="Married",1,0)</f>
        <v>1</v>
      </c>
      <c r="BB918">
        <f>IF(Table13[[#This Row],[Marital Status]]="Single",1,0)</f>
        <v>0</v>
      </c>
      <c r="BC918" t="s">
        <v>27</v>
      </c>
      <c r="BD918">
        <f>IF(Table13[[#This Row],[gender]]="Male",1,0)</f>
        <v>1</v>
      </c>
      <c r="BE918">
        <f>IF(Table13[[#This Row],[gender]]="Female",1,0)</f>
        <v>0</v>
      </c>
      <c r="BF918" t="s">
        <v>22</v>
      </c>
      <c r="BG918">
        <f>IF(Table13[[#This Row],[Highest level of Education]]="Did not attend school",1,0)</f>
        <v>0</v>
      </c>
      <c r="BH918">
        <f>IF(Table13[[#This Row],[Highest level of Education]]="K12 completed",1,0)</f>
        <v>1</v>
      </c>
      <c r="BI918">
        <f>IF(Table13[[#This Row],[Highest level of Education]]="High School Completed",1,0)</f>
        <v>0</v>
      </c>
      <c r="BJ918">
        <f>IF(Table13[[#This Row],[Highest level of Education]]="Technical Diploma/Partially completed College",1,0)</f>
        <v>0</v>
      </c>
      <c r="BK918">
        <f>IF(Table13[[#This Row],[Highest level of Education]]="University/College Degree",1,0)</f>
        <v>0</v>
      </c>
      <c r="BL918">
        <f>IF(Table13[[#This Row],[Highest level of Education]]="Post-graduate education",1,0)</f>
        <v>0</v>
      </c>
      <c r="BM918">
        <v>1</v>
      </c>
      <c r="BN918">
        <v>1</v>
      </c>
      <c r="BO918">
        <v>1</v>
      </c>
      <c r="BP918">
        <f>IF(Table13[[#This Row],[Monthly_Income 1_5500 2_8000 3_11000 4_15000 5_20000 6_27000 7_35000 8_5000 9_51000 98_0]]=1,1,0)</f>
        <v>1</v>
      </c>
      <c r="BQ918">
        <f>IF(Table13[[#This Row],[Monthly_Income 1_5500 2_8000 3_11000 4_15000 5_20000 6_27000 7_35000 8_5000 9_51000 98_0]]=2,1,0)</f>
        <v>0</v>
      </c>
      <c r="BR918">
        <f>IF(Table13[[#This Row],[Monthly_Income 1_5500 2_8000 3_11000 4_15000 5_20000 6_27000 7_35000 8_5000 9_51000 98_0]]=3,1,0)</f>
        <v>0</v>
      </c>
      <c r="BS918">
        <f>IF(Table13[[#This Row],[Monthly_Income 1_5500 2_8000 3_11000 4_15000 5_20000 6_27000 7_35000 8_5000 9_51000 98_0]]=4,1,0)</f>
        <v>0</v>
      </c>
      <c r="BT918">
        <f>IF(Table13[[#This Row],[Monthly_Income 1_5500 2_8000 3_11000 4_15000 5_20000 6_27000 7_35000 8_5000 9_51000 98_0]]=5,1,0)</f>
        <v>0</v>
      </c>
      <c r="BU918">
        <f>IF(Table13[[#This Row],[Monthly_Income 1_5500 2_8000 3_11000 4_15000 5_20000 6_27000 7_35000 8_5000 9_51000 98_0]]=6,1,0)</f>
        <v>0</v>
      </c>
      <c r="BV918">
        <f>IF(Table13[[#This Row],[Monthly_Income 1_5500 2_8000 3_11000 4_15000 5_20000 6_27000 7_35000 8_5000 9_51000 98_0]]=7,1,0)</f>
        <v>0</v>
      </c>
      <c r="BW918">
        <f>IF(Table13[[#This Row],[Monthly_Income 1_5500 2_8000 3_11000 4_15000 5_20000 6_27000 7_35000 8_5000 9_51000 98_0]]=8,1,0)</f>
        <v>0</v>
      </c>
      <c r="BX918">
        <f>IF(Table13[[#This Row],[Monthly_Income 1_5500 2_8000 3_11000 4_15000 5_20000 6_27000 7_35000 8_5000 9_51000 98_0]]=9,1,0)</f>
        <v>0</v>
      </c>
      <c r="BY918">
        <f>IF(Table13[[#This Row],[Monthly_Income 1_5500 2_8000 3_11000 4_15000 5_20000 6_27000 7_35000 8_5000 9_51000 98_0]]=98,1,0)</f>
        <v>0</v>
      </c>
      <c r="BZ918">
        <v>6</v>
      </c>
      <c r="CA918">
        <f>IF(Table13[[#This Row],[Monthly_Household_Income]]=1,1,0)</f>
        <v>0</v>
      </c>
      <c r="CB918">
        <f>IF(Table13[[#This Row],[Monthly_Household_Income]]=2,1,0)</f>
        <v>0</v>
      </c>
      <c r="CC918">
        <f>IF(Table13[[#This Row],[Monthly_Household_Income]]=3,1,0)</f>
        <v>0</v>
      </c>
      <c r="CD918">
        <f>IF(Table13[[#This Row],[Monthly_Household_Income]]=4,1,0)</f>
        <v>0</v>
      </c>
      <c r="CE918">
        <f>IF(Table13[[#This Row],[Monthly_Household_Income]]=5,1,0)</f>
        <v>0</v>
      </c>
      <c r="CF918">
        <f>IF(Table13[[#This Row],[Monthly_Household_Income]]=6,1,0)</f>
        <v>1</v>
      </c>
      <c r="CG918">
        <f>IF(Table13[[#This Row],[Monthly_Household_Income]]=7,1,0)</f>
        <v>0</v>
      </c>
      <c r="CH918">
        <f>IF(Table13[[#This Row],[Monthly_Household_Income]]=8,1,0)</f>
        <v>0</v>
      </c>
      <c r="CI918">
        <f>IF(Table13[[#This Row],[Monthly_Household_Income]]=9,1,0)</f>
        <v>0</v>
      </c>
      <c r="CJ918">
        <f>IF(Table13[[#This Row],[Monthly_Household_Income]]=98,1,0)</f>
        <v>0</v>
      </c>
    </row>
    <row r="919" spans="1:88">
      <c r="A919">
        <v>3307</v>
      </c>
      <c r="B919" s="1">
        <v>42945</v>
      </c>
      <c r="C919" t="s">
        <v>35</v>
      </c>
      <c r="D919">
        <v>7</v>
      </c>
      <c r="E919">
        <v>9</v>
      </c>
      <c r="F919">
        <v>8</v>
      </c>
      <c r="G919">
        <v>8</v>
      </c>
      <c r="H919">
        <v>8</v>
      </c>
      <c r="I919">
        <v>6</v>
      </c>
      <c r="J919" t="s">
        <v>15</v>
      </c>
      <c r="K919">
        <v>9</v>
      </c>
      <c r="L919">
        <v>8</v>
      </c>
      <c r="M919">
        <v>7</v>
      </c>
      <c r="N919">
        <v>7</v>
      </c>
      <c r="O919">
        <v>6</v>
      </c>
      <c r="P919">
        <v>6</v>
      </c>
      <c r="Q919">
        <v>8</v>
      </c>
      <c r="R919">
        <v>7</v>
      </c>
      <c r="S919">
        <v>9</v>
      </c>
      <c r="T919">
        <v>8</v>
      </c>
      <c r="U919">
        <v>6</v>
      </c>
      <c r="V919">
        <v>7</v>
      </c>
      <c r="W919">
        <v>6</v>
      </c>
      <c r="X919">
        <v>6</v>
      </c>
      <c r="Y919">
        <v>7</v>
      </c>
      <c r="Z919">
        <v>8</v>
      </c>
      <c r="AA919">
        <v>7</v>
      </c>
      <c r="AB919">
        <v>6</v>
      </c>
      <c r="AC919">
        <v>1</v>
      </c>
      <c r="AD919">
        <f>IF(Table13[[#This Row],[payment]]=1,1,0)</f>
        <v>1</v>
      </c>
      <c r="AE919">
        <f>IF(Table13[[#This Row],[payment]]=2,1,0)</f>
        <v>0</v>
      </c>
      <c r="AF919">
        <f>IF(Table13[[#This Row],[payment]]=3,1,0)</f>
        <v>0</v>
      </c>
      <c r="AG919">
        <v>1</v>
      </c>
      <c r="AH919">
        <f>IF(Table13[[#This Row],[method_payment]]=1,1,0)</f>
        <v>1</v>
      </c>
      <c r="AI919">
        <f>IF(Table13[[#This Row],[method_payment]]=2,1,0)</f>
        <v>0</v>
      </c>
      <c r="AJ919">
        <f>IF(Table13[[#This Row],[method_payment]]=3,1,0)</f>
        <v>0</v>
      </c>
      <c r="AK919">
        <f>IF(Table13[[#This Row],[method_payment]]=5,1,0)</f>
        <v>0</v>
      </c>
      <c r="AL919">
        <f>IF(Table13[[#This Row],[method_payment]]=6,1,0)</f>
        <v>0</v>
      </c>
      <c r="AM919" t="s">
        <v>16</v>
      </c>
      <c r="AN919" t="s">
        <v>16</v>
      </c>
      <c r="AO919">
        <v>6</v>
      </c>
      <c r="AP919" s="2">
        <v>227.04</v>
      </c>
      <c r="AQ919" s="3">
        <f>IF(AND(Table13[[#This Row],[Average_amount_spent_per_visit_last_3_months]]&gt;=1,Table13[[#This Row],[Average_amount_spent_per_visit_last_3_months]]&lt;=999),1,0)</f>
        <v>1</v>
      </c>
      <c r="AR919" s="3">
        <f>IF(AND(Table13[[#This Row],[Average_amount_spent_per_visit_last_3_months]]&gt;=1000,Table13[[#This Row],[Average_amount_spent_per_visit_last_3_months]]&lt;=6700),1,0)</f>
        <v>0</v>
      </c>
      <c r="AS919">
        <v>3</v>
      </c>
      <c r="AT919">
        <v>29</v>
      </c>
      <c r="AU919">
        <f>IF(AND(Table13[[#This Row],[Age]]&gt;=18,Table13[[#This Row],[Age]]&lt;=25),1,0)</f>
        <v>0</v>
      </c>
      <c r="AV919">
        <f>IF(AND(Table13[[#This Row],[Age]]&gt;=26,Table13[[#This Row],[Age]]&lt;=35),1,0)</f>
        <v>1</v>
      </c>
      <c r="AW919">
        <f>IF(AND(Table13[[#This Row],[Age]]&gt;=36,Table13[[#This Row],[Age]]&lt;=45),1,0)</f>
        <v>0</v>
      </c>
      <c r="AX919">
        <f>IF(AND(Table13[[#This Row],[Age]]&gt;=46,Table13[[#This Row],[Age]]&lt;=55),1,0)</f>
        <v>0</v>
      </c>
      <c r="AY919">
        <f>IF(AND(Table13[[#This Row],[Age]]&gt;=56,Table13[[#This Row],[Age]]&lt;=67),1,0)</f>
        <v>0</v>
      </c>
      <c r="AZ919" t="s">
        <v>24</v>
      </c>
      <c r="BA919">
        <f>IF(Table13[[#This Row],[Marital Status]]="Married",1,0)</f>
        <v>0</v>
      </c>
      <c r="BB919">
        <f>IF(Table13[[#This Row],[Marital Status]]="Single",1,0)</f>
        <v>1</v>
      </c>
      <c r="BC919" t="s">
        <v>28</v>
      </c>
      <c r="BD919">
        <f>IF(Table13[[#This Row],[gender]]="Male",1,0)</f>
        <v>0</v>
      </c>
      <c r="BE919">
        <f>IF(Table13[[#This Row],[gender]]="Female",1,0)</f>
        <v>1</v>
      </c>
      <c r="BF919" t="s">
        <v>19</v>
      </c>
      <c r="BG919">
        <f>IF(Table13[[#This Row],[Highest level of Education]]="Did not attend school",1,0)</f>
        <v>0</v>
      </c>
      <c r="BH919">
        <f>IF(Table13[[#This Row],[Highest level of Education]]="K12 completed",1,0)</f>
        <v>0</v>
      </c>
      <c r="BI919">
        <f>IF(Table13[[#This Row],[Highest level of Education]]="High School Completed",1,0)</f>
        <v>0</v>
      </c>
      <c r="BJ919">
        <f>IF(Table13[[#This Row],[Highest level of Education]]="Technical Diploma/Partially completed College",1,0)</f>
        <v>0</v>
      </c>
      <c r="BK919">
        <f>IF(Table13[[#This Row],[Highest level of Education]]="University/College Degree",1,0)</f>
        <v>1</v>
      </c>
      <c r="BL919">
        <f>IF(Table13[[#This Row],[Highest level of Education]]="Post-graduate education",1,0)</f>
        <v>0</v>
      </c>
      <c r="BM919">
        <v>0</v>
      </c>
      <c r="BN919">
        <v>1</v>
      </c>
      <c r="BO919">
        <v>2</v>
      </c>
      <c r="BP919">
        <f>IF(Table13[[#This Row],[Monthly_Income 1_5500 2_8000 3_11000 4_15000 5_20000 6_27000 7_35000 8_5000 9_51000 98_0]]=1,1,0)</f>
        <v>0</v>
      </c>
      <c r="BQ919">
        <f>IF(Table13[[#This Row],[Monthly_Income 1_5500 2_8000 3_11000 4_15000 5_20000 6_27000 7_35000 8_5000 9_51000 98_0]]=2,1,0)</f>
        <v>1</v>
      </c>
      <c r="BR919">
        <f>IF(Table13[[#This Row],[Monthly_Income 1_5500 2_8000 3_11000 4_15000 5_20000 6_27000 7_35000 8_5000 9_51000 98_0]]=3,1,0)</f>
        <v>0</v>
      </c>
      <c r="BS919">
        <f>IF(Table13[[#This Row],[Monthly_Income 1_5500 2_8000 3_11000 4_15000 5_20000 6_27000 7_35000 8_5000 9_51000 98_0]]=4,1,0)</f>
        <v>0</v>
      </c>
      <c r="BT919">
        <f>IF(Table13[[#This Row],[Monthly_Income 1_5500 2_8000 3_11000 4_15000 5_20000 6_27000 7_35000 8_5000 9_51000 98_0]]=5,1,0)</f>
        <v>0</v>
      </c>
      <c r="BU919">
        <f>IF(Table13[[#This Row],[Monthly_Income 1_5500 2_8000 3_11000 4_15000 5_20000 6_27000 7_35000 8_5000 9_51000 98_0]]=6,1,0)</f>
        <v>0</v>
      </c>
      <c r="BV919">
        <f>IF(Table13[[#This Row],[Monthly_Income 1_5500 2_8000 3_11000 4_15000 5_20000 6_27000 7_35000 8_5000 9_51000 98_0]]=7,1,0)</f>
        <v>0</v>
      </c>
      <c r="BW919">
        <f>IF(Table13[[#This Row],[Monthly_Income 1_5500 2_8000 3_11000 4_15000 5_20000 6_27000 7_35000 8_5000 9_51000 98_0]]=8,1,0)</f>
        <v>0</v>
      </c>
      <c r="BX919">
        <f>IF(Table13[[#This Row],[Monthly_Income 1_5500 2_8000 3_11000 4_15000 5_20000 6_27000 7_35000 8_5000 9_51000 98_0]]=9,1,0)</f>
        <v>0</v>
      </c>
      <c r="BY919">
        <f>IF(Table13[[#This Row],[Monthly_Income 1_5500 2_8000 3_11000 4_15000 5_20000 6_27000 7_35000 8_5000 9_51000 98_0]]=98,1,0)</f>
        <v>0</v>
      </c>
      <c r="BZ919">
        <v>97</v>
      </c>
      <c r="CA919">
        <f>IF(Table13[[#This Row],[Monthly_Household_Income]]=1,1,0)</f>
        <v>0</v>
      </c>
      <c r="CB919">
        <f>IF(Table13[[#This Row],[Monthly_Household_Income]]=2,1,0)</f>
        <v>0</v>
      </c>
      <c r="CC919">
        <f>IF(Table13[[#This Row],[Monthly_Household_Income]]=3,1,0)</f>
        <v>0</v>
      </c>
      <c r="CD919">
        <f>IF(Table13[[#This Row],[Monthly_Household_Income]]=4,1,0)</f>
        <v>0</v>
      </c>
      <c r="CE919">
        <f>IF(Table13[[#This Row],[Monthly_Household_Income]]=5,1,0)</f>
        <v>0</v>
      </c>
      <c r="CF919">
        <f>IF(Table13[[#This Row],[Monthly_Household_Income]]=6,1,0)</f>
        <v>0</v>
      </c>
      <c r="CG919">
        <f>IF(Table13[[#This Row],[Monthly_Household_Income]]=7,1,0)</f>
        <v>0</v>
      </c>
      <c r="CH919">
        <f>IF(Table13[[#This Row],[Monthly_Household_Income]]=8,1,0)</f>
        <v>0</v>
      </c>
      <c r="CI919">
        <f>IF(Table13[[#This Row],[Monthly_Household_Income]]=9,1,0)</f>
        <v>0</v>
      </c>
      <c r="CJ919">
        <f>IF(Table13[[#This Row],[Monthly_Household_Income]]=98,1,0)</f>
        <v>0</v>
      </c>
    </row>
    <row r="920" spans="1:88">
      <c r="A920">
        <v>3309</v>
      </c>
      <c r="B920" s="1">
        <v>43025</v>
      </c>
      <c r="C920" t="s">
        <v>30</v>
      </c>
      <c r="D920">
        <v>6</v>
      </c>
      <c r="E920">
        <v>6</v>
      </c>
      <c r="F920">
        <v>8</v>
      </c>
      <c r="G920">
        <v>7</v>
      </c>
      <c r="H920">
        <v>8</v>
      </c>
      <c r="I920">
        <v>8</v>
      </c>
      <c r="J920" t="s">
        <v>15</v>
      </c>
      <c r="K920">
        <v>7</v>
      </c>
      <c r="L920">
        <v>8</v>
      </c>
      <c r="M920">
        <v>9</v>
      </c>
      <c r="N920">
        <v>9</v>
      </c>
      <c r="O920">
        <v>9</v>
      </c>
      <c r="P920">
        <v>6</v>
      </c>
      <c r="Q920">
        <v>7</v>
      </c>
      <c r="R920">
        <v>7</v>
      </c>
      <c r="S920">
        <v>9</v>
      </c>
      <c r="T920">
        <v>6</v>
      </c>
      <c r="U920">
        <v>9</v>
      </c>
      <c r="V920">
        <v>9</v>
      </c>
      <c r="W920">
        <v>9</v>
      </c>
      <c r="X920">
        <v>9</v>
      </c>
      <c r="Y920">
        <v>6</v>
      </c>
      <c r="Z920">
        <v>7</v>
      </c>
      <c r="AA920">
        <v>9</v>
      </c>
      <c r="AB920">
        <v>7</v>
      </c>
      <c r="AC920">
        <v>1</v>
      </c>
      <c r="AD920">
        <f>IF(Table13[[#This Row],[payment]]=1,1,0)</f>
        <v>1</v>
      </c>
      <c r="AE920">
        <f>IF(Table13[[#This Row],[payment]]=2,1,0)</f>
        <v>0</v>
      </c>
      <c r="AF920">
        <f>IF(Table13[[#This Row],[payment]]=3,1,0)</f>
        <v>0</v>
      </c>
      <c r="AG920">
        <v>1</v>
      </c>
      <c r="AH920">
        <f>IF(Table13[[#This Row],[method_payment]]=1,1,0)</f>
        <v>1</v>
      </c>
      <c r="AI920">
        <f>IF(Table13[[#This Row],[method_payment]]=2,1,0)</f>
        <v>0</v>
      </c>
      <c r="AJ920">
        <f>IF(Table13[[#This Row],[method_payment]]=3,1,0)</f>
        <v>0</v>
      </c>
      <c r="AK920">
        <f>IF(Table13[[#This Row],[method_payment]]=5,1,0)</f>
        <v>0</v>
      </c>
      <c r="AL920">
        <f>IF(Table13[[#This Row],[method_payment]]=6,1,0)</f>
        <v>0</v>
      </c>
      <c r="AM920" t="s">
        <v>16</v>
      </c>
      <c r="AN920" t="s">
        <v>15</v>
      </c>
      <c r="AO920">
        <v>1</v>
      </c>
      <c r="AP920" s="2">
        <v>222.72</v>
      </c>
      <c r="AQ920" s="3">
        <f>IF(AND(Table13[[#This Row],[Average_amount_spent_per_visit_last_3_months]]&gt;=1,Table13[[#This Row],[Average_amount_spent_per_visit_last_3_months]]&lt;=999),1,0)</f>
        <v>1</v>
      </c>
      <c r="AR920" s="3">
        <f>IF(AND(Table13[[#This Row],[Average_amount_spent_per_visit_last_3_months]]&gt;=1000,Table13[[#This Row],[Average_amount_spent_per_visit_last_3_months]]&lt;=6700),1,0)</f>
        <v>0</v>
      </c>
      <c r="AS920">
        <v>1</v>
      </c>
      <c r="AT920">
        <v>34</v>
      </c>
      <c r="AU920">
        <f>IF(AND(Table13[[#This Row],[Age]]&gt;=18,Table13[[#This Row],[Age]]&lt;=25),1,0)</f>
        <v>0</v>
      </c>
      <c r="AV920">
        <f>IF(AND(Table13[[#This Row],[Age]]&gt;=26,Table13[[#This Row],[Age]]&lt;=35),1,0)</f>
        <v>1</v>
      </c>
      <c r="AW920">
        <f>IF(AND(Table13[[#This Row],[Age]]&gt;=36,Table13[[#This Row],[Age]]&lt;=45),1,0)</f>
        <v>0</v>
      </c>
      <c r="AX920">
        <f>IF(AND(Table13[[#This Row],[Age]]&gt;=46,Table13[[#This Row],[Age]]&lt;=55),1,0)</f>
        <v>0</v>
      </c>
      <c r="AY920">
        <f>IF(AND(Table13[[#This Row],[Age]]&gt;=56,Table13[[#This Row],[Age]]&lt;=67),1,0)</f>
        <v>0</v>
      </c>
      <c r="AZ920" t="s">
        <v>25</v>
      </c>
      <c r="BA920">
        <f>IF(Table13[[#This Row],[Marital Status]]="Married",1,0)</f>
        <v>1</v>
      </c>
      <c r="BB920">
        <f>IF(Table13[[#This Row],[Marital Status]]="Single",1,0)</f>
        <v>0</v>
      </c>
      <c r="BC920" t="s">
        <v>27</v>
      </c>
      <c r="BD920">
        <f>IF(Table13[[#This Row],[gender]]="Male",1,0)</f>
        <v>1</v>
      </c>
      <c r="BE920">
        <f>IF(Table13[[#This Row],[gender]]="Female",1,0)</f>
        <v>0</v>
      </c>
      <c r="BF920" t="s">
        <v>19</v>
      </c>
      <c r="BG920">
        <f>IF(Table13[[#This Row],[Highest level of Education]]="Did not attend school",1,0)</f>
        <v>0</v>
      </c>
      <c r="BH920">
        <f>IF(Table13[[#This Row],[Highest level of Education]]="K12 completed",1,0)</f>
        <v>0</v>
      </c>
      <c r="BI920">
        <f>IF(Table13[[#This Row],[Highest level of Education]]="High School Completed",1,0)</f>
        <v>0</v>
      </c>
      <c r="BJ920">
        <f>IF(Table13[[#This Row],[Highest level of Education]]="Technical Diploma/Partially completed College",1,0)</f>
        <v>0</v>
      </c>
      <c r="BK920">
        <f>IF(Table13[[#This Row],[Highest level of Education]]="University/College Degree",1,0)</f>
        <v>1</v>
      </c>
      <c r="BL920">
        <f>IF(Table13[[#This Row],[Highest level of Education]]="Post-graduate education",1,0)</f>
        <v>0</v>
      </c>
      <c r="BM920">
        <v>3</v>
      </c>
      <c r="BN920">
        <v>1</v>
      </c>
      <c r="BO920">
        <v>3</v>
      </c>
      <c r="BP920">
        <f>IF(Table13[[#This Row],[Monthly_Income 1_5500 2_8000 3_11000 4_15000 5_20000 6_27000 7_35000 8_5000 9_51000 98_0]]=1,1,0)</f>
        <v>0</v>
      </c>
      <c r="BQ920">
        <f>IF(Table13[[#This Row],[Monthly_Income 1_5500 2_8000 3_11000 4_15000 5_20000 6_27000 7_35000 8_5000 9_51000 98_0]]=2,1,0)</f>
        <v>0</v>
      </c>
      <c r="BR920">
        <f>IF(Table13[[#This Row],[Monthly_Income 1_5500 2_8000 3_11000 4_15000 5_20000 6_27000 7_35000 8_5000 9_51000 98_0]]=3,1,0)</f>
        <v>1</v>
      </c>
      <c r="BS920">
        <f>IF(Table13[[#This Row],[Monthly_Income 1_5500 2_8000 3_11000 4_15000 5_20000 6_27000 7_35000 8_5000 9_51000 98_0]]=4,1,0)</f>
        <v>0</v>
      </c>
      <c r="BT920">
        <f>IF(Table13[[#This Row],[Monthly_Income 1_5500 2_8000 3_11000 4_15000 5_20000 6_27000 7_35000 8_5000 9_51000 98_0]]=5,1,0)</f>
        <v>0</v>
      </c>
      <c r="BU920">
        <f>IF(Table13[[#This Row],[Monthly_Income 1_5500 2_8000 3_11000 4_15000 5_20000 6_27000 7_35000 8_5000 9_51000 98_0]]=6,1,0)</f>
        <v>0</v>
      </c>
      <c r="BV920">
        <f>IF(Table13[[#This Row],[Monthly_Income 1_5500 2_8000 3_11000 4_15000 5_20000 6_27000 7_35000 8_5000 9_51000 98_0]]=7,1,0)</f>
        <v>0</v>
      </c>
      <c r="BW920">
        <f>IF(Table13[[#This Row],[Monthly_Income 1_5500 2_8000 3_11000 4_15000 5_20000 6_27000 7_35000 8_5000 9_51000 98_0]]=8,1,0)</f>
        <v>0</v>
      </c>
      <c r="BX920">
        <f>IF(Table13[[#This Row],[Monthly_Income 1_5500 2_8000 3_11000 4_15000 5_20000 6_27000 7_35000 8_5000 9_51000 98_0]]=9,1,0)</f>
        <v>0</v>
      </c>
      <c r="BY920">
        <f>IF(Table13[[#This Row],[Monthly_Income 1_5500 2_8000 3_11000 4_15000 5_20000 6_27000 7_35000 8_5000 9_51000 98_0]]=98,1,0)</f>
        <v>0</v>
      </c>
      <c r="BZ920">
        <v>6</v>
      </c>
      <c r="CA920">
        <f>IF(Table13[[#This Row],[Monthly_Household_Income]]=1,1,0)</f>
        <v>0</v>
      </c>
      <c r="CB920">
        <f>IF(Table13[[#This Row],[Monthly_Household_Income]]=2,1,0)</f>
        <v>0</v>
      </c>
      <c r="CC920">
        <f>IF(Table13[[#This Row],[Monthly_Household_Income]]=3,1,0)</f>
        <v>0</v>
      </c>
      <c r="CD920">
        <f>IF(Table13[[#This Row],[Monthly_Household_Income]]=4,1,0)</f>
        <v>0</v>
      </c>
      <c r="CE920">
        <f>IF(Table13[[#This Row],[Monthly_Household_Income]]=5,1,0)</f>
        <v>0</v>
      </c>
      <c r="CF920">
        <f>IF(Table13[[#This Row],[Monthly_Household_Income]]=6,1,0)</f>
        <v>1</v>
      </c>
      <c r="CG920">
        <f>IF(Table13[[#This Row],[Monthly_Household_Income]]=7,1,0)</f>
        <v>0</v>
      </c>
      <c r="CH920">
        <f>IF(Table13[[#This Row],[Monthly_Household_Income]]=8,1,0)</f>
        <v>0</v>
      </c>
      <c r="CI920">
        <f>IF(Table13[[#This Row],[Monthly_Household_Income]]=9,1,0)</f>
        <v>0</v>
      </c>
      <c r="CJ920">
        <f>IF(Table13[[#This Row],[Monthly_Household_Income]]=98,1,0)</f>
        <v>0</v>
      </c>
    </row>
    <row r="921" spans="1:88">
      <c r="A921">
        <v>3310</v>
      </c>
      <c r="B921" s="1">
        <v>43160</v>
      </c>
      <c r="C921" t="s">
        <v>33</v>
      </c>
      <c r="D921">
        <v>9</v>
      </c>
      <c r="E921">
        <v>8</v>
      </c>
      <c r="F921">
        <v>9</v>
      </c>
      <c r="G921">
        <v>9</v>
      </c>
      <c r="H921">
        <v>10</v>
      </c>
      <c r="I921">
        <v>8</v>
      </c>
      <c r="J921" t="s">
        <v>15</v>
      </c>
      <c r="K921">
        <v>10</v>
      </c>
      <c r="L921">
        <v>8</v>
      </c>
      <c r="M921">
        <v>9</v>
      </c>
      <c r="N921">
        <v>9</v>
      </c>
      <c r="O921">
        <v>10</v>
      </c>
      <c r="P921">
        <v>8</v>
      </c>
      <c r="Q921">
        <v>10</v>
      </c>
      <c r="R921">
        <v>9</v>
      </c>
      <c r="S921">
        <v>10</v>
      </c>
      <c r="T921">
        <v>8</v>
      </c>
      <c r="U921">
        <v>10</v>
      </c>
      <c r="V921">
        <v>9</v>
      </c>
      <c r="W921">
        <v>9</v>
      </c>
      <c r="X921">
        <v>10</v>
      </c>
      <c r="Y921">
        <v>8</v>
      </c>
      <c r="Z921">
        <v>10</v>
      </c>
      <c r="AA921">
        <v>9</v>
      </c>
      <c r="AB921">
        <v>9</v>
      </c>
      <c r="AC921">
        <v>1</v>
      </c>
      <c r="AD921">
        <f>IF(Table13[[#This Row],[payment]]=1,1,0)</f>
        <v>1</v>
      </c>
      <c r="AE921">
        <f>IF(Table13[[#This Row],[payment]]=2,1,0)</f>
        <v>0</v>
      </c>
      <c r="AF921">
        <f>IF(Table13[[#This Row],[payment]]=3,1,0)</f>
        <v>0</v>
      </c>
      <c r="AG921">
        <v>1</v>
      </c>
      <c r="AH921">
        <f>IF(Table13[[#This Row],[method_payment]]=1,1,0)</f>
        <v>1</v>
      </c>
      <c r="AI921">
        <f>IF(Table13[[#This Row],[method_payment]]=2,1,0)</f>
        <v>0</v>
      </c>
      <c r="AJ921">
        <f>IF(Table13[[#This Row],[method_payment]]=3,1,0)</f>
        <v>0</v>
      </c>
      <c r="AK921">
        <f>IF(Table13[[#This Row],[method_payment]]=5,1,0)</f>
        <v>0</v>
      </c>
      <c r="AL921">
        <f>IF(Table13[[#This Row],[method_payment]]=6,1,0)</f>
        <v>0</v>
      </c>
      <c r="AM921" t="s">
        <v>15</v>
      </c>
      <c r="AN921" t="s">
        <v>15</v>
      </c>
      <c r="AO921">
        <v>1</v>
      </c>
      <c r="AP921" s="2">
        <v>448.59</v>
      </c>
      <c r="AQ921" s="3">
        <f>IF(AND(Table13[[#This Row],[Average_amount_spent_per_visit_last_3_months]]&gt;=1,Table13[[#This Row],[Average_amount_spent_per_visit_last_3_months]]&lt;=999),1,0)</f>
        <v>1</v>
      </c>
      <c r="AR921" s="3">
        <f>IF(AND(Table13[[#This Row],[Average_amount_spent_per_visit_last_3_months]]&gt;=1000,Table13[[#This Row],[Average_amount_spent_per_visit_last_3_months]]&lt;=6700),1,0)</f>
        <v>0</v>
      </c>
      <c r="AS921">
        <v>3</v>
      </c>
      <c r="AT921">
        <v>48</v>
      </c>
      <c r="AU921">
        <f>IF(AND(Table13[[#This Row],[Age]]&gt;=18,Table13[[#This Row],[Age]]&lt;=25),1,0)</f>
        <v>0</v>
      </c>
      <c r="AV921">
        <f>IF(AND(Table13[[#This Row],[Age]]&gt;=26,Table13[[#This Row],[Age]]&lt;=35),1,0)</f>
        <v>0</v>
      </c>
      <c r="AW921">
        <f>IF(AND(Table13[[#This Row],[Age]]&gt;=36,Table13[[#This Row],[Age]]&lt;=45),1,0)</f>
        <v>0</v>
      </c>
      <c r="AX921">
        <f>IF(AND(Table13[[#This Row],[Age]]&gt;=46,Table13[[#This Row],[Age]]&lt;=55),1,0)</f>
        <v>1</v>
      </c>
      <c r="AY921">
        <f>IF(AND(Table13[[#This Row],[Age]]&gt;=56,Table13[[#This Row],[Age]]&lt;=67),1,0)</f>
        <v>0</v>
      </c>
      <c r="AZ921" t="s">
        <v>25</v>
      </c>
      <c r="BA921">
        <f>IF(Table13[[#This Row],[Marital Status]]="Married",1,0)</f>
        <v>1</v>
      </c>
      <c r="BB921">
        <f>IF(Table13[[#This Row],[Marital Status]]="Single",1,0)</f>
        <v>0</v>
      </c>
      <c r="BC921" t="s">
        <v>27</v>
      </c>
      <c r="BD921">
        <f>IF(Table13[[#This Row],[gender]]="Male",1,0)</f>
        <v>1</v>
      </c>
      <c r="BE921">
        <f>IF(Table13[[#This Row],[gender]]="Female",1,0)</f>
        <v>0</v>
      </c>
      <c r="BF921" t="s">
        <v>19</v>
      </c>
      <c r="BG921">
        <f>IF(Table13[[#This Row],[Highest level of Education]]="Did not attend school",1,0)</f>
        <v>0</v>
      </c>
      <c r="BH921">
        <f>IF(Table13[[#This Row],[Highest level of Education]]="K12 completed",1,0)</f>
        <v>0</v>
      </c>
      <c r="BI921">
        <f>IF(Table13[[#This Row],[Highest level of Education]]="High School Completed",1,0)</f>
        <v>0</v>
      </c>
      <c r="BJ921">
        <f>IF(Table13[[#This Row],[Highest level of Education]]="Technical Diploma/Partially completed College",1,0)</f>
        <v>0</v>
      </c>
      <c r="BK921">
        <f>IF(Table13[[#This Row],[Highest level of Education]]="University/College Degree",1,0)</f>
        <v>1</v>
      </c>
      <c r="BL921">
        <f>IF(Table13[[#This Row],[Highest level of Education]]="Post-graduate education",1,0)</f>
        <v>0</v>
      </c>
      <c r="BM921">
        <v>3</v>
      </c>
      <c r="BN921">
        <v>1</v>
      </c>
      <c r="BO921">
        <v>4</v>
      </c>
      <c r="BP921">
        <f>IF(Table13[[#This Row],[Monthly_Income 1_5500 2_8000 3_11000 4_15000 5_20000 6_27000 7_35000 8_5000 9_51000 98_0]]=1,1,0)</f>
        <v>0</v>
      </c>
      <c r="BQ921">
        <f>IF(Table13[[#This Row],[Monthly_Income 1_5500 2_8000 3_11000 4_15000 5_20000 6_27000 7_35000 8_5000 9_51000 98_0]]=2,1,0)</f>
        <v>0</v>
      </c>
      <c r="BR921">
        <f>IF(Table13[[#This Row],[Monthly_Income 1_5500 2_8000 3_11000 4_15000 5_20000 6_27000 7_35000 8_5000 9_51000 98_0]]=3,1,0)</f>
        <v>0</v>
      </c>
      <c r="BS921">
        <f>IF(Table13[[#This Row],[Monthly_Income 1_5500 2_8000 3_11000 4_15000 5_20000 6_27000 7_35000 8_5000 9_51000 98_0]]=4,1,0)</f>
        <v>1</v>
      </c>
      <c r="BT921">
        <f>IF(Table13[[#This Row],[Monthly_Income 1_5500 2_8000 3_11000 4_15000 5_20000 6_27000 7_35000 8_5000 9_51000 98_0]]=5,1,0)</f>
        <v>0</v>
      </c>
      <c r="BU921">
        <f>IF(Table13[[#This Row],[Monthly_Income 1_5500 2_8000 3_11000 4_15000 5_20000 6_27000 7_35000 8_5000 9_51000 98_0]]=6,1,0)</f>
        <v>0</v>
      </c>
      <c r="BV921">
        <f>IF(Table13[[#This Row],[Monthly_Income 1_5500 2_8000 3_11000 4_15000 5_20000 6_27000 7_35000 8_5000 9_51000 98_0]]=7,1,0)</f>
        <v>0</v>
      </c>
      <c r="BW921">
        <f>IF(Table13[[#This Row],[Monthly_Income 1_5500 2_8000 3_11000 4_15000 5_20000 6_27000 7_35000 8_5000 9_51000 98_0]]=8,1,0)</f>
        <v>0</v>
      </c>
      <c r="BX921">
        <f>IF(Table13[[#This Row],[Monthly_Income 1_5500 2_8000 3_11000 4_15000 5_20000 6_27000 7_35000 8_5000 9_51000 98_0]]=9,1,0)</f>
        <v>0</v>
      </c>
      <c r="BY921">
        <f>IF(Table13[[#This Row],[Monthly_Income 1_5500 2_8000 3_11000 4_15000 5_20000 6_27000 7_35000 8_5000 9_51000 98_0]]=98,1,0)</f>
        <v>0</v>
      </c>
      <c r="BZ921">
        <v>6</v>
      </c>
      <c r="CA921">
        <f>IF(Table13[[#This Row],[Monthly_Household_Income]]=1,1,0)</f>
        <v>0</v>
      </c>
      <c r="CB921">
        <f>IF(Table13[[#This Row],[Monthly_Household_Income]]=2,1,0)</f>
        <v>0</v>
      </c>
      <c r="CC921">
        <f>IF(Table13[[#This Row],[Monthly_Household_Income]]=3,1,0)</f>
        <v>0</v>
      </c>
      <c r="CD921">
        <f>IF(Table13[[#This Row],[Monthly_Household_Income]]=4,1,0)</f>
        <v>0</v>
      </c>
      <c r="CE921">
        <f>IF(Table13[[#This Row],[Monthly_Household_Income]]=5,1,0)</f>
        <v>0</v>
      </c>
      <c r="CF921">
        <f>IF(Table13[[#This Row],[Monthly_Household_Income]]=6,1,0)</f>
        <v>1</v>
      </c>
      <c r="CG921">
        <f>IF(Table13[[#This Row],[Monthly_Household_Income]]=7,1,0)</f>
        <v>0</v>
      </c>
      <c r="CH921">
        <f>IF(Table13[[#This Row],[Monthly_Household_Income]]=8,1,0)</f>
        <v>0</v>
      </c>
      <c r="CI921">
        <f>IF(Table13[[#This Row],[Monthly_Household_Income]]=9,1,0)</f>
        <v>0</v>
      </c>
      <c r="CJ921">
        <f>IF(Table13[[#This Row],[Monthly_Household_Income]]=98,1,0)</f>
        <v>0</v>
      </c>
    </row>
    <row r="922" spans="1:88">
      <c r="A922">
        <v>3315</v>
      </c>
      <c r="B922" s="1">
        <v>43223</v>
      </c>
      <c r="C922" t="s">
        <v>31</v>
      </c>
      <c r="D922">
        <v>7</v>
      </c>
      <c r="E922">
        <v>7</v>
      </c>
      <c r="F922">
        <v>8</v>
      </c>
      <c r="G922">
        <v>7</v>
      </c>
      <c r="H922">
        <v>6</v>
      </c>
      <c r="I922">
        <v>8</v>
      </c>
      <c r="J922" t="s">
        <v>15</v>
      </c>
      <c r="K922">
        <v>9</v>
      </c>
      <c r="L922">
        <v>8</v>
      </c>
      <c r="M922">
        <v>9</v>
      </c>
      <c r="N922">
        <v>8</v>
      </c>
      <c r="O922">
        <v>9</v>
      </c>
      <c r="P922">
        <v>6</v>
      </c>
      <c r="Q922">
        <v>8</v>
      </c>
      <c r="R922">
        <v>7</v>
      </c>
      <c r="S922">
        <v>7</v>
      </c>
      <c r="T922">
        <v>10</v>
      </c>
      <c r="U922">
        <v>9</v>
      </c>
      <c r="V922">
        <v>8</v>
      </c>
      <c r="W922">
        <v>7</v>
      </c>
      <c r="X922">
        <v>7</v>
      </c>
      <c r="Y922">
        <v>8</v>
      </c>
      <c r="Z922">
        <v>9</v>
      </c>
      <c r="AA922">
        <v>6</v>
      </c>
      <c r="AB922">
        <v>8</v>
      </c>
      <c r="AC922">
        <v>2</v>
      </c>
      <c r="AD922">
        <f>IF(Table13[[#This Row],[payment]]=1,1,0)</f>
        <v>0</v>
      </c>
      <c r="AE922">
        <f>IF(Table13[[#This Row],[payment]]=2,1,0)</f>
        <v>1</v>
      </c>
      <c r="AF922">
        <f>IF(Table13[[#This Row],[payment]]=3,1,0)</f>
        <v>0</v>
      </c>
      <c r="AG922">
        <v>5</v>
      </c>
      <c r="AH922">
        <f>IF(Table13[[#This Row],[method_payment]]=1,1,0)</f>
        <v>0</v>
      </c>
      <c r="AI922">
        <f>IF(Table13[[#This Row],[method_payment]]=2,1,0)</f>
        <v>0</v>
      </c>
      <c r="AJ922">
        <f>IF(Table13[[#This Row],[method_payment]]=3,1,0)</f>
        <v>0</v>
      </c>
      <c r="AK922">
        <f>IF(Table13[[#This Row],[method_payment]]=5,1,0)</f>
        <v>1</v>
      </c>
      <c r="AL922">
        <f>IF(Table13[[#This Row],[method_payment]]=6,1,0)</f>
        <v>0</v>
      </c>
      <c r="AM922" t="s">
        <v>16</v>
      </c>
      <c r="AN922" t="s">
        <v>16</v>
      </c>
      <c r="AO922">
        <v>1</v>
      </c>
      <c r="AP922" s="2">
        <v>300.52999999999997</v>
      </c>
      <c r="AQ922" s="3">
        <f>IF(AND(Table13[[#This Row],[Average_amount_spent_per_visit_last_3_months]]&gt;=1,Table13[[#This Row],[Average_amount_spent_per_visit_last_3_months]]&lt;=999),1,0)</f>
        <v>1</v>
      </c>
      <c r="AR922" s="3">
        <f>IF(AND(Table13[[#This Row],[Average_amount_spent_per_visit_last_3_months]]&gt;=1000,Table13[[#This Row],[Average_amount_spent_per_visit_last_3_months]]&lt;=6700),1,0)</f>
        <v>0</v>
      </c>
      <c r="AS922">
        <v>3</v>
      </c>
      <c r="AT922">
        <v>22</v>
      </c>
      <c r="AU922">
        <f>IF(AND(Table13[[#This Row],[Age]]&gt;=18,Table13[[#This Row],[Age]]&lt;=25),1,0)</f>
        <v>1</v>
      </c>
      <c r="AV922">
        <f>IF(AND(Table13[[#This Row],[Age]]&gt;=26,Table13[[#This Row],[Age]]&lt;=35),1,0)</f>
        <v>0</v>
      </c>
      <c r="AW922">
        <f>IF(AND(Table13[[#This Row],[Age]]&gt;=36,Table13[[#This Row],[Age]]&lt;=45),1,0)</f>
        <v>0</v>
      </c>
      <c r="AX922">
        <f>IF(AND(Table13[[#This Row],[Age]]&gt;=46,Table13[[#This Row],[Age]]&lt;=55),1,0)</f>
        <v>0</v>
      </c>
      <c r="AY922">
        <f>IF(AND(Table13[[#This Row],[Age]]&gt;=56,Table13[[#This Row],[Age]]&lt;=67),1,0)</f>
        <v>0</v>
      </c>
      <c r="AZ922" t="s">
        <v>24</v>
      </c>
      <c r="BA922">
        <f>IF(Table13[[#This Row],[Marital Status]]="Married",1,0)</f>
        <v>0</v>
      </c>
      <c r="BB922">
        <f>IF(Table13[[#This Row],[Marital Status]]="Single",1,0)</f>
        <v>1</v>
      </c>
      <c r="BC922" t="s">
        <v>28</v>
      </c>
      <c r="BD922">
        <f>IF(Table13[[#This Row],[gender]]="Male",1,0)</f>
        <v>0</v>
      </c>
      <c r="BE922">
        <f>IF(Table13[[#This Row],[gender]]="Female",1,0)</f>
        <v>1</v>
      </c>
      <c r="BF922" t="s">
        <v>23</v>
      </c>
      <c r="BG922">
        <f>IF(Table13[[#This Row],[Highest level of Education]]="Did not attend school",1,0)</f>
        <v>0</v>
      </c>
      <c r="BH922">
        <f>IF(Table13[[#This Row],[Highest level of Education]]="K12 completed",1,0)</f>
        <v>0</v>
      </c>
      <c r="BI922">
        <f>IF(Table13[[#This Row],[Highest level of Education]]="High School Completed",1,0)</f>
        <v>0</v>
      </c>
      <c r="BJ922">
        <f>IF(Table13[[#This Row],[Highest level of Education]]="Technical Diploma/Partially completed College",1,0)</f>
        <v>1</v>
      </c>
      <c r="BK922">
        <f>IF(Table13[[#This Row],[Highest level of Education]]="University/College Degree",1,0)</f>
        <v>0</v>
      </c>
      <c r="BL922">
        <f>IF(Table13[[#This Row],[Highest level of Education]]="Post-graduate education",1,0)</f>
        <v>0</v>
      </c>
      <c r="BM922">
        <v>0</v>
      </c>
      <c r="BN922">
        <v>5</v>
      </c>
      <c r="BO922" t="s">
        <v>1</v>
      </c>
      <c r="BP922">
        <f>IF(Table13[[#This Row],[Monthly_Income 1_5500 2_8000 3_11000 4_15000 5_20000 6_27000 7_35000 8_5000 9_51000 98_0]]=1,1,0)</f>
        <v>0</v>
      </c>
      <c r="BQ922">
        <f>IF(Table13[[#This Row],[Monthly_Income 1_5500 2_8000 3_11000 4_15000 5_20000 6_27000 7_35000 8_5000 9_51000 98_0]]=2,1,0)</f>
        <v>0</v>
      </c>
      <c r="BR922">
        <f>IF(Table13[[#This Row],[Monthly_Income 1_5500 2_8000 3_11000 4_15000 5_20000 6_27000 7_35000 8_5000 9_51000 98_0]]=3,1,0)</f>
        <v>0</v>
      </c>
      <c r="BS922">
        <f>IF(Table13[[#This Row],[Monthly_Income 1_5500 2_8000 3_11000 4_15000 5_20000 6_27000 7_35000 8_5000 9_51000 98_0]]=4,1,0)</f>
        <v>0</v>
      </c>
      <c r="BT922">
        <f>IF(Table13[[#This Row],[Monthly_Income 1_5500 2_8000 3_11000 4_15000 5_20000 6_27000 7_35000 8_5000 9_51000 98_0]]=5,1,0)</f>
        <v>0</v>
      </c>
      <c r="BU922">
        <f>IF(Table13[[#This Row],[Monthly_Income 1_5500 2_8000 3_11000 4_15000 5_20000 6_27000 7_35000 8_5000 9_51000 98_0]]=6,1,0)</f>
        <v>0</v>
      </c>
      <c r="BV922">
        <f>IF(Table13[[#This Row],[Monthly_Income 1_5500 2_8000 3_11000 4_15000 5_20000 6_27000 7_35000 8_5000 9_51000 98_0]]=7,1,0)</f>
        <v>0</v>
      </c>
      <c r="BW922">
        <f>IF(Table13[[#This Row],[Monthly_Income 1_5500 2_8000 3_11000 4_15000 5_20000 6_27000 7_35000 8_5000 9_51000 98_0]]=8,1,0)</f>
        <v>0</v>
      </c>
      <c r="BX922">
        <f>IF(Table13[[#This Row],[Monthly_Income 1_5500 2_8000 3_11000 4_15000 5_20000 6_27000 7_35000 8_5000 9_51000 98_0]]=9,1,0)</f>
        <v>0</v>
      </c>
      <c r="BY922">
        <f>IF(Table13[[#This Row],[Monthly_Income 1_5500 2_8000 3_11000 4_15000 5_20000 6_27000 7_35000 8_5000 9_51000 98_0]]=98,1,0)</f>
        <v>0</v>
      </c>
      <c r="BZ922">
        <v>97</v>
      </c>
      <c r="CA922">
        <f>IF(Table13[[#This Row],[Monthly_Household_Income]]=1,1,0)</f>
        <v>0</v>
      </c>
      <c r="CB922">
        <f>IF(Table13[[#This Row],[Monthly_Household_Income]]=2,1,0)</f>
        <v>0</v>
      </c>
      <c r="CC922">
        <f>IF(Table13[[#This Row],[Monthly_Household_Income]]=3,1,0)</f>
        <v>0</v>
      </c>
      <c r="CD922">
        <f>IF(Table13[[#This Row],[Monthly_Household_Income]]=4,1,0)</f>
        <v>0</v>
      </c>
      <c r="CE922">
        <f>IF(Table13[[#This Row],[Monthly_Household_Income]]=5,1,0)</f>
        <v>0</v>
      </c>
      <c r="CF922">
        <f>IF(Table13[[#This Row],[Monthly_Household_Income]]=6,1,0)</f>
        <v>0</v>
      </c>
      <c r="CG922">
        <f>IF(Table13[[#This Row],[Monthly_Household_Income]]=7,1,0)</f>
        <v>0</v>
      </c>
      <c r="CH922">
        <f>IF(Table13[[#This Row],[Monthly_Household_Income]]=8,1,0)</f>
        <v>0</v>
      </c>
      <c r="CI922">
        <f>IF(Table13[[#This Row],[Monthly_Household_Income]]=9,1,0)</f>
        <v>0</v>
      </c>
      <c r="CJ922">
        <f>IF(Table13[[#This Row],[Monthly_Household_Income]]=98,1,0)</f>
        <v>0</v>
      </c>
    </row>
    <row r="923" spans="1:88">
      <c r="A923">
        <v>3318</v>
      </c>
      <c r="B923" s="1">
        <v>42970</v>
      </c>
      <c r="C923" t="s">
        <v>33</v>
      </c>
      <c r="D923">
        <v>9</v>
      </c>
      <c r="E923">
        <v>9</v>
      </c>
      <c r="F923">
        <v>9</v>
      </c>
      <c r="G923">
        <v>9</v>
      </c>
      <c r="H923">
        <v>9</v>
      </c>
      <c r="I923">
        <v>9</v>
      </c>
      <c r="J923" t="s">
        <v>15</v>
      </c>
      <c r="K923">
        <v>8</v>
      </c>
      <c r="L923">
        <v>10</v>
      </c>
      <c r="M923">
        <v>9</v>
      </c>
      <c r="N923">
        <v>9</v>
      </c>
      <c r="O923">
        <v>10</v>
      </c>
      <c r="P923">
        <v>8</v>
      </c>
      <c r="Q923">
        <v>8</v>
      </c>
      <c r="R923">
        <v>10</v>
      </c>
      <c r="S923">
        <v>9</v>
      </c>
      <c r="T923">
        <v>9</v>
      </c>
      <c r="U923">
        <v>10</v>
      </c>
      <c r="V923">
        <v>8</v>
      </c>
      <c r="W923">
        <v>10</v>
      </c>
      <c r="X923">
        <v>9</v>
      </c>
      <c r="Y923">
        <v>9</v>
      </c>
      <c r="Z923">
        <v>8</v>
      </c>
      <c r="AA923">
        <v>10</v>
      </c>
      <c r="AB923">
        <v>9</v>
      </c>
      <c r="AC923">
        <v>1</v>
      </c>
      <c r="AD923">
        <f>IF(Table13[[#This Row],[payment]]=1,1,0)</f>
        <v>1</v>
      </c>
      <c r="AE923">
        <f>IF(Table13[[#This Row],[payment]]=2,1,0)</f>
        <v>0</v>
      </c>
      <c r="AF923">
        <f>IF(Table13[[#This Row],[payment]]=3,1,0)</f>
        <v>0</v>
      </c>
      <c r="AG923">
        <v>1</v>
      </c>
      <c r="AH923">
        <f>IF(Table13[[#This Row],[method_payment]]=1,1,0)</f>
        <v>1</v>
      </c>
      <c r="AI923">
        <f>IF(Table13[[#This Row],[method_payment]]=2,1,0)</f>
        <v>0</v>
      </c>
      <c r="AJ923">
        <f>IF(Table13[[#This Row],[method_payment]]=3,1,0)</f>
        <v>0</v>
      </c>
      <c r="AK923">
        <f>IF(Table13[[#This Row],[method_payment]]=5,1,0)</f>
        <v>0</v>
      </c>
      <c r="AL923">
        <f>IF(Table13[[#This Row],[method_payment]]=6,1,0)</f>
        <v>0</v>
      </c>
      <c r="AM923" t="s">
        <v>15</v>
      </c>
      <c r="AN923" t="s">
        <v>16</v>
      </c>
      <c r="AO923">
        <v>6</v>
      </c>
      <c r="AP923" s="2">
        <v>200.06</v>
      </c>
      <c r="AQ923" s="3">
        <f>IF(AND(Table13[[#This Row],[Average_amount_spent_per_visit_last_3_months]]&gt;=1,Table13[[#This Row],[Average_amount_spent_per_visit_last_3_months]]&lt;=999),1,0)</f>
        <v>1</v>
      </c>
      <c r="AR923" s="3">
        <f>IF(AND(Table13[[#This Row],[Average_amount_spent_per_visit_last_3_months]]&gt;=1000,Table13[[#This Row],[Average_amount_spent_per_visit_last_3_months]]&lt;=6700),1,0)</f>
        <v>0</v>
      </c>
      <c r="AS923">
        <v>1</v>
      </c>
      <c r="AT923">
        <v>33</v>
      </c>
      <c r="AU923">
        <f>IF(AND(Table13[[#This Row],[Age]]&gt;=18,Table13[[#This Row],[Age]]&lt;=25),1,0)</f>
        <v>0</v>
      </c>
      <c r="AV923">
        <f>IF(AND(Table13[[#This Row],[Age]]&gt;=26,Table13[[#This Row],[Age]]&lt;=35),1,0)</f>
        <v>1</v>
      </c>
      <c r="AW923">
        <f>IF(AND(Table13[[#This Row],[Age]]&gt;=36,Table13[[#This Row],[Age]]&lt;=45),1,0)</f>
        <v>0</v>
      </c>
      <c r="AX923">
        <f>IF(AND(Table13[[#This Row],[Age]]&gt;=46,Table13[[#This Row],[Age]]&lt;=55),1,0)</f>
        <v>0</v>
      </c>
      <c r="AY923">
        <f>IF(AND(Table13[[#This Row],[Age]]&gt;=56,Table13[[#This Row],[Age]]&lt;=67),1,0)</f>
        <v>0</v>
      </c>
      <c r="AZ923" t="s">
        <v>24</v>
      </c>
      <c r="BA923">
        <f>IF(Table13[[#This Row],[Marital Status]]="Married",1,0)</f>
        <v>0</v>
      </c>
      <c r="BB923">
        <f>IF(Table13[[#This Row],[Marital Status]]="Single",1,0)</f>
        <v>1</v>
      </c>
      <c r="BC923" t="s">
        <v>28</v>
      </c>
      <c r="BD923">
        <f>IF(Table13[[#This Row],[gender]]="Male",1,0)</f>
        <v>0</v>
      </c>
      <c r="BE923">
        <f>IF(Table13[[#This Row],[gender]]="Female",1,0)</f>
        <v>1</v>
      </c>
      <c r="BF923" t="s">
        <v>19</v>
      </c>
      <c r="BG923">
        <f>IF(Table13[[#This Row],[Highest level of Education]]="Did not attend school",1,0)</f>
        <v>0</v>
      </c>
      <c r="BH923">
        <f>IF(Table13[[#This Row],[Highest level of Education]]="K12 completed",1,0)</f>
        <v>0</v>
      </c>
      <c r="BI923">
        <f>IF(Table13[[#This Row],[Highest level of Education]]="High School Completed",1,0)</f>
        <v>0</v>
      </c>
      <c r="BJ923">
        <f>IF(Table13[[#This Row],[Highest level of Education]]="Technical Diploma/Partially completed College",1,0)</f>
        <v>0</v>
      </c>
      <c r="BK923">
        <f>IF(Table13[[#This Row],[Highest level of Education]]="University/College Degree",1,0)</f>
        <v>1</v>
      </c>
      <c r="BL923">
        <f>IF(Table13[[#This Row],[Highest level of Education]]="Post-graduate education",1,0)</f>
        <v>0</v>
      </c>
      <c r="BM923">
        <v>0</v>
      </c>
      <c r="BN923">
        <v>1</v>
      </c>
      <c r="BO923">
        <v>5</v>
      </c>
      <c r="BP923">
        <f>IF(Table13[[#This Row],[Monthly_Income 1_5500 2_8000 3_11000 4_15000 5_20000 6_27000 7_35000 8_5000 9_51000 98_0]]=1,1,0)</f>
        <v>0</v>
      </c>
      <c r="BQ923">
        <f>IF(Table13[[#This Row],[Monthly_Income 1_5500 2_8000 3_11000 4_15000 5_20000 6_27000 7_35000 8_5000 9_51000 98_0]]=2,1,0)</f>
        <v>0</v>
      </c>
      <c r="BR923">
        <f>IF(Table13[[#This Row],[Monthly_Income 1_5500 2_8000 3_11000 4_15000 5_20000 6_27000 7_35000 8_5000 9_51000 98_0]]=3,1,0)</f>
        <v>0</v>
      </c>
      <c r="BS923">
        <f>IF(Table13[[#This Row],[Monthly_Income 1_5500 2_8000 3_11000 4_15000 5_20000 6_27000 7_35000 8_5000 9_51000 98_0]]=4,1,0)</f>
        <v>0</v>
      </c>
      <c r="BT923">
        <f>IF(Table13[[#This Row],[Monthly_Income 1_5500 2_8000 3_11000 4_15000 5_20000 6_27000 7_35000 8_5000 9_51000 98_0]]=5,1,0)</f>
        <v>1</v>
      </c>
      <c r="BU923">
        <f>IF(Table13[[#This Row],[Monthly_Income 1_5500 2_8000 3_11000 4_15000 5_20000 6_27000 7_35000 8_5000 9_51000 98_0]]=6,1,0)</f>
        <v>0</v>
      </c>
      <c r="BV923">
        <f>IF(Table13[[#This Row],[Monthly_Income 1_5500 2_8000 3_11000 4_15000 5_20000 6_27000 7_35000 8_5000 9_51000 98_0]]=7,1,0)</f>
        <v>0</v>
      </c>
      <c r="BW923">
        <f>IF(Table13[[#This Row],[Monthly_Income 1_5500 2_8000 3_11000 4_15000 5_20000 6_27000 7_35000 8_5000 9_51000 98_0]]=8,1,0)</f>
        <v>0</v>
      </c>
      <c r="BX923">
        <f>IF(Table13[[#This Row],[Monthly_Income 1_5500 2_8000 3_11000 4_15000 5_20000 6_27000 7_35000 8_5000 9_51000 98_0]]=9,1,0)</f>
        <v>0</v>
      </c>
      <c r="BY923">
        <f>IF(Table13[[#This Row],[Monthly_Income 1_5500 2_8000 3_11000 4_15000 5_20000 6_27000 7_35000 8_5000 9_51000 98_0]]=98,1,0)</f>
        <v>0</v>
      </c>
      <c r="BZ923">
        <v>7</v>
      </c>
      <c r="CA923">
        <f>IF(Table13[[#This Row],[Monthly_Household_Income]]=1,1,0)</f>
        <v>0</v>
      </c>
      <c r="CB923">
        <f>IF(Table13[[#This Row],[Monthly_Household_Income]]=2,1,0)</f>
        <v>0</v>
      </c>
      <c r="CC923">
        <f>IF(Table13[[#This Row],[Monthly_Household_Income]]=3,1,0)</f>
        <v>0</v>
      </c>
      <c r="CD923">
        <f>IF(Table13[[#This Row],[Monthly_Household_Income]]=4,1,0)</f>
        <v>0</v>
      </c>
      <c r="CE923">
        <f>IF(Table13[[#This Row],[Monthly_Household_Income]]=5,1,0)</f>
        <v>0</v>
      </c>
      <c r="CF923">
        <f>IF(Table13[[#This Row],[Monthly_Household_Income]]=6,1,0)</f>
        <v>0</v>
      </c>
      <c r="CG923">
        <f>IF(Table13[[#This Row],[Monthly_Household_Income]]=7,1,0)</f>
        <v>1</v>
      </c>
      <c r="CH923">
        <f>IF(Table13[[#This Row],[Monthly_Household_Income]]=8,1,0)</f>
        <v>0</v>
      </c>
      <c r="CI923">
        <f>IF(Table13[[#This Row],[Monthly_Household_Income]]=9,1,0)</f>
        <v>0</v>
      </c>
      <c r="CJ923">
        <f>IF(Table13[[#This Row],[Monthly_Household_Income]]=98,1,0)</f>
        <v>0</v>
      </c>
    </row>
    <row r="924" spans="1:88">
      <c r="A924">
        <v>3324</v>
      </c>
      <c r="B924" s="1">
        <v>42967</v>
      </c>
      <c r="C924" t="s">
        <v>33</v>
      </c>
      <c r="D924">
        <v>9</v>
      </c>
      <c r="E924">
        <v>8</v>
      </c>
      <c r="F924">
        <v>7</v>
      </c>
      <c r="G924">
        <v>8</v>
      </c>
      <c r="H924">
        <v>7</v>
      </c>
      <c r="I924">
        <v>9</v>
      </c>
      <c r="J924" t="s">
        <v>16</v>
      </c>
      <c r="K924">
        <v>9</v>
      </c>
      <c r="L924">
        <v>8</v>
      </c>
      <c r="M924">
        <v>8</v>
      </c>
      <c r="N924">
        <v>7</v>
      </c>
      <c r="O924">
        <v>7</v>
      </c>
      <c r="P924">
        <v>8</v>
      </c>
      <c r="Q924">
        <v>7</v>
      </c>
      <c r="R924">
        <v>8</v>
      </c>
      <c r="S924">
        <v>9</v>
      </c>
      <c r="T924">
        <v>8</v>
      </c>
      <c r="U924">
        <v>7</v>
      </c>
      <c r="V924">
        <v>7</v>
      </c>
      <c r="W924">
        <v>0</v>
      </c>
      <c r="X924">
        <v>0</v>
      </c>
      <c r="Y924">
        <v>7</v>
      </c>
      <c r="Z924">
        <v>9</v>
      </c>
      <c r="AA924">
        <v>9</v>
      </c>
      <c r="AB924">
        <v>9</v>
      </c>
      <c r="AC924">
        <v>1</v>
      </c>
      <c r="AD924">
        <f>IF(Table13[[#This Row],[payment]]=1,1,0)</f>
        <v>1</v>
      </c>
      <c r="AE924">
        <f>IF(Table13[[#This Row],[payment]]=2,1,0)</f>
        <v>0</v>
      </c>
      <c r="AF924">
        <f>IF(Table13[[#This Row],[payment]]=3,1,0)</f>
        <v>0</v>
      </c>
      <c r="AG924">
        <v>2</v>
      </c>
      <c r="AH924">
        <f>IF(Table13[[#This Row],[method_payment]]=1,1,0)</f>
        <v>0</v>
      </c>
      <c r="AI924">
        <f>IF(Table13[[#This Row],[method_payment]]=2,1,0)</f>
        <v>1</v>
      </c>
      <c r="AJ924">
        <f>IF(Table13[[#This Row],[method_payment]]=3,1,0)</f>
        <v>0</v>
      </c>
      <c r="AK924">
        <f>IF(Table13[[#This Row],[method_payment]]=5,1,0)</f>
        <v>0</v>
      </c>
      <c r="AL924">
        <f>IF(Table13[[#This Row],[method_payment]]=6,1,0)</f>
        <v>0</v>
      </c>
      <c r="AM924" t="s">
        <v>16</v>
      </c>
      <c r="AN924" t="s">
        <v>15</v>
      </c>
      <c r="AO924">
        <v>1</v>
      </c>
      <c r="AP924" s="2">
        <v>693.48</v>
      </c>
      <c r="AQ924" s="3">
        <f>IF(AND(Table13[[#This Row],[Average_amount_spent_per_visit_last_3_months]]&gt;=1,Table13[[#This Row],[Average_amount_spent_per_visit_last_3_months]]&lt;=999),1,0)</f>
        <v>1</v>
      </c>
      <c r="AR924" s="3">
        <f>IF(AND(Table13[[#This Row],[Average_amount_spent_per_visit_last_3_months]]&gt;=1000,Table13[[#This Row],[Average_amount_spent_per_visit_last_3_months]]&lt;=6700),1,0)</f>
        <v>0</v>
      </c>
      <c r="AS924">
        <v>2</v>
      </c>
      <c r="AT924">
        <v>31</v>
      </c>
      <c r="AU924">
        <f>IF(AND(Table13[[#This Row],[Age]]&gt;=18,Table13[[#This Row],[Age]]&lt;=25),1,0)</f>
        <v>0</v>
      </c>
      <c r="AV924">
        <f>IF(AND(Table13[[#This Row],[Age]]&gt;=26,Table13[[#This Row],[Age]]&lt;=35),1,0)</f>
        <v>1</v>
      </c>
      <c r="AW924">
        <f>IF(AND(Table13[[#This Row],[Age]]&gt;=36,Table13[[#This Row],[Age]]&lt;=45),1,0)</f>
        <v>0</v>
      </c>
      <c r="AX924">
        <f>IF(AND(Table13[[#This Row],[Age]]&gt;=46,Table13[[#This Row],[Age]]&lt;=55),1,0)</f>
        <v>0</v>
      </c>
      <c r="AY924">
        <f>IF(AND(Table13[[#This Row],[Age]]&gt;=56,Table13[[#This Row],[Age]]&lt;=67),1,0)</f>
        <v>0</v>
      </c>
      <c r="AZ924" t="s">
        <v>24</v>
      </c>
      <c r="BA924">
        <f>IF(Table13[[#This Row],[Marital Status]]="Married",1,0)</f>
        <v>0</v>
      </c>
      <c r="BB924">
        <f>IF(Table13[[#This Row],[Marital Status]]="Single",1,0)</f>
        <v>1</v>
      </c>
      <c r="BC924" t="s">
        <v>28</v>
      </c>
      <c r="BD924">
        <f>IF(Table13[[#This Row],[gender]]="Male",1,0)</f>
        <v>0</v>
      </c>
      <c r="BE924">
        <f>IF(Table13[[#This Row],[gender]]="Female",1,0)</f>
        <v>1</v>
      </c>
      <c r="BF924" t="s">
        <v>19</v>
      </c>
      <c r="BG924">
        <f>IF(Table13[[#This Row],[Highest level of Education]]="Did not attend school",1,0)</f>
        <v>0</v>
      </c>
      <c r="BH924">
        <f>IF(Table13[[#This Row],[Highest level of Education]]="K12 completed",1,0)</f>
        <v>0</v>
      </c>
      <c r="BI924">
        <f>IF(Table13[[#This Row],[Highest level of Education]]="High School Completed",1,0)</f>
        <v>0</v>
      </c>
      <c r="BJ924">
        <f>IF(Table13[[#This Row],[Highest level of Education]]="Technical Diploma/Partially completed College",1,0)</f>
        <v>0</v>
      </c>
      <c r="BK924">
        <f>IF(Table13[[#This Row],[Highest level of Education]]="University/College Degree",1,0)</f>
        <v>1</v>
      </c>
      <c r="BL924">
        <f>IF(Table13[[#This Row],[Highest level of Education]]="Post-graduate education",1,0)</f>
        <v>0</v>
      </c>
      <c r="BM924">
        <v>0</v>
      </c>
      <c r="BN924">
        <v>1</v>
      </c>
      <c r="BO924">
        <v>3</v>
      </c>
      <c r="BP924">
        <f>IF(Table13[[#This Row],[Monthly_Income 1_5500 2_8000 3_11000 4_15000 5_20000 6_27000 7_35000 8_5000 9_51000 98_0]]=1,1,0)</f>
        <v>0</v>
      </c>
      <c r="BQ924">
        <f>IF(Table13[[#This Row],[Monthly_Income 1_5500 2_8000 3_11000 4_15000 5_20000 6_27000 7_35000 8_5000 9_51000 98_0]]=2,1,0)</f>
        <v>0</v>
      </c>
      <c r="BR924">
        <f>IF(Table13[[#This Row],[Monthly_Income 1_5500 2_8000 3_11000 4_15000 5_20000 6_27000 7_35000 8_5000 9_51000 98_0]]=3,1,0)</f>
        <v>1</v>
      </c>
      <c r="BS924">
        <f>IF(Table13[[#This Row],[Monthly_Income 1_5500 2_8000 3_11000 4_15000 5_20000 6_27000 7_35000 8_5000 9_51000 98_0]]=4,1,0)</f>
        <v>0</v>
      </c>
      <c r="BT924">
        <f>IF(Table13[[#This Row],[Monthly_Income 1_5500 2_8000 3_11000 4_15000 5_20000 6_27000 7_35000 8_5000 9_51000 98_0]]=5,1,0)</f>
        <v>0</v>
      </c>
      <c r="BU924">
        <f>IF(Table13[[#This Row],[Monthly_Income 1_5500 2_8000 3_11000 4_15000 5_20000 6_27000 7_35000 8_5000 9_51000 98_0]]=6,1,0)</f>
        <v>0</v>
      </c>
      <c r="BV924">
        <f>IF(Table13[[#This Row],[Monthly_Income 1_5500 2_8000 3_11000 4_15000 5_20000 6_27000 7_35000 8_5000 9_51000 98_0]]=7,1,0)</f>
        <v>0</v>
      </c>
      <c r="BW924">
        <f>IF(Table13[[#This Row],[Monthly_Income 1_5500 2_8000 3_11000 4_15000 5_20000 6_27000 7_35000 8_5000 9_51000 98_0]]=8,1,0)</f>
        <v>0</v>
      </c>
      <c r="BX924">
        <f>IF(Table13[[#This Row],[Monthly_Income 1_5500 2_8000 3_11000 4_15000 5_20000 6_27000 7_35000 8_5000 9_51000 98_0]]=9,1,0)</f>
        <v>0</v>
      </c>
      <c r="BY924">
        <f>IF(Table13[[#This Row],[Monthly_Income 1_5500 2_8000 3_11000 4_15000 5_20000 6_27000 7_35000 8_5000 9_51000 98_0]]=98,1,0)</f>
        <v>0</v>
      </c>
      <c r="BZ924">
        <v>6</v>
      </c>
      <c r="CA924">
        <f>IF(Table13[[#This Row],[Monthly_Household_Income]]=1,1,0)</f>
        <v>0</v>
      </c>
      <c r="CB924">
        <f>IF(Table13[[#This Row],[Monthly_Household_Income]]=2,1,0)</f>
        <v>0</v>
      </c>
      <c r="CC924">
        <f>IF(Table13[[#This Row],[Monthly_Household_Income]]=3,1,0)</f>
        <v>0</v>
      </c>
      <c r="CD924">
        <f>IF(Table13[[#This Row],[Monthly_Household_Income]]=4,1,0)</f>
        <v>0</v>
      </c>
      <c r="CE924">
        <f>IF(Table13[[#This Row],[Monthly_Household_Income]]=5,1,0)</f>
        <v>0</v>
      </c>
      <c r="CF924">
        <f>IF(Table13[[#This Row],[Monthly_Household_Income]]=6,1,0)</f>
        <v>1</v>
      </c>
      <c r="CG924">
        <f>IF(Table13[[#This Row],[Monthly_Household_Income]]=7,1,0)</f>
        <v>0</v>
      </c>
      <c r="CH924">
        <f>IF(Table13[[#This Row],[Monthly_Household_Income]]=8,1,0)</f>
        <v>0</v>
      </c>
      <c r="CI924">
        <f>IF(Table13[[#This Row],[Monthly_Household_Income]]=9,1,0)</f>
        <v>0</v>
      </c>
      <c r="CJ924">
        <f>IF(Table13[[#This Row],[Monthly_Household_Income]]=98,1,0)</f>
        <v>0</v>
      </c>
    </row>
    <row r="925" spans="1:88">
      <c r="A925">
        <v>3325</v>
      </c>
      <c r="B925" s="1">
        <v>43099</v>
      </c>
      <c r="C925" t="s">
        <v>31</v>
      </c>
      <c r="D925">
        <v>9</v>
      </c>
      <c r="E925">
        <v>8</v>
      </c>
      <c r="F925">
        <v>9</v>
      </c>
      <c r="G925">
        <v>9</v>
      </c>
      <c r="H925">
        <v>10</v>
      </c>
      <c r="I925">
        <v>8</v>
      </c>
      <c r="J925" t="s">
        <v>15</v>
      </c>
      <c r="K925">
        <v>8</v>
      </c>
      <c r="L925">
        <v>10</v>
      </c>
      <c r="M925">
        <v>9</v>
      </c>
      <c r="N925">
        <v>9</v>
      </c>
      <c r="O925">
        <v>10</v>
      </c>
      <c r="P925">
        <v>8</v>
      </c>
      <c r="Q925">
        <v>9</v>
      </c>
      <c r="R925">
        <v>10</v>
      </c>
      <c r="S925">
        <v>9</v>
      </c>
      <c r="T925">
        <v>9</v>
      </c>
      <c r="U925">
        <v>8</v>
      </c>
      <c r="V925">
        <v>8</v>
      </c>
      <c r="W925">
        <v>10</v>
      </c>
      <c r="X925">
        <v>8</v>
      </c>
      <c r="Y925">
        <v>9</v>
      </c>
      <c r="Z925">
        <v>9</v>
      </c>
      <c r="AA925">
        <v>8</v>
      </c>
      <c r="AB925">
        <v>9</v>
      </c>
      <c r="AC925">
        <v>1</v>
      </c>
      <c r="AD925">
        <f>IF(Table13[[#This Row],[payment]]=1,1,0)</f>
        <v>1</v>
      </c>
      <c r="AE925">
        <f>IF(Table13[[#This Row],[payment]]=2,1,0)</f>
        <v>0</v>
      </c>
      <c r="AF925">
        <f>IF(Table13[[#This Row],[payment]]=3,1,0)</f>
        <v>0</v>
      </c>
      <c r="AG925">
        <v>5</v>
      </c>
      <c r="AH925">
        <f>IF(Table13[[#This Row],[method_payment]]=1,1,0)</f>
        <v>0</v>
      </c>
      <c r="AI925">
        <f>IF(Table13[[#This Row],[method_payment]]=2,1,0)</f>
        <v>0</v>
      </c>
      <c r="AJ925">
        <f>IF(Table13[[#This Row],[method_payment]]=3,1,0)</f>
        <v>0</v>
      </c>
      <c r="AK925">
        <f>IF(Table13[[#This Row],[method_payment]]=5,1,0)</f>
        <v>1</v>
      </c>
      <c r="AL925">
        <f>IF(Table13[[#This Row],[method_payment]]=6,1,0)</f>
        <v>0</v>
      </c>
      <c r="AM925" t="s">
        <v>16</v>
      </c>
      <c r="AN925" t="s">
        <v>16</v>
      </c>
      <c r="AO925">
        <v>3</v>
      </c>
      <c r="AP925" s="2">
        <v>271.62</v>
      </c>
      <c r="AQ925" s="3">
        <f>IF(AND(Table13[[#This Row],[Average_amount_spent_per_visit_last_3_months]]&gt;=1,Table13[[#This Row],[Average_amount_spent_per_visit_last_3_months]]&lt;=999),1,0)</f>
        <v>1</v>
      </c>
      <c r="AR925" s="3">
        <f>IF(AND(Table13[[#This Row],[Average_amount_spent_per_visit_last_3_months]]&gt;=1000,Table13[[#This Row],[Average_amount_spent_per_visit_last_3_months]]&lt;=6700),1,0)</f>
        <v>0</v>
      </c>
      <c r="AS925">
        <v>3</v>
      </c>
      <c r="AT925">
        <v>41</v>
      </c>
      <c r="AU925">
        <f>IF(AND(Table13[[#This Row],[Age]]&gt;=18,Table13[[#This Row],[Age]]&lt;=25),1,0)</f>
        <v>0</v>
      </c>
      <c r="AV925">
        <f>IF(AND(Table13[[#This Row],[Age]]&gt;=26,Table13[[#This Row],[Age]]&lt;=35),1,0)</f>
        <v>0</v>
      </c>
      <c r="AW925">
        <f>IF(AND(Table13[[#This Row],[Age]]&gt;=36,Table13[[#This Row],[Age]]&lt;=45),1,0)</f>
        <v>1</v>
      </c>
      <c r="AX925">
        <f>IF(AND(Table13[[#This Row],[Age]]&gt;=46,Table13[[#This Row],[Age]]&lt;=55),1,0)</f>
        <v>0</v>
      </c>
      <c r="AY925">
        <f>IF(AND(Table13[[#This Row],[Age]]&gt;=56,Table13[[#This Row],[Age]]&lt;=67),1,0)</f>
        <v>0</v>
      </c>
      <c r="AZ925" t="s">
        <v>24</v>
      </c>
      <c r="BA925">
        <f>IF(Table13[[#This Row],[Marital Status]]="Married",1,0)</f>
        <v>0</v>
      </c>
      <c r="BB925">
        <f>IF(Table13[[#This Row],[Marital Status]]="Single",1,0)</f>
        <v>1</v>
      </c>
      <c r="BC925" t="s">
        <v>28</v>
      </c>
      <c r="BD925">
        <f>IF(Table13[[#This Row],[gender]]="Male",1,0)</f>
        <v>0</v>
      </c>
      <c r="BE925">
        <f>IF(Table13[[#This Row],[gender]]="Female",1,0)</f>
        <v>1</v>
      </c>
      <c r="BF925" t="s">
        <v>22</v>
      </c>
      <c r="BG925">
        <f>IF(Table13[[#This Row],[Highest level of Education]]="Did not attend school",1,0)</f>
        <v>0</v>
      </c>
      <c r="BH925">
        <f>IF(Table13[[#This Row],[Highest level of Education]]="K12 completed",1,0)</f>
        <v>1</v>
      </c>
      <c r="BI925">
        <f>IF(Table13[[#This Row],[Highest level of Education]]="High School Completed",1,0)</f>
        <v>0</v>
      </c>
      <c r="BJ925">
        <f>IF(Table13[[#This Row],[Highest level of Education]]="Technical Diploma/Partially completed College",1,0)</f>
        <v>0</v>
      </c>
      <c r="BK925">
        <f>IF(Table13[[#This Row],[Highest level of Education]]="University/College Degree",1,0)</f>
        <v>0</v>
      </c>
      <c r="BL925">
        <f>IF(Table13[[#This Row],[Highest level of Education]]="Post-graduate education",1,0)</f>
        <v>0</v>
      </c>
      <c r="BM925">
        <v>0</v>
      </c>
      <c r="BN925">
        <v>1</v>
      </c>
      <c r="BO925">
        <v>2</v>
      </c>
      <c r="BP925">
        <f>IF(Table13[[#This Row],[Monthly_Income 1_5500 2_8000 3_11000 4_15000 5_20000 6_27000 7_35000 8_5000 9_51000 98_0]]=1,1,0)</f>
        <v>0</v>
      </c>
      <c r="BQ925">
        <f>IF(Table13[[#This Row],[Monthly_Income 1_5500 2_8000 3_11000 4_15000 5_20000 6_27000 7_35000 8_5000 9_51000 98_0]]=2,1,0)</f>
        <v>1</v>
      </c>
      <c r="BR925">
        <f>IF(Table13[[#This Row],[Monthly_Income 1_5500 2_8000 3_11000 4_15000 5_20000 6_27000 7_35000 8_5000 9_51000 98_0]]=3,1,0)</f>
        <v>0</v>
      </c>
      <c r="BS925">
        <f>IF(Table13[[#This Row],[Monthly_Income 1_5500 2_8000 3_11000 4_15000 5_20000 6_27000 7_35000 8_5000 9_51000 98_0]]=4,1,0)</f>
        <v>0</v>
      </c>
      <c r="BT925">
        <f>IF(Table13[[#This Row],[Monthly_Income 1_5500 2_8000 3_11000 4_15000 5_20000 6_27000 7_35000 8_5000 9_51000 98_0]]=5,1,0)</f>
        <v>0</v>
      </c>
      <c r="BU925">
        <f>IF(Table13[[#This Row],[Monthly_Income 1_5500 2_8000 3_11000 4_15000 5_20000 6_27000 7_35000 8_5000 9_51000 98_0]]=6,1,0)</f>
        <v>0</v>
      </c>
      <c r="BV925">
        <f>IF(Table13[[#This Row],[Monthly_Income 1_5500 2_8000 3_11000 4_15000 5_20000 6_27000 7_35000 8_5000 9_51000 98_0]]=7,1,0)</f>
        <v>0</v>
      </c>
      <c r="BW925">
        <f>IF(Table13[[#This Row],[Monthly_Income 1_5500 2_8000 3_11000 4_15000 5_20000 6_27000 7_35000 8_5000 9_51000 98_0]]=8,1,0)</f>
        <v>0</v>
      </c>
      <c r="BX925">
        <f>IF(Table13[[#This Row],[Monthly_Income 1_5500 2_8000 3_11000 4_15000 5_20000 6_27000 7_35000 8_5000 9_51000 98_0]]=9,1,0)</f>
        <v>0</v>
      </c>
      <c r="BY925">
        <f>IF(Table13[[#This Row],[Monthly_Income 1_5500 2_8000 3_11000 4_15000 5_20000 6_27000 7_35000 8_5000 9_51000 98_0]]=98,1,0)</f>
        <v>0</v>
      </c>
      <c r="BZ925">
        <v>5</v>
      </c>
      <c r="CA925">
        <f>IF(Table13[[#This Row],[Monthly_Household_Income]]=1,1,0)</f>
        <v>0</v>
      </c>
      <c r="CB925">
        <f>IF(Table13[[#This Row],[Monthly_Household_Income]]=2,1,0)</f>
        <v>0</v>
      </c>
      <c r="CC925">
        <f>IF(Table13[[#This Row],[Monthly_Household_Income]]=3,1,0)</f>
        <v>0</v>
      </c>
      <c r="CD925">
        <f>IF(Table13[[#This Row],[Monthly_Household_Income]]=4,1,0)</f>
        <v>0</v>
      </c>
      <c r="CE925">
        <f>IF(Table13[[#This Row],[Monthly_Household_Income]]=5,1,0)</f>
        <v>1</v>
      </c>
      <c r="CF925">
        <f>IF(Table13[[#This Row],[Monthly_Household_Income]]=6,1,0)</f>
        <v>0</v>
      </c>
      <c r="CG925">
        <f>IF(Table13[[#This Row],[Monthly_Household_Income]]=7,1,0)</f>
        <v>0</v>
      </c>
      <c r="CH925">
        <f>IF(Table13[[#This Row],[Monthly_Household_Income]]=8,1,0)</f>
        <v>0</v>
      </c>
      <c r="CI925">
        <f>IF(Table13[[#This Row],[Monthly_Household_Income]]=9,1,0)</f>
        <v>0</v>
      </c>
      <c r="CJ925">
        <f>IF(Table13[[#This Row],[Monthly_Household_Income]]=98,1,0)</f>
        <v>0</v>
      </c>
    </row>
    <row r="926" spans="1:88">
      <c r="A926">
        <v>3326</v>
      </c>
      <c r="B926" s="1">
        <v>43003</v>
      </c>
      <c r="C926" t="s">
        <v>32</v>
      </c>
      <c r="D926">
        <v>5</v>
      </c>
      <c r="E926">
        <v>5</v>
      </c>
      <c r="F926">
        <v>4</v>
      </c>
      <c r="G926">
        <v>3</v>
      </c>
      <c r="H926">
        <v>2</v>
      </c>
      <c r="I926">
        <v>3</v>
      </c>
      <c r="J926" t="s">
        <v>15</v>
      </c>
      <c r="K926">
        <v>7</v>
      </c>
      <c r="L926">
        <v>6</v>
      </c>
      <c r="M926">
        <v>5</v>
      </c>
      <c r="N926">
        <v>3</v>
      </c>
      <c r="O926">
        <v>4</v>
      </c>
      <c r="P926">
        <v>5</v>
      </c>
      <c r="Q926">
        <v>6</v>
      </c>
      <c r="R926">
        <v>6</v>
      </c>
      <c r="S926">
        <v>7</v>
      </c>
      <c r="T926">
        <v>7</v>
      </c>
      <c r="U926">
        <v>6</v>
      </c>
      <c r="V926">
        <v>2</v>
      </c>
      <c r="W926">
        <v>3</v>
      </c>
      <c r="X926">
        <v>4</v>
      </c>
      <c r="Y926">
        <v>5</v>
      </c>
      <c r="Z926">
        <v>6</v>
      </c>
      <c r="AA926">
        <v>3</v>
      </c>
      <c r="AB926">
        <v>2</v>
      </c>
      <c r="AC926">
        <v>1</v>
      </c>
      <c r="AD926">
        <f>IF(Table13[[#This Row],[payment]]=1,1,0)</f>
        <v>1</v>
      </c>
      <c r="AE926">
        <f>IF(Table13[[#This Row],[payment]]=2,1,0)</f>
        <v>0</v>
      </c>
      <c r="AF926">
        <f>IF(Table13[[#This Row],[payment]]=3,1,0)</f>
        <v>0</v>
      </c>
      <c r="AG926">
        <v>1</v>
      </c>
      <c r="AH926">
        <f>IF(Table13[[#This Row],[method_payment]]=1,1,0)</f>
        <v>1</v>
      </c>
      <c r="AI926">
        <f>IF(Table13[[#This Row],[method_payment]]=2,1,0)</f>
        <v>0</v>
      </c>
      <c r="AJ926">
        <f>IF(Table13[[#This Row],[method_payment]]=3,1,0)</f>
        <v>0</v>
      </c>
      <c r="AK926">
        <f>IF(Table13[[#This Row],[method_payment]]=5,1,0)</f>
        <v>0</v>
      </c>
      <c r="AL926">
        <f>IF(Table13[[#This Row],[method_payment]]=6,1,0)</f>
        <v>0</v>
      </c>
      <c r="AM926" t="s">
        <v>16</v>
      </c>
      <c r="AN926" t="s">
        <v>15</v>
      </c>
      <c r="AO926">
        <v>1</v>
      </c>
      <c r="AP926" s="2">
        <v>149.07</v>
      </c>
      <c r="AQ926" s="3">
        <f>IF(AND(Table13[[#This Row],[Average_amount_spent_per_visit_last_3_months]]&gt;=1,Table13[[#This Row],[Average_amount_spent_per_visit_last_3_months]]&lt;=999),1,0)</f>
        <v>1</v>
      </c>
      <c r="AR926" s="3">
        <f>IF(AND(Table13[[#This Row],[Average_amount_spent_per_visit_last_3_months]]&gt;=1000,Table13[[#This Row],[Average_amount_spent_per_visit_last_3_months]]&lt;=6700),1,0)</f>
        <v>0</v>
      </c>
      <c r="AS926">
        <v>2</v>
      </c>
      <c r="AT926">
        <v>30</v>
      </c>
      <c r="AU926">
        <f>IF(AND(Table13[[#This Row],[Age]]&gt;=18,Table13[[#This Row],[Age]]&lt;=25),1,0)</f>
        <v>0</v>
      </c>
      <c r="AV926">
        <f>IF(AND(Table13[[#This Row],[Age]]&gt;=26,Table13[[#This Row],[Age]]&lt;=35),1,0)</f>
        <v>1</v>
      </c>
      <c r="AW926">
        <f>IF(AND(Table13[[#This Row],[Age]]&gt;=36,Table13[[#This Row],[Age]]&lt;=45),1,0)</f>
        <v>0</v>
      </c>
      <c r="AX926">
        <f>IF(AND(Table13[[#This Row],[Age]]&gt;=46,Table13[[#This Row],[Age]]&lt;=55),1,0)</f>
        <v>0</v>
      </c>
      <c r="AY926">
        <f>IF(AND(Table13[[#This Row],[Age]]&gt;=56,Table13[[#This Row],[Age]]&lt;=67),1,0)</f>
        <v>0</v>
      </c>
      <c r="AZ926" t="s">
        <v>25</v>
      </c>
      <c r="BA926">
        <f>IF(Table13[[#This Row],[Marital Status]]="Married",1,0)</f>
        <v>1</v>
      </c>
      <c r="BB926">
        <f>IF(Table13[[#This Row],[Marital Status]]="Single",1,0)</f>
        <v>0</v>
      </c>
      <c r="BC926" t="s">
        <v>28</v>
      </c>
      <c r="BD926">
        <f>IF(Table13[[#This Row],[gender]]="Male",1,0)</f>
        <v>0</v>
      </c>
      <c r="BE926">
        <f>IF(Table13[[#This Row],[gender]]="Female",1,0)</f>
        <v>1</v>
      </c>
      <c r="BF926" t="s">
        <v>19</v>
      </c>
      <c r="BG926">
        <f>IF(Table13[[#This Row],[Highest level of Education]]="Did not attend school",1,0)</f>
        <v>0</v>
      </c>
      <c r="BH926">
        <f>IF(Table13[[#This Row],[Highest level of Education]]="K12 completed",1,0)</f>
        <v>0</v>
      </c>
      <c r="BI926">
        <f>IF(Table13[[#This Row],[Highest level of Education]]="High School Completed",1,0)</f>
        <v>0</v>
      </c>
      <c r="BJ926">
        <f>IF(Table13[[#This Row],[Highest level of Education]]="Technical Diploma/Partially completed College",1,0)</f>
        <v>0</v>
      </c>
      <c r="BK926">
        <f>IF(Table13[[#This Row],[Highest level of Education]]="University/College Degree",1,0)</f>
        <v>1</v>
      </c>
      <c r="BL926">
        <f>IF(Table13[[#This Row],[Highest level of Education]]="Post-graduate education",1,0)</f>
        <v>0</v>
      </c>
      <c r="BM926">
        <v>1</v>
      </c>
      <c r="BN926">
        <v>1</v>
      </c>
      <c r="BO926">
        <v>5</v>
      </c>
      <c r="BP926">
        <f>IF(Table13[[#This Row],[Monthly_Income 1_5500 2_8000 3_11000 4_15000 5_20000 6_27000 7_35000 8_5000 9_51000 98_0]]=1,1,0)</f>
        <v>0</v>
      </c>
      <c r="BQ926">
        <f>IF(Table13[[#This Row],[Monthly_Income 1_5500 2_8000 3_11000 4_15000 5_20000 6_27000 7_35000 8_5000 9_51000 98_0]]=2,1,0)</f>
        <v>0</v>
      </c>
      <c r="BR926">
        <f>IF(Table13[[#This Row],[Monthly_Income 1_5500 2_8000 3_11000 4_15000 5_20000 6_27000 7_35000 8_5000 9_51000 98_0]]=3,1,0)</f>
        <v>0</v>
      </c>
      <c r="BS926">
        <f>IF(Table13[[#This Row],[Monthly_Income 1_5500 2_8000 3_11000 4_15000 5_20000 6_27000 7_35000 8_5000 9_51000 98_0]]=4,1,0)</f>
        <v>0</v>
      </c>
      <c r="BT926">
        <f>IF(Table13[[#This Row],[Monthly_Income 1_5500 2_8000 3_11000 4_15000 5_20000 6_27000 7_35000 8_5000 9_51000 98_0]]=5,1,0)</f>
        <v>1</v>
      </c>
      <c r="BU926">
        <f>IF(Table13[[#This Row],[Monthly_Income 1_5500 2_8000 3_11000 4_15000 5_20000 6_27000 7_35000 8_5000 9_51000 98_0]]=6,1,0)</f>
        <v>0</v>
      </c>
      <c r="BV926">
        <f>IF(Table13[[#This Row],[Monthly_Income 1_5500 2_8000 3_11000 4_15000 5_20000 6_27000 7_35000 8_5000 9_51000 98_0]]=7,1,0)</f>
        <v>0</v>
      </c>
      <c r="BW926">
        <f>IF(Table13[[#This Row],[Monthly_Income 1_5500 2_8000 3_11000 4_15000 5_20000 6_27000 7_35000 8_5000 9_51000 98_0]]=8,1,0)</f>
        <v>0</v>
      </c>
      <c r="BX926">
        <f>IF(Table13[[#This Row],[Monthly_Income 1_5500 2_8000 3_11000 4_15000 5_20000 6_27000 7_35000 8_5000 9_51000 98_0]]=9,1,0)</f>
        <v>0</v>
      </c>
      <c r="BY926">
        <f>IF(Table13[[#This Row],[Monthly_Income 1_5500 2_8000 3_11000 4_15000 5_20000 6_27000 7_35000 8_5000 9_51000 98_0]]=98,1,0)</f>
        <v>0</v>
      </c>
      <c r="BZ926">
        <v>7</v>
      </c>
      <c r="CA926">
        <f>IF(Table13[[#This Row],[Monthly_Household_Income]]=1,1,0)</f>
        <v>0</v>
      </c>
      <c r="CB926">
        <f>IF(Table13[[#This Row],[Monthly_Household_Income]]=2,1,0)</f>
        <v>0</v>
      </c>
      <c r="CC926">
        <f>IF(Table13[[#This Row],[Monthly_Household_Income]]=3,1,0)</f>
        <v>0</v>
      </c>
      <c r="CD926">
        <f>IF(Table13[[#This Row],[Monthly_Household_Income]]=4,1,0)</f>
        <v>0</v>
      </c>
      <c r="CE926">
        <f>IF(Table13[[#This Row],[Monthly_Household_Income]]=5,1,0)</f>
        <v>0</v>
      </c>
      <c r="CF926">
        <f>IF(Table13[[#This Row],[Monthly_Household_Income]]=6,1,0)</f>
        <v>0</v>
      </c>
      <c r="CG926">
        <f>IF(Table13[[#This Row],[Monthly_Household_Income]]=7,1,0)</f>
        <v>1</v>
      </c>
      <c r="CH926">
        <f>IF(Table13[[#This Row],[Monthly_Household_Income]]=8,1,0)</f>
        <v>0</v>
      </c>
      <c r="CI926">
        <f>IF(Table13[[#This Row],[Monthly_Household_Income]]=9,1,0)</f>
        <v>0</v>
      </c>
      <c r="CJ926">
        <f>IF(Table13[[#This Row],[Monthly_Household_Income]]=98,1,0)</f>
        <v>0</v>
      </c>
    </row>
    <row r="927" spans="1:88">
      <c r="A927">
        <v>3331</v>
      </c>
      <c r="B927" s="1">
        <v>42977</v>
      </c>
      <c r="C927" t="s">
        <v>29</v>
      </c>
      <c r="D927">
        <v>8</v>
      </c>
      <c r="E927">
        <v>8</v>
      </c>
      <c r="F927">
        <v>7</v>
      </c>
      <c r="G927">
        <v>8</v>
      </c>
      <c r="H927">
        <v>9</v>
      </c>
      <c r="I927">
        <v>8</v>
      </c>
      <c r="J927" t="s">
        <v>15</v>
      </c>
      <c r="K927">
        <v>8</v>
      </c>
      <c r="L927">
        <v>7</v>
      </c>
      <c r="M927">
        <v>8</v>
      </c>
      <c r="N927">
        <v>7</v>
      </c>
      <c r="O927">
        <v>8</v>
      </c>
      <c r="P927">
        <v>7</v>
      </c>
      <c r="Q927">
        <v>9</v>
      </c>
      <c r="R927">
        <v>8</v>
      </c>
      <c r="S927">
        <v>9</v>
      </c>
      <c r="T927">
        <v>8</v>
      </c>
      <c r="U927">
        <v>8</v>
      </c>
      <c r="V927">
        <v>9</v>
      </c>
      <c r="W927">
        <v>9</v>
      </c>
      <c r="X927">
        <v>8</v>
      </c>
      <c r="Y927">
        <v>9</v>
      </c>
      <c r="Z927">
        <v>9</v>
      </c>
      <c r="AA927">
        <v>7</v>
      </c>
      <c r="AB927">
        <v>8</v>
      </c>
      <c r="AC927">
        <v>1</v>
      </c>
      <c r="AD927">
        <f>IF(Table13[[#This Row],[payment]]=1,1,0)</f>
        <v>1</v>
      </c>
      <c r="AE927">
        <f>IF(Table13[[#This Row],[payment]]=2,1,0)</f>
        <v>0</v>
      </c>
      <c r="AF927">
        <f>IF(Table13[[#This Row],[payment]]=3,1,0)</f>
        <v>0</v>
      </c>
      <c r="AG927">
        <v>6</v>
      </c>
      <c r="AH927">
        <f>IF(Table13[[#This Row],[method_payment]]=1,1,0)</f>
        <v>0</v>
      </c>
      <c r="AI927">
        <f>IF(Table13[[#This Row],[method_payment]]=2,1,0)</f>
        <v>0</v>
      </c>
      <c r="AJ927">
        <f>IF(Table13[[#This Row],[method_payment]]=3,1,0)</f>
        <v>0</v>
      </c>
      <c r="AK927">
        <f>IF(Table13[[#This Row],[method_payment]]=5,1,0)</f>
        <v>0</v>
      </c>
      <c r="AL927">
        <f>IF(Table13[[#This Row],[method_payment]]=6,1,0)</f>
        <v>1</v>
      </c>
      <c r="AM927" t="s">
        <v>15</v>
      </c>
      <c r="AN927" t="s">
        <v>15</v>
      </c>
      <c r="AO927">
        <v>4</v>
      </c>
      <c r="AP927" s="2">
        <v>510.23</v>
      </c>
      <c r="AQ927" s="3">
        <f>IF(AND(Table13[[#This Row],[Average_amount_spent_per_visit_last_3_months]]&gt;=1,Table13[[#This Row],[Average_amount_spent_per_visit_last_3_months]]&lt;=999),1,0)</f>
        <v>1</v>
      </c>
      <c r="AR927" s="3">
        <f>IF(AND(Table13[[#This Row],[Average_amount_spent_per_visit_last_3_months]]&gt;=1000,Table13[[#This Row],[Average_amount_spent_per_visit_last_3_months]]&lt;=6700),1,0)</f>
        <v>0</v>
      </c>
      <c r="AS927">
        <v>3</v>
      </c>
      <c r="AT927">
        <v>31</v>
      </c>
      <c r="AU927">
        <f>IF(AND(Table13[[#This Row],[Age]]&gt;=18,Table13[[#This Row],[Age]]&lt;=25),1,0)</f>
        <v>0</v>
      </c>
      <c r="AV927">
        <f>IF(AND(Table13[[#This Row],[Age]]&gt;=26,Table13[[#This Row],[Age]]&lt;=35),1,0)</f>
        <v>1</v>
      </c>
      <c r="AW927">
        <f>IF(AND(Table13[[#This Row],[Age]]&gt;=36,Table13[[#This Row],[Age]]&lt;=45),1,0)</f>
        <v>0</v>
      </c>
      <c r="AX927">
        <f>IF(AND(Table13[[#This Row],[Age]]&gt;=46,Table13[[#This Row],[Age]]&lt;=55),1,0)</f>
        <v>0</v>
      </c>
      <c r="AY927">
        <f>IF(AND(Table13[[#This Row],[Age]]&gt;=56,Table13[[#This Row],[Age]]&lt;=67),1,0)</f>
        <v>0</v>
      </c>
      <c r="AZ927" t="s">
        <v>24</v>
      </c>
      <c r="BA927">
        <f>IF(Table13[[#This Row],[Marital Status]]="Married",1,0)</f>
        <v>0</v>
      </c>
      <c r="BB927">
        <f>IF(Table13[[#This Row],[Marital Status]]="Single",1,0)</f>
        <v>1</v>
      </c>
      <c r="BC927" t="s">
        <v>27</v>
      </c>
      <c r="BD927">
        <f>IF(Table13[[#This Row],[gender]]="Male",1,0)</f>
        <v>1</v>
      </c>
      <c r="BE927">
        <f>IF(Table13[[#This Row],[gender]]="Female",1,0)</f>
        <v>0</v>
      </c>
      <c r="BF927" t="s">
        <v>19</v>
      </c>
      <c r="BG927">
        <f>IF(Table13[[#This Row],[Highest level of Education]]="Did not attend school",1,0)</f>
        <v>0</v>
      </c>
      <c r="BH927">
        <f>IF(Table13[[#This Row],[Highest level of Education]]="K12 completed",1,0)</f>
        <v>0</v>
      </c>
      <c r="BI927">
        <f>IF(Table13[[#This Row],[Highest level of Education]]="High School Completed",1,0)</f>
        <v>0</v>
      </c>
      <c r="BJ927">
        <f>IF(Table13[[#This Row],[Highest level of Education]]="Technical Diploma/Partially completed College",1,0)</f>
        <v>0</v>
      </c>
      <c r="BK927">
        <f>IF(Table13[[#This Row],[Highest level of Education]]="University/College Degree",1,0)</f>
        <v>1</v>
      </c>
      <c r="BL927">
        <f>IF(Table13[[#This Row],[Highest level of Education]]="Post-graduate education",1,0)</f>
        <v>0</v>
      </c>
      <c r="BM927">
        <v>0</v>
      </c>
      <c r="BN927">
        <v>1</v>
      </c>
      <c r="BO927">
        <v>5</v>
      </c>
      <c r="BP927">
        <f>IF(Table13[[#This Row],[Monthly_Income 1_5500 2_8000 3_11000 4_15000 5_20000 6_27000 7_35000 8_5000 9_51000 98_0]]=1,1,0)</f>
        <v>0</v>
      </c>
      <c r="BQ927">
        <f>IF(Table13[[#This Row],[Monthly_Income 1_5500 2_8000 3_11000 4_15000 5_20000 6_27000 7_35000 8_5000 9_51000 98_0]]=2,1,0)</f>
        <v>0</v>
      </c>
      <c r="BR927">
        <f>IF(Table13[[#This Row],[Monthly_Income 1_5500 2_8000 3_11000 4_15000 5_20000 6_27000 7_35000 8_5000 9_51000 98_0]]=3,1,0)</f>
        <v>0</v>
      </c>
      <c r="BS927">
        <f>IF(Table13[[#This Row],[Monthly_Income 1_5500 2_8000 3_11000 4_15000 5_20000 6_27000 7_35000 8_5000 9_51000 98_0]]=4,1,0)</f>
        <v>0</v>
      </c>
      <c r="BT927">
        <f>IF(Table13[[#This Row],[Monthly_Income 1_5500 2_8000 3_11000 4_15000 5_20000 6_27000 7_35000 8_5000 9_51000 98_0]]=5,1,0)</f>
        <v>1</v>
      </c>
      <c r="BU927">
        <f>IF(Table13[[#This Row],[Monthly_Income 1_5500 2_8000 3_11000 4_15000 5_20000 6_27000 7_35000 8_5000 9_51000 98_0]]=6,1,0)</f>
        <v>0</v>
      </c>
      <c r="BV927">
        <f>IF(Table13[[#This Row],[Monthly_Income 1_5500 2_8000 3_11000 4_15000 5_20000 6_27000 7_35000 8_5000 9_51000 98_0]]=7,1,0)</f>
        <v>0</v>
      </c>
      <c r="BW927">
        <f>IF(Table13[[#This Row],[Monthly_Income 1_5500 2_8000 3_11000 4_15000 5_20000 6_27000 7_35000 8_5000 9_51000 98_0]]=8,1,0)</f>
        <v>0</v>
      </c>
      <c r="BX927">
        <f>IF(Table13[[#This Row],[Monthly_Income 1_5500 2_8000 3_11000 4_15000 5_20000 6_27000 7_35000 8_5000 9_51000 98_0]]=9,1,0)</f>
        <v>0</v>
      </c>
      <c r="BY927">
        <f>IF(Table13[[#This Row],[Monthly_Income 1_5500 2_8000 3_11000 4_15000 5_20000 6_27000 7_35000 8_5000 9_51000 98_0]]=98,1,0)</f>
        <v>0</v>
      </c>
      <c r="BZ927">
        <v>8</v>
      </c>
      <c r="CA927">
        <f>IF(Table13[[#This Row],[Monthly_Household_Income]]=1,1,0)</f>
        <v>0</v>
      </c>
      <c r="CB927">
        <f>IF(Table13[[#This Row],[Monthly_Household_Income]]=2,1,0)</f>
        <v>0</v>
      </c>
      <c r="CC927">
        <f>IF(Table13[[#This Row],[Monthly_Household_Income]]=3,1,0)</f>
        <v>0</v>
      </c>
      <c r="CD927">
        <f>IF(Table13[[#This Row],[Monthly_Household_Income]]=4,1,0)</f>
        <v>0</v>
      </c>
      <c r="CE927">
        <f>IF(Table13[[#This Row],[Monthly_Household_Income]]=5,1,0)</f>
        <v>0</v>
      </c>
      <c r="CF927">
        <f>IF(Table13[[#This Row],[Monthly_Household_Income]]=6,1,0)</f>
        <v>0</v>
      </c>
      <c r="CG927">
        <f>IF(Table13[[#This Row],[Monthly_Household_Income]]=7,1,0)</f>
        <v>0</v>
      </c>
      <c r="CH927">
        <f>IF(Table13[[#This Row],[Monthly_Household_Income]]=8,1,0)</f>
        <v>1</v>
      </c>
      <c r="CI927">
        <f>IF(Table13[[#This Row],[Monthly_Household_Income]]=9,1,0)</f>
        <v>0</v>
      </c>
      <c r="CJ927">
        <f>IF(Table13[[#This Row],[Monthly_Household_Income]]=98,1,0)</f>
        <v>0</v>
      </c>
    </row>
    <row r="928" spans="1:88">
      <c r="A928">
        <v>3344</v>
      </c>
      <c r="B928" s="1">
        <v>43019</v>
      </c>
      <c r="C928" t="s">
        <v>39</v>
      </c>
      <c r="D928">
        <v>9</v>
      </c>
      <c r="E928">
        <v>7</v>
      </c>
      <c r="F928">
        <v>7</v>
      </c>
      <c r="G928">
        <v>7</v>
      </c>
      <c r="H928">
        <v>6</v>
      </c>
      <c r="I928">
        <v>8</v>
      </c>
      <c r="J928" t="s">
        <v>15</v>
      </c>
      <c r="K928">
        <v>6</v>
      </c>
      <c r="L928">
        <v>7</v>
      </c>
      <c r="M928">
        <v>9</v>
      </c>
      <c r="N928">
        <v>9</v>
      </c>
      <c r="O928">
        <v>8</v>
      </c>
      <c r="P928">
        <v>10</v>
      </c>
      <c r="Q928">
        <v>9</v>
      </c>
      <c r="R928">
        <v>7</v>
      </c>
      <c r="S928">
        <v>7</v>
      </c>
      <c r="T928">
        <v>7</v>
      </c>
      <c r="U928">
        <v>6</v>
      </c>
      <c r="V928">
        <v>8</v>
      </c>
      <c r="W928">
        <v>9</v>
      </c>
      <c r="X928">
        <v>6</v>
      </c>
      <c r="Y928">
        <v>8</v>
      </c>
      <c r="Z928">
        <v>9</v>
      </c>
      <c r="AA928">
        <v>7</v>
      </c>
      <c r="AB928">
        <v>8</v>
      </c>
      <c r="AC928">
        <v>2</v>
      </c>
      <c r="AD928">
        <f>IF(Table13[[#This Row],[payment]]=1,1,0)</f>
        <v>0</v>
      </c>
      <c r="AE928">
        <f>IF(Table13[[#This Row],[payment]]=2,1,0)</f>
        <v>1</v>
      </c>
      <c r="AF928">
        <f>IF(Table13[[#This Row],[payment]]=3,1,0)</f>
        <v>0</v>
      </c>
      <c r="AG928">
        <v>2</v>
      </c>
      <c r="AH928">
        <f>IF(Table13[[#This Row],[method_payment]]=1,1,0)</f>
        <v>0</v>
      </c>
      <c r="AI928">
        <f>IF(Table13[[#This Row],[method_payment]]=2,1,0)</f>
        <v>1</v>
      </c>
      <c r="AJ928">
        <f>IF(Table13[[#This Row],[method_payment]]=3,1,0)</f>
        <v>0</v>
      </c>
      <c r="AK928">
        <f>IF(Table13[[#This Row],[method_payment]]=5,1,0)</f>
        <v>0</v>
      </c>
      <c r="AL928">
        <f>IF(Table13[[#This Row],[method_payment]]=6,1,0)</f>
        <v>0</v>
      </c>
      <c r="AM928" t="s">
        <v>15</v>
      </c>
      <c r="AN928" t="s">
        <v>16</v>
      </c>
      <c r="AO928">
        <v>2</v>
      </c>
      <c r="AP928" s="2">
        <v>120.41</v>
      </c>
      <c r="AQ928" s="3">
        <f>IF(AND(Table13[[#This Row],[Average_amount_spent_per_visit_last_3_months]]&gt;=1,Table13[[#This Row],[Average_amount_spent_per_visit_last_3_months]]&lt;=999),1,0)</f>
        <v>1</v>
      </c>
      <c r="AR928" s="3">
        <f>IF(AND(Table13[[#This Row],[Average_amount_spent_per_visit_last_3_months]]&gt;=1000,Table13[[#This Row],[Average_amount_spent_per_visit_last_3_months]]&lt;=6700),1,0)</f>
        <v>0</v>
      </c>
      <c r="AS928">
        <v>2</v>
      </c>
      <c r="AT928">
        <v>24</v>
      </c>
      <c r="AU928">
        <f>IF(AND(Table13[[#This Row],[Age]]&gt;=18,Table13[[#This Row],[Age]]&lt;=25),1,0)</f>
        <v>1</v>
      </c>
      <c r="AV928">
        <f>IF(AND(Table13[[#This Row],[Age]]&gt;=26,Table13[[#This Row],[Age]]&lt;=35),1,0)</f>
        <v>0</v>
      </c>
      <c r="AW928">
        <f>IF(AND(Table13[[#This Row],[Age]]&gt;=36,Table13[[#This Row],[Age]]&lt;=45),1,0)</f>
        <v>0</v>
      </c>
      <c r="AX928">
        <f>IF(AND(Table13[[#This Row],[Age]]&gt;=46,Table13[[#This Row],[Age]]&lt;=55),1,0)</f>
        <v>0</v>
      </c>
      <c r="AY928">
        <f>IF(AND(Table13[[#This Row],[Age]]&gt;=56,Table13[[#This Row],[Age]]&lt;=67),1,0)</f>
        <v>0</v>
      </c>
      <c r="AZ928" t="s">
        <v>24</v>
      </c>
      <c r="BA928">
        <f>IF(Table13[[#This Row],[Marital Status]]="Married",1,0)</f>
        <v>0</v>
      </c>
      <c r="BB928">
        <f>IF(Table13[[#This Row],[Marital Status]]="Single",1,0)</f>
        <v>1</v>
      </c>
      <c r="BC928" t="s">
        <v>27</v>
      </c>
      <c r="BD928">
        <f>IF(Table13[[#This Row],[gender]]="Male",1,0)</f>
        <v>1</v>
      </c>
      <c r="BE928">
        <f>IF(Table13[[#This Row],[gender]]="Female",1,0)</f>
        <v>0</v>
      </c>
      <c r="BF928" t="s">
        <v>23</v>
      </c>
      <c r="BG928">
        <f>IF(Table13[[#This Row],[Highest level of Education]]="Did not attend school",1,0)</f>
        <v>0</v>
      </c>
      <c r="BH928">
        <f>IF(Table13[[#This Row],[Highest level of Education]]="K12 completed",1,0)</f>
        <v>0</v>
      </c>
      <c r="BI928">
        <f>IF(Table13[[#This Row],[Highest level of Education]]="High School Completed",1,0)</f>
        <v>0</v>
      </c>
      <c r="BJ928">
        <f>IF(Table13[[#This Row],[Highest level of Education]]="Technical Diploma/Partially completed College",1,0)</f>
        <v>1</v>
      </c>
      <c r="BK928">
        <f>IF(Table13[[#This Row],[Highest level of Education]]="University/College Degree",1,0)</f>
        <v>0</v>
      </c>
      <c r="BL928">
        <f>IF(Table13[[#This Row],[Highest level of Education]]="Post-graduate education",1,0)</f>
        <v>0</v>
      </c>
      <c r="BM928">
        <v>0</v>
      </c>
      <c r="BN928">
        <v>5</v>
      </c>
      <c r="BO928" t="s">
        <v>1</v>
      </c>
      <c r="BP928">
        <f>IF(Table13[[#This Row],[Monthly_Income 1_5500 2_8000 3_11000 4_15000 5_20000 6_27000 7_35000 8_5000 9_51000 98_0]]=1,1,0)</f>
        <v>0</v>
      </c>
      <c r="BQ928">
        <f>IF(Table13[[#This Row],[Monthly_Income 1_5500 2_8000 3_11000 4_15000 5_20000 6_27000 7_35000 8_5000 9_51000 98_0]]=2,1,0)</f>
        <v>0</v>
      </c>
      <c r="BR928">
        <f>IF(Table13[[#This Row],[Monthly_Income 1_5500 2_8000 3_11000 4_15000 5_20000 6_27000 7_35000 8_5000 9_51000 98_0]]=3,1,0)</f>
        <v>0</v>
      </c>
      <c r="BS928">
        <f>IF(Table13[[#This Row],[Monthly_Income 1_5500 2_8000 3_11000 4_15000 5_20000 6_27000 7_35000 8_5000 9_51000 98_0]]=4,1,0)</f>
        <v>0</v>
      </c>
      <c r="BT928">
        <f>IF(Table13[[#This Row],[Monthly_Income 1_5500 2_8000 3_11000 4_15000 5_20000 6_27000 7_35000 8_5000 9_51000 98_0]]=5,1,0)</f>
        <v>0</v>
      </c>
      <c r="BU928">
        <f>IF(Table13[[#This Row],[Monthly_Income 1_5500 2_8000 3_11000 4_15000 5_20000 6_27000 7_35000 8_5000 9_51000 98_0]]=6,1,0)</f>
        <v>0</v>
      </c>
      <c r="BV928">
        <f>IF(Table13[[#This Row],[Monthly_Income 1_5500 2_8000 3_11000 4_15000 5_20000 6_27000 7_35000 8_5000 9_51000 98_0]]=7,1,0)</f>
        <v>0</v>
      </c>
      <c r="BW928">
        <f>IF(Table13[[#This Row],[Monthly_Income 1_5500 2_8000 3_11000 4_15000 5_20000 6_27000 7_35000 8_5000 9_51000 98_0]]=8,1,0)</f>
        <v>0</v>
      </c>
      <c r="BX928">
        <f>IF(Table13[[#This Row],[Monthly_Income 1_5500 2_8000 3_11000 4_15000 5_20000 6_27000 7_35000 8_5000 9_51000 98_0]]=9,1,0)</f>
        <v>0</v>
      </c>
      <c r="BY928">
        <f>IF(Table13[[#This Row],[Monthly_Income 1_5500 2_8000 3_11000 4_15000 5_20000 6_27000 7_35000 8_5000 9_51000 98_0]]=98,1,0)</f>
        <v>0</v>
      </c>
      <c r="BZ928">
        <v>3</v>
      </c>
      <c r="CA928">
        <f>IF(Table13[[#This Row],[Monthly_Household_Income]]=1,1,0)</f>
        <v>0</v>
      </c>
      <c r="CB928">
        <f>IF(Table13[[#This Row],[Monthly_Household_Income]]=2,1,0)</f>
        <v>0</v>
      </c>
      <c r="CC928">
        <f>IF(Table13[[#This Row],[Monthly_Household_Income]]=3,1,0)</f>
        <v>1</v>
      </c>
      <c r="CD928">
        <f>IF(Table13[[#This Row],[Monthly_Household_Income]]=4,1,0)</f>
        <v>0</v>
      </c>
      <c r="CE928">
        <f>IF(Table13[[#This Row],[Monthly_Household_Income]]=5,1,0)</f>
        <v>0</v>
      </c>
      <c r="CF928">
        <f>IF(Table13[[#This Row],[Monthly_Household_Income]]=6,1,0)</f>
        <v>0</v>
      </c>
      <c r="CG928">
        <f>IF(Table13[[#This Row],[Monthly_Household_Income]]=7,1,0)</f>
        <v>0</v>
      </c>
      <c r="CH928">
        <f>IF(Table13[[#This Row],[Monthly_Household_Income]]=8,1,0)</f>
        <v>0</v>
      </c>
      <c r="CI928">
        <f>IF(Table13[[#This Row],[Monthly_Household_Income]]=9,1,0)</f>
        <v>0</v>
      </c>
      <c r="CJ928">
        <f>IF(Table13[[#This Row],[Monthly_Household_Income]]=98,1,0)</f>
        <v>0</v>
      </c>
    </row>
    <row r="929" spans="1:88">
      <c r="A929">
        <v>3345</v>
      </c>
      <c r="B929" s="1">
        <v>42999</v>
      </c>
      <c r="C929" t="s">
        <v>2</v>
      </c>
      <c r="D929">
        <v>10</v>
      </c>
      <c r="E929">
        <v>9</v>
      </c>
      <c r="F929">
        <v>9</v>
      </c>
      <c r="G929">
        <v>8</v>
      </c>
      <c r="H929">
        <v>8</v>
      </c>
      <c r="I929">
        <v>9</v>
      </c>
      <c r="J929" t="s">
        <v>15</v>
      </c>
      <c r="K929">
        <v>8</v>
      </c>
      <c r="L929">
        <v>7</v>
      </c>
      <c r="M929">
        <v>8</v>
      </c>
      <c r="N929">
        <v>6</v>
      </c>
      <c r="O929">
        <v>7</v>
      </c>
      <c r="P929">
        <v>6</v>
      </c>
      <c r="Q929">
        <v>8</v>
      </c>
      <c r="R929">
        <v>6</v>
      </c>
      <c r="S929">
        <v>7</v>
      </c>
      <c r="T929">
        <v>6</v>
      </c>
      <c r="U929">
        <v>6</v>
      </c>
      <c r="V929">
        <v>8</v>
      </c>
      <c r="W929">
        <v>7</v>
      </c>
      <c r="X929">
        <v>0</v>
      </c>
      <c r="Y929">
        <v>8</v>
      </c>
      <c r="Z929">
        <v>8</v>
      </c>
      <c r="AA929">
        <v>9</v>
      </c>
      <c r="AB929">
        <v>0</v>
      </c>
      <c r="AC929">
        <v>2</v>
      </c>
      <c r="AD929">
        <f>IF(Table13[[#This Row],[payment]]=1,1,0)</f>
        <v>0</v>
      </c>
      <c r="AE929">
        <f>IF(Table13[[#This Row],[payment]]=2,1,0)</f>
        <v>1</v>
      </c>
      <c r="AF929">
        <f>IF(Table13[[#This Row],[payment]]=3,1,0)</f>
        <v>0</v>
      </c>
      <c r="AG929">
        <v>3</v>
      </c>
      <c r="AH929">
        <f>IF(Table13[[#This Row],[method_payment]]=1,1,0)</f>
        <v>0</v>
      </c>
      <c r="AI929">
        <f>IF(Table13[[#This Row],[method_payment]]=2,1,0)</f>
        <v>0</v>
      </c>
      <c r="AJ929">
        <f>IF(Table13[[#This Row],[method_payment]]=3,1,0)</f>
        <v>1</v>
      </c>
      <c r="AK929">
        <f>IF(Table13[[#This Row],[method_payment]]=5,1,0)</f>
        <v>0</v>
      </c>
      <c r="AL929">
        <f>IF(Table13[[#This Row],[method_payment]]=6,1,0)</f>
        <v>0</v>
      </c>
      <c r="AM929" t="s">
        <v>15</v>
      </c>
      <c r="AN929" t="s">
        <v>15</v>
      </c>
      <c r="AO929">
        <v>1</v>
      </c>
      <c r="AP929" s="2">
        <v>2174.88</v>
      </c>
      <c r="AQ929" s="3">
        <f>IF(AND(Table13[[#This Row],[Average_amount_spent_per_visit_last_3_months]]&gt;=1,Table13[[#This Row],[Average_amount_spent_per_visit_last_3_months]]&lt;=999),1,0)</f>
        <v>0</v>
      </c>
      <c r="AR929" s="3">
        <f>IF(AND(Table13[[#This Row],[Average_amount_spent_per_visit_last_3_months]]&gt;=1000,Table13[[#This Row],[Average_amount_spent_per_visit_last_3_months]]&lt;=6700),1,0)</f>
        <v>1</v>
      </c>
      <c r="AS929">
        <v>1</v>
      </c>
      <c r="AT929">
        <v>35</v>
      </c>
      <c r="AU929">
        <f>IF(AND(Table13[[#This Row],[Age]]&gt;=18,Table13[[#This Row],[Age]]&lt;=25),1,0)</f>
        <v>0</v>
      </c>
      <c r="AV929">
        <f>IF(AND(Table13[[#This Row],[Age]]&gt;=26,Table13[[#This Row],[Age]]&lt;=35),1,0)</f>
        <v>1</v>
      </c>
      <c r="AW929">
        <f>IF(AND(Table13[[#This Row],[Age]]&gt;=36,Table13[[#This Row],[Age]]&lt;=45),1,0)</f>
        <v>0</v>
      </c>
      <c r="AX929">
        <f>IF(AND(Table13[[#This Row],[Age]]&gt;=46,Table13[[#This Row],[Age]]&lt;=55),1,0)</f>
        <v>0</v>
      </c>
      <c r="AY929">
        <f>IF(AND(Table13[[#This Row],[Age]]&gt;=56,Table13[[#This Row],[Age]]&lt;=67),1,0)</f>
        <v>0</v>
      </c>
      <c r="AZ929" t="s">
        <v>25</v>
      </c>
      <c r="BA929">
        <f>IF(Table13[[#This Row],[Marital Status]]="Married",1,0)</f>
        <v>1</v>
      </c>
      <c r="BB929">
        <f>IF(Table13[[#This Row],[Marital Status]]="Single",1,0)</f>
        <v>0</v>
      </c>
      <c r="BC929" t="s">
        <v>28</v>
      </c>
      <c r="BD929">
        <f>IF(Table13[[#This Row],[gender]]="Male",1,0)</f>
        <v>0</v>
      </c>
      <c r="BE929">
        <f>IF(Table13[[#This Row],[gender]]="Female",1,0)</f>
        <v>1</v>
      </c>
      <c r="BF929" t="s">
        <v>19</v>
      </c>
      <c r="BG929">
        <f>IF(Table13[[#This Row],[Highest level of Education]]="Did not attend school",1,0)</f>
        <v>0</v>
      </c>
      <c r="BH929">
        <f>IF(Table13[[#This Row],[Highest level of Education]]="K12 completed",1,0)</f>
        <v>0</v>
      </c>
      <c r="BI929">
        <f>IF(Table13[[#This Row],[Highest level of Education]]="High School Completed",1,0)</f>
        <v>0</v>
      </c>
      <c r="BJ929">
        <f>IF(Table13[[#This Row],[Highest level of Education]]="Technical Diploma/Partially completed College",1,0)</f>
        <v>0</v>
      </c>
      <c r="BK929">
        <f>IF(Table13[[#This Row],[Highest level of Education]]="University/College Degree",1,0)</f>
        <v>1</v>
      </c>
      <c r="BL929">
        <f>IF(Table13[[#This Row],[Highest level of Education]]="Post-graduate education",1,0)</f>
        <v>0</v>
      </c>
      <c r="BM929">
        <v>4</v>
      </c>
      <c r="BN929">
        <v>3</v>
      </c>
      <c r="BO929" t="s">
        <v>1</v>
      </c>
      <c r="BP929">
        <f>IF(Table13[[#This Row],[Monthly_Income 1_5500 2_8000 3_11000 4_15000 5_20000 6_27000 7_35000 8_5000 9_51000 98_0]]=1,1,0)</f>
        <v>0</v>
      </c>
      <c r="BQ929">
        <f>IF(Table13[[#This Row],[Monthly_Income 1_5500 2_8000 3_11000 4_15000 5_20000 6_27000 7_35000 8_5000 9_51000 98_0]]=2,1,0)</f>
        <v>0</v>
      </c>
      <c r="BR929">
        <f>IF(Table13[[#This Row],[Monthly_Income 1_5500 2_8000 3_11000 4_15000 5_20000 6_27000 7_35000 8_5000 9_51000 98_0]]=3,1,0)</f>
        <v>0</v>
      </c>
      <c r="BS929">
        <f>IF(Table13[[#This Row],[Monthly_Income 1_5500 2_8000 3_11000 4_15000 5_20000 6_27000 7_35000 8_5000 9_51000 98_0]]=4,1,0)</f>
        <v>0</v>
      </c>
      <c r="BT929">
        <f>IF(Table13[[#This Row],[Monthly_Income 1_5500 2_8000 3_11000 4_15000 5_20000 6_27000 7_35000 8_5000 9_51000 98_0]]=5,1,0)</f>
        <v>0</v>
      </c>
      <c r="BU929">
        <f>IF(Table13[[#This Row],[Monthly_Income 1_5500 2_8000 3_11000 4_15000 5_20000 6_27000 7_35000 8_5000 9_51000 98_0]]=6,1,0)</f>
        <v>0</v>
      </c>
      <c r="BV929">
        <f>IF(Table13[[#This Row],[Monthly_Income 1_5500 2_8000 3_11000 4_15000 5_20000 6_27000 7_35000 8_5000 9_51000 98_0]]=7,1,0)</f>
        <v>0</v>
      </c>
      <c r="BW929">
        <f>IF(Table13[[#This Row],[Monthly_Income 1_5500 2_8000 3_11000 4_15000 5_20000 6_27000 7_35000 8_5000 9_51000 98_0]]=8,1,0)</f>
        <v>0</v>
      </c>
      <c r="BX929">
        <f>IF(Table13[[#This Row],[Monthly_Income 1_5500 2_8000 3_11000 4_15000 5_20000 6_27000 7_35000 8_5000 9_51000 98_0]]=9,1,0)</f>
        <v>0</v>
      </c>
      <c r="BY929">
        <f>IF(Table13[[#This Row],[Monthly_Income 1_5500 2_8000 3_11000 4_15000 5_20000 6_27000 7_35000 8_5000 9_51000 98_0]]=98,1,0)</f>
        <v>0</v>
      </c>
      <c r="BZ929">
        <v>5</v>
      </c>
      <c r="CA929">
        <f>IF(Table13[[#This Row],[Monthly_Household_Income]]=1,1,0)</f>
        <v>0</v>
      </c>
      <c r="CB929">
        <f>IF(Table13[[#This Row],[Monthly_Household_Income]]=2,1,0)</f>
        <v>0</v>
      </c>
      <c r="CC929">
        <f>IF(Table13[[#This Row],[Monthly_Household_Income]]=3,1,0)</f>
        <v>0</v>
      </c>
      <c r="CD929">
        <f>IF(Table13[[#This Row],[Monthly_Household_Income]]=4,1,0)</f>
        <v>0</v>
      </c>
      <c r="CE929">
        <f>IF(Table13[[#This Row],[Monthly_Household_Income]]=5,1,0)</f>
        <v>1</v>
      </c>
      <c r="CF929">
        <f>IF(Table13[[#This Row],[Monthly_Household_Income]]=6,1,0)</f>
        <v>0</v>
      </c>
      <c r="CG929">
        <f>IF(Table13[[#This Row],[Monthly_Household_Income]]=7,1,0)</f>
        <v>0</v>
      </c>
      <c r="CH929">
        <f>IF(Table13[[#This Row],[Monthly_Household_Income]]=8,1,0)</f>
        <v>0</v>
      </c>
      <c r="CI929">
        <f>IF(Table13[[#This Row],[Monthly_Household_Income]]=9,1,0)</f>
        <v>0</v>
      </c>
      <c r="CJ929">
        <f>IF(Table13[[#This Row],[Monthly_Household_Income]]=98,1,0)</f>
        <v>0</v>
      </c>
    </row>
    <row r="930" spans="1:88">
      <c r="A930">
        <v>3347</v>
      </c>
      <c r="B930" s="1">
        <v>43039</v>
      </c>
      <c r="C930" t="s">
        <v>29</v>
      </c>
      <c r="D930">
        <v>8</v>
      </c>
      <c r="E930">
        <v>6</v>
      </c>
      <c r="F930">
        <v>7</v>
      </c>
      <c r="G930">
        <v>6</v>
      </c>
      <c r="H930">
        <v>6</v>
      </c>
      <c r="I930">
        <v>6</v>
      </c>
      <c r="J930" t="s">
        <v>15</v>
      </c>
      <c r="K930">
        <v>7</v>
      </c>
      <c r="L930">
        <v>6</v>
      </c>
      <c r="M930">
        <v>7</v>
      </c>
      <c r="N930">
        <v>8</v>
      </c>
      <c r="O930">
        <v>8</v>
      </c>
      <c r="P930">
        <v>7</v>
      </c>
      <c r="Q930">
        <v>7</v>
      </c>
      <c r="R930">
        <v>6</v>
      </c>
      <c r="S930">
        <v>7</v>
      </c>
      <c r="T930">
        <v>7</v>
      </c>
      <c r="U930">
        <v>8</v>
      </c>
      <c r="V930">
        <v>6</v>
      </c>
      <c r="W930">
        <v>6</v>
      </c>
      <c r="X930">
        <v>8</v>
      </c>
      <c r="Y930">
        <v>7</v>
      </c>
      <c r="Z930">
        <v>8</v>
      </c>
      <c r="AA930">
        <v>7</v>
      </c>
      <c r="AB930">
        <v>7</v>
      </c>
      <c r="AC930">
        <v>2</v>
      </c>
      <c r="AD930">
        <f>IF(Table13[[#This Row],[payment]]=1,1,0)</f>
        <v>0</v>
      </c>
      <c r="AE930">
        <f>IF(Table13[[#This Row],[payment]]=2,1,0)</f>
        <v>1</v>
      </c>
      <c r="AF930">
        <f>IF(Table13[[#This Row],[payment]]=3,1,0)</f>
        <v>0</v>
      </c>
      <c r="AG930">
        <v>1</v>
      </c>
      <c r="AH930">
        <f>IF(Table13[[#This Row],[method_payment]]=1,1,0)</f>
        <v>1</v>
      </c>
      <c r="AI930">
        <f>IF(Table13[[#This Row],[method_payment]]=2,1,0)</f>
        <v>0</v>
      </c>
      <c r="AJ930">
        <f>IF(Table13[[#This Row],[method_payment]]=3,1,0)</f>
        <v>0</v>
      </c>
      <c r="AK930">
        <f>IF(Table13[[#This Row],[method_payment]]=5,1,0)</f>
        <v>0</v>
      </c>
      <c r="AL930">
        <f>IF(Table13[[#This Row],[method_payment]]=6,1,0)</f>
        <v>0</v>
      </c>
      <c r="AM930" t="s">
        <v>15</v>
      </c>
      <c r="AN930" t="s">
        <v>16</v>
      </c>
      <c r="AO930">
        <v>3</v>
      </c>
      <c r="AP930" s="2">
        <v>240.68</v>
      </c>
      <c r="AQ930" s="3">
        <f>IF(AND(Table13[[#This Row],[Average_amount_spent_per_visit_last_3_months]]&gt;=1,Table13[[#This Row],[Average_amount_spent_per_visit_last_3_months]]&lt;=999),1,0)</f>
        <v>1</v>
      </c>
      <c r="AR930" s="3">
        <f>IF(AND(Table13[[#This Row],[Average_amount_spent_per_visit_last_3_months]]&gt;=1000,Table13[[#This Row],[Average_amount_spent_per_visit_last_3_months]]&lt;=6700),1,0)</f>
        <v>0</v>
      </c>
      <c r="AS930">
        <v>3</v>
      </c>
      <c r="AT930">
        <v>38</v>
      </c>
      <c r="AU930">
        <f>IF(AND(Table13[[#This Row],[Age]]&gt;=18,Table13[[#This Row],[Age]]&lt;=25),1,0)</f>
        <v>0</v>
      </c>
      <c r="AV930">
        <f>IF(AND(Table13[[#This Row],[Age]]&gt;=26,Table13[[#This Row],[Age]]&lt;=35),1,0)</f>
        <v>0</v>
      </c>
      <c r="AW930">
        <f>IF(AND(Table13[[#This Row],[Age]]&gt;=36,Table13[[#This Row],[Age]]&lt;=45),1,0)</f>
        <v>1</v>
      </c>
      <c r="AX930">
        <f>IF(AND(Table13[[#This Row],[Age]]&gt;=46,Table13[[#This Row],[Age]]&lt;=55),1,0)</f>
        <v>0</v>
      </c>
      <c r="AY930">
        <f>IF(AND(Table13[[#This Row],[Age]]&gt;=56,Table13[[#This Row],[Age]]&lt;=67),1,0)</f>
        <v>0</v>
      </c>
      <c r="AZ930" t="s">
        <v>25</v>
      </c>
      <c r="BA930">
        <f>IF(Table13[[#This Row],[Marital Status]]="Married",1,0)</f>
        <v>1</v>
      </c>
      <c r="BB930">
        <f>IF(Table13[[#This Row],[Marital Status]]="Single",1,0)</f>
        <v>0</v>
      </c>
      <c r="BC930" t="s">
        <v>28</v>
      </c>
      <c r="BD930">
        <f>IF(Table13[[#This Row],[gender]]="Male",1,0)</f>
        <v>0</v>
      </c>
      <c r="BE930">
        <f>IF(Table13[[#This Row],[gender]]="Female",1,0)</f>
        <v>1</v>
      </c>
      <c r="BF930" t="s">
        <v>23</v>
      </c>
      <c r="BG930">
        <f>IF(Table13[[#This Row],[Highest level of Education]]="Did not attend school",1,0)</f>
        <v>0</v>
      </c>
      <c r="BH930">
        <f>IF(Table13[[#This Row],[Highest level of Education]]="K12 completed",1,0)</f>
        <v>0</v>
      </c>
      <c r="BI930">
        <f>IF(Table13[[#This Row],[Highest level of Education]]="High School Completed",1,0)</f>
        <v>0</v>
      </c>
      <c r="BJ930">
        <f>IF(Table13[[#This Row],[Highest level of Education]]="Technical Diploma/Partially completed College",1,0)</f>
        <v>1</v>
      </c>
      <c r="BK930">
        <f>IF(Table13[[#This Row],[Highest level of Education]]="University/College Degree",1,0)</f>
        <v>0</v>
      </c>
      <c r="BL930">
        <f>IF(Table13[[#This Row],[Highest level of Education]]="Post-graduate education",1,0)</f>
        <v>0</v>
      </c>
      <c r="BM930">
        <v>2</v>
      </c>
      <c r="BN930">
        <v>3</v>
      </c>
      <c r="BO930" t="s">
        <v>1</v>
      </c>
      <c r="BP930">
        <f>IF(Table13[[#This Row],[Monthly_Income 1_5500 2_8000 3_11000 4_15000 5_20000 6_27000 7_35000 8_5000 9_51000 98_0]]=1,1,0)</f>
        <v>0</v>
      </c>
      <c r="BQ930">
        <f>IF(Table13[[#This Row],[Monthly_Income 1_5500 2_8000 3_11000 4_15000 5_20000 6_27000 7_35000 8_5000 9_51000 98_0]]=2,1,0)</f>
        <v>0</v>
      </c>
      <c r="BR930">
        <f>IF(Table13[[#This Row],[Monthly_Income 1_5500 2_8000 3_11000 4_15000 5_20000 6_27000 7_35000 8_5000 9_51000 98_0]]=3,1,0)</f>
        <v>0</v>
      </c>
      <c r="BS930">
        <f>IF(Table13[[#This Row],[Monthly_Income 1_5500 2_8000 3_11000 4_15000 5_20000 6_27000 7_35000 8_5000 9_51000 98_0]]=4,1,0)</f>
        <v>0</v>
      </c>
      <c r="BT930">
        <f>IF(Table13[[#This Row],[Monthly_Income 1_5500 2_8000 3_11000 4_15000 5_20000 6_27000 7_35000 8_5000 9_51000 98_0]]=5,1,0)</f>
        <v>0</v>
      </c>
      <c r="BU930">
        <f>IF(Table13[[#This Row],[Monthly_Income 1_5500 2_8000 3_11000 4_15000 5_20000 6_27000 7_35000 8_5000 9_51000 98_0]]=6,1,0)</f>
        <v>0</v>
      </c>
      <c r="BV930">
        <f>IF(Table13[[#This Row],[Monthly_Income 1_5500 2_8000 3_11000 4_15000 5_20000 6_27000 7_35000 8_5000 9_51000 98_0]]=7,1,0)</f>
        <v>0</v>
      </c>
      <c r="BW930">
        <f>IF(Table13[[#This Row],[Monthly_Income 1_5500 2_8000 3_11000 4_15000 5_20000 6_27000 7_35000 8_5000 9_51000 98_0]]=8,1,0)</f>
        <v>0</v>
      </c>
      <c r="BX930">
        <f>IF(Table13[[#This Row],[Monthly_Income 1_5500 2_8000 3_11000 4_15000 5_20000 6_27000 7_35000 8_5000 9_51000 98_0]]=9,1,0)</f>
        <v>0</v>
      </c>
      <c r="BY930">
        <f>IF(Table13[[#This Row],[Monthly_Income 1_5500 2_8000 3_11000 4_15000 5_20000 6_27000 7_35000 8_5000 9_51000 98_0]]=98,1,0)</f>
        <v>0</v>
      </c>
      <c r="BZ930">
        <v>3</v>
      </c>
      <c r="CA930">
        <f>IF(Table13[[#This Row],[Monthly_Household_Income]]=1,1,0)</f>
        <v>0</v>
      </c>
      <c r="CB930">
        <f>IF(Table13[[#This Row],[Monthly_Household_Income]]=2,1,0)</f>
        <v>0</v>
      </c>
      <c r="CC930">
        <f>IF(Table13[[#This Row],[Monthly_Household_Income]]=3,1,0)</f>
        <v>1</v>
      </c>
      <c r="CD930">
        <f>IF(Table13[[#This Row],[Monthly_Household_Income]]=4,1,0)</f>
        <v>0</v>
      </c>
      <c r="CE930">
        <f>IF(Table13[[#This Row],[Monthly_Household_Income]]=5,1,0)</f>
        <v>0</v>
      </c>
      <c r="CF930">
        <f>IF(Table13[[#This Row],[Monthly_Household_Income]]=6,1,0)</f>
        <v>0</v>
      </c>
      <c r="CG930">
        <f>IF(Table13[[#This Row],[Monthly_Household_Income]]=7,1,0)</f>
        <v>0</v>
      </c>
      <c r="CH930">
        <f>IF(Table13[[#This Row],[Monthly_Household_Income]]=8,1,0)</f>
        <v>0</v>
      </c>
      <c r="CI930">
        <f>IF(Table13[[#This Row],[Monthly_Household_Income]]=9,1,0)</f>
        <v>0</v>
      </c>
      <c r="CJ930">
        <f>IF(Table13[[#This Row],[Monthly_Household_Income]]=98,1,0)</f>
        <v>0</v>
      </c>
    </row>
    <row r="931" spans="1:88">
      <c r="A931">
        <v>3348</v>
      </c>
      <c r="B931" s="1">
        <v>42966</v>
      </c>
      <c r="C931" t="s">
        <v>29</v>
      </c>
      <c r="D931">
        <v>7</v>
      </c>
      <c r="E931">
        <v>8</v>
      </c>
      <c r="F931">
        <v>9</v>
      </c>
      <c r="G931">
        <v>8</v>
      </c>
      <c r="H931">
        <v>8</v>
      </c>
      <c r="I931">
        <v>8</v>
      </c>
      <c r="J931" t="s">
        <v>15</v>
      </c>
      <c r="K931">
        <v>8</v>
      </c>
      <c r="L931">
        <v>6</v>
      </c>
      <c r="M931">
        <v>7</v>
      </c>
      <c r="N931">
        <v>7</v>
      </c>
      <c r="O931">
        <v>8</v>
      </c>
      <c r="P931">
        <v>9</v>
      </c>
      <c r="Q931">
        <v>9</v>
      </c>
      <c r="R931">
        <v>9</v>
      </c>
      <c r="S931">
        <v>7</v>
      </c>
      <c r="T931">
        <v>8</v>
      </c>
      <c r="U931">
        <v>9</v>
      </c>
      <c r="V931">
        <v>7</v>
      </c>
      <c r="W931">
        <v>7</v>
      </c>
      <c r="X931">
        <v>9</v>
      </c>
      <c r="Y931">
        <v>9</v>
      </c>
      <c r="Z931">
        <v>9</v>
      </c>
      <c r="AA931">
        <v>8</v>
      </c>
      <c r="AB931">
        <v>7</v>
      </c>
      <c r="AC931">
        <v>1</v>
      </c>
      <c r="AD931">
        <f>IF(Table13[[#This Row],[payment]]=1,1,0)</f>
        <v>1</v>
      </c>
      <c r="AE931">
        <f>IF(Table13[[#This Row],[payment]]=2,1,0)</f>
        <v>0</v>
      </c>
      <c r="AF931">
        <f>IF(Table13[[#This Row],[payment]]=3,1,0)</f>
        <v>0</v>
      </c>
      <c r="AG931">
        <v>6</v>
      </c>
      <c r="AH931">
        <f>IF(Table13[[#This Row],[method_payment]]=1,1,0)</f>
        <v>0</v>
      </c>
      <c r="AI931">
        <f>IF(Table13[[#This Row],[method_payment]]=2,1,0)</f>
        <v>0</v>
      </c>
      <c r="AJ931">
        <f>IF(Table13[[#This Row],[method_payment]]=3,1,0)</f>
        <v>0</v>
      </c>
      <c r="AK931">
        <f>IF(Table13[[#This Row],[method_payment]]=5,1,0)</f>
        <v>0</v>
      </c>
      <c r="AL931">
        <f>IF(Table13[[#This Row],[method_payment]]=6,1,0)</f>
        <v>1</v>
      </c>
      <c r="AM931" t="s">
        <v>16</v>
      </c>
      <c r="AN931" t="s">
        <v>15</v>
      </c>
      <c r="AO931">
        <v>1</v>
      </c>
      <c r="AP931" s="2">
        <v>127.53</v>
      </c>
      <c r="AQ931" s="3">
        <f>IF(AND(Table13[[#This Row],[Average_amount_spent_per_visit_last_3_months]]&gt;=1,Table13[[#This Row],[Average_amount_spent_per_visit_last_3_months]]&lt;=999),1,0)</f>
        <v>1</v>
      </c>
      <c r="AR931" s="3">
        <f>IF(AND(Table13[[#This Row],[Average_amount_spent_per_visit_last_3_months]]&gt;=1000,Table13[[#This Row],[Average_amount_spent_per_visit_last_3_months]]&lt;=6700),1,0)</f>
        <v>0</v>
      </c>
      <c r="AS931">
        <v>1</v>
      </c>
      <c r="AT931">
        <v>22</v>
      </c>
      <c r="AU931">
        <f>IF(AND(Table13[[#This Row],[Age]]&gt;=18,Table13[[#This Row],[Age]]&lt;=25),1,0)</f>
        <v>1</v>
      </c>
      <c r="AV931">
        <f>IF(AND(Table13[[#This Row],[Age]]&gt;=26,Table13[[#This Row],[Age]]&lt;=35),1,0)</f>
        <v>0</v>
      </c>
      <c r="AW931">
        <f>IF(AND(Table13[[#This Row],[Age]]&gt;=36,Table13[[#This Row],[Age]]&lt;=45),1,0)</f>
        <v>0</v>
      </c>
      <c r="AX931">
        <f>IF(AND(Table13[[#This Row],[Age]]&gt;=46,Table13[[#This Row],[Age]]&lt;=55),1,0)</f>
        <v>0</v>
      </c>
      <c r="AY931">
        <f>IF(AND(Table13[[#This Row],[Age]]&gt;=56,Table13[[#This Row],[Age]]&lt;=67),1,0)</f>
        <v>0</v>
      </c>
      <c r="AZ931" t="s">
        <v>24</v>
      </c>
      <c r="BA931">
        <f>IF(Table13[[#This Row],[Marital Status]]="Married",1,0)</f>
        <v>0</v>
      </c>
      <c r="BB931">
        <f>IF(Table13[[#This Row],[Marital Status]]="Single",1,0)</f>
        <v>1</v>
      </c>
      <c r="BC931" t="s">
        <v>27</v>
      </c>
      <c r="BD931">
        <f>IF(Table13[[#This Row],[gender]]="Male",1,0)</f>
        <v>1</v>
      </c>
      <c r="BE931">
        <f>IF(Table13[[#This Row],[gender]]="Female",1,0)</f>
        <v>0</v>
      </c>
      <c r="BF931" t="s">
        <v>23</v>
      </c>
      <c r="BG931">
        <f>IF(Table13[[#This Row],[Highest level of Education]]="Did not attend school",1,0)</f>
        <v>0</v>
      </c>
      <c r="BH931">
        <f>IF(Table13[[#This Row],[Highest level of Education]]="K12 completed",1,0)</f>
        <v>0</v>
      </c>
      <c r="BI931">
        <f>IF(Table13[[#This Row],[Highest level of Education]]="High School Completed",1,0)</f>
        <v>0</v>
      </c>
      <c r="BJ931">
        <f>IF(Table13[[#This Row],[Highest level of Education]]="Technical Diploma/Partially completed College",1,0)</f>
        <v>1</v>
      </c>
      <c r="BK931">
        <f>IF(Table13[[#This Row],[Highest level of Education]]="University/College Degree",1,0)</f>
        <v>0</v>
      </c>
      <c r="BL931">
        <f>IF(Table13[[#This Row],[Highest level of Education]]="Post-graduate education",1,0)</f>
        <v>0</v>
      </c>
      <c r="BM931">
        <v>0</v>
      </c>
      <c r="BN931">
        <v>5</v>
      </c>
      <c r="BO931" t="s">
        <v>1</v>
      </c>
      <c r="BP931">
        <f>IF(Table13[[#This Row],[Monthly_Income 1_5500 2_8000 3_11000 4_15000 5_20000 6_27000 7_35000 8_5000 9_51000 98_0]]=1,1,0)</f>
        <v>0</v>
      </c>
      <c r="BQ931">
        <f>IF(Table13[[#This Row],[Monthly_Income 1_5500 2_8000 3_11000 4_15000 5_20000 6_27000 7_35000 8_5000 9_51000 98_0]]=2,1,0)</f>
        <v>0</v>
      </c>
      <c r="BR931">
        <f>IF(Table13[[#This Row],[Monthly_Income 1_5500 2_8000 3_11000 4_15000 5_20000 6_27000 7_35000 8_5000 9_51000 98_0]]=3,1,0)</f>
        <v>0</v>
      </c>
      <c r="BS931">
        <f>IF(Table13[[#This Row],[Monthly_Income 1_5500 2_8000 3_11000 4_15000 5_20000 6_27000 7_35000 8_5000 9_51000 98_0]]=4,1,0)</f>
        <v>0</v>
      </c>
      <c r="BT931">
        <f>IF(Table13[[#This Row],[Monthly_Income 1_5500 2_8000 3_11000 4_15000 5_20000 6_27000 7_35000 8_5000 9_51000 98_0]]=5,1,0)</f>
        <v>0</v>
      </c>
      <c r="BU931">
        <f>IF(Table13[[#This Row],[Monthly_Income 1_5500 2_8000 3_11000 4_15000 5_20000 6_27000 7_35000 8_5000 9_51000 98_0]]=6,1,0)</f>
        <v>0</v>
      </c>
      <c r="BV931">
        <f>IF(Table13[[#This Row],[Monthly_Income 1_5500 2_8000 3_11000 4_15000 5_20000 6_27000 7_35000 8_5000 9_51000 98_0]]=7,1,0)</f>
        <v>0</v>
      </c>
      <c r="BW931">
        <f>IF(Table13[[#This Row],[Monthly_Income 1_5500 2_8000 3_11000 4_15000 5_20000 6_27000 7_35000 8_5000 9_51000 98_0]]=8,1,0)</f>
        <v>0</v>
      </c>
      <c r="BX931">
        <f>IF(Table13[[#This Row],[Monthly_Income 1_5500 2_8000 3_11000 4_15000 5_20000 6_27000 7_35000 8_5000 9_51000 98_0]]=9,1,0)</f>
        <v>0</v>
      </c>
      <c r="BY931">
        <f>IF(Table13[[#This Row],[Monthly_Income 1_5500 2_8000 3_11000 4_15000 5_20000 6_27000 7_35000 8_5000 9_51000 98_0]]=98,1,0)</f>
        <v>0</v>
      </c>
      <c r="BZ931">
        <v>97</v>
      </c>
      <c r="CA931">
        <f>IF(Table13[[#This Row],[Monthly_Household_Income]]=1,1,0)</f>
        <v>0</v>
      </c>
      <c r="CB931">
        <f>IF(Table13[[#This Row],[Monthly_Household_Income]]=2,1,0)</f>
        <v>0</v>
      </c>
      <c r="CC931">
        <f>IF(Table13[[#This Row],[Monthly_Household_Income]]=3,1,0)</f>
        <v>0</v>
      </c>
      <c r="CD931">
        <f>IF(Table13[[#This Row],[Monthly_Household_Income]]=4,1,0)</f>
        <v>0</v>
      </c>
      <c r="CE931">
        <f>IF(Table13[[#This Row],[Monthly_Household_Income]]=5,1,0)</f>
        <v>0</v>
      </c>
      <c r="CF931">
        <f>IF(Table13[[#This Row],[Monthly_Household_Income]]=6,1,0)</f>
        <v>0</v>
      </c>
      <c r="CG931">
        <f>IF(Table13[[#This Row],[Monthly_Household_Income]]=7,1,0)</f>
        <v>0</v>
      </c>
      <c r="CH931">
        <f>IF(Table13[[#This Row],[Monthly_Household_Income]]=8,1,0)</f>
        <v>0</v>
      </c>
      <c r="CI931">
        <f>IF(Table13[[#This Row],[Monthly_Household_Income]]=9,1,0)</f>
        <v>0</v>
      </c>
      <c r="CJ931">
        <f>IF(Table13[[#This Row],[Monthly_Household_Income]]=98,1,0)</f>
        <v>0</v>
      </c>
    </row>
    <row r="932" spans="1:88">
      <c r="A932">
        <v>3350</v>
      </c>
      <c r="B932" s="1">
        <v>43223</v>
      </c>
      <c r="C932" t="s">
        <v>33</v>
      </c>
      <c r="D932">
        <v>8</v>
      </c>
      <c r="E932">
        <v>9</v>
      </c>
      <c r="F932">
        <v>8</v>
      </c>
      <c r="G932">
        <v>9</v>
      </c>
      <c r="H932">
        <v>9</v>
      </c>
      <c r="I932">
        <v>8</v>
      </c>
      <c r="J932" t="s">
        <v>16</v>
      </c>
      <c r="K932">
        <v>9</v>
      </c>
      <c r="L932">
        <v>8</v>
      </c>
      <c r="M932">
        <v>10</v>
      </c>
      <c r="N932">
        <v>8</v>
      </c>
      <c r="O932">
        <v>8</v>
      </c>
      <c r="P932">
        <v>10</v>
      </c>
      <c r="Q932">
        <v>10</v>
      </c>
      <c r="R932">
        <v>9</v>
      </c>
      <c r="S932">
        <v>9</v>
      </c>
      <c r="T932">
        <v>8</v>
      </c>
      <c r="U932">
        <v>9</v>
      </c>
      <c r="V932">
        <v>8</v>
      </c>
      <c r="W932">
        <v>8</v>
      </c>
      <c r="X932">
        <v>8</v>
      </c>
      <c r="Y932">
        <v>9</v>
      </c>
      <c r="Z932">
        <v>8</v>
      </c>
      <c r="AA932">
        <v>9</v>
      </c>
      <c r="AB932">
        <v>8</v>
      </c>
      <c r="AC932">
        <v>2</v>
      </c>
      <c r="AD932">
        <f>IF(Table13[[#This Row],[payment]]=1,1,0)</f>
        <v>0</v>
      </c>
      <c r="AE932">
        <f>IF(Table13[[#This Row],[payment]]=2,1,0)</f>
        <v>1</v>
      </c>
      <c r="AF932">
        <f>IF(Table13[[#This Row],[payment]]=3,1,0)</f>
        <v>0</v>
      </c>
      <c r="AG932">
        <v>2</v>
      </c>
      <c r="AH932">
        <f>IF(Table13[[#This Row],[method_payment]]=1,1,0)</f>
        <v>0</v>
      </c>
      <c r="AI932">
        <f>IF(Table13[[#This Row],[method_payment]]=2,1,0)</f>
        <v>1</v>
      </c>
      <c r="AJ932">
        <f>IF(Table13[[#This Row],[method_payment]]=3,1,0)</f>
        <v>0</v>
      </c>
      <c r="AK932">
        <f>IF(Table13[[#This Row],[method_payment]]=5,1,0)</f>
        <v>0</v>
      </c>
      <c r="AL932">
        <f>IF(Table13[[#This Row],[method_payment]]=6,1,0)</f>
        <v>0</v>
      </c>
      <c r="AM932" t="s">
        <v>16</v>
      </c>
      <c r="AN932" t="s">
        <v>15</v>
      </c>
      <c r="AO932">
        <v>1</v>
      </c>
      <c r="AP932" s="2">
        <v>128.29</v>
      </c>
      <c r="AQ932" s="3">
        <f>IF(AND(Table13[[#This Row],[Average_amount_spent_per_visit_last_3_months]]&gt;=1,Table13[[#This Row],[Average_amount_spent_per_visit_last_3_months]]&lt;=999),1,0)</f>
        <v>1</v>
      </c>
      <c r="AR932" s="3">
        <f>IF(AND(Table13[[#This Row],[Average_amount_spent_per_visit_last_3_months]]&gt;=1000,Table13[[#This Row],[Average_amount_spent_per_visit_last_3_months]]&lt;=6700),1,0)</f>
        <v>0</v>
      </c>
      <c r="AS932">
        <v>1</v>
      </c>
      <c r="AT932">
        <v>26</v>
      </c>
      <c r="AU932">
        <f>IF(AND(Table13[[#This Row],[Age]]&gt;=18,Table13[[#This Row],[Age]]&lt;=25),1,0)</f>
        <v>0</v>
      </c>
      <c r="AV932">
        <f>IF(AND(Table13[[#This Row],[Age]]&gt;=26,Table13[[#This Row],[Age]]&lt;=35),1,0)</f>
        <v>1</v>
      </c>
      <c r="AW932">
        <f>IF(AND(Table13[[#This Row],[Age]]&gt;=36,Table13[[#This Row],[Age]]&lt;=45),1,0)</f>
        <v>0</v>
      </c>
      <c r="AX932">
        <f>IF(AND(Table13[[#This Row],[Age]]&gt;=46,Table13[[#This Row],[Age]]&lt;=55),1,0)</f>
        <v>0</v>
      </c>
      <c r="AY932">
        <f>IF(AND(Table13[[#This Row],[Age]]&gt;=56,Table13[[#This Row],[Age]]&lt;=67),1,0)</f>
        <v>0</v>
      </c>
      <c r="AZ932" t="s">
        <v>24</v>
      </c>
      <c r="BA932">
        <f>IF(Table13[[#This Row],[Marital Status]]="Married",1,0)</f>
        <v>0</v>
      </c>
      <c r="BB932">
        <f>IF(Table13[[#This Row],[Marital Status]]="Single",1,0)</f>
        <v>1</v>
      </c>
      <c r="BC932" t="s">
        <v>28</v>
      </c>
      <c r="BD932">
        <f>IF(Table13[[#This Row],[gender]]="Male",1,0)</f>
        <v>0</v>
      </c>
      <c r="BE932">
        <f>IF(Table13[[#This Row],[gender]]="Female",1,0)</f>
        <v>1</v>
      </c>
      <c r="BF932" t="s">
        <v>19</v>
      </c>
      <c r="BG932">
        <f>IF(Table13[[#This Row],[Highest level of Education]]="Did not attend school",1,0)</f>
        <v>0</v>
      </c>
      <c r="BH932">
        <f>IF(Table13[[#This Row],[Highest level of Education]]="K12 completed",1,0)</f>
        <v>0</v>
      </c>
      <c r="BI932">
        <f>IF(Table13[[#This Row],[Highest level of Education]]="High School Completed",1,0)</f>
        <v>0</v>
      </c>
      <c r="BJ932">
        <f>IF(Table13[[#This Row],[Highest level of Education]]="Technical Diploma/Partially completed College",1,0)</f>
        <v>0</v>
      </c>
      <c r="BK932">
        <f>IF(Table13[[#This Row],[Highest level of Education]]="University/College Degree",1,0)</f>
        <v>1</v>
      </c>
      <c r="BL932">
        <f>IF(Table13[[#This Row],[Highest level of Education]]="Post-graduate education",1,0)</f>
        <v>0</v>
      </c>
      <c r="BM932">
        <v>0</v>
      </c>
      <c r="BN932">
        <v>1</v>
      </c>
      <c r="BO932">
        <v>2</v>
      </c>
      <c r="BP932">
        <f>IF(Table13[[#This Row],[Monthly_Income 1_5500 2_8000 3_11000 4_15000 5_20000 6_27000 7_35000 8_5000 9_51000 98_0]]=1,1,0)</f>
        <v>0</v>
      </c>
      <c r="BQ932">
        <f>IF(Table13[[#This Row],[Monthly_Income 1_5500 2_8000 3_11000 4_15000 5_20000 6_27000 7_35000 8_5000 9_51000 98_0]]=2,1,0)</f>
        <v>1</v>
      </c>
      <c r="BR932">
        <f>IF(Table13[[#This Row],[Monthly_Income 1_5500 2_8000 3_11000 4_15000 5_20000 6_27000 7_35000 8_5000 9_51000 98_0]]=3,1,0)</f>
        <v>0</v>
      </c>
      <c r="BS932">
        <f>IF(Table13[[#This Row],[Monthly_Income 1_5500 2_8000 3_11000 4_15000 5_20000 6_27000 7_35000 8_5000 9_51000 98_0]]=4,1,0)</f>
        <v>0</v>
      </c>
      <c r="BT932">
        <f>IF(Table13[[#This Row],[Monthly_Income 1_5500 2_8000 3_11000 4_15000 5_20000 6_27000 7_35000 8_5000 9_51000 98_0]]=5,1,0)</f>
        <v>0</v>
      </c>
      <c r="BU932">
        <f>IF(Table13[[#This Row],[Monthly_Income 1_5500 2_8000 3_11000 4_15000 5_20000 6_27000 7_35000 8_5000 9_51000 98_0]]=6,1,0)</f>
        <v>0</v>
      </c>
      <c r="BV932">
        <f>IF(Table13[[#This Row],[Monthly_Income 1_5500 2_8000 3_11000 4_15000 5_20000 6_27000 7_35000 8_5000 9_51000 98_0]]=7,1,0)</f>
        <v>0</v>
      </c>
      <c r="BW932">
        <f>IF(Table13[[#This Row],[Monthly_Income 1_5500 2_8000 3_11000 4_15000 5_20000 6_27000 7_35000 8_5000 9_51000 98_0]]=8,1,0)</f>
        <v>0</v>
      </c>
      <c r="BX932">
        <f>IF(Table13[[#This Row],[Monthly_Income 1_5500 2_8000 3_11000 4_15000 5_20000 6_27000 7_35000 8_5000 9_51000 98_0]]=9,1,0)</f>
        <v>0</v>
      </c>
      <c r="BY932">
        <f>IF(Table13[[#This Row],[Monthly_Income 1_5500 2_8000 3_11000 4_15000 5_20000 6_27000 7_35000 8_5000 9_51000 98_0]]=98,1,0)</f>
        <v>0</v>
      </c>
      <c r="BZ932">
        <v>5</v>
      </c>
      <c r="CA932">
        <f>IF(Table13[[#This Row],[Monthly_Household_Income]]=1,1,0)</f>
        <v>0</v>
      </c>
      <c r="CB932">
        <f>IF(Table13[[#This Row],[Monthly_Household_Income]]=2,1,0)</f>
        <v>0</v>
      </c>
      <c r="CC932">
        <f>IF(Table13[[#This Row],[Monthly_Household_Income]]=3,1,0)</f>
        <v>0</v>
      </c>
      <c r="CD932">
        <f>IF(Table13[[#This Row],[Monthly_Household_Income]]=4,1,0)</f>
        <v>0</v>
      </c>
      <c r="CE932">
        <f>IF(Table13[[#This Row],[Monthly_Household_Income]]=5,1,0)</f>
        <v>1</v>
      </c>
      <c r="CF932">
        <f>IF(Table13[[#This Row],[Monthly_Household_Income]]=6,1,0)</f>
        <v>0</v>
      </c>
      <c r="CG932">
        <f>IF(Table13[[#This Row],[Monthly_Household_Income]]=7,1,0)</f>
        <v>0</v>
      </c>
      <c r="CH932">
        <f>IF(Table13[[#This Row],[Monthly_Household_Income]]=8,1,0)</f>
        <v>0</v>
      </c>
      <c r="CI932">
        <f>IF(Table13[[#This Row],[Monthly_Household_Income]]=9,1,0)</f>
        <v>0</v>
      </c>
      <c r="CJ932">
        <f>IF(Table13[[#This Row],[Monthly_Household_Income]]=98,1,0)</f>
        <v>0</v>
      </c>
    </row>
    <row r="933" spans="1:88">
      <c r="A933">
        <v>3353</v>
      </c>
      <c r="B933" s="1">
        <v>43099</v>
      </c>
      <c r="C933" t="s">
        <v>35</v>
      </c>
      <c r="D933">
        <v>8</v>
      </c>
      <c r="E933">
        <v>7</v>
      </c>
      <c r="F933">
        <v>8</v>
      </c>
      <c r="G933">
        <v>8</v>
      </c>
      <c r="H933">
        <v>8</v>
      </c>
      <c r="I933">
        <v>8</v>
      </c>
      <c r="J933" t="s">
        <v>15</v>
      </c>
      <c r="K933">
        <v>9</v>
      </c>
      <c r="L933">
        <v>7</v>
      </c>
      <c r="M933">
        <v>8</v>
      </c>
      <c r="N933">
        <v>8</v>
      </c>
      <c r="O933">
        <v>7</v>
      </c>
      <c r="P933">
        <v>9</v>
      </c>
      <c r="Q933">
        <v>8</v>
      </c>
      <c r="R933">
        <v>8</v>
      </c>
      <c r="S933">
        <v>7</v>
      </c>
      <c r="T933">
        <v>8</v>
      </c>
      <c r="U933">
        <v>8</v>
      </c>
      <c r="V933">
        <v>8</v>
      </c>
      <c r="W933">
        <v>7</v>
      </c>
      <c r="X933">
        <v>9</v>
      </c>
      <c r="Y933">
        <v>9</v>
      </c>
      <c r="Z933">
        <v>7</v>
      </c>
      <c r="AA933">
        <v>8</v>
      </c>
      <c r="AB933">
        <v>8</v>
      </c>
      <c r="AC933">
        <v>1</v>
      </c>
      <c r="AD933">
        <f>IF(Table13[[#This Row],[payment]]=1,1,0)</f>
        <v>1</v>
      </c>
      <c r="AE933">
        <f>IF(Table13[[#This Row],[payment]]=2,1,0)</f>
        <v>0</v>
      </c>
      <c r="AF933">
        <f>IF(Table13[[#This Row],[payment]]=3,1,0)</f>
        <v>0</v>
      </c>
      <c r="AG933">
        <v>2</v>
      </c>
      <c r="AH933">
        <f>IF(Table13[[#This Row],[method_payment]]=1,1,0)</f>
        <v>0</v>
      </c>
      <c r="AI933">
        <f>IF(Table13[[#This Row],[method_payment]]=2,1,0)</f>
        <v>1</v>
      </c>
      <c r="AJ933">
        <f>IF(Table13[[#This Row],[method_payment]]=3,1,0)</f>
        <v>0</v>
      </c>
      <c r="AK933">
        <f>IF(Table13[[#This Row],[method_payment]]=5,1,0)</f>
        <v>0</v>
      </c>
      <c r="AL933">
        <f>IF(Table13[[#This Row],[method_payment]]=6,1,0)</f>
        <v>0</v>
      </c>
      <c r="AM933" t="s">
        <v>16</v>
      </c>
      <c r="AN933" t="s">
        <v>16</v>
      </c>
      <c r="AO933">
        <v>3</v>
      </c>
      <c r="AP933" s="2">
        <v>152.44</v>
      </c>
      <c r="AQ933" s="3">
        <f>IF(AND(Table13[[#This Row],[Average_amount_spent_per_visit_last_3_months]]&gt;=1,Table13[[#This Row],[Average_amount_spent_per_visit_last_3_months]]&lt;=999),1,0)</f>
        <v>1</v>
      </c>
      <c r="AR933" s="3">
        <f>IF(AND(Table13[[#This Row],[Average_amount_spent_per_visit_last_3_months]]&gt;=1000,Table13[[#This Row],[Average_amount_spent_per_visit_last_3_months]]&lt;=6700),1,0)</f>
        <v>0</v>
      </c>
      <c r="AS933">
        <v>2</v>
      </c>
      <c r="AT933">
        <v>27</v>
      </c>
      <c r="AU933">
        <f>IF(AND(Table13[[#This Row],[Age]]&gt;=18,Table13[[#This Row],[Age]]&lt;=25),1,0)</f>
        <v>0</v>
      </c>
      <c r="AV933">
        <f>IF(AND(Table13[[#This Row],[Age]]&gt;=26,Table13[[#This Row],[Age]]&lt;=35),1,0)</f>
        <v>1</v>
      </c>
      <c r="AW933">
        <f>IF(AND(Table13[[#This Row],[Age]]&gt;=36,Table13[[#This Row],[Age]]&lt;=45),1,0)</f>
        <v>0</v>
      </c>
      <c r="AX933">
        <f>IF(AND(Table13[[#This Row],[Age]]&gt;=46,Table13[[#This Row],[Age]]&lt;=55),1,0)</f>
        <v>0</v>
      </c>
      <c r="AY933">
        <f>IF(AND(Table13[[#This Row],[Age]]&gt;=56,Table13[[#This Row],[Age]]&lt;=67),1,0)</f>
        <v>0</v>
      </c>
      <c r="AZ933" t="s">
        <v>25</v>
      </c>
      <c r="BA933">
        <f>IF(Table13[[#This Row],[Marital Status]]="Married",1,0)</f>
        <v>1</v>
      </c>
      <c r="BB933">
        <f>IF(Table13[[#This Row],[Marital Status]]="Single",1,0)</f>
        <v>0</v>
      </c>
      <c r="BC933" t="s">
        <v>27</v>
      </c>
      <c r="BD933">
        <f>IF(Table13[[#This Row],[gender]]="Male",1,0)</f>
        <v>1</v>
      </c>
      <c r="BE933">
        <f>IF(Table13[[#This Row],[gender]]="Female",1,0)</f>
        <v>0</v>
      </c>
      <c r="BF933" t="s">
        <v>19</v>
      </c>
      <c r="BG933">
        <f>IF(Table13[[#This Row],[Highest level of Education]]="Did not attend school",1,0)</f>
        <v>0</v>
      </c>
      <c r="BH933">
        <f>IF(Table13[[#This Row],[Highest level of Education]]="K12 completed",1,0)</f>
        <v>0</v>
      </c>
      <c r="BI933">
        <f>IF(Table13[[#This Row],[Highest level of Education]]="High School Completed",1,0)</f>
        <v>0</v>
      </c>
      <c r="BJ933">
        <f>IF(Table13[[#This Row],[Highest level of Education]]="Technical Diploma/Partially completed College",1,0)</f>
        <v>0</v>
      </c>
      <c r="BK933">
        <f>IF(Table13[[#This Row],[Highest level of Education]]="University/College Degree",1,0)</f>
        <v>1</v>
      </c>
      <c r="BL933">
        <f>IF(Table13[[#This Row],[Highest level of Education]]="Post-graduate education",1,0)</f>
        <v>0</v>
      </c>
      <c r="BM933">
        <v>1</v>
      </c>
      <c r="BN933">
        <v>1</v>
      </c>
      <c r="BO933">
        <v>1</v>
      </c>
      <c r="BP933">
        <f>IF(Table13[[#This Row],[Monthly_Income 1_5500 2_8000 3_11000 4_15000 5_20000 6_27000 7_35000 8_5000 9_51000 98_0]]=1,1,0)</f>
        <v>1</v>
      </c>
      <c r="BQ933">
        <f>IF(Table13[[#This Row],[Monthly_Income 1_5500 2_8000 3_11000 4_15000 5_20000 6_27000 7_35000 8_5000 9_51000 98_0]]=2,1,0)</f>
        <v>0</v>
      </c>
      <c r="BR933">
        <f>IF(Table13[[#This Row],[Monthly_Income 1_5500 2_8000 3_11000 4_15000 5_20000 6_27000 7_35000 8_5000 9_51000 98_0]]=3,1,0)</f>
        <v>0</v>
      </c>
      <c r="BS933">
        <f>IF(Table13[[#This Row],[Monthly_Income 1_5500 2_8000 3_11000 4_15000 5_20000 6_27000 7_35000 8_5000 9_51000 98_0]]=4,1,0)</f>
        <v>0</v>
      </c>
      <c r="BT933">
        <f>IF(Table13[[#This Row],[Monthly_Income 1_5500 2_8000 3_11000 4_15000 5_20000 6_27000 7_35000 8_5000 9_51000 98_0]]=5,1,0)</f>
        <v>0</v>
      </c>
      <c r="BU933">
        <f>IF(Table13[[#This Row],[Monthly_Income 1_5500 2_8000 3_11000 4_15000 5_20000 6_27000 7_35000 8_5000 9_51000 98_0]]=6,1,0)</f>
        <v>0</v>
      </c>
      <c r="BV933">
        <f>IF(Table13[[#This Row],[Monthly_Income 1_5500 2_8000 3_11000 4_15000 5_20000 6_27000 7_35000 8_5000 9_51000 98_0]]=7,1,0)</f>
        <v>0</v>
      </c>
      <c r="BW933">
        <f>IF(Table13[[#This Row],[Monthly_Income 1_5500 2_8000 3_11000 4_15000 5_20000 6_27000 7_35000 8_5000 9_51000 98_0]]=8,1,0)</f>
        <v>0</v>
      </c>
      <c r="BX933">
        <f>IF(Table13[[#This Row],[Monthly_Income 1_5500 2_8000 3_11000 4_15000 5_20000 6_27000 7_35000 8_5000 9_51000 98_0]]=9,1,0)</f>
        <v>0</v>
      </c>
      <c r="BY933">
        <f>IF(Table13[[#This Row],[Monthly_Income 1_5500 2_8000 3_11000 4_15000 5_20000 6_27000 7_35000 8_5000 9_51000 98_0]]=98,1,0)</f>
        <v>0</v>
      </c>
      <c r="BZ933">
        <v>2</v>
      </c>
      <c r="CA933">
        <f>IF(Table13[[#This Row],[Monthly_Household_Income]]=1,1,0)</f>
        <v>0</v>
      </c>
      <c r="CB933">
        <f>IF(Table13[[#This Row],[Monthly_Household_Income]]=2,1,0)</f>
        <v>1</v>
      </c>
      <c r="CC933">
        <f>IF(Table13[[#This Row],[Monthly_Household_Income]]=3,1,0)</f>
        <v>0</v>
      </c>
      <c r="CD933">
        <f>IF(Table13[[#This Row],[Monthly_Household_Income]]=4,1,0)</f>
        <v>0</v>
      </c>
      <c r="CE933">
        <f>IF(Table13[[#This Row],[Monthly_Household_Income]]=5,1,0)</f>
        <v>0</v>
      </c>
      <c r="CF933">
        <f>IF(Table13[[#This Row],[Monthly_Household_Income]]=6,1,0)</f>
        <v>0</v>
      </c>
      <c r="CG933">
        <f>IF(Table13[[#This Row],[Monthly_Household_Income]]=7,1,0)</f>
        <v>0</v>
      </c>
      <c r="CH933">
        <f>IF(Table13[[#This Row],[Monthly_Household_Income]]=8,1,0)</f>
        <v>0</v>
      </c>
      <c r="CI933">
        <f>IF(Table13[[#This Row],[Monthly_Household_Income]]=9,1,0)</f>
        <v>0</v>
      </c>
      <c r="CJ933">
        <f>IF(Table13[[#This Row],[Monthly_Household_Income]]=98,1,0)</f>
        <v>0</v>
      </c>
    </row>
    <row r="934" spans="1:88">
      <c r="A934">
        <v>3358</v>
      </c>
      <c r="B934" s="1">
        <v>42965</v>
      </c>
      <c r="C934" t="s">
        <v>8</v>
      </c>
      <c r="D934">
        <v>8</v>
      </c>
      <c r="E934">
        <v>9</v>
      </c>
      <c r="F934">
        <v>8</v>
      </c>
      <c r="G934">
        <v>8</v>
      </c>
      <c r="H934">
        <v>9</v>
      </c>
      <c r="I934">
        <v>9</v>
      </c>
      <c r="J934" t="s">
        <v>15</v>
      </c>
      <c r="K934">
        <v>8</v>
      </c>
      <c r="L934">
        <v>7</v>
      </c>
      <c r="M934">
        <v>10</v>
      </c>
      <c r="N934">
        <v>8</v>
      </c>
      <c r="O934">
        <v>7</v>
      </c>
      <c r="P934">
        <v>9</v>
      </c>
      <c r="Q934">
        <v>9</v>
      </c>
      <c r="R934">
        <v>8</v>
      </c>
      <c r="S934">
        <v>7</v>
      </c>
      <c r="T934">
        <v>8</v>
      </c>
      <c r="U934">
        <v>6</v>
      </c>
      <c r="V934">
        <v>6</v>
      </c>
      <c r="W934">
        <v>7</v>
      </c>
      <c r="X934">
        <v>0</v>
      </c>
      <c r="Y934">
        <v>7</v>
      </c>
      <c r="Z934">
        <v>6</v>
      </c>
      <c r="AA934">
        <v>9</v>
      </c>
      <c r="AB934">
        <v>7</v>
      </c>
      <c r="AC934">
        <v>1</v>
      </c>
      <c r="AD934">
        <f>IF(Table13[[#This Row],[payment]]=1,1,0)</f>
        <v>1</v>
      </c>
      <c r="AE934">
        <f>IF(Table13[[#This Row],[payment]]=2,1,0)</f>
        <v>0</v>
      </c>
      <c r="AF934">
        <f>IF(Table13[[#This Row],[payment]]=3,1,0)</f>
        <v>0</v>
      </c>
      <c r="AG934">
        <v>6</v>
      </c>
      <c r="AH934">
        <f>IF(Table13[[#This Row],[method_payment]]=1,1,0)</f>
        <v>0</v>
      </c>
      <c r="AI934">
        <f>IF(Table13[[#This Row],[method_payment]]=2,1,0)</f>
        <v>0</v>
      </c>
      <c r="AJ934">
        <f>IF(Table13[[#This Row],[method_payment]]=3,1,0)</f>
        <v>0</v>
      </c>
      <c r="AK934">
        <f>IF(Table13[[#This Row],[method_payment]]=5,1,0)</f>
        <v>0</v>
      </c>
      <c r="AL934">
        <f>IF(Table13[[#This Row],[method_payment]]=6,1,0)</f>
        <v>1</v>
      </c>
      <c r="AM934" t="s">
        <v>16</v>
      </c>
      <c r="AN934" t="s">
        <v>15</v>
      </c>
      <c r="AO934">
        <v>3</v>
      </c>
      <c r="AP934" s="2">
        <v>42.22</v>
      </c>
      <c r="AQ934" s="3">
        <f>IF(AND(Table13[[#This Row],[Average_amount_spent_per_visit_last_3_months]]&gt;=1,Table13[[#This Row],[Average_amount_spent_per_visit_last_3_months]]&lt;=999),1,0)</f>
        <v>1</v>
      </c>
      <c r="AR934" s="3">
        <f>IF(AND(Table13[[#This Row],[Average_amount_spent_per_visit_last_3_months]]&gt;=1000,Table13[[#This Row],[Average_amount_spent_per_visit_last_3_months]]&lt;=6700),1,0)</f>
        <v>0</v>
      </c>
      <c r="AS934">
        <v>1</v>
      </c>
      <c r="AT934">
        <v>26</v>
      </c>
      <c r="AU934">
        <f>IF(AND(Table13[[#This Row],[Age]]&gt;=18,Table13[[#This Row],[Age]]&lt;=25),1,0)</f>
        <v>0</v>
      </c>
      <c r="AV934">
        <f>IF(AND(Table13[[#This Row],[Age]]&gt;=26,Table13[[#This Row],[Age]]&lt;=35),1,0)</f>
        <v>1</v>
      </c>
      <c r="AW934">
        <f>IF(AND(Table13[[#This Row],[Age]]&gt;=36,Table13[[#This Row],[Age]]&lt;=45),1,0)</f>
        <v>0</v>
      </c>
      <c r="AX934">
        <f>IF(AND(Table13[[#This Row],[Age]]&gt;=46,Table13[[#This Row],[Age]]&lt;=55),1,0)</f>
        <v>0</v>
      </c>
      <c r="AY934">
        <f>IF(AND(Table13[[#This Row],[Age]]&gt;=56,Table13[[#This Row],[Age]]&lt;=67),1,0)</f>
        <v>0</v>
      </c>
      <c r="AZ934" t="s">
        <v>24</v>
      </c>
      <c r="BA934">
        <f>IF(Table13[[#This Row],[Marital Status]]="Married",1,0)</f>
        <v>0</v>
      </c>
      <c r="BB934">
        <f>IF(Table13[[#This Row],[Marital Status]]="Single",1,0)</f>
        <v>1</v>
      </c>
      <c r="BC934" t="s">
        <v>28</v>
      </c>
      <c r="BD934">
        <f>IF(Table13[[#This Row],[gender]]="Male",1,0)</f>
        <v>0</v>
      </c>
      <c r="BE934">
        <f>IF(Table13[[#This Row],[gender]]="Female",1,0)</f>
        <v>1</v>
      </c>
      <c r="BF934" t="s">
        <v>19</v>
      </c>
      <c r="BG934">
        <f>IF(Table13[[#This Row],[Highest level of Education]]="Did not attend school",1,0)</f>
        <v>0</v>
      </c>
      <c r="BH934">
        <f>IF(Table13[[#This Row],[Highest level of Education]]="K12 completed",1,0)</f>
        <v>0</v>
      </c>
      <c r="BI934">
        <f>IF(Table13[[#This Row],[Highest level of Education]]="High School Completed",1,0)</f>
        <v>0</v>
      </c>
      <c r="BJ934">
        <f>IF(Table13[[#This Row],[Highest level of Education]]="Technical Diploma/Partially completed College",1,0)</f>
        <v>0</v>
      </c>
      <c r="BK934">
        <f>IF(Table13[[#This Row],[Highest level of Education]]="University/College Degree",1,0)</f>
        <v>1</v>
      </c>
      <c r="BL934">
        <f>IF(Table13[[#This Row],[Highest level of Education]]="Post-graduate education",1,0)</f>
        <v>0</v>
      </c>
      <c r="BM934">
        <v>0</v>
      </c>
      <c r="BN934">
        <v>1</v>
      </c>
      <c r="BO934">
        <v>2</v>
      </c>
      <c r="BP934">
        <f>IF(Table13[[#This Row],[Monthly_Income 1_5500 2_8000 3_11000 4_15000 5_20000 6_27000 7_35000 8_5000 9_51000 98_0]]=1,1,0)</f>
        <v>0</v>
      </c>
      <c r="BQ934">
        <f>IF(Table13[[#This Row],[Monthly_Income 1_5500 2_8000 3_11000 4_15000 5_20000 6_27000 7_35000 8_5000 9_51000 98_0]]=2,1,0)</f>
        <v>1</v>
      </c>
      <c r="BR934">
        <f>IF(Table13[[#This Row],[Monthly_Income 1_5500 2_8000 3_11000 4_15000 5_20000 6_27000 7_35000 8_5000 9_51000 98_0]]=3,1,0)</f>
        <v>0</v>
      </c>
      <c r="BS934">
        <f>IF(Table13[[#This Row],[Monthly_Income 1_5500 2_8000 3_11000 4_15000 5_20000 6_27000 7_35000 8_5000 9_51000 98_0]]=4,1,0)</f>
        <v>0</v>
      </c>
      <c r="BT934">
        <f>IF(Table13[[#This Row],[Monthly_Income 1_5500 2_8000 3_11000 4_15000 5_20000 6_27000 7_35000 8_5000 9_51000 98_0]]=5,1,0)</f>
        <v>0</v>
      </c>
      <c r="BU934">
        <f>IF(Table13[[#This Row],[Monthly_Income 1_5500 2_8000 3_11000 4_15000 5_20000 6_27000 7_35000 8_5000 9_51000 98_0]]=6,1,0)</f>
        <v>0</v>
      </c>
      <c r="BV934">
        <f>IF(Table13[[#This Row],[Monthly_Income 1_5500 2_8000 3_11000 4_15000 5_20000 6_27000 7_35000 8_5000 9_51000 98_0]]=7,1,0)</f>
        <v>0</v>
      </c>
      <c r="BW934">
        <f>IF(Table13[[#This Row],[Monthly_Income 1_5500 2_8000 3_11000 4_15000 5_20000 6_27000 7_35000 8_5000 9_51000 98_0]]=8,1,0)</f>
        <v>0</v>
      </c>
      <c r="BX934">
        <f>IF(Table13[[#This Row],[Monthly_Income 1_5500 2_8000 3_11000 4_15000 5_20000 6_27000 7_35000 8_5000 9_51000 98_0]]=9,1,0)</f>
        <v>0</v>
      </c>
      <c r="BY934">
        <f>IF(Table13[[#This Row],[Monthly_Income 1_5500 2_8000 3_11000 4_15000 5_20000 6_27000 7_35000 8_5000 9_51000 98_0]]=98,1,0)</f>
        <v>0</v>
      </c>
      <c r="BZ934">
        <v>7</v>
      </c>
      <c r="CA934">
        <f>IF(Table13[[#This Row],[Monthly_Household_Income]]=1,1,0)</f>
        <v>0</v>
      </c>
      <c r="CB934">
        <f>IF(Table13[[#This Row],[Monthly_Household_Income]]=2,1,0)</f>
        <v>0</v>
      </c>
      <c r="CC934">
        <f>IF(Table13[[#This Row],[Monthly_Household_Income]]=3,1,0)</f>
        <v>0</v>
      </c>
      <c r="CD934">
        <f>IF(Table13[[#This Row],[Monthly_Household_Income]]=4,1,0)</f>
        <v>0</v>
      </c>
      <c r="CE934">
        <f>IF(Table13[[#This Row],[Monthly_Household_Income]]=5,1,0)</f>
        <v>0</v>
      </c>
      <c r="CF934">
        <f>IF(Table13[[#This Row],[Monthly_Household_Income]]=6,1,0)</f>
        <v>0</v>
      </c>
      <c r="CG934">
        <f>IF(Table13[[#This Row],[Monthly_Household_Income]]=7,1,0)</f>
        <v>1</v>
      </c>
      <c r="CH934">
        <f>IF(Table13[[#This Row],[Monthly_Household_Income]]=8,1,0)</f>
        <v>0</v>
      </c>
      <c r="CI934">
        <f>IF(Table13[[#This Row],[Monthly_Household_Income]]=9,1,0)</f>
        <v>0</v>
      </c>
      <c r="CJ934">
        <f>IF(Table13[[#This Row],[Monthly_Household_Income]]=98,1,0)</f>
        <v>0</v>
      </c>
    </row>
    <row r="935" spans="1:88">
      <c r="A935">
        <v>3368</v>
      </c>
      <c r="B935" s="1">
        <v>42970</v>
      </c>
      <c r="C935" t="s">
        <v>35</v>
      </c>
      <c r="D935">
        <v>7</v>
      </c>
      <c r="E935">
        <v>8</v>
      </c>
      <c r="F935">
        <v>8</v>
      </c>
      <c r="G935">
        <v>8</v>
      </c>
      <c r="H935">
        <v>7</v>
      </c>
      <c r="I935">
        <v>7</v>
      </c>
      <c r="J935" t="s">
        <v>15</v>
      </c>
      <c r="K935">
        <v>6</v>
      </c>
      <c r="L935">
        <v>6</v>
      </c>
      <c r="M935">
        <v>8</v>
      </c>
      <c r="N935">
        <v>7</v>
      </c>
      <c r="O935">
        <v>8</v>
      </c>
      <c r="P935">
        <v>6</v>
      </c>
      <c r="Q935">
        <v>8</v>
      </c>
      <c r="R935">
        <v>7</v>
      </c>
      <c r="S935">
        <v>8</v>
      </c>
      <c r="T935">
        <v>8</v>
      </c>
      <c r="U935">
        <v>6</v>
      </c>
      <c r="V935">
        <v>8</v>
      </c>
      <c r="W935">
        <v>7</v>
      </c>
      <c r="X935">
        <v>7</v>
      </c>
      <c r="Y935">
        <v>8</v>
      </c>
      <c r="Z935">
        <v>6</v>
      </c>
      <c r="AA935">
        <v>8</v>
      </c>
      <c r="AB935">
        <v>7</v>
      </c>
      <c r="AC935">
        <v>2</v>
      </c>
      <c r="AD935">
        <f>IF(Table13[[#This Row],[payment]]=1,1,0)</f>
        <v>0</v>
      </c>
      <c r="AE935">
        <f>IF(Table13[[#This Row],[payment]]=2,1,0)</f>
        <v>1</v>
      </c>
      <c r="AF935">
        <f>IF(Table13[[#This Row],[payment]]=3,1,0)</f>
        <v>0</v>
      </c>
      <c r="AG935">
        <v>1</v>
      </c>
      <c r="AH935">
        <f>IF(Table13[[#This Row],[method_payment]]=1,1,0)</f>
        <v>1</v>
      </c>
      <c r="AI935">
        <f>IF(Table13[[#This Row],[method_payment]]=2,1,0)</f>
        <v>0</v>
      </c>
      <c r="AJ935">
        <f>IF(Table13[[#This Row],[method_payment]]=3,1,0)</f>
        <v>0</v>
      </c>
      <c r="AK935">
        <f>IF(Table13[[#This Row],[method_payment]]=5,1,0)</f>
        <v>0</v>
      </c>
      <c r="AL935">
        <f>IF(Table13[[#This Row],[method_payment]]=6,1,0)</f>
        <v>0</v>
      </c>
      <c r="AM935" t="s">
        <v>16</v>
      </c>
      <c r="AN935" t="s">
        <v>16</v>
      </c>
      <c r="AO935">
        <v>1</v>
      </c>
      <c r="AP935" s="2">
        <v>346.33</v>
      </c>
      <c r="AQ935" s="3">
        <f>IF(AND(Table13[[#This Row],[Average_amount_spent_per_visit_last_3_months]]&gt;=1,Table13[[#This Row],[Average_amount_spent_per_visit_last_3_months]]&lt;=999),1,0)</f>
        <v>1</v>
      </c>
      <c r="AR935" s="3">
        <f>IF(AND(Table13[[#This Row],[Average_amount_spent_per_visit_last_3_months]]&gt;=1000,Table13[[#This Row],[Average_amount_spent_per_visit_last_3_months]]&lt;=6700),1,0)</f>
        <v>0</v>
      </c>
      <c r="AS935">
        <v>1</v>
      </c>
      <c r="AT935">
        <v>38</v>
      </c>
      <c r="AU935">
        <f>IF(AND(Table13[[#This Row],[Age]]&gt;=18,Table13[[#This Row],[Age]]&lt;=25),1,0)</f>
        <v>0</v>
      </c>
      <c r="AV935">
        <f>IF(AND(Table13[[#This Row],[Age]]&gt;=26,Table13[[#This Row],[Age]]&lt;=35),1,0)</f>
        <v>0</v>
      </c>
      <c r="AW935">
        <f>IF(AND(Table13[[#This Row],[Age]]&gt;=36,Table13[[#This Row],[Age]]&lt;=45),1,0)</f>
        <v>1</v>
      </c>
      <c r="AX935">
        <f>IF(AND(Table13[[#This Row],[Age]]&gt;=46,Table13[[#This Row],[Age]]&lt;=55),1,0)</f>
        <v>0</v>
      </c>
      <c r="AY935">
        <f>IF(AND(Table13[[#This Row],[Age]]&gt;=56,Table13[[#This Row],[Age]]&lt;=67),1,0)</f>
        <v>0</v>
      </c>
      <c r="AZ935" t="s">
        <v>24</v>
      </c>
      <c r="BA935">
        <f>IF(Table13[[#This Row],[Marital Status]]="Married",1,0)</f>
        <v>0</v>
      </c>
      <c r="BB935">
        <f>IF(Table13[[#This Row],[Marital Status]]="Single",1,0)</f>
        <v>1</v>
      </c>
      <c r="BC935" t="s">
        <v>27</v>
      </c>
      <c r="BD935">
        <f>IF(Table13[[#This Row],[gender]]="Male",1,0)</f>
        <v>1</v>
      </c>
      <c r="BE935">
        <f>IF(Table13[[#This Row],[gender]]="Female",1,0)</f>
        <v>0</v>
      </c>
      <c r="BF935" t="s">
        <v>20</v>
      </c>
      <c r="BG935">
        <f>IF(Table13[[#This Row],[Highest level of Education]]="Did not attend school",1,0)</f>
        <v>0</v>
      </c>
      <c r="BH935">
        <f>IF(Table13[[#This Row],[Highest level of Education]]="K12 completed",1,0)</f>
        <v>0</v>
      </c>
      <c r="BI935">
        <f>IF(Table13[[#This Row],[Highest level of Education]]="High School Completed",1,0)</f>
        <v>1</v>
      </c>
      <c r="BJ935">
        <f>IF(Table13[[#This Row],[Highest level of Education]]="Technical Diploma/Partially completed College",1,0)</f>
        <v>0</v>
      </c>
      <c r="BK935">
        <f>IF(Table13[[#This Row],[Highest level of Education]]="University/College Degree",1,0)</f>
        <v>0</v>
      </c>
      <c r="BL935">
        <f>IF(Table13[[#This Row],[Highest level of Education]]="Post-graduate education",1,0)</f>
        <v>0</v>
      </c>
      <c r="BM935">
        <v>0</v>
      </c>
      <c r="BN935">
        <v>1</v>
      </c>
      <c r="BO935">
        <v>1</v>
      </c>
      <c r="BP935">
        <f>IF(Table13[[#This Row],[Monthly_Income 1_5500 2_8000 3_11000 4_15000 5_20000 6_27000 7_35000 8_5000 9_51000 98_0]]=1,1,0)</f>
        <v>1</v>
      </c>
      <c r="BQ935">
        <f>IF(Table13[[#This Row],[Monthly_Income 1_5500 2_8000 3_11000 4_15000 5_20000 6_27000 7_35000 8_5000 9_51000 98_0]]=2,1,0)</f>
        <v>0</v>
      </c>
      <c r="BR935">
        <f>IF(Table13[[#This Row],[Monthly_Income 1_5500 2_8000 3_11000 4_15000 5_20000 6_27000 7_35000 8_5000 9_51000 98_0]]=3,1,0)</f>
        <v>0</v>
      </c>
      <c r="BS935">
        <f>IF(Table13[[#This Row],[Monthly_Income 1_5500 2_8000 3_11000 4_15000 5_20000 6_27000 7_35000 8_5000 9_51000 98_0]]=4,1,0)</f>
        <v>0</v>
      </c>
      <c r="BT935">
        <f>IF(Table13[[#This Row],[Monthly_Income 1_5500 2_8000 3_11000 4_15000 5_20000 6_27000 7_35000 8_5000 9_51000 98_0]]=5,1,0)</f>
        <v>0</v>
      </c>
      <c r="BU935">
        <f>IF(Table13[[#This Row],[Monthly_Income 1_5500 2_8000 3_11000 4_15000 5_20000 6_27000 7_35000 8_5000 9_51000 98_0]]=6,1,0)</f>
        <v>0</v>
      </c>
      <c r="BV935">
        <f>IF(Table13[[#This Row],[Monthly_Income 1_5500 2_8000 3_11000 4_15000 5_20000 6_27000 7_35000 8_5000 9_51000 98_0]]=7,1,0)</f>
        <v>0</v>
      </c>
      <c r="BW935">
        <f>IF(Table13[[#This Row],[Monthly_Income 1_5500 2_8000 3_11000 4_15000 5_20000 6_27000 7_35000 8_5000 9_51000 98_0]]=8,1,0)</f>
        <v>0</v>
      </c>
      <c r="BX935">
        <f>IF(Table13[[#This Row],[Monthly_Income 1_5500 2_8000 3_11000 4_15000 5_20000 6_27000 7_35000 8_5000 9_51000 98_0]]=9,1,0)</f>
        <v>0</v>
      </c>
      <c r="BY935">
        <f>IF(Table13[[#This Row],[Monthly_Income 1_5500 2_8000 3_11000 4_15000 5_20000 6_27000 7_35000 8_5000 9_51000 98_0]]=98,1,0)</f>
        <v>0</v>
      </c>
      <c r="BZ935">
        <v>2</v>
      </c>
      <c r="CA935">
        <f>IF(Table13[[#This Row],[Monthly_Household_Income]]=1,1,0)</f>
        <v>0</v>
      </c>
      <c r="CB935">
        <f>IF(Table13[[#This Row],[Monthly_Household_Income]]=2,1,0)</f>
        <v>1</v>
      </c>
      <c r="CC935">
        <f>IF(Table13[[#This Row],[Monthly_Household_Income]]=3,1,0)</f>
        <v>0</v>
      </c>
      <c r="CD935">
        <f>IF(Table13[[#This Row],[Monthly_Household_Income]]=4,1,0)</f>
        <v>0</v>
      </c>
      <c r="CE935">
        <f>IF(Table13[[#This Row],[Monthly_Household_Income]]=5,1,0)</f>
        <v>0</v>
      </c>
      <c r="CF935">
        <f>IF(Table13[[#This Row],[Monthly_Household_Income]]=6,1,0)</f>
        <v>0</v>
      </c>
      <c r="CG935">
        <f>IF(Table13[[#This Row],[Monthly_Household_Income]]=7,1,0)</f>
        <v>0</v>
      </c>
      <c r="CH935">
        <f>IF(Table13[[#This Row],[Monthly_Household_Income]]=8,1,0)</f>
        <v>0</v>
      </c>
      <c r="CI935">
        <f>IF(Table13[[#This Row],[Monthly_Household_Income]]=9,1,0)</f>
        <v>0</v>
      </c>
      <c r="CJ935">
        <f>IF(Table13[[#This Row],[Monthly_Household_Income]]=98,1,0)</f>
        <v>0</v>
      </c>
    </row>
    <row r="936" spans="1:88">
      <c r="A936">
        <v>3372</v>
      </c>
      <c r="B936" s="1">
        <v>42977</v>
      </c>
      <c r="C936" t="s">
        <v>32</v>
      </c>
      <c r="D936">
        <v>8</v>
      </c>
      <c r="E936">
        <v>8</v>
      </c>
      <c r="F936">
        <v>8</v>
      </c>
      <c r="G936">
        <v>7</v>
      </c>
      <c r="H936">
        <v>7</v>
      </c>
      <c r="I936">
        <v>8</v>
      </c>
      <c r="J936" t="s">
        <v>15</v>
      </c>
      <c r="K936">
        <v>7</v>
      </c>
      <c r="L936">
        <v>6</v>
      </c>
      <c r="M936">
        <v>8</v>
      </c>
      <c r="N936">
        <v>8</v>
      </c>
      <c r="O936">
        <v>7</v>
      </c>
      <c r="P936">
        <v>8</v>
      </c>
      <c r="Q936">
        <v>6</v>
      </c>
      <c r="R936">
        <v>7</v>
      </c>
      <c r="S936">
        <v>6</v>
      </c>
      <c r="T936">
        <v>8</v>
      </c>
      <c r="U936">
        <v>6</v>
      </c>
      <c r="V936">
        <v>7</v>
      </c>
      <c r="W936">
        <v>7</v>
      </c>
      <c r="X936">
        <v>6</v>
      </c>
      <c r="Y936">
        <v>8</v>
      </c>
      <c r="Z936">
        <v>8</v>
      </c>
      <c r="AA936">
        <v>7</v>
      </c>
      <c r="AB936">
        <v>7</v>
      </c>
      <c r="AC936">
        <v>2</v>
      </c>
      <c r="AD936">
        <f>IF(Table13[[#This Row],[payment]]=1,1,0)</f>
        <v>0</v>
      </c>
      <c r="AE936">
        <f>IF(Table13[[#This Row],[payment]]=2,1,0)</f>
        <v>1</v>
      </c>
      <c r="AF936">
        <f>IF(Table13[[#This Row],[payment]]=3,1,0)</f>
        <v>0</v>
      </c>
      <c r="AG936">
        <v>1</v>
      </c>
      <c r="AH936">
        <f>IF(Table13[[#This Row],[method_payment]]=1,1,0)</f>
        <v>1</v>
      </c>
      <c r="AI936">
        <f>IF(Table13[[#This Row],[method_payment]]=2,1,0)</f>
        <v>0</v>
      </c>
      <c r="AJ936">
        <f>IF(Table13[[#This Row],[method_payment]]=3,1,0)</f>
        <v>0</v>
      </c>
      <c r="AK936">
        <f>IF(Table13[[#This Row],[method_payment]]=5,1,0)</f>
        <v>0</v>
      </c>
      <c r="AL936">
        <f>IF(Table13[[#This Row],[method_payment]]=6,1,0)</f>
        <v>0</v>
      </c>
      <c r="AM936" t="s">
        <v>16</v>
      </c>
      <c r="AN936" t="s">
        <v>16</v>
      </c>
      <c r="AO936">
        <v>1</v>
      </c>
      <c r="AP936" s="2">
        <v>832.42</v>
      </c>
      <c r="AQ936" s="3">
        <f>IF(AND(Table13[[#This Row],[Average_amount_spent_per_visit_last_3_months]]&gt;=1,Table13[[#This Row],[Average_amount_spent_per_visit_last_3_months]]&lt;=999),1,0)</f>
        <v>1</v>
      </c>
      <c r="AR936" s="3">
        <f>IF(AND(Table13[[#This Row],[Average_amount_spent_per_visit_last_3_months]]&gt;=1000,Table13[[#This Row],[Average_amount_spent_per_visit_last_3_months]]&lt;=6700),1,0)</f>
        <v>0</v>
      </c>
      <c r="AS936">
        <v>3</v>
      </c>
      <c r="AT936">
        <v>27</v>
      </c>
      <c r="AU936">
        <f>IF(AND(Table13[[#This Row],[Age]]&gt;=18,Table13[[#This Row],[Age]]&lt;=25),1,0)</f>
        <v>0</v>
      </c>
      <c r="AV936">
        <f>IF(AND(Table13[[#This Row],[Age]]&gt;=26,Table13[[#This Row],[Age]]&lt;=35),1,0)</f>
        <v>1</v>
      </c>
      <c r="AW936">
        <f>IF(AND(Table13[[#This Row],[Age]]&gt;=36,Table13[[#This Row],[Age]]&lt;=45),1,0)</f>
        <v>0</v>
      </c>
      <c r="AX936">
        <f>IF(AND(Table13[[#This Row],[Age]]&gt;=46,Table13[[#This Row],[Age]]&lt;=55),1,0)</f>
        <v>0</v>
      </c>
      <c r="AY936">
        <f>IF(AND(Table13[[#This Row],[Age]]&gt;=56,Table13[[#This Row],[Age]]&lt;=67),1,0)</f>
        <v>0</v>
      </c>
      <c r="AZ936" t="s">
        <v>25</v>
      </c>
      <c r="BA936">
        <f>IF(Table13[[#This Row],[Marital Status]]="Married",1,0)</f>
        <v>1</v>
      </c>
      <c r="BB936">
        <f>IF(Table13[[#This Row],[Marital Status]]="Single",1,0)</f>
        <v>0</v>
      </c>
      <c r="BC936" t="s">
        <v>28</v>
      </c>
      <c r="BD936">
        <f>IF(Table13[[#This Row],[gender]]="Male",1,0)</f>
        <v>0</v>
      </c>
      <c r="BE936">
        <f>IF(Table13[[#This Row],[gender]]="Female",1,0)</f>
        <v>1</v>
      </c>
      <c r="BF936" t="s">
        <v>23</v>
      </c>
      <c r="BG936">
        <f>IF(Table13[[#This Row],[Highest level of Education]]="Did not attend school",1,0)</f>
        <v>0</v>
      </c>
      <c r="BH936">
        <f>IF(Table13[[#This Row],[Highest level of Education]]="K12 completed",1,0)</f>
        <v>0</v>
      </c>
      <c r="BI936">
        <f>IF(Table13[[#This Row],[Highest level of Education]]="High School Completed",1,0)</f>
        <v>0</v>
      </c>
      <c r="BJ936">
        <f>IF(Table13[[#This Row],[Highest level of Education]]="Technical Diploma/Partially completed College",1,0)</f>
        <v>1</v>
      </c>
      <c r="BK936">
        <f>IF(Table13[[#This Row],[Highest level of Education]]="University/College Degree",1,0)</f>
        <v>0</v>
      </c>
      <c r="BL936">
        <f>IF(Table13[[#This Row],[Highest level of Education]]="Post-graduate education",1,0)</f>
        <v>0</v>
      </c>
      <c r="BM936">
        <v>2</v>
      </c>
      <c r="BN936">
        <v>1</v>
      </c>
      <c r="BO936">
        <v>3</v>
      </c>
      <c r="BP936">
        <f>IF(Table13[[#This Row],[Monthly_Income 1_5500 2_8000 3_11000 4_15000 5_20000 6_27000 7_35000 8_5000 9_51000 98_0]]=1,1,0)</f>
        <v>0</v>
      </c>
      <c r="BQ936">
        <f>IF(Table13[[#This Row],[Monthly_Income 1_5500 2_8000 3_11000 4_15000 5_20000 6_27000 7_35000 8_5000 9_51000 98_0]]=2,1,0)</f>
        <v>0</v>
      </c>
      <c r="BR936">
        <f>IF(Table13[[#This Row],[Monthly_Income 1_5500 2_8000 3_11000 4_15000 5_20000 6_27000 7_35000 8_5000 9_51000 98_0]]=3,1,0)</f>
        <v>1</v>
      </c>
      <c r="BS936">
        <f>IF(Table13[[#This Row],[Monthly_Income 1_5500 2_8000 3_11000 4_15000 5_20000 6_27000 7_35000 8_5000 9_51000 98_0]]=4,1,0)</f>
        <v>0</v>
      </c>
      <c r="BT936">
        <f>IF(Table13[[#This Row],[Monthly_Income 1_5500 2_8000 3_11000 4_15000 5_20000 6_27000 7_35000 8_5000 9_51000 98_0]]=5,1,0)</f>
        <v>0</v>
      </c>
      <c r="BU936">
        <f>IF(Table13[[#This Row],[Monthly_Income 1_5500 2_8000 3_11000 4_15000 5_20000 6_27000 7_35000 8_5000 9_51000 98_0]]=6,1,0)</f>
        <v>0</v>
      </c>
      <c r="BV936">
        <f>IF(Table13[[#This Row],[Monthly_Income 1_5500 2_8000 3_11000 4_15000 5_20000 6_27000 7_35000 8_5000 9_51000 98_0]]=7,1,0)</f>
        <v>0</v>
      </c>
      <c r="BW936">
        <f>IF(Table13[[#This Row],[Monthly_Income 1_5500 2_8000 3_11000 4_15000 5_20000 6_27000 7_35000 8_5000 9_51000 98_0]]=8,1,0)</f>
        <v>0</v>
      </c>
      <c r="BX936">
        <f>IF(Table13[[#This Row],[Monthly_Income 1_5500 2_8000 3_11000 4_15000 5_20000 6_27000 7_35000 8_5000 9_51000 98_0]]=9,1,0)</f>
        <v>0</v>
      </c>
      <c r="BY936">
        <f>IF(Table13[[#This Row],[Monthly_Income 1_5500 2_8000 3_11000 4_15000 5_20000 6_27000 7_35000 8_5000 9_51000 98_0]]=98,1,0)</f>
        <v>0</v>
      </c>
      <c r="BZ936">
        <v>5</v>
      </c>
      <c r="CA936">
        <f>IF(Table13[[#This Row],[Monthly_Household_Income]]=1,1,0)</f>
        <v>0</v>
      </c>
      <c r="CB936">
        <f>IF(Table13[[#This Row],[Monthly_Household_Income]]=2,1,0)</f>
        <v>0</v>
      </c>
      <c r="CC936">
        <f>IF(Table13[[#This Row],[Monthly_Household_Income]]=3,1,0)</f>
        <v>0</v>
      </c>
      <c r="CD936">
        <f>IF(Table13[[#This Row],[Monthly_Household_Income]]=4,1,0)</f>
        <v>0</v>
      </c>
      <c r="CE936">
        <f>IF(Table13[[#This Row],[Monthly_Household_Income]]=5,1,0)</f>
        <v>1</v>
      </c>
      <c r="CF936">
        <f>IF(Table13[[#This Row],[Monthly_Household_Income]]=6,1,0)</f>
        <v>0</v>
      </c>
      <c r="CG936">
        <f>IF(Table13[[#This Row],[Monthly_Household_Income]]=7,1,0)</f>
        <v>0</v>
      </c>
      <c r="CH936">
        <f>IF(Table13[[#This Row],[Monthly_Household_Income]]=8,1,0)</f>
        <v>0</v>
      </c>
      <c r="CI936">
        <f>IF(Table13[[#This Row],[Monthly_Household_Income]]=9,1,0)</f>
        <v>0</v>
      </c>
      <c r="CJ936">
        <f>IF(Table13[[#This Row],[Monthly_Household_Income]]=98,1,0)</f>
        <v>0</v>
      </c>
    </row>
    <row r="937" spans="1:88">
      <c r="A937">
        <v>3374</v>
      </c>
      <c r="B937" s="1">
        <v>42989</v>
      </c>
      <c r="C937" t="s">
        <v>2</v>
      </c>
      <c r="D937">
        <v>9</v>
      </c>
      <c r="E937">
        <v>8</v>
      </c>
      <c r="F937">
        <v>9</v>
      </c>
      <c r="G937">
        <v>8</v>
      </c>
      <c r="H937">
        <v>7</v>
      </c>
      <c r="I937">
        <v>8</v>
      </c>
      <c r="J937" t="s">
        <v>15</v>
      </c>
      <c r="K937">
        <v>8</v>
      </c>
      <c r="L937">
        <v>8</v>
      </c>
      <c r="M937">
        <v>8</v>
      </c>
      <c r="N937">
        <v>8</v>
      </c>
      <c r="O937">
        <v>7</v>
      </c>
      <c r="P937">
        <v>9</v>
      </c>
      <c r="Q937">
        <v>9</v>
      </c>
      <c r="R937">
        <v>7</v>
      </c>
      <c r="S937">
        <v>8</v>
      </c>
      <c r="T937">
        <v>7</v>
      </c>
      <c r="U937">
        <v>8</v>
      </c>
      <c r="V937">
        <v>7</v>
      </c>
      <c r="W937">
        <v>8</v>
      </c>
      <c r="X937">
        <v>0</v>
      </c>
      <c r="Y937">
        <v>7</v>
      </c>
      <c r="Z937">
        <v>9</v>
      </c>
      <c r="AA937">
        <v>9</v>
      </c>
      <c r="AB937">
        <v>0</v>
      </c>
      <c r="AC937">
        <v>3</v>
      </c>
      <c r="AD937">
        <f>IF(Table13[[#This Row],[payment]]=1,1,0)</f>
        <v>0</v>
      </c>
      <c r="AE937">
        <f>IF(Table13[[#This Row],[payment]]=2,1,0)</f>
        <v>0</v>
      </c>
      <c r="AF937">
        <f>IF(Table13[[#This Row],[payment]]=3,1,0)</f>
        <v>1</v>
      </c>
      <c r="AG937">
        <v>3</v>
      </c>
      <c r="AH937">
        <f>IF(Table13[[#This Row],[method_payment]]=1,1,0)</f>
        <v>0</v>
      </c>
      <c r="AI937">
        <f>IF(Table13[[#This Row],[method_payment]]=2,1,0)</f>
        <v>0</v>
      </c>
      <c r="AJ937">
        <f>IF(Table13[[#This Row],[method_payment]]=3,1,0)</f>
        <v>1</v>
      </c>
      <c r="AK937">
        <f>IF(Table13[[#This Row],[method_payment]]=5,1,0)</f>
        <v>0</v>
      </c>
      <c r="AL937">
        <f>IF(Table13[[#This Row],[method_payment]]=6,1,0)</f>
        <v>0</v>
      </c>
      <c r="AM937" t="s">
        <v>16</v>
      </c>
      <c r="AN937" t="s">
        <v>16</v>
      </c>
      <c r="AO937">
        <v>4</v>
      </c>
      <c r="AP937" s="2">
        <v>383.44</v>
      </c>
      <c r="AQ937" s="3">
        <f>IF(AND(Table13[[#This Row],[Average_amount_spent_per_visit_last_3_months]]&gt;=1,Table13[[#This Row],[Average_amount_spent_per_visit_last_3_months]]&lt;=999),1,0)</f>
        <v>1</v>
      </c>
      <c r="AR937" s="3">
        <f>IF(AND(Table13[[#This Row],[Average_amount_spent_per_visit_last_3_months]]&gt;=1000,Table13[[#This Row],[Average_amount_spent_per_visit_last_3_months]]&lt;=6700),1,0)</f>
        <v>0</v>
      </c>
      <c r="AS937">
        <v>3</v>
      </c>
      <c r="AT937">
        <v>46</v>
      </c>
      <c r="AU937">
        <f>IF(AND(Table13[[#This Row],[Age]]&gt;=18,Table13[[#This Row],[Age]]&lt;=25),1,0)</f>
        <v>0</v>
      </c>
      <c r="AV937">
        <f>IF(AND(Table13[[#This Row],[Age]]&gt;=26,Table13[[#This Row],[Age]]&lt;=35),1,0)</f>
        <v>0</v>
      </c>
      <c r="AW937">
        <f>IF(AND(Table13[[#This Row],[Age]]&gt;=36,Table13[[#This Row],[Age]]&lt;=45),1,0)</f>
        <v>0</v>
      </c>
      <c r="AX937">
        <f>IF(AND(Table13[[#This Row],[Age]]&gt;=46,Table13[[#This Row],[Age]]&lt;=55),1,0)</f>
        <v>1</v>
      </c>
      <c r="AY937">
        <f>IF(AND(Table13[[#This Row],[Age]]&gt;=56,Table13[[#This Row],[Age]]&lt;=67),1,0)</f>
        <v>0</v>
      </c>
      <c r="AZ937" t="s">
        <v>25</v>
      </c>
      <c r="BA937">
        <f>IF(Table13[[#This Row],[Marital Status]]="Married",1,0)</f>
        <v>1</v>
      </c>
      <c r="BB937">
        <f>IF(Table13[[#This Row],[Marital Status]]="Single",1,0)</f>
        <v>0</v>
      </c>
      <c r="BC937" t="s">
        <v>28</v>
      </c>
      <c r="BD937">
        <f>IF(Table13[[#This Row],[gender]]="Male",1,0)</f>
        <v>0</v>
      </c>
      <c r="BE937">
        <f>IF(Table13[[#This Row],[gender]]="Female",1,0)</f>
        <v>1</v>
      </c>
      <c r="BF937" t="s">
        <v>20</v>
      </c>
      <c r="BG937">
        <f>IF(Table13[[#This Row],[Highest level of Education]]="Did not attend school",1,0)</f>
        <v>0</v>
      </c>
      <c r="BH937">
        <f>IF(Table13[[#This Row],[Highest level of Education]]="K12 completed",1,0)</f>
        <v>0</v>
      </c>
      <c r="BI937">
        <f>IF(Table13[[#This Row],[Highest level of Education]]="High School Completed",1,0)</f>
        <v>1</v>
      </c>
      <c r="BJ937">
        <f>IF(Table13[[#This Row],[Highest level of Education]]="Technical Diploma/Partially completed College",1,0)</f>
        <v>0</v>
      </c>
      <c r="BK937">
        <f>IF(Table13[[#This Row],[Highest level of Education]]="University/College Degree",1,0)</f>
        <v>0</v>
      </c>
      <c r="BL937">
        <f>IF(Table13[[#This Row],[Highest level of Education]]="Post-graduate education",1,0)</f>
        <v>0</v>
      </c>
      <c r="BM937">
        <v>4</v>
      </c>
      <c r="BN937">
        <v>3</v>
      </c>
      <c r="BO937" t="s">
        <v>1</v>
      </c>
      <c r="BP937">
        <f>IF(Table13[[#This Row],[Monthly_Income 1_5500 2_8000 3_11000 4_15000 5_20000 6_27000 7_35000 8_5000 9_51000 98_0]]=1,1,0)</f>
        <v>0</v>
      </c>
      <c r="BQ937">
        <f>IF(Table13[[#This Row],[Monthly_Income 1_5500 2_8000 3_11000 4_15000 5_20000 6_27000 7_35000 8_5000 9_51000 98_0]]=2,1,0)</f>
        <v>0</v>
      </c>
      <c r="BR937">
        <f>IF(Table13[[#This Row],[Monthly_Income 1_5500 2_8000 3_11000 4_15000 5_20000 6_27000 7_35000 8_5000 9_51000 98_0]]=3,1,0)</f>
        <v>0</v>
      </c>
      <c r="BS937">
        <f>IF(Table13[[#This Row],[Monthly_Income 1_5500 2_8000 3_11000 4_15000 5_20000 6_27000 7_35000 8_5000 9_51000 98_0]]=4,1,0)</f>
        <v>0</v>
      </c>
      <c r="BT937">
        <f>IF(Table13[[#This Row],[Monthly_Income 1_5500 2_8000 3_11000 4_15000 5_20000 6_27000 7_35000 8_5000 9_51000 98_0]]=5,1,0)</f>
        <v>0</v>
      </c>
      <c r="BU937">
        <f>IF(Table13[[#This Row],[Monthly_Income 1_5500 2_8000 3_11000 4_15000 5_20000 6_27000 7_35000 8_5000 9_51000 98_0]]=6,1,0)</f>
        <v>0</v>
      </c>
      <c r="BV937">
        <f>IF(Table13[[#This Row],[Monthly_Income 1_5500 2_8000 3_11000 4_15000 5_20000 6_27000 7_35000 8_5000 9_51000 98_0]]=7,1,0)</f>
        <v>0</v>
      </c>
      <c r="BW937">
        <f>IF(Table13[[#This Row],[Monthly_Income 1_5500 2_8000 3_11000 4_15000 5_20000 6_27000 7_35000 8_5000 9_51000 98_0]]=8,1,0)</f>
        <v>0</v>
      </c>
      <c r="BX937">
        <f>IF(Table13[[#This Row],[Monthly_Income 1_5500 2_8000 3_11000 4_15000 5_20000 6_27000 7_35000 8_5000 9_51000 98_0]]=9,1,0)</f>
        <v>0</v>
      </c>
      <c r="BY937">
        <f>IF(Table13[[#This Row],[Monthly_Income 1_5500 2_8000 3_11000 4_15000 5_20000 6_27000 7_35000 8_5000 9_51000 98_0]]=98,1,0)</f>
        <v>0</v>
      </c>
      <c r="BZ937">
        <v>8</v>
      </c>
      <c r="CA937">
        <f>IF(Table13[[#This Row],[Monthly_Household_Income]]=1,1,0)</f>
        <v>0</v>
      </c>
      <c r="CB937">
        <f>IF(Table13[[#This Row],[Monthly_Household_Income]]=2,1,0)</f>
        <v>0</v>
      </c>
      <c r="CC937">
        <f>IF(Table13[[#This Row],[Monthly_Household_Income]]=3,1,0)</f>
        <v>0</v>
      </c>
      <c r="CD937">
        <f>IF(Table13[[#This Row],[Monthly_Household_Income]]=4,1,0)</f>
        <v>0</v>
      </c>
      <c r="CE937">
        <f>IF(Table13[[#This Row],[Monthly_Household_Income]]=5,1,0)</f>
        <v>0</v>
      </c>
      <c r="CF937">
        <f>IF(Table13[[#This Row],[Monthly_Household_Income]]=6,1,0)</f>
        <v>0</v>
      </c>
      <c r="CG937">
        <f>IF(Table13[[#This Row],[Monthly_Household_Income]]=7,1,0)</f>
        <v>0</v>
      </c>
      <c r="CH937">
        <f>IF(Table13[[#This Row],[Monthly_Household_Income]]=8,1,0)</f>
        <v>1</v>
      </c>
      <c r="CI937">
        <f>IF(Table13[[#This Row],[Monthly_Household_Income]]=9,1,0)</f>
        <v>0</v>
      </c>
      <c r="CJ937">
        <f>IF(Table13[[#This Row],[Monthly_Household_Income]]=98,1,0)</f>
        <v>0</v>
      </c>
    </row>
    <row r="938" spans="1:88">
      <c r="A938">
        <v>3378</v>
      </c>
      <c r="B938" s="1">
        <v>42918</v>
      </c>
      <c r="C938" t="s">
        <v>35</v>
      </c>
      <c r="D938">
        <v>8</v>
      </c>
      <c r="E938">
        <v>9</v>
      </c>
      <c r="F938">
        <v>8</v>
      </c>
      <c r="G938">
        <v>9</v>
      </c>
      <c r="H938">
        <v>7</v>
      </c>
      <c r="I938">
        <v>8</v>
      </c>
      <c r="J938" t="s">
        <v>16</v>
      </c>
      <c r="K938">
        <v>8</v>
      </c>
      <c r="L938">
        <v>10</v>
      </c>
      <c r="M938">
        <v>10</v>
      </c>
      <c r="N938">
        <v>9</v>
      </c>
      <c r="O938">
        <v>8</v>
      </c>
      <c r="P938">
        <v>9</v>
      </c>
      <c r="Q938">
        <v>10</v>
      </c>
      <c r="R938">
        <v>8</v>
      </c>
      <c r="S938">
        <v>10</v>
      </c>
      <c r="T938">
        <v>9</v>
      </c>
      <c r="U938">
        <v>10</v>
      </c>
      <c r="V938">
        <v>8</v>
      </c>
      <c r="W938">
        <v>10</v>
      </c>
      <c r="X938">
        <v>0</v>
      </c>
      <c r="Y938">
        <v>10</v>
      </c>
      <c r="Z938">
        <v>9</v>
      </c>
      <c r="AA938">
        <v>9</v>
      </c>
      <c r="AB938">
        <v>9</v>
      </c>
      <c r="AC938">
        <v>2</v>
      </c>
      <c r="AD938">
        <f>IF(Table13[[#This Row],[payment]]=1,1,0)</f>
        <v>0</v>
      </c>
      <c r="AE938">
        <f>IF(Table13[[#This Row],[payment]]=2,1,0)</f>
        <v>1</v>
      </c>
      <c r="AF938">
        <f>IF(Table13[[#This Row],[payment]]=3,1,0)</f>
        <v>0</v>
      </c>
      <c r="AG938">
        <v>1</v>
      </c>
      <c r="AH938">
        <f>IF(Table13[[#This Row],[method_payment]]=1,1,0)</f>
        <v>1</v>
      </c>
      <c r="AI938">
        <f>IF(Table13[[#This Row],[method_payment]]=2,1,0)</f>
        <v>0</v>
      </c>
      <c r="AJ938">
        <f>IF(Table13[[#This Row],[method_payment]]=3,1,0)</f>
        <v>0</v>
      </c>
      <c r="AK938">
        <f>IF(Table13[[#This Row],[method_payment]]=5,1,0)</f>
        <v>0</v>
      </c>
      <c r="AL938">
        <f>IF(Table13[[#This Row],[method_payment]]=6,1,0)</f>
        <v>0</v>
      </c>
      <c r="AM938" t="s">
        <v>16</v>
      </c>
      <c r="AN938" t="s">
        <v>15</v>
      </c>
      <c r="AO938">
        <v>1</v>
      </c>
      <c r="AP938" s="2">
        <v>272.26</v>
      </c>
      <c r="AQ938" s="3">
        <f>IF(AND(Table13[[#This Row],[Average_amount_spent_per_visit_last_3_months]]&gt;=1,Table13[[#This Row],[Average_amount_spent_per_visit_last_3_months]]&lt;=999),1,0)</f>
        <v>1</v>
      </c>
      <c r="AR938" s="3">
        <f>IF(AND(Table13[[#This Row],[Average_amount_spent_per_visit_last_3_months]]&gt;=1000,Table13[[#This Row],[Average_amount_spent_per_visit_last_3_months]]&lt;=6700),1,0)</f>
        <v>0</v>
      </c>
      <c r="AS938">
        <v>3</v>
      </c>
      <c r="AT938">
        <v>34</v>
      </c>
      <c r="AU938">
        <f>IF(AND(Table13[[#This Row],[Age]]&gt;=18,Table13[[#This Row],[Age]]&lt;=25),1,0)</f>
        <v>0</v>
      </c>
      <c r="AV938">
        <f>IF(AND(Table13[[#This Row],[Age]]&gt;=26,Table13[[#This Row],[Age]]&lt;=35),1,0)</f>
        <v>1</v>
      </c>
      <c r="AW938">
        <f>IF(AND(Table13[[#This Row],[Age]]&gt;=36,Table13[[#This Row],[Age]]&lt;=45),1,0)</f>
        <v>0</v>
      </c>
      <c r="AX938">
        <f>IF(AND(Table13[[#This Row],[Age]]&gt;=46,Table13[[#This Row],[Age]]&lt;=55),1,0)</f>
        <v>0</v>
      </c>
      <c r="AY938">
        <f>IF(AND(Table13[[#This Row],[Age]]&gt;=56,Table13[[#This Row],[Age]]&lt;=67),1,0)</f>
        <v>0</v>
      </c>
      <c r="AZ938" t="s">
        <v>25</v>
      </c>
      <c r="BA938">
        <f>IF(Table13[[#This Row],[Marital Status]]="Married",1,0)</f>
        <v>1</v>
      </c>
      <c r="BB938">
        <f>IF(Table13[[#This Row],[Marital Status]]="Single",1,0)</f>
        <v>0</v>
      </c>
      <c r="BC938" t="s">
        <v>28</v>
      </c>
      <c r="BD938">
        <f>IF(Table13[[#This Row],[gender]]="Male",1,0)</f>
        <v>0</v>
      </c>
      <c r="BE938">
        <f>IF(Table13[[#This Row],[gender]]="Female",1,0)</f>
        <v>1</v>
      </c>
      <c r="BF938" t="s">
        <v>19</v>
      </c>
      <c r="BG938">
        <f>IF(Table13[[#This Row],[Highest level of Education]]="Did not attend school",1,0)</f>
        <v>0</v>
      </c>
      <c r="BH938">
        <f>IF(Table13[[#This Row],[Highest level of Education]]="K12 completed",1,0)</f>
        <v>0</v>
      </c>
      <c r="BI938">
        <f>IF(Table13[[#This Row],[Highest level of Education]]="High School Completed",1,0)</f>
        <v>0</v>
      </c>
      <c r="BJ938">
        <f>IF(Table13[[#This Row],[Highest level of Education]]="Technical Diploma/Partially completed College",1,0)</f>
        <v>0</v>
      </c>
      <c r="BK938">
        <f>IF(Table13[[#This Row],[Highest level of Education]]="University/College Degree",1,0)</f>
        <v>1</v>
      </c>
      <c r="BL938">
        <f>IF(Table13[[#This Row],[Highest level of Education]]="Post-graduate education",1,0)</f>
        <v>0</v>
      </c>
      <c r="BM938">
        <v>3</v>
      </c>
      <c r="BN938">
        <v>1</v>
      </c>
      <c r="BO938">
        <v>4</v>
      </c>
      <c r="BP938">
        <f>IF(Table13[[#This Row],[Monthly_Income 1_5500 2_8000 3_11000 4_15000 5_20000 6_27000 7_35000 8_5000 9_51000 98_0]]=1,1,0)</f>
        <v>0</v>
      </c>
      <c r="BQ938">
        <f>IF(Table13[[#This Row],[Monthly_Income 1_5500 2_8000 3_11000 4_15000 5_20000 6_27000 7_35000 8_5000 9_51000 98_0]]=2,1,0)</f>
        <v>0</v>
      </c>
      <c r="BR938">
        <f>IF(Table13[[#This Row],[Monthly_Income 1_5500 2_8000 3_11000 4_15000 5_20000 6_27000 7_35000 8_5000 9_51000 98_0]]=3,1,0)</f>
        <v>0</v>
      </c>
      <c r="BS938">
        <f>IF(Table13[[#This Row],[Monthly_Income 1_5500 2_8000 3_11000 4_15000 5_20000 6_27000 7_35000 8_5000 9_51000 98_0]]=4,1,0)</f>
        <v>1</v>
      </c>
      <c r="BT938">
        <f>IF(Table13[[#This Row],[Monthly_Income 1_5500 2_8000 3_11000 4_15000 5_20000 6_27000 7_35000 8_5000 9_51000 98_0]]=5,1,0)</f>
        <v>0</v>
      </c>
      <c r="BU938">
        <f>IF(Table13[[#This Row],[Monthly_Income 1_5500 2_8000 3_11000 4_15000 5_20000 6_27000 7_35000 8_5000 9_51000 98_0]]=6,1,0)</f>
        <v>0</v>
      </c>
      <c r="BV938">
        <f>IF(Table13[[#This Row],[Monthly_Income 1_5500 2_8000 3_11000 4_15000 5_20000 6_27000 7_35000 8_5000 9_51000 98_0]]=7,1,0)</f>
        <v>0</v>
      </c>
      <c r="BW938">
        <f>IF(Table13[[#This Row],[Monthly_Income 1_5500 2_8000 3_11000 4_15000 5_20000 6_27000 7_35000 8_5000 9_51000 98_0]]=8,1,0)</f>
        <v>0</v>
      </c>
      <c r="BX938">
        <f>IF(Table13[[#This Row],[Monthly_Income 1_5500 2_8000 3_11000 4_15000 5_20000 6_27000 7_35000 8_5000 9_51000 98_0]]=9,1,0)</f>
        <v>0</v>
      </c>
      <c r="BY938">
        <f>IF(Table13[[#This Row],[Monthly_Income 1_5500 2_8000 3_11000 4_15000 5_20000 6_27000 7_35000 8_5000 9_51000 98_0]]=98,1,0)</f>
        <v>0</v>
      </c>
      <c r="BZ938">
        <v>6</v>
      </c>
      <c r="CA938">
        <f>IF(Table13[[#This Row],[Monthly_Household_Income]]=1,1,0)</f>
        <v>0</v>
      </c>
      <c r="CB938">
        <f>IF(Table13[[#This Row],[Monthly_Household_Income]]=2,1,0)</f>
        <v>0</v>
      </c>
      <c r="CC938">
        <f>IF(Table13[[#This Row],[Monthly_Household_Income]]=3,1,0)</f>
        <v>0</v>
      </c>
      <c r="CD938">
        <f>IF(Table13[[#This Row],[Monthly_Household_Income]]=4,1,0)</f>
        <v>0</v>
      </c>
      <c r="CE938">
        <f>IF(Table13[[#This Row],[Monthly_Household_Income]]=5,1,0)</f>
        <v>0</v>
      </c>
      <c r="CF938">
        <f>IF(Table13[[#This Row],[Monthly_Household_Income]]=6,1,0)</f>
        <v>1</v>
      </c>
      <c r="CG938">
        <f>IF(Table13[[#This Row],[Monthly_Household_Income]]=7,1,0)</f>
        <v>0</v>
      </c>
      <c r="CH938">
        <f>IF(Table13[[#This Row],[Monthly_Household_Income]]=8,1,0)</f>
        <v>0</v>
      </c>
      <c r="CI938">
        <f>IF(Table13[[#This Row],[Monthly_Household_Income]]=9,1,0)</f>
        <v>0</v>
      </c>
      <c r="CJ938">
        <f>IF(Table13[[#This Row],[Monthly_Household_Income]]=98,1,0)</f>
        <v>0</v>
      </c>
    </row>
    <row r="939" spans="1:88">
      <c r="A939">
        <v>3385</v>
      </c>
      <c r="B939" s="1">
        <v>43026</v>
      </c>
      <c r="C939" t="s">
        <v>35</v>
      </c>
      <c r="D939">
        <v>8</v>
      </c>
      <c r="E939">
        <v>6</v>
      </c>
      <c r="F939">
        <v>7</v>
      </c>
      <c r="G939">
        <v>8</v>
      </c>
      <c r="H939">
        <v>6</v>
      </c>
      <c r="I939">
        <v>6</v>
      </c>
      <c r="J939" t="s">
        <v>15</v>
      </c>
      <c r="K939">
        <v>8</v>
      </c>
      <c r="L939">
        <v>9</v>
      </c>
      <c r="M939">
        <v>7</v>
      </c>
      <c r="N939">
        <v>7</v>
      </c>
      <c r="O939">
        <v>8</v>
      </c>
      <c r="P939">
        <v>8</v>
      </c>
      <c r="Q939">
        <v>9</v>
      </c>
      <c r="R939">
        <v>7</v>
      </c>
      <c r="S939">
        <v>8</v>
      </c>
      <c r="T939">
        <v>8</v>
      </c>
      <c r="U939">
        <v>9</v>
      </c>
      <c r="V939">
        <v>7</v>
      </c>
      <c r="W939">
        <v>6</v>
      </c>
      <c r="X939">
        <v>6</v>
      </c>
      <c r="Y939">
        <v>7</v>
      </c>
      <c r="Z939">
        <v>10</v>
      </c>
      <c r="AA939">
        <v>8</v>
      </c>
      <c r="AB939">
        <v>7</v>
      </c>
      <c r="AC939">
        <v>2</v>
      </c>
      <c r="AD939">
        <f>IF(Table13[[#This Row],[payment]]=1,1,0)</f>
        <v>0</v>
      </c>
      <c r="AE939">
        <f>IF(Table13[[#This Row],[payment]]=2,1,0)</f>
        <v>1</v>
      </c>
      <c r="AF939">
        <f>IF(Table13[[#This Row],[payment]]=3,1,0)</f>
        <v>0</v>
      </c>
      <c r="AG939">
        <v>1</v>
      </c>
      <c r="AH939">
        <f>IF(Table13[[#This Row],[method_payment]]=1,1,0)</f>
        <v>1</v>
      </c>
      <c r="AI939">
        <f>IF(Table13[[#This Row],[method_payment]]=2,1,0)</f>
        <v>0</v>
      </c>
      <c r="AJ939">
        <f>IF(Table13[[#This Row],[method_payment]]=3,1,0)</f>
        <v>0</v>
      </c>
      <c r="AK939">
        <f>IF(Table13[[#This Row],[method_payment]]=5,1,0)</f>
        <v>0</v>
      </c>
      <c r="AL939">
        <f>IF(Table13[[#This Row],[method_payment]]=6,1,0)</f>
        <v>0</v>
      </c>
      <c r="AM939" t="s">
        <v>15</v>
      </c>
      <c r="AN939" t="s">
        <v>16</v>
      </c>
      <c r="AO939">
        <v>1</v>
      </c>
      <c r="AP939" s="2">
        <v>605.92999999999995</v>
      </c>
      <c r="AQ939" s="3">
        <f>IF(AND(Table13[[#This Row],[Average_amount_spent_per_visit_last_3_months]]&gt;=1,Table13[[#This Row],[Average_amount_spent_per_visit_last_3_months]]&lt;=999),1,0)</f>
        <v>1</v>
      </c>
      <c r="AR939" s="3">
        <f>IF(AND(Table13[[#This Row],[Average_amount_spent_per_visit_last_3_months]]&gt;=1000,Table13[[#This Row],[Average_amount_spent_per_visit_last_3_months]]&lt;=6700),1,0)</f>
        <v>0</v>
      </c>
      <c r="AS939">
        <v>3</v>
      </c>
      <c r="AT939">
        <v>47</v>
      </c>
      <c r="AU939">
        <f>IF(AND(Table13[[#This Row],[Age]]&gt;=18,Table13[[#This Row],[Age]]&lt;=25),1,0)</f>
        <v>0</v>
      </c>
      <c r="AV939">
        <f>IF(AND(Table13[[#This Row],[Age]]&gt;=26,Table13[[#This Row],[Age]]&lt;=35),1,0)</f>
        <v>0</v>
      </c>
      <c r="AW939">
        <f>IF(AND(Table13[[#This Row],[Age]]&gt;=36,Table13[[#This Row],[Age]]&lt;=45),1,0)</f>
        <v>0</v>
      </c>
      <c r="AX939">
        <f>IF(AND(Table13[[#This Row],[Age]]&gt;=46,Table13[[#This Row],[Age]]&lt;=55),1,0)</f>
        <v>1</v>
      </c>
      <c r="AY939">
        <f>IF(AND(Table13[[#This Row],[Age]]&gt;=56,Table13[[#This Row],[Age]]&lt;=67),1,0)</f>
        <v>0</v>
      </c>
      <c r="AZ939" t="s">
        <v>25</v>
      </c>
      <c r="BA939">
        <f>IF(Table13[[#This Row],[Marital Status]]="Married",1,0)</f>
        <v>1</v>
      </c>
      <c r="BB939">
        <f>IF(Table13[[#This Row],[Marital Status]]="Single",1,0)</f>
        <v>0</v>
      </c>
      <c r="BC939" t="s">
        <v>28</v>
      </c>
      <c r="BD939">
        <f>IF(Table13[[#This Row],[gender]]="Male",1,0)</f>
        <v>0</v>
      </c>
      <c r="BE939">
        <f>IF(Table13[[#This Row],[gender]]="Female",1,0)</f>
        <v>1</v>
      </c>
      <c r="BF939" t="s">
        <v>19</v>
      </c>
      <c r="BG939">
        <f>IF(Table13[[#This Row],[Highest level of Education]]="Did not attend school",1,0)</f>
        <v>0</v>
      </c>
      <c r="BH939">
        <f>IF(Table13[[#This Row],[Highest level of Education]]="K12 completed",1,0)</f>
        <v>0</v>
      </c>
      <c r="BI939">
        <f>IF(Table13[[#This Row],[Highest level of Education]]="High School Completed",1,0)</f>
        <v>0</v>
      </c>
      <c r="BJ939">
        <f>IF(Table13[[#This Row],[Highest level of Education]]="Technical Diploma/Partially completed College",1,0)</f>
        <v>0</v>
      </c>
      <c r="BK939">
        <f>IF(Table13[[#This Row],[Highest level of Education]]="University/College Degree",1,0)</f>
        <v>1</v>
      </c>
      <c r="BL939">
        <f>IF(Table13[[#This Row],[Highest level of Education]]="Post-graduate education",1,0)</f>
        <v>0</v>
      </c>
      <c r="BM939">
        <v>4</v>
      </c>
      <c r="BN939">
        <v>1</v>
      </c>
      <c r="BO939">
        <v>5</v>
      </c>
      <c r="BP939">
        <f>IF(Table13[[#This Row],[Monthly_Income 1_5500 2_8000 3_11000 4_15000 5_20000 6_27000 7_35000 8_5000 9_51000 98_0]]=1,1,0)</f>
        <v>0</v>
      </c>
      <c r="BQ939">
        <f>IF(Table13[[#This Row],[Monthly_Income 1_5500 2_8000 3_11000 4_15000 5_20000 6_27000 7_35000 8_5000 9_51000 98_0]]=2,1,0)</f>
        <v>0</v>
      </c>
      <c r="BR939">
        <f>IF(Table13[[#This Row],[Monthly_Income 1_5500 2_8000 3_11000 4_15000 5_20000 6_27000 7_35000 8_5000 9_51000 98_0]]=3,1,0)</f>
        <v>0</v>
      </c>
      <c r="BS939">
        <f>IF(Table13[[#This Row],[Monthly_Income 1_5500 2_8000 3_11000 4_15000 5_20000 6_27000 7_35000 8_5000 9_51000 98_0]]=4,1,0)</f>
        <v>0</v>
      </c>
      <c r="BT939">
        <f>IF(Table13[[#This Row],[Monthly_Income 1_5500 2_8000 3_11000 4_15000 5_20000 6_27000 7_35000 8_5000 9_51000 98_0]]=5,1,0)</f>
        <v>1</v>
      </c>
      <c r="BU939">
        <f>IF(Table13[[#This Row],[Monthly_Income 1_5500 2_8000 3_11000 4_15000 5_20000 6_27000 7_35000 8_5000 9_51000 98_0]]=6,1,0)</f>
        <v>0</v>
      </c>
      <c r="BV939">
        <f>IF(Table13[[#This Row],[Monthly_Income 1_5500 2_8000 3_11000 4_15000 5_20000 6_27000 7_35000 8_5000 9_51000 98_0]]=7,1,0)</f>
        <v>0</v>
      </c>
      <c r="BW939">
        <f>IF(Table13[[#This Row],[Monthly_Income 1_5500 2_8000 3_11000 4_15000 5_20000 6_27000 7_35000 8_5000 9_51000 98_0]]=8,1,0)</f>
        <v>0</v>
      </c>
      <c r="BX939">
        <f>IF(Table13[[#This Row],[Monthly_Income 1_5500 2_8000 3_11000 4_15000 5_20000 6_27000 7_35000 8_5000 9_51000 98_0]]=9,1,0)</f>
        <v>0</v>
      </c>
      <c r="BY939">
        <f>IF(Table13[[#This Row],[Monthly_Income 1_5500 2_8000 3_11000 4_15000 5_20000 6_27000 7_35000 8_5000 9_51000 98_0]]=98,1,0)</f>
        <v>0</v>
      </c>
      <c r="BZ939">
        <v>7</v>
      </c>
      <c r="CA939">
        <f>IF(Table13[[#This Row],[Monthly_Household_Income]]=1,1,0)</f>
        <v>0</v>
      </c>
      <c r="CB939">
        <f>IF(Table13[[#This Row],[Monthly_Household_Income]]=2,1,0)</f>
        <v>0</v>
      </c>
      <c r="CC939">
        <f>IF(Table13[[#This Row],[Monthly_Household_Income]]=3,1,0)</f>
        <v>0</v>
      </c>
      <c r="CD939">
        <f>IF(Table13[[#This Row],[Monthly_Household_Income]]=4,1,0)</f>
        <v>0</v>
      </c>
      <c r="CE939">
        <f>IF(Table13[[#This Row],[Monthly_Household_Income]]=5,1,0)</f>
        <v>0</v>
      </c>
      <c r="CF939">
        <f>IF(Table13[[#This Row],[Monthly_Household_Income]]=6,1,0)</f>
        <v>0</v>
      </c>
      <c r="CG939">
        <f>IF(Table13[[#This Row],[Monthly_Household_Income]]=7,1,0)</f>
        <v>1</v>
      </c>
      <c r="CH939">
        <f>IF(Table13[[#This Row],[Monthly_Household_Income]]=8,1,0)</f>
        <v>0</v>
      </c>
      <c r="CI939">
        <f>IF(Table13[[#This Row],[Monthly_Household_Income]]=9,1,0)</f>
        <v>0</v>
      </c>
      <c r="CJ939">
        <f>IF(Table13[[#This Row],[Monthly_Household_Income]]=98,1,0)</f>
        <v>0</v>
      </c>
    </row>
    <row r="940" spans="1:88">
      <c r="A940">
        <v>3388</v>
      </c>
      <c r="B940" s="1">
        <v>42971</v>
      </c>
      <c r="C940" t="s">
        <v>39</v>
      </c>
      <c r="D940">
        <v>9</v>
      </c>
      <c r="E940">
        <v>9</v>
      </c>
      <c r="F940">
        <v>9</v>
      </c>
      <c r="G940">
        <v>10</v>
      </c>
      <c r="H940">
        <v>10</v>
      </c>
      <c r="I940">
        <v>8</v>
      </c>
      <c r="J940" t="s">
        <v>15</v>
      </c>
      <c r="K940">
        <v>10</v>
      </c>
      <c r="L940">
        <v>8</v>
      </c>
      <c r="M940">
        <v>9</v>
      </c>
      <c r="N940">
        <v>9</v>
      </c>
      <c r="O940">
        <v>10</v>
      </c>
      <c r="P940">
        <v>8</v>
      </c>
      <c r="Q940">
        <v>10</v>
      </c>
      <c r="R940">
        <v>9</v>
      </c>
      <c r="S940">
        <v>9</v>
      </c>
      <c r="T940">
        <v>9</v>
      </c>
      <c r="U940">
        <v>10</v>
      </c>
      <c r="V940">
        <v>8</v>
      </c>
      <c r="W940">
        <v>10</v>
      </c>
      <c r="X940">
        <v>9</v>
      </c>
      <c r="Y940">
        <v>9</v>
      </c>
      <c r="Z940">
        <v>8</v>
      </c>
      <c r="AA940">
        <v>10</v>
      </c>
      <c r="AB940">
        <v>9</v>
      </c>
      <c r="AC940">
        <v>2</v>
      </c>
      <c r="AD940">
        <f>IF(Table13[[#This Row],[payment]]=1,1,0)</f>
        <v>0</v>
      </c>
      <c r="AE940">
        <f>IF(Table13[[#This Row],[payment]]=2,1,0)</f>
        <v>1</v>
      </c>
      <c r="AF940">
        <f>IF(Table13[[#This Row],[payment]]=3,1,0)</f>
        <v>0</v>
      </c>
      <c r="AG940">
        <v>1</v>
      </c>
      <c r="AH940">
        <f>IF(Table13[[#This Row],[method_payment]]=1,1,0)</f>
        <v>1</v>
      </c>
      <c r="AI940">
        <f>IF(Table13[[#This Row],[method_payment]]=2,1,0)</f>
        <v>0</v>
      </c>
      <c r="AJ940">
        <f>IF(Table13[[#This Row],[method_payment]]=3,1,0)</f>
        <v>0</v>
      </c>
      <c r="AK940">
        <f>IF(Table13[[#This Row],[method_payment]]=5,1,0)</f>
        <v>0</v>
      </c>
      <c r="AL940">
        <f>IF(Table13[[#This Row],[method_payment]]=6,1,0)</f>
        <v>0</v>
      </c>
      <c r="AM940" t="s">
        <v>16</v>
      </c>
      <c r="AN940" t="s">
        <v>15</v>
      </c>
      <c r="AO940">
        <v>3</v>
      </c>
      <c r="AP940" s="2">
        <v>109.04</v>
      </c>
      <c r="AQ940" s="3">
        <f>IF(AND(Table13[[#This Row],[Average_amount_spent_per_visit_last_3_months]]&gt;=1,Table13[[#This Row],[Average_amount_spent_per_visit_last_3_months]]&lt;=999),1,0)</f>
        <v>1</v>
      </c>
      <c r="AR940" s="3">
        <f>IF(AND(Table13[[#This Row],[Average_amount_spent_per_visit_last_3_months]]&gt;=1000,Table13[[#This Row],[Average_amount_spent_per_visit_last_3_months]]&lt;=6700),1,0)</f>
        <v>0</v>
      </c>
      <c r="AS940">
        <v>3</v>
      </c>
      <c r="AT940">
        <v>40</v>
      </c>
      <c r="AU940">
        <f>IF(AND(Table13[[#This Row],[Age]]&gt;=18,Table13[[#This Row],[Age]]&lt;=25),1,0)</f>
        <v>0</v>
      </c>
      <c r="AV940">
        <f>IF(AND(Table13[[#This Row],[Age]]&gt;=26,Table13[[#This Row],[Age]]&lt;=35),1,0)</f>
        <v>0</v>
      </c>
      <c r="AW940">
        <f>IF(AND(Table13[[#This Row],[Age]]&gt;=36,Table13[[#This Row],[Age]]&lt;=45),1,0)</f>
        <v>1</v>
      </c>
      <c r="AX940">
        <f>IF(AND(Table13[[#This Row],[Age]]&gt;=46,Table13[[#This Row],[Age]]&lt;=55),1,0)</f>
        <v>0</v>
      </c>
      <c r="AY940">
        <f>IF(AND(Table13[[#This Row],[Age]]&gt;=56,Table13[[#This Row],[Age]]&lt;=67),1,0)</f>
        <v>0</v>
      </c>
      <c r="AZ940" t="s">
        <v>25</v>
      </c>
      <c r="BA940">
        <f>IF(Table13[[#This Row],[Marital Status]]="Married",1,0)</f>
        <v>1</v>
      </c>
      <c r="BB940">
        <f>IF(Table13[[#This Row],[Marital Status]]="Single",1,0)</f>
        <v>0</v>
      </c>
      <c r="BC940" t="s">
        <v>28</v>
      </c>
      <c r="BD940">
        <f>IF(Table13[[#This Row],[gender]]="Male",1,0)</f>
        <v>0</v>
      </c>
      <c r="BE940">
        <f>IF(Table13[[#This Row],[gender]]="Female",1,0)</f>
        <v>1</v>
      </c>
      <c r="BF940" t="s">
        <v>23</v>
      </c>
      <c r="BG940">
        <f>IF(Table13[[#This Row],[Highest level of Education]]="Did not attend school",1,0)</f>
        <v>0</v>
      </c>
      <c r="BH940">
        <f>IF(Table13[[#This Row],[Highest level of Education]]="K12 completed",1,0)</f>
        <v>0</v>
      </c>
      <c r="BI940">
        <f>IF(Table13[[#This Row],[Highest level of Education]]="High School Completed",1,0)</f>
        <v>0</v>
      </c>
      <c r="BJ940">
        <f>IF(Table13[[#This Row],[Highest level of Education]]="Technical Diploma/Partially completed College",1,0)</f>
        <v>1</v>
      </c>
      <c r="BK940">
        <f>IF(Table13[[#This Row],[Highest level of Education]]="University/College Degree",1,0)</f>
        <v>0</v>
      </c>
      <c r="BL940">
        <f>IF(Table13[[#This Row],[Highest level of Education]]="Post-graduate education",1,0)</f>
        <v>0</v>
      </c>
      <c r="BM940">
        <v>4</v>
      </c>
      <c r="BN940">
        <v>1</v>
      </c>
      <c r="BO940">
        <v>3</v>
      </c>
      <c r="BP940">
        <f>IF(Table13[[#This Row],[Monthly_Income 1_5500 2_8000 3_11000 4_15000 5_20000 6_27000 7_35000 8_5000 9_51000 98_0]]=1,1,0)</f>
        <v>0</v>
      </c>
      <c r="BQ940">
        <f>IF(Table13[[#This Row],[Monthly_Income 1_5500 2_8000 3_11000 4_15000 5_20000 6_27000 7_35000 8_5000 9_51000 98_0]]=2,1,0)</f>
        <v>0</v>
      </c>
      <c r="BR940">
        <f>IF(Table13[[#This Row],[Monthly_Income 1_5500 2_8000 3_11000 4_15000 5_20000 6_27000 7_35000 8_5000 9_51000 98_0]]=3,1,0)</f>
        <v>1</v>
      </c>
      <c r="BS940">
        <f>IF(Table13[[#This Row],[Monthly_Income 1_5500 2_8000 3_11000 4_15000 5_20000 6_27000 7_35000 8_5000 9_51000 98_0]]=4,1,0)</f>
        <v>0</v>
      </c>
      <c r="BT940">
        <f>IF(Table13[[#This Row],[Monthly_Income 1_5500 2_8000 3_11000 4_15000 5_20000 6_27000 7_35000 8_5000 9_51000 98_0]]=5,1,0)</f>
        <v>0</v>
      </c>
      <c r="BU940">
        <f>IF(Table13[[#This Row],[Monthly_Income 1_5500 2_8000 3_11000 4_15000 5_20000 6_27000 7_35000 8_5000 9_51000 98_0]]=6,1,0)</f>
        <v>0</v>
      </c>
      <c r="BV940">
        <f>IF(Table13[[#This Row],[Monthly_Income 1_5500 2_8000 3_11000 4_15000 5_20000 6_27000 7_35000 8_5000 9_51000 98_0]]=7,1,0)</f>
        <v>0</v>
      </c>
      <c r="BW940">
        <f>IF(Table13[[#This Row],[Monthly_Income 1_5500 2_8000 3_11000 4_15000 5_20000 6_27000 7_35000 8_5000 9_51000 98_0]]=8,1,0)</f>
        <v>0</v>
      </c>
      <c r="BX940">
        <f>IF(Table13[[#This Row],[Monthly_Income 1_5500 2_8000 3_11000 4_15000 5_20000 6_27000 7_35000 8_5000 9_51000 98_0]]=9,1,0)</f>
        <v>0</v>
      </c>
      <c r="BY940">
        <f>IF(Table13[[#This Row],[Monthly_Income 1_5500 2_8000 3_11000 4_15000 5_20000 6_27000 7_35000 8_5000 9_51000 98_0]]=98,1,0)</f>
        <v>0</v>
      </c>
      <c r="BZ940">
        <v>7</v>
      </c>
      <c r="CA940">
        <f>IF(Table13[[#This Row],[Monthly_Household_Income]]=1,1,0)</f>
        <v>0</v>
      </c>
      <c r="CB940">
        <f>IF(Table13[[#This Row],[Monthly_Household_Income]]=2,1,0)</f>
        <v>0</v>
      </c>
      <c r="CC940">
        <f>IF(Table13[[#This Row],[Monthly_Household_Income]]=3,1,0)</f>
        <v>0</v>
      </c>
      <c r="CD940">
        <f>IF(Table13[[#This Row],[Monthly_Household_Income]]=4,1,0)</f>
        <v>0</v>
      </c>
      <c r="CE940">
        <f>IF(Table13[[#This Row],[Monthly_Household_Income]]=5,1,0)</f>
        <v>0</v>
      </c>
      <c r="CF940">
        <f>IF(Table13[[#This Row],[Monthly_Household_Income]]=6,1,0)</f>
        <v>0</v>
      </c>
      <c r="CG940">
        <f>IF(Table13[[#This Row],[Monthly_Household_Income]]=7,1,0)</f>
        <v>1</v>
      </c>
      <c r="CH940">
        <f>IF(Table13[[#This Row],[Monthly_Household_Income]]=8,1,0)</f>
        <v>0</v>
      </c>
      <c r="CI940">
        <f>IF(Table13[[#This Row],[Monthly_Household_Income]]=9,1,0)</f>
        <v>0</v>
      </c>
      <c r="CJ940">
        <f>IF(Table13[[#This Row],[Monthly_Household_Income]]=98,1,0)</f>
        <v>0</v>
      </c>
    </row>
    <row r="941" spans="1:88">
      <c r="A941">
        <v>3394</v>
      </c>
      <c r="B941" s="1">
        <v>43130</v>
      </c>
      <c r="C941" t="s">
        <v>29</v>
      </c>
      <c r="D941">
        <v>9</v>
      </c>
      <c r="E941">
        <v>8</v>
      </c>
      <c r="F941">
        <v>7</v>
      </c>
      <c r="G941">
        <v>9</v>
      </c>
      <c r="H941">
        <v>9</v>
      </c>
      <c r="I941">
        <v>8</v>
      </c>
      <c r="J941" t="s">
        <v>15</v>
      </c>
      <c r="K941">
        <v>9</v>
      </c>
      <c r="L941">
        <v>7</v>
      </c>
      <c r="M941">
        <v>8</v>
      </c>
      <c r="N941">
        <v>7</v>
      </c>
      <c r="O941">
        <v>7</v>
      </c>
      <c r="P941">
        <v>8</v>
      </c>
      <c r="Q941">
        <v>9</v>
      </c>
      <c r="R941">
        <v>9</v>
      </c>
      <c r="S941">
        <v>7</v>
      </c>
      <c r="T941">
        <v>10</v>
      </c>
      <c r="U941">
        <v>9</v>
      </c>
      <c r="V941">
        <v>8</v>
      </c>
      <c r="W941">
        <v>7</v>
      </c>
      <c r="X941">
        <v>9</v>
      </c>
      <c r="Y941">
        <v>8</v>
      </c>
      <c r="Z941">
        <v>10</v>
      </c>
      <c r="AA941">
        <v>10</v>
      </c>
      <c r="AB941">
        <v>9</v>
      </c>
      <c r="AC941">
        <v>1</v>
      </c>
      <c r="AD941">
        <f>IF(Table13[[#This Row],[payment]]=1,1,0)</f>
        <v>1</v>
      </c>
      <c r="AE941">
        <f>IF(Table13[[#This Row],[payment]]=2,1,0)</f>
        <v>0</v>
      </c>
      <c r="AF941">
        <f>IF(Table13[[#This Row],[payment]]=3,1,0)</f>
        <v>0</v>
      </c>
      <c r="AG941">
        <v>1</v>
      </c>
      <c r="AH941">
        <f>IF(Table13[[#This Row],[method_payment]]=1,1,0)</f>
        <v>1</v>
      </c>
      <c r="AI941">
        <f>IF(Table13[[#This Row],[method_payment]]=2,1,0)</f>
        <v>0</v>
      </c>
      <c r="AJ941">
        <f>IF(Table13[[#This Row],[method_payment]]=3,1,0)</f>
        <v>0</v>
      </c>
      <c r="AK941">
        <f>IF(Table13[[#This Row],[method_payment]]=5,1,0)</f>
        <v>0</v>
      </c>
      <c r="AL941">
        <f>IF(Table13[[#This Row],[method_payment]]=6,1,0)</f>
        <v>0</v>
      </c>
      <c r="AM941" t="s">
        <v>16</v>
      </c>
      <c r="AN941" t="s">
        <v>15</v>
      </c>
      <c r="AO941">
        <v>4</v>
      </c>
      <c r="AP941" s="2">
        <v>448.83</v>
      </c>
      <c r="AQ941" s="3">
        <f>IF(AND(Table13[[#This Row],[Average_amount_spent_per_visit_last_3_months]]&gt;=1,Table13[[#This Row],[Average_amount_spent_per_visit_last_3_months]]&lt;=999),1,0)</f>
        <v>1</v>
      </c>
      <c r="AR941" s="3">
        <f>IF(AND(Table13[[#This Row],[Average_amount_spent_per_visit_last_3_months]]&gt;=1000,Table13[[#This Row],[Average_amount_spent_per_visit_last_3_months]]&lt;=6700),1,0)</f>
        <v>0</v>
      </c>
      <c r="AS941">
        <v>2</v>
      </c>
      <c r="AT941">
        <v>43</v>
      </c>
      <c r="AU941">
        <f>IF(AND(Table13[[#This Row],[Age]]&gt;=18,Table13[[#This Row],[Age]]&lt;=25),1,0)</f>
        <v>0</v>
      </c>
      <c r="AV941">
        <f>IF(AND(Table13[[#This Row],[Age]]&gt;=26,Table13[[#This Row],[Age]]&lt;=35),1,0)</f>
        <v>0</v>
      </c>
      <c r="AW941">
        <f>IF(AND(Table13[[#This Row],[Age]]&gt;=36,Table13[[#This Row],[Age]]&lt;=45),1,0)</f>
        <v>1</v>
      </c>
      <c r="AX941">
        <f>IF(AND(Table13[[#This Row],[Age]]&gt;=46,Table13[[#This Row],[Age]]&lt;=55),1,0)</f>
        <v>0</v>
      </c>
      <c r="AY941">
        <f>IF(AND(Table13[[#This Row],[Age]]&gt;=56,Table13[[#This Row],[Age]]&lt;=67),1,0)</f>
        <v>0</v>
      </c>
      <c r="AZ941" t="s">
        <v>25</v>
      </c>
      <c r="BA941">
        <f>IF(Table13[[#This Row],[Marital Status]]="Married",1,0)</f>
        <v>1</v>
      </c>
      <c r="BB941">
        <f>IF(Table13[[#This Row],[Marital Status]]="Single",1,0)</f>
        <v>0</v>
      </c>
      <c r="BC941" t="s">
        <v>27</v>
      </c>
      <c r="BD941">
        <f>IF(Table13[[#This Row],[gender]]="Male",1,0)</f>
        <v>1</v>
      </c>
      <c r="BE941">
        <f>IF(Table13[[#This Row],[gender]]="Female",1,0)</f>
        <v>0</v>
      </c>
      <c r="BF941" t="s">
        <v>18</v>
      </c>
      <c r="BG941">
        <f>IF(Table13[[#This Row],[Highest level of Education]]="Did not attend school",1,0)</f>
        <v>0</v>
      </c>
      <c r="BH941">
        <f>IF(Table13[[#This Row],[Highest level of Education]]="K12 completed",1,0)</f>
        <v>0</v>
      </c>
      <c r="BI941">
        <f>IF(Table13[[#This Row],[Highest level of Education]]="High School Completed",1,0)</f>
        <v>0</v>
      </c>
      <c r="BJ941">
        <f>IF(Table13[[#This Row],[Highest level of Education]]="Technical Diploma/Partially completed College",1,0)</f>
        <v>0</v>
      </c>
      <c r="BK941">
        <f>IF(Table13[[#This Row],[Highest level of Education]]="University/College Degree",1,0)</f>
        <v>0</v>
      </c>
      <c r="BL941">
        <f>IF(Table13[[#This Row],[Highest level of Education]]="Post-graduate education",1,0)</f>
        <v>1</v>
      </c>
      <c r="BM941">
        <v>3</v>
      </c>
      <c r="BN941">
        <v>1</v>
      </c>
      <c r="BO941">
        <v>7</v>
      </c>
      <c r="BP941">
        <f>IF(Table13[[#This Row],[Monthly_Income 1_5500 2_8000 3_11000 4_15000 5_20000 6_27000 7_35000 8_5000 9_51000 98_0]]=1,1,0)</f>
        <v>0</v>
      </c>
      <c r="BQ941">
        <f>IF(Table13[[#This Row],[Monthly_Income 1_5500 2_8000 3_11000 4_15000 5_20000 6_27000 7_35000 8_5000 9_51000 98_0]]=2,1,0)</f>
        <v>0</v>
      </c>
      <c r="BR941">
        <f>IF(Table13[[#This Row],[Monthly_Income 1_5500 2_8000 3_11000 4_15000 5_20000 6_27000 7_35000 8_5000 9_51000 98_0]]=3,1,0)</f>
        <v>0</v>
      </c>
      <c r="BS941">
        <f>IF(Table13[[#This Row],[Monthly_Income 1_5500 2_8000 3_11000 4_15000 5_20000 6_27000 7_35000 8_5000 9_51000 98_0]]=4,1,0)</f>
        <v>0</v>
      </c>
      <c r="BT941">
        <f>IF(Table13[[#This Row],[Monthly_Income 1_5500 2_8000 3_11000 4_15000 5_20000 6_27000 7_35000 8_5000 9_51000 98_0]]=5,1,0)</f>
        <v>0</v>
      </c>
      <c r="BU941">
        <f>IF(Table13[[#This Row],[Monthly_Income 1_5500 2_8000 3_11000 4_15000 5_20000 6_27000 7_35000 8_5000 9_51000 98_0]]=6,1,0)</f>
        <v>0</v>
      </c>
      <c r="BV941">
        <f>IF(Table13[[#This Row],[Monthly_Income 1_5500 2_8000 3_11000 4_15000 5_20000 6_27000 7_35000 8_5000 9_51000 98_0]]=7,1,0)</f>
        <v>1</v>
      </c>
      <c r="BW941">
        <f>IF(Table13[[#This Row],[Monthly_Income 1_5500 2_8000 3_11000 4_15000 5_20000 6_27000 7_35000 8_5000 9_51000 98_0]]=8,1,0)</f>
        <v>0</v>
      </c>
      <c r="BX941">
        <f>IF(Table13[[#This Row],[Monthly_Income 1_5500 2_8000 3_11000 4_15000 5_20000 6_27000 7_35000 8_5000 9_51000 98_0]]=9,1,0)</f>
        <v>0</v>
      </c>
      <c r="BY941">
        <f>IF(Table13[[#This Row],[Monthly_Income 1_5500 2_8000 3_11000 4_15000 5_20000 6_27000 7_35000 8_5000 9_51000 98_0]]=98,1,0)</f>
        <v>0</v>
      </c>
      <c r="BZ941">
        <v>7</v>
      </c>
      <c r="CA941">
        <f>IF(Table13[[#This Row],[Monthly_Household_Income]]=1,1,0)</f>
        <v>0</v>
      </c>
      <c r="CB941">
        <f>IF(Table13[[#This Row],[Monthly_Household_Income]]=2,1,0)</f>
        <v>0</v>
      </c>
      <c r="CC941">
        <f>IF(Table13[[#This Row],[Monthly_Household_Income]]=3,1,0)</f>
        <v>0</v>
      </c>
      <c r="CD941">
        <f>IF(Table13[[#This Row],[Monthly_Household_Income]]=4,1,0)</f>
        <v>0</v>
      </c>
      <c r="CE941">
        <f>IF(Table13[[#This Row],[Monthly_Household_Income]]=5,1,0)</f>
        <v>0</v>
      </c>
      <c r="CF941">
        <f>IF(Table13[[#This Row],[Monthly_Household_Income]]=6,1,0)</f>
        <v>0</v>
      </c>
      <c r="CG941">
        <f>IF(Table13[[#This Row],[Monthly_Household_Income]]=7,1,0)</f>
        <v>1</v>
      </c>
      <c r="CH941">
        <f>IF(Table13[[#This Row],[Monthly_Household_Income]]=8,1,0)</f>
        <v>0</v>
      </c>
      <c r="CI941">
        <f>IF(Table13[[#This Row],[Monthly_Household_Income]]=9,1,0)</f>
        <v>0</v>
      </c>
      <c r="CJ941">
        <f>IF(Table13[[#This Row],[Monthly_Household_Income]]=98,1,0)</f>
        <v>0</v>
      </c>
    </row>
    <row r="942" spans="1:88">
      <c r="A942">
        <v>3396</v>
      </c>
      <c r="B942" s="1">
        <v>43022</v>
      </c>
      <c r="C942" t="s">
        <v>31</v>
      </c>
      <c r="D942">
        <v>9</v>
      </c>
      <c r="E942">
        <v>9</v>
      </c>
      <c r="F942">
        <v>9</v>
      </c>
      <c r="G942">
        <v>8</v>
      </c>
      <c r="H942">
        <v>8</v>
      </c>
      <c r="I942">
        <v>8</v>
      </c>
      <c r="J942" t="s">
        <v>16</v>
      </c>
      <c r="K942">
        <v>9</v>
      </c>
      <c r="L942">
        <v>7</v>
      </c>
      <c r="M942">
        <v>8</v>
      </c>
      <c r="N942">
        <v>7</v>
      </c>
      <c r="O942">
        <v>8</v>
      </c>
      <c r="P942">
        <v>7</v>
      </c>
      <c r="Q942">
        <v>7</v>
      </c>
      <c r="R942">
        <v>10</v>
      </c>
      <c r="S942">
        <v>7</v>
      </c>
      <c r="T942">
        <v>9</v>
      </c>
      <c r="U942">
        <v>8</v>
      </c>
      <c r="V942">
        <v>8</v>
      </c>
      <c r="W942">
        <v>8</v>
      </c>
      <c r="X942">
        <v>9</v>
      </c>
      <c r="Y942">
        <v>10</v>
      </c>
      <c r="Z942">
        <v>7</v>
      </c>
      <c r="AA942">
        <v>9</v>
      </c>
      <c r="AB942">
        <v>8</v>
      </c>
      <c r="AC942">
        <v>2</v>
      </c>
      <c r="AD942">
        <f>IF(Table13[[#This Row],[payment]]=1,1,0)</f>
        <v>0</v>
      </c>
      <c r="AE942">
        <f>IF(Table13[[#This Row],[payment]]=2,1,0)</f>
        <v>1</v>
      </c>
      <c r="AF942">
        <f>IF(Table13[[#This Row],[payment]]=3,1,0)</f>
        <v>0</v>
      </c>
      <c r="AG942">
        <v>5</v>
      </c>
      <c r="AH942">
        <f>IF(Table13[[#This Row],[method_payment]]=1,1,0)</f>
        <v>0</v>
      </c>
      <c r="AI942">
        <f>IF(Table13[[#This Row],[method_payment]]=2,1,0)</f>
        <v>0</v>
      </c>
      <c r="AJ942">
        <f>IF(Table13[[#This Row],[method_payment]]=3,1,0)</f>
        <v>0</v>
      </c>
      <c r="AK942">
        <f>IF(Table13[[#This Row],[method_payment]]=5,1,0)</f>
        <v>1</v>
      </c>
      <c r="AL942">
        <f>IF(Table13[[#This Row],[method_payment]]=6,1,0)</f>
        <v>0</v>
      </c>
      <c r="AM942" t="s">
        <v>16</v>
      </c>
      <c r="AN942" t="s">
        <v>16</v>
      </c>
      <c r="AO942">
        <v>2</v>
      </c>
      <c r="AP942" s="2">
        <v>127.69</v>
      </c>
      <c r="AQ942" s="3">
        <f>IF(AND(Table13[[#This Row],[Average_amount_spent_per_visit_last_3_months]]&gt;=1,Table13[[#This Row],[Average_amount_spent_per_visit_last_3_months]]&lt;=999),1,0)</f>
        <v>1</v>
      </c>
      <c r="AR942" s="3">
        <f>IF(AND(Table13[[#This Row],[Average_amount_spent_per_visit_last_3_months]]&gt;=1000,Table13[[#This Row],[Average_amount_spent_per_visit_last_3_months]]&lt;=6700),1,0)</f>
        <v>0</v>
      </c>
      <c r="AS942">
        <v>3</v>
      </c>
      <c r="AT942">
        <v>32</v>
      </c>
      <c r="AU942">
        <f>IF(AND(Table13[[#This Row],[Age]]&gt;=18,Table13[[#This Row],[Age]]&lt;=25),1,0)</f>
        <v>0</v>
      </c>
      <c r="AV942">
        <f>IF(AND(Table13[[#This Row],[Age]]&gt;=26,Table13[[#This Row],[Age]]&lt;=35),1,0)</f>
        <v>1</v>
      </c>
      <c r="AW942">
        <f>IF(AND(Table13[[#This Row],[Age]]&gt;=36,Table13[[#This Row],[Age]]&lt;=45),1,0)</f>
        <v>0</v>
      </c>
      <c r="AX942">
        <f>IF(AND(Table13[[#This Row],[Age]]&gt;=46,Table13[[#This Row],[Age]]&lt;=55),1,0)</f>
        <v>0</v>
      </c>
      <c r="AY942">
        <f>IF(AND(Table13[[#This Row],[Age]]&gt;=56,Table13[[#This Row],[Age]]&lt;=67),1,0)</f>
        <v>0</v>
      </c>
      <c r="AZ942" t="s">
        <v>24</v>
      </c>
      <c r="BA942">
        <f>IF(Table13[[#This Row],[Marital Status]]="Married",1,0)</f>
        <v>0</v>
      </c>
      <c r="BB942">
        <f>IF(Table13[[#This Row],[Marital Status]]="Single",1,0)</f>
        <v>1</v>
      </c>
      <c r="BC942" t="s">
        <v>28</v>
      </c>
      <c r="BD942">
        <f>IF(Table13[[#This Row],[gender]]="Male",1,0)</f>
        <v>0</v>
      </c>
      <c r="BE942">
        <f>IF(Table13[[#This Row],[gender]]="Female",1,0)</f>
        <v>1</v>
      </c>
      <c r="BF942" t="s">
        <v>20</v>
      </c>
      <c r="BG942">
        <f>IF(Table13[[#This Row],[Highest level of Education]]="Did not attend school",1,0)</f>
        <v>0</v>
      </c>
      <c r="BH942">
        <f>IF(Table13[[#This Row],[Highest level of Education]]="K12 completed",1,0)</f>
        <v>0</v>
      </c>
      <c r="BI942">
        <f>IF(Table13[[#This Row],[Highest level of Education]]="High School Completed",1,0)</f>
        <v>1</v>
      </c>
      <c r="BJ942">
        <f>IF(Table13[[#This Row],[Highest level of Education]]="Technical Diploma/Partially completed College",1,0)</f>
        <v>0</v>
      </c>
      <c r="BK942">
        <f>IF(Table13[[#This Row],[Highest level of Education]]="University/College Degree",1,0)</f>
        <v>0</v>
      </c>
      <c r="BL942">
        <f>IF(Table13[[#This Row],[Highest level of Education]]="Post-graduate education",1,0)</f>
        <v>0</v>
      </c>
      <c r="BM942">
        <v>0</v>
      </c>
      <c r="BN942">
        <v>1</v>
      </c>
      <c r="BO942">
        <v>4</v>
      </c>
      <c r="BP942">
        <f>IF(Table13[[#This Row],[Monthly_Income 1_5500 2_8000 3_11000 4_15000 5_20000 6_27000 7_35000 8_5000 9_51000 98_0]]=1,1,0)</f>
        <v>0</v>
      </c>
      <c r="BQ942">
        <f>IF(Table13[[#This Row],[Monthly_Income 1_5500 2_8000 3_11000 4_15000 5_20000 6_27000 7_35000 8_5000 9_51000 98_0]]=2,1,0)</f>
        <v>0</v>
      </c>
      <c r="BR942">
        <f>IF(Table13[[#This Row],[Monthly_Income 1_5500 2_8000 3_11000 4_15000 5_20000 6_27000 7_35000 8_5000 9_51000 98_0]]=3,1,0)</f>
        <v>0</v>
      </c>
      <c r="BS942">
        <f>IF(Table13[[#This Row],[Monthly_Income 1_5500 2_8000 3_11000 4_15000 5_20000 6_27000 7_35000 8_5000 9_51000 98_0]]=4,1,0)</f>
        <v>1</v>
      </c>
      <c r="BT942">
        <f>IF(Table13[[#This Row],[Monthly_Income 1_5500 2_8000 3_11000 4_15000 5_20000 6_27000 7_35000 8_5000 9_51000 98_0]]=5,1,0)</f>
        <v>0</v>
      </c>
      <c r="BU942">
        <f>IF(Table13[[#This Row],[Monthly_Income 1_5500 2_8000 3_11000 4_15000 5_20000 6_27000 7_35000 8_5000 9_51000 98_0]]=6,1,0)</f>
        <v>0</v>
      </c>
      <c r="BV942">
        <f>IF(Table13[[#This Row],[Monthly_Income 1_5500 2_8000 3_11000 4_15000 5_20000 6_27000 7_35000 8_5000 9_51000 98_0]]=7,1,0)</f>
        <v>0</v>
      </c>
      <c r="BW942">
        <f>IF(Table13[[#This Row],[Monthly_Income 1_5500 2_8000 3_11000 4_15000 5_20000 6_27000 7_35000 8_5000 9_51000 98_0]]=8,1,0)</f>
        <v>0</v>
      </c>
      <c r="BX942">
        <f>IF(Table13[[#This Row],[Monthly_Income 1_5500 2_8000 3_11000 4_15000 5_20000 6_27000 7_35000 8_5000 9_51000 98_0]]=9,1,0)</f>
        <v>0</v>
      </c>
      <c r="BY942">
        <f>IF(Table13[[#This Row],[Monthly_Income 1_5500 2_8000 3_11000 4_15000 5_20000 6_27000 7_35000 8_5000 9_51000 98_0]]=98,1,0)</f>
        <v>0</v>
      </c>
      <c r="BZ942">
        <v>5</v>
      </c>
      <c r="CA942">
        <f>IF(Table13[[#This Row],[Monthly_Household_Income]]=1,1,0)</f>
        <v>0</v>
      </c>
      <c r="CB942">
        <f>IF(Table13[[#This Row],[Monthly_Household_Income]]=2,1,0)</f>
        <v>0</v>
      </c>
      <c r="CC942">
        <f>IF(Table13[[#This Row],[Monthly_Household_Income]]=3,1,0)</f>
        <v>0</v>
      </c>
      <c r="CD942">
        <f>IF(Table13[[#This Row],[Monthly_Household_Income]]=4,1,0)</f>
        <v>0</v>
      </c>
      <c r="CE942">
        <f>IF(Table13[[#This Row],[Monthly_Household_Income]]=5,1,0)</f>
        <v>1</v>
      </c>
      <c r="CF942">
        <f>IF(Table13[[#This Row],[Monthly_Household_Income]]=6,1,0)</f>
        <v>0</v>
      </c>
      <c r="CG942">
        <f>IF(Table13[[#This Row],[Monthly_Household_Income]]=7,1,0)</f>
        <v>0</v>
      </c>
      <c r="CH942">
        <f>IF(Table13[[#This Row],[Monthly_Household_Income]]=8,1,0)</f>
        <v>0</v>
      </c>
      <c r="CI942">
        <f>IF(Table13[[#This Row],[Monthly_Household_Income]]=9,1,0)</f>
        <v>0</v>
      </c>
      <c r="CJ942">
        <f>IF(Table13[[#This Row],[Monthly_Household_Income]]=98,1,0)</f>
        <v>0</v>
      </c>
    </row>
    <row r="943" spans="1:88">
      <c r="A943">
        <v>3397</v>
      </c>
      <c r="B943" s="1">
        <v>43130</v>
      </c>
      <c r="C943" t="s">
        <v>34</v>
      </c>
      <c r="D943">
        <v>7</v>
      </c>
      <c r="E943">
        <v>9</v>
      </c>
      <c r="F943">
        <v>8</v>
      </c>
      <c r="G943">
        <v>7</v>
      </c>
      <c r="H943">
        <v>8</v>
      </c>
      <c r="I943">
        <v>7</v>
      </c>
      <c r="J943" t="s">
        <v>15</v>
      </c>
      <c r="K943">
        <v>8</v>
      </c>
      <c r="L943">
        <v>7</v>
      </c>
      <c r="M943">
        <v>7</v>
      </c>
      <c r="N943">
        <v>9</v>
      </c>
      <c r="O943">
        <v>7</v>
      </c>
      <c r="P943">
        <v>7</v>
      </c>
      <c r="Q943">
        <v>9</v>
      </c>
      <c r="R943">
        <v>7</v>
      </c>
      <c r="S943">
        <v>9</v>
      </c>
      <c r="T943">
        <v>7</v>
      </c>
      <c r="U943">
        <v>8</v>
      </c>
      <c r="V943">
        <v>7</v>
      </c>
      <c r="W943">
        <v>9</v>
      </c>
      <c r="X943">
        <v>7</v>
      </c>
      <c r="Y943">
        <v>8</v>
      </c>
      <c r="Z943">
        <v>8</v>
      </c>
      <c r="AA943">
        <v>9</v>
      </c>
      <c r="AB943">
        <v>8</v>
      </c>
      <c r="AC943">
        <v>2</v>
      </c>
      <c r="AD943">
        <f>IF(Table13[[#This Row],[payment]]=1,1,0)</f>
        <v>0</v>
      </c>
      <c r="AE943">
        <f>IF(Table13[[#This Row],[payment]]=2,1,0)</f>
        <v>1</v>
      </c>
      <c r="AF943">
        <f>IF(Table13[[#This Row],[payment]]=3,1,0)</f>
        <v>0</v>
      </c>
      <c r="AG943">
        <v>1</v>
      </c>
      <c r="AH943">
        <f>IF(Table13[[#This Row],[method_payment]]=1,1,0)</f>
        <v>1</v>
      </c>
      <c r="AI943">
        <f>IF(Table13[[#This Row],[method_payment]]=2,1,0)</f>
        <v>0</v>
      </c>
      <c r="AJ943">
        <f>IF(Table13[[#This Row],[method_payment]]=3,1,0)</f>
        <v>0</v>
      </c>
      <c r="AK943">
        <f>IF(Table13[[#This Row],[method_payment]]=5,1,0)</f>
        <v>0</v>
      </c>
      <c r="AL943">
        <f>IF(Table13[[#This Row],[method_payment]]=6,1,0)</f>
        <v>0</v>
      </c>
      <c r="AM943" t="s">
        <v>16</v>
      </c>
      <c r="AN943" t="s">
        <v>15</v>
      </c>
      <c r="AO943">
        <v>1</v>
      </c>
      <c r="AP943" s="2">
        <v>412.52</v>
      </c>
      <c r="AQ943" s="3">
        <f>IF(AND(Table13[[#This Row],[Average_amount_spent_per_visit_last_3_months]]&gt;=1,Table13[[#This Row],[Average_amount_spent_per_visit_last_3_months]]&lt;=999),1,0)</f>
        <v>1</v>
      </c>
      <c r="AR943" s="3">
        <f>IF(AND(Table13[[#This Row],[Average_amount_spent_per_visit_last_3_months]]&gt;=1000,Table13[[#This Row],[Average_amount_spent_per_visit_last_3_months]]&lt;=6700),1,0)</f>
        <v>0</v>
      </c>
      <c r="AS943">
        <v>3</v>
      </c>
      <c r="AT943">
        <v>47</v>
      </c>
      <c r="AU943">
        <f>IF(AND(Table13[[#This Row],[Age]]&gt;=18,Table13[[#This Row],[Age]]&lt;=25),1,0)</f>
        <v>0</v>
      </c>
      <c r="AV943">
        <f>IF(AND(Table13[[#This Row],[Age]]&gt;=26,Table13[[#This Row],[Age]]&lt;=35),1,0)</f>
        <v>0</v>
      </c>
      <c r="AW943">
        <f>IF(AND(Table13[[#This Row],[Age]]&gt;=36,Table13[[#This Row],[Age]]&lt;=45),1,0)</f>
        <v>0</v>
      </c>
      <c r="AX943">
        <f>IF(AND(Table13[[#This Row],[Age]]&gt;=46,Table13[[#This Row],[Age]]&lt;=55),1,0)</f>
        <v>1</v>
      </c>
      <c r="AY943">
        <f>IF(AND(Table13[[#This Row],[Age]]&gt;=56,Table13[[#This Row],[Age]]&lt;=67),1,0)</f>
        <v>0</v>
      </c>
      <c r="AZ943" t="s">
        <v>25</v>
      </c>
      <c r="BA943">
        <f>IF(Table13[[#This Row],[Marital Status]]="Married",1,0)</f>
        <v>1</v>
      </c>
      <c r="BB943">
        <f>IF(Table13[[#This Row],[Marital Status]]="Single",1,0)</f>
        <v>0</v>
      </c>
      <c r="BC943" t="s">
        <v>27</v>
      </c>
      <c r="BD943">
        <f>IF(Table13[[#This Row],[gender]]="Male",1,0)</f>
        <v>1</v>
      </c>
      <c r="BE943">
        <f>IF(Table13[[#This Row],[gender]]="Female",1,0)</f>
        <v>0</v>
      </c>
      <c r="BF943" t="s">
        <v>23</v>
      </c>
      <c r="BG943">
        <f>IF(Table13[[#This Row],[Highest level of Education]]="Did not attend school",1,0)</f>
        <v>0</v>
      </c>
      <c r="BH943">
        <f>IF(Table13[[#This Row],[Highest level of Education]]="K12 completed",1,0)</f>
        <v>0</v>
      </c>
      <c r="BI943">
        <f>IF(Table13[[#This Row],[Highest level of Education]]="High School Completed",1,0)</f>
        <v>0</v>
      </c>
      <c r="BJ943">
        <f>IF(Table13[[#This Row],[Highest level of Education]]="Technical Diploma/Partially completed College",1,0)</f>
        <v>1</v>
      </c>
      <c r="BK943">
        <f>IF(Table13[[#This Row],[Highest level of Education]]="University/College Degree",1,0)</f>
        <v>0</v>
      </c>
      <c r="BL943">
        <f>IF(Table13[[#This Row],[Highest level of Education]]="Post-graduate education",1,0)</f>
        <v>0</v>
      </c>
      <c r="BM943">
        <v>3</v>
      </c>
      <c r="BN943">
        <v>1</v>
      </c>
      <c r="BO943">
        <v>3</v>
      </c>
      <c r="BP943">
        <f>IF(Table13[[#This Row],[Monthly_Income 1_5500 2_8000 3_11000 4_15000 5_20000 6_27000 7_35000 8_5000 9_51000 98_0]]=1,1,0)</f>
        <v>0</v>
      </c>
      <c r="BQ943">
        <f>IF(Table13[[#This Row],[Monthly_Income 1_5500 2_8000 3_11000 4_15000 5_20000 6_27000 7_35000 8_5000 9_51000 98_0]]=2,1,0)</f>
        <v>0</v>
      </c>
      <c r="BR943">
        <f>IF(Table13[[#This Row],[Monthly_Income 1_5500 2_8000 3_11000 4_15000 5_20000 6_27000 7_35000 8_5000 9_51000 98_0]]=3,1,0)</f>
        <v>1</v>
      </c>
      <c r="BS943">
        <f>IF(Table13[[#This Row],[Monthly_Income 1_5500 2_8000 3_11000 4_15000 5_20000 6_27000 7_35000 8_5000 9_51000 98_0]]=4,1,0)</f>
        <v>0</v>
      </c>
      <c r="BT943">
        <f>IF(Table13[[#This Row],[Monthly_Income 1_5500 2_8000 3_11000 4_15000 5_20000 6_27000 7_35000 8_5000 9_51000 98_0]]=5,1,0)</f>
        <v>0</v>
      </c>
      <c r="BU943">
        <f>IF(Table13[[#This Row],[Monthly_Income 1_5500 2_8000 3_11000 4_15000 5_20000 6_27000 7_35000 8_5000 9_51000 98_0]]=6,1,0)</f>
        <v>0</v>
      </c>
      <c r="BV943">
        <f>IF(Table13[[#This Row],[Monthly_Income 1_5500 2_8000 3_11000 4_15000 5_20000 6_27000 7_35000 8_5000 9_51000 98_0]]=7,1,0)</f>
        <v>0</v>
      </c>
      <c r="BW943">
        <f>IF(Table13[[#This Row],[Monthly_Income 1_5500 2_8000 3_11000 4_15000 5_20000 6_27000 7_35000 8_5000 9_51000 98_0]]=8,1,0)</f>
        <v>0</v>
      </c>
      <c r="BX943">
        <f>IF(Table13[[#This Row],[Monthly_Income 1_5500 2_8000 3_11000 4_15000 5_20000 6_27000 7_35000 8_5000 9_51000 98_0]]=9,1,0)</f>
        <v>0</v>
      </c>
      <c r="BY943">
        <f>IF(Table13[[#This Row],[Monthly_Income 1_5500 2_8000 3_11000 4_15000 5_20000 6_27000 7_35000 8_5000 9_51000 98_0]]=98,1,0)</f>
        <v>0</v>
      </c>
      <c r="BZ943">
        <v>97</v>
      </c>
      <c r="CA943">
        <f>IF(Table13[[#This Row],[Monthly_Household_Income]]=1,1,0)</f>
        <v>0</v>
      </c>
      <c r="CB943">
        <f>IF(Table13[[#This Row],[Monthly_Household_Income]]=2,1,0)</f>
        <v>0</v>
      </c>
      <c r="CC943">
        <f>IF(Table13[[#This Row],[Monthly_Household_Income]]=3,1,0)</f>
        <v>0</v>
      </c>
      <c r="CD943">
        <f>IF(Table13[[#This Row],[Monthly_Household_Income]]=4,1,0)</f>
        <v>0</v>
      </c>
      <c r="CE943">
        <f>IF(Table13[[#This Row],[Monthly_Household_Income]]=5,1,0)</f>
        <v>0</v>
      </c>
      <c r="CF943">
        <f>IF(Table13[[#This Row],[Monthly_Household_Income]]=6,1,0)</f>
        <v>0</v>
      </c>
      <c r="CG943">
        <f>IF(Table13[[#This Row],[Monthly_Household_Income]]=7,1,0)</f>
        <v>0</v>
      </c>
      <c r="CH943">
        <f>IF(Table13[[#This Row],[Monthly_Household_Income]]=8,1,0)</f>
        <v>0</v>
      </c>
      <c r="CI943">
        <f>IF(Table13[[#This Row],[Monthly_Household_Income]]=9,1,0)</f>
        <v>0</v>
      </c>
      <c r="CJ943">
        <f>IF(Table13[[#This Row],[Monthly_Household_Income]]=98,1,0)</f>
        <v>0</v>
      </c>
    </row>
    <row r="944" spans="1:88">
      <c r="A944">
        <v>3400</v>
      </c>
      <c r="B944" s="1">
        <v>43100</v>
      </c>
      <c r="C944" t="s">
        <v>32</v>
      </c>
      <c r="D944">
        <v>8</v>
      </c>
      <c r="E944">
        <v>7</v>
      </c>
      <c r="F944">
        <v>8</v>
      </c>
      <c r="G944">
        <v>7</v>
      </c>
      <c r="H944">
        <v>8</v>
      </c>
      <c r="I944">
        <v>7</v>
      </c>
      <c r="J944" t="s">
        <v>15</v>
      </c>
      <c r="K944">
        <v>8</v>
      </c>
      <c r="L944">
        <v>9</v>
      </c>
      <c r="M944">
        <v>8</v>
      </c>
      <c r="N944">
        <v>7</v>
      </c>
      <c r="O944">
        <v>7</v>
      </c>
      <c r="P944">
        <v>10</v>
      </c>
      <c r="Q944">
        <v>8</v>
      </c>
      <c r="R944">
        <v>8</v>
      </c>
      <c r="S944">
        <v>7</v>
      </c>
      <c r="T944">
        <v>8</v>
      </c>
      <c r="U944">
        <v>7</v>
      </c>
      <c r="V944">
        <v>7</v>
      </c>
      <c r="W944">
        <v>7</v>
      </c>
      <c r="X944">
        <v>7</v>
      </c>
      <c r="Y944">
        <v>7</v>
      </c>
      <c r="Z944">
        <v>9</v>
      </c>
      <c r="AA944">
        <v>8</v>
      </c>
      <c r="AB944">
        <v>7</v>
      </c>
      <c r="AC944">
        <v>2</v>
      </c>
      <c r="AD944">
        <f>IF(Table13[[#This Row],[payment]]=1,1,0)</f>
        <v>0</v>
      </c>
      <c r="AE944">
        <f>IF(Table13[[#This Row],[payment]]=2,1,0)</f>
        <v>1</v>
      </c>
      <c r="AF944">
        <f>IF(Table13[[#This Row],[payment]]=3,1,0)</f>
        <v>0</v>
      </c>
      <c r="AG944">
        <v>1</v>
      </c>
      <c r="AH944">
        <f>IF(Table13[[#This Row],[method_payment]]=1,1,0)</f>
        <v>1</v>
      </c>
      <c r="AI944">
        <f>IF(Table13[[#This Row],[method_payment]]=2,1,0)</f>
        <v>0</v>
      </c>
      <c r="AJ944">
        <f>IF(Table13[[#This Row],[method_payment]]=3,1,0)</f>
        <v>0</v>
      </c>
      <c r="AK944">
        <f>IF(Table13[[#This Row],[method_payment]]=5,1,0)</f>
        <v>0</v>
      </c>
      <c r="AL944">
        <f>IF(Table13[[#This Row],[method_payment]]=6,1,0)</f>
        <v>0</v>
      </c>
      <c r="AM944" t="s">
        <v>16</v>
      </c>
      <c r="AN944" t="s">
        <v>16</v>
      </c>
      <c r="AO944">
        <v>1</v>
      </c>
      <c r="AP944" s="2">
        <v>133.09</v>
      </c>
      <c r="AQ944" s="3">
        <f>IF(AND(Table13[[#This Row],[Average_amount_spent_per_visit_last_3_months]]&gt;=1,Table13[[#This Row],[Average_amount_spent_per_visit_last_3_months]]&lt;=999),1,0)</f>
        <v>1</v>
      </c>
      <c r="AR944" s="3">
        <f>IF(AND(Table13[[#This Row],[Average_amount_spent_per_visit_last_3_months]]&gt;=1000,Table13[[#This Row],[Average_amount_spent_per_visit_last_3_months]]&lt;=6700),1,0)</f>
        <v>0</v>
      </c>
      <c r="AS944">
        <v>2</v>
      </c>
      <c r="AT944">
        <v>37</v>
      </c>
      <c r="AU944">
        <f>IF(AND(Table13[[#This Row],[Age]]&gt;=18,Table13[[#This Row],[Age]]&lt;=25),1,0)</f>
        <v>0</v>
      </c>
      <c r="AV944">
        <f>IF(AND(Table13[[#This Row],[Age]]&gt;=26,Table13[[#This Row],[Age]]&lt;=35),1,0)</f>
        <v>0</v>
      </c>
      <c r="AW944">
        <f>IF(AND(Table13[[#This Row],[Age]]&gt;=36,Table13[[#This Row],[Age]]&lt;=45),1,0)</f>
        <v>1</v>
      </c>
      <c r="AX944">
        <f>IF(AND(Table13[[#This Row],[Age]]&gt;=46,Table13[[#This Row],[Age]]&lt;=55),1,0)</f>
        <v>0</v>
      </c>
      <c r="AY944">
        <f>IF(AND(Table13[[#This Row],[Age]]&gt;=56,Table13[[#This Row],[Age]]&lt;=67),1,0)</f>
        <v>0</v>
      </c>
      <c r="AZ944" t="s">
        <v>25</v>
      </c>
      <c r="BA944">
        <f>IF(Table13[[#This Row],[Marital Status]]="Married",1,0)</f>
        <v>1</v>
      </c>
      <c r="BB944">
        <f>IF(Table13[[#This Row],[Marital Status]]="Single",1,0)</f>
        <v>0</v>
      </c>
      <c r="BC944" t="s">
        <v>28</v>
      </c>
      <c r="BD944">
        <f>IF(Table13[[#This Row],[gender]]="Male",1,0)</f>
        <v>0</v>
      </c>
      <c r="BE944">
        <f>IF(Table13[[#This Row],[gender]]="Female",1,0)</f>
        <v>1</v>
      </c>
      <c r="BF944" t="s">
        <v>23</v>
      </c>
      <c r="BG944">
        <f>IF(Table13[[#This Row],[Highest level of Education]]="Did not attend school",1,0)</f>
        <v>0</v>
      </c>
      <c r="BH944">
        <f>IF(Table13[[#This Row],[Highest level of Education]]="K12 completed",1,0)</f>
        <v>0</v>
      </c>
      <c r="BI944">
        <f>IF(Table13[[#This Row],[Highest level of Education]]="High School Completed",1,0)</f>
        <v>0</v>
      </c>
      <c r="BJ944">
        <f>IF(Table13[[#This Row],[Highest level of Education]]="Technical Diploma/Partially completed College",1,0)</f>
        <v>1</v>
      </c>
      <c r="BK944">
        <f>IF(Table13[[#This Row],[Highest level of Education]]="University/College Degree",1,0)</f>
        <v>0</v>
      </c>
      <c r="BL944">
        <f>IF(Table13[[#This Row],[Highest level of Education]]="Post-graduate education",1,0)</f>
        <v>0</v>
      </c>
      <c r="BM944">
        <v>1</v>
      </c>
      <c r="BN944">
        <v>1</v>
      </c>
      <c r="BO944">
        <v>4</v>
      </c>
      <c r="BP944">
        <f>IF(Table13[[#This Row],[Monthly_Income 1_5500 2_8000 3_11000 4_15000 5_20000 6_27000 7_35000 8_5000 9_51000 98_0]]=1,1,0)</f>
        <v>0</v>
      </c>
      <c r="BQ944">
        <f>IF(Table13[[#This Row],[Monthly_Income 1_5500 2_8000 3_11000 4_15000 5_20000 6_27000 7_35000 8_5000 9_51000 98_0]]=2,1,0)</f>
        <v>0</v>
      </c>
      <c r="BR944">
        <f>IF(Table13[[#This Row],[Monthly_Income 1_5500 2_8000 3_11000 4_15000 5_20000 6_27000 7_35000 8_5000 9_51000 98_0]]=3,1,0)</f>
        <v>0</v>
      </c>
      <c r="BS944">
        <f>IF(Table13[[#This Row],[Monthly_Income 1_5500 2_8000 3_11000 4_15000 5_20000 6_27000 7_35000 8_5000 9_51000 98_0]]=4,1,0)</f>
        <v>1</v>
      </c>
      <c r="BT944">
        <f>IF(Table13[[#This Row],[Monthly_Income 1_5500 2_8000 3_11000 4_15000 5_20000 6_27000 7_35000 8_5000 9_51000 98_0]]=5,1,0)</f>
        <v>0</v>
      </c>
      <c r="BU944">
        <f>IF(Table13[[#This Row],[Monthly_Income 1_5500 2_8000 3_11000 4_15000 5_20000 6_27000 7_35000 8_5000 9_51000 98_0]]=6,1,0)</f>
        <v>0</v>
      </c>
      <c r="BV944">
        <f>IF(Table13[[#This Row],[Monthly_Income 1_5500 2_8000 3_11000 4_15000 5_20000 6_27000 7_35000 8_5000 9_51000 98_0]]=7,1,0)</f>
        <v>0</v>
      </c>
      <c r="BW944">
        <f>IF(Table13[[#This Row],[Monthly_Income 1_5500 2_8000 3_11000 4_15000 5_20000 6_27000 7_35000 8_5000 9_51000 98_0]]=8,1,0)</f>
        <v>0</v>
      </c>
      <c r="BX944">
        <f>IF(Table13[[#This Row],[Monthly_Income 1_5500 2_8000 3_11000 4_15000 5_20000 6_27000 7_35000 8_5000 9_51000 98_0]]=9,1,0)</f>
        <v>0</v>
      </c>
      <c r="BY944">
        <f>IF(Table13[[#This Row],[Monthly_Income 1_5500 2_8000 3_11000 4_15000 5_20000 6_27000 7_35000 8_5000 9_51000 98_0]]=98,1,0)</f>
        <v>0</v>
      </c>
      <c r="BZ944">
        <v>7</v>
      </c>
      <c r="CA944">
        <f>IF(Table13[[#This Row],[Monthly_Household_Income]]=1,1,0)</f>
        <v>0</v>
      </c>
      <c r="CB944">
        <f>IF(Table13[[#This Row],[Monthly_Household_Income]]=2,1,0)</f>
        <v>0</v>
      </c>
      <c r="CC944">
        <f>IF(Table13[[#This Row],[Monthly_Household_Income]]=3,1,0)</f>
        <v>0</v>
      </c>
      <c r="CD944">
        <f>IF(Table13[[#This Row],[Monthly_Household_Income]]=4,1,0)</f>
        <v>0</v>
      </c>
      <c r="CE944">
        <f>IF(Table13[[#This Row],[Monthly_Household_Income]]=5,1,0)</f>
        <v>0</v>
      </c>
      <c r="CF944">
        <f>IF(Table13[[#This Row],[Monthly_Household_Income]]=6,1,0)</f>
        <v>0</v>
      </c>
      <c r="CG944">
        <f>IF(Table13[[#This Row],[Monthly_Household_Income]]=7,1,0)</f>
        <v>1</v>
      </c>
      <c r="CH944">
        <f>IF(Table13[[#This Row],[Monthly_Household_Income]]=8,1,0)</f>
        <v>0</v>
      </c>
      <c r="CI944">
        <f>IF(Table13[[#This Row],[Monthly_Household_Income]]=9,1,0)</f>
        <v>0</v>
      </c>
      <c r="CJ944">
        <f>IF(Table13[[#This Row],[Monthly_Household_Income]]=98,1,0)</f>
        <v>0</v>
      </c>
    </row>
    <row r="945" spans="1:88">
      <c r="A945">
        <v>3402</v>
      </c>
      <c r="B945" s="1">
        <v>42945</v>
      </c>
      <c r="C945" t="s">
        <v>39</v>
      </c>
      <c r="D945">
        <v>8</v>
      </c>
      <c r="E945">
        <v>10</v>
      </c>
      <c r="F945">
        <v>8</v>
      </c>
      <c r="G945">
        <v>8</v>
      </c>
      <c r="H945">
        <v>8</v>
      </c>
      <c r="I945">
        <v>6</v>
      </c>
      <c r="J945" t="s">
        <v>15</v>
      </c>
      <c r="K945">
        <v>9</v>
      </c>
      <c r="L945">
        <v>8</v>
      </c>
      <c r="M945">
        <v>7</v>
      </c>
      <c r="N945">
        <v>6</v>
      </c>
      <c r="O945">
        <v>8</v>
      </c>
      <c r="P945">
        <v>8</v>
      </c>
      <c r="Q945">
        <v>7</v>
      </c>
      <c r="R945">
        <v>6</v>
      </c>
      <c r="S945">
        <v>7</v>
      </c>
      <c r="T945">
        <v>8</v>
      </c>
      <c r="U945">
        <v>7</v>
      </c>
      <c r="V945">
        <v>6</v>
      </c>
      <c r="W945">
        <v>7</v>
      </c>
      <c r="X945">
        <v>7</v>
      </c>
      <c r="Y945">
        <v>8</v>
      </c>
      <c r="Z945">
        <v>7</v>
      </c>
      <c r="AA945">
        <v>6</v>
      </c>
      <c r="AB945">
        <v>6</v>
      </c>
      <c r="AC945">
        <v>1</v>
      </c>
      <c r="AD945">
        <f>IF(Table13[[#This Row],[payment]]=1,1,0)</f>
        <v>1</v>
      </c>
      <c r="AE945">
        <f>IF(Table13[[#This Row],[payment]]=2,1,0)</f>
        <v>0</v>
      </c>
      <c r="AF945">
        <f>IF(Table13[[#This Row],[payment]]=3,1,0)</f>
        <v>0</v>
      </c>
      <c r="AG945">
        <v>5</v>
      </c>
      <c r="AH945">
        <f>IF(Table13[[#This Row],[method_payment]]=1,1,0)</f>
        <v>0</v>
      </c>
      <c r="AI945">
        <f>IF(Table13[[#This Row],[method_payment]]=2,1,0)</f>
        <v>0</v>
      </c>
      <c r="AJ945">
        <f>IF(Table13[[#This Row],[method_payment]]=3,1,0)</f>
        <v>0</v>
      </c>
      <c r="AK945">
        <f>IF(Table13[[#This Row],[method_payment]]=5,1,0)</f>
        <v>1</v>
      </c>
      <c r="AL945">
        <f>IF(Table13[[#This Row],[method_payment]]=6,1,0)</f>
        <v>0</v>
      </c>
      <c r="AM945" t="s">
        <v>15</v>
      </c>
      <c r="AN945" t="s">
        <v>16</v>
      </c>
      <c r="AO945">
        <v>3</v>
      </c>
      <c r="AP945" s="2">
        <v>371.59</v>
      </c>
      <c r="AQ945" s="3">
        <f>IF(AND(Table13[[#This Row],[Average_amount_spent_per_visit_last_3_months]]&gt;=1,Table13[[#This Row],[Average_amount_spent_per_visit_last_3_months]]&lt;=999),1,0)</f>
        <v>1</v>
      </c>
      <c r="AR945" s="3">
        <f>IF(AND(Table13[[#This Row],[Average_amount_spent_per_visit_last_3_months]]&gt;=1000,Table13[[#This Row],[Average_amount_spent_per_visit_last_3_months]]&lt;=6700),1,0)</f>
        <v>0</v>
      </c>
      <c r="AS945">
        <v>3</v>
      </c>
      <c r="AT945">
        <v>36</v>
      </c>
      <c r="AU945">
        <f>IF(AND(Table13[[#This Row],[Age]]&gt;=18,Table13[[#This Row],[Age]]&lt;=25),1,0)</f>
        <v>0</v>
      </c>
      <c r="AV945">
        <f>IF(AND(Table13[[#This Row],[Age]]&gt;=26,Table13[[#This Row],[Age]]&lt;=35),1,0)</f>
        <v>0</v>
      </c>
      <c r="AW945">
        <f>IF(AND(Table13[[#This Row],[Age]]&gt;=36,Table13[[#This Row],[Age]]&lt;=45),1,0)</f>
        <v>1</v>
      </c>
      <c r="AX945">
        <f>IF(AND(Table13[[#This Row],[Age]]&gt;=46,Table13[[#This Row],[Age]]&lt;=55),1,0)</f>
        <v>0</v>
      </c>
      <c r="AY945">
        <f>IF(AND(Table13[[#This Row],[Age]]&gt;=56,Table13[[#This Row],[Age]]&lt;=67),1,0)</f>
        <v>0</v>
      </c>
      <c r="AZ945" t="s">
        <v>24</v>
      </c>
      <c r="BA945">
        <f>IF(Table13[[#This Row],[Marital Status]]="Married",1,0)</f>
        <v>0</v>
      </c>
      <c r="BB945">
        <f>IF(Table13[[#This Row],[Marital Status]]="Single",1,0)</f>
        <v>1</v>
      </c>
      <c r="BC945" t="s">
        <v>27</v>
      </c>
      <c r="BD945">
        <f>IF(Table13[[#This Row],[gender]]="Male",1,0)</f>
        <v>1</v>
      </c>
      <c r="BE945">
        <f>IF(Table13[[#This Row],[gender]]="Female",1,0)</f>
        <v>0</v>
      </c>
      <c r="BF945" t="s">
        <v>23</v>
      </c>
      <c r="BG945">
        <f>IF(Table13[[#This Row],[Highest level of Education]]="Did not attend school",1,0)</f>
        <v>0</v>
      </c>
      <c r="BH945">
        <f>IF(Table13[[#This Row],[Highest level of Education]]="K12 completed",1,0)</f>
        <v>0</v>
      </c>
      <c r="BI945">
        <f>IF(Table13[[#This Row],[Highest level of Education]]="High School Completed",1,0)</f>
        <v>0</v>
      </c>
      <c r="BJ945">
        <f>IF(Table13[[#This Row],[Highest level of Education]]="Technical Diploma/Partially completed College",1,0)</f>
        <v>1</v>
      </c>
      <c r="BK945">
        <f>IF(Table13[[#This Row],[Highest level of Education]]="University/College Degree",1,0)</f>
        <v>0</v>
      </c>
      <c r="BL945">
        <f>IF(Table13[[#This Row],[Highest level of Education]]="Post-graduate education",1,0)</f>
        <v>0</v>
      </c>
      <c r="BM945">
        <v>0</v>
      </c>
      <c r="BN945">
        <v>1</v>
      </c>
      <c r="BO945">
        <v>5</v>
      </c>
      <c r="BP945">
        <f>IF(Table13[[#This Row],[Monthly_Income 1_5500 2_8000 3_11000 4_15000 5_20000 6_27000 7_35000 8_5000 9_51000 98_0]]=1,1,0)</f>
        <v>0</v>
      </c>
      <c r="BQ945">
        <f>IF(Table13[[#This Row],[Monthly_Income 1_5500 2_8000 3_11000 4_15000 5_20000 6_27000 7_35000 8_5000 9_51000 98_0]]=2,1,0)</f>
        <v>0</v>
      </c>
      <c r="BR945">
        <f>IF(Table13[[#This Row],[Monthly_Income 1_5500 2_8000 3_11000 4_15000 5_20000 6_27000 7_35000 8_5000 9_51000 98_0]]=3,1,0)</f>
        <v>0</v>
      </c>
      <c r="BS945">
        <f>IF(Table13[[#This Row],[Monthly_Income 1_5500 2_8000 3_11000 4_15000 5_20000 6_27000 7_35000 8_5000 9_51000 98_0]]=4,1,0)</f>
        <v>0</v>
      </c>
      <c r="BT945">
        <f>IF(Table13[[#This Row],[Monthly_Income 1_5500 2_8000 3_11000 4_15000 5_20000 6_27000 7_35000 8_5000 9_51000 98_0]]=5,1,0)</f>
        <v>1</v>
      </c>
      <c r="BU945">
        <f>IF(Table13[[#This Row],[Monthly_Income 1_5500 2_8000 3_11000 4_15000 5_20000 6_27000 7_35000 8_5000 9_51000 98_0]]=6,1,0)</f>
        <v>0</v>
      </c>
      <c r="BV945">
        <f>IF(Table13[[#This Row],[Monthly_Income 1_5500 2_8000 3_11000 4_15000 5_20000 6_27000 7_35000 8_5000 9_51000 98_0]]=7,1,0)</f>
        <v>0</v>
      </c>
      <c r="BW945">
        <f>IF(Table13[[#This Row],[Monthly_Income 1_5500 2_8000 3_11000 4_15000 5_20000 6_27000 7_35000 8_5000 9_51000 98_0]]=8,1,0)</f>
        <v>0</v>
      </c>
      <c r="BX945">
        <f>IF(Table13[[#This Row],[Monthly_Income 1_5500 2_8000 3_11000 4_15000 5_20000 6_27000 7_35000 8_5000 9_51000 98_0]]=9,1,0)</f>
        <v>0</v>
      </c>
      <c r="BY945">
        <f>IF(Table13[[#This Row],[Monthly_Income 1_5500 2_8000 3_11000 4_15000 5_20000 6_27000 7_35000 8_5000 9_51000 98_0]]=98,1,0)</f>
        <v>0</v>
      </c>
      <c r="BZ945">
        <v>5</v>
      </c>
      <c r="CA945">
        <f>IF(Table13[[#This Row],[Monthly_Household_Income]]=1,1,0)</f>
        <v>0</v>
      </c>
      <c r="CB945">
        <f>IF(Table13[[#This Row],[Monthly_Household_Income]]=2,1,0)</f>
        <v>0</v>
      </c>
      <c r="CC945">
        <f>IF(Table13[[#This Row],[Monthly_Household_Income]]=3,1,0)</f>
        <v>0</v>
      </c>
      <c r="CD945">
        <f>IF(Table13[[#This Row],[Monthly_Household_Income]]=4,1,0)</f>
        <v>0</v>
      </c>
      <c r="CE945">
        <f>IF(Table13[[#This Row],[Monthly_Household_Income]]=5,1,0)</f>
        <v>1</v>
      </c>
      <c r="CF945">
        <f>IF(Table13[[#This Row],[Monthly_Household_Income]]=6,1,0)</f>
        <v>0</v>
      </c>
      <c r="CG945">
        <f>IF(Table13[[#This Row],[Monthly_Household_Income]]=7,1,0)</f>
        <v>0</v>
      </c>
      <c r="CH945">
        <f>IF(Table13[[#This Row],[Monthly_Household_Income]]=8,1,0)</f>
        <v>0</v>
      </c>
      <c r="CI945">
        <f>IF(Table13[[#This Row],[Monthly_Household_Income]]=9,1,0)</f>
        <v>0</v>
      </c>
      <c r="CJ945">
        <f>IF(Table13[[#This Row],[Monthly_Household_Income]]=98,1,0)</f>
        <v>0</v>
      </c>
    </row>
    <row r="946" spans="1:88">
      <c r="A946">
        <v>3403</v>
      </c>
      <c r="B946" s="1">
        <v>43068</v>
      </c>
      <c r="C946" t="s">
        <v>32</v>
      </c>
      <c r="D946">
        <v>6</v>
      </c>
      <c r="E946">
        <v>8</v>
      </c>
      <c r="F946">
        <v>8</v>
      </c>
      <c r="G946">
        <v>8</v>
      </c>
      <c r="H946">
        <v>6</v>
      </c>
      <c r="I946">
        <v>5</v>
      </c>
      <c r="J946" t="s">
        <v>15</v>
      </c>
      <c r="K946">
        <v>7</v>
      </c>
      <c r="L946">
        <v>7</v>
      </c>
      <c r="M946">
        <v>7</v>
      </c>
      <c r="N946">
        <v>8</v>
      </c>
      <c r="O946">
        <v>8</v>
      </c>
      <c r="P946">
        <v>7</v>
      </c>
      <c r="Q946">
        <v>7</v>
      </c>
      <c r="R946">
        <v>8</v>
      </c>
      <c r="S946">
        <v>7</v>
      </c>
      <c r="T946">
        <v>8</v>
      </c>
      <c r="U946">
        <v>8</v>
      </c>
      <c r="V946">
        <v>7</v>
      </c>
      <c r="W946">
        <v>8</v>
      </c>
      <c r="X946">
        <v>8</v>
      </c>
      <c r="Y946">
        <v>7</v>
      </c>
      <c r="Z946">
        <v>7</v>
      </c>
      <c r="AA946">
        <v>8</v>
      </c>
      <c r="AB946">
        <v>7</v>
      </c>
      <c r="AC946">
        <v>3</v>
      </c>
      <c r="AD946">
        <f>IF(Table13[[#This Row],[payment]]=1,1,0)</f>
        <v>0</v>
      </c>
      <c r="AE946">
        <f>IF(Table13[[#This Row],[payment]]=2,1,0)</f>
        <v>0</v>
      </c>
      <c r="AF946">
        <f>IF(Table13[[#This Row],[payment]]=3,1,0)</f>
        <v>1</v>
      </c>
      <c r="AG946">
        <v>2</v>
      </c>
      <c r="AH946">
        <f>IF(Table13[[#This Row],[method_payment]]=1,1,0)</f>
        <v>0</v>
      </c>
      <c r="AI946">
        <f>IF(Table13[[#This Row],[method_payment]]=2,1,0)</f>
        <v>1</v>
      </c>
      <c r="AJ946">
        <f>IF(Table13[[#This Row],[method_payment]]=3,1,0)</f>
        <v>0</v>
      </c>
      <c r="AK946">
        <f>IF(Table13[[#This Row],[method_payment]]=5,1,0)</f>
        <v>0</v>
      </c>
      <c r="AL946">
        <f>IF(Table13[[#This Row],[method_payment]]=6,1,0)</f>
        <v>0</v>
      </c>
      <c r="AM946" t="s">
        <v>16</v>
      </c>
      <c r="AN946" t="s">
        <v>16</v>
      </c>
      <c r="AO946">
        <v>1</v>
      </c>
      <c r="AP946" s="2">
        <v>112.71</v>
      </c>
      <c r="AQ946" s="3">
        <f>IF(AND(Table13[[#This Row],[Average_amount_spent_per_visit_last_3_months]]&gt;=1,Table13[[#This Row],[Average_amount_spent_per_visit_last_3_months]]&lt;=999),1,0)</f>
        <v>1</v>
      </c>
      <c r="AR946" s="3">
        <f>IF(AND(Table13[[#This Row],[Average_amount_spent_per_visit_last_3_months]]&gt;=1000,Table13[[#This Row],[Average_amount_spent_per_visit_last_3_months]]&lt;=6700),1,0)</f>
        <v>0</v>
      </c>
      <c r="AS946">
        <v>1</v>
      </c>
      <c r="AT946">
        <v>21</v>
      </c>
      <c r="AU946">
        <f>IF(AND(Table13[[#This Row],[Age]]&gt;=18,Table13[[#This Row],[Age]]&lt;=25),1,0)</f>
        <v>1</v>
      </c>
      <c r="AV946">
        <f>IF(AND(Table13[[#This Row],[Age]]&gt;=26,Table13[[#This Row],[Age]]&lt;=35),1,0)</f>
        <v>0</v>
      </c>
      <c r="AW946">
        <f>IF(AND(Table13[[#This Row],[Age]]&gt;=36,Table13[[#This Row],[Age]]&lt;=45),1,0)</f>
        <v>0</v>
      </c>
      <c r="AX946">
        <f>IF(AND(Table13[[#This Row],[Age]]&gt;=46,Table13[[#This Row],[Age]]&lt;=55),1,0)</f>
        <v>0</v>
      </c>
      <c r="AY946">
        <f>IF(AND(Table13[[#This Row],[Age]]&gt;=56,Table13[[#This Row],[Age]]&lt;=67),1,0)</f>
        <v>0</v>
      </c>
      <c r="AZ946" t="s">
        <v>24</v>
      </c>
      <c r="BA946">
        <f>IF(Table13[[#This Row],[Marital Status]]="Married",1,0)</f>
        <v>0</v>
      </c>
      <c r="BB946">
        <f>IF(Table13[[#This Row],[Marital Status]]="Single",1,0)</f>
        <v>1</v>
      </c>
      <c r="BC946" t="s">
        <v>28</v>
      </c>
      <c r="BD946">
        <f>IF(Table13[[#This Row],[gender]]="Male",1,0)</f>
        <v>0</v>
      </c>
      <c r="BE946">
        <f>IF(Table13[[#This Row],[gender]]="Female",1,0)</f>
        <v>1</v>
      </c>
      <c r="BF946" t="s">
        <v>23</v>
      </c>
      <c r="BG946">
        <f>IF(Table13[[#This Row],[Highest level of Education]]="Did not attend school",1,0)</f>
        <v>0</v>
      </c>
      <c r="BH946">
        <f>IF(Table13[[#This Row],[Highest level of Education]]="K12 completed",1,0)</f>
        <v>0</v>
      </c>
      <c r="BI946">
        <f>IF(Table13[[#This Row],[Highest level of Education]]="High School Completed",1,0)</f>
        <v>0</v>
      </c>
      <c r="BJ946">
        <f>IF(Table13[[#This Row],[Highest level of Education]]="Technical Diploma/Partially completed College",1,0)</f>
        <v>1</v>
      </c>
      <c r="BK946">
        <f>IF(Table13[[#This Row],[Highest level of Education]]="University/College Degree",1,0)</f>
        <v>0</v>
      </c>
      <c r="BL946">
        <f>IF(Table13[[#This Row],[Highest level of Education]]="Post-graduate education",1,0)</f>
        <v>0</v>
      </c>
      <c r="BM946">
        <v>0</v>
      </c>
      <c r="BN946">
        <v>5</v>
      </c>
      <c r="BO946" t="s">
        <v>1</v>
      </c>
      <c r="BP946">
        <f>IF(Table13[[#This Row],[Monthly_Income 1_5500 2_8000 3_11000 4_15000 5_20000 6_27000 7_35000 8_5000 9_51000 98_0]]=1,1,0)</f>
        <v>0</v>
      </c>
      <c r="BQ946">
        <f>IF(Table13[[#This Row],[Monthly_Income 1_5500 2_8000 3_11000 4_15000 5_20000 6_27000 7_35000 8_5000 9_51000 98_0]]=2,1,0)</f>
        <v>0</v>
      </c>
      <c r="BR946">
        <f>IF(Table13[[#This Row],[Monthly_Income 1_5500 2_8000 3_11000 4_15000 5_20000 6_27000 7_35000 8_5000 9_51000 98_0]]=3,1,0)</f>
        <v>0</v>
      </c>
      <c r="BS946">
        <f>IF(Table13[[#This Row],[Monthly_Income 1_5500 2_8000 3_11000 4_15000 5_20000 6_27000 7_35000 8_5000 9_51000 98_0]]=4,1,0)</f>
        <v>0</v>
      </c>
      <c r="BT946">
        <f>IF(Table13[[#This Row],[Monthly_Income 1_5500 2_8000 3_11000 4_15000 5_20000 6_27000 7_35000 8_5000 9_51000 98_0]]=5,1,0)</f>
        <v>0</v>
      </c>
      <c r="BU946">
        <f>IF(Table13[[#This Row],[Monthly_Income 1_5500 2_8000 3_11000 4_15000 5_20000 6_27000 7_35000 8_5000 9_51000 98_0]]=6,1,0)</f>
        <v>0</v>
      </c>
      <c r="BV946">
        <f>IF(Table13[[#This Row],[Monthly_Income 1_5500 2_8000 3_11000 4_15000 5_20000 6_27000 7_35000 8_5000 9_51000 98_0]]=7,1,0)</f>
        <v>0</v>
      </c>
      <c r="BW946">
        <f>IF(Table13[[#This Row],[Monthly_Income 1_5500 2_8000 3_11000 4_15000 5_20000 6_27000 7_35000 8_5000 9_51000 98_0]]=8,1,0)</f>
        <v>0</v>
      </c>
      <c r="BX946">
        <f>IF(Table13[[#This Row],[Monthly_Income 1_5500 2_8000 3_11000 4_15000 5_20000 6_27000 7_35000 8_5000 9_51000 98_0]]=9,1,0)</f>
        <v>0</v>
      </c>
      <c r="BY946">
        <f>IF(Table13[[#This Row],[Monthly_Income 1_5500 2_8000 3_11000 4_15000 5_20000 6_27000 7_35000 8_5000 9_51000 98_0]]=98,1,0)</f>
        <v>0</v>
      </c>
      <c r="BZ946">
        <v>6</v>
      </c>
      <c r="CA946">
        <f>IF(Table13[[#This Row],[Monthly_Household_Income]]=1,1,0)</f>
        <v>0</v>
      </c>
      <c r="CB946">
        <f>IF(Table13[[#This Row],[Monthly_Household_Income]]=2,1,0)</f>
        <v>0</v>
      </c>
      <c r="CC946">
        <f>IF(Table13[[#This Row],[Monthly_Household_Income]]=3,1,0)</f>
        <v>0</v>
      </c>
      <c r="CD946">
        <f>IF(Table13[[#This Row],[Monthly_Household_Income]]=4,1,0)</f>
        <v>0</v>
      </c>
      <c r="CE946">
        <f>IF(Table13[[#This Row],[Monthly_Household_Income]]=5,1,0)</f>
        <v>0</v>
      </c>
      <c r="CF946">
        <f>IF(Table13[[#This Row],[Monthly_Household_Income]]=6,1,0)</f>
        <v>1</v>
      </c>
      <c r="CG946">
        <f>IF(Table13[[#This Row],[Monthly_Household_Income]]=7,1,0)</f>
        <v>0</v>
      </c>
      <c r="CH946">
        <f>IF(Table13[[#This Row],[Monthly_Household_Income]]=8,1,0)</f>
        <v>0</v>
      </c>
      <c r="CI946">
        <f>IF(Table13[[#This Row],[Monthly_Household_Income]]=9,1,0)</f>
        <v>0</v>
      </c>
      <c r="CJ946">
        <f>IF(Table13[[#This Row],[Monthly_Household_Income]]=98,1,0)</f>
        <v>0</v>
      </c>
    </row>
    <row r="947" spans="1:88">
      <c r="A947">
        <v>3407</v>
      </c>
      <c r="B947" s="1">
        <v>42972</v>
      </c>
      <c r="C947" t="s">
        <v>31</v>
      </c>
      <c r="D947">
        <v>9</v>
      </c>
      <c r="E947">
        <v>7</v>
      </c>
      <c r="F947">
        <v>8</v>
      </c>
      <c r="G947">
        <v>9</v>
      </c>
      <c r="H947">
        <v>9</v>
      </c>
      <c r="I947">
        <v>8</v>
      </c>
      <c r="J947" t="s">
        <v>15</v>
      </c>
      <c r="K947">
        <v>8</v>
      </c>
      <c r="L947">
        <v>9</v>
      </c>
      <c r="M947">
        <v>7</v>
      </c>
      <c r="N947">
        <v>8</v>
      </c>
      <c r="O947">
        <v>7</v>
      </c>
      <c r="P947">
        <v>7</v>
      </c>
      <c r="Q947">
        <v>8</v>
      </c>
      <c r="R947">
        <v>8</v>
      </c>
      <c r="S947">
        <v>8</v>
      </c>
      <c r="T947">
        <v>10</v>
      </c>
      <c r="U947">
        <v>9</v>
      </c>
      <c r="V947">
        <v>7</v>
      </c>
      <c r="W947">
        <v>9</v>
      </c>
      <c r="X947">
        <v>0</v>
      </c>
      <c r="Y947">
        <v>9</v>
      </c>
      <c r="Z947">
        <v>9</v>
      </c>
      <c r="AA947">
        <v>10</v>
      </c>
      <c r="AB947">
        <v>0</v>
      </c>
      <c r="AC947">
        <v>2</v>
      </c>
      <c r="AD947">
        <f>IF(Table13[[#This Row],[payment]]=1,1,0)</f>
        <v>0</v>
      </c>
      <c r="AE947">
        <f>IF(Table13[[#This Row],[payment]]=2,1,0)</f>
        <v>1</v>
      </c>
      <c r="AF947">
        <f>IF(Table13[[#This Row],[payment]]=3,1,0)</f>
        <v>0</v>
      </c>
      <c r="AG947">
        <v>2</v>
      </c>
      <c r="AH947">
        <f>IF(Table13[[#This Row],[method_payment]]=1,1,0)</f>
        <v>0</v>
      </c>
      <c r="AI947">
        <f>IF(Table13[[#This Row],[method_payment]]=2,1,0)</f>
        <v>1</v>
      </c>
      <c r="AJ947">
        <f>IF(Table13[[#This Row],[method_payment]]=3,1,0)</f>
        <v>0</v>
      </c>
      <c r="AK947">
        <f>IF(Table13[[#This Row],[method_payment]]=5,1,0)</f>
        <v>0</v>
      </c>
      <c r="AL947">
        <f>IF(Table13[[#This Row],[method_payment]]=6,1,0)</f>
        <v>0</v>
      </c>
      <c r="AM947" t="s">
        <v>16</v>
      </c>
      <c r="AN947" t="s">
        <v>16</v>
      </c>
      <c r="AO947">
        <v>2</v>
      </c>
      <c r="AP947" s="2">
        <v>384.05</v>
      </c>
      <c r="AQ947" s="3">
        <f>IF(AND(Table13[[#This Row],[Average_amount_spent_per_visit_last_3_months]]&gt;=1,Table13[[#This Row],[Average_amount_spent_per_visit_last_3_months]]&lt;=999),1,0)</f>
        <v>1</v>
      </c>
      <c r="AR947" s="3">
        <f>IF(AND(Table13[[#This Row],[Average_amount_spent_per_visit_last_3_months]]&gt;=1000,Table13[[#This Row],[Average_amount_spent_per_visit_last_3_months]]&lt;=6700),1,0)</f>
        <v>0</v>
      </c>
      <c r="AS947">
        <v>3</v>
      </c>
      <c r="AT947">
        <v>26</v>
      </c>
      <c r="AU947">
        <f>IF(AND(Table13[[#This Row],[Age]]&gt;=18,Table13[[#This Row],[Age]]&lt;=25),1,0)</f>
        <v>0</v>
      </c>
      <c r="AV947">
        <f>IF(AND(Table13[[#This Row],[Age]]&gt;=26,Table13[[#This Row],[Age]]&lt;=35),1,0)</f>
        <v>1</v>
      </c>
      <c r="AW947">
        <f>IF(AND(Table13[[#This Row],[Age]]&gt;=36,Table13[[#This Row],[Age]]&lt;=45),1,0)</f>
        <v>0</v>
      </c>
      <c r="AX947">
        <f>IF(AND(Table13[[#This Row],[Age]]&gt;=46,Table13[[#This Row],[Age]]&lt;=55),1,0)</f>
        <v>0</v>
      </c>
      <c r="AY947">
        <f>IF(AND(Table13[[#This Row],[Age]]&gt;=56,Table13[[#This Row],[Age]]&lt;=67),1,0)</f>
        <v>0</v>
      </c>
      <c r="AZ947" t="s">
        <v>24</v>
      </c>
      <c r="BA947">
        <f>IF(Table13[[#This Row],[Marital Status]]="Married",1,0)</f>
        <v>0</v>
      </c>
      <c r="BB947">
        <f>IF(Table13[[#This Row],[Marital Status]]="Single",1,0)</f>
        <v>1</v>
      </c>
      <c r="BC947" t="s">
        <v>28</v>
      </c>
      <c r="BD947">
        <f>IF(Table13[[#This Row],[gender]]="Male",1,0)</f>
        <v>0</v>
      </c>
      <c r="BE947">
        <f>IF(Table13[[#This Row],[gender]]="Female",1,0)</f>
        <v>1</v>
      </c>
      <c r="BF947" t="s">
        <v>23</v>
      </c>
      <c r="BG947">
        <f>IF(Table13[[#This Row],[Highest level of Education]]="Did not attend school",1,0)</f>
        <v>0</v>
      </c>
      <c r="BH947">
        <f>IF(Table13[[#This Row],[Highest level of Education]]="K12 completed",1,0)</f>
        <v>0</v>
      </c>
      <c r="BI947">
        <f>IF(Table13[[#This Row],[Highest level of Education]]="High School Completed",1,0)</f>
        <v>0</v>
      </c>
      <c r="BJ947">
        <f>IF(Table13[[#This Row],[Highest level of Education]]="Technical Diploma/Partially completed College",1,0)</f>
        <v>1</v>
      </c>
      <c r="BK947">
        <f>IF(Table13[[#This Row],[Highest level of Education]]="University/College Degree",1,0)</f>
        <v>0</v>
      </c>
      <c r="BL947">
        <f>IF(Table13[[#This Row],[Highest level of Education]]="Post-graduate education",1,0)</f>
        <v>0</v>
      </c>
      <c r="BM947">
        <v>0</v>
      </c>
      <c r="BN947">
        <v>1</v>
      </c>
      <c r="BO947">
        <v>1</v>
      </c>
      <c r="BP947">
        <f>IF(Table13[[#This Row],[Monthly_Income 1_5500 2_8000 3_11000 4_15000 5_20000 6_27000 7_35000 8_5000 9_51000 98_0]]=1,1,0)</f>
        <v>1</v>
      </c>
      <c r="BQ947">
        <f>IF(Table13[[#This Row],[Monthly_Income 1_5500 2_8000 3_11000 4_15000 5_20000 6_27000 7_35000 8_5000 9_51000 98_0]]=2,1,0)</f>
        <v>0</v>
      </c>
      <c r="BR947">
        <f>IF(Table13[[#This Row],[Monthly_Income 1_5500 2_8000 3_11000 4_15000 5_20000 6_27000 7_35000 8_5000 9_51000 98_0]]=3,1,0)</f>
        <v>0</v>
      </c>
      <c r="BS947">
        <f>IF(Table13[[#This Row],[Monthly_Income 1_5500 2_8000 3_11000 4_15000 5_20000 6_27000 7_35000 8_5000 9_51000 98_0]]=4,1,0)</f>
        <v>0</v>
      </c>
      <c r="BT947">
        <f>IF(Table13[[#This Row],[Monthly_Income 1_5500 2_8000 3_11000 4_15000 5_20000 6_27000 7_35000 8_5000 9_51000 98_0]]=5,1,0)</f>
        <v>0</v>
      </c>
      <c r="BU947">
        <f>IF(Table13[[#This Row],[Monthly_Income 1_5500 2_8000 3_11000 4_15000 5_20000 6_27000 7_35000 8_5000 9_51000 98_0]]=6,1,0)</f>
        <v>0</v>
      </c>
      <c r="BV947">
        <f>IF(Table13[[#This Row],[Monthly_Income 1_5500 2_8000 3_11000 4_15000 5_20000 6_27000 7_35000 8_5000 9_51000 98_0]]=7,1,0)</f>
        <v>0</v>
      </c>
      <c r="BW947">
        <f>IF(Table13[[#This Row],[Monthly_Income 1_5500 2_8000 3_11000 4_15000 5_20000 6_27000 7_35000 8_5000 9_51000 98_0]]=8,1,0)</f>
        <v>0</v>
      </c>
      <c r="BX947">
        <f>IF(Table13[[#This Row],[Monthly_Income 1_5500 2_8000 3_11000 4_15000 5_20000 6_27000 7_35000 8_5000 9_51000 98_0]]=9,1,0)</f>
        <v>0</v>
      </c>
      <c r="BY947">
        <f>IF(Table13[[#This Row],[Monthly_Income 1_5500 2_8000 3_11000 4_15000 5_20000 6_27000 7_35000 8_5000 9_51000 98_0]]=98,1,0)</f>
        <v>0</v>
      </c>
      <c r="BZ947">
        <v>7</v>
      </c>
      <c r="CA947">
        <f>IF(Table13[[#This Row],[Monthly_Household_Income]]=1,1,0)</f>
        <v>0</v>
      </c>
      <c r="CB947">
        <f>IF(Table13[[#This Row],[Monthly_Household_Income]]=2,1,0)</f>
        <v>0</v>
      </c>
      <c r="CC947">
        <f>IF(Table13[[#This Row],[Monthly_Household_Income]]=3,1,0)</f>
        <v>0</v>
      </c>
      <c r="CD947">
        <f>IF(Table13[[#This Row],[Monthly_Household_Income]]=4,1,0)</f>
        <v>0</v>
      </c>
      <c r="CE947">
        <f>IF(Table13[[#This Row],[Monthly_Household_Income]]=5,1,0)</f>
        <v>0</v>
      </c>
      <c r="CF947">
        <f>IF(Table13[[#This Row],[Monthly_Household_Income]]=6,1,0)</f>
        <v>0</v>
      </c>
      <c r="CG947">
        <f>IF(Table13[[#This Row],[Monthly_Household_Income]]=7,1,0)</f>
        <v>1</v>
      </c>
      <c r="CH947">
        <f>IF(Table13[[#This Row],[Monthly_Household_Income]]=8,1,0)</f>
        <v>0</v>
      </c>
      <c r="CI947">
        <f>IF(Table13[[#This Row],[Monthly_Household_Income]]=9,1,0)</f>
        <v>0</v>
      </c>
      <c r="CJ947">
        <f>IF(Table13[[#This Row],[Monthly_Household_Income]]=98,1,0)</f>
        <v>0</v>
      </c>
    </row>
    <row r="948" spans="1:88">
      <c r="A948">
        <v>3411</v>
      </c>
      <c r="B948" s="1">
        <v>42999</v>
      </c>
      <c r="C948" t="s">
        <v>29</v>
      </c>
      <c r="D948">
        <v>9</v>
      </c>
      <c r="E948">
        <v>7</v>
      </c>
      <c r="F948">
        <v>8</v>
      </c>
      <c r="G948">
        <v>8</v>
      </c>
      <c r="H948">
        <v>8</v>
      </c>
      <c r="I948">
        <v>7</v>
      </c>
      <c r="J948" t="s">
        <v>16</v>
      </c>
      <c r="K948">
        <v>9</v>
      </c>
      <c r="L948">
        <v>9</v>
      </c>
      <c r="M948">
        <v>9</v>
      </c>
      <c r="N948">
        <v>9</v>
      </c>
      <c r="O948">
        <v>7</v>
      </c>
      <c r="P948">
        <v>8</v>
      </c>
      <c r="Q948">
        <v>7</v>
      </c>
      <c r="R948">
        <v>8</v>
      </c>
      <c r="S948">
        <v>7</v>
      </c>
      <c r="T948">
        <v>9</v>
      </c>
      <c r="U948">
        <v>9</v>
      </c>
      <c r="V948">
        <v>7</v>
      </c>
      <c r="W948">
        <v>8</v>
      </c>
      <c r="X948">
        <v>0</v>
      </c>
      <c r="Y948">
        <v>8</v>
      </c>
      <c r="Z948">
        <v>8</v>
      </c>
      <c r="AA948">
        <v>7</v>
      </c>
      <c r="AB948">
        <v>0</v>
      </c>
      <c r="AC948">
        <v>2</v>
      </c>
      <c r="AD948">
        <f>IF(Table13[[#This Row],[payment]]=1,1,0)</f>
        <v>0</v>
      </c>
      <c r="AE948">
        <f>IF(Table13[[#This Row],[payment]]=2,1,0)</f>
        <v>1</v>
      </c>
      <c r="AF948">
        <f>IF(Table13[[#This Row],[payment]]=3,1,0)</f>
        <v>0</v>
      </c>
      <c r="AG948">
        <v>1</v>
      </c>
      <c r="AH948">
        <f>IF(Table13[[#This Row],[method_payment]]=1,1,0)</f>
        <v>1</v>
      </c>
      <c r="AI948">
        <f>IF(Table13[[#This Row],[method_payment]]=2,1,0)</f>
        <v>0</v>
      </c>
      <c r="AJ948">
        <f>IF(Table13[[#This Row],[method_payment]]=3,1,0)</f>
        <v>0</v>
      </c>
      <c r="AK948">
        <f>IF(Table13[[#This Row],[method_payment]]=5,1,0)</f>
        <v>0</v>
      </c>
      <c r="AL948">
        <f>IF(Table13[[#This Row],[method_payment]]=6,1,0)</f>
        <v>0</v>
      </c>
      <c r="AM948" t="s">
        <v>16</v>
      </c>
      <c r="AN948" t="s">
        <v>15</v>
      </c>
      <c r="AO948">
        <v>2</v>
      </c>
      <c r="AP948" s="2">
        <v>171.72</v>
      </c>
      <c r="AQ948" s="3">
        <f>IF(AND(Table13[[#This Row],[Average_amount_spent_per_visit_last_3_months]]&gt;=1,Table13[[#This Row],[Average_amount_spent_per_visit_last_3_months]]&lt;=999),1,0)</f>
        <v>1</v>
      </c>
      <c r="AR948" s="3">
        <f>IF(AND(Table13[[#This Row],[Average_amount_spent_per_visit_last_3_months]]&gt;=1000,Table13[[#This Row],[Average_amount_spent_per_visit_last_3_months]]&lt;=6700),1,0)</f>
        <v>0</v>
      </c>
      <c r="AS948">
        <v>1</v>
      </c>
      <c r="AT948">
        <v>44</v>
      </c>
      <c r="AU948">
        <f>IF(AND(Table13[[#This Row],[Age]]&gt;=18,Table13[[#This Row],[Age]]&lt;=25),1,0)</f>
        <v>0</v>
      </c>
      <c r="AV948">
        <f>IF(AND(Table13[[#This Row],[Age]]&gt;=26,Table13[[#This Row],[Age]]&lt;=35),1,0)</f>
        <v>0</v>
      </c>
      <c r="AW948">
        <f>IF(AND(Table13[[#This Row],[Age]]&gt;=36,Table13[[#This Row],[Age]]&lt;=45),1,0)</f>
        <v>1</v>
      </c>
      <c r="AX948">
        <f>IF(AND(Table13[[#This Row],[Age]]&gt;=46,Table13[[#This Row],[Age]]&lt;=55),1,0)</f>
        <v>0</v>
      </c>
      <c r="AY948">
        <f>IF(AND(Table13[[#This Row],[Age]]&gt;=56,Table13[[#This Row],[Age]]&lt;=67),1,0)</f>
        <v>0</v>
      </c>
      <c r="AZ948" t="s">
        <v>25</v>
      </c>
      <c r="BA948">
        <f>IF(Table13[[#This Row],[Marital Status]]="Married",1,0)</f>
        <v>1</v>
      </c>
      <c r="BB948">
        <f>IF(Table13[[#This Row],[Marital Status]]="Single",1,0)</f>
        <v>0</v>
      </c>
      <c r="BC948" t="s">
        <v>28</v>
      </c>
      <c r="BD948">
        <f>IF(Table13[[#This Row],[gender]]="Male",1,0)</f>
        <v>0</v>
      </c>
      <c r="BE948">
        <f>IF(Table13[[#This Row],[gender]]="Female",1,0)</f>
        <v>1</v>
      </c>
      <c r="BF948" t="s">
        <v>18</v>
      </c>
      <c r="BG948">
        <f>IF(Table13[[#This Row],[Highest level of Education]]="Did not attend school",1,0)</f>
        <v>0</v>
      </c>
      <c r="BH948">
        <f>IF(Table13[[#This Row],[Highest level of Education]]="K12 completed",1,0)</f>
        <v>0</v>
      </c>
      <c r="BI948">
        <f>IF(Table13[[#This Row],[Highest level of Education]]="High School Completed",1,0)</f>
        <v>0</v>
      </c>
      <c r="BJ948">
        <f>IF(Table13[[#This Row],[Highest level of Education]]="Technical Diploma/Partially completed College",1,0)</f>
        <v>0</v>
      </c>
      <c r="BK948">
        <f>IF(Table13[[#This Row],[Highest level of Education]]="University/College Degree",1,0)</f>
        <v>0</v>
      </c>
      <c r="BL948">
        <f>IF(Table13[[#This Row],[Highest level of Education]]="Post-graduate education",1,0)</f>
        <v>1</v>
      </c>
      <c r="BM948">
        <v>4</v>
      </c>
      <c r="BN948">
        <v>1</v>
      </c>
      <c r="BO948">
        <v>6</v>
      </c>
      <c r="BP948">
        <f>IF(Table13[[#This Row],[Monthly_Income 1_5500 2_8000 3_11000 4_15000 5_20000 6_27000 7_35000 8_5000 9_51000 98_0]]=1,1,0)</f>
        <v>0</v>
      </c>
      <c r="BQ948">
        <f>IF(Table13[[#This Row],[Monthly_Income 1_5500 2_8000 3_11000 4_15000 5_20000 6_27000 7_35000 8_5000 9_51000 98_0]]=2,1,0)</f>
        <v>0</v>
      </c>
      <c r="BR948">
        <f>IF(Table13[[#This Row],[Monthly_Income 1_5500 2_8000 3_11000 4_15000 5_20000 6_27000 7_35000 8_5000 9_51000 98_0]]=3,1,0)</f>
        <v>0</v>
      </c>
      <c r="BS948">
        <f>IF(Table13[[#This Row],[Monthly_Income 1_5500 2_8000 3_11000 4_15000 5_20000 6_27000 7_35000 8_5000 9_51000 98_0]]=4,1,0)</f>
        <v>0</v>
      </c>
      <c r="BT948">
        <f>IF(Table13[[#This Row],[Monthly_Income 1_5500 2_8000 3_11000 4_15000 5_20000 6_27000 7_35000 8_5000 9_51000 98_0]]=5,1,0)</f>
        <v>0</v>
      </c>
      <c r="BU948">
        <f>IF(Table13[[#This Row],[Monthly_Income 1_5500 2_8000 3_11000 4_15000 5_20000 6_27000 7_35000 8_5000 9_51000 98_0]]=6,1,0)</f>
        <v>1</v>
      </c>
      <c r="BV948">
        <f>IF(Table13[[#This Row],[Monthly_Income 1_5500 2_8000 3_11000 4_15000 5_20000 6_27000 7_35000 8_5000 9_51000 98_0]]=7,1,0)</f>
        <v>0</v>
      </c>
      <c r="BW948">
        <f>IF(Table13[[#This Row],[Monthly_Income 1_5500 2_8000 3_11000 4_15000 5_20000 6_27000 7_35000 8_5000 9_51000 98_0]]=8,1,0)</f>
        <v>0</v>
      </c>
      <c r="BX948">
        <f>IF(Table13[[#This Row],[Monthly_Income 1_5500 2_8000 3_11000 4_15000 5_20000 6_27000 7_35000 8_5000 9_51000 98_0]]=9,1,0)</f>
        <v>0</v>
      </c>
      <c r="BY948">
        <f>IF(Table13[[#This Row],[Monthly_Income 1_5500 2_8000 3_11000 4_15000 5_20000 6_27000 7_35000 8_5000 9_51000 98_0]]=98,1,0)</f>
        <v>0</v>
      </c>
      <c r="BZ948">
        <v>7</v>
      </c>
      <c r="CA948">
        <f>IF(Table13[[#This Row],[Monthly_Household_Income]]=1,1,0)</f>
        <v>0</v>
      </c>
      <c r="CB948">
        <f>IF(Table13[[#This Row],[Monthly_Household_Income]]=2,1,0)</f>
        <v>0</v>
      </c>
      <c r="CC948">
        <f>IF(Table13[[#This Row],[Monthly_Household_Income]]=3,1,0)</f>
        <v>0</v>
      </c>
      <c r="CD948">
        <f>IF(Table13[[#This Row],[Monthly_Household_Income]]=4,1,0)</f>
        <v>0</v>
      </c>
      <c r="CE948">
        <f>IF(Table13[[#This Row],[Monthly_Household_Income]]=5,1,0)</f>
        <v>0</v>
      </c>
      <c r="CF948">
        <f>IF(Table13[[#This Row],[Monthly_Household_Income]]=6,1,0)</f>
        <v>0</v>
      </c>
      <c r="CG948">
        <f>IF(Table13[[#This Row],[Monthly_Household_Income]]=7,1,0)</f>
        <v>1</v>
      </c>
      <c r="CH948">
        <f>IF(Table13[[#This Row],[Monthly_Household_Income]]=8,1,0)</f>
        <v>0</v>
      </c>
      <c r="CI948">
        <f>IF(Table13[[#This Row],[Monthly_Household_Income]]=9,1,0)</f>
        <v>0</v>
      </c>
      <c r="CJ948">
        <f>IF(Table13[[#This Row],[Monthly_Household_Income]]=98,1,0)</f>
        <v>0</v>
      </c>
    </row>
    <row r="949" spans="1:88">
      <c r="A949">
        <v>3425</v>
      </c>
      <c r="B949" s="1">
        <v>43223</v>
      </c>
      <c r="C949" t="s">
        <v>29</v>
      </c>
      <c r="D949">
        <v>9</v>
      </c>
      <c r="E949">
        <v>9</v>
      </c>
      <c r="F949">
        <v>8</v>
      </c>
      <c r="G949">
        <v>8</v>
      </c>
      <c r="H949">
        <v>8</v>
      </c>
      <c r="I949">
        <v>7</v>
      </c>
      <c r="J949" t="s">
        <v>15</v>
      </c>
      <c r="K949">
        <v>8</v>
      </c>
      <c r="L949">
        <v>7</v>
      </c>
      <c r="M949">
        <v>8</v>
      </c>
      <c r="N949">
        <v>7</v>
      </c>
      <c r="O949">
        <v>8</v>
      </c>
      <c r="P949">
        <v>8</v>
      </c>
      <c r="Q949">
        <v>7</v>
      </c>
      <c r="R949">
        <v>9</v>
      </c>
      <c r="S949">
        <v>7</v>
      </c>
      <c r="T949">
        <v>7</v>
      </c>
      <c r="U949">
        <v>7</v>
      </c>
      <c r="V949">
        <v>8</v>
      </c>
      <c r="W949">
        <v>8</v>
      </c>
      <c r="X949">
        <v>7</v>
      </c>
      <c r="Y949">
        <v>8</v>
      </c>
      <c r="Z949">
        <v>8</v>
      </c>
      <c r="AA949">
        <v>7</v>
      </c>
      <c r="AB949">
        <v>8</v>
      </c>
      <c r="AC949">
        <v>1</v>
      </c>
      <c r="AD949">
        <f>IF(Table13[[#This Row],[payment]]=1,1,0)</f>
        <v>1</v>
      </c>
      <c r="AE949">
        <f>IF(Table13[[#This Row],[payment]]=2,1,0)</f>
        <v>0</v>
      </c>
      <c r="AF949">
        <f>IF(Table13[[#This Row],[payment]]=3,1,0)</f>
        <v>0</v>
      </c>
      <c r="AG949">
        <v>6</v>
      </c>
      <c r="AH949">
        <f>IF(Table13[[#This Row],[method_payment]]=1,1,0)</f>
        <v>0</v>
      </c>
      <c r="AI949">
        <f>IF(Table13[[#This Row],[method_payment]]=2,1,0)</f>
        <v>0</v>
      </c>
      <c r="AJ949">
        <f>IF(Table13[[#This Row],[method_payment]]=3,1,0)</f>
        <v>0</v>
      </c>
      <c r="AK949">
        <f>IF(Table13[[#This Row],[method_payment]]=5,1,0)</f>
        <v>0</v>
      </c>
      <c r="AL949">
        <f>IF(Table13[[#This Row],[method_payment]]=6,1,0)</f>
        <v>1</v>
      </c>
      <c r="AM949" t="s">
        <v>16</v>
      </c>
      <c r="AN949" t="s">
        <v>15</v>
      </c>
      <c r="AO949">
        <v>2</v>
      </c>
      <c r="AP949" s="2">
        <v>126.33</v>
      </c>
      <c r="AQ949" s="3">
        <f>IF(AND(Table13[[#This Row],[Average_amount_spent_per_visit_last_3_months]]&gt;=1,Table13[[#This Row],[Average_amount_spent_per_visit_last_3_months]]&lt;=999),1,0)</f>
        <v>1</v>
      </c>
      <c r="AR949" s="3">
        <f>IF(AND(Table13[[#This Row],[Average_amount_spent_per_visit_last_3_months]]&gt;=1000,Table13[[#This Row],[Average_amount_spent_per_visit_last_3_months]]&lt;=6700),1,0)</f>
        <v>0</v>
      </c>
      <c r="AS949">
        <v>2</v>
      </c>
      <c r="AT949">
        <v>37</v>
      </c>
      <c r="AU949">
        <f>IF(AND(Table13[[#This Row],[Age]]&gt;=18,Table13[[#This Row],[Age]]&lt;=25),1,0)</f>
        <v>0</v>
      </c>
      <c r="AV949">
        <f>IF(AND(Table13[[#This Row],[Age]]&gt;=26,Table13[[#This Row],[Age]]&lt;=35),1,0)</f>
        <v>0</v>
      </c>
      <c r="AW949">
        <f>IF(AND(Table13[[#This Row],[Age]]&gt;=36,Table13[[#This Row],[Age]]&lt;=45),1,0)</f>
        <v>1</v>
      </c>
      <c r="AX949">
        <f>IF(AND(Table13[[#This Row],[Age]]&gt;=46,Table13[[#This Row],[Age]]&lt;=55),1,0)</f>
        <v>0</v>
      </c>
      <c r="AY949">
        <f>IF(AND(Table13[[#This Row],[Age]]&gt;=56,Table13[[#This Row],[Age]]&lt;=67),1,0)</f>
        <v>0</v>
      </c>
      <c r="AZ949" t="s">
        <v>25</v>
      </c>
      <c r="BA949">
        <f>IF(Table13[[#This Row],[Marital Status]]="Married",1,0)</f>
        <v>1</v>
      </c>
      <c r="BB949">
        <f>IF(Table13[[#This Row],[Marital Status]]="Single",1,0)</f>
        <v>0</v>
      </c>
      <c r="BC949" t="s">
        <v>28</v>
      </c>
      <c r="BD949">
        <f>IF(Table13[[#This Row],[gender]]="Male",1,0)</f>
        <v>0</v>
      </c>
      <c r="BE949">
        <f>IF(Table13[[#This Row],[gender]]="Female",1,0)</f>
        <v>1</v>
      </c>
      <c r="BF949" t="s">
        <v>19</v>
      </c>
      <c r="BG949">
        <f>IF(Table13[[#This Row],[Highest level of Education]]="Did not attend school",1,0)</f>
        <v>0</v>
      </c>
      <c r="BH949">
        <f>IF(Table13[[#This Row],[Highest level of Education]]="K12 completed",1,0)</f>
        <v>0</v>
      </c>
      <c r="BI949">
        <f>IF(Table13[[#This Row],[Highest level of Education]]="High School Completed",1,0)</f>
        <v>0</v>
      </c>
      <c r="BJ949">
        <f>IF(Table13[[#This Row],[Highest level of Education]]="Technical Diploma/Partially completed College",1,0)</f>
        <v>0</v>
      </c>
      <c r="BK949">
        <f>IF(Table13[[#This Row],[Highest level of Education]]="University/College Degree",1,0)</f>
        <v>1</v>
      </c>
      <c r="BL949">
        <f>IF(Table13[[#This Row],[Highest level of Education]]="Post-graduate education",1,0)</f>
        <v>0</v>
      </c>
      <c r="BM949">
        <v>3</v>
      </c>
      <c r="BN949">
        <v>3</v>
      </c>
      <c r="BO949" t="s">
        <v>1</v>
      </c>
      <c r="BP949">
        <f>IF(Table13[[#This Row],[Monthly_Income 1_5500 2_8000 3_11000 4_15000 5_20000 6_27000 7_35000 8_5000 9_51000 98_0]]=1,1,0)</f>
        <v>0</v>
      </c>
      <c r="BQ949">
        <f>IF(Table13[[#This Row],[Monthly_Income 1_5500 2_8000 3_11000 4_15000 5_20000 6_27000 7_35000 8_5000 9_51000 98_0]]=2,1,0)</f>
        <v>0</v>
      </c>
      <c r="BR949">
        <f>IF(Table13[[#This Row],[Monthly_Income 1_5500 2_8000 3_11000 4_15000 5_20000 6_27000 7_35000 8_5000 9_51000 98_0]]=3,1,0)</f>
        <v>0</v>
      </c>
      <c r="BS949">
        <f>IF(Table13[[#This Row],[Monthly_Income 1_5500 2_8000 3_11000 4_15000 5_20000 6_27000 7_35000 8_5000 9_51000 98_0]]=4,1,0)</f>
        <v>0</v>
      </c>
      <c r="BT949">
        <f>IF(Table13[[#This Row],[Monthly_Income 1_5500 2_8000 3_11000 4_15000 5_20000 6_27000 7_35000 8_5000 9_51000 98_0]]=5,1,0)</f>
        <v>0</v>
      </c>
      <c r="BU949">
        <f>IF(Table13[[#This Row],[Monthly_Income 1_5500 2_8000 3_11000 4_15000 5_20000 6_27000 7_35000 8_5000 9_51000 98_0]]=6,1,0)</f>
        <v>0</v>
      </c>
      <c r="BV949">
        <f>IF(Table13[[#This Row],[Monthly_Income 1_5500 2_8000 3_11000 4_15000 5_20000 6_27000 7_35000 8_5000 9_51000 98_0]]=7,1,0)</f>
        <v>0</v>
      </c>
      <c r="BW949">
        <f>IF(Table13[[#This Row],[Monthly_Income 1_5500 2_8000 3_11000 4_15000 5_20000 6_27000 7_35000 8_5000 9_51000 98_0]]=8,1,0)</f>
        <v>0</v>
      </c>
      <c r="BX949">
        <f>IF(Table13[[#This Row],[Monthly_Income 1_5500 2_8000 3_11000 4_15000 5_20000 6_27000 7_35000 8_5000 9_51000 98_0]]=9,1,0)</f>
        <v>0</v>
      </c>
      <c r="BY949">
        <f>IF(Table13[[#This Row],[Monthly_Income 1_5500 2_8000 3_11000 4_15000 5_20000 6_27000 7_35000 8_5000 9_51000 98_0]]=98,1,0)</f>
        <v>0</v>
      </c>
      <c r="BZ949">
        <v>3</v>
      </c>
      <c r="CA949">
        <f>IF(Table13[[#This Row],[Monthly_Household_Income]]=1,1,0)</f>
        <v>0</v>
      </c>
      <c r="CB949">
        <f>IF(Table13[[#This Row],[Monthly_Household_Income]]=2,1,0)</f>
        <v>0</v>
      </c>
      <c r="CC949">
        <f>IF(Table13[[#This Row],[Monthly_Household_Income]]=3,1,0)</f>
        <v>1</v>
      </c>
      <c r="CD949">
        <f>IF(Table13[[#This Row],[Monthly_Household_Income]]=4,1,0)</f>
        <v>0</v>
      </c>
      <c r="CE949">
        <f>IF(Table13[[#This Row],[Monthly_Household_Income]]=5,1,0)</f>
        <v>0</v>
      </c>
      <c r="CF949">
        <f>IF(Table13[[#This Row],[Monthly_Household_Income]]=6,1,0)</f>
        <v>0</v>
      </c>
      <c r="CG949">
        <f>IF(Table13[[#This Row],[Monthly_Household_Income]]=7,1,0)</f>
        <v>0</v>
      </c>
      <c r="CH949">
        <f>IF(Table13[[#This Row],[Monthly_Household_Income]]=8,1,0)</f>
        <v>0</v>
      </c>
      <c r="CI949">
        <f>IF(Table13[[#This Row],[Monthly_Household_Income]]=9,1,0)</f>
        <v>0</v>
      </c>
      <c r="CJ949">
        <f>IF(Table13[[#This Row],[Monthly_Household_Income]]=98,1,0)</f>
        <v>0</v>
      </c>
    </row>
    <row r="950" spans="1:88">
      <c r="A950">
        <v>3429</v>
      </c>
      <c r="B950" s="1">
        <v>43069</v>
      </c>
      <c r="C950" t="s">
        <v>39</v>
      </c>
      <c r="D950">
        <v>9</v>
      </c>
      <c r="E950">
        <v>9</v>
      </c>
      <c r="F950">
        <v>7</v>
      </c>
      <c r="G950">
        <v>8</v>
      </c>
      <c r="H950">
        <v>7</v>
      </c>
      <c r="I950">
        <v>8</v>
      </c>
      <c r="J950" t="s">
        <v>16</v>
      </c>
      <c r="K950">
        <v>8</v>
      </c>
      <c r="L950">
        <v>7</v>
      </c>
      <c r="M950">
        <v>9</v>
      </c>
      <c r="N950">
        <v>9</v>
      </c>
      <c r="O950">
        <v>8</v>
      </c>
      <c r="P950">
        <v>9</v>
      </c>
      <c r="Q950">
        <v>7</v>
      </c>
      <c r="R950">
        <v>8</v>
      </c>
      <c r="S950">
        <v>7</v>
      </c>
      <c r="T950">
        <v>9</v>
      </c>
      <c r="U950">
        <v>9</v>
      </c>
      <c r="V950">
        <v>8</v>
      </c>
      <c r="W950">
        <v>9</v>
      </c>
      <c r="X950">
        <v>7</v>
      </c>
      <c r="Y950">
        <v>8</v>
      </c>
      <c r="Z950">
        <v>8</v>
      </c>
      <c r="AA950">
        <v>7</v>
      </c>
      <c r="AB950">
        <v>7</v>
      </c>
      <c r="AC950">
        <v>2</v>
      </c>
      <c r="AD950">
        <f>IF(Table13[[#This Row],[payment]]=1,1,0)</f>
        <v>0</v>
      </c>
      <c r="AE950">
        <f>IF(Table13[[#This Row],[payment]]=2,1,0)</f>
        <v>1</v>
      </c>
      <c r="AF950">
        <f>IF(Table13[[#This Row],[payment]]=3,1,0)</f>
        <v>0</v>
      </c>
      <c r="AG950">
        <v>2</v>
      </c>
      <c r="AH950">
        <f>IF(Table13[[#This Row],[method_payment]]=1,1,0)</f>
        <v>0</v>
      </c>
      <c r="AI950">
        <f>IF(Table13[[#This Row],[method_payment]]=2,1,0)</f>
        <v>1</v>
      </c>
      <c r="AJ950">
        <f>IF(Table13[[#This Row],[method_payment]]=3,1,0)</f>
        <v>0</v>
      </c>
      <c r="AK950">
        <f>IF(Table13[[#This Row],[method_payment]]=5,1,0)</f>
        <v>0</v>
      </c>
      <c r="AL950">
        <f>IF(Table13[[#This Row],[method_payment]]=6,1,0)</f>
        <v>0</v>
      </c>
      <c r="AM950" t="s">
        <v>16</v>
      </c>
      <c r="AN950" t="s">
        <v>15</v>
      </c>
      <c r="AO950">
        <v>2</v>
      </c>
      <c r="AP950" s="2">
        <v>250.21</v>
      </c>
      <c r="AQ950" s="3">
        <f>IF(AND(Table13[[#This Row],[Average_amount_spent_per_visit_last_3_months]]&gt;=1,Table13[[#This Row],[Average_amount_spent_per_visit_last_3_months]]&lt;=999),1,0)</f>
        <v>1</v>
      </c>
      <c r="AR950" s="3">
        <f>IF(AND(Table13[[#This Row],[Average_amount_spent_per_visit_last_3_months]]&gt;=1000,Table13[[#This Row],[Average_amount_spent_per_visit_last_3_months]]&lt;=6700),1,0)</f>
        <v>0</v>
      </c>
      <c r="AS950">
        <v>1</v>
      </c>
      <c r="AT950">
        <v>31</v>
      </c>
      <c r="AU950">
        <f>IF(AND(Table13[[#This Row],[Age]]&gt;=18,Table13[[#This Row],[Age]]&lt;=25),1,0)</f>
        <v>0</v>
      </c>
      <c r="AV950">
        <f>IF(AND(Table13[[#This Row],[Age]]&gt;=26,Table13[[#This Row],[Age]]&lt;=35),1,0)</f>
        <v>1</v>
      </c>
      <c r="AW950">
        <f>IF(AND(Table13[[#This Row],[Age]]&gt;=36,Table13[[#This Row],[Age]]&lt;=45),1,0)</f>
        <v>0</v>
      </c>
      <c r="AX950">
        <f>IF(AND(Table13[[#This Row],[Age]]&gt;=46,Table13[[#This Row],[Age]]&lt;=55),1,0)</f>
        <v>0</v>
      </c>
      <c r="AY950">
        <f>IF(AND(Table13[[#This Row],[Age]]&gt;=56,Table13[[#This Row],[Age]]&lt;=67),1,0)</f>
        <v>0</v>
      </c>
      <c r="AZ950" t="s">
        <v>25</v>
      </c>
      <c r="BA950">
        <f>IF(Table13[[#This Row],[Marital Status]]="Married",1,0)</f>
        <v>1</v>
      </c>
      <c r="BB950">
        <f>IF(Table13[[#This Row],[Marital Status]]="Single",1,0)</f>
        <v>0</v>
      </c>
      <c r="BC950" t="s">
        <v>28</v>
      </c>
      <c r="BD950">
        <f>IF(Table13[[#This Row],[gender]]="Male",1,0)</f>
        <v>0</v>
      </c>
      <c r="BE950">
        <f>IF(Table13[[#This Row],[gender]]="Female",1,0)</f>
        <v>1</v>
      </c>
      <c r="BF950" t="s">
        <v>23</v>
      </c>
      <c r="BG950">
        <f>IF(Table13[[#This Row],[Highest level of Education]]="Did not attend school",1,0)</f>
        <v>0</v>
      </c>
      <c r="BH950">
        <f>IF(Table13[[#This Row],[Highest level of Education]]="K12 completed",1,0)</f>
        <v>0</v>
      </c>
      <c r="BI950">
        <f>IF(Table13[[#This Row],[Highest level of Education]]="High School Completed",1,0)</f>
        <v>0</v>
      </c>
      <c r="BJ950">
        <f>IF(Table13[[#This Row],[Highest level of Education]]="Technical Diploma/Partially completed College",1,0)</f>
        <v>1</v>
      </c>
      <c r="BK950">
        <f>IF(Table13[[#This Row],[Highest level of Education]]="University/College Degree",1,0)</f>
        <v>0</v>
      </c>
      <c r="BL950">
        <f>IF(Table13[[#This Row],[Highest level of Education]]="Post-graduate education",1,0)</f>
        <v>0</v>
      </c>
      <c r="BM950">
        <v>2</v>
      </c>
      <c r="BN950">
        <v>1</v>
      </c>
      <c r="BO950">
        <v>5</v>
      </c>
      <c r="BP950">
        <f>IF(Table13[[#This Row],[Monthly_Income 1_5500 2_8000 3_11000 4_15000 5_20000 6_27000 7_35000 8_5000 9_51000 98_0]]=1,1,0)</f>
        <v>0</v>
      </c>
      <c r="BQ950">
        <f>IF(Table13[[#This Row],[Monthly_Income 1_5500 2_8000 3_11000 4_15000 5_20000 6_27000 7_35000 8_5000 9_51000 98_0]]=2,1,0)</f>
        <v>0</v>
      </c>
      <c r="BR950">
        <f>IF(Table13[[#This Row],[Monthly_Income 1_5500 2_8000 3_11000 4_15000 5_20000 6_27000 7_35000 8_5000 9_51000 98_0]]=3,1,0)</f>
        <v>0</v>
      </c>
      <c r="BS950">
        <f>IF(Table13[[#This Row],[Monthly_Income 1_5500 2_8000 3_11000 4_15000 5_20000 6_27000 7_35000 8_5000 9_51000 98_0]]=4,1,0)</f>
        <v>0</v>
      </c>
      <c r="BT950">
        <f>IF(Table13[[#This Row],[Monthly_Income 1_5500 2_8000 3_11000 4_15000 5_20000 6_27000 7_35000 8_5000 9_51000 98_0]]=5,1,0)</f>
        <v>1</v>
      </c>
      <c r="BU950">
        <f>IF(Table13[[#This Row],[Monthly_Income 1_5500 2_8000 3_11000 4_15000 5_20000 6_27000 7_35000 8_5000 9_51000 98_0]]=6,1,0)</f>
        <v>0</v>
      </c>
      <c r="BV950">
        <f>IF(Table13[[#This Row],[Monthly_Income 1_5500 2_8000 3_11000 4_15000 5_20000 6_27000 7_35000 8_5000 9_51000 98_0]]=7,1,0)</f>
        <v>0</v>
      </c>
      <c r="BW950">
        <f>IF(Table13[[#This Row],[Monthly_Income 1_5500 2_8000 3_11000 4_15000 5_20000 6_27000 7_35000 8_5000 9_51000 98_0]]=8,1,0)</f>
        <v>0</v>
      </c>
      <c r="BX950">
        <f>IF(Table13[[#This Row],[Monthly_Income 1_5500 2_8000 3_11000 4_15000 5_20000 6_27000 7_35000 8_5000 9_51000 98_0]]=9,1,0)</f>
        <v>0</v>
      </c>
      <c r="BY950">
        <f>IF(Table13[[#This Row],[Monthly_Income 1_5500 2_8000 3_11000 4_15000 5_20000 6_27000 7_35000 8_5000 9_51000 98_0]]=98,1,0)</f>
        <v>0</v>
      </c>
      <c r="BZ950">
        <v>6</v>
      </c>
      <c r="CA950">
        <f>IF(Table13[[#This Row],[Monthly_Household_Income]]=1,1,0)</f>
        <v>0</v>
      </c>
      <c r="CB950">
        <f>IF(Table13[[#This Row],[Monthly_Household_Income]]=2,1,0)</f>
        <v>0</v>
      </c>
      <c r="CC950">
        <f>IF(Table13[[#This Row],[Monthly_Household_Income]]=3,1,0)</f>
        <v>0</v>
      </c>
      <c r="CD950">
        <f>IF(Table13[[#This Row],[Monthly_Household_Income]]=4,1,0)</f>
        <v>0</v>
      </c>
      <c r="CE950">
        <f>IF(Table13[[#This Row],[Monthly_Household_Income]]=5,1,0)</f>
        <v>0</v>
      </c>
      <c r="CF950">
        <f>IF(Table13[[#This Row],[Monthly_Household_Income]]=6,1,0)</f>
        <v>1</v>
      </c>
      <c r="CG950">
        <f>IF(Table13[[#This Row],[Monthly_Household_Income]]=7,1,0)</f>
        <v>0</v>
      </c>
      <c r="CH950">
        <f>IF(Table13[[#This Row],[Monthly_Household_Income]]=8,1,0)</f>
        <v>0</v>
      </c>
      <c r="CI950">
        <f>IF(Table13[[#This Row],[Monthly_Household_Income]]=9,1,0)</f>
        <v>0</v>
      </c>
      <c r="CJ950">
        <f>IF(Table13[[#This Row],[Monthly_Household_Income]]=98,1,0)</f>
        <v>0</v>
      </c>
    </row>
    <row r="951" spans="1:88">
      <c r="A951">
        <v>3431</v>
      </c>
      <c r="B951" s="1">
        <v>43191</v>
      </c>
      <c r="C951" t="s">
        <v>2</v>
      </c>
      <c r="D951">
        <v>9</v>
      </c>
      <c r="E951">
        <v>8</v>
      </c>
      <c r="F951">
        <v>7</v>
      </c>
      <c r="G951">
        <v>7</v>
      </c>
      <c r="H951">
        <v>8</v>
      </c>
      <c r="I951">
        <v>8</v>
      </c>
      <c r="J951" t="s">
        <v>16</v>
      </c>
      <c r="K951">
        <v>7</v>
      </c>
      <c r="L951">
        <v>7</v>
      </c>
      <c r="M951">
        <v>9</v>
      </c>
      <c r="N951">
        <v>8</v>
      </c>
      <c r="O951">
        <v>8</v>
      </c>
      <c r="P951">
        <v>7</v>
      </c>
      <c r="Q951">
        <v>8</v>
      </c>
      <c r="R951">
        <v>9</v>
      </c>
      <c r="S951">
        <v>8</v>
      </c>
      <c r="T951">
        <v>7</v>
      </c>
      <c r="U951">
        <v>7</v>
      </c>
      <c r="V951">
        <v>8</v>
      </c>
      <c r="W951">
        <v>9</v>
      </c>
      <c r="X951">
        <v>0</v>
      </c>
      <c r="Y951">
        <v>7</v>
      </c>
      <c r="Z951">
        <v>8</v>
      </c>
      <c r="AA951">
        <v>6</v>
      </c>
      <c r="AB951">
        <v>8</v>
      </c>
      <c r="AC951">
        <v>2</v>
      </c>
      <c r="AD951">
        <f>IF(Table13[[#This Row],[payment]]=1,1,0)</f>
        <v>0</v>
      </c>
      <c r="AE951">
        <f>IF(Table13[[#This Row],[payment]]=2,1,0)</f>
        <v>1</v>
      </c>
      <c r="AF951">
        <f>IF(Table13[[#This Row],[payment]]=3,1,0)</f>
        <v>0</v>
      </c>
      <c r="AG951">
        <v>3</v>
      </c>
      <c r="AH951">
        <f>IF(Table13[[#This Row],[method_payment]]=1,1,0)</f>
        <v>0</v>
      </c>
      <c r="AI951">
        <f>IF(Table13[[#This Row],[method_payment]]=2,1,0)</f>
        <v>0</v>
      </c>
      <c r="AJ951">
        <f>IF(Table13[[#This Row],[method_payment]]=3,1,0)</f>
        <v>1</v>
      </c>
      <c r="AK951">
        <f>IF(Table13[[#This Row],[method_payment]]=5,1,0)</f>
        <v>0</v>
      </c>
      <c r="AL951">
        <f>IF(Table13[[#This Row],[method_payment]]=6,1,0)</f>
        <v>0</v>
      </c>
      <c r="AM951" t="s">
        <v>16</v>
      </c>
      <c r="AN951" t="s">
        <v>15</v>
      </c>
      <c r="AO951">
        <v>1</v>
      </c>
      <c r="AP951" s="2">
        <v>539.66</v>
      </c>
      <c r="AQ951" s="3">
        <f>IF(AND(Table13[[#This Row],[Average_amount_spent_per_visit_last_3_months]]&gt;=1,Table13[[#This Row],[Average_amount_spent_per_visit_last_3_months]]&lt;=999),1,0)</f>
        <v>1</v>
      </c>
      <c r="AR951" s="3">
        <f>IF(AND(Table13[[#This Row],[Average_amount_spent_per_visit_last_3_months]]&gt;=1000,Table13[[#This Row],[Average_amount_spent_per_visit_last_3_months]]&lt;=6700),1,0)</f>
        <v>0</v>
      </c>
      <c r="AS951">
        <v>2</v>
      </c>
      <c r="AT951">
        <v>55</v>
      </c>
      <c r="AU951">
        <f>IF(AND(Table13[[#This Row],[Age]]&gt;=18,Table13[[#This Row],[Age]]&lt;=25),1,0)</f>
        <v>0</v>
      </c>
      <c r="AV951">
        <f>IF(AND(Table13[[#This Row],[Age]]&gt;=26,Table13[[#This Row],[Age]]&lt;=35),1,0)</f>
        <v>0</v>
      </c>
      <c r="AW951">
        <f>IF(AND(Table13[[#This Row],[Age]]&gt;=36,Table13[[#This Row],[Age]]&lt;=45),1,0)</f>
        <v>0</v>
      </c>
      <c r="AX951">
        <f>IF(AND(Table13[[#This Row],[Age]]&gt;=46,Table13[[#This Row],[Age]]&lt;=55),1,0)</f>
        <v>1</v>
      </c>
      <c r="AY951">
        <f>IF(AND(Table13[[#This Row],[Age]]&gt;=56,Table13[[#This Row],[Age]]&lt;=67),1,0)</f>
        <v>0</v>
      </c>
      <c r="AZ951" t="s">
        <v>25</v>
      </c>
      <c r="BA951">
        <f>IF(Table13[[#This Row],[Marital Status]]="Married",1,0)</f>
        <v>1</v>
      </c>
      <c r="BB951">
        <f>IF(Table13[[#This Row],[Marital Status]]="Single",1,0)</f>
        <v>0</v>
      </c>
      <c r="BC951" t="s">
        <v>27</v>
      </c>
      <c r="BD951">
        <f>IF(Table13[[#This Row],[gender]]="Male",1,0)</f>
        <v>1</v>
      </c>
      <c r="BE951">
        <f>IF(Table13[[#This Row],[gender]]="Female",1,0)</f>
        <v>0</v>
      </c>
      <c r="BF951" t="s">
        <v>23</v>
      </c>
      <c r="BG951">
        <f>IF(Table13[[#This Row],[Highest level of Education]]="Did not attend school",1,0)</f>
        <v>0</v>
      </c>
      <c r="BH951">
        <f>IF(Table13[[#This Row],[Highest level of Education]]="K12 completed",1,0)</f>
        <v>0</v>
      </c>
      <c r="BI951">
        <f>IF(Table13[[#This Row],[Highest level of Education]]="High School Completed",1,0)</f>
        <v>0</v>
      </c>
      <c r="BJ951">
        <f>IF(Table13[[#This Row],[Highest level of Education]]="Technical Diploma/Partially completed College",1,0)</f>
        <v>1</v>
      </c>
      <c r="BK951">
        <f>IF(Table13[[#This Row],[Highest level of Education]]="University/College Degree",1,0)</f>
        <v>0</v>
      </c>
      <c r="BL951">
        <f>IF(Table13[[#This Row],[Highest level of Education]]="Post-graduate education",1,0)</f>
        <v>0</v>
      </c>
      <c r="BM951">
        <v>3</v>
      </c>
      <c r="BN951">
        <v>1</v>
      </c>
      <c r="BO951">
        <v>6</v>
      </c>
      <c r="BP951">
        <f>IF(Table13[[#This Row],[Monthly_Income 1_5500 2_8000 3_11000 4_15000 5_20000 6_27000 7_35000 8_5000 9_51000 98_0]]=1,1,0)</f>
        <v>0</v>
      </c>
      <c r="BQ951">
        <f>IF(Table13[[#This Row],[Monthly_Income 1_5500 2_8000 3_11000 4_15000 5_20000 6_27000 7_35000 8_5000 9_51000 98_0]]=2,1,0)</f>
        <v>0</v>
      </c>
      <c r="BR951">
        <f>IF(Table13[[#This Row],[Monthly_Income 1_5500 2_8000 3_11000 4_15000 5_20000 6_27000 7_35000 8_5000 9_51000 98_0]]=3,1,0)</f>
        <v>0</v>
      </c>
      <c r="BS951">
        <f>IF(Table13[[#This Row],[Monthly_Income 1_5500 2_8000 3_11000 4_15000 5_20000 6_27000 7_35000 8_5000 9_51000 98_0]]=4,1,0)</f>
        <v>0</v>
      </c>
      <c r="BT951">
        <f>IF(Table13[[#This Row],[Monthly_Income 1_5500 2_8000 3_11000 4_15000 5_20000 6_27000 7_35000 8_5000 9_51000 98_0]]=5,1,0)</f>
        <v>0</v>
      </c>
      <c r="BU951">
        <f>IF(Table13[[#This Row],[Monthly_Income 1_5500 2_8000 3_11000 4_15000 5_20000 6_27000 7_35000 8_5000 9_51000 98_0]]=6,1,0)</f>
        <v>1</v>
      </c>
      <c r="BV951">
        <f>IF(Table13[[#This Row],[Monthly_Income 1_5500 2_8000 3_11000 4_15000 5_20000 6_27000 7_35000 8_5000 9_51000 98_0]]=7,1,0)</f>
        <v>0</v>
      </c>
      <c r="BW951">
        <f>IF(Table13[[#This Row],[Monthly_Income 1_5500 2_8000 3_11000 4_15000 5_20000 6_27000 7_35000 8_5000 9_51000 98_0]]=8,1,0)</f>
        <v>0</v>
      </c>
      <c r="BX951">
        <f>IF(Table13[[#This Row],[Monthly_Income 1_5500 2_8000 3_11000 4_15000 5_20000 6_27000 7_35000 8_5000 9_51000 98_0]]=9,1,0)</f>
        <v>0</v>
      </c>
      <c r="BY951">
        <f>IF(Table13[[#This Row],[Monthly_Income 1_5500 2_8000 3_11000 4_15000 5_20000 6_27000 7_35000 8_5000 9_51000 98_0]]=98,1,0)</f>
        <v>0</v>
      </c>
      <c r="BZ951">
        <v>6</v>
      </c>
      <c r="CA951">
        <f>IF(Table13[[#This Row],[Monthly_Household_Income]]=1,1,0)</f>
        <v>0</v>
      </c>
      <c r="CB951">
        <f>IF(Table13[[#This Row],[Monthly_Household_Income]]=2,1,0)</f>
        <v>0</v>
      </c>
      <c r="CC951">
        <f>IF(Table13[[#This Row],[Monthly_Household_Income]]=3,1,0)</f>
        <v>0</v>
      </c>
      <c r="CD951">
        <f>IF(Table13[[#This Row],[Monthly_Household_Income]]=4,1,0)</f>
        <v>0</v>
      </c>
      <c r="CE951">
        <f>IF(Table13[[#This Row],[Monthly_Household_Income]]=5,1,0)</f>
        <v>0</v>
      </c>
      <c r="CF951">
        <f>IF(Table13[[#This Row],[Monthly_Household_Income]]=6,1,0)</f>
        <v>1</v>
      </c>
      <c r="CG951">
        <f>IF(Table13[[#This Row],[Monthly_Household_Income]]=7,1,0)</f>
        <v>0</v>
      </c>
      <c r="CH951">
        <f>IF(Table13[[#This Row],[Monthly_Household_Income]]=8,1,0)</f>
        <v>0</v>
      </c>
      <c r="CI951">
        <f>IF(Table13[[#This Row],[Monthly_Household_Income]]=9,1,0)</f>
        <v>0</v>
      </c>
      <c r="CJ951">
        <f>IF(Table13[[#This Row],[Monthly_Household_Income]]=98,1,0)</f>
        <v>0</v>
      </c>
    </row>
    <row r="952" spans="1:88">
      <c r="A952">
        <v>3433</v>
      </c>
      <c r="B952" s="1">
        <v>43001</v>
      </c>
      <c r="C952" t="s">
        <v>30</v>
      </c>
      <c r="D952">
        <v>9</v>
      </c>
      <c r="E952">
        <v>9</v>
      </c>
      <c r="F952">
        <v>8</v>
      </c>
      <c r="G952">
        <v>9</v>
      </c>
      <c r="H952">
        <v>7</v>
      </c>
      <c r="I952">
        <v>9</v>
      </c>
      <c r="J952" t="s">
        <v>15</v>
      </c>
      <c r="K952">
        <v>9</v>
      </c>
      <c r="L952">
        <v>7</v>
      </c>
      <c r="M952">
        <v>9</v>
      </c>
      <c r="N952">
        <v>8</v>
      </c>
      <c r="O952">
        <v>7</v>
      </c>
      <c r="P952">
        <v>9</v>
      </c>
      <c r="Q952">
        <v>8</v>
      </c>
      <c r="R952">
        <v>8</v>
      </c>
      <c r="S952">
        <v>7</v>
      </c>
      <c r="T952">
        <v>7</v>
      </c>
      <c r="U952">
        <v>7</v>
      </c>
      <c r="V952">
        <v>9</v>
      </c>
      <c r="W952">
        <v>8</v>
      </c>
      <c r="X952">
        <v>9</v>
      </c>
      <c r="Y952">
        <v>9</v>
      </c>
      <c r="Z952">
        <v>7</v>
      </c>
      <c r="AA952">
        <v>8</v>
      </c>
      <c r="AB952">
        <v>9</v>
      </c>
      <c r="AC952">
        <v>1</v>
      </c>
      <c r="AD952">
        <f>IF(Table13[[#This Row],[payment]]=1,1,0)</f>
        <v>1</v>
      </c>
      <c r="AE952">
        <f>IF(Table13[[#This Row],[payment]]=2,1,0)</f>
        <v>0</v>
      </c>
      <c r="AF952">
        <f>IF(Table13[[#This Row],[payment]]=3,1,0)</f>
        <v>0</v>
      </c>
      <c r="AG952">
        <v>6</v>
      </c>
      <c r="AH952">
        <f>IF(Table13[[#This Row],[method_payment]]=1,1,0)</f>
        <v>0</v>
      </c>
      <c r="AI952">
        <f>IF(Table13[[#This Row],[method_payment]]=2,1,0)</f>
        <v>0</v>
      </c>
      <c r="AJ952">
        <f>IF(Table13[[#This Row],[method_payment]]=3,1,0)</f>
        <v>0</v>
      </c>
      <c r="AK952">
        <f>IF(Table13[[#This Row],[method_payment]]=5,1,0)</f>
        <v>0</v>
      </c>
      <c r="AL952">
        <f>IF(Table13[[#This Row],[method_payment]]=6,1,0)</f>
        <v>1</v>
      </c>
      <c r="AM952" t="s">
        <v>16</v>
      </c>
      <c r="AN952" t="s">
        <v>16</v>
      </c>
      <c r="AO952">
        <v>2</v>
      </c>
      <c r="AP952" s="2">
        <v>255.55</v>
      </c>
      <c r="AQ952" s="3">
        <f>IF(AND(Table13[[#This Row],[Average_amount_spent_per_visit_last_3_months]]&gt;=1,Table13[[#This Row],[Average_amount_spent_per_visit_last_3_months]]&lt;=999),1,0)</f>
        <v>1</v>
      </c>
      <c r="AR952" s="3">
        <f>IF(AND(Table13[[#This Row],[Average_amount_spent_per_visit_last_3_months]]&gt;=1000,Table13[[#This Row],[Average_amount_spent_per_visit_last_3_months]]&lt;=6700),1,0)</f>
        <v>0</v>
      </c>
      <c r="AS952">
        <v>3</v>
      </c>
      <c r="AT952">
        <v>33</v>
      </c>
      <c r="AU952">
        <f>IF(AND(Table13[[#This Row],[Age]]&gt;=18,Table13[[#This Row],[Age]]&lt;=25),1,0)</f>
        <v>0</v>
      </c>
      <c r="AV952">
        <f>IF(AND(Table13[[#This Row],[Age]]&gt;=26,Table13[[#This Row],[Age]]&lt;=35),1,0)</f>
        <v>1</v>
      </c>
      <c r="AW952">
        <f>IF(AND(Table13[[#This Row],[Age]]&gt;=36,Table13[[#This Row],[Age]]&lt;=45),1,0)</f>
        <v>0</v>
      </c>
      <c r="AX952">
        <f>IF(AND(Table13[[#This Row],[Age]]&gt;=46,Table13[[#This Row],[Age]]&lt;=55),1,0)</f>
        <v>0</v>
      </c>
      <c r="AY952">
        <f>IF(AND(Table13[[#This Row],[Age]]&gt;=56,Table13[[#This Row],[Age]]&lt;=67),1,0)</f>
        <v>0</v>
      </c>
      <c r="AZ952" t="s">
        <v>25</v>
      </c>
      <c r="BA952">
        <f>IF(Table13[[#This Row],[Marital Status]]="Married",1,0)</f>
        <v>1</v>
      </c>
      <c r="BB952">
        <f>IF(Table13[[#This Row],[Marital Status]]="Single",1,0)</f>
        <v>0</v>
      </c>
      <c r="BC952" t="s">
        <v>28</v>
      </c>
      <c r="BD952">
        <f>IF(Table13[[#This Row],[gender]]="Male",1,0)</f>
        <v>0</v>
      </c>
      <c r="BE952">
        <f>IF(Table13[[#This Row],[gender]]="Female",1,0)</f>
        <v>1</v>
      </c>
      <c r="BF952" t="s">
        <v>19</v>
      </c>
      <c r="BG952">
        <f>IF(Table13[[#This Row],[Highest level of Education]]="Did not attend school",1,0)</f>
        <v>0</v>
      </c>
      <c r="BH952">
        <f>IF(Table13[[#This Row],[Highest level of Education]]="K12 completed",1,0)</f>
        <v>0</v>
      </c>
      <c r="BI952">
        <f>IF(Table13[[#This Row],[Highest level of Education]]="High School Completed",1,0)</f>
        <v>0</v>
      </c>
      <c r="BJ952">
        <f>IF(Table13[[#This Row],[Highest level of Education]]="Technical Diploma/Partially completed College",1,0)</f>
        <v>0</v>
      </c>
      <c r="BK952">
        <f>IF(Table13[[#This Row],[Highest level of Education]]="University/College Degree",1,0)</f>
        <v>1</v>
      </c>
      <c r="BL952">
        <f>IF(Table13[[#This Row],[Highest level of Education]]="Post-graduate education",1,0)</f>
        <v>0</v>
      </c>
      <c r="BM952">
        <v>2</v>
      </c>
      <c r="BN952">
        <v>1</v>
      </c>
      <c r="BO952">
        <v>5</v>
      </c>
      <c r="BP952">
        <f>IF(Table13[[#This Row],[Monthly_Income 1_5500 2_8000 3_11000 4_15000 5_20000 6_27000 7_35000 8_5000 9_51000 98_0]]=1,1,0)</f>
        <v>0</v>
      </c>
      <c r="BQ952">
        <f>IF(Table13[[#This Row],[Monthly_Income 1_5500 2_8000 3_11000 4_15000 5_20000 6_27000 7_35000 8_5000 9_51000 98_0]]=2,1,0)</f>
        <v>0</v>
      </c>
      <c r="BR952">
        <f>IF(Table13[[#This Row],[Monthly_Income 1_5500 2_8000 3_11000 4_15000 5_20000 6_27000 7_35000 8_5000 9_51000 98_0]]=3,1,0)</f>
        <v>0</v>
      </c>
      <c r="BS952">
        <f>IF(Table13[[#This Row],[Monthly_Income 1_5500 2_8000 3_11000 4_15000 5_20000 6_27000 7_35000 8_5000 9_51000 98_0]]=4,1,0)</f>
        <v>0</v>
      </c>
      <c r="BT952">
        <f>IF(Table13[[#This Row],[Monthly_Income 1_5500 2_8000 3_11000 4_15000 5_20000 6_27000 7_35000 8_5000 9_51000 98_0]]=5,1,0)</f>
        <v>1</v>
      </c>
      <c r="BU952">
        <f>IF(Table13[[#This Row],[Monthly_Income 1_5500 2_8000 3_11000 4_15000 5_20000 6_27000 7_35000 8_5000 9_51000 98_0]]=6,1,0)</f>
        <v>0</v>
      </c>
      <c r="BV952">
        <f>IF(Table13[[#This Row],[Monthly_Income 1_5500 2_8000 3_11000 4_15000 5_20000 6_27000 7_35000 8_5000 9_51000 98_0]]=7,1,0)</f>
        <v>0</v>
      </c>
      <c r="BW952">
        <f>IF(Table13[[#This Row],[Monthly_Income 1_5500 2_8000 3_11000 4_15000 5_20000 6_27000 7_35000 8_5000 9_51000 98_0]]=8,1,0)</f>
        <v>0</v>
      </c>
      <c r="BX952">
        <f>IF(Table13[[#This Row],[Monthly_Income 1_5500 2_8000 3_11000 4_15000 5_20000 6_27000 7_35000 8_5000 9_51000 98_0]]=9,1,0)</f>
        <v>0</v>
      </c>
      <c r="BY952">
        <f>IF(Table13[[#This Row],[Monthly_Income 1_5500 2_8000 3_11000 4_15000 5_20000 6_27000 7_35000 8_5000 9_51000 98_0]]=98,1,0)</f>
        <v>0</v>
      </c>
      <c r="BZ952">
        <v>9</v>
      </c>
      <c r="CA952">
        <f>IF(Table13[[#This Row],[Monthly_Household_Income]]=1,1,0)</f>
        <v>0</v>
      </c>
      <c r="CB952">
        <f>IF(Table13[[#This Row],[Monthly_Household_Income]]=2,1,0)</f>
        <v>0</v>
      </c>
      <c r="CC952">
        <f>IF(Table13[[#This Row],[Monthly_Household_Income]]=3,1,0)</f>
        <v>0</v>
      </c>
      <c r="CD952">
        <f>IF(Table13[[#This Row],[Monthly_Household_Income]]=4,1,0)</f>
        <v>0</v>
      </c>
      <c r="CE952">
        <f>IF(Table13[[#This Row],[Monthly_Household_Income]]=5,1,0)</f>
        <v>0</v>
      </c>
      <c r="CF952">
        <f>IF(Table13[[#This Row],[Monthly_Household_Income]]=6,1,0)</f>
        <v>0</v>
      </c>
      <c r="CG952">
        <f>IF(Table13[[#This Row],[Monthly_Household_Income]]=7,1,0)</f>
        <v>0</v>
      </c>
      <c r="CH952">
        <f>IF(Table13[[#This Row],[Monthly_Household_Income]]=8,1,0)</f>
        <v>0</v>
      </c>
      <c r="CI952">
        <f>IF(Table13[[#This Row],[Monthly_Household_Income]]=9,1,0)</f>
        <v>1</v>
      </c>
      <c r="CJ952">
        <f>IF(Table13[[#This Row],[Monthly_Household_Income]]=98,1,0)</f>
        <v>0</v>
      </c>
    </row>
    <row r="953" spans="1:88">
      <c r="A953">
        <v>3436</v>
      </c>
      <c r="B953" s="1">
        <v>43160</v>
      </c>
      <c r="C953" t="s">
        <v>31</v>
      </c>
      <c r="D953">
        <v>7</v>
      </c>
      <c r="E953">
        <v>7</v>
      </c>
      <c r="F953">
        <v>7</v>
      </c>
      <c r="G953">
        <v>7</v>
      </c>
      <c r="H953">
        <v>8</v>
      </c>
      <c r="I953">
        <v>6</v>
      </c>
      <c r="J953" t="s">
        <v>15</v>
      </c>
      <c r="K953">
        <v>8</v>
      </c>
      <c r="L953">
        <v>6</v>
      </c>
      <c r="M953">
        <v>6</v>
      </c>
      <c r="N953">
        <v>8</v>
      </c>
      <c r="O953">
        <v>6</v>
      </c>
      <c r="P953">
        <v>7</v>
      </c>
      <c r="Q953">
        <v>7</v>
      </c>
      <c r="R953">
        <v>6</v>
      </c>
      <c r="S953">
        <v>7</v>
      </c>
      <c r="T953">
        <v>7</v>
      </c>
      <c r="U953">
        <v>8</v>
      </c>
      <c r="V953">
        <v>6</v>
      </c>
      <c r="W953">
        <v>8</v>
      </c>
      <c r="X953">
        <v>7</v>
      </c>
      <c r="Y953">
        <v>7</v>
      </c>
      <c r="Z953">
        <v>7</v>
      </c>
      <c r="AA953">
        <v>8</v>
      </c>
      <c r="AB953">
        <v>6</v>
      </c>
      <c r="AC953">
        <v>1</v>
      </c>
      <c r="AD953">
        <f>IF(Table13[[#This Row],[payment]]=1,1,0)</f>
        <v>1</v>
      </c>
      <c r="AE953">
        <f>IF(Table13[[#This Row],[payment]]=2,1,0)</f>
        <v>0</v>
      </c>
      <c r="AF953">
        <f>IF(Table13[[#This Row],[payment]]=3,1,0)</f>
        <v>0</v>
      </c>
      <c r="AG953">
        <v>5</v>
      </c>
      <c r="AH953">
        <f>IF(Table13[[#This Row],[method_payment]]=1,1,0)</f>
        <v>0</v>
      </c>
      <c r="AI953">
        <f>IF(Table13[[#This Row],[method_payment]]=2,1,0)</f>
        <v>0</v>
      </c>
      <c r="AJ953">
        <f>IF(Table13[[#This Row],[method_payment]]=3,1,0)</f>
        <v>0</v>
      </c>
      <c r="AK953">
        <f>IF(Table13[[#This Row],[method_payment]]=5,1,0)</f>
        <v>1</v>
      </c>
      <c r="AL953">
        <f>IF(Table13[[#This Row],[method_payment]]=6,1,0)</f>
        <v>0</v>
      </c>
      <c r="AM953" t="s">
        <v>16</v>
      </c>
      <c r="AN953" t="s">
        <v>16</v>
      </c>
      <c r="AO953">
        <v>4</v>
      </c>
      <c r="AP953" s="2">
        <v>106.92</v>
      </c>
      <c r="AQ953" s="3">
        <f>IF(AND(Table13[[#This Row],[Average_amount_spent_per_visit_last_3_months]]&gt;=1,Table13[[#This Row],[Average_amount_spent_per_visit_last_3_months]]&lt;=999),1,0)</f>
        <v>1</v>
      </c>
      <c r="AR953" s="3">
        <f>IF(AND(Table13[[#This Row],[Average_amount_spent_per_visit_last_3_months]]&gt;=1000,Table13[[#This Row],[Average_amount_spent_per_visit_last_3_months]]&lt;=6700),1,0)</f>
        <v>0</v>
      </c>
      <c r="AS953">
        <v>1</v>
      </c>
      <c r="AT953">
        <v>42</v>
      </c>
      <c r="AU953">
        <f>IF(AND(Table13[[#This Row],[Age]]&gt;=18,Table13[[#This Row],[Age]]&lt;=25),1,0)</f>
        <v>0</v>
      </c>
      <c r="AV953">
        <f>IF(AND(Table13[[#This Row],[Age]]&gt;=26,Table13[[#This Row],[Age]]&lt;=35),1,0)</f>
        <v>0</v>
      </c>
      <c r="AW953">
        <f>IF(AND(Table13[[#This Row],[Age]]&gt;=36,Table13[[#This Row],[Age]]&lt;=45),1,0)</f>
        <v>1</v>
      </c>
      <c r="AX953">
        <f>IF(AND(Table13[[#This Row],[Age]]&gt;=46,Table13[[#This Row],[Age]]&lt;=55),1,0)</f>
        <v>0</v>
      </c>
      <c r="AY953">
        <f>IF(AND(Table13[[#This Row],[Age]]&gt;=56,Table13[[#This Row],[Age]]&lt;=67),1,0)</f>
        <v>0</v>
      </c>
      <c r="AZ953" t="s">
        <v>25</v>
      </c>
      <c r="BA953">
        <f>IF(Table13[[#This Row],[Marital Status]]="Married",1,0)</f>
        <v>1</v>
      </c>
      <c r="BB953">
        <f>IF(Table13[[#This Row],[Marital Status]]="Single",1,0)</f>
        <v>0</v>
      </c>
      <c r="BC953" t="s">
        <v>28</v>
      </c>
      <c r="BD953">
        <f>IF(Table13[[#This Row],[gender]]="Male",1,0)</f>
        <v>0</v>
      </c>
      <c r="BE953">
        <f>IF(Table13[[#This Row],[gender]]="Female",1,0)</f>
        <v>1</v>
      </c>
      <c r="BF953" t="s">
        <v>19</v>
      </c>
      <c r="BG953">
        <f>IF(Table13[[#This Row],[Highest level of Education]]="Did not attend school",1,0)</f>
        <v>0</v>
      </c>
      <c r="BH953">
        <f>IF(Table13[[#This Row],[Highest level of Education]]="K12 completed",1,0)</f>
        <v>0</v>
      </c>
      <c r="BI953">
        <f>IF(Table13[[#This Row],[Highest level of Education]]="High School Completed",1,0)</f>
        <v>0</v>
      </c>
      <c r="BJ953">
        <f>IF(Table13[[#This Row],[Highest level of Education]]="Technical Diploma/Partially completed College",1,0)</f>
        <v>0</v>
      </c>
      <c r="BK953">
        <f>IF(Table13[[#This Row],[Highest level of Education]]="University/College Degree",1,0)</f>
        <v>1</v>
      </c>
      <c r="BL953">
        <f>IF(Table13[[#This Row],[Highest level of Education]]="Post-graduate education",1,0)</f>
        <v>0</v>
      </c>
      <c r="BM953">
        <v>2</v>
      </c>
      <c r="BN953">
        <v>1</v>
      </c>
      <c r="BO953">
        <v>4</v>
      </c>
      <c r="BP953">
        <f>IF(Table13[[#This Row],[Monthly_Income 1_5500 2_8000 3_11000 4_15000 5_20000 6_27000 7_35000 8_5000 9_51000 98_0]]=1,1,0)</f>
        <v>0</v>
      </c>
      <c r="BQ953">
        <f>IF(Table13[[#This Row],[Monthly_Income 1_5500 2_8000 3_11000 4_15000 5_20000 6_27000 7_35000 8_5000 9_51000 98_0]]=2,1,0)</f>
        <v>0</v>
      </c>
      <c r="BR953">
        <f>IF(Table13[[#This Row],[Monthly_Income 1_5500 2_8000 3_11000 4_15000 5_20000 6_27000 7_35000 8_5000 9_51000 98_0]]=3,1,0)</f>
        <v>0</v>
      </c>
      <c r="BS953">
        <f>IF(Table13[[#This Row],[Monthly_Income 1_5500 2_8000 3_11000 4_15000 5_20000 6_27000 7_35000 8_5000 9_51000 98_0]]=4,1,0)</f>
        <v>1</v>
      </c>
      <c r="BT953">
        <f>IF(Table13[[#This Row],[Monthly_Income 1_5500 2_8000 3_11000 4_15000 5_20000 6_27000 7_35000 8_5000 9_51000 98_0]]=5,1,0)</f>
        <v>0</v>
      </c>
      <c r="BU953">
        <f>IF(Table13[[#This Row],[Monthly_Income 1_5500 2_8000 3_11000 4_15000 5_20000 6_27000 7_35000 8_5000 9_51000 98_0]]=6,1,0)</f>
        <v>0</v>
      </c>
      <c r="BV953">
        <f>IF(Table13[[#This Row],[Monthly_Income 1_5500 2_8000 3_11000 4_15000 5_20000 6_27000 7_35000 8_5000 9_51000 98_0]]=7,1,0)</f>
        <v>0</v>
      </c>
      <c r="BW953">
        <f>IF(Table13[[#This Row],[Monthly_Income 1_5500 2_8000 3_11000 4_15000 5_20000 6_27000 7_35000 8_5000 9_51000 98_0]]=8,1,0)</f>
        <v>0</v>
      </c>
      <c r="BX953">
        <f>IF(Table13[[#This Row],[Monthly_Income 1_5500 2_8000 3_11000 4_15000 5_20000 6_27000 7_35000 8_5000 9_51000 98_0]]=9,1,0)</f>
        <v>0</v>
      </c>
      <c r="BY953">
        <f>IF(Table13[[#This Row],[Monthly_Income 1_5500 2_8000 3_11000 4_15000 5_20000 6_27000 7_35000 8_5000 9_51000 98_0]]=98,1,0)</f>
        <v>0</v>
      </c>
      <c r="BZ953">
        <v>8</v>
      </c>
      <c r="CA953">
        <f>IF(Table13[[#This Row],[Monthly_Household_Income]]=1,1,0)</f>
        <v>0</v>
      </c>
      <c r="CB953">
        <f>IF(Table13[[#This Row],[Monthly_Household_Income]]=2,1,0)</f>
        <v>0</v>
      </c>
      <c r="CC953">
        <f>IF(Table13[[#This Row],[Monthly_Household_Income]]=3,1,0)</f>
        <v>0</v>
      </c>
      <c r="CD953">
        <f>IF(Table13[[#This Row],[Monthly_Household_Income]]=4,1,0)</f>
        <v>0</v>
      </c>
      <c r="CE953">
        <f>IF(Table13[[#This Row],[Monthly_Household_Income]]=5,1,0)</f>
        <v>0</v>
      </c>
      <c r="CF953">
        <f>IF(Table13[[#This Row],[Monthly_Household_Income]]=6,1,0)</f>
        <v>0</v>
      </c>
      <c r="CG953">
        <f>IF(Table13[[#This Row],[Monthly_Household_Income]]=7,1,0)</f>
        <v>0</v>
      </c>
      <c r="CH953">
        <f>IF(Table13[[#This Row],[Monthly_Household_Income]]=8,1,0)</f>
        <v>1</v>
      </c>
      <c r="CI953">
        <f>IF(Table13[[#This Row],[Monthly_Household_Income]]=9,1,0)</f>
        <v>0</v>
      </c>
      <c r="CJ953">
        <f>IF(Table13[[#This Row],[Monthly_Household_Income]]=98,1,0)</f>
        <v>0</v>
      </c>
    </row>
    <row r="954" spans="1:88">
      <c r="A954">
        <v>3439</v>
      </c>
      <c r="B954" s="1">
        <v>43002</v>
      </c>
      <c r="C954" t="s">
        <v>32</v>
      </c>
      <c r="D954">
        <v>9</v>
      </c>
      <c r="E954">
        <v>9</v>
      </c>
      <c r="F954">
        <v>8</v>
      </c>
      <c r="G954">
        <v>9</v>
      </c>
      <c r="H954">
        <v>8</v>
      </c>
      <c r="I954">
        <v>9</v>
      </c>
      <c r="J954" t="s">
        <v>16</v>
      </c>
      <c r="K954">
        <v>9</v>
      </c>
      <c r="L954">
        <v>7</v>
      </c>
      <c r="M954">
        <v>9</v>
      </c>
      <c r="N954">
        <v>8</v>
      </c>
      <c r="O954">
        <v>8</v>
      </c>
      <c r="P954">
        <v>9</v>
      </c>
      <c r="Q954">
        <v>10</v>
      </c>
      <c r="R954">
        <v>10</v>
      </c>
      <c r="S954">
        <v>9</v>
      </c>
      <c r="T954">
        <v>7</v>
      </c>
      <c r="U954">
        <v>8</v>
      </c>
      <c r="V954">
        <v>8</v>
      </c>
      <c r="W954">
        <v>9</v>
      </c>
      <c r="X954">
        <v>9</v>
      </c>
      <c r="Y954">
        <v>10</v>
      </c>
      <c r="Z954">
        <v>7</v>
      </c>
      <c r="AA954">
        <v>10</v>
      </c>
      <c r="AB954">
        <v>8</v>
      </c>
      <c r="AC954">
        <v>2</v>
      </c>
      <c r="AD954">
        <f>IF(Table13[[#This Row],[payment]]=1,1,0)</f>
        <v>0</v>
      </c>
      <c r="AE954">
        <f>IF(Table13[[#This Row],[payment]]=2,1,0)</f>
        <v>1</v>
      </c>
      <c r="AF954">
        <f>IF(Table13[[#This Row],[payment]]=3,1,0)</f>
        <v>0</v>
      </c>
      <c r="AG954">
        <v>1</v>
      </c>
      <c r="AH954">
        <f>IF(Table13[[#This Row],[method_payment]]=1,1,0)</f>
        <v>1</v>
      </c>
      <c r="AI954">
        <f>IF(Table13[[#This Row],[method_payment]]=2,1,0)</f>
        <v>0</v>
      </c>
      <c r="AJ954">
        <f>IF(Table13[[#This Row],[method_payment]]=3,1,0)</f>
        <v>0</v>
      </c>
      <c r="AK954">
        <f>IF(Table13[[#This Row],[method_payment]]=5,1,0)</f>
        <v>0</v>
      </c>
      <c r="AL954">
        <f>IF(Table13[[#This Row],[method_payment]]=6,1,0)</f>
        <v>0</v>
      </c>
      <c r="AM954" t="s">
        <v>16</v>
      </c>
      <c r="AN954" t="s">
        <v>16</v>
      </c>
      <c r="AO954">
        <v>1</v>
      </c>
      <c r="AP954" s="2">
        <v>439.09</v>
      </c>
      <c r="AQ954" s="3">
        <f>IF(AND(Table13[[#This Row],[Average_amount_spent_per_visit_last_3_months]]&gt;=1,Table13[[#This Row],[Average_amount_spent_per_visit_last_3_months]]&lt;=999),1,0)</f>
        <v>1</v>
      </c>
      <c r="AR954" s="3">
        <f>IF(AND(Table13[[#This Row],[Average_amount_spent_per_visit_last_3_months]]&gt;=1000,Table13[[#This Row],[Average_amount_spent_per_visit_last_3_months]]&lt;=6700),1,0)</f>
        <v>0</v>
      </c>
      <c r="AS954">
        <v>2</v>
      </c>
      <c r="AT954">
        <v>31</v>
      </c>
      <c r="AU954">
        <f>IF(AND(Table13[[#This Row],[Age]]&gt;=18,Table13[[#This Row],[Age]]&lt;=25),1,0)</f>
        <v>0</v>
      </c>
      <c r="AV954">
        <f>IF(AND(Table13[[#This Row],[Age]]&gt;=26,Table13[[#This Row],[Age]]&lt;=35),1,0)</f>
        <v>1</v>
      </c>
      <c r="AW954">
        <f>IF(AND(Table13[[#This Row],[Age]]&gt;=36,Table13[[#This Row],[Age]]&lt;=45),1,0)</f>
        <v>0</v>
      </c>
      <c r="AX954">
        <f>IF(AND(Table13[[#This Row],[Age]]&gt;=46,Table13[[#This Row],[Age]]&lt;=55),1,0)</f>
        <v>0</v>
      </c>
      <c r="AY954">
        <f>IF(AND(Table13[[#This Row],[Age]]&gt;=56,Table13[[#This Row],[Age]]&lt;=67),1,0)</f>
        <v>0</v>
      </c>
      <c r="AZ954" t="s">
        <v>24</v>
      </c>
      <c r="BA954">
        <f>IF(Table13[[#This Row],[Marital Status]]="Married",1,0)</f>
        <v>0</v>
      </c>
      <c r="BB954">
        <f>IF(Table13[[#This Row],[Marital Status]]="Single",1,0)</f>
        <v>1</v>
      </c>
      <c r="BC954" t="s">
        <v>27</v>
      </c>
      <c r="BD954">
        <f>IF(Table13[[#This Row],[gender]]="Male",1,0)</f>
        <v>1</v>
      </c>
      <c r="BE954">
        <f>IF(Table13[[#This Row],[gender]]="Female",1,0)</f>
        <v>0</v>
      </c>
      <c r="BF954" t="s">
        <v>19</v>
      </c>
      <c r="BG954">
        <f>IF(Table13[[#This Row],[Highest level of Education]]="Did not attend school",1,0)</f>
        <v>0</v>
      </c>
      <c r="BH954">
        <f>IF(Table13[[#This Row],[Highest level of Education]]="K12 completed",1,0)</f>
        <v>0</v>
      </c>
      <c r="BI954">
        <f>IF(Table13[[#This Row],[Highest level of Education]]="High School Completed",1,0)</f>
        <v>0</v>
      </c>
      <c r="BJ954">
        <f>IF(Table13[[#This Row],[Highest level of Education]]="Technical Diploma/Partially completed College",1,0)</f>
        <v>0</v>
      </c>
      <c r="BK954">
        <f>IF(Table13[[#This Row],[Highest level of Education]]="University/College Degree",1,0)</f>
        <v>1</v>
      </c>
      <c r="BL954">
        <f>IF(Table13[[#This Row],[Highest level of Education]]="Post-graduate education",1,0)</f>
        <v>0</v>
      </c>
      <c r="BM954">
        <v>0</v>
      </c>
      <c r="BN954">
        <v>1</v>
      </c>
      <c r="BO954">
        <v>4</v>
      </c>
      <c r="BP954">
        <f>IF(Table13[[#This Row],[Monthly_Income 1_5500 2_8000 3_11000 4_15000 5_20000 6_27000 7_35000 8_5000 9_51000 98_0]]=1,1,0)</f>
        <v>0</v>
      </c>
      <c r="BQ954">
        <f>IF(Table13[[#This Row],[Monthly_Income 1_5500 2_8000 3_11000 4_15000 5_20000 6_27000 7_35000 8_5000 9_51000 98_0]]=2,1,0)</f>
        <v>0</v>
      </c>
      <c r="BR954">
        <f>IF(Table13[[#This Row],[Monthly_Income 1_5500 2_8000 3_11000 4_15000 5_20000 6_27000 7_35000 8_5000 9_51000 98_0]]=3,1,0)</f>
        <v>0</v>
      </c>
      <c r="BS954">
        <f>IF(Table13[[#This Row],[Monthly_Income 1_5500 2_8000 3_11000 4_15000 5_20000 6_27000 7_35000 8_5000 9_51000 98_0]]=4,1,0)</f>
        <v>1</v>
      </c>
      <c r="BT954">
        <f>IF(Table13[[#This Row],[Monthly_Income 1_5500 2_8000 3_11000 4_15000 5_20000 6_27000 7_35000 8_5000 9_51000 98_0]]=5,1,0)</f>
        <v>0</v>
      </c>
      <c r="BU954">
        <f>IF(Table13[[#This Row],[Monthly_Income 1_5500 2_8000 3_11000 4_15000 5_20000 6_27000 7_35000 8_5000 9_51000 98_0]]=6,1,0)</f>
        <v>0</v>
      </c>
      <c r="BV954">
        <f>IF(Table13[[#This Row],[Monthly_Income 1_5500 2_8000 3_11000 4_15000 5_20000 6_27000 7_35000 8_5000 9_51000 98_0]]=7,1,0)</f>
        <v>0</v>
      </c>
      <c r="BW954">
        <f>IF(Table13[[#This Row],[Monthly_Income 1_5500 2_8000 3_11000 4_15000 5_20000 6_27000 7_35000 8_5000 9_51000 98_0]]=8,1,0)</f>
        <v>0</v>
      </c>
      <c r="BX954">
        <f>IF(Table13[[#This Row],[Monthly_Income 1_5500 2_8000 3_11000 4_15000 5_20000 6_27000 7_35000 8_5000 9_51000 98_0]]=9,1,0)</f>
        <v>0</v>
      </c>
      <c r="BY954">
        <f>IF(Table13[[#This Row],[Monthly_Income 1_5500 2_8000 3_11000 4_15000 5_20000 6_27000 7_35000 8_5000 9_51000 98_0]]=98,1,0)</f>
        <v>0</v>
      </c>
      <c r="BZ954">
        <v>9</v>
      </c>
      <c r="CA954">
        <f>IF(Table13[[#This Row],[Monthly_Household_Income]]=1,1,0)</f>
        <v>0</v>
      </c>
      <c r="CB954">
        <f>IF(Table13[[#This Row],[Monthly_Household_Income]]=2,1,0)</f>
        <v>0</v>
      </c>
      <c r="CC954">
        <f>IF(Table13[[#This Row],[Monthly_Household_Income]]=3,1,0)</f>
        <v>0</v>
      </c>
      <c r="CD954">
        <f>IF(Table13[[#This Row],[Monthly_Household_Income]]=4,1,0)</f>
        <v>0</v>
      </c>
      <c r="CE954">
        <f>IF(Table13[[#This Row],[Monthly_Household_Income]]=5,1,0)</f>
        <v>0</v>
      </c>
      <c r="CF954">
        <f>IF(Table13[[#This Row],[Monthly_Household_Income]]=6,1,0)</f>
        <v>0</v>
      </c>
      <c r="CG954">
        <f>IF(Table13[[#This Row],[Monthly_Household_Income]]=7,1,0)</f>
        <v>0</v>
      </c>
      <c r="CH954">
        <f>IF(Table13[[#This Row],[Monthly_Household_Income]]=8,1,0)</f>
        <v>0</v>
      </c>
      <c r="CI954">
        <f>IF(Table13[[#This Row],[Monthly_Household_Income]]=9,1,0)</f>
        <v>1</v>
      </c>
      <c r="CJ954">
        <f>IF(Table13[[#This Row],[Monthly_Household_Income]]=98,1,0)</f>
        <v>0</v>
      </c>
    </row>
    <row r="955" spans="1:88">
      <c r="A955">
        <v>3444</v>
      </c>
      <c r="B955" s="1">
        <v>43002</v>
      </c>
      <c r="C955" t="s">
        <v>33</v>
      </c>
      <c r="D955">
        <v>7</v>
      </c>
      <c r="E955">
        <v>8</v>
      </c>
      <c r="F955">
        <v>8</v>
      </c>
      <c r="G955">
        <v>8</v>
      </c>
      <c r="H955">
        <v>7</v>
      </c>
      <c r="I955">
        <v>8</v>
      </c>
      <c r="J955" t="s">
        <v>15</v>
      </c>
      <c r="K955">
        <v>8</v>
      </c>
      <c r="L955">
        <v>6</v>
      </c>
      <c r="M955">
        <v>7</v>
      </c>
      <c r="N955">
        <v>7</v>
      </c>
      <c r="O955">
        <v>6</v>
      </c>
      <c r="P955">
        <v>8</v>
      </c>
      <c r="Q955">
        <v>7</v>
      </c>
      <c r="R955">
        <v>9</v>
      </c>
      <c r="S955">
        <v>9</v>
      </c>
      <c r="T955">
        <v>8</v>
      </c>
      <c r="U955">
        <v>8</v>
      </c>
      <c r="V955">
        <v>7</v>
      </c>
      <c r="W955">
        <v>0</v>
      </c>
      <c r="X955">
        <v>9</v>
      </c>
      <c r="Y955">
        <v>6</v>
      </c>
      <c r="Z955">
        <v>8</v>
      </c>
      <c r="AA955">
        <v>9</v>
      </c>
      <c r="AB955">
        <v>0</v>
      </c>
      <c r="AC955">
        <v>2</v>
      </c>
      <c r="AD955">
        <f>IF(Table13[[#This Row],[payment]]=1,1,0)</f>
        <v>0</v>
      </c>
      <c r="AE955">
        <f>IF(Table13[[#This Row],[payment]]=2,1,0)</f>
        <v>1</v>
      </c>
      <c r="AF955">
        <f>IF(Table13[[#This Row],[payment]]=3,1,0)</f>
        <v>0</v>
      </c>
      <c r="AG955">
        <v>1</v>
      </c>
      <c r="AH955">
        <f>IF(Table13[[#This Row],[method_payment]]=1,1,0)</f>
        <v>1</v>
      </c>
      <c r="AI955">
        <f>IF(Table13[[#This Row],[method_payment]]=2,1,0)</f>
        <v>0</v>
      </c>
      <c r="AJ955">
        <f>IF(Table13[[#This Row],[method_payment]]=3,1,0)</f>
        <v>0</v>
      </c>
      <c r="AK955">
        <f>IF(Table13[[#This Row],[method_payment]]=5,1,0)</f>
        <v>0</v>
      </c>
      <c r="AL955">
        <f>IF(Table13[[#This Row],[method_payment]]=6,1,0)</f>
        <v>0</v>
      </c>
      <c r="AM955" t="s">
        <v>16</v>
      </c>
      <c r="AN955" t="s">
        <v>15</v>
      </c>
      <c r="AO955">
        <v>1</v>
      </c>
      <c r="AP955" s="2">
        <v>501.09</v>
      </c>
      <c r="AQ955" s="3">
        <f>IF(AND(Table13[[#This Row],[Average_amount_spent_per_visit_last_3_months]]&gt;=1,Table13[[#This Row],[Average_amount_spent_per_visit_last_3_months]]&lt;=999),1,0)</f>
        <v>1</v>
      </c>
      <c r="AR955" s="3">
        <f>IF(AND(Table13[[#This Row],[Average_amount_spent_per_visit_last_3_months]]&gt;=1000,Table13[[#This Row],[Average_amount_spent_per_visit_last_3_months]]&lt;=6700),1,0)</f>
        <v>0</v>
      </c>
      <c r="AS955">
        <v>1</v>
      </c>
      <c r="AT955">
        <v>35</v>
      </c>
      <c r="AU955">
        <f>IF(AND(Table13[[#This Row],[Age]]&gt;=18,Table13[[#This Row],[Age]]&lt;=25),1,0)</f>
        <v>0</v>
      </c>
      <c r="AV955">
        <f>IF(AND(Table13[[#This Row],[Age]]&gt;=26,Table13[[#This Row],[Age]]&lt;=35),1,0)</f>
        <v>1</v>
      </c>
      <c r="AW955">
        <f>IF(AND(Table13[[#This Row],[Age]]&gt;=36,Table13[[#This Row],[Age]]&lt;=45),1,0)</f>
        <v>0</v>
      </c>
      <c r="AX955">
        <f>IF(AND(Table13[[#This Row],[Age]]&gt;=46,Table13[[#This Row],[Age]]&lt;=55),1,0)</f>
        <v>0</v>
      </c>
      <c r="AY955">
        <f>IF(AND(Table13[[#This Row],[Age]]&gt;=56,Table13[[#This Row],[Age]]&lt;=67),1,0)</f>
        <v>0</v>
      </c>
      <c r="AZ955" t="s">
        <v>25</v>
      </c>
      <c r="BA955">
        <f>IF(Table13[[#This Row],[Marital Status]]="Married",1,0)</f>
        <v>1</v>
      </c>
      <c r="BB955">
        <f>IF(Table13[[#This Row],[Marital Status]]="Single",1,0)</f>
        <v>0</v>
      </c>
      <c r="BC955" t="s">
        <v>28</v>
      </c>
      <c r="BD955">
        <f>IF(Table13[[#This Row],[gender]]="Male",1,0)</f>
        <v>0</v>
      </c>
      <c r="BE955">
        <f>IF(Table13[[#This Row],[gender]]="Female",1,0)</f>
        <v>1</v>
      </c>
      <c r="BF955" t="s">
        <v>19</v>
      </c>
      <c r="BG955">
        <f>IF(Table13[[#This Row],[Highest level of Education]]="Did not attend school",1,0)</f>
        <v>0</v>
      </c>
      <c r="BH955">
        <f>IF(Table13[[#This Row],[Highest level of Education]]="K12 completed",1,0)</f>
        <v>0</v>
      </c>
      <c r="BI955">
        <f>IF(Table13[[#This Row],[Highest level of Education]]="High School Completed",1,0)</f>
        <v>0</v>
      </c>
      <c r="BJ955">
        <f>IF(Table13[[#This Row],[Highest level of Education]]="Technical Diploma/Partially completed College",1,0)</f>
        <v>0</v>
      </c>
      <c r="BK955">
        <f>IF(Table13[[#This Row],[Highest level of Education]]="University/College Degree",1,0)</f>
        <v>1</v>
      </c>
      <c r="BL955">
        <f>IF(Table13[[#This Row],[Highest level of Education]]="Post-graduate education",1,0)</f>
        <v>0</v>
      </c>
      <c r="BM955">
        <v>3</v>
      </c>
      <c r="BN955">
        <v>1</v>
      </c>
      <c r="BO955">
        <v>4</v>
      </c>
      <c r="BP955">
        <f>IF(Table13[[#This Row],[Monthly_Income 1_5500 2_8000 3_11000 4_15000 5_20000 6_27000 7_35000 8_5000 9_51000 98_0]]=1,1,0)</f>
        <v>0</v>
      </c>
      <c r="BQ955">
        <f>IF(Table13[[#This Row],[Monthly_Income 1_5500 2_8000 3_11000 4_15000 5_20000 6_27000 7_35000 8_5000 9_51000 98_0]]=2,1,0)</f>
        <v>0</v>
      </c>
      <c r="BR955">
        <f>IF(Table13[[#This Row],[Monthly_Income 1_5500 2_8000 3_11000 4_15000 5_20000 6_27000 7_35000 8_5000 9_51000 98_0]]=3,1,0)</f>
        <v>0</v>
      </c>
      <c r="BS955">
        <f>IF(Table13[[#This Row],[Monthly_Income 1_5500 2_8000 3_11000 4_15000 5_20000 6_27000 7_35000 8_5000 9_51000 98_0]]=4,1,0)</f>
        <v>1</v>
      </c>
      <c r="BT955">
        <f>IF(Table13[[#This Row],[Monthly_Income 1_5500 2_8000 3_11000 4_15000 5_20000 6_27000 7_35000 8_5000 9_51000 98_0]]=5,1,0)</f>
        <v>0</v>
      </c>
      <c r="BU955">
        <f>IF(Table13[[#This Row],[Monthly_Income 1_5500 2_8000 3_11000 4_15000 5_20000 6_27000 7_35000 8_5000 9_51000 98_0]]=6,1,0)</f>
        <v>0</v>
      </c>
      <c r="BV955">
        <f>IF(Table13[[#This Row],[Monthly_Income 1_5500 2_8000 3_11000 4_15000 5_20000 6_27000 7_35000 8_5000 9_51000 98_0]]=7,1,0)</f>
        <v>0</v>
      </c>
      <c r="BW955">
        <f>IF(Table13[[#This Row],[Monthly_Income 1_5500 2_8000 3_11000 4_15000 5_20000 6_27000 7_35000 8_5000 9_51000 98_0]]=8,1,0)</f>
        <v>0</v>
      </c>
      <c r="BX955">
        <f>IF(Table13[[#This Row],[Monthly_Income 1_5500 2_8000 3_11000 4_15000 5_20000 6_27000 7_35000 8_5000 9_51000 98_0]]=9,1,0)</f>
        <v>0</v>
      </c>
      <c r="BY955">
        <f>IF(Table13[[#This Row],[Monthly_Income 1_5500 2_8000 3_11000 4_15000 5_20000 6_27000 7_35000 8_5000 9_51000 98_0]]=98,1,0)</f>
        <v>0</v>
      </c>
      <c r="BZ955">
        <v>7</v>
      </c>
      <c r="CA955">
        <f>IF(Table13[[#This Row],[Monthly_Household_Income]]=1,1,0)</f>
        <v>0</v>
      </c>
      <c r="CB955">
        <f>IF(Table13[[#This Row],[Monthly_Household_Income]]=2,1,0)</f>
        <v>0</v>
      </c>
      <c r="CC955">
        <f>IF(Table13[[#This Row],[Monthly_Household_Income]]=3,1,0)</f>
        <v>0</v>
      </c>
      <c r="CD955">
        <f>IF(Table13[[#This Row],[Monthly_Household_Income]]=4,1,0)</f>
        <v>0</v>
      </c>
      <c r="CE955">
        <f>IF(Table13[[#This Row],[Monthly_Household_Income]]=5,1,0)</f>
        <v>0</v>
      </c>
      <c r="CF955">
        <f>IF(Table13[[#This Row],[Monthly_Household_Income]]=6,1,0)</f>
        <v>0</v>
      </c>
      <c r="CG955">
        <f>IF(Table13[[#This Row],[Monthly_Household_Income]]=7,1,0)</f>
        <v>1</v>
      </c>
      <c r="CH955">
        <f>IF(Table13[[#This Row],[Monthly_Household_Income]]=8,1,0)</f>
        <v>0</v>
      </c>
      <c r="CI955">
        <f>IF(Table13[[#This Row],[Monthly_Household_Income]]=9,1,0)</f>
        <v>0</v>
      </c>
      <c r="CJ955">
        <f>IF(Table13[[#This Row],[Monthly_Household_Income]]=98,1,0)</f>
        <v>0</v>
      </c>
    </row>
    <row r="956" spans="1:88">
      <c r="A956">
        <v>3447</v>
      </c>
      <c r="B956" s="1">
        <v>43009</v>
      </c>
      <c r="C956" t="s">
        <v>2</v>
      </c>
      <c r="D956">
        <v>8</v>
      </c>
      <c r="E956">
        <v>7</v>
      </c>
      <c r="F956">
        <v>6</v>
      </c>
      <c r="G956">
        <v>8</v>
      </c>
      <c r="H956">
        <v>7</v>
      </c>
      <c r="I956">
        <v>8</v>
      </c>
      <c r="J956" t="s">
        <v>16</v>
      </c>
      <c r="K956">
        <v>8</v>
      </c>
      <c r="L956">
        <v>6</v>
      </c>
      <c r="M956">
        <v>8</v>
      </c>
      <c r="N956">
        <v>7</v>
      </c>
      <c r="O956">
        <v>9</v>
      </c>
      <c r="P956">
        <v>9</v>
      </c>
      <c r="Q956">
        <v>9</v>
      </c>
      <c r="R956">
        <v>9</v>
      </c>
      <c r="S956">
        <v>8</v>
      </c>
      <c r="T956">
        <v>7</v>
      </c>
      <c r="U956">
        <v>6</v>
      </c>
      <c r="V956">
        <v>8</v>
      </c>
      <c r="W956">
        <v>7</v>
      </c>
      <c r="X956">
        <v>0</v>
      </c>
      <c r="Y956">
        <v>9</v>
      </c>
      <c r="Z956">
        <v>9</v>
      </c>
      <c r="AA956">
        <v>8</v>
      </c>
      <c r="AB956">
        <v>8</v>
      </c>
      <c r="AC956">
        <v>2</v>
      </c>
      <c r="AD956">
        <f>IF(Table13[[#This Row],[payment]]=1,1,0)</f>
        <v>0</v>
      </c>
      <c r="AE956">
        <f>IF(Table13[[#This Row],[payment]]=2,1,0)</f>
        <v>1</v>
      </c>
      <c r="AF956">
        <f>IF(Table13[[#This Row],[payment]]=3,1,0)</f>
        <v>0</v>
      </c>
      <c r="AG956">
        <v>1</v>
      </c>
      <c r="AH956">
        <f>IF(Table13[[#This Row],[method_payment]]=1,1,0)</f>
        <v>1</v>
      </c>
      <c r="AI956">
        <f>IF(Table13[[#This Row],[method_payment]]=2,1,0)</f>
        <v>0</v>
      </c>
      <c r="AJ956">
        <f>IF(Table13[[#This Row],[method_payment]]=3,1,0)</f>
        <v>0</v>
      </c>
      <c r="AK956">
        <f>IF(Table13[[#This Row],[method_payment]]=5,1,0)</f>
        <v>0</v>
      </c>
      <c r="AL956">
        <f>IF(Table13[[#This Row],[method_payment]]=6,1,0)</f>
        <v>0</v>
      </c>
      <c r="AM956" t="s">
        <v>16</v>
      </c>
      <c r="AN956" t="s">
        <v>15</v>
      </c>
      <c r="AO956">
        <v>1</v>
      </c>
      <c r="AP956" s="2">
        <v>962.28</v>
      </c>
      <c r="AQ956" s="3">
        <f>IF(AND(Table13[[#This Row],[Average_amount_spent_per_visit_last_3_months]]&gt;=1,Table13[[#This Row],[Average_amount_spent_per_visit_last_3_months]]&lt;=999),1,0)</f>
        <v>1</v>
      </c>
      <c r="AR956" s="3">
        <f>IF(AND(Table13[[#This Row],[Average_amount_spent_per_visit_last_3_months]]&gt;=1000,Table13[[#This Row],[Average_amount_spent_per_visit_last_3_months]]&lt;=6700),1,0)</f>
        <v>0</v>
      </c>
      <c r="AS956">
        <v>1</v>
      </c>
      <c r="AT956">
        <v>49</v>
      </c>
      <c r="AU956">
        <f>IF(AND(Table13[[#This Row],[Age]]&gt;=18,Table13[[#This Row],[Age]]&lt;=25),1,0)</f>
        <v>0</v>
      </c>
      <c r="AV956">
        <f>IF(AND(Table13[[#This Row],[Age]]&gt;=26,Table13[[#This Row],[Age]]&lt;=35),1,0)</f>
        <v>0</v>
      </c>
      <c r="AW956">
        <f>IF(AND(Table13[[#This Row],[Age]]&gt;=36,Table13[[#This Row],[Age]]&lt;=45),1,0)</f>
        <v>0</v>
      </c>
      <c r="AX956">
        <f>IF(AND(Table13[[#This Row],[Age]]&gt;=46,Table13[[#This Row],[Age]]&lt;=55),1,0)</f>
        <v>1</v>
      </c>
      <c r="AY956">
        <f>IF(AND(Table13[[#This Row],[Age]]&gt;=56,Table13[[#This Row],[Age]]&lt;=67),1,0)</f>
        <v>0</v>
      </c>
      <c r="AZ956" t="s">
        <v>25</v>
      </c>
      <c r="BA956">
        <f>IF(Table13[[#This Row],[Marital Status]]="Married",1,0)</f>
        <v>1</v>
      </c>
      <c r="BB956">
        <f>IF(Table13[[#This Row],[Marital Status]]="Single",1,0)</f>
        <v>0</v>
      </c>
      <c r="BC956" t="s">
        <v>27</v>
      </c>
      <c r="BD956">
        <f>IF(Table13[[#This Row],[gender]]="Male",1,0)</f>
        <v>1</v>
      </c>
      <c r="BE956">
        <f>IF(Table13[[#This Row],[gender]]="Female",1,0)</f>
        <v>0</v>
      </c>
      <c r="BF956" t="s">
        <v>19</v>
      </c>
      <c r="BG956">
        <f>IF(Table13[[#This Row],[Highest level of Education]]="Did not attend school",1,0)</f>
        <v>0</v>
      </c>
      <c r="BH956">
        <f>IF(Table13[[#This Row],[Highest level of Education]]="K12 completed",1,0)</f>
        <v>0</v>
      </c>
      <c r="BI956">
        <f>IF(Table13[[#This Row],[Highest level of Education]]="High School Completed",1,0)</f>
        <v>0</v>
      </c>
      <c r="BJ956">
        <f>IF(Table13[[#This Row],[Highest level of Education]]="Technical Diploma/Partially completed College",1,0)</f>
        <v>0</v>
      </c>
      <c r="BK956">
        <f>IF(Table13[[#This Row],[Highest level of Education]]="University/College Degree",1,0)</f>
        <v>1</v>
      </c>
      <c r="BL956">
        <f>IF(Table13[[#This Row],[Highest level of Education]]="Post-graduate education",1,0)</f>
        <v>0</v>
      </c>
      <c r="BM956">
        <v>3</v>
      </c>
      <c r="BN956">
        <v>1</v>
      </c>
      <c r="BO956">
        <v>6</v>
      </c>
      <c r="BP956">
        <f>IF(Table13[[#This Row],[Monthly_Income 1_5500 2_8000 3_11000 4_15000 5_20000 6_27000 7_35000 8_5000 9_51000 98_0]]=1,1,0)</f>
        <v>0</v>
      </c>
      <c r="BQ956">
        <f>IF(Table13[[#This Row],[Monthly_Income 1_5500 2_8000 3_11000 4_15000 5_20000 6_27000 7_35000 8_5000 9_51000 98_0]]=2,1,0)</f>
        <v>0</v>
      </c>
      <c r="BR956">
        <f>IF(Table13[[#This Row],[Monthly_Income 1_5500 2_8000 3_11000 4_15000 5_20000 6_27000 7_35000 8_5000 9_51000 98_0]]=3,1,0)</f>
        <v>0</v>
      </c>
      <c r="BS956">
        <f>IF(Table13[[#This Row],[Monthly_Income 1_5500 2_8000 3_11000 4_15000 5_20000 6_27000 7_35000 8_5000 9_51000 98_0]]=4,1,0)</f>
        <v>0</v>
      </c>
      <c r="BT956">
        <f>IF(Table13[[#This Row],[Monthly_Income 1_5500 2_8000 3_11000 4_15000 5_20000 6_27000 7_35000 8_5000 9_51000 98_0]]=5,1,0)</f>
        <v>0</v>
      </c>
      <c r="BU956">
        <f>IF(Table13[[#This Row],[Monthly_Income 1_5500 2_8000 3_11000 4_15000 5_20000 6_27000 7_35000 8_5000 9_51000 98_0]]=6,1,0)</f>
        <v>1</v>
      </c>
      <c r="BV956">
        <f>IF(Table13[[#This Row],[Monthly_Income 1_5500 2_8000 3_11000 4_15000 5_20000 6_27000 7_35000 8_5000 9_51000 98_0]]=7,1,0)</f>
        <v>0</v>
      </c>
      <c r="BW956">
        <f>IF(Table13[[#This Row],[Monthly_Income 1_5500 2_8000 3_11000 4_15000 5_20000 6_27000 7_35000 8_5000 9_51000 98_0]]=8,1,0)</f>
        <v>0</v>
      </c>
      <c r="BX956">
        <f>IF(Table13[[#This Row],[Monthly_Income 1_5500 2_8000 3_11000 4_15000 5_20000 6_27000 7_35000 8_5000 9_51000 98_0]]=9,1,0)</f>
        <v>0</v>
      </c>
      <c r="BY956">
        <f>IF(Table13[[#This Row],[Monthly_Income 1_5500 2_8000 3_11000 4_15000 5_20000 6_27000 7_35000 8_5000 9_51000 98_0]]=98,1,0)</f>
        <v>0</v>
      </c>
      <c r="BZ956">
        <v>7</v>
      </c>
      <c r="CA956">
        <f>IF(Table13[[#This Row],[Monthly_Household_Income]]=1,1,0)</f>
        <v>0</v>
      </c>
      <c r="CB956">
        <f>IF(Table13[[#This Row],[Monthly_Household_Income]]=2,1,0)</f>
        <v>0</v>
      </c>
      <c r="CC956">
        <f>IF(Table13[[#This Row],[Monthly_Household_Income]]=3,1,0)</f>
        <v>0</v>
      </c>
      <c r="CD956">
        <f>IF(Table13[[#This Row],[Monthly_Household_Income]]=4,1,0)</f>
        <v>0</v>
      </c>
      <c r="CE956">
        <f>IF(Table13[[#This Row],[Monthly_Household_Income]]=5,1,0)</f>
        <v>0</v>
      </c>
      <c r="CF956">
        <f>IF(Table13[[#This Row],[Monthly_Household_Income]]=6,1,0)</f>
        <v>0</v>
      </c>
      <c r="CG956">
        <f>IF(Table13[[#This Row],[Monthly_Household_Income]]=7,1,0)</f>
        <v>1</v>
      </c>
      <c r="CH956">
        <f>IF(Table13[[#This Row],[Monthly_Household_Income]]=8,1,0)</f>
        <v>0</v>
      </c>
      <c r="CI956">
        <f>IF(Table13[[#This Row],[Monthly_Household_Income]]=9,1,0)</f>
        <v>0</v>
      </c>
      <c r="CJ956">
        <f>IF(Table13[[#This Row],[Monthly_Household_Income]]=98,1,0)</f>
        <v>0</v>
      </c>
    </row>
    <row r="957" spans="1:88">
      <c r="A957">
        <v>3449</v>
      </c>
      <c r="B957" s="1">
        <v>43024</v>
      </c>
      <c r="C957" t="s">
        <v>33</v>
      </c>
      <c r="D957">
        <v>6</v>
      </c>
      <c r="E957">
        <v>7</v>
      </c>
      <c r="F957">
        <v>9</v>
      </c>
      <c r="G957">
        <v>7</v>
      </c>
      <c r="H957">
        <v>7</v>
      </c>
      <c r="I957">
        <v>7</v>
      </c>
      <c r="J957" t="s">
        <v>15</v>
      </c>
      <c r="K957">
        <v>7</v>
      </c>
      <c r="L957">
        <v>9</v>
      </c>
      <c r="M957">
        <v>9</v>
      </c>
      <c r="N957">
        <v>8</v>
      </c>
      <c r="O957">
        <v>8</v>
      </c>
      <c r="P957">
        <v>8</v>
      </c>
      <c r="Q957">
        <v>9</v>
      </c>
      <c r="R957">
        <v>7</v>
      </c>
      <c r="S957">
        <v>9</v>
      </c>
      <c r="T957">
        <v>7</v>
      </c>
      <c r="U957">
        <v>7</v>
      </c>
      <c r="V957">
        <v>8</v>
      </c>
      <c r="W957">
        <v>8</v>
      </c>
      <c r="X957">
        <v>8</v>
      </c>
      <c r="Y957">
        <v>8</v>
      </c>
      <c r="Z957">
        <v>7</v>
      </c>
      <c r="AA957">
        <v>7</v>
      </c>
      <c r="AB957">
        <v>0</v>
      </c>
      <c r="AC957">
        <v>1</v>
      </c>
      <c r="AD957">
        <f>IF(Table13[[#This Row],[payment]]=1,1,0)</f>
        <v>1</v>
      </c>
      <c r="AE957">
        <f>IF(Table13[[#This Row],[payment]]=2,1,0)</f>
        <v>0</v>
      </c>
      <c r="AF957">
        <f>IF(Table13[[#This Row],[payment]]=3,1,0)</f>
        <v>0</v>
      </c>
      <c r="AG957">
        <v>2</v>
      </c>
      <c r="AH957">
        <f>IF(Table13[[#This Row],[method_payment]]=1,1,0)</f>
        <v>0</v>
      </c>
      <c r="AI957">
        <f>IF(Table13[[#This Row],[method_payment]]=2,1,0)</f>
        <v>1</v>
      </c>
      <c r="AJ957">
        <f>IF(Table13[[#This Row],[method_payment]]=3,1,0)</f>
        <v>0</v>
      </c>
      <c r="AK957">
        <f>IF(Table13[[#This Row],[method_payment]]=5,1,0)</f>
        <v>0</v>
      </c>
      <c r="AL957">
        <f>IF(Table13[[#This Row],[method_payment]]=6,1,0)</f>
        <v>0</v>
      </c>
      <c r="AM957" t="s">
        <v>16</v>
      </c>
      <c r="AN957" t="s">
        <v>16</v>
      </c>
      <c r="AO957">
        <v>6</v>
      </c>
      <c r="AP957" s="2">
        <v>205.57</v>
      </c>
      <c r="AQ957" s="3">
        <f>IF(AND(Table13[[#This Row],[Average_amount_spent_per_visit_last_3_months]]&gt;=1,Table13[[#This Row],[Average_amount_spent_per_visit_last_3_months]]&lt;=999),1,0)</f>
        <v>1</v>
      </c>
      <c r="AR957" s="3">
        <f>IF(AND(Table13[[#This Row],[Average_amount_spent_per_visit_last_3_months]]&gt;=1000,Table13[[#This Row],[Average_amount_spent_per_visit_last_3_months]]&lt;=6700),1,0)</f>
        <v>0</v>
      </c>
      <c r="AS957">
        <v>3</v>
      </c>
      <c r="AT957">
        <v>24</v>
      </c>
      <c r="AU957">
        <f>IF(AND(Table13[[#This Row],[Age]]&gt;=18,Table13[[#This Row],[Age]]&lt;=25),1,0)</f>
        <v>1</v>
      </c>
      <c r="AV957">
        <f>IF(AND(Table13[[#This Row],[Age]]&gt;=26,Table13[[#This Row],[Age]]&lt;=35),1,0)</f>
        <v>0</v>
      </c>
      <c r="AW957">
        <f>IF(AND(Table13[[#This Row],[Age]]&gt;=36,Table13[[#This Row],[Age]]&lt;=45),1,0)</f>
        <v>0</v>
      </c>
      <c r="AX957">
        <f>IF(AND(Table13[[#This Row],[Age]]&gt;=46,Table13[[#This Row],[Age]]&lt;=55),1,0)</f>
        <v>0</v>
      </c>
      <c r="AY957">
        <f>IF(AND(Table13[[#This Row],[Age]]&gt;=56,Table13[[#This Row],[Age]]&lt;=67),1,0)</f>
        <v>0</v>
      </c>
      <c r="AZ957" t="s">
        <v>24</v>
      </c>
      <c r="BA957">
        <f>IF(Table13[[#This Row],[Marital Status]]="Married",1,0)</f>
        <v>0</v>
      </c>
      <c r="BB957">
        <f>IF(Table13[[#This Row],[Marital Status]]="Single",1,0)</f>
        <v>1</v>
      </c>
      <c r="BC957" t="s">
        <v>28</v>
      </c>
      <c r="BD957">
        <f>IF(Table13[[#This Row],[gender]]="Male",1,0)</f>
        <v>0</v>
      </c>
      <c r="BE957">
        <f>IF(Table13[[#This Row],[gender]]="Female",1,0)</f>
        <v>1</v>
      </c>
      <c r="BF957" t="s">
        <v>23</v>
      </c>
      <c r="BG957">
        <f>IF(Table13[[#This Row],[Highest level of Education]]="Did not attend school",1,0)</f>
        <v>0</v>
      </c>
      <c r="BH957">
        <f>IF(Table13[[#This Row],[Highest level of Education]]="K12 completed",1,0)</f>
        <v>0</v>
      </c>
      <c r="BI957">
        <f>IF(Table13[[#This Row],[Highest level of Education]]="High School Completed",1,0)</f>
        <v>0</v>
      </c>
      <c r="BJ957">
        <f>IF(Table13[[#This Row],[Highest level of Education]]="Technical Diploma/Partially completed College",1,0)</f>
        <v>1</v>
      </c>
      <c r="BK957">
        <f>IF(Table13[[#This Row],[Highest level of Education]]="University/College Degree",1,0)</f>
        <v>0</v>
      </c>
      <c r="BL957">
        <f>IF(Table13[[#This Row],[Highest level of Education]]="Post-graduate education",1,0)</f>
        <v>0</v>
      </c>
      <c r="BM957">
        <v>0</v>
      </c>
      <c r="BN957">
        <v>2</v>
      </c>
      <c r="BO957">
        <v>2</v>
      </c>
      <c r="BP957">
        <f>IF(Table13[[#This Row],[Monthly_Income 1_5500 2_8000 3_11000 4_15000 5_20000 6_27000 7_35000 8_5000 9_51000 98_0]]=1,1,0)</f>
        <v>0</v>
      </c>
      <c r="BQ957">
        <f>IF(Table13[[#This Row],[Monthly_Income 1_5500 2_8000 3_11000 4_15000 5_20000 6_27000 7_35000 8_5000 9_51000 98_0]]=2,1,0)</f>
        <v>1</v>
      </c>
      <c r="BR957">
        <f>IF(Table13[[#This Row],[Monthly_Income 1_5500 2_8000 3_11000 4_15000 5_20000 6_27000 7_35000 8_5000 9_51000 98_0]]=3,1,0)</f>
        <v>0</v>
      </c>
      <c r="BS957">
        <f>IF(Table13[[#This Row],[Monthly_Income 1_5500 2_8000 3_11000 4_15000 5_20000 6_27000 7_35000 8_5000 9_51000 98_0]]=4,1,0)</f>
        <v>0</v>
      </c>
      <c r="BT957">
        <f>IF(Table13[[#This Row],[Monthly_Income 1_5500 2_8000 3_11000 4_15000 5_20000 6_27000 7_35000 8_5000 9_51000 98_0]]=5,1,0)</f>
        <v>0</v>
      </c>
      <c r="BU957">
        <f>IF(Table13[[#This Row],[Monthly_Income 1_5500 2_8000 3_11000 4_15000 5_20000 6_27000 7_35000 8_5000 9_51000 98_0]]=6,1,0)</f>
        <v>0</v>
      </c>
      <c r="BV957">
        <f>IF(Table13[[#This Row],[Monthly_Income 1_5500 2_8000 3_11000 4_15000 5_20000 6_27000 7_35000 8_5000 9_51000 98_0]]=7,1,0)</f>
        <v>0</v>
      </c>
      <c r="BW957">
        <f>IF(Table13[[#This Row],[Monthly_Income 1_5500 2_8000 3_11000 4_15000 5_20000 6_27000 7_35000 8_5000 9_51000 98_0]]=8,1,0)</f>
        <v>0</v>
      </c>
      <c r="BX957">
        <f>IF(Table13[[#This Row],[Monthly_Income 1_5500 2_8000 3_11000 4_15000 5_20000 6_27000 7_35000 8_5000 9_51000 98_0]]=9,1,0)</f>
        <v>0</v>
      </c>
      <c r="BY957">
        <f>IF(Table13[[#This Row],[Monthly_Income 1_5500 2_8000 3_11000 4_15000 5_20000 6_27000 7_35000 8_5000 9_51000 98_0]]=98,1,0)</f>
        <v>0</v>
      </c>
      <c r="BZ957">
        <v>5</v>
      </c>
      <c r="CA957">
        <f>IF(Table13[[#This Row],[Monthly_Household_Income]]=1,1,0)</f>
        <v>0</v>
      </c>
      <c r="CB957">
        <f>IF(Table13[[#This Row],[Monthly_Household_Income]]=2,1,0)</f>
        <v>0</v>
      </c>
      <c r="CC957">
        <f>IF(Table13[[#This Row],[Monthly_Household_Income]]=3,1,0)</f>
        <v>0</v>
      </c>
      <c r="CD957">
        <f>IF(Table13[[#This Row],[Monthly_Household_Income]]=4,1,0)</f>
        <v>0</v>
      </c>
      <c r="CE957">
        <f>IF(Table13[[#This Row],[Monthly_Household_Income]]=5,1,0)</f>
        <v>1</v>
      </c>
      <c r="CF957">
        <f>IF(Table13[[#This Row],[Monthly_Household_Income]]=6,1,0)</f>
        <v>0</v>
      </c>
      <c r="CG957">
        <f>IF(Table13[[#This Row],[Monthly_Household_Income]]=7,1,0)</f>
        <v>0</v>
      </c>
      <c r="CH957">
        <f>IF(Table13[[#This Row],[Monthly_Household_Income]]=8,1,0)</f>
        <v>0</v>
      </c>
      <c r="CI957">
        <f>IF(Table13[[#This Row],[Monthly_Household_Income]]=9,1,0)</f>
        <v>0</v>
      </c>
      <c r="CJ957">
        <f>IF(Table13[[#This Row],[Monthly_Household_Income]]=98,1,0)</f>
        <v>0</v>
      </c>
    </row>
    <row r="958" spans="1:88">
      <c r="A958">
        <v>3451</v>
      </c>
      <c r="B958" s="1">
        <v>42972</v>
      </c>
      <c r="C958" t="s">
        <v>35</v>
      </c>
      <c r="D958">
        <v>4</v>
      </c>
      <c r="E958">
        <v>4</v>
      </c>
      <c r="F958">
        <v>2</v>
      </c>
      <c r="G958">
        <v>4</v>
      </c>
      <c r="H958">
        <v>2</v>
      </c>
      <c r="I958">
        <v>3</v>
      </c>
      <c r="J958" t="s">
        <v>15</v>
      </c>
      <c r="K958">
        <v>7</v>
      </c>
      <c r="L958">
        <v>7</v>
      </c>
      <c r="M958">
        <v>6</v>
      </c>
      <c r="N958">
        <v>7</v>
      </c>
      <c r="O958">
        <v>7</v>
      </c>
      <c r="P958">
        <v>5</v>
      </c>
      <c r="Q958">
        <v>5</v>
      </c>
      <c r="R958">
        <v>5</v>
      </c>
      <c r="S958">
        <v>6</v>
      </c>
      <c r="T958">
        <v>5</v>
      </c>
      <c r="U958">
        <v>7</v>
      </c>
      <c r="V958">
        <v>4</v>
      </c>
      <c r="W958">
        <v>4</v>
      </c>
      <c r="X958">
        <v>3</v>
      </c>
      <c r="Y958">
        <v>3</v>
      </c>
      <c r="Z958">
        <v>6</v>
      </c>
      <c r="AA958">
        <v>9</v>
      </c>
      <c r="AB958">
        <v>7</v>
      </c>
      <c r="AC958">
        <v>3</v>
      </c>
      <c r="AD958">
        <f>IF(Table13[[#This Row],[payment]]=1,1,0)</f>
        <v>0</v>
      </c>
      <c r="AE958">
        <f>IF(Table13[[#This Row],[payment]]=2,1,0)</f>
        <v>0</v>
      </c>
      <c r="AF958">
        <f>IF(Table13[[#This Row],[payment]]=3,1,0)</f>
        <v>1</v>
      </c>
      <c r="AG958">
        <v>1</v>
      </c>
      <c r="AH958">
        <f>IF(Table13[[#This Row],[method_payment]]=1,1,0)</f>
        <v>1</v>
      </c>
      <c r="AI958">
        <f>IF(Table13[[#This Row],[method_payment]]=2,1,0)</f>
        <v>0</v>
      </c>
      <c r="AJ958">
        <f>IF(Table13[[#This Row],[method_payment]]=3,1,0)</f>
        <v>0</v>
      </c>
      <c r="AK958">
        <f>IF(Table13[[#This Row],[method_payment]]=5,1,0)</f>
        <v>0</v>
      </c>
      <c r="AL958">
        <f>IF(Table13[[#This Row],[method_payment]]=6,1,0)</f>
        <v>0</v>
      </c>
      <c r="AM958" t="s">
        <v>16</v>
      </c>
      <c r="AN958" t="s">
        <v>16</v>
      </c>
      <c r="AO958">
        <v>1</v>
      </c>
      <c r="AP958" s="2">
        <v>176.4</v>
      </c>
      <c r="AQ958" s="3">
        <f>IF(AND(Table13[[#This Row],[Average_amount_spent_per_visit_last_3_months]]&gt;=1,Table13[[#This Row],[Average_amount_spent_per_visit_last_3_months]]&lt;=999),1,0)</f>
        <v>1</v>
      </c>
      <c r="AR958" s="3">
        <f>IF(AND(Table13[[#This Row],[Average_amount_spent_per_visit_last_3_months]]&gt;=1000,Table13[[#This Row],[Average_amount_spent_per_visit_last_3_months]]&lt;=6700),1,0)</f>
        <v>0</v>
      </c>
      <c r="AS958">
        <v>3</v>
      </c>
      <c r="AT958">
        <v>33</v>
      </c>
      <c r="AU958">
        <f>IF(AND(Table13[[#This Row],[Age]]&gt;=18,Table13[[#This Row],[Age]]&lt;=25),1,0)</f>
        <v>0</v>
      </c>
      <c r="AV958">
        <f>IF(AND(Table13[[#This Row],[Age]]&gt;=26,Table13[[#This Row],[Age]]&lt;=35),1,0)</f>
        <v>1</v>
      </c>
      <c r="AW958">
        <f>IF(AND(Table13[[#This Row],[Age]]&gt;=36,Table13[[#This Row],[Age]]&lt;=45),1,0)</f>
        <v>0</v>
      </c>
      <c r="AX958">
        <f>IF(AND(Table13[[#This Row],[Age]]&gt;=46,Table13[[#This Row],[Age]]&lt;=55),1,0)</f>
        <v>0</v>
      </c>
      <c r="AY958">
        <f>IF(AND(Table13[[#This Row],[Age]]&gt;=56,Table13[[#This Row],[Age]]&lt;=67),1,0)</f>
        <v>0</v>
      </c>
      <c r="AZ958" t="s">
        <v>25</v>
      </c>
      <c r="BA958">
        <f>IF(Table13[[#This Row],[Marital Status]]="Married",1,0)</f>
        <v>1</v>
      </c>
      <c r="BB958">
        <f>IF(Table13[[#This Row],[Marital Status]]="Single",1,0)</f>
        <v>0</v>
      </c>
      <c r="BC958" t="s">
        <v>27</v>
      </c>
      <c r="BD958">
        <f>IF(Table13[[#This Row],[gender]]="Male",1,0)</f>
        <v>1</v>
      </c>
      <c r="BE958">
        <f>IF(Table13[[#This Row],[gender]]="Female",1,0)</f>
        <v>0</v>
      </c>
      <c r="BF958" t="s">
        <v>23</v>
      </c>
      <c r="BG958">
        <f>IF(Table13[[#This Row],[Highest level of Education]]="Did not attend school",1,0)</f>
        <v>0</v>
      </c>
      <c r="BH958">
        <f>IF(Table13[[#This Row],[Highest level of Education]]="K12 completed",1,0)</f>
        <v>0</v>
      </c>
      <c r="BI958">
        <f>IF(Table13[[#This Row],[Highest level of Education]]="High School Completed",1,0)</f>
        <v>0</v>
      </c>
      <c r="BJ958">
        <f>IF(Table13[[#This Row],[Highest level of Education]]="Technical Diploma/Partially completed College",1,0)</f>
        <v>1</v>
      </c>
      <c r="BK958">
        <f>IF(Table13[[#This Row],[Highest level of Education]]="University/College Degree",1,0)</f>
        <v>0</v>
      </c>
      <c r="BL958">
        <f>IF(Table13[[#This Row],[Highest level of Education]]="Post-graduate education",1,0)</f>
        <v>0</v>
      </c>
      <c r="BM958">
        <v>2</v>
      </c>
      <c r="BN958">
        <v>1</v>
      </c>
      <c r="BO958">
        <v>5</v>
      </c>
      <c r="BP958">
        <f>IF(Table13[[#This Row],[Monthly_Income 1_5500 2_8000 3_11000 4_15000 5_20000 6_27000 7_35000 8_5000 9_51000 98_0]]=1,1,0)</f>
        <v>0</v>
      </c>
      <c r="BQ958">
        <f>IF(Table13[[#This Row],[Monthly_Income 1_5500 2_8000 3_11000 4_15000 5_20000 6_27000 7_35000 8_5000 9_51000 98_0]]=2,1,0)</f>
        <v>0</v>
      </c>
      <c r="BR958">
        <f>IF(Table13[[#This Row],[Monthly_Income 1_5500 2_8000 3_11000 4_15000 5_20000 6_27000 7_35000 8_5000 9_51000 98_0]]=3,1,0)</f>
        <v>0</v>
      </c>
      <c r="BS958">
        <f>IF(Table13[[#This Row],[Monthly_Income 1_5500 2_8000 3_11000 4_15000 5_20000 6_27000 7_35000 8_5000 9_51000 98_0]]=4,1,0)</f>
        <v>0</v>
      </c>
      <c r="BT958">
        <f>IF(Table13[[#This Row],[Monthly_Income 1_5500 2_8000 3_11000 4_15000 5_20000 6_27000 7_35000 8_5000 9_51000 98_0]]=5,1,0)</f>
        <v>1</v>
      </c>
      <c r="BU958">
        <f>IF(Table13[[#This Row],[Monthly_Income 1_5500 2_8000 3_11000 4_15000 5_20000 6_27000 7_35000 8_5000 9_51000 98_0]]=6,1,0)</f>
        <v>0</v>
      </c>
      <c r="BV958">
        <f>IF(Table13[[#This Row],[Monthly_Income 1_5500 2_8000 3_11000 4_15000 5_20000 6_27000 7_35000 8_5000 9_51000 98_0]]=7,1,0)</f>
        <v>0</v>
      </c>
      <c r="BW958">
        <f>IF(Table13[[#This Row],[Monthly_Income 1_5500 2_8000 3_11000 4_15000 5_20000 6_27000 7_35000 8_5000 9_51000 98_0]]=8,1,0)</f>
        <v>0</v>
      </c>
      <c r="BX958">
        <f>IF(Table13[[#This Row],[Monthly_Income 1_5500 2_8000 3_11000 4_15000 5_20000 6_27000 7_35000 8_5000 9_51000 98_0]]=9,1,0)</f>
        <v>0</v>
      </c>
      <c r="BY958">
        <f>IF(Table13[[#This Row],[Monthly_Income 1_5500 2_8000 3_11000 4_15000 5_20000 6_27000 7_35000 8_5000 9_51000 98_0]]=98,1,0)</f>
        <v>0</v>
      </c>
      <c r="BZ958">
        <v>5</v>
      </c>
      <c r="CA958">
        <f>IF(Table13[[#This Row],[Monthly_Household_Income]]=1,1,0)</f>
        <v>0</v>
      </c>
      <c r="CB958">
        <f>IF(Table13[[#This Row],[Monthly_Household_Income]]=2,1,0)</f>
        <v>0</v>
      </c>
      <c r="CC958">
        <f>IF(Table13[[#This Row],[Monthly_Household_Income]]=3,1,0)</f>
        <v>0</v>
      </c>
      <c r="CD958">
        <f>IF(Table13[[#This Row],[Monthly_Household_Income]]=4,1,0)</f>
        <v>0</v>
      </c>
      <c r="CE958">
        <f>IF(Table13[[#This Row],[Monthly_Household_Income]]=5,1,0)</f>
        <v>1</v>
      </c>
      <c r="CF958">
        <f>IF(Table13[[#This Row],[Monthly_Household_Income]]=6,1,0)</f>
        <v>0</v>
      </c>
      <c r="CG958">
        <f>IF(Table13[[#This Row],[Monthly_Household_Income]]=7,1,0)</f>
        <v>0</v>
      </c>
      <c r="CH958">
        <f>IF(Table13[[#This Row],[Monthly_Household_Income]]=8,1,0)</f>
        <v>0</v>
      </c>
      <c r="CI958">
        <f>IF(Table13[[#This Row],[Monthly_Household_Income]]=9,1,0)</f>
        <v>0</v>
      </c>
      <c r="CJ958">
        <f>IF(Table13[[#This Row],[Monthly_Household_Income]]=98,1,0)</f>
        <v>0</v>
      </c>
    </row>
    <row r="959" spans="1:88">
      <c r="A959">
        <v>3452</v>
      </c>
      <c r="B959" s="1">
        <v>43221</v>
      </c>
      <c r="C959" t="s">
        <v>35</v>
      </c>
      <c r="D959">
        <v>8</v>
      </c>
      <c r="E959">
        <v>8</v>
      </c>
      <c r="F959">
        <v>8</v>
      </c>
      <c r="G959">
        <v>8</v>
      </c>
      <c r="H959">
        <v>8</v>
      </c>
      <c r="I959">
        <v>8</v>
      </c>
      <c r="J959" t="s">
        <v>16</v>
      </c>
      <c r="K959">
        <v>8</v>
      </c>
      <c r="L959">
        <v>7</v>
      </c>
      <c r="M959">
        <v>9</v>
      </c>
      <c r="N959">
        <v>8</v>
      </c>
      <c r="O959">
        <v>9</v>
      </c>
      <c r="P959">
        <v>7</v>
      </c>
      <c r="Q959">
        <v>8</v>
      </c>
      <c r="R959">
        <v>8</v>
      </c>
      <c r="S959">
        <v>9</v>
      </c>
      <c r="T959">
        <v>8</v>
      </c>
      <c r="U959">
        <v>8</v>
      </c>
      <c r="V959">
        <v>7</v>
      </c>
      <c r="W959">
        <v>7</v>
      </c>
      <c r="X959">
        <v>9</v>
      </c>
      <c r="Y959">
        <v>7</v>
      </c>
      <c r="Z959">
        <v>8</v>
      </c>
      <c r="AA959">
        <v>8</v>
      </c>
      <c r="AB959">
        <v>7</v>
      </c>
      <c r="AC959">
        <v>1</v>
      </c>
      <c r="AD959">
        <f>IF(Table13[[#This Row],[payment]]=1,1,0)</f>
        <v>1</v>
      </c>
      <c r="AE959">
        <f>IF(Table13[[#This Row],[payment]]=2,1,0)</f>
        <v>0</v>
      </c>
      <c r="AF959">
        <f>IF(Table13[[#This Row],[payment]]=3,1,0)</f>
        <v>0</v>
      </c>
      <c r="AG959">
        <v>1</v>
      </c>
      <c r="AH959">
        <f>IF(Table13[[#This Row],[method_payment]]=1,1,0)</f>
        <v>1</v>
      </c>
      <c r="AI959">
        <f>IF(Table13[[#This Row],[method_payment]]=2,1,0)</f>
        <v>0</v>
      </c>
      <c r="AJ959">
        <f>IF(Table13[[#This Row],[method_payment]]=3,1,0)</f>
        <v>0</v>
      </c>
      <c r="AK959">
        <f>IF(Table13[[#This Row],[method_payment]]=5,1,0)</f>
        <v>0</v>
      </c>
      <c r="AL959">
        <f>IF(Table13[[#This Row],[method_payment]]=6,1,0)</f>
        <v>0</v>
      </c>
      <c r="AM959" t="s">
        <v>16</v>
      </c>
      <c r="AN959" t="s">
        <v>16</v>
      </c>
      <c r="AO959">
        <v>2</v>
      </c>
      <c r="AP959" s="2">
        <v>148.08000000000001</v>
      </c>
      <c r="AQ959" s="3">
        <f>IF(AND(Table13[[#This Row],[Average_amount_spent_per_visit_last_3_months]]&gt;=1,Table13[[#This Row],[Average_amount_spent_per_visit_last_3_months]]&lt;=999),1,0)</f>
        <v>1</v>
      </c>
      <c r="AR959" s="3">
        <f>IF(AND(Table13[[#This Row],[Average_amount_spent_per_visit_last_3_months]]&gt;=1000,Table13[[#This Row],[Average_amount_spent_per_visit_last_3_months]]&lt;=6700),1,0)</f>
        <v>0</v>
      </c>
      <c r="AS959">
        <v>1</v>
      </c>
      <c r="AT959">
        <v>45</v>
      </c>
      <c r="AU959">
        <f>IF(AND(Table13[[#This Row],[Age]]&gt;=18,Table13[[#This Row],[Age]]&lt;=25),1,0)</f>
        <v>0</v>
      </c>
      <c r="AV959">
        <f>IF(AND(Table13[[#This Row],[Age]]&gt;=26,Table13[[#This Row],[Age]]&lt;=35),1,0)</f>
        <v>0</v>
      </c>
      <c r="AW959">
        <f>IF(AND(Table13[[#This Row],[Age]]&gt;=36,Table13[[#This Row],[Age]]&lt;=45),1,0)</f>
        <v>1</v>
      </c>
      <c r="AX959">
        <f>IF(AND(Table13[[#This Row],[Age]]&gt;=46,Table13[[#This Row],[Age]]&lt;=55),1,0)</f>
        <v>0</v>
      </c>
      <c r="AY959">
        <f>IF(AND(Table13[[#This Row],[Age]]&gt;=56,Table13[[#This Row],[Age]]&lt;=67),1,0)</f>
        <v>0</v>
      </c>
      <c r="AZ959" t="s">
        <v>25</v>
      </c>
      <c r="BA959">
        <f>IF(Table13[[#This Row],[Marital Status]]="Married",1,0)</f>
        <v>1</v>
      </c>
      <c r="BB959">
        <f>IF(Table13[[#This Row],[Marital Status]]="Single",1,0)</f>
        <v>0</v>
      </c>
      <c r="BC959" t="s">
        <v>28</v>
      </c>
      <c r="BD959">
        <f>IF(Table13[[#This Row],[gender]]="Male",1,0)</f>
        <v>0</v>
      </c>
      <c r="BE959">
        <f>IF(Table13[[#This Row],[gender]]="Female",1,0)</f>
        <v>1</v>
      </c>
      <c r="BF959" t="s">
        <v>22</v>
      </c>
      <c r="BG959">
        <f>IF(Table13[[#This Row],[Highest level of Education]]="Did not attend school",1,0)</f>
        <v>0</v>
      </c>
      <c r="BH959">
        <f>IF(Table13[[#This Row],[Highest level of Education]]="K12 completed",1,0)</f>
        <v>1</v>
      </c>
      <c r="BI959">
        <f>IF(Table13[[#This Row],[Highest level of Education]]="High School Completed",1,0)</f>
        <v>0</v>
      </c>
      <c r="BJ959">
        <f>IF(Table13[[#This Row],[Highest level of Education]]="Technical Diploma/Partially completed College",1,0)</f>
        <v>0</v>
      </c>
      <c r="BK959">
        <f>IF(Table13[[#This Row],[Highest level of Education]]="University/College Degree",1,0)</f>
        <v>0</v>
      </c>
      <c r="BL959">
        <f>IF(Table13[[#This Row],[Highest level of Education]]="Post-graduate education",1,0)</f>
        <v>0</v>
      </c>
      <c r="BM959">
        <v>4</v>
      </c>
      <c r="BN959">
        <v>1</v>
      </c>
      <c r="BO959">
        <v>2</v>
      </c>
      <c r="BP959">
        <f>IF(Table13[[#This Row],[Monthly_Income 1_5500 2_8000 3_11000 4_15000 5_20000 6_27000 7_35000 8_5000 9_51000 98_0]]=1,1,0)</f>
        <v>0</v>
      </c>
      <c r="BQ959">
        <f>IF(Table13[[#This Row],[Monthly_Income 1_5500 2_8000 3_11000 4_15000 5_20000 6_27000 7_35000 8_5000 9_51000 98_0]]=2,1,0)</f>
        <v>1</v>
      </c>
      <c r="BR959">
        <f>IF(Table13[[#This Row],[Monthly_Income 1_5500 2_8000 3_11000 4_15000 5_20000 6_27000 7_35000 8_5000 9_51000 98_0]]=3,1,0)</f>
        <v>0</v>
      </c>
      <c r="BS959">
        <f>IF(Table13[[#This Row],[Monthly_Income 1_5500 2_8000 3_11000 4_15000 5_20000 6_27000 7_35000 8_5000 9_51000 98_0]]=4,1,0)</f>
        <v>0</v>
      </c>
      <c r="BT959">
        <f>IF(Table13[[#This Row],[Monthly_Income 1_5500 2_8000 3_11000 4_15000 5_20000 6_27000 7_35000 8_5000 9_51000 98_0]]=5,1,0)</f>
        <v>0</v>
      </c>
      <c r="BU959">
        <f>IF(Table13[[#This Row],[Monthly_Income 1_5500 2_8000 3_11000 4_15000 5_20000 6_27000 7_35000 8_5000 9_51000 98_0]]=6,1,0)</f>
        <v>0</v>
      </c>
      <c r="BV959">
        <f>IF(Table13[[#This Row],[Monthly_Income 1_5500 2_8000 3_11000 4_15000 5_20000 6_27000 7_35000 8_5000 9_51000 98_0]]=7,1,0)</f>
        <v>0</v>
      </c>
      <c r="BW959">
        <f>IF(Table13[[#This Row],[Monthly_Income 1_5500 2_8000 3_11000 4_15000 5_20000 6_27000 7_35000 8_5000 9_51000 98_0]]=8,1,0)</f>
        <v>0</v>
      </c>
      <c r="BX959">
        <f>IF(Table13[[#This Row],[Monthly_Income 1_5500 2_8000 3_11000 4_15000 5_20000 6_27000 7_35000 8_5000 9_51000 98_0]]=9,1,0)</f>
        <v>0</v>
      </c>
      <c r="BY959">
        <f>IF(Table13[[#This Row],[Monthly_Income 1_5500 2_8000 3_11000 4_15000 5_20000 6_27000 7_35000 8_5000 9_51000 98_0]]=98,1,0)</f>
        <v>0</v>
      </c>
      <c r="BZ959">
        <v>3</v>
      </c>
      <c r="CA959">
        <f>IF(Table13[[#This Row],[Monthly_Household_Income]]=1,1,0)</f>
        <v>0</v>
      </c>
      <c r="CB959">
        <f>IF(Table13[[#This Row],[Monthly_Household_Income]]=2,1,0)</f>
        <v>0</v>
      </c>
      <c r="CC959">
        <f>IF(Table13[[#This Row],[Monthly_Household_Income]]=3,1,0)</f>
        <v>1</v>
      </c>
      <c r="CD959">
        <f>IF(Table13[[#This Row],[Monthly_Household_Income]]=4,1,0)</f>
        <v>0</v>
      </c>
      <c r="CE959">
        <f>IF(Table13[[#This Row],[Monthly_Household_Income]]=5,1,0)</f>
        <v>0</v>
      </c>
      <c r="CF959">
        <f>IF(Table13[[#This Row],[Monthly_Household_Income]]=6,1,0)</f>
        <v>0</v>
      </c>
      <c r="CG959">
        <f>IF(Table13[[#This Row],[Monthly_Household_Income]]=7,1,0)</f>
        <v>0</v>
      </c>
      <c r="CH959">
        <f>IF(Table13[[#This Row],[Monthly_Household_Income]]=8,1,0)</f>
        <v>0</v>
      </c>
      <c r="CI959">
        <f>IF(Table13[[#This Row],[Monthly_Household_Income]]=9,1,0)</f>
        <v>0</v>
      </c>
      <c r="CJ959">
        <f>IF(Table13[[#This Row],[Monthly_Household_Income]]=98,1,0)</f>
        <v>0</v>
      </c>
    </row>
    <row r="960" spans="1:88">
      <c r="A960">
        <v>3457</v>
      </c>
      <c r="B960" s="1">
        <v>43000</v>
      </c>
      <c r="C960" t="s">
        <v>32</v>
      </c>
      <c r="D960">
        <v>9</v>
      </c>
      <c r="E960">
        <v>7</v>
      </c>
      <c r="F960">
        <v>9</v>
      </c>
      <c r="G960">
        <v>9</v>
      </c>
      <c r="H960">
        <v>7</v>
      </c>
      <c r="I960">
        <v>9</v>
      </c>
      <c r="J960" t="s">
        <v>15</v>
      </c>
      <c r="K960">
        <v>9</v>
      </c>
      <c r="L960">
        <v>8</v>
      </c>
      <c r="M960">
        <v>8</v>
      </c>
      <c r="N960">
        <v>10</v>
      </c>
      <c r="O960">
        <v>8</v>
      </c>
      <c r="P960">
        <v>9</v>
      </c>
      <c r="Q960">
        <v>9</v>
      </c>
      <c r="R960">
        <v>10</v>
      </c>
      <c r="S960">
        <v>8</v>
      </c>
      <c r="T960">
        <v>8</v>
      </c>
      <c r="U960">
        <v>9</v>
      </c>
      <c r="V960">
        <v>9</v>
      </c>
      <c r="W960">
        <v>8</v>
      </c>
      <c r="X960">
        <v>0</v>
      </c>
      <c r="Y960">
        <v>9</v>
      </c>
      <c r="Z960">
        <v>10</v>
      </c>
      <c r="AA960">
        <v>8</v>
      </c>
      <c r="AB960">
        <v>0</v>
      </c>
      <c r="AC960">
        <v>2</v>
      </c>
      <c r="AD960">
        <f>IF(Table13[[#This Row],[payment]]=1,1,0)</f>
        <v>0</v>
      </c>
      <c r="AE960">
        <f>IF(Table13[[#This Row],[payment]]=2,1,0)</f>
        <v>1</v>
      </c>
      <c r="AF960">
        <f>IF(Table13[[#This Row],[payment]]=3,1,0)</f>
        <v>0</v>
      </c>
      <c r="AG960">
        <v>1</v>
      </c>
      <c r="AH960">
        <f>IF(Table13[[#This Row],[method_payment]]=1,1,0)</f>
        <v>1</v>
      </c>
      <c r="AI960">
        <f>IF(Table13[[#This Row],[method_payment]]=2,1,0)</f>
        <v>0</v>
      </c>
      <c r="AJ960">
        <f>IF(Table13[[#This Row],[method_payment]]=3,1,0)</f>
        <v>0</v>
      </c>
      <c r="AK960">
        <f>IF(Table13[[#This Row],[method_payment]]=5,1,0)</f>
        <v>0</v>
      </c>
      <c r="AL960">
        <f>IF(Table13[[#This Row],[method_payment]]=6,1,0)</f>
        <v>0</v>
      </c>
      <c r="AM960" t="s">
        <v>16</v>
      </c>
      <c r="AN960" t="s">
        <v>15</v>
      </c>
      <c r="AO960">
        <v>3</v>
      </c>
      <c r="AP960" s="2">
        <v>626.58000000000004</v>
      </c>
      <c r="AQ960" s="3">
        <f>IF(AND(Table13[[#This Row],[Average_amount_spent_per_visit_last_3_months]]&gt;=1,Table13[[#This Row],[Average_amount_spent_per_visit_last_3_months]]&lt;=999),1,0)</f>
        <v>1</v>
      </c>
      <c r="AR960" s="3">
        <f>IF(AND(Table13[[#This Row],[Average_amount_spent_per_visit_last_3_months]]&gt;=1000,Table13[[#This Row],[Average_amount_spent_per_visit_last_3_months]]&lt;=6700),1,0)</f>
        <v>0</v>
      </c>
      <c r="AS960">
        <v>3</v>
      </c>
      <c r="AT960">
        <v>39</v>
      </c>
      <c r="AU960">
        <f>IF(AND(Table13[[#This Row],[Age]]&gt;=18,Table13[[#This Row],[Age]]&lt;=25),1,0)</f>
        <v>0</v>
      </c>
      <c r="AV960">
        <f>IF(AND(Table13[[#This Row],[Age]]&gt;=26,Table13[[#This Row],[Age]]&lt;=35),1,0)</f>
        <v>0</v>
      </c>
      <c r="AW960">
        <f>IF(AND(Table13[[#This Row],[Age]]&gt;=36,Table13[[#This Row],[Age]]&lt;=45),1,0)</f>
        <v>1</v>
      </c>
      <c r="AX960">
        <f>IF(AND(Table13[[#This Row],[Age]]&gt;=46,Table13[[#This Row],[Age]]&lt;=55),1,0)</f>
        <v>0</v>
      </c>
      <c r="AY960">
        <f>IF(AND(Table13[[#This Row],[Age]]&gt;=56,Table13[[#This Row],[Age]]&lt;=67),1,0)</f>
        <v>0</v>
      </c>
      <c r="AZ960" t="s">
        <v>25</v>
      </c>
      <c r="BA960">
        <f>IF(Table13[[#This Row],[Marital Status]]="Married",1,0)</f>
        <v>1</v>
      </c>
      <c r="BB960">
        <f>IF(Table13[[#This Row],[Marital Status]]="Single",1,0)</f>
        <v>0</v>
      </c>
      <c r="BC960" t="s">
        <v>28</v>
      </c>
      <c r="BD960">
        <f>IF(Table13[[#This Row],[gender]]="Male",1,0)</f>
        <v>0</v>
      </c>
      <c r="BE960">
        <f>IF(Table13[[#This Row],[gender]]="Female",1,0)</f>
        <v>1</v>
      </c>
      <c r="BF960" t="s">
        <v>18</v>
      </c>
      <c r="BG960">
        <f>IF(Table13[[#This Row],[Highest level of Education]]="Did not attend school",1,0)</f>
        <v>0</v>
      </c>
      <c r="BH960">
        <f>IF(Table13[[#This Row],[Highest level of Education]]="K12 completed",1,0)</f>
        <v>0</v>
      </c>
      <c r="BI960">
        <f>IF(Table13[[#This Row],[Highest level of Education]]="High School Completed",1,0)</f>
        <v>0</v>
      </c>
      <c r="BJ960">
        <f>IF(Table13[[#This Row],[Highest level of Education]]="Technical Diploma/Partially completed College",1,0)</f>
        <v>0</v>
      </c>
      <c r="BK960">
        <f>IF(Table13[[#This Row],[Highest level of Education]]="University/College Degree",1,0)</f>
        <v>0</v>
      </c>
      <c r="BL960">
        <f>IF(Table13[[#This Row],[Highest level of Education]]="Post-graduate education",1,0)</f>
        <v>1</v>
      </c>
      <c r="BM960">
        <v>3</v>
      </c>
      <c r="BN960">
        <v>1</v>
      </c>
      <c r="BO960">
        <v>5</v>
      </c>
      <c r="BP960">
        <f>IF(Table13[[#This Row],[Monthly_Income 1_5500 2_8000 3_11000 4_15000 5_20000 6_27000 7_35000 8_5000 9_51000 98_0]]=1,1,0)</f>
        <v>0</v>
      </c>
      <c r="BQ960">
        <f>IF(Table13[[#This Row],[Monthly_Income 1_5500 2_8000 3_11000 4_15000 5_20000 6_27000 7_35000 8_5000 9_51000 98_0]]=2,1,0)</f>
        <v>0</v>
      </c>
      <c r="BR960">
        <f>IF(Table13[[#This Row],[Monthly_Income 1_5500 2_8000 3_11000 4_15000 5_20000 6_27000 7_35000 8_5000 9_51000 98_0]]=3,1,0)</f>
        <v>0</v>
      </c>
      <c r="BS960">
        <f>IF(Table13[[#This Row],[Monthly_Income 1_5500 2_8000 3_11000 4_15000 5_20000 6_27000 7_35000 8_5000 9_51000 98_0]]=4,1,0)</f>
        <v>0</v>
      </c>
      <c r="BT960">
        <f>IF(Table13[[#This Row],[Monthly_Income 1_5500 2_8000 3_11000 4_15000 5_20000 6_27000 7_35000 8_5000 9_51000 98_0]]=5,1,0)</f>
        <v>1</v>
      </c>
      <c r="BU960">
        <f>IF(Table13[[#This Row],[Monthly_Income 1_5500 2_8000 3_11000 4_15000 5_20000 6_27000 7_35000 8_5000 9_51000 98_0]]=6,1,0)</f>
        <v>0</v>
      </c>
      <c r="BV960">
        <f>IF(Table13[[#This Row],[Monthly_Income 1_5500 2_8000 3_11000 4_15000 5_20000 6_27000 7_35000 8_5000 9_51000 98_0]]=7,1,0)</f>
        <v>0</v>
      </c>
      <c r="BW960">
        <f>IF(Table13[[#This Row],[Monthly_Income 1_5500 2_8000 3_11000 4_15000 5_20000 6_27000 7_35000 8_5000 9_51000 98_0]]=8,1,0)</f>
        <v>0</v>
      </c>
      <c r="BX960">
        <f>IF(Table13[[#This Row],[Monthly_Income 1_5500 2_8000 3_11000 4_15000 5_20000 6_27000 7_35000 8_5000 9_51000 98_0]]=9,1,0)</f>
        <v>0</v>
      </c>
      <c r="BY960">
        <f>IF(Table13[[#This Row],[Monthly_Income 1_5500 2_8000 3_11000 4_15000 5_20000 6_27000 7_35000 8_5000 9_51000 98_0]]=98,1,0)</f>
        <v>0</v>
      </c>
      <c r="BZ960">
        <v>8</v>
      </c>
      <c r="CA960">
        <f>IF(Table13[[#This Row],[Monthly_Household_Income]]=1,1,0)</f>
        <v>0</v>
      </c>
      <c r="CB960">
        <f>IF(Table13[[#This Row],[Monthly_Household_Income]]=2,1,0)</f>
        <v>0</v>
      </c>
      <c r="CC960">
        <f>IF(Table13[[#This Row],[Monthly_Household_Income]]=3,1,0)</f>
        <v>0</v>
      </c>
      <c r="CD960">
        <f>IF(Table13[[#This Row],[Monthly_Household_Income]]=4,1,0)</f>
        <v>0</v>
      </c>
      <c r="CE960">
        <f>IF(Table13[[#This Row],[Monthly_Household_Income]]=5,1,0)</f>
        <v>0</v>
      </c>
      <c r="CF960">
        <f>IF(Table13[[#This Row],[Monthly_Household_Income]]=6,1,0)</f>
        <v>0</v>
      </c>
      <c r="CG960">
        <f>IF(Table13[[#This Row],[Monthly_Household_Income]]=7,1,0)</f>
        <v>0</v>
      </c>
      <c r="CH960">
        <f>IF(Table13[[#This Row],[Monthly_Household_Income]]=8,1,0)</f>
        <v>1</v>
      </c>
      <c r="CI960">
        <f>IF(Table13[[#This Row],[Monthly_Household_Income]]=9,1,0)</f>
        <v>0</v>
      </c>
      <c r="CJ960">
        <f>IF(Table13[[#This Row],[Monthly_Household_Income]]=98,1,0)</f>
        <v>0</v>
      </c>
    </row>
    <row r="961" spans="1:88">
      <c r="A961">
        <v>3458</v>
      </c>
      <c r="B961" s="1">
        <v>42918</v>
      </c>
      <c r="C961" t="s">
        <v>39</v>
      </c>
      <c r="D961">
        <v>8</v>
      </c>
      <c r="E961">
        <v>8</v>
      </c>
      <c r="F961">
        <v>6</v>
      </c>
      <c r="G961">
        <v>7</v>
      </c>
      <c r="H961">
        <v>7</v>
      </c>
      <c r="I961">
        <v>8</v>
      </c>
      <c r="J961" t="s">
        <v>15</v>
      </c>
      <c r="K961">
        <v>8</v>
      </c>
      <c r="L961">
        <v>7</v>
      </c>
      <c r="M961">
        <v>8</v>
      </c>
      <c r="N961">
        <v>8</v>
      </c>
      <c r="O961">
        <v>6</v>
      </c>
      <c r="P961">
        <v>6</v>
      </c>
      <c r="Q961">
        <v>7</v>
      </c>
      <c r="R961">
        <v>7</v>
      </c>
      <c r="S961">
        <v>8</v>
      </c>
      <c r="T961">
        <v>7</v>
      </c>
      <c r="U961">
        <v>7</v>
      </c>
      <c r="V961">
        <v>6</v>
      </c>
      <c r="W961">
        <v>8</v>
      </c>
      <c r="X961">
        <v>7</v>
      </c>
      <c r="Y961">
        <v>7</v>
      </c>
      <c r="Z961">
        <v>8</v>
      </c>
      <c r="AA961">
        <v>7</v>
      </c>
      <c r="AB961">
        <v>7</v>
      </c>
      <c r="AC961">
        <v>2</v>
      </c>
      <c r="AD961">
        <f>IF(Table13[[#This Row],[payment]]=1,1,0)</f>
        <v>0</v>
      </c>
      <c r="AE961">
        <f>IF(Table13[[#This Row],[payment]]=2,1,0)</f>
        <v>1</v>
      </c>
      <c r="AF961">
        <f>IF(Table13[[#This Row],[payment]]=3,1,0)</f>
        <v>0</v>
      </c>
      <c r="AG961">
        <v>1</v>
      </c>
      <c r="AH961">
        <f>IF(Table13[[#This Row],[method_payment]]=1,1,0)</f>
        <v>1</v>
      </c>
      <c r="AI961">
        <f>IF(Table13[[#This Row],[method_payment]]=2,1,0)</f>
        <v>0</v>
      </c>
      <c r="AJ961">
        <f>IF(Table13[[#This Row],[method_payment]]=3,1,0)</f>
        <v>0</v>
      </c>
      <c r="AK961">
        <f>IF(Table13[[#This Row],[method_payment]]=5,1,0)</f>
        <v>0</v>
      </c>
      <c r="AL961">
        <f>IF(Table13[[#This Row],[method_payment]]=6,1,0)</f>
        <v>0</v>
      </c>
      <c r="AM961" t="s">
        <v>16</v>
      </c>
      <c r="AN961" t="s">
        <v>16</v>
      </c>
      <c r="AO961">
        <v>1</v>
      </c>
      <c r="AP961" s="2">
        <v>522.19000000000005</v>
      </c>
      <c r="AQ961" s="3">
        <f>IF(AND(Table13[[#This Row],[Average_amount_spent_per_visit_last_3_months]]&gt;=1,Table13[[#This Row],[Average_amount_spent_per_visit_last_3_months]]&lt;=999),1,0)</f>
        <v>1</v>
      </c>
      <c r="AR961" s="3">
        <f>IF(AND(Table13[[#This Row],[Average_amount_spent_per_visit_last_3_months]]&gt;=1000,Table13[[#This Row],[Average_amount_spent_per_visit_last_3_months]]&lt;=6700),1,0)</f>
        <v>0</v>
      </c>
      <c r="AS961">
        <v>3</v>
      </c>
      <c r="AT961">
        <v>52</v>
      </c>
      <c r="AU961">
        <f>IF(AND(Table13[[#This Row],[Age]]&gt;=18,Table13[[#This Row],[Age]]&lt;=25),1,0)</f>
        <v>0</v>
      </c>
      <c r="AV961">
        <f>IF(AND(Table13[[#This Row],[Age]]&gt;=26,Table13[[#This Row],[Age]]&lt;=35),1,0)</f>
        <v>0</v>
      </c>
      <c r="AW961">
        <f>IF(AND(Table13[[#This Row],[Age]]&gt;=36,Table13[[#This Row],[Age]]&lt;=45),1,0)</f>
        <v>0</v>
      </c>
      <c r="AX961">
        <f>IF(AND(Table13[[#This Row],[Age]]&gt;=46,Table13[[#This Row],[Age]]&lt;=55),1,0)</f>
        <v>1</v>
      </c>
      <c r="AY961">
        <f>IF(AND(Table13[[#This Row],[Age]]&gt;=56,Table13[[#This Row],[Age]]&lt;=67),1,0)</f>
        <v>0</v>
      </c>
      <c r="AZ961" t="s">
        <v>25</v>
      </c>
      <c r="BA961">
        <f>IF(Table13[[#This Row],[Marital Status]]="Married",1,0)</f>
        <v>1</v>
      </c>
      <c r="BB961">
        <f>IF(Table13[[#This Row],[Marital Status]]="Single",1,0)</f>
        <v>0</v>
      </c>
      <c r="BC961" t="s">
        <v>28</v>
      </c>
      <c r="BD961">
        <f>IF(Table13[[#This Row],[gender]]="Male",1,0)</f>
        <v>0</v>
      </c>
      <c r="BE961">
        <f>IF(Table13[[#This Row],[gender]]="Female",1,0)</f>
        <v>1</v>
      </c>
      <c r="BF961" t="s">
        <v>19</v>
      </c>
      <c r="BG961">
        <f>IF(Table13[[#This Row],[Highest level of Education]]="Did not attend school",1,0)</f>
        <v>0</v>
      </c>
      <c r="BH961">
        <f>IF(Table13[[#This Row],[Highest level of Education]]="K12 completed",1,0)</f>
        <v>0</v>
      </c>
      <c r="BI961">
        <f>IF(Table13[[#This Row],[Highest level of Education]]="High School Completed",1,0)</f>
        <v>0</v>
      </c>
      <c r="BJ961">
        <f>IF(Table13[[#This Row],[Highest level of Education]]="Technical Diploma/Partially completed College",1,0)</f>
        <v>0</v>
      </c>
      <c r="BK961">
        <f>IF(Table13[[#This Row],[Highest level of Education]]="University/College Degree",1,0)</f>
        <v>1</v>
      </c>
      <c r="BL961">
        <f>IF(Table13[[#This Row],[Highest level of Education]]="Post-graduate education",1,0)</f>
        <v>0</v>
      </c>
      <c r="BM961">
        <v>2</v>
      </c>
      <c r="BN961">
        <v>1</v>
      </c>
      <c r="BO961">
        <v>4</v>
      </c>
      <c r="BP961">
        <f>IF(Table13[[#This Row],[Monthly_Income 1_5500 2_8000 3_11000 4_15000 5_20000 6_27000 7_35000 8_5000 9_51000 98_0]]=1,1,0)</f>
        <v>0</v>
      </c>
      <c r="BQ961">
        <f>IF(Table13[[#This Row],[Monthly_Income 1_5500 2_8000 3_11000 4_15000 5_20000 6_27000 7_35000 8_5000 9_51000 98_0]]=2,1,0)</f>
        <v>0</v>
      </c>
      <c r="BR961">
        <f>IF(Table13[[#This Row],[Monthly_Income 1_5500 2_8000 3_11000 4_15000 5_20000 6_27000 7_35000 8_5000 9_51000 98_0]]=3,1,0)</f>
        <v>0</v>
      </c>
      <c r="BS961">
        <f>IF(Table13[[#This Row],[Monthly_Income 1_5500 2_8000 3_11000 4_15000 5_20000 6_27000 7_35000 8_5000 9_51000 98_0]]=4,1,0)</f>
        <v>1</v>
      </c>
      <c r="BT961">
        <f>IF(Table13[[#This Row],[Monthly_Income 1_5500 2_8000 3_11000 4_15000 5_20000 6_27000 7_35000 8_5000 9_51000 98_0]]=5,1,0)</f>
        <v>0</v>
      </c>
      <c r="BU961">
        <f>IF(Table13[[#This Row],[Monthly_Income 1_5500 2_8000 3_11000 4_15000 5_20000 6_27000 7_35000 8_5000 9_51000 98_0]]=6,1,0)</f>
        <v>0</v>
      </c>
      <c r="BV961">
        <f>IF(Table13[[#This Row],[Monthly_Income 1_5500 2_8000 3_11000 4_15000 5_20000 6_27000 7_35000 8_5000 9_51000 98_0]]=7,1,0)</f>
        <v>0</v>
      </c>
      <c r="BW961">
        <f>IF(Table13[[#This Row],[Monthly_Income 1_5500 2_8000 3_11000 4_15000 5_20000 6_27000 7_35000 8_5000 9_51000 98_0]]=8,1,0)</f>
        <v>0</v>
      </c>
      <c r="BX961">
        <f>IF(Table13[[#This Row],[Monthly_Income 1_5500 2_8000 3_11000 4_15000 5_20000 6_27000 7_35000 8_5000 9_51000 98_0]]=9,1,0)</f>
        <v>0</v>
      </c>
      <c r="BY961">
        <f>IF(Table13[[#This Row],[Monthly_Income 1_5500 2_8000 3_11000 4_15000 5_20000 6_27000 7_35000 8_5000 9_51000 98_0]]=98,1,0)</f>
        <v>0</v>
      </c>
      <c r="BZ961">
        <v>6</v>
      </c>
      <c r="CA961">
        <f>IF(Table13[[#This Row],[Monthly_Household_Income]]=1,1,0)</f>
        <v>0</v>
      </c>
      <c r="CB961">
        <f>IF(Table13[[#This Row],[Monthly_Household_Income]]=2,1,0)</f>
        <v>0</v>
      </c>
      <c r="CC961">
        <f>IF(Table13[[#This Row],[Monthly_Household_Income]]=3,1,0)</f>
        <v>0</v>
      </c>
      <c r="CD961">
        <f>IF(Table13[[#This Row],[Monthly_Household_Income]]=4,1,0)</f>
        <v>0</v>
      </c>
      <c r="CE961">
        <f>IF(Table13[[#This Row],[Monthly_Household_Income]]=5,1,0)</f>
        <v>0</v>
      </c>
      <c r="CF961">
        <f>IF(Table13[[#This Row],[Monthly_Household_Income]]=6,1,0)</f>
        <v>1</v>
      </c>
      <c r="CG961">
        <f>IF(Table13[[#This Row],[Monthly_Household_Income]]=7,1,0)</f>
        <v>0</v>
      </c>
      <c r="CH961">
        <f>IF(Table13[[#This Row],[Monthly_Household_Income]]=8,1,0)</f>
        <v>0</v>
      </c>
      <c r="CI961">
        <f>IF(Table13[[#This Row],[Monthly_Household_Income]]=9,1,0)</f>
        <v>0</v>
      </c>
      <c r="CJ961">
        <f>IF(Table13[[#This Row],[Monthly_Household_Income]]=98,1,0)</f>
        <v>0</v>
      </c>
    </row>
    <row r="962" spans="1:88">
      <c r="A962">
        <v>3459</v>
      </c>
      <c r="B962" s="1">
        <v>42918</v>
      </c>
      <c r="C962" t="s">
        <v>35</v>
      </c>
      <c r="D962">
        <v>5</v>
      </c>
      <c r="E962">
        <v>4</v>
      </c>
      <c r="F962">
        <v>5</v>
      </c>
      <c r="G962">
        <v>5</v>
      </c>
      <c r="H962">
        <v>5</v>
      </c>
      <c r="I962">
        <v>5</v>
      </c>
      <c r="J962" t="s">
        <v>15</v>
      </c>
      <c r="K962">
        <v>6</v>
      </c>
      <c r="L962">
        <v>8</v>
      </c>
      <c r="M962">
        <v>5</v>
      </c>
      <c r="N962">
        <v>4</v>
      </c>
      <c r="O962">
        <v>4</v>
      </c>
      <c r="P962">
        <v>6</v>
      </c>
      <c r="Q962">
        <v>6</v>
      </c>
      <c r="R962">
        <v>4</v>
      </c>
      <c r="S962">
        <v>7</v>
      </c>
      <c r="T962">
        <v>8</v>
      </c>
      <c r="U962">
        <v>8</v>
      </c>
      <c r="V962">
        <v>7</v>
      </c>
      <c r="W962">
        <v>6</v>
      </c>
      <c r="X962">
        <v>8</v>
      </c>
      <c r="Y962">
        <v>6</v>
      </c>
      <c r="Z962">
        <v>3</v>
      </c>
      <c r="AA962">
        <v>2</v>
      </c>
      <c r="AB962">
        <v>7</v>
      </c>
      <c r="AC962">
        <v>2</v>
      </c>
      <c r="AD962">
        <f>IF(Table13[[#This Row],[payment]]=1,1,0)</f>
        <v>0</v>
      </c>
      <c r="AE962">
        <f>IF(Table13[[#This Row],[payment]]=2,1,0)</f>
        <v>1</v>
      </c>
      <c r="AF962">
        <f>IF(Table13[[#This Row],[payment]]=3,1,0)</f>
        <v>0</v>
      </c>
      <c r="AG962">
        <v>3</v>
      </c>
      <c r="AH962">
        <f>IF(Table13[[#This Row],[method_payment]]=1,1,0)</f>
        <v>0</v>
      </c>
      <c r="AI962">
        <f>IF(Table13[[#This Row],[method_payment]]=2,1,0)</f>
        <v>0</v>
      </c>
      <c r="AJ962">
        <f>IF(Table13[[#This Row],[method_payment]]=3,1,0)</f>
        <v>1</v>
      </c>
      <c r="AK962">
        <f>IF(Table13[[#This Row],[method_payment]]=5,1,0)</f>
        <v>0</v>
      </c>
      <c r="AL962">
        <f>IF(Table13[[#This Row],[method_payment]]=6,1,0)</f>
        <v>0</v>
      </c>
      <c r="AM962" t="s">
        <v>16</v>
      </c>
      <c r="AN962" t="s">
        <v>15</v>
      </c>
      <c r="AO962">
        <v>1</v>
      </c>
      <c r="AP962" s="2">
        <v>263.77</v>
      </c>
      <c r="AQ962" s="3">
        <f>IF(AND(Table13[[#This Row],[Average_amount_spent_per_visit_last_3_months]]&gt;=1,Table13[[#This Row],[Average_amount_spent_per_visit_last_3_months]]&lt;=999),1,0)</f>
        <v>1</v>
      </c>
      <c r="AR962" s="3">
        <f>IF(AND(Table13[[#This Row],[Average_amount_spent_per_visit_last_3_months]]&gt;=1000,Table13[[#This Row],[Average_amount_spent_per_visit_last_3_months]]&lt;=6700),1,0)</f>
        <v>0</v>
      </c>
      <c r="AS962">
        <v>1</v>
      </c>
      <c r="AT962">
        <v>27</v>
      </c>
      <c r="AU962">
        <f>IF(AND(Table13[[#This Row],[Age]]&gt;=18,Table13[[#This Row],[Age]]&lt;=25),1,0)</f>
        <v>0</v>
      </c>
      <c r="AV962">
        <f>IF(AND(Table13[[#This Row],[Age]]&gt;=26,Table13[[#This Row],[Age]]&lt;=35),1,0)</f>
        <v>1</v>
      </c>
      <c r="AW962">
        <f>IF(AND(Table13[[#This Row],[Age]]&gt;=36,Table13[[#This Row],[Age]]&lt;=45),1,0)</f>
        <v>0</v>
      </c>
      <c r="AX962">
        <f>IF(AND(Table13[[#This Row],[Age]]&gt;=46,Table13[[#This Row],[Age]]&lt;=55),1,0)</f>
        <v>0</v>
      </c>
      <c r="AY962">
        <f>IF(AND(Table13[[#This Row],[Age]]&gt;=56,Table13[[#This Row],[Age]]&lt;=67),1,0)</f>
        <v>0</v>
      </c>
      <c r="AZ962" t="s">
        <v>24</v>
      </c>
      <c r="BA962">
        <f>IF(Table13[[#This Row],[Marital Status]]="Married",1,0)</f>
        <v>0</v>
      </c>
      <c r="BB962">
        <f>IF(Table13[[#This Row],[Marital Status]]="Single",1,0)</f>
        <v>1</v>
      </c>
      <c r="BC962" t="s">
        <v>27</v>
      </c>
      <c r="BD962">
        <f>IF(Table13[[#This Row],[gender]]="Male",1,0)</f>
        <v>1</v>
      </c>
      <c r="BE962">
        <f>IF(Table13[[#This Row],[gender]]="Female",1,0)</f>
        <v>0</v>
      </c>
      <c r="BF962" t="s">
        <v>23</v>
      </c>
      <c r="BG962">
        <f>IF(Table13[[#This Row],[Highest level of Education]]="Did not attend school",1,0)</f>
        <v>0</v>
      </c>
      <c r="BH962">
        <f>IF(Table13[[#This Row],[Highest level of Education]]="K12 completed",1,0)</f>
        <v>0</v>
      </c>
      <c r="BI962">
        <f>IF(Table13[[#This Row],[Highest level of Education]]="High School Completed",1,0)</f>
        <v>0</v>
      </c>
      <c r="BJ962">
        <f>IF(Table13[[#This Row],[Highest level of Education]]="Technical Diploma/Partially completed College",1,0)</f>
        <v>1</v>
      </c>
      <c r="BK962">
        <f>IF(Table13[[#This Row],[Highest level of Education]]="University/College Degree",1,0)</f>
        <v>0</v>
      </c>
      <c r="BL962">
        <f>IF(Table13[[#This Row],[Highest level of Education]]="Post-graduate education",1,0)</f>
        <v>0</v>
      </c>
      <c r="BM962">
        <v>0</v>
      </c>
      <c r="BN962">
        <v>1</v>
      </c>
      <c r="BO962">
        <v>3</v>
      </c>
      <c r="BP962">
        <f>IF(Table13[[#This Row],[Monthly_Income 1_5500 2_8000 3_11000 4_15000 5_20000 6_27000 7_35000 8_5000 9_51000 98_0]]=1,1,0)</f>
        <v>0</v>
      </c>
      <c r="BQ962">
        <f>IF(Table13[[#This Row],[Monthly_Income 1_5500 2_8000 3_11000 4_15000 5_20000 6_27000 7_35000 8_5000 9_51000 98_0]]=2,1,0)</f>
        <v>0</v>
      </c>
      <c r="BR962">
        <f>IF(Table13[[#This Row],[Monthly_Income 1_5500 2_8000 3_11000 4_15000 5_20000 6_27000 7_35000 8_5000 9_51000 98_0]]=3,1,0)</f>
        <v>1</v>
      </c>
      <c r="BS962">
        <f>IF(Table13[[#This Row],[Monthly_Income 1_5500 2_8000 3_11000 4_15000 5_20000 6_27000 7_35000 8_5000 9_51000 98_0]]=4,1,0)</f>
        <v>0</v>
      </c>
      <c r="BT962">
        <f>IF(Table13[[#This Row],[Monthly_Income 1_5500 2_8000 3_11000 4_15000 5_20000 6_27000 7_35000 8_5000 9_51000 98_0]]=5,1,0)</f>
        <v>0</v>
      </c>
      <c r="BU962">
        <f>IF(Table13[[#This Row],[Monthly_Income 1_5500 2_8000 3_11000 4_15000 5_20000 6_27000 7_35000 8_5000 9_51000 98_0]]=6,1,0)</f>
        <v>0</v>
      </c>
      <c r="BV962">
        <f>IF(Table13[[#This Row],[Monthly_Income 1_5500 2_8000 3_11000 4_15000 5_20000 6_27000 7_35000 8_5000 9_51000 98_0]]=7,1,0)</f>
        <v>0</v>
      </c>
      <c r="BW962">
        <f>IF(Table13[[#This Row],[Monthly_Income 1_5500 2_8000 3_11000 4_15000 5_20000 6_27000 7_35000 8_5000 9_51000 98_0]]=8,1,0)</f>
        <v>0</v>
      </c>
      <c r="BX962">
        <f>IF(Table13[[#This Row],[Monthly_Income 1_5500 2_8000 3_11000 4_15000 5_20000 6_27000 7_35000 8_5000 9_51000 98_0]]=9,1,0)</f>
        <v>0</v>
      </c>
      <c r="BY962">
        <f>IF(Table13[[#This Row],[Monthly_Income 1_5500 2_8000 3_11000 4_15000 5_20000 6_27000 7_35000 8_5000 9_51000 98_0]]=98,1,0)</f>
        <v>0</v>
      </c>
      <c r="BZ962">
        <v>4</v>
      </c>
      <c r="CA962">
        <f>IF(Table13[[#This Row],[Monthly_Household_Income]]=1,1,0)</f>
        <v>0</v>
      </c>
      <c r="CB962">
        <f>IF(Table13[[#This Row],[Monthly_Household_Income]]=2,1,0)</f>
        <v>0</v>
      </c>
      <c r="CC962">
        <f>IF(Table13[[#This Row],[Monthly_Household_Income]]=3,1,0)</f>
        <v>0</v>
      </c>
      <c r="CD962">
        <f>IF(Table13[[#This Row],[Monthly_Household_Income]]=4,1,0)</f>
        <v>1</v>
      </c>
      <c r="CE962">
        <f>IF(Table13[[#This Row],[Monthly_Household_Income]]=5,1,0)</f>
        <v>0</v>
      </c>
      <c r="CF962">
        <f>IF(Table13[[#This Row],[Monthly_Household_Income]]=6,1,0)</f>
        <v>0</v>
      </c>
      <c r="CG962">
        <f>IF(Table13[[#This Row],[Monthly_Household_Income]]=7,1,0)</f>
        <v>0</v>
      </c>
      <c r="CH962">
        <f>IF(Table13[[#This Row],[Monthly_Household_Income]]=8,1,0)</f>
        <v>0</v>
      </c>
      <c r="CI962">
        <f>IF(Table13[[#This Row],[Monthly_Household_Income]]=9,1,0)</f>
        <v>0</v>
      </c>
      <c r="CJ962">
        <f>IF(Table13[[#This Row],[Monthly_Household_Income]]=98,1,0)</f>
        <v>0</v>
      </c>
    </row>
    <row r="963" spans="1:88">
      <c r="A963">
        <v>3460</v>
      </c>
      <c r="B963" s="1">
        <v>43018</v>
      </c>
      <c r="C963" t="s">
        <v>39</v>
      </c>
      <c r="D963">
        <v>7</v>
      </c>
      <c r="E963">
        <v>7</v>
      </c>
      <c r="F963">
        <v>8</v>
      </c>
      <c r="G963">
        <v>8</v>
      </c>
      <c r="H963">
        <v>7</v>
      </c>
      <c r="I963">
        <v>8</v>
      </c>
      <c r="J963" t="s">
        <v>15</v>
      </c>
      <c r="K963">
        <v>8</v>
      </c>
      <c r="L963">
        <v>7</v>
      </c>
      <c r="M963">
        <v>9</v>
      </c>
      <c r="N963">
        <v>7</v>
      </c>
      <c r="O963">
        <v>8</v>
      </c>
      <c r="P963">
        <v>10</v>
      </c>
      <c r="Q963">
        <v>7</v>
      </c>
      <c r="R963">
        <v>9</v>
      </c>
      <c r="S963">
        <v>9</v>
      </c>
      <c r="T963">
        <v>9</v>
      </c>
      <c r="U963">
        <v>10</v>
      </c>
      <c r="V963">
        <v>8</v>
      </c>
      <c r="W963">
        <v>8</v>
      </c>
      <c r="X963">
        <v>9</v>
      </c>
      <c r="Y963">
        <v>7</v>
      </c>
      <c r="Z963">
        <v>8</v>
      </c>
      <c r="AA963">
        <v>7</v>
      </c>
      <c r="AB963">
        <v>9</v>
      </c>
      <c r="AC963">
        <v>1</v>
      </c>
      <c r="AD963">
        <f>IF(Table13[[#This Row],[payment]]=1,1,0)</f>
        <v>1</v>
      </c>
      <c r="AE963">
        <f>IF(Table13[[#This Row],[payment]]=2,1,0)</f>
        <v>0</v>
      </c>
      <c r="AF963">
        <f>IF(Table13[[#This Row],[payment]]=3,1,0)</f>
        <v>0</v>
      </c>
      <c r="AG963">
        <v>1</v>
      </c>
      <c r="AH963">
        <f>IF(Table13[[#This Row],[method_payment]]=1,1,0)</f>
        <v>1</v>
      </c>
      <c r="AI963">
        <f>IF(Table13[[#This Row],[method_payment]]=2,1,0)</f>
        <v>0</v>
      </c>
      <c r="AJ963">
        <f>IF(Table13[[#This Row],[method_payment]]=3,1,0)</f>
        <v>0</v>
      </c>
      <c r="AK963">
        <f>IF(Table13[[#This Row],[method_payment]]=5,1,0)</f>
        <v>0</v>
      </c>
      <c r="AL963">
        <f>IF(Table13[[#This Row],[method_payment]]=6,1,0)</f>
        <v>0</v>
      </c>
      <c r="AM963" t="s">
        <v>16</v>
      </c>
      <c r="AN963" t="s">
        <v>16</v>
      </c>
      <c r="AO963">
        <v>2</v>
      </c>
      <c r="AP963" s="2">
        <v>204.42</v>
      </c>
      <c r="AQ963" s="3">
        <f>IF(AND(Table13[[#This Row],[Average_amount_spent_per_visit_last_3_months]]&gt;=1,Table13[[#This Row],[Average_amount_spent_per_visit_last_3_months]]&lt;=999),1,0)</f>
        <v>1</v>
      </c>
      <c r="AR963" s="3">
        <f>IF(AND(Table13[[#This Row],[Average_amount_spent_per_visit_last_3_months]]&gt;=1000,Table13[[#This Row],[Average_amount_spent_per_visit_last_3_months]]&lt;=6700),1,0)</f>
        <v>0</v>
      </c>
      <c r="AS963">
        <v>2</v>
      </c>
      <c r="AT963">
        <v>33</v>
      </c>
      <c r="AU963">
        <f>IF(AND(Table13[[#This Row],[Age]]&gt;=18,Table13[[#This Row],[Age]]&lt;=25),1,0)</f>
        <v>0</v>
      </c>
      <c r="AV963">
        <f>IF(AND(Table13[[#This Row],[Age]]&gt;=26,Table13[[#This Row],[Age]]&lt;=35),1,0)</f>
        <v>1</v>
      </c>
      <c r="AW963">
        <f>IF(AND(Table13[[#This Row],[Age]]&gt;=36,Table13[[#This Row],[Age]]&lt;=45),1,0)</f>
        <v>0</v>
      </c>
      <c r="AX963">
        <f>IF(AND(Table13[[#This Row],[Age]]&gt;=46,Table13[[#This Row],[Age]]&lt;=55),1,0)</f>
        <v>0</v>
      </c>
      <c r="AY963">
        <f>IF(AND(Table13[[#This Row],[Age]]&gt;=56,Table13[[#This Row],[Age]]&lt;=67),1,0)</f>
        <v>0</v>
      </c>
      <c r="AZ963" t="s">
        <v>25</v>
      </c>
      <c r="BA963">
        <f>IF(Table13[[#This Row],[Marital Status]]="Married",1,0)</f>
        <v>1</v>
      </c>
      <c r="BB963">
        <f>IF(Table13[[#This Row],[Marital Status]]="Single",1,0)</f>
        <v>0</v>
      </c>
      <c r="BC963" t="s">
        <v>28</v>
      </c>
      <c r="BD963">
        <f>IF(Table13[[#This Row],[gender]]="Male",1,0)</f>
        <v>0</v>
      </c>
      <c r="BE963">
        <f>IF(Table13[[#This Row],[gender]]="Female",1,0)</f>
        <v>1</v>
      </c>
      <c r="BF963" t="s">
        <v>23</v>
      </c>
      <c r="BG963">
        <f>IF(Table13[[#This Row],[Highest level of Education]]="Did not attend school",1,0)</f>
        <v>0</v>
      </c>
      <c r="BH963">
        <f>IF(Table13[[#This Row],[Highest level of Education]]="K12 completed",1,0)</f>
        <v>0</v>
      </c>
      <c r="BI963">
        <f>IF(Table13[[#This Row],[Highest level of Education]]="High School Completed",1,0)</f>
        <v>0</v>
      </c>
      <c r="BJ963">
        <f>IF(Table13[[#This Row],[Highest level of Education]]="Technical Diploma/Partially completed College",1,0)</f>
        <v>1</v>
      </c>
      <c r="BK963">
        <f>IF(Table13[[#This Row],[Highest level of Education]]="University/College Degree",1,0)</f>
        <v>0</v>
      </c>
      <c r="BL963">
        <f>IF(Table13[[#This Row],[Highest level of Education]]="Post-graduate education",1,0)</f>
        <v>0</v>
      </c>
      <c r="BM963">
        <v>3</v>
      </c>
      <c r="BN963">
        <v>1</v>
      </c>
      <c r="BO963">
        <v>4</v>
      </c>
      <c r="BP963">
        <f>IF(Table13[[#This Row],[Monthly_Income 1_5500 2_8000 3_11000 4_15000 5_20000 6_27000 7_35000 8_5000 9_51000 98_0]]=1,1,0)</f>
        <v>0</v>
      </c>
      <c r="BQ963">
        <f>IF(Table13[[#This Row],[Monthly_Income 1_5500 2_8000 3_11000 4_15000 5_20000 6_27000 7_35000 8_5000 9_51000 98_0]]=2,1,0)</f>
        <v>0</v>
      </c>
      <c r="BR963">
        <f>IF(Table13[[#This Row],[Monthly_Income 1_5500 2_8000 3_11000 4_15000 5_20000 6_27000 7_35000 8_5000 9_51000 98_0]]=3,1,0)</f>
        <v>0</v>
      </c>
      <c r="BS963">
        <f>IF(Table13[[#This Row],[Monthly_Income 1_5500 2_8000 3_11000 4_15000 5_20000 6_27000 7_35000 8_5000 9_51000 98_0]]=4,1,0)</f>
        <v>1</v>
      </c>
      <c r="BT963">
        <f>IF(Table13[[#This Row],[Monthly_Income 1_5500 2_8000 3_11000 4_15000 5_20000 6_27000 7_35000 8_5000 9_51000 98_0]]=5,1,0)</f>
        <v>0</v>
      </c>
      <c r="BU963">
        <f>IF(Table13[[#This Row],[Monthly_Income 1_5500 2_8000 3_11000 4_15000 5_20000 6_27000 7_35000 8_5000 9_51000 98_0]]=6,1,0)</f>
        <v>0</v>
      </c>
      <c r="BV963">
        <f>IF(Table13[[#This Row],[Monthly_Income 1_5500 2_8000 3_11000 4_15000 5_20000 6_27000 7_35000 8_5000 9_51000 98_0]]=7,1,0)</f>
        <v>0</v>
      </c>
      <c r="BW963">
        <f>IF(Table13[[#This Row],[Monthly_Income 1_5500 2_8000 3_11000 4_15000 5_20000 6_27000 7_35000 8_5000 9_51000 98_0]]=8,1,0)</f>
        <v>0</v>
      </c>
      <c r="BX963">
        <f>IF(Table13[[#This Row],[Monthly_Income 1_5500 2_8000 3_11000 4_15000 5_20000 6_27000 7_35000 8_5000 9_51000 98_0]]=9,1,0)</f>
        <v>0</v>
      </c>
      <c r="BY963">
        <f>IF(Table13[[#This Row],[Monthly_Income 1_5500 2_8000 3_11000 4_15000 5_20000 6_27000 7_35000 8_5000 9_51000 98_0]]=98,1,0)</f>
        <v>0</v>
      </c>
      <c r="BZ963">
        <v>6</v>
      </c>
      <c r="CA963">
        <f>IF(Table13[[#This Row],[Monthly_Household_Income]]=1,1,0)</f>
        <v>0</v>
      </c>
      <c r="CB963">
        <f>IF(Table13[[#This Row],[Monthly_Household_Income]]=2,1,0)</f>
        <v>0</v>
      </c>
      <c r="CC963">
        <f>IF(Table13[[#This Row],[Monthly_Household_Income]]=3,1,0)</f>
        <v>0</v>
      </c>
      <c r="CD963">
        <f>IF(Table13[[#This Row],[Monthly_Household_Income]]=4,1,0)</f>
        <v>0</v>
      </c>
      <c r="CE963">
        <f>IF(Table13[[#This Row],[Monthly_Household_Income]]=5,1,0)</f>
        <v>0</v>
      </c>
      <c r="CF963">
        <f>IF(Table13[[#This Row],[Monthly_Household_Income]]=6,1,0)</f>
        <v>1</v>
      </c>
      <c r="CG963">
        <f>IF(Table13[[#This Row],[Monthly_Household_Income]]=7,1,0)</f>
        <v>0</v>
      </c>
      <c r="CH963">
        <f>IF(Table13[[#This Row],[Monthly_Household_Income]]=8,1,0)</f>
        <v>0</v>
      </c>
      <c r="CI963">
        <f>IF(Table13[[#This Row],[Monthly_Household_Income]]=9,1,0)</f>
        <v>0</v>
      </c>
      <c r="CJ963">
        <f>IF(Table13[[#This Row],[Monthly_Household_Income]]=98,1,0)</f>
        <v>0</v>
      </c>
    </row>
    <row r="964" spans="1:88">
      <c r="A964">
        <v>3463</v>
      </c>
      <c r="B964" s="1">
        <v>42965</v>
      </c>
      <c r="C964" t="s">
        <v>35</v>
      </c>
      <c r="D964">
        <v>7</v>
      </c>
      <c r="E964">
        <v>6</v>
      </c>
      <c r="F964">
        <v>8</v>
      </c>
      <c r="G964">
        <v>7</v>
      </c>
      <c r="H964">
        <v>8</v>
      </c>
      <c r="I964">
        <v>6</v>
      </c>
      <c r="J964" t="s">
        <v>15</v>
      </c>
      <c r="K964">
        <v>9</v>
      </c>
      <c r="L964">
        <v>8</v>
      </c>
      <c r="M964">
        <v>9</v>
      </c>
      <c r="N964">
        <v>7</v>
      </c>
      <c r="O964">
        <v>7</v>
      </c>
      <c r="P964">
        <v>6</v>
      </c>
      <c r="Q964">
        <v>6</v>
      </c>
      <c r="R964">
        <v>6</v>
      </c>
      <c r="S964">
        <v>8</v>
      </c>
      <c r="T964">
        <v>8</v>
      </c>
      <c r="U964">
        <v>7</v>
      </c>
      <c r="V964">
        <v>7</v>
      </c>
      <c r="W964">
        <v>6</v>
      </c>
      <c r="X964">
        <v>6</v>
      </c>
      <c r="Y964">
        <v>7</v>
      </c>
      <c r="Z964">
        <v>8</v>
      </c>
      <c r="AA964">
        <v>8</v>
      </c>
      <c r="AB964">
        <v>6</v>
      </c>
      <c r="AC964">
        <v>1</v>
      </c>
      <c r="AD964">
        <f>IF(Table13[[#This Row],[payment]]=1,1,0)</f>
        <v>1</v>
      </c>
      <c r="AE964">
        <f>IF(Table13[[#This Row],[payment]]=2,1,0)</f>
        <v>0</v>
      </c>
      <c r="AF964">
        <f>IF(Table13[[#This Row],[payment]]=3,1,0)</f>
        <v>0</v>
      </c>
      <c r="AG964">
        <v>3</v>
      </c>
      <c r="AH964">
        <f>IF(Table13[[#This Row],[method_payment]]=1,1,0)</f>
        <v>0</v>
      </c>
      <c r="AI964">
        <f>IF(Table13[[#This Row],[method_payment]]=2,1,0)</f>
        <v>0</v>
      </c>
      <c r="AJ964">
        <f>IF(Table13[[#This Row],[method_payment]]=3,1,0)</f>
        <v>1</v>
      </c>
      <c r="AK964">
        <f>IF(Table13[[#This Row],[method_payment]]=5,1,0)</f>
        <v>0</v>
      </c>
      <c r="AL964">
        <f>IF(Table13[[#This Row],[method_payment]]=6,1,0)</f>
        <v>0</v>
      </c>
      <c r="AM964" t="s">
        <v>16</v>
      </c>
      <c r="AN964" t="s">
        <v>15</v>
      </c>
      <c r="AO964">
        <v>3</v>
      </c>
      <c r="AP964" s="2">
        <v>113.61</v>
      </c>
      <c r="AQ964" s="3">
        <f>IF(AND(Table13[[#This Row],[Average_amount_spent_per_visit_last_3_months]]&gt;=1,Table13[[#This Row],[Average_amount_spent_per_visit_last_3_months]]&lt;=999),1,0)</f>
        <v>1</v>
      </c>
      <c r="AR964" s="3">
        <f>IF(AND(Table13[[#This Row],[Average_amount_spent_per_visit_last_3_months]]&gt;=1000,Table13[[#This Row],[Average_amount_spent_per_visit_last_3_months]]&lt;=6700),1,0)</f>
        <v>0</v>
      </c>
      <c r="AS964">
        <v>2</v>
      </c>
      <c r="AT964">
        <v>22</v>
      </c>
      <c r="AU964">
        <f>IF(AND(Table13[[#This Row],[Age]]&gt;=18,Table13[[#This Row],[Age]]&lt;=25),1,0)</f>
        <v>1</v>
      </c>
      <c r="AV964">
        <f>IF(AND(Table13[[#This Row],[Age]]&gt;=26,Table13[[#This Row],[Age]]&lt;=35),1,0)</f>
        <v>0</v>
      </c>
      <c r="AW964">
        <f>IF(AND(Table13[[#This Row],[Age]]&gt;=36,Table13[[#This Row],[Age]]&lt;=45),1,0)</f>
        <v>0</v>
      </c>
      <c r="AX964">
        <f>IF(AND(Table13[[#This Row],[Age]]&gt;=46,Table13[[#This Row],[Age]]&lt;=55),1,0)</f>
        <v>0</v>
      </c>
      <c r="AY964">
        <f>IF(AND(Table13[[#This Row],[Age]]&gt;=56,Table13[[#This Row],[Age]]&lt;=67),1,0)</f>
        <v>0</v>
      </c>
      <c r="AZ964" t="s">
        <v>24</v>
      </c>
      <c r="BA964">
        <f>IF(Table13[[#This Row],[Marital Status]]="Married",1,0)</f>
        <v>0</v>
      </c>
      <c r="BB964">
        <f>IF(Table13[[#This Row],[Marital Status]]="Single",1,0)</f>
        <v>1</v>
      </c>
      <c r="BC964" t="s">
        <v>28</v>
      </c>
      <c r="BD964">
        <f>IF(Table13[[#This Row],[gender]]="Male",1,0)</f>
        <v>0</v>
      </c>
      <c r="BE964">
        <f>IF(Table13[[#This Row],[gender]]="Female",1,0)</f>
        <v>1</v>
      </c>
      <c r="BF964" t="s">
        <v>20</v>
      </c>
      <c r="BG964">
        <f>IF(Table13[[#This Row],[Highest level of Education]]="Did not attend school",1,0)</f>
        <v>0</v>
      </c>
      <c r="BH964">
        <f>IF(Table13[[#This Row],[Highest level of Education]]="K12 completed",1,0)</f>
        <v>0</v>
      </c>
      <c r="BI964">
        <f>IF(Table13[[#This Row],[Highest level of Education]]="High School Completed",1,0)</f>
        <v>1</v>
      </c>
      <c r="BJ964">
        <f>IF(Table13[[#This Row],[Highest level of Education]]="Technical Diploma/Partially completed College",1,0)</f>
        <v>0</v>
      </c>
      <c r="BK964">
        <f>IF(Table13[[#This Row],[Highest level of Education]]="University/College Degree",1,0)</f>
        <v>0</v>
      </c>
      <c r="BL964">
        <f>IF(Table13[[#This Row],[Highest level of Education]]="Post-graduate education",1,0)</f>
        <v>0</v>
      </c>
      <c r="BM964">
        <v>0</v>
      </c>
      <c r="BN964">
        <v>5</v>
      </c>
      <c r="BO964" t="s">
        <v>1</v>
      </c>
      <c r="BP964">
        <f>IF(Table13[[#This Row],[Monthly_Income 1_5500 2_8000 3_11000 4_15000 5_20000 6_27000 7_35000 8_5000 9_51000 98_0]]=1,1,0)</f>
        <v>0</v>
      </c>
      <c r="BQ964">
        <f>IF(Table13[[#This Row],[Monthly_Income 1_5500 2_8000 3_11000 4_15000 5_20000 6_27000 7_35000 8_5000 9_51000 98_0]]=2,1,0)</f>
        <v>0</v>
      </c>
      <c r="BR964">
        <f>IF(Table13[[#This Row],[Monthly_Income 1_5500 2_8000 3_11000 4_15000 5_20000 6_27000 7_35000 8_5000 9_51000 98_0]]=3,1,0)</f>
        <v>0</v>
      </c>
      <c r="BS964">
        <f>IF(Table13[[#This Row],[Monthly_Income 1_5500 2_8000 3_11000 4_15000 5_20000 6_27000 7_35000 8_5000 9_51000 98_0]]=4,1,0)</f>
        <v>0</v>
      </c>
      <c r="BT964">
        <f>IF(Table13[[#This Row],[Monthly_Income 1_5500 2_8000 3_11000 4_15000 5_20000 6_27000 7_35000 8_5000 9_51000 98_0]]=5,1,0)</f>
        <v>0</v>
      </c>
      <c r="BU964">
        <f>IF(Table13[[#This Row],[Monthly_Income 1_5500 2_8000 3_11000 4_15000 5_20000 6_27000 7_35000 8_5000 9_51000 98_0]]=6,1,0)</f>
        <v>0</v>
      </c>
      <c r="BV964">
        <f>IF(Table13[[#This Row],[Monthly_Income 1_5500 2_8000 3_11000 4_15000 5_20000 6_27000 7_35000 8_5000 9_51000 98_0]]=7,1,0)</f>
        <v>0</v>
      </c>
      <c r="BW964">
        <f>IF(Table13[[#This Row],[Monthly_Income 1_5500 2_8000 3_11000 4_15000 5_20000 6_27000 7_35000 8_5000 9_51000 98_0]]=8,1,0)</f>
        <v>0</v>
      </c>
      <c r="BX964">
        <f>IF(Table13[[#This Row],[Monthly_Income 1_5500 2_8000 3_11000 4_15000 5_20000 6_27000 7_35000 8_5000 9_51000 98_0]]=9,1,0)</f>
        <v>0</v>
      </c>
      <c r="BY964">
        <f>IF(Table13[[#This Row],[Monthly_Income 1_5500 2_8000 3_11000 4_15000 5_20000 6_27000 7_35000 8_5000 9_51000 98_0]]=98,1,0)</f>
        <v>0</v>
      </c>
      <c r="BZ964">
        <v>97</v>
      </c>
      <c r="CA964">
        <f>IF(Table13[[#This Row],[Monthly_Household_Income]]=1,1,0)</f>
        <v>0</v>
      </c>
      <c r="CB964">
        <f>IF(Table13[[#This Row],[Monthly_Household_Income]]=2,1,0)</f>
        <v>0</v>
      </c>
      <c r="CC964">
        <f>IF(Table13[[#This Row],[Monthly_Household_Income]]=3,1,0)</f>
        <v>0</v>
      </c>
      <c r="CD964">
        <f>IF(Table13[[#This Row],[Monthly_Household_Income]]=4,1,0)</f>
        <v>0</v>
      </c>
      <c r="CE964">
        <f>IF(Table13[[#This Row],[Monthly_Household_Income]]=5,1,0)</f>
        <v>0</v>
      </c>
      <c r="CF964">
        <f>IF(Table13[[#This Row],[Monthly_Household_Income]]=6,1,0)</f>
        <v>0</v>
      </c>
      <c r="CG964">
        <f>IF(Table13[[#This Row],[Monthly_Household_Income]]=7,1,0)</f>
        <v>0</v>
      </c>
      <c r="CH964">
        <f>IF(Table13[[#This Row],[Monthly_Household_Income]]=8,1,0)</f>
        <v>0</v>
      </c>
      <c r="CI964">
        <f>IF(Table13[[#This Row],[Monthly_Household_Income]]=9,1,0)</f>
        <v>0</v>
      </c>
      <c r="CJ964">
        <f>IF(Table13[[#This Row],[Monthly_Household_Income]]=98,1,0)</f>
        <v>0</v>
      </c>
    </row>
    <row r="965" spans="1:88">
      <c r="A965">
        <v>3466</v>
      </c>
      <c r="B965" s="1">
        <v>42960</v>
      </c>
      <c r="C965" t="s">
        <v>6</v>
      </c>
      <c r="D965">
        <v>7</v>
      </c>
      <c r="E965">
        <v>7</v>
      </c>
      <c r="F965">
        <v>7</v>
      </c>
      <c r="G965">
        <v>7</v>
      </c>
      <c r="H965">
        <v>7</v>
      </c>
      <c r="I965">
        <v>7</v>
      </c>
      <c r="J965" t="s">
        <v>15</v>
      </c>
      <c r="K965">
        <v>6</v>
      </c>
      <c r="L965">
        <v>8</v>
      </c>
      <c r="M965">
        <v>7</v>
      </c>
      <c r="N965">
        <v>7</v>
      </c>
      <c r="O965">
        <v>8</v>
      </c>
      <c r="P965">
        <v>6</v>
      </c>
      <c r="Q965">
        <v>8</v>
      </c>
      <c r="R965">
        <v>7</v>
      </c>
      <c r="S965">
        <v>8</v>
      </c>
      <c r="T965">
        <v>6</v>
      </c>
      <c r="U965">
        <v>6</v>
      </c>
      <c r="V965">
        <v>8</v>
      </c>
      <c r="W965">
        <v>6</v>
      </c>
      <c r="X965">
        <v>7</v>
      </c>
      <c r="Y965">
        <v>7</v>
      </c>
      <c r="Z965">
        <v>6</v>
      </c>
      <c r="AA965">
        <v>6</v>
      </c>
      <c r="AB965">
        <v>7</v>
      </c>
      <c r="AC965">
        <v>1</v>
      </c>
      <c r="AD965">
        <f>IF(Table13[[#This Row],[payment]]=1,1,0)</f>
        <v>1</v>
      </c>
      <c r="AE965">
        <f>IF(Table13[[#This Row],[payment]]=2,1,0)</f>
        <v>0</v>
      </c>
      <c r="AF965">
        <f>IF(Table13[[#This Row],[payment]]=3,1,0)</f>
        <v>0</v>
      </c>
      <c r="AG965">
        <v>6</v>
      </c>
      <c r="AH965">
        <f>IF(Table13[[#This Row],[method_payment]]=1,1,0)</f>
        <v>0</v>
      </c>
      <c r="AI965">
        <f>IF(Table13[[#This Row],[method_payment]]=2,1,0)</f>
        <v>0</v>
      </c>
      <c r="AJ965">
        <f>IF(Table13[[#This Row],[method_payment]]=3,1,0)</f>
        <v>0</v>
      </c>
      <c r="AK965">
        <f>IF(Table13[[#This Row],[method_payment]]=5,1,0)</f>
        <v>0</v>
      </c>
      <c r="AL965">
        <f>IF(Table13[[#This Row],[method_payment]]=6,1,0)</f>
        <v>1</v>
      </c>
      <c r="AM965" t="s">
        <v>15</v>
      </c>
      <c r="AN965" t="s">
        <v>16</v>
      </c>
      <c r="AO965">
        <v>1</v>
      </c>
      <c r="AP965" s="2">
        <v>268.85000000000002</v>
      </c>
      <c r="AQ965" s="3">
        <f>IF(AND(Table13[[#This Row],[Average_amount_spent_per_visit_last_3_months]]&gt;=1,Table13[[#This Row],[Average_amount_spent_per_visit_last_3_months]]&lt;=999),1,0)</f>
        <v>1</v>
      </c>
      <c r="AR965" s="3">
        <f>IF(AND(Table13[[#This Row],[Average_amount_spent_per_visit_last_3_months]]&gt;=1000,Table13[[#This Row],[Average_amount_spent_per_visit_last_3_months]]&lt;=6700),1,0)</f>
        <v>0</v>
      </c>
      <c r="AS965">
        <v>2</v>
      </c>
      <c r="AT965">
        <v>45</v>
      </c>
      <c r="AU965">
        <f>IF(AND(Table13[[#This Row],[Age]]&gt;=18,Table13[[#This Row],[Age]]&lt;=25),1,0)</f>
        <v>0</v>
      </c>
      <c r="AV965">
        <f>IF(AND(Table13[[#This Row],[Age]]&gt;=26,Table13[[#This Row],[Age]]&lt;=35),1,0)</f>
        <v>0</v>
      </c>
      <c r="AW965">
        <f>IF(AND(Table13[[#This Row],[Age]]&gt;=36,Table13[[#This Row],[Age]]&lt;=45),1,0)</f>
        <v>1</v>
      </c>
      <c r="AX965">
        <f>IF(AND(Table13[[#This Row],[Age]]&gt;=46,Table13[[#This Row],[Age]]&lt;=55),1,0)</f>
        <v>0</v>
      </c>
      <c r="AY965">
        <f>IF(AND(Table13[[#This Row],[Age]]&gt;=56,Table13[[#This Row],[Age]]&lt;=67),1,0)</f>
        <v>0</v>
      </c>
      <c r="AZ965" t="s">
        <v>25</v>
      </c>
      <c r="BA965">
        <f>IF(Table13[[#This Row],[Marital Status]]="Married",1,0)</f>
        <v>1</v>
      </c>
      <c r="BB965">
        <f>IF(Table13[[#This Row],[Marital Status]]="Single",1,0)</f>
        <v>0</v>
      </c>
      <c r="BC965" t="s">
        <v>27</v>
      </c>
      <c r="BD965">
        <f>IF(Table13[[#This Row],[gender]]="Male",1,0)</f>
        <v>1</v>
      </c>
      <c r="BE965">
        <f>IF(Table13[[#This Row],[gender]]="Female",1,0)</f>
        <v>0</v>
      </c>
      <c r="BF965" t="s">
        <v>22</v>
      </c>
      <c r="BG965">
        <f>IF(Table13[[#This Row],[Highest level of Education]]="Did not attend school",1,0)</f>
        <v>0</v>
      </c>
      <c r="BH965">
        <f>IF(Table13[[#This Row],[Highest level of Education]]="K12 completed",1,0)</f>
        <v>1</v>
      </c>
      <c r="BI965">
        <f>IF(Table13[[#This Row],[Highest level of Education]]="High School Completed",1,0)</f>
        <v>0</v>
      </c>
      <c r="BJ965">
        <f>IF(Table13[[#This Row],[Highest level of Education]]="Technical Diploma/Partially completed College",1,0)</f>
        <v>0</v>
      </c>
      <c r="BK965">
        <f>IF(Table13[[#This Row],[Highest level of Education]]="University/College Degree",1,0)</f>
        <v>0</v>
      </c>
      <c r="BL965">
        <f>IF(Table13[[#This Row],[Highest level of Education]]="Post-graduate education",1,0)</f>
        <v>0</v>
      </c>
      <c r="BM965">
        <v>1</v>
      </c>
      <c r="BN965">
        <v>1</v>
      </c>
      <c r="BO965">
        <v>2</v>
      </c>
      <c r="BP965">
        <f>IF(Table13[[#This Row],[Monthly_Income 1_5500 2_8000 3_11000 4_15000 5_20000 6_27000 7_35000 8_5000 9_51000 98_0]]=1,1,0)</f>
        <v>0</v>
      </c>
      <c r="BQ965">
        <f>IF(Table13[[#This Row],[Monthly_Income 1_5500 2_8000 3_11000 4_15000 5_20000 6_27000 7_35000 8_5000 9_51000 98_0]]=2,1,0)</f>
        <v>1</v>
      </c>
      <c r="BR965">
        <f>IF(Table13[[#This Row],[Monthly_Income 1_5500 2_8000 3_11000 4_15000 5_20000 6_27000 7_35000 8_5000 9_51000 98_0]]=3,1,0)</f>
        <v>0</v>
      </c>
      <c r="BS965">
        <f>IF(Table13[[#This Row],[Monthly_Income 1_5500 2_8000 3_11000 4_15000 5_20000 6_27000 7_35000 8_5000 9_51000 98_0]]=4,1,0)</f>
        <v>0</v>
      </c>
      <c r="BT965">
        <f>IF(Table13[[#This Row],[Monthly_Income 1_5500 2_8000 3_11000 4_15000 5_20000 6_27000 7_35000 8_5000 9_51000 98_0]]=5,1,0)</f>
        <v>0</v>
      </c>
      <c r="BU965">
        <f>IF(Table13[[#This Row],[Monthly_Income 1_5500 2_8000 3_11000 4_15000 5_20000 6_27000 7_35000 8_5000 9_51000 98_0]]=6,1,0)</f>
        <v>0</v>
      </c>
      <c r="BV965">
        <f>IF(Table13[[#This Row],[Monthly_Income 1_5500 2_8000 3_11000 4_15000 5_20000 6_27000 7_35000 8_5000 9_51000 98_0]]=7,1,0)</f>
        <v>0</v>
      </c>
      <c r="BW965">
        <f>IF(Table13[[#This Row],[Monthly_Income 1_5500 2_8000 3_11000 4_15000 5_20000 6_27000 7_35000 8_5000 9_51000 98_0]]=8,1,0)</f>
        <v>0</v>
      </c>
      <c r="BX965">
        <f>IF(Table13[[#This Row],[Monthly_Income 1_5500 2_8000 3_11000 4_15000 5_20000 6_27000 7_35000 8_5000 9_51000 98_0]]=9,1,0)</f>
        <v>0</v>
      </c>
      <c r="BY965">
        <f>IF(Table13[[#This Row],[Monthly_Income 1_5500 2_8000 3_11000 4_15000 5_20000 6_27000 7_35000 8_5000 9_51000 98_0]]=98,1,0)</f>
        <v>0</v>
      </c>
      <c r="BZ965">
        <v>97</v>
      </c>
      <c r="CA965">
        <f>IF(Table13[[#This Row],[Monthly_Household_Income]]=1,1,0)</f>
        <v>0</v>
      </c>
      <c r="CB965">
        <f>IF(Table13[[#This Row],[Monthly_Household_Income]]=2,1,0)</f>
        <v>0</v>
      </c>
      <c r="CC965">
        <f>IF(Table13[[#This Row],[Monthly_Household_Income]]=3,1,0)</f>
        <v>0</v>
      </c>
      <c r="CD965">
        <f>IF(Table13[[#This Row],[Monthly_Household_Income]]=4,1,0)</f>
        <v>0</v>
      </c>
      <c r="CE965">
        <f>IF(Table13[[#This Row],[Monthly_Household_Income]]=5,1,0)</f>
        <v>0</v>
      </c>
      <c r="CF965">
        <f>IF(Table13[[#This Row],[Monthly_Household_Income]]=6,1,0)</f>
        <v>0</v>
      </c>
      <c r="CG965">
        <f>IF(Table13[[#This Row],[Monthly_Household_Income]]=7,1,0)</f>
        <v>0</v>
      </c>
      <c r="CH965">
        <f>IF(Table13[[#This Row],[Monthly_Household_Income]]=8,1,0)</f>
        <v>0</v>
      </c>
      <c r="CI965">
        <f>IF(Table13[[#This Row],[Monthly_Household_Income]]=9,1,0)</f>
        <v>0</v>
      </c>
      <c r="CJ965">
        <f>IF(Table13[[#This Row],[Monthly_Household_Income]]=98,1,0)</f>
        <v>0</v>
      </c>
    </row>
    <row r="966" spans="1:88">
      <c r="A966">
        <v>3479</v>
      </c>
      <c r="B966" s="1">
        <v>43021</v>
      </c>
      <c r="C966" t="s">
        <v>31</v>
      </c>
      <c r="D966">
        <v>10</v>
      </c>
      <c r="E966">
        <v>7</v>
      </c>
      <c r="F966">
        <v>9</v>
      </c>
      <c r="G966">
        <v>9</v>
      </c>
      <c r="H966">
        <v>9</v>
      </c>
      <c r="I966">
        <v>8</v>
      </c>
      <c r="J966" t="s">
        <v>16</v>
      </c>
      <c r="K966">
        <v>8</v>
      </c>
      <c r="L966">
        <v>10</v>
      </c>
      <c r="M966">
        <v>10</v>
      </c>
      <c r="N966">
        <v>9</v>
      </c>
      <c r="O966">
        <v>9</v>
      </c>
      <c r="P966">
        <v>9</v>
      </c>
      <c r="Q966">
        <v>8</v>
      </c>
      <c r="R966">
        <v>10</v>
      </c>
      <c r="S966">
        <v>9</v>
      </c>
      <c r="T966">
        <v>8</v>
      </c>
      <c r="U966">
        <v>9</v>
      </c>
      <c r="V966">
        <v>10</v>
      </c>
      <c r="W966">
        <v>8</v>
      </c>
      <c r="X966">
        <v>8</v>
      </c>
      <c r="Y966">
        <v>8</v>
      </c>
      <c r="Z966">
        <v>10</v>
      </c>
      <c r="AA966">
        <v>8</v>
      </c>
      <c r="AB966">
        <v>8</v>
      </c>
      <c r="AC966">
        <v>3</v>
      </c>
      <c r="AD966">
        <f>IF(Table13[[#This Row],[payment]]=1,1,0)</f>
        <v>0</v>
      </c>
      <c r="AE966">
        <f>IF(Table13[[#This Row],[payment]]=2,1,0)</f>
        <v>0</v>
      </c>
      <c r="AF966">
        <f>IF(Table13[[#This Row],[payment]]=3,1,0)</f>
        <v>1</v>
      </c>
      <c r="AG966">
        <v>2</v>
      </c>
      <c r="AH966">
        <f>IF(Table13[[#This Row],[method_payment]]=1,1,0)</f>
        <v>0</v>
      </c>
      <c r="AI966">
        <f>IF(Table13[[#This Row],[method_payment]]=2,1,0)</f>
        <v>1</v>
      </c>
      <c r="AJ966">
        <f>IF(Table13[[#This Row],[method_payment]]=3,1,0)</f>
        <v>0</v>
      </c>
      <c r="AK966">
        <f>IF(Table13[[#This Row],[method_payment]]=5,1,0)</f>
        <v>0</v>
      </c>
      <c r="AL966">
        <f>IF(Table13[[#This Row],[method_payment]]=6,1,0)</f>
        <v>0</v>
      </c>
      <c r="AM966" t="s">
        <v>15</v>
      </c>
      <c r="AN966" t="s">
        <v>16</v>
      </c>
      <c r="AO966">
        <v>1</v>
      </c>
      <c r="AP966" s="2">
        <v>284.94</v>
      </c>
      <c r="AQ966" s="3">
        <f>IF(AND(Table13[[#This Row],[Average_amount_spent_per_visit_last_3_months]]&gt;=1,Table13[[#This Row],[Average_amount_spent_per_visit_last_3_months]]&lt;=999),1,0)</f>
        <v>1</v>
      </c>
      <c r="AR966" s="3">
        <f>IF(AND(Table13[[#This Row],[Average_amount_spent_per_visit_last_3_months]]&gt;=1000,Table13[[#This Row],[Average_amount_spent_per_visit_last_3_months]]&lt;=6700),1,0)</f>
        <v>0</v>
      </c>
      <c r="AS966">
        <v>2</v>
      </c>
      <c r="AT966">
        <v>32</v>
      </c>
      <c r="AU966">
        <f>IF(AND(Table13[[#This Row],[Age]]&gt;=18,Table13[[#This Row],[Age]]&lt;=25),1,0)</f>
        <v>0</v>
      </c>
      <c r="AV966">
        <f>IF(AND(Table13[[#This Row],[Age]]&gt;=26,Table13[[#This Row],[Age]]&lt;=35),1,0)</f>
        <v>1</v>
      </c>
      <c r="AW966">
        <f>IF(AND(Table13[[#This Row],[Age]]&gt;=36,Table13[[#This Row],[Age]]&lt;=45),1,0)</f>
        <v>0</v>
      </c>
      <c r="AX966">
        <f>IF(AND(Table13[[#This Row],[Age]]&gt;=46,Table13[[#This Row],[Age]]&lt;=55),1,0)</f>
        <v>0</v>
      </c>
      <c r="AY966">
        <f>IF(AND(Table13[[#This Row],[Age]]&gt;=56,Table13[[#This Row],[Age]]&lt;=67),1,0)</f>
        <v>0</v>
      </c>
      <c r="AZ966" t="s">
        <v>24</v>
      </c>
      <c r="BA966">
        <f>IF(Table13[[#This Row],[Marital Status]]="Married",1,0)</f>
        <v>0</v>
      </c>
      <c r="BB966">
        <f>IF(Table13[[#This Row],[Marital Status]]="Single",1,0)</f>
        <v>1</v>
      </c>
      <c r="BC966" t="s">
        <v>27</v>
      </c>
      <c r="BD966">
        <f>IF(Table13[[#This Row],[gender]]="Male",1,0)</f>
        <v>1</v>
      </c>
      <c r="BE966">
        <f>IF(Table13[[#This Row],[gender]]="Female",1,0)</f>
        <v>0</v>
      </c>
      <c r="BF966" t="s">
        <v>23</v>
      </c>
      <c r="BG966">
        <f>IF(Table13[[#This Row],[Highest level of Education]]="Did not attend school",1,0)</f>
        <v>0</v>
      </c>
      <c r="BH966">
        <f>IF(Table13[[#This Row],[Highest level of Education]]="K12 completed",1,0)</f>
        <v>0</v>
      </c>
      <c r="BI966">
        <f>IF(Table13[[#This Row],[Highest level of Education]]="High School Completed",1,0)</f>
        <v>0</v>
      </c>
      <c r="BJ966">
        <f>IF(Table13[[#This Row],[Highest level of Education]]="Technical Diploma/Partially completed College",1,0)</f>
        <v>1</v>
      </c>
      <c r="BK966">
        <f>IF(Table13[[#This Row],[Highest level of Education]]="University/College Degree",1,0)</f>
        <v>0</v>
      </c>
      <c r="BL966">
        <f>IF(Table13[[#This Row],[Highest level of Education]]="Post-graduate education",1,0)</f>
        <v>0</v>
      </c>
      <c r="BM966">
        <v>0</v>
      </c>
      <c r="BN966">
        <v>1</v>
      </c>
      <c r="BO966">
        <v>3</v>
      </c>
      <c r="BP966">
        <f>IF(Table13[[#This Row],[Monthly_Income 1_5500 2_8000 3_11000 4_15000 5_20000 6_27000 7_35000 8_5000 9_51000 98_0]]=1,1,0)</f>
        <v>0</v>
      </c>
      <c r="BQ966">
        <f>IF(Table13[[#This Row],[Monthly_Income 1_5500 2_8000 3_11000 4_15000 5_20000 6_27000 7_35000 8_5000 9_51000 98_0]]=2,1,0)</f>
        <v>0</v>
      </c>
      <c r="BR966">
        <f>IF(Table13[[#This Row],[Monthly_Income 1_5500 2_8000 3_11000 4_15000 5_20000 6_27000 7_35000 8_5000 9_51000 98_0]]=3,1,0)</f>
        <v>1</v>
      </c>
      <c r="BS966">
        <f>IF(Table13[[#This Row],[Monthly_Income 1_5500 2_8000 3_11000 4_15000 5_20000 6_27000 7_35000 8_5000 9_51000 98_0]]=4,1,0)</f>
        <v>0</v>
      </c>
      <c r="BT966">
        <f>IF(Table13[[#This Row],[Monthly_Income 1_5500 2_8000 3_11000 4_15000 5_20000 6_27000 7_35000 8_5000 9_51000 98_0]]=5,1,0)</f>
        <v>0</v>
      </c>
      <c r="BU966">
        <f>IF(Table13[[#This Row],[Monthly_Income 1_5500 2_8000 3_11000 4_15000 5_20000 6_27000 7_35000 8_5000 9_51000 98_0]]=6,1,0)</f>
        <v>0</v>
      </c>
      <c r="BV966">
        <f>IF(Table13[[#This Row],[Monthly_Income 1_5500 2_8000 3_11000 4_15000 5_20000 6_27000 7_35000 8_5000 9_51000 98_0]]=7,1,0)</f>
        <v>0</v>
      </c>
      <c r="BW966">
        <f>IF(Table13[[#This Row],[Monthly_Income 1_5500 2_8000 3_11000 4_15000 5_20000 6_27000 7_35000 8_5000 9_51000 98_0]]=8,1,0)</f>
        <v>0</v>
      </c>
      <c r="BX966">
        <f>IF(Table13[[#This Row],[Monthly_Income 1_5500 2_8000 3_11000 4_15000 5_20000 6_27000 7_35000 8_5000 9_51000 98_0]]=9,1,0)</f>
        <v>0</v>
      </c>
      <c r="BY966">
        <f>IF(Table13[[#This Row],[Monthly_Income 1_5500 2_8000 3_11000 4_15000 5_20000 6_27000 7_35000 8_5000 9_51000 98_0]]=98,1,0)</f>
        <v>0</v>
      </c>
      <c r="BZ966">
        <v>6</v>
      </c>
      <c r="CA966">
        <f>IF(Table13[[#This Row],[Monthly_Household_Income]]=1,1,0)</f>
        <v>0</v>
      </c>
      <c r="CB966">
        <f>IF(Table13[[#This Row],[Monthly_Household_Income]]=2,1,0)</f>
        <v>0</v>
      </c>
      <c r="CC966">
        <f>IF(Table13[[#This Row],[Monthly_Household_Income]]=3,1,0)</f>
        <v>0</v>
      </c>
      <c r="CD966">
        <f>IF(Table13[[#This Row],[Monthly_Household_Income]]=4,1,0)</f>
        <v>0</v>
      </c>
      <c r="CE966">
        <f>IF(Table13[[#This Row],[Monthly_Household_Income]]=5,1,0)</f>
        <v>0</v>
      </c>
      <c r="CF966">
        <f>IF(Table13[[#This Row],[Monthly_Household_Income]]=6,1,0)</f>
        <v>1</v>
      </c>
      <c r="CG966">
        <f>IF(Table13[[#This Row],[Monthly_Household_Income]]=7,1,0)</f>
        <v>0</v>
      </c>
      <c r="CH966">
        <f>IF(Table13[[#This Row],[Monthly_Household_Income]]=8,1,0)</f>
        <v>0</v>
      </c>
      <c r="CI966">
        <f>IF(Table13[[#This Row],[Monthly_Household_Income]]=9,1,0)</f>
        <v>0</v>
      </c>
      <c r="CJ966">
        <f>IF(Table13[[#This Row],[Monthly_Household_Income]]=98,1,0)</f>
        <v>0</v>
      </c>
    </row>
    <row r="967" spans="1:88">
      <c r="A967">
        <v>3483</v>
      </c>
      <c r="B967" s="1">
        <v>42919</v>
      </c>
      <c r="C967" t="s">
        <v>5</v>
      </c>
      <c r="D967">
        <v>9</v>
      </c>
      <c r="E967">
        <v>7</v>
      </c>
      <c r="F967">
        <v>7</v>
      </c>
      <c r="G967">
        <v>7</v>
      </c>
      <c r="H967">
        <v>8</v>
      </c>
      <c r="I967">
        <v>7</v>
      </c>
      <c r="J967" t="s">
        <v>15</v>
      </c>
      <c r="K967">
        <v>10</v>
      </c>
      <c r="L967">
        <v>8</v>
      </c>
      <c r="M967">
        <v>8</v>
      </c>
      <c r="N967">
        <v>8</v>
      </c>
      <c r="O967">
        <v>7</v>
      </c>
      <c r="P967">
        <v>10</v>
      </c>
      <c r="Q967">
        <v>8</v>
      </c>
      <c r="R967">
        <v>8</v>
      </c>
      <c r="S967">
        <v>7</v>
      </c>
      <c r="T967">
        <v>9</v>
      </c>
      <c r="U967">
        <v>6</v>
      </c>
      <c r="V967">
        <v>9</v>
      </c>
      <c r="W967">
        <v>8</v>
      </c>
      <c r="X967">
        <v>7</v>
      </c>
      <c r="Y967">
        <v>7</v>
      </c>
      <c r="Z967">
        <v>6</v>
      </c>
      <c r="AA967">
        <v>6</v>
      </c>
      <c r="AB967">
        <v>7</v>
      </c>
      <c r="AC967">
        <v>2</v>
      </c>
      <c r="AD967">
        <f>IF(Table13[[#This Row],[payment]]=1,1,0)</f>
        <v>0</v>
      </c>
      <c r="AE967">
        <f>IF(Table13[[#This Row],[payment]]=2,1,0)</f>
        <v>1</v>
      </c>
      <c r="AF967">
        <f>IF(Table13[[#This Row],[payment]]=3,1,0)</f>
        <v>0</v>
      </c>
      <c r="AG967">
        <v>1</v>
      </c>
      <c r="AH967">
        <f>IF(Table13[[#This Row],[method_payment]]=1,1,0)</f>
        <v>1</v>
      </c>
      <c r="AI967">
        <f>IF(Table13[[#This Row],[method_payment]]=2,1,0)</f>
        <v>0</v>
      </c>
      <c r="AJ967">
        <f>IF(Table13[[#This Row],[method_payment]]=3,1,0)</f>
        <v>0</v>
      </c>
      <c r="AK967">
        <f>IF(Table13[[#This Row],[method_payment]]=5,1,0)</f>
        <v>0</v>
      </c>
      <c r="AL967">
        <f>IF(Table13[[#This Row],[method_payment]]=6,1,0)</f>
        <v>0</v>
      </c>
      <c r="AM967" t="s">
        <v>16</v>
      </c>
      <c r="AN967" t="s">
        <v>15</v>
      </c>
      <c r="AO967">
        <v>1</v>
      </c>
      <c r="AP967" s="2">
        <v>1649.57</v>
      </c>
      <c r="AQ967" s="3">
        <f>IF(AND(Table13[[#This Row],[Average_amount_spent_per_visit_last_3_months]]&gt;=1,Table13[[#This Row],[Average_amount_spent_per_visit_last_3_months]]&lt;=999),1,0)</f>
        <v>0</v>
      </c>
      <c r="AR967" s="3">
        <f>IF(AND(Table13[[#This Row],[Average_amount_spent_per_visit_last_3_months]]&gt;=1000,Table13[[#This Row],[Average_amount_spent_per_visit_last_3_months]]&lt;=6700),1,0)</f>
        <v>1</v>
      </c>
      <c r="AS967">
        <v>2</v>
      </c>
      <c r="AT967">
        <v>55</v>
      </c>
      <c r="AU967">
        <f>IF(AND(Table13[[#This Row],[Age]]&gt;=18,Table13[[#This Row],[Age]]&lt;=25),1,0)</f>
        <v>0</v>
      </c>
      <c r="AV967">
        <f>IF(AND(Table13[[#This Row],[Age]]&gt;=26,Table13[[#This Row],[Age]]&lt;=35),1,0)</f>
        <v>0</v>
      </c>
      <c r="AW967">
        <f>IF(AND(Table13[[#This Row],[Age]]&gt;=36,Table13[[#This Row],[Age]]&lt;=45),1,0)</f>
        <v>0</v>
      </c>
      <c r="AX967">
        <f>IF(AND(Table13[[#This Row],[Age]]&gt;=46,Table13[[#This Row],[Age]]&lt;=55),1,0)</f>
        <v>1</v>
      </c>
      <c r="AY967">
        <f>IF(AND(Table13[[#This Row],[Age]]&gt;=56,Table13[[#This Row],[Age]]&lt;=67),1,0)</f>
        <v>0</v>
      </c>
      <c r="AZ967" t="s">
        <v>25</v>
      </c>
      <c r="BA967">
        <f>IF(Table13[[#This Row],[Marital Status]]="Married",1,0)</f>
        <v>1</v>
      </c>
      <c r="BB967">
        <f>IF(Table13[[#This Row],[Marital Status]]="Single",1,0)</f>
        <v>0</v>
      </c>
      <c r="BC967" t="s">
        <v>28</v>
      </c>
      <c r="BD967">
        <f>IF(Table13[[#This Row],[gender]]="Male",1,0)</f>
        <v>0</v>
      </c>
      <c r="BE967">
        <f>IF(Table13[[#This Row],[gender]]="Female",1,0)</f>
        <v>1</v>
      </c>
      <c r="BF967" t="s">
        <v>19</v>
      </c>
      <c r="BG967">
        <f>IF(Table13[[#This Row],[Highest level of Education]]="Did not attend school",1,0)</f>
        <v>0</v>
      </c>
      <c r="BH967">
        <f>IF(Table13[[#This Row],[Highest level of Education]]="K12 completed",1,0)</f>
        <v>0</v>
      </c>
      <c r="BI967">
        <f>IF(Table13[[#This Row],[Highest level of Education]]="High School Completed",1,0)</f>
        <v>0</v>
      </c>
      <c r="BJ967">
        <f>IF(Table13[[#This Row],[Highest level of Education]]="Technical Diploma/Partially completed College",1,0)</f>
        <v>0</v>
      </c>
      <c r="BK967">
        <f>IF(Table13[[#This Row],[Highest level of Education]]="University/College Degree",1,0)</f>
        <v>1</v>
      </c>
      <c r="BL967">
        <f>IF(Table13[[#This Row],[Highest level of Education]]="Post-graduate education",1,0)</f>
        <v>0</v>
      </c>
      <c r="BM967">
        <v>4</v>
      </c>
      <c r="BN967">
        <v>3</v>
      </c>
      <c r="BO967" t="s">
        <v>1</v>
      </c>
      <c r="BP967">
        <f>IF(Table13[[#This Row],[Monthly_Income 1_5500 2_8000 3_11000 4_15000 5_20000 6_27000 7_35000 8_5000 9_51000 98_0]]=1,1,0)</f>
        <v>0</v>
      </c>
      <c r="BQ967">
        <f>IF(Table13[[#This Row],[Monthly_Income 1_5500 2_8000 3_11000 4_15000 5_20000 6_27000 7_35000 8_5000 9_51000 98_0]]=2,1,0)</f>
        <v>0</v>
      </c>
      <c r="BR967">
        <f>IF(Table13[[#This Row],[Monthly_Income 1_5500 2_8000 3_11000 4_15000 5_20000 6_27000 7_35000 8_5000 9_51000 98_0]]=3,1,0)</f>
        <v>0</v>
      </c>
      <c r="BS967">
        <f>IF(Table13[[#This Row],[Monthly_Income 1_5500 2_8000 3_11000 4_15000 5_20000 6_27000 7_35000 8_5000 9_51000 98_0]]=4,1,0)</f>
        <v>0</v>
      </c>
      <c r="BT967">
        <f>IF(Table13[[#This Row],[Monthly_Income 1_5500 2_8000 3_11000 4_15000 5_20000 6_27000 7_35000 8_5000 9_51000 98_0]]=5,1,0)</f>
        <v>0</v>
      </c>
      <c r="BU967">
        <f>IF(Table13[[#This Row],[Monthly_Income 1_5500 2_8000 3_11000 4_15000 5_20000 6_27000 7_35000 8_5000 9_51000 98_0]]=6,1,0)</f>
        <v>0</v>
      </c>
      <c r="BV967">
        <f>IF(Table13[[#This Row],[Monthly_Income 1_5500 2_8000 3_11000 4_15000 5_20000 6_27000 7_35000 8_5000 9_51000 98_0]]=7,1,0)</f>
        <v>0</v>
      </c>
      <c r="BW967">
        <f>IF(Table13[[#This Row],[Monthly_Income 1_5500 2_8000 3_11000 4_15000 5_20000 6_27000 7_35000 8_5000 9_51000 98_0]]=8,1,0)</f>
        <v>0</v>
      </c>
      <c r="BX967">
        <f>IF(Table13[[#This Row],[Monthly_Income 1_5500 2_8000 3_11000 4_15000 5_20000 6_27000 7_35000 8_5000 9_51000 98_0]]=9,1,0)</f>
        <v>0</v>
      </c>
      <c r="BY967">
        <f>IF(Table13[[#This Row],[Monthly_Income 1_5500 2_8000 3_11000 4_15000 5_20000 6_27000 7_35000 8_5000 9_51000 98_0]]=98,1,0)</f>
        <v>0</v>
      </c>
      <c r="BZ967">
        <v>8</v>
      </c>
      <c r="CA967">
        <f>IF(Table13[[#This Row],[Monthly_Household_Income]]=1,1,0)</f>
        <v>0</v>
      </c>
      <c r="CB967">
        <f>IF(Table13[[#This Row],[Monthly_Household_Income]]=2,1,0)</f>
        <v>0</v>
      </c>
      <c r="CC967">
        <f>IF(Table13[[#This Row],[Monthly_Household_Income]]=3,1,0)</f>
        <v>0</v>
      </c>
      <c r="CD967">
        <f>IF(Table13[[#This Row],[Monthly_Household_Income]]=4,1,0)</f>
        <v>0</v>
      </c>
      <c r="CE967">
        <f>IF(Table13[[#This Row],[Monthly_Household_Income]]=5,1,0)</f>
        <v>0</v>
      </c>
      <c r="CF967">
        <f>IF(Table13[[#This Row],[Monthly_Household_Income]]=6,1,0)</f>
        <v>0</v>
      </c>
      <c r="CG967">
        <f>IF(Table13[[#This Row],[Monthly_Household_Income]]=7,1,0)</f>
        <v>0</v>
      </c>
      <c r="CH967">
        <f>IF(Table13[[#This Row],[Monthly_Household_Income]]=8,1,0)</f>
        <v>1</v>
      </c>
      <c r="CI967">
        <f>IF(Table13[[#This Row],[Monthly_Household_Income]]=9,1,0)</f>
        <v>0</v>
      </c>
      <c r="CJ967">
        <f>IF(Table13[[#This Row],[Monthly_Household_Income]]=98,1,0)</f>
        <v>0</v>
      </c>
    </row>
    <row r="968" spans="1:88">
      <c r="A968">
        <v>3488</v>
      </c>
      <c r="B968" s="1">
        <v>43070</v>
      </c>
      <c r="C968" t="s">
        <v>31</v>
      </c>
      <c r="D968">
        <v>7</v>
      </c>
      <c r="E968">
        <v>9</v>
      </c>
      <c r="F968">
        <v>8</v>
      </c>
      <c r="G968">
        <v>9</v>
      </c>
      <c r="H968">
        <v>7</v>
      </c>
      <c r="I968">
        <v>7</v>
      </c>
      <c r="J968" t="s">
        <v>15</v>
      </c>
      <c r="K968">
        <v>8</v>
      </c>
      <c r="L968">
        <v>9</v>
      </c>
      <c r="M968">
        <v>10</v>
      </c>
      <c r="N968">
        <v>10</v>
      </c>
      <c r="O968">
        <v>8</v>
      </c>
      <c r="P968">
        <v>10</v>
      </c>
      <c r="Q968">
        <v>9</v>
      </c>
      <c r="R968">
        <v>8</v>
      </c>
      <c r="S968">
        <v>10</v>
      </c>
      <c r="T968">
        <v>10</v>
      </c>
      <c r="U968">
        <v>8</v>
      </c>
      <c r="V968">
        <v>9</v>
      </c>
      <c r="W968">
        <v>8</v>
      </c>
      <c r="X968">
        <v>0</v>
      </c>
      <c r="Y968">
        <v>8</v>
      </c>
      <c r="Z968">
        <v>9</v>
      </c>
      <c r="AA968">
        <v>8</v>
      </c>
      <c r="AB968">
        <v>8</v>
      </c>
      <c r="AC968">
        <v>2</v>
      </c>
      <c r="AD968">
        <f>IF(Table13[[#This Row],[payment]]=1,1,0)</f>
        <v>0</v>
      </c>
      <c r="AE968">
        <f>IF(Table13[[#This Row],[payment]]=2,1,0)</f>
        <v>1</v>
      </c>
      <c r="AF968">
        <f>IF(Table13[[#This Row],[payment]]=3,1,0)</f>
        <v>0</v>
      </c>
      <c r="AG968">
        <v>6</v>
      </c>
      <c r="AH968">
        <f>IF(Table13[[#This Row],[method_payment]]=1,1,0)</f>
        <v>0</v>
      </c>
      <c r="AI968">
        <f>IF(Table13[[#This Row],[method_payment]]=2,1,0)</f>
        <v>0</v>
      </c>
      <c r="AJ968">
        <f>IF(Table13[[#This Row],[method_payment]]=3,1,0)</f>
        <v>0</v>
      </c>
      <c r="AK968">
        <f>IF(Table13[[#This Row],[method_payment]]=5,1,0)</f>
        <v>0</v>
      </c>
      <c r="AL968">
        <f>IF(Table13[[#This Row],[method_payment]]=6,1,0)</f>
        <v>1</v>
      </c>
      <c r="AM968" t="s">
        <v>16</v>
      </c>
      <c r="AN968" t="s">
        <v>16</v>
      </c>
      <c r="AO968">
        <v>2</v>
      </c>
      <c r="AP968" s="2">
        <v>751.24</v>
      </c>
      <c r="AQ968" s="3">
        <f>IF(AND(Table13[[#This Row],[Average_amount_spent_per_visit_last_3_months]]&gt;=1,Table13[[#This Row],[Average_amount_spent_per_visit_last_3_months]]&lt;=999),1,0)</f>
        <v>1</v>
      </c>
      <c r="AR968" s="3">
        <f>IF(AND(Table13[[#This Row],[Average_amount_spent_per_visit_last_3_months]]&gt;=1000,Table13[[#This Row],[Average_amount_spent_per_visit_last_3_months]]&lt;=6700),1,0)</f>
        <v>0</v>
      </c>
      <c r="AS968">
        <v>3</v>
      </c>
      <c r="AT968">
        <v>47</v>
      </c>
      <c r="AU968">
        <f>IF(AND(Table13[[#This Row],[Age]]&gt;=18,Table13[[#This Row],[Age]]&lt;=25),1,0)</f>
        <v>0</v>
      </c>
      <c r="AV968">
        <f>IF(AND(Table13[[#This Row],[Age]]&gt;=26,Table13[[#This Row],[Age]]&lt;=35),1,0)</f>
        <v>0</v>
      </c>
      <c r="AW968">
        <f>IF(AND(Table13[[#This Row],[Age]]&gt;=36,Table13[[#This Row],[Age]]&lt;=45),1,0)</f>
        <v>0</v>
      </c>
      <c r="AX968">
        <f>IF(AND(Table13[[#This Row],[Age]]&gt;=46,Table13[[#This Row],[Age]]&lt;=55),1,0)</f>
        <v>1</v>
      </c>
      <c r="AY968">
        <f>IF(AND(Table13[[#This Row],[Age]]&gt;=56,Table13[[#This Row],[Age]]&lt;=67),1,0)</f>
        <v>0</v>
      </c>
      <c r="AZ968" t="s">
        <v>25</v>
      </c>
      <c r="BA968">
        <f>IF(Table13[[#This Row],[Marital Status]]="Married",1,0)</f>
        <v>1</v>
      </c>
      <c r="BB968">
        <f>IF(Table13[[#This Row],[Marital Status]]="Single",1,0)</f>
        <v>0</v>
      </c>
      <c r="BC968" t="s">
        <v>27</v>
      </c>
      <c r="BD968">
        <f>IF(Table13[[#This Row],[gender]]="Male",1,0)</f>
        <v>1</v>
      </c>
      <c r="BE968">
        <f>IF(Table13[[#This Row],[gender]]="Female",1,0)</f>
        <v>0</v>
      </c>
      <c r="BF968" t="s">
        <v>18</v>
      </c>
      <c r="BG968">
        <f>IF(Table13[[#This Row],[Highest level of Education]]="Did not attend school",1,0)</f>
        <v>0</v>
      </c>
      <c r="BH968">
        <f>IF(Table13[[#This Row],[Highest level of Education]]="K12 completed",1,0)</f>
        <v>0</v>
      </c>
      <c r="BI968">
        <f>IF(Table13[[#This Row],[Highest level of Education]]="High School Completed",1,0)</f>
        <v>0</v>
      </c>
      <c r="BJ968">
        <f>IF(Table13[[#This Row],[Highest level of Education]]="Technical Diploma/Partially completed College",1,0)</f>
        <v>0</v>
      </c>
      <c r="BK968">
        <f>IF(Table13[[#This Row],[Highest level of Education]]="University/College Degree",1,0)</f>
        <v>0</v>
      </c>
      <c r="BL968">
        <f>IF(Table13[[#This Row],[Highest level of Education]]="Post-graduate education",1,0)</f>
        <v>1</v>
      </c>
      <c r="BM968">
        <v>3</v>
      </c>
      <c r="BN968">
        <v>1</v>
      </c>
      <c r="BO968">
        <v>7</v>
      </c>
      <c r="BP968">
        <f>IF(Table13[[#This Row],[Monthly_Income 1_5500 2_8000 3_11000 4_15000 5_20000 6_27000 7_35000 8_5000 9_51000 98_0]]=1,1,0)</f>
        <v>0</v>
      </c>
      <c r="BQ968">
        <f>IF(Table13[[#This Row],[Monthly_Income 1_5500 2_8000 3_11000 4_15000 5_20000 6_27000 7_35000 8_5000 9_51000 98_0]]=2,1,0)</f>
        <v>0</v>
      </c>
      <c r="BR968">
        <f>IF(Table13[[#This Row],[Monthly_Income 1_5500 2_8000 3_11000 4_15000 5_20000 6_27000 7_35000 8_5000 9_51000 98_0]]=3,1,0)</f>
        <v>0</v>
      </c>
      <c r="BS968">
        <f>IF(Table13[[#This Row],[Monthly_Income 1_5500 2_8000 3_11000 4_15000 5_20000 6_27000 7_35000 8_5000 9_51000 98_0]]=4,1,0)</f>
        <v>0</v>
      </c>
      <c r="BT968">
        <f>IF(Table13[[#This Row],[Monthly_Income 1_5500 2_8000 3_11000 4_15000 5_20000 6_27000 7_35000 8_5000 9_51000 98_0]]=5,1,0)</f>
        <v>0</v>
      </c>
      <c r="BU968">
        <f>IF(Table13[[#This Row],[Monthly_Income 1_5500 2_8000 3_11000 4_15000 5_20000 6_27000 7_35000 8_5000 9_51000 98_0]]=6,1,0)</f>
        <v>0</v>
      </c>
      <c r="BV968">
        <f>IF(Table13[[#This Row],[Monthly_Income 1_5500 2_8000 3_11000 4_15000 5_20000 6_27000 7_35000 8_5000 9_51000 98_0]]=7,1,0)</f>
        <v>1</v>
      </c>
      <c r="BW968">
        <f>IF(Table13[[#This Row],[Monthly_Income 1_5500 2_8000 3_11000 4_15000 5_20000 6_27000 7_35000 8_5000 9_51000 98_0]]=8,1,0)</f>
        <v>0</v>
      </c>
      <c r="BX968">
        <f>IF(Table13[[#This Row],[Monthly_Income 1_5500 2_8000 3_11000 4_15000 5_20000 6_27000 7_35000 8_5000 9_51000 98_0]]=9,1,0)</f>
        <v>0</v>
      </c>
      <c r="BY968">
        <f>IF(Table13[[#This Row],[Monthly_Income 1_5500 2_8000 3_11000 4_15000 5_20000 6_27000 7_35000 8_5000 9_51000 98_0]]=98,1,0)</f>
        <v>0</v>
      </c>
      <c r="BZ968">
        <v>7</v>
      </c>
      <c r="CA968">
        <f>IF(Table13[[#This Row],[Monthly_Household_Income]]=1,1,0)</f>
        <v>0</v>
      </c>
      <c r="CB968">
        <f>IF(Table13[[#This Row],[Monthly_Household_Income]]=2,1,0)</f>
        <v>0</v>
      </c>
      <c r="CC968">
        <f>IF(Table13[[#This Row],[Monthly_Household_Income]]=3,1,0)</f>
        <v>0</v>
      </c>
      <c r="CD968">
        <f>IF(Table13[[#This Row],[Monthly_Household_Income]]=4,1,0)</f>
        <v>0</v>
      </c>
      <c r="CE968">
        <f>IF(Table13[[#This Row],[Monthly_Household_Income]]=5,1,0)</f>
        <v>0</v>
      </c>
      <c r="CF968">
        <f>IF(Table13[[#This Row],[Monthly_Household_Income]]=6,1,0)</f>
        <v>0</v>
      </c>
      <c r="CG968">
        <f>IF(Table13[[#This Row],[Monthly_Household_Income]]=7,1,0)</f>
        <v>1</v>
      </c>
      <c r="CH968">
        <f>IF(Table13[[#This Row],[Monthly_Household_Income]]=8,1,0)</f>
        <v>0</v>
      </c>
      <c r="CI968">
        <f>IF(Table13[[#This Row],[Monthly_Household_Income]]=9,1,0)</f>
        <v>0</v>
      </c>
      <c r="CJ968">
        <f>IF(Table13[[#This Row],[Monthly_Household_Income]]=98,1,0)</f>
        <v>0</v>
      </c>
    </row>
    <row r="969" spans="1:88">
      <c r="A969">
        <v>3490</v>
      </c>
      <c r="B969" s="1">
        <v>43001</v>
      </c>
      <c r="C969" t="s">
        <v>35</v>
      </c>
      <c r="D969">
        <v>7</v>
      </c>
      <c r="E969">
        <v>7</v>
      </c>
      <c r="F969">
        <v>7</v>
      </c>
      <c r="G969">
        <v>8</v>
      </c>
      <c r="H969">
        <v>9</v>
      </c>
      <c r="I969">
        <v>10</v>
      </c>
      <c r="J969" t="s">
        <v>16</v>
      </c>
      <c r="K969">
        <v>7</v>
      </c>
      <c r="L969">
        <v>6</v>
      </c>
      <c r="M969">
        <v>6</v>
      </c>
      <c r="N969">
        <v>7</v>
      </c>
      <c r="O969">
        <v>8</v>
      </c>
      <c r="P969">
        <v>6</v>
      </c>
      <c r="Q969">
        <v>6</v>
      </c>
      <c r="R969">
        <v>8</v>
      </c>
      <c r="S969">
        <v>6</v>
      </c>
      <c r="T969">
        <v>7</v>
      </c>
      <c r="U969">
        <v>8</v>
      </c>
      <c r="V969">
        <v>6</v>
      </c>
      <c r="W969">
        <v>7</v>
      </c>
      <c r="X969">
        <v>8</v>
      </c>
      <c r="Y969">
        <v>9</v>
      </c>
      <c r="Z969">
        <v>9</v>
      </c>
      <c r="AA969">
        <v>9</v>
      </c>
      <c r="AB969">
        <v>8</v>
      </c>
      <c r="AC969">
        <v>1</v>
      </c>
      <c r="AD969">
        <f>IF(Table13[[#This Row],[payment]]=1,1,0)</f>
        <v>1</v>
      </c>
      <c r="AE969">
        <f>IF(Table13[[#This Row],[payment]]=2,1,0)</f>
        <v>0</v>
      </c>
      <c r="AF969">
        <f>IF(Table13[[#This Row],[payment]]=3,1,0)</f>
        <v>0</v>
      </c>
      <c r="AG969">
        <v>1</v>
      </c>
      <c r="AH969">
        <f>IF(Table13[[#This Row],[method_payment]]=1,1,0)</f>
        <v>1</v>
      </c>
      <c r="AI969">
        <f>IF(Table13[[#This Row],[method_payment]]=2,1,0)</f>
        <v>0</v>
      </c>
      <c r="AJ969">
        <f>IF(Table13[[#This Row],[method_payment]]=3,1,0)</f>
        <v>0</v>
      </c>
      <c r="AK969">
        <f>IF(Table13[[#This Row],[method_payment]]=5,1,0)</f>
        <v>0</v>
      </c>
      <c r="AL969">
        <f>IF(Table13[[#This Row],[method_payment]]=6,1,0)</f>
        <v>0</v>
      </c>
      <c r="AM969" t="s">
        <v>15</v>
      </c>
      <c r="AN969" t="s">
        <v>16</v>
      </c>
      <c r="AO969">
        <v>2</v>
      </c>
      <c r="AP969" s="2">
        <v>514.33000000000004</v>
      </c>
      <c r="AQ969" s="3">
        <f>IF(AND(Table13[[#This Row],[Average_amount_spent_per_visit_last_3_months]]&gt;=1,Table13[[#This Row],[Average_amount_spent_per_visit_last_3_months]]&lt;=999),1,0)</f>
        <v>1</v>
      </c>
      <c r="AR969" s="3">
        <f>IF(AND(Table13[[#This Row],[Average_amount_spent_per_visit_last_3_months]]&gt;=1000,Table13[[#This Row],[Average_amount_spent_per_visit_last_3_months]]&lt;=6700),1,0)</f>
        <v>0</v>
      </c>
      <c r="AS969">
        <v>2</v>
      </c>
      <c r="AT969">
        <v>34</v>
      </c>
      <c r="AU969">
        <f>IF(AND(Table13[[#This Row],[Age]]&gt;=18,Table13[[#This Row],[Age]]&lt;=25),1,0)</f>
        <v>0</v>
      </c>
      <c r="AV969">
        <f>IF(AND(Table13[[#This Row],[Age]]&gt;=26,Table13[[#This Row],[Age]]&lt;=35),1,0)</f>
        <v>1</v>
      </c>
      <c r="AW969">
        <f>IF(AND(Table13[[#This Row],[Age]]&gt;=36,Table13[[#This Row],[Age]]&lt;=45),1,0)</f>
        <v>0</v>
      </c>
      <c r="AX969">
        <f>IF(AND(Table13[[#This Row],[Age]]&gt;=46,Table13[[#This Row],[Age]]&lt;=55),1,0)</f>
        <v>0</v>
      </c>
      <c r="AY969">
        <f>IF(AND(Table13[[#This Row],[Age]]&gt;=56,Table13[[#This Row],[Age]]&lt;=67),1,0)</f>
        <v>0</v>
      </c>
      <c r="AZ969" t="s">
        <v>25</v>
      </c>
      <c r="BA969">
        <f>IF(Table13[[#This Row],[Marital Status]]="Married",1,0)</f>
        <v>1</v>
      </c>
      <c r="BB969">
        <f>IF(Table13[[#This Row],[Marital Status]]="Single",1,0)</f>
        <v>0</v>
      </c>
      <c r="BC969" t="s">
        <v>27</v>
      </c>
      <c r="BD969">
        <f>IF(Table13[[#This Row],[gender]]="Male",1,0)</f>
        <v>1</v>
      </c>
      <c r="BE969">
        <f>IF(Table13[[#This Row],[gender]]="Female",1,0)</f>
        <v>0</v>
      </c>
      <c r="BF969" t="s">
        <v>19</v>
      </c>
      <c r="BG969">
        <f>IF(Table13[[#This Row],[Highest level of Education]]="Did not attend school",1,0)</f>
        <v>0</v>
      </c>
      <c r="BH969">
        <f>IF(Table13[[#This Row],[Highest level of Education]]="K12 completed",1,0)</f>
        <v>0</v>
      </c>
      <c r="BI969">
        <f>IF(Table13[[#This Row],[Highest level of Education]]="High School Completed",1,0)</f>
        <v>0</v>
      </c>
      <c r="BJ969">
        <f>IF(Table13[[#This Row],[Highest level of Education]]="Technical Diploma/Partially completed College",1,0)</f>
        <v>0</v>
      </c>
      <c r="BK969">
        <f>IF(Table13[[#This Row],[Highest level of Education]]="University/College Degree",1,0)</f>
        <v>1</v>
      </c>
      <c r="BL969">
        <f>IF(Table13[[#This Row],[Highest level of Education]]="Post-graduate education",1,0)</f>
        <v>0</v>
      </c>
      <c r="BM969">
        <v>4</v>
      </c>
      <c r="BN969">
        <v>1</v>
      </c>
      <c r="BO969">
        <v>5</v>
      </c>
      <c r="BP969">
        <f>IF(Table13[[#This Row],[Monthly_Income 1_5500 2_8000 3_11000 4_15000 5_20000 6_27000 7_35000 8_5000 9_51000 98_0]]=1,1,0)</f>
        <v>0</v>
      </c>
      <c r="BQ969">
        <f>IF(Table13[[#This Row],[Monthly_Income 1_5500 2_8000 3_11000 4_15000 5_20000 6_27000 7_35000 8_5000 9_51000 98_0]]=2,1,0)</f>
        <v>0</v>
      </c>
      <c r="BR969">
        <f>IF(Table13[[#This Row],[Monthly_Income 1_5500 2_8000 3_11000 4_15000 5_20000 6_27000 7_35000 8_5000 9_51000 98_0]]=3,1,0)</f>
        <v>0</v>
      </c>
      <c r="BS969">
        <f>IF(Table13[[#This Row],[Monthly_Income 1_5500 2_8000 3_11000 4_15000 5_20000 6_27000 7_35000 8_5000 9_51000 98_0]]=4,1,0)</f>
        <v>0</v>
      </c>
      <c r="BT969">
        <f>IF(Table13[[#This Row],[Monthly_Income 1_5500 2_8000 3_11000 4_15000 5_20000 6_27000 7_35000 8_5000 9_51000 98_0]]=5,1,0)</f>
        <v>1</v>
      </c>
      <c r="BU969">
        <f>IF(Table13[[#This Row],[Monthly_Income 1_5500 2_8000 3_11000 4_15000 5_20000 6_27000 7_35000 8_5000 9_51000 98_0]]=6,1,0)</f>
        <v>0</v>
      </c>
      <c r="BV969">
        <f>IF(Table13[[#This Row],[Monthly_Income 1_5500 2_8000 3_11000 4_15000 5_20000 6_27000 7_35000 8_5000 9_51000 98_0]]=7,1,0)</f>
        <v>0</v>
      </c>
      <c r="BW969">
        <f>IF(Table13[[#This Row],[Monthly_Income 1_5500 2_8000 3_11000 4_15000 5_20000 6_27000 7_35000 8_5000 9_51000 98_0]]=8,1,0)</f>
        <v>0</v>
      </c>
      <c r="BX969">
        <f>IF(Table13[[#This Row],[Monthly_Income 1_5500 2_8000 3_11000 4_15000 5_20000 6_27000 7_35000 8_5000 9_51000 98_0]]=9,1,0)</f>
        <v>0</v>
      </c>
      <c r="BY969">
        <f>IF(Table13[[#This Row],[Monthly_Income 1_5500 2_8000 3_11000 4_15000 5_20000 6_27000 7_35000 8_5000 9_51000 98_0]]=98,1,0)</f>
        <v>0</v>
      </c>
      <c r="BZ969">
        <v>7</v>
      </c>
      <c r="CA969">
        <f>IF(Table13[[#This Row],[Monthly_Household_Income]]=1,1,0)</f>
        <v>0</v>
      </c>
      <c r="CB969">
        <f>IF(Table13[[#This Row],[Monthly_Household_Income]]=2,1,0)</f>
        <v>0</v>
      </c>
      <c r="CC969">
        <f>IF(Table13[[#This Row],[Monthly_Household_Income]]=3,1,0)</f>
        <v>0</v>
      </c>
      <c r="CD969">
        <f>IF(Table13[[#This Row],[Monthly_Household_Income]]=4,1,0)</f>
        <v>0</v>
      </c>
      <c r="CE969">
        <f>IF(Table13[[#This Row],[Monthly_Household_Income]]=5,1,0)</f>
        <v>0</v>
      </c>
      <c r="CF969">
        <f>IF(Table13[[#This Row],[Monthly_Household_Income]]=6,1,0)</f>
        <v>0</v>
      </c>
      <c r="CG969">
        <f>IF(Table13[[#This Row],[Monthly_Household_Income]]=7,1,0)</f>
        <v>1</v>
      </c>
      <c r="CH969">
        <f>IF(Table13[[#This Row],[Monthly_Household_Income]]=8,1,0)</f>
        <v>0</v>
      </c>
      <c r="CI969">
        <f>IF(Table13[[#This Row],[Monthly_Household_Income]]=9,1,0)</f>
        <v>0</v>
      </c>
      <c r="CJ969">
        <f>IF(Table13[[#This Row],[Monthly_Household_Income]]=98,1,0)</f>
        <v>0</v>
      </c>
    </row>
    <row r="970" spans="1:88">
      <c r="A970">
        <v>3495</v>
      </c>
      <c r="B970" s="1">
        <v>42974</v>
      </c>
      <c r="C970" t="s">
        <v>32</v>
      </c>
      <c r="D970">
        <v>8</v>
      </c>
      <c r="E970">
        <v>8</v>
      </c>
      <c r="F970">
        <v>6</v>
      </c>
      <c r="G970">
        <v>7</v>
      </c>
      <c r="H970">
        <v>8</v>
      </c>
      <c r="I970">
        <v>7</v>
      </c>
      <c r="J970" t="s">
        <v>15</v>
      </c>
      <c r="K970">
        <v>8</v>
      </c>
      <c r="L970">
        <v>7</v>
      </c>
      <c r="M970">
        <v>8</v>
      </c>
      <c r="N970">
        <v>6</v>
      </c>
      <c r="O970">
        <v>7</v>
      </c>
      <c r="P970">
        <v>6</v>
      </c>
      <c r="Q970">
        <v>8</v>
      </c>
      <c r="R970">
        <v>7</v>
      </c>
      <c r="S970">
        <v>6</v>
      </c>
      <c r="T970">
        <v>8</v>
      </c>
      <c r="U970">
        <v>6</v>
      </c>
      <c r="V970">
        <v>7</v>
      </c>
      <c r="W970">
        <v>7</v>
      </c>
      <c r="X970">
        <v>6</v>
      </c>
      <c r="Y970">
        <v>8</v>
      </c>
      <c r="Z970">
        <v>7</v>
      </c>
      <c r="AA970">
        <v>7</v>
      </c>
      <c r="AB970">
        <v>6</v>
      </c>
      <c r="AC970">
        <v>2</v>
      </c>
      <c r="AD970">
        <f>IF(Table13[[#This Row],[payment]]=1,1,0)</f>
        <v>0</v>
      </c>
      <c r="AE970">
        <f>IF(Table13[[#This Row],[payment]]=2,1,0)</f>
        <v>1</v>
      </c>
      <c r="AF970">
        <f>IF(Table13[[#This Row],[payment]]=3,1,0)</f>
        <v>0</v>
      </c>
      <c r="AG970">
        <v>2</v>
      </c>
      <c r="AH970">
        <f>IF(Table13[[#This Row],[method_payment]]=1,1,0)</f>
        <v>0</v>
      </c>
      <c r="AI970">
        <f>IF(Table13[[#This Row],[method_payment]]=2,1,0)</f>
        <v>1</v>
      </c>
      <c r="AJ970">
        <f>IF(Table13[[#This Row],[method_payment]]=3,1,0)</f>
        <v>0</v>
      </c>
      <c r="AK970">
        <f>IF(Table13[[#This Row],[method_payment]]=5,1,0)</f>
        <v>0</v>
      </c>
      <c r="AL970">
        <f>IF(Table13[[#This Row],[method_payment]]=6,1,0)</f>
        <v>0</v>
      </c>
      <c r="AM970" t="s">
        <v>16</v>
      </c>
      <c r="AN970" t="s">
        <v>16</v>
      </c>
      <c r="AO970">
        <v>1</v>
      </c>
      <c r="AP970" s="2">
        <v>1045.24</v>
      </c>
      <c r="AQ970" s="3">
        <f>IF(AND(Table13[[#This Row],[Average_amount_spent_per_visit_last_3_months]]&gt;=1,Table13[[#This Row],[Average_amount_spent_per_visit_last_3_months]]&lt;=999),1,0)</f>
        <v>0</v>
      </c>
      <c r="AR970" s="3">
        <f>IF(AND(Table13[[#This Row],[Average_amount_spent_per_visit_last_3_months]]&gt;=1000,Table13[[#This Row],[Average_amount_spent_per_visit_last_3_months]]&lt;=6700),1,0)</f>
        <v>1</v>
      </c>
      <c r="AS970">
        <v>3</v>
      </c>
      <c r="AT970">
        <v>30</v>
      </c>
      <c r="AU970">
        <f>IF(AND(Table13[[#This Row],[Age]]&gt;=18,Table13[[#This Row],[Age]]&lt;=25),1,0)</f>
        <v>0</v>
      </c>
      <c r="AV970">
        <f>IF(AND(Table13[[#This Row],[Age]]&gt;=26,Table13[[#This Row],[Age]]&lt;=35),1,0)</f>
        <v>1</v>
      </c>
      <c r="AW970">
        <f>IF(AND(Table13[[#This Row],[Age]]&gt;=36,Table13[[#This Row],[Age]]&lt;=45),1,0)</f>
        <v>0</v>
      </c>
      <c r="AX970">
        <f>IF(AND(Table13[[#This Row],[Age]]&gt;=46,Table13[[#This Row],[Age]]&lt;=55),1,0)</f>
        <v>0</v>
      </c>
      <c r="AY970">
        <f>IF(AND(Table13[[#This Row],[Age]]&gt;=56,Table13[[#This Row],[Age]]&lt;=67),1,0)</f>
        <v>0</v>
      </c>
      <c r="AZ970" t="s">
        <v>25</v>
      </c>
      <c r="BA970">
        <f>IF(Table13[[#This Row],[Marital Status]]="Married",1,0)</f>
        <v>1</v>
      </c>
      <c r="BB970">
        <f>IF(Table13[[#This Row],[Marital Status]]="Single",1,0)</f>
        <v>0</v>
      </c>
      <c r="BC970" t="s">
        <v>28</v>
      </c>
      <c r="BD970">
        <f>IF(Table13[[#This Row],[gender]]="Male",1,0)</f>
        <v>0</v>
      </c>
      <c r="BE970">
        <f>IF(Table13[[#This Row],[gender]]="Female",1,0)</f>
        <v>1</v>
      </c>
      <c r="BF970" t="s">
        <v>20</v>
      </c>
      <c r="BG970">
        <f>IF(Table13[[#This Row],[Highest level of Education]]="Did not attend school",1,0)</f>
        <v>0</v>
      </c>
      <c r="BH970">
        <f>IF(Table13[[#This Row],[Highest level of Education]]="K12 completed",1,0)</f>
        <v>0</v>
      </c>
      <c r="BI970">
        <f>IF(Table13[[#This Row],[Highest level of Education]]="High School Completed",1,0)</f>
        <v>1</v>
      </c>
      <c r="BJ970">
        <f>IF(Table13[[#This Row],[Highest level of Education]]="Technical Diploma/Partially completed College",1,0)</f>
        <v>0</v>
      </c>
      <c r="BK970">
        <f>IF(Table13[[#This Row],[Highest level of Education]]="University/College Degree",1,0)</f>
        <v>0</v>
      </c>
      <c r="BL970">
        <f>IF(Table13[[#This Row],[Highest level of Education]]="Post-graduate education",1,0)</f>
        <v>0</v>
      </c>
      <c r="BM970">
        <v>1</v>
      </c>
      <c r="BN970">
        <v>1</v>
      </c>
      <c r="BO970">
        <v>2</v>
      </c>
      <c r="BP970">
        <f>IF(Table13[[#This Row],[Monthly_Income 1_5500 2_8000 3_11000 4_15000 5_20000 6_27000 7_35000 8_5000 9_51000 98_0]]=1,1,0)</f>
        <v>0</v>
      </c>
      <c r="BQ970">
        <f>IF(Table13[[#This Row],[Monthly_Income 1_5500 2_8000 3_11000 4_15000 5_20000 6_27000 7_35000 8_5000 9_51000 98_0]]=2,1,0)</f>
        <v>1</v>
      </c>
      <c r="BR970">
        <f>IF(Table13[[#This Row],[Monthly_Income 1_5500 2_8000 3_11000 4_15000 5_20000 6_27000 7_35000 8_5000 9_51000 98_0]]=3,1,0)</f>
        <v>0</v>
      </c>
      <c r="BS970">
        <f>IF(Table13[[#This Row],[Monthly_Income 1_5500 2_8000 3_11000 4_15000 5_20000 6_27000 7_35000 8_5000 9_51000 98_0]]=4,1,0)</f>
        <v>0</v>
      </c>
      <c r="BT970">
        <f>IF(Table13[[#This Row],[Monthly_Income 1_5500 2_8000 3_11000 4_15000 5_20000 6_27000 7_35000 8_5000 9_51000 98_0]]=5,1,0)</f>
        <v>0</v>
      </c>
      <c r="BU970">
        <f>IF(Table13[[#This Row],[Monthly_Income 1_5500 2_8000 3_11000 4_15000 5_20000 6_27000 7_35000 8_5000 9_51000 98_0]]=6,1,0)</f>
        <v>0</v>
      </c>
      <c r="BV970">
        <f>IF(Table13[[#This Row],[Monthly_Income 1_5500 2_8000 3_11000 4_15000 5_20000 6_27000 7_35000 8_5000 9_51000 98_0]]=7,1,0)</f>
        <v>0</v>
      </c>
      <c r="BW970">
        <f>IF(Table13[[#This Row],[Monthly_Income 1_5500 2_8000 3_11000 4_15000 5_20000 6_27000 7_35000 8_5000 9_51000 98_0]]=8,1,0)</f>
        <v>0</v>
      </c>
      <c r="BX970">
        <f>IF(Table13[[#This Row],[Monthly_Income 1_5500 2_8000 3_11000 4_15000 5_20000 6_27000 7_35000 8_5000 9_51000 98_0]]=9,1,0)</f>
        <v>0</v>
      </c>
      <c r="BY970">
        <f>IF(Table13[[#This Row],[Monthly_Income 1_5500 2_8000 3_11000 4_15000 5_20000 6_27000 7_35000 8_5000 9_51000 98_0]]=98,1,0)</f>
        <v>0</v>
      </c>
      <c r="BZ970">
        <v>4</v>
      </c>
      <c r="CA970">
        <f>IF(Table13[[#This Row],[Monthly_Household_Income]]=1,1,0)</f>
        <v>0</v>
      </c>
      <c r="CB970">
        <f>IF(Table13[[#This Row],[Monthly_Household_Income]]=2,1,0)</f>
        <v>0</v>
      </c>
      <c r="CC970">
        <f>IF(Table13[[#This Row],[Monthly_Household_Income]]=3,1,0)</f>
        <v>0</v>
      </c>
      <c r="CD970">
        <f>IF(Table13[[#This Row],[Monthly_Household_Income]]=4,1,0)</f>
        <v>1</v>
      </c>
      <c r="CE970">
        <f>IF(Table13[[#This Row],[Monthly_Household_Income]]=5,1,0)</f>
        <v>0</v>
      </c>
      <c r="CF970">
        <f>IF(Table13[[#This Row],[Monthly_Household_Income]]=6,1,0)</f>
        <v>0</v>
      </c>
      <c r="CG970">
        <f>IF(Table13[[#This Row],[Monthly_Household_Income]]=7,1,0)</f>
        <v>0</v>
      </c>
      <c r="CH970">
        <f>IF(Table13[[#This Row],[Monthly_Household_Income]]=8,1,0)</f>
        <v>0</v>
      </c>
      <c r="CI970">
        <f>IF(Table13[[#This Row],[Monthly_Household_Income]]=9,1,0)</f>
        <v>0</v>
      </c>
      <c r="CJ970">
        <f>IF(Table13[[#This Row],[Monthly_Household_Income]]=98,1,0)</f>
        <v>0</v>
      </c>
    </row>
    <row r="971" spans="1:88">
      <c r="A971">
        <v>3498</v>
      </c>
      <c r="B971" s="1">
        <v>43008</v>
      </c>
      <c r="C971" t="s">
        <v>39</v>
      </c>
      <c r="D971">
        <v>9</v>
      </c>
      <c r="E971">
        <v>10</v>
      </c>
      <c r="F971">
        <v>10</v>
      </c>
      <c r="G971">
        <v>9</v>
      </c>
      <c r="H971">
        <v>9</v>
      </c>
      <c r="I971">
        <v>10</v>
      </c>
      <c r="J971" t="s">
        <v>15</v>
      </c>
      <c r="K971">
        <v>9</v>
      </c>
      <c r="L971">
        <v>10</v>
      </c>
      <c r="M971">
        <v>9</v>
      </c>
      <c r="N971">
        <v>10</v>
      </c>
      <c r="O971">
        <v>9</v>
      </c>
      <c r="P971">
        <v>10</v>
      </c>
      <c r="Q971">
        <v>10</v>
      </c>
      <c r="R971">
        <v>9</v>
      </c>
      <c r="S971">
        <v>9</v>
      </c>
      <c r="T971">
        <v>9</v>
      </c>
      <c r="U971">
        <v>10</v>
      </c>
      <c r="V971">
        <v>10</v>
      </c>
      <c r="W971">
        <v>9</v>
      </c>
      <c r="X971">
        <v>9</v>
      </c>
      <c r="Y971">
        <v>10</v>
      </c>
      <c r="Z971">
        <v>9</v>
      </c>
      <c r="AA971">
        <v>10</v>
      </c>
      <c r="AB971">
        <v>9</v>
      </c>
      <c r="AC971">
        <v>2</v>
      </c>
      <c r="AD971">
        <f>IF(Table13[[#This Row],[payment]]=1,1,0)</f>
        <v>0</v>
      </c>
      <c r="AE971">
        <f>IF(Table13[[#This Row],[payment]]=2,1,0)</f>
        <v>1</v>
      </c>
      <c r="AF971">
        <f>IF(Table13[[#This Row],[payment]]=3,1,0)</f>
        <v>0</v>
      </c>
      <c r="AG971">
        <v>5</v>
      </c>
      <c r="AH971">
        <f>IF(Table13[[#This Row],[method_payment]]=1,1,0)</f>
        <v>0</v>
      </c>
      <c r="AI971">
        <f>IF(Table13[[#This Row],[method_payment]]=2,1,0)</f>
        <v>0</v>
      </c>
      <c r="AJ971">
        <f>IF(Table13[[#This Row],[method_payment]]=3,1,0)</f>
        <v>0</v>
      </c>
      <c r="AK971">
        <f>IF(Table13[[#This Row],[method_payment]]=5,1,0)</f>
        <v>1</v>
      </c>
      <c r="AL971">
        <f>IF(Table13[[#This Row],[method_payment]]=6,1,0)</f>
        <v>0</v>
      </c>
      <c r="AM971" t="s">
        <v>16</v>
      </c>
      <c r="AN971" t="s">
        <v>15</v>
      </c>
      <c r="AO971">
        <v>1</v>
      </c>
      <c r="AP971" s="2">
        <v>201.73</v>
      </c>
      <c r="AQ971" s="3">
        <f>IF(AND(Table13[[#This Row],[Average_amount_spent_per_visit_last_3_months]]&gt;=1,Table13[[#This Row],[Average_amount_spent_per_visit_last_3_months]]&lt;=999),1,0)</f>
        <v>1</v>
      </c>
      <c r="AR971" s="3">
        <f>IF(AND(Table13[[#This Row],[Average_amount_spent_per_visit_last_3_months]]&gt;=1000,Table13[[#This Row],[Average_amount_spent_per_visit_last_3_months]]&lt;=6700),1,0)</f>
        <v>0</v>
      </c>
      <c r="AS971">
        <v>3</v>
      </c>
      <c r="AT971">
        <v>22</v>
      </c>
      <c r="AU971">
        <f>IF(AND(Table13[[#This Row],[Age]]&gt;=18,Table13[[#This Row],[Age]]&lt;=25),1,0)</f>
        <v>1</v>
      </c>
      <c r="AV971">
        <f>IF(AND(Table13[[#This Row],[Age]]&gt;=26,Table13[[#This Row],[Age]]&lt;=35),1,0)</f>
        <v>0</v>
      </c>
      <c r="AW971">
        <f>IF(AND(Table13[[#This Row],[Age]]&gt;=36,Table13[[#This Row],[Age]]&lt;=45),1,0)</f>
        <v>0</v>
      </c>
      <c r="AX971">
        <f>IF(AND(Table13[[#This Row],[Age]]&gt;=46,Table13[[#This Row],[Age]]&lt;=55),1,0)</f>
        <v>0</v>
      </c>
      <c r="AY971">
        <f>IF(AND(Table13[[#This Row],[Age]]&gt;=56,Table13[[#This Row],[Age]]&lt;=67),1,0)</f>
        <v>0</v>
      </c>
      <c r="AZ971" t="s">
        <v>24</v>
      </c>
      <c r="BA971">
        <f>IF(Table13[[#This Row],[Marital Status]]="Married",1,0)</f>
        <v>0</v>
      </c>
      <c r="BB971">
        <f>IF(Table13[[#This Row],[Marital Status]]="Single",1,0)</f>
        <v>1</v>
      </c>
      <c r="BC971" t="s">
        <v>27</v>
      </c>
      <c r="BD971">
        <f>IF(Table13[[#This Row],[gender]]="Male",1,0)</f>
        <v>1</v>
      </c>
      <c r="BE971">
        <f>IF(Table13[[#This Row],[gender]]="Female",1,0)</f>
        <v>0</v>
      </c>
      <c r="BF971" t="s">
        <v>23</v>
      </c>
      <c r="BG971">
        <f>IF(Table13[[#This Row],[Highest level of Education]]="Did not attend school",1,0)</f>
        <v>0</v>
      </c>
      <c r="BH971">
        <f>IF(Table13[[#This Row],[Highest level of Education]]="K12 completed",1,0)</f>
        <v>0</v>
      </c>
      <c r="BI971">
        <f>IF(Table13[[#This Row],[Highest level of Education]]="High School Completed",1,0)</f>
        <v>0</v>
      </c>
      <c r="BJ971">
        <f>IF(Table13[[#This Row],[Highest level of Education]]="Technical Diploma/Partially completed College",1,0)</f>
        <v>1</v>
      </c>
      <c r="BK971">
        <f>IF(Table13[[#This Row],[Highest level of Education]]="University/College Degree",1,0)</f>
        <v>0</v>
      </c>
      <c r="BL971">
        <f>IF(Table13[[#This Row],[Highest level of Education]]="Post-graduate education",1,0)</f>
        <v>0</v>
      </c>
      <c r="BM971">
        <v>0</v>
      </c>
      <c r="BN971">
        <v>1</v>
      </c>
      <c r="BO971">
        <v>2</v>
      </c>
      <c r="BP971">
        <f>IF(Table13[[#This Row],[Monthly_Income 1_5500 2_8000 3_11000 4_15000 5_20000 6_27000 7_35000 8_5000 9_51000 98_0]]=1,1,0)</f>
        <v>0</v>
      </c>
      <c r="BQ971">
        <f>IF(Table13[[#This Row],[Monthly_Income 1_5500 2_8000 3_11000 4_15000 5_20000 6_27000 7_35000 8_5000 9_51000 98_0]]=2,1,0)</f>
        <v>1</v>
      </c>
      <c r="BR971">
        <f>IF(Table13[[#This Row],[Monthly_Income 1_5500 2_8000 3_11000 4_15000 5_20000 6_27000 7_35000 8_5000 9_51000 98_0]]=3,1,0)</f>
        <v>0</v>
      </c>
      <c r="BS971">
        <f>IF(Table13[[#This Row],[Monthly_Income 1_5500 2_8000 3_11000 4_15000 5_20000 6_27000 7_35000 8_5000 9_51000 98_0]]=4,1,0)</f>
        <v>0</v>
      </c>
      <c r="BT971">
        <f>IF(Table13[[#This Row],[Monthly_Income 1_5500 2_8000 3_11000 4_15000 5_20000 6_27000 7_35000 8_5000 9_51000 98_0]]=5,1,0)</f>
        <v>0</v>
      </c>
      <c r="BU971">
        <f>IF(Table13[[#This Row],[Monthly_Income 1_5500 2_8000 3_11000 4_15000 5_20000 6_27000 7_35000 8_5000 9_51000 98_0]]=6,1,0)</f>
        <v>0</v>
      </c>
      <c r="BV971">
        <f>IF(Table13[[#This Row],[Monthly_Income 1_5500 2_8000 3_11000 4_15000 5_20000 6_27000 7_35000 8_5000 9_51000 98_0]]=7,1,0)</f>
        <v>0</v>
      </c>
      <c r="BW971">
        <f>IF(Table13[[#This Row],[Monthly_Income 1_5500 2_8000 3_11000 4_15000 5_20000 6_27000 7_35000 8_5000 9_51000 98_0]]=8,1,0)</f>
        <v>0</v>
      </c>
      <c r="BX971">
        <f>IF(Table13[[#This Row],[Monthly_Income 1_5500 2_8000 3_11000 4_15000 5_20000 6_27000 7_35000 8_5000 9_51000 98_0]]=9,1,0)</f>
        <v>0</v>
      </c>
      <c r="BY971">
        <f>IF(Table13[[#This Row],[Monthly_Income 1_5500 2_8000 3_11000 4_15000 5_20000 6_27000 7_35000 8_5000 9_51000 98_0]]=98,1,0)</f>
        <v>0</v>
      </c>
      <c r="BZ971">
        <v>5</v>
      </c>
      <c r="CA971">
        <f>IF(Table13[[#This Row],[Monthly_Household_Income]]=1,1,0)</f>
        <v>0</v>
      </c>
      <c r="CB971">
        <f>IF(Table13[[#This Row],[Monthly_Household_Income]]=2,1,0)</f>
        <v>0</v>
      </c>
      <c r="CC971">
        <f>IF(Table13[[#This Row],[Monthly_Household_Income]]=3,1,0)</f>
        <v>0</v>
      </c>
      <c r="CD971">
        <f>IF(Table13[[#This Row],[Monthly_Household_Income]]=4,1,0)</f>
        <v>0</v>
      </c>
      <c r="CE971">
        <f>IF(Table13[[#This Row],[Monthly_Household_Income]]=5,1,0)</f>
        <v>1</v>
      </c>
      <c r="CF971">
        <f>IF(Table13[[#This Row],[Monthly_Household_Income]]=6,1,0)</f>
        <v>0</v>
      </c>
      <c r="CG971">
        <f>IF(Table13[[#This Row],[Monthly_Household_Income]]=7,1,0)</f>
        <v>0</v>
      </c>
      <c r="CH971">
        <f>IF(Table13[[#This Row],[Monthly_Household_Income]]=8,1,0)</f>
        <v>0</v>
      </c>
      <c r="CI971">
        <f>IF(Table13[[#This Row],[Monthly_Household_Income]]=9,1,0)</f>
        <v>0</v>
      </c>
      <c r="CJ971">
        <f>IF(Table13[[#This Row],[Monthly_Household_Income]]=98,1,0)</f>
        <v>0</v>
      </c>
    </row>
    <row r="972" spans="1:88">
      <c r="A972">
        <v>3503</v>
      </c>
      <c r="B972" s="1">
        <v>43222</v>
      </c>
      <c r="C972" t="s">
        <v>31</v>
      </c>
      <c r="D972">
        <v>9</v>
      </c>
      <c r="E972">
        <v>9</v>
      </c>
      <c r="F972">
        <v>8</v>
      </c>
      <c r="G972">
        <v>8</v>
      </c>
      <c r="H972">
        <v>7</v>
      </c>
      <c r="I972">
        <v>8</v>
      </c>
      <c r="J972" t="s">
        <v>16</v>
      </c>
      <c r="K972">
        <v>7</v>
      </c>
      <c r="L972">
        <v>8</v>
      </c>
      <c r="M972">
        <v>7</v>
      </c>
      <c r="N972">
        <v>9</v>
      </c>
      <c r="O972">
        <v>9</v>
      </c>
      <c r="P972">
        <v>8</v>
      </c>
      <c r="Q972">
        <v>9</v>
      </c>
      <c r="R972">
        <v>7</v>
      </c>
      <c r="S972">
        <v>8</v>
      </c>
      <c r="T972">
        <v>7</v>
      </c>
      <c r="U972">
        <v>7</v>
      </c>
      <c r="V972">
        <v>9</v>
      </c>
      <c r="W972">
        <v>9</v>
      </c>
      <c r="X972">
        <v>8</v>
      </c>
      <c r="Y972">
        <v>8</v>
      </c>
      <c r="Z972">
        <v>9</v>
      </c>
      <c r="AA972">
        <v>7</v>
      </c>
      <c r="AB972">
        <v>8</v>
      </c>
      <c r="AC972">
        <v>1</v>
      </c>
      <c r="AD972">
        <f>IF(Table13[[#This Row],[payment]]=1,1,0)</f>
        <v>1</v>
      </c>
      <c r="AE972">
        <f>IF(Table13[[#This Row],[payment]]=2,1,0)</f>
        <v>0</v>
      </c>
      <c r="AF972">
        <f>IF(Table13[[#This Row],[payment]]=3,1,0)</f>
        <v>0</v>
      </c>
      <c r="AG972">
        <v>5</v>
      </c>
      <c r="AH972">
        <f>IF(Table13[[#This Row],[method_payment]]=1,1,0)</f>
        <v>0</v>
      </c>
      <c r="AI972">
        <f>IF(Table13[[#This Row],[method_payment]]=2,1,0)</f>
        <v>0</v>
      </c>
      <c r="AJ972">
        <f>IF(Table13[[#This Row],[method_payment]]=3,1,0)</f>
        <v>0</v>
      </c>
      <c r="AK972">
        <f>IF(Table13[[#This Row],[method_payment]]=5,1,0)</f>
        <v>1</v>
      </c>
      <c r="AL972">
        <f>IF(Table13[[#This Row],[method_payment]]=6,1,0)</f>
        <v>0</v>
      </c>
      <c r="AM972" t="s">
        <v>16</v>
      </c>
      <c r="AN972" t="s">
        <v>16</v>
      </c>
      <c r="AO972">
        <v>1</v>
      </c>
      <c r="AP972" s="2">
        <v>490.22</v>
      </c>
      <c r="AQ972" s="3">
        <f>IF(AND(Table13[[#This Row],[Average_amount_spent_per_visit_last_3_months]]&gt;=1,Table13[[#This Row],[Average_amount_spent_per_visit_last_3_months]]&lt;=999),1,0)</f>
        <v>1</v>
      </c>
      <c r="AR972" s="3">
        <f>IF(AND(Table13[[#This Row],[Average_amount_spent_per_visit_last_3_months]]&gt;=1000,Table13[[#This Row],[Average_amount_spent_per_visit_last_3_months]]&lt;=6700),1,0)</f>
        <v>0</v>
      </c>
      <c r="AS972">
        <v>3</v>
      </c>
      <c r="AT972">
        <v>28</v>
      </c>
      <c r="AU972">
        <f>IF(AND(Table13[[#This Row],[Age]]&gt;=18,Table13[[#This Row],[Age]]&lt;=25),1,0)</f>
        <v>0</v>
      </c>
      <c r="AV972">
        <f>IF(AND(Table13[[#This Row],[Age]]&gt;=26,Table13[[#This Row],[Age]]&lt;=35),1,0)</f>
        <v>1</v>
      </c>
      <c r="AW972">
        <f>IF(AND(Table13[[#This Row],[Age]]&gt;=36,Table13[[#This Row],[Age]]&lt;=45),1,0)</f>
        <v>0</v>
      </c>
      <c r="AX972">
        <f>IF(AND(Table13[[#This Row],[Age]]&gt;=46,Table13[[#This Row],[Age]]&lt;=55),1,0)</f>
        <v>0</v>
      </c>
      <c r="AY972">
        <f>IF(AND(Table13[[#This Row],[Age]]&gt;=56,Table13[[#This Row],[Age]]&lt;=67),1,0)</f>
        <v>0</v>
      </c>
      <c r="AZ972" t="s">
        <v>25</v>
      </c>
      <c r="BA972">
        <f>IF(Table13[[#This Row],[Marital Status]]="Married",1,0)</f>
        <v>1</v>
      </c>
      <c r="BB972">
        <f>IF(Table13[[#This Row],[Marital Status]]="Single",1,0)</f>
        <v>0</v>
      </c>
      <c r="BC972" t="s">
        <v>27</v>
      </c>
      <c r="BD972">
        <f>IF(Table13[[#This Row],[gender]]="Male",1,0)</f>
        <v>1</v>
      </c>
      <c r="BE972">
        <f>IF(Table13[[#This Row],[gender]]="Female",1,0)</f>
        <v>0</v>
      </c>
      <c r="BF972" t="s">
        <v>19</v>
      </c>
      <c r="BG972">
        <f>IF(Table13[[#This Row],[Highest level of Education]]="Did not attend school",1,0)</f>
        <v>0</v>
      </c>
      <c r="BH972">
        <f>IF(Table13[[#This Row],[Highest level of Education]]="K12 completed",1,0)</f>
        <v>0</v>
      </c>
      <c r="BI972">
        <f>IF(Table13[[#This Row],[Highest level of Education]]="High School Completed",1,0)</f>
        <v>0</v>
      </c>
      <c r="BJ972">
        <f>IF(Table13[[#This Row],[Highest level of Education]]="Technical Diploma/Partially completed College",1,0)</f>
        <v>0</v>
      </c>
      <c r="BK972">
        <f>IF(Table13[[#This Row],[Highest level of Education]]="University/College Degree",1,0)</f>
        <v>1</v>
      </c>
      <c r="BL972">
        <f>IF(Table13[[#This Row],[Highest level of Education]]="Post-graduate education",1,0)</f>
        <v>0</v>
      </c>
      <c r="BM972">
        <v>2</v>
      </c>
      <c r="BN972">
        <v>1</v>
      </c>
      <c r="BO972">
        <v>4</v>
      </c>
      <c r="BP972">
        <f>IF(Table13[[#This Row],[Monthly_Income 1_5500 2_8000 3_11000 4_15000 5_20000 6_27000 7_35000 8_5000 9_51000 98_0]]=1,1,0)</f>
        <v>0</v>
      </c>
      <c r="BQ972">
        <f>IF(Table13[[#This Row],[Monthly_Income 1_5500 2_8000 3_11000 4_15000 5_20000 6_27000 7_35000 8_5000 9_51000 98_0]]=2,1,0)</f>
        <v>0</v>
      </c>
      <c r="BR972">
        <f>IF(Table13[[#This Row],[Monthly_Income 1_5500 2_8000 3_11000 4_15000 5_20000 6_27000 7_35000 8_5000 9_51000 98_0]]=3,1,0)</f>
        <v>0</v>
      </c>
      <c r="BS972">
        <f>IF(Table13[[#This Row],[Monthly_Income 1_5500 2_8000 3_11000 4_15000 5_20000 6_27000 7_35000 8_5000 9_51000 98_0]]=4,1,0)</f>
        <v>1</v>
      </c>
      <c r="BT972">
        <f>IF(Table13[[#This Row],[Monthly_Income 1_5500 2_8000 3_11000 4_15000 5_20000 6_27000 7_35000 8_5000 9_51000 98_0]]=5,1,0)</f>
        <v>0</v>
      </c>
      <c r="BU972">
        <f>IF(Table13[[#This Row],[Monthly_Income 1_5500 2_8000 3_11000 4_15000 5_20000 6_27000 7_35000 8_5000 9_51000 98_0]]=6,1,0)</f>
        <v>0</v>
      </c>
      <c r="BV972">
        <f>IF(Table13[[#This Row],[Monthly_Income 1_5500 2_8000 3_11000 4_15000 5_20000 6_27000 7_35000 8_5000 9_51000 98_0]]=7,1,0)</f>
        <v>0</v>
      </c>
      <c r="BW972">
        <f>IF(Table13[[#This Row],[Monthly_Income 1_5500 2_8000 3_11000 4_15000 5_20000 6_27000 7_35000 8_5000 9_51000 98_0]]=8,1,0)</f>
        <v>0</v>
      </c>
      <c r="BX972">
        <f>IF(Table13[[#This Row],[Monthly_Income 1_5500 2_8000 3_11000 4_15000 5_20000 6_27000 7_35000 8_5000 9_51000 98_0]]=9,1,0)</f>
        <v>0</v>
      </c>
      <c r="BY972">
        <f>IF(Table13[[#This Row],[Monthly_Income 1_5500 2_8000 3_11000 4_15000 5_20000 6_27000 7_35000 8_5000 9_51000 98_0]]=98,1,0)</f>
        <v>0</v>
      </c>
      <c r="BZ972">
        <v>5</v>
      </c>
      <c r="CA972">
        <f>IF(Table13[[#This Row],[Monthly_Household_Income]]=1,1,0)</f>
        <v>0</v>
      </c>
      <c r="CB972">
        <f>IF(Table13[[#This Row],[Monthly_Household_Income]]=2,1,0)</f>
        <v>0</v>
      </c>
      <c r="CC972">
        <f>IF(Table13[[#This Row],[Monthly_Household_Income]]=3,1,0)</f>
        <v>0</v>
      </c>
      <c r="CD972">
        <f>IF(Table13[[#This Row],[Monthly_Household_Income]]=4,1,0)</f>
        <v>0</v>
      </c>
      <c r="CE972">
        <f>IF(Table13[[#This Row],[Monthly_Household_Income]]=5,1,0)</f>
        <v>1</v>
      </c>
      <c r="CF972">
        <f>IF(Table13[[#This Row],[Monthly_Household_Income]]=6,1,0)</f>
        <v>0</v>
      </c>
      <c r="CG972">
        <f>IF(Table13[[#This Row],[Monthly_Household_Income]]=7,1,0)</f>
        <v>0</v>
      </c>
      <c r="CH972">
        <f>IF(Table13[[#This Row],[Monthly_Household_Income]]=8,1,0)</f>
        <v>0</v>
      </c>
      <c r="CI972">
        <f>IF(Table13[[#This Row],[Monthly_Household_Income]]=9,1,0)</f>
        <v>0</v>
      </c>
      <c r="CJ972">
        <f>IF(Table13[[#This Row],[Monthly_Household_Income]]=98,1,0)</f>
        <v>0</v>
      </c>
    </row>
    <row r="973" spans="1:88">
      <c r="A973">
        <v>3505</v>
      </c>
      <c r="B973" s="1">
        <v>43222</v>
      </c>
      <c r="C973" t="s">
        <v>31</v>
      </c>
      <c r="D973">
        <v>7</v>
      </c>
      <c r="E973">
        <v>6</v>
      </c>
      <c r="F973">
        <v>6</v>
      </c>
      <c r="G973">
        <v>7</v>
      </c>
      <c r="H973">
        <v>6</v>
      </c>
      <c r="I973">
        <v>7</v>
      </c>
      <c r="J973" t="s">
        <v>15</v>
      </c>
      <c r="K973">
        <v>7</v>
      </c>
      <c r="L973">
        <v>6</v>
      </c>
      <c r="M973">
        <v>7</v>
      </c>
      <c r="N973">
        <v>6</v>
      </c>
      <c r="O973">
        <v>6</v>
      </c>
      <c r="P973">
        <v>7</v>
      </c>
      <c r="Q973">
        <v>7</v>
      </c>
      <c r="R973">
        <v>6</v>
      </c>
      <c r="S973">
        <v>6</v>
      </c>
      <c r="T973">
        <v>7</v>
      </c>
      <c r="U973">
        <v>6</v>
      </c>
      <c r="V973">
        <v>6</v>
      </c>
      <c r="W973">
        <v>7</v>
      </c>
      <c r="X973">
        <v>7</v>
      </c>
      <c r="Y973">
        <v>6</v>
      </c>
      <c r="Z973">
        <v>7</v>
      </c>
      <c r="AA973">
        <v>6</v>
      </c>
      <c r="AB973">
        <v>7</v>
      </c>
      <c r="AC973">
        <v>1</v>
      </c>
      <c r="AD973">
        <f>IF(Table13[[#This Row],[payment]]=1,1,0)</f>
        <v>1</v>
      </c>
      <c r="AE973">
        <f>IF(Table13[[#This Row],[payment]]=2,1,0)</f>
        <v>0</v>
      </c>
      <c r="AF973">
        <f>IF(Table13[[#This Row],[payment]]=3,1,0)</f>
        <v>0</v>
      </c>
      <c r="AG973">
        <v>5</v>
      </c>
      <c r="AH973">
        <f>IF(Table13[[#This Row],[method_payment]]=1,1,0)</f>
        <v>0</v>
      </c>
      <c r="AI973">
        <f>IF(Table13[[#This Row],[method_payment]]=2,1,0)</f>
        <v>0</v>
      </c>
      <c r="AJ973">
        <f>IF(Table13[[#This Row],[method_payment]]=3,1,0)</f>
        <v>0</v>
      </c>
      <c r="AK973">
        <f>IF(Table13[[#This Row],[method_payment]]=5,1,0)</f>
        <v>1</v>
      </c>
      <c r="AL973">
        <f>IF(Table13[[#This Row],[method_payment]]=6,1,0)</f>
        <v>0</v>
      </c>
      <c r="AM973" t="s">
        <v>16</v>
      </c>
      <c r="AN973" t="s">
        <v>16</v>
      </c>
      <c r="AO973">
        <v>1</v>
      </c>
      <c r="AP973" s="2">
        <v>1175.94</v>
      </c>
      <c r="AQ973" s="3">
        <f>IF(AND(Table13[[#This Row],[Average_amount_spent_per_visit_last_3_months]]&gt;=1,Table13[[#This Row],[Average_amount_spent_per_visit_last_3_months]]&lt;=999),1,0)</f>
        <v>0</v>
      </c>
      <c r="AR973" s="3">
        <f>IF(AND(Table13[[#This Row],[Average_amount_spent_per_visit_last_3_months]]&gt;=1000,Table13[[#This Row],[Average_amount_spent_per_visit_last_3_months]]&lt;=6700),1,0)</f>
        <v>1</v>
      </c>
      <c r="AS973">
        <v>3</v>
      </c>
      <c r="AT973">
        <v>38</v>
      </c>
      <c r="AU973">
        <f>IF(AND(Table13[[#This Row],[Age]]&gt;=18,Table13[[#This Row],[Age]]&lt;=25),1,0)</f>
        <v>0</v>
      </c>
      <c r="AV973">
        <f>IF(AND(Table13[[#This Row],[Age]]&gt;=26,Table13[[#This Row],[Age]]&lt;=35),1,0)</f>
        <v>0</v>
      </c>
      <c r="AW973">
        <f>IF(AND(Table13[[#This Row],[Age]]&gt;=36,Table13[[#This Row],[Age]]&lt;=45),1,0)</f>
        <v>1</v>
      </c>
      <c r="AX973">
        <f>IF(AND(Table13[[#This Row],[Age]]&gt;=46,Table13[[#This Row],[Age]]&lt;=55),1,0)</f>
        <v>0</v>
      </c>
      <c r="AY973">
        <f>IF(AND(Table13[[#This Row],[Age]]&gt;=56,Table13[[#This Row],[Age]]&lt;=67),1,0)</f>
        <v>0</v>
      </c>
      <c r="AZ973" t="s">
        <v>25</v>
      </c>
      <c r="BA973">
        <f>IF(Table13[[#This Row],[Marital Status]]="Married",1,0)</f>
        <v>1</v>
      </c>
      <c r="BB973">
        <f>IF(Table13[[#This Row],[Marital Status]]="Single",1,0)</f>
        <v>0</v>
      </c>
      <c r="BC973" t="s">
        <v>28</v>
      </c>
      <c r="BD973">
        <f>IF(Table13[[#This Row],[gender]]="Male",1,0)</f>
        <v>0</v>
      </c>
      <c r="BE973">
        <f>IF(Table13[[#This Row],[gender]]="Female",1,0)</f>
        <v>1</v>
      </c>
      <c r="BF973" t="s">
        <v>19</v>
      </c>
      <c r="BG973">
        <f>IF(Table13[[#This Row],[Highest level of Education]]="Did not attend school",1,0)</f>
        <v>0</v>
      </c>
      <c r="BH973">
        <f>IF(Table13[[#This Row],[Highest level of Education]]="K12 completed",1,0)</f>
        <v>0</v>
      </c>
      <c r="BI973">
        <f>IF(Table13[[#This Row],[Highest level of Education]]="High School Completed",1,0)</f>
        <v>0</v>
      </c>
      <c r="BJ973">
        <f>IF(Table13[[#This Row],[Highest level of Education]]="Technical Diploma/Partially completed College",1,0)</f>
        <v>0</v>
      </c>
      <c r="BK973">
        <f>IF(Table13[[#This Row],[Highest level of Education]]="University/College Degree",1,0)</f>
        <v>1</v>
      </c>
      <c r="BL973">
        <f>IF(Table13[[#This Row],[Highest level of Education]]="Post-graduate education",1,0)</f>
        <v>0</v>
      </c>
      <c r="BM973">
        <v>3</v>
      </c>
      <c r="BN973">
        <v>1</v>
      </c>
      <c r="BO973">
        <v>4</v>
      </c>
      <c r="BP973">
        <f>IF(Table13[[#This Row],[Monthly_Income 1_5500 2_8000 3_11000 4_15000 5_20000 6_27000 7_35000 8_5000 9_51000 98_0]]=1,1,0)</f>
        <v>0</v>
      </c>
      <c r="BQ973">
        <f>IF(Table13[[#This Row],[Monthly_Income 1_5500 2_8000 3_11000 4_15000 5_20000 6_27000 7_35000 8_5000 9_51000 98_0]]=2,1,0)</f>
        <v>0</v>
      </c>
      <c r="BR973">
        <f>IF(Table13[[#This Row],[Monthly_Income 1_5500 2_8000 3_11000 4_15000 5_20000 6_27000 7_35000 8_5000 9_51000 98_0]]=3,1,0)</f>
        <v>0</v>
      </c>
      <c r="BS973">
        <f>IF(Table13[[#This Row],[Monthly_Income 1_5500 2_8000 3_11000 4_15000 5_20000 6_27000 7_35000 8_5000 9_51000 98_0]]=4,1,0)</f>
        <v>1</v>
      </c>
      <c r="BT973">
        <f>IF(Table13[[#This Row],[Monthly_Income 1_5500 2_8000 3_11000 4_15000 5_20000 6_27000 7_35000 8_5000 9_51000 98_0]]=5,1,0)</f>
        <v>0</v>
      </c>
      <c r="BU973">
        <f>IF(Table13[[#This Row],[Monthly_Income 1_5500 2_8000 3_11000 4_15000 5_20000 6_27000 7_35000 8_5000 9_51000 98_0]]=6,1,0)</f>
        <v>0</v>
      </c>
      <c r="BV973">
        <f>IF(Table13[[#This Row],[Monthly_Income 1_5500 2_8000 3_11000 4_15000 5_20000 6_27000 7_35000 8_5000 9_51000 98_0]]=7,1,0)</f>
        <v>0</v>
      </c>
      <c r="BW973">
        <f>IF(Table13[[#This Row],[Monthly_Income 1_5500 2_8000 3_11000 4_15000 5_20000 6_27000 7_35000 8_5000 9_51000 98_0]]=8,1,0)</f>
        <v>0</v>
      </c>
      <c r="BX973">
        <f>IF(Table13[[#This Row],[Monthly_Income 1_5500 2_8000 3_11000 4_15000 5_20000 6_27000 7_35000 8_5000 9_51000 98_0]]=9,1,0)</f>
        <v>0</v>
      </c>
      <c r="BY973">
        <f>IF(Table13[[#This Row],[Monthly_Income 1_5500 2_8000 3_11000 4_15000 5_20000 6_27000 7_35000 8_5000 9_51000 98_0]]=98,1,0)</f>
        <v>0</v>
      </c>
      <c r="BZ973">
        <v>5</v>
      </c>
      <c r="CA973">
        <f>IF(Table13[[#This Row],[Monthly_Household_Income]]=1,1,0)</f>
        <v>0</v>
      </c>
      <c r="CB973">
        <f>IF(Table13[[#This Row],[Monthly_Household_Income]]=2,1,0)</f>
        <v>0</v>
      </c>
      <c r="CC973">
        <f>IF(Table13[[#This Row],[Monthly_Household_Income]]=3,1,0)</f>
        <v>0</v>
      </c>
      <c r="CD973">
        <f>IF(Table13[[#This Row],[Monthly_Household_Income]]=4,1,0)</f>
        <v>0</v>
      </c>
      <c r="CE973">
        <f>IF(Table13[[#This Row],[Monthly_Household_Income]]=5,1,0)</f>
        <v>1</v>
      </c>
      <c r="CF973">
        <f>IF(Table13[[#This Row],[Monthly_Household_Income]]=6,1,0)</f>
        <v>0</v>
      </c>
      <c r="CG973">
        <f>IF(Table13[[#This Row],[Monthly_Household_Income]]=7,1,0)</f>
        <v>0</v>
      </c>
      <c r="CH973">
        <f>IF(Table13[[#This Row],[Monthly_Household_Income]]=8,1,0)</f>
        <v>0</v>
      </c>
      <c r="CI973">
        <f>IF(Table13[[#This Row],[Monthly_Household_Income]]=9,1,0)</f>
        <v>0</v>
      </c>
      <c r="CJ973">
        <f>IF(Table13[[#This Row],[Monthly_Household_Income]]=98,1,0)</f>
        <v>0</v>
      </c>
    </row>
    <row r="974" spans="1:88">
      <c r="A974">
        <v>3506</v>
      </c>
      <c r="B974" s="1">
        <v>43039</v>
      </c>
      <c r="C974" t="s">
        <v>35</v>
      </c>
      <c r="D974">
        <v>7</v>
      </c>
      <c r="E974">
        <v>9</v>
      </c>
      <c r="F974">
        <v>8</v>
      </c>
      <c r="G974">
        <v>7</v>
      </c>
      <c r="H974">
        <v>7</v>
      </c>
      <c r="I974">
        <v>7</v>
      </c>
      <c r="J974" t="s">
        <v>15</v>
      </c>
      <c r="K974">
        <v>10</v>
      </c>
      <c r="L974">
        <v>9</v>
      </c>
      <c r="M974">
        <v>10</v>
      </c>
      <c r="N974">
        <v>9</v>
      </c>
      <c r="O974">
        <v>8</v>
      </c>
      <c r="P974">
        <v>7</v>
      </c>
      <c r="Q974">
        <v>7</v>
      </c>
      <c r="R974">
        <v>6</v>
      </c>
      <c r="S974">
        <v>6</v>
      </c>
      <c r="T974">
        <v>7</v>
      </c>
      <c r="U974">
        <v>7</v>
      </c>
      <c r="V974">
        <v>6</v>
      </c>
      <c r="W974">
        <v>6</v>
      </c>
      <c r="X974">
        <v>0</v>
      </c>
      <c r="Y974">
        <v>8</v>
      </c>
      <c r="Z974">
        <v>8</v>
      </c>
      <c r="AA974">
        <v>7</v>
      </c>
      <c r="AB974">
        <v>0</v>
      </c>
      <c r="AC974">
        <v>1</v>
      </c>
      <c r="AD974">
        <f>IF(Table13[[#This Row],[payment]]=1,1,0)</f>
        <v>1</v>
      </c>
      <c r="AE974">
        <f>IF(Table13[[#This Row],[payment]]=2,1,0)</f>
        <v>0</v>
      </c>
      <c r="AF974">
        <f>IF(Table13[[#This Row],[payment]]=3,1,0)</f>
        <v>0</v>
      </c>
      <c r="AG974">
        <v>1</v>
      </c>
      <c r="AH974">
        <f>IF(Table13[[#This Row],[method_payment]]=1,1,0)</f>
        <v>1</v>
      </c>
      <c r="AI974">
        <f>IF(Table13[[#This Row],[method_payment]]=2,1,0)</f>
        <v>0</v>
      </c>
      <c r="AJ974">
        <f>IF(Table13[[#This Row],[method_payment]]=3,1,0)</f>
        <v>0</v>
      </c>
      <c r="AK974">
        <f>IF(Table13[[#This Row],[method_payment]]=5,1,0)</f>
        <v>0</v>
      </c>
      <c r="AL974">
        <f>IF(Table13[[#This Row],[method_payment]]=6,1,0)</f>
        <v>0</v>
      </c>
      <c r="AM974" t="s">
        <v>16</v>
      </c>
      <c r="AN974" t="s">
        <v>16</v>
      </c>
      <c r="AO974">
        <v>1</v>
      </c>
      <c r="AP974" s="2">
        <v>809.85</v>
      </c>
      <c r="AQ974" s="3">
        <f>IF(AND(Table13[[#This Row],[Average_amount_spent_per_visit_last_3_months]]&gt;=1,Table13[[#This Row],[Average_amount_spent_per_visit_last_3_months]]&lt;=999),1,0)</f>
        <v>1</v>
      </c>
      <c r="AR974" s="3">
        <f>IF(AND(Table13[[#This Row],[Average_amount_spent_per_visit_last_3_months]]&gt;=1000,Table13[[#This Row],[Average_amount_spent_per_visit_last_3_months]]&lt;=6700),1,0)</f>
        <v>0</v>
      </c>
      <c r="AS974">
        <v>2</v>
      </c>
      <c r="AT974">
        <v>43</v>
      </c>
      <c r="AU974">
        <f>IF(AND(Table13[[#This Row],[Age]]&gt;=18,Table13[[#This Row],[Age]]&lt;=25),1,0)</f>
        <v>0</v>
      </c>
      <c r="AV974">
        <f>IF(AND(Table13[[#This Row],[Age]]&gt;=26,Table13[[#This Row],[Age]]&lt;=35),1,0)</f>
        <v>0</v>
      </c>
      <c r="AW974">
        <f>IF(AND(Table13[[#This Row],[Age]]&gt;=36,Table13[[#This Row],[Age]]&lt;=45),1,0)</f>
        <v>1</v>
      </c>
      <c r="AX974">
        <f>IF(AND(Table13[[#This Row],[Age]]&gt;=46,Table13[[#This Row],[Age]]&lt;=55),1,0)</f>
        <v>0</v>
      </c>
      <c r="AY974">
        <f>IF(AND(Table13[[#This Row],[Age]]&gt;=56,Table13[[#This Row],[Age]]&lt;=67),1,0)</f>
        <v>0</v>
      </c>
      <c r="AZ974" t="s">
        <v>25</v>
      </c>
      <c r="BA974">
        <f>IF(Table13[[#This Row],[Marital Status]]="Married",1,0)</f>
        <v>1</v>
      </c>
      <c r="BB974">
        <f>IF(Table13[[#This Row],[Marital Status]]="Single",1,0)</f>
        <v>0</v>
      </c>
      <c r="BC974" t="s">
        <v>28</v>
      </c>
      <c r="BD974">
        <f>IF(Table13[[#This Row],[gender]]="Male",1,0)</f>
        <v>0</v>
      </c>
      <c r="BE974">
        <f>IF(Table13[[#This Row],[gender]]="Female",1,0)</f>
        <v>1</v>
      </c>
      <c r="BF974" t="s">
        <v>19</v>
      </c>
      <c r="BG974">
        <f>IF(Table13[[#This Row],[Highest level of Education]]="Did not attend school",1,0)</f>
        <v>0</v>
      </c>
      <c r="BH974">
        <f>IF(Table13[[#This Row],[Highest level of Education]]="K12 completed",1,0)</f>
        <v>0</v>
      </c>
      <c r="BI974">
        <f>IF(Table13[[#This Row],[Highest level of Education]]="High School Completed",1,0)</f>
        <v>0</v>
      </c>
      <c r="BJ974">
        <f>IF(Table13[[#This Row],[Highest level of Education]]="Technical Diploma/Partially completed College",1,0)</f>
        <v>0</v>
      </c>
      <c r="BK974">
        <f>IF(Table13[[#This Row],[Highest level of Education]]="University/College Degree",1,0)</f>
        <v>1</v>
      </c>
      <c r="BL974">
        <f>IF(Table13[[#This Row],[Highest level of Education]]="Post-graduate education",1,0)</f>
        <v>0</v>
      </c>
      <c r="BM974">
        <v>2</v>
      </c>
      <c r="BN974">
        <v>3</v>
      </c>
      <c r="BO974" t="s">
        <v>1</v>
      </c>
      <c r="BP974">
        <f>IF(Table13[[#This Row],[Monthly_Income 1_5500 2_8000 3_11000 4_15000 5_20000 6_27000 7_35000 8_5000 9_51000 98_0]]=1,1,0)</f>
        <v>0</v>
      </c>
      <c r="BQ974">
        <f>IF(Table13[[#This Row],[Monthly_Income 1_5500 2_8000 3_11000 4_15000 5_20000 6_27000 7_35000 8_5000 9_51000 98_0]]=2,1,0)</f>
        <v>0</v>
      </c>
      <c r="BR974">
        <f>IF(Table13[[#This Row],[Monthly_Income 1_5500 2_8000 3_11000 4_15000 5_20000 6_27000 7_35000 8_5000 9_51000 98_0]]=3,1,0)</f>
        <v>0</v>
      </c>
      <c r="BS974">
        <f>IF(Table13[[#This Row],[Monthly_Income 1_5500 2_8000 3_11000 4_15000 5_20000 6_27000 7_35000 8_5000 9_51000 98_0]]=4,1,0)</f>
        <v>0</v>
      </c>
      <c r="BT974">
        <f>IF(Table13[[#This Row],[Monthly_Income 1_5500 2_8000 3_11000 4_15000 5_20000 6_27000 7_35000 8_5000 9_51000 98_0]]=5,1,0)</f>
        <v>0</v>
      </c>
      <c r="BU974">
        <f>IF(Table13[[#This Row],[Monthly_Income 1_5500 2_8000 3_11000 4_15000 5_20000 6_27000 7_35000 8_5000 9_51000 98_0]]=6,1,0)</f>
        <v>0</v>
      </c>
      <c r="BV974">
        <f>IF(Table13[[#This Row],[Monthly_Income 1_5500 2_8000 3_11000 4_15000 5_20000 6_27000 7_35000 8_5000 9_51000 98_0]]=7,1,0)</f>
        <v>0</v>
      </c>
      <c r="BW974">
        <f>IF(Table13[[#This Row],[Monthly_Income 1_5500 2_8000 3_11000 4_15000 5_20000 6_27000 7_35000 8_5000 9_51000 98_0]]=8,1,0)</f>
        <v>0</v>
      </c>
      <c r="BX974">
        <f>IF(Table13[[#This Row],[Monthly_Income 1_5500 2_8000 3_11000 4_15000 5_20000 6_27000 7_35000 8_5000 9_51000 98_0]]=9,1,0)</f>
        <v>0</v>
      </c>
      <c r="BY974">
        <f>IF(Table13[[#This Row],[Monthly_Income 1_5500 2_8000 3_11000 4_15000 5_20000 6_27000 7_35000 8_5000 9_51000 98_0]]=98,1,0)</f>
        <v>0</v>
      </c>
      <c r="BZ974">
        <v>5</v>
      </c>
      <c r="CA974">
        <f>IF(Table13[[#This Row],[Monthly_Household_Income]]=1,1,0)</f>
        <v>0</v>
      </c>
      <c r="CB974">
        <f>IF(Table13[[#This Row],[Monthly_Household_Income]]=2,1,0)</f>
        <v>0</v>
      </c>
      <c r="CC974">
        <f>IF(Table13[[#This Row],[Monthly_Household_Income]]=3,1,0)</f>
        <v>0</v>
      </c>
      <c r="CD974">
        <f>IF(Table13[[#This Row],[Monthly_Household_Income]]=4,1,0)</f>
        <v>0</v>
      </c>
      <c r="CE974">
        <f>IF(Table13[[#This Row],[Monthly_Household_Income]]=5,1,0)</f>
        <v>1</v>
      </c>
      <c r="CF974">
        <f>IF(Table13[[#This Row],[Monthly_Household_Income]]=6,1,0)</f>
        <v>0</v>
      </c>
      <c r="CG974">
        <f>IF(Table13[[#This Row],[Monthly_Household_Income]]=7,1,0)</f>
        <v>0</v>
      </c>
      <c r="CH974">
        <f>IF(Table13[[#This Row],[Monthly_Household_Income]]=8,1,0)</f>
        <v>0</v>
      </c>
      <c r="CI974">
        <f>IF(Table13[[#This Row],[Monthly_Household_Income]]=9,1,0)</f>
        <v>0</v>
      </c>
      <c r="CJ974">
        <f>IF(Table13[[#This Row],[Monthly_Household_Income]]=98,1,0)</f>
        <v>0</v>
      </c>
    </row>
    <row r="975" spans="1:88">
      <c r="A975">
        <v>3511</v>
      </c>
      <c r="B975" s="1">
        <v>43005</v>
      </c>
      <c r="C975" t="s">
        <v>35</v>
      </c>
      <c r="D975">
        <v>9</v>
      </c>
      <c r="E975">
        <v>9</v>
      </c>
      <c r="F975">
        <v>7</v>
      </c>
      <c r="G975">
        <v>9</v>
      </c>
      <c r="H975">
        <v>9</v>
      </c>
      <c r="I975">
        <v>8</v>
      </c>
      <c r="J975" t="s">
        <v>15</v>
      </c>
      <c r="K975">
        <v>8</v>
      </c>
      <c r="L975">
        <v>10</v>
      </c>
      <c r="M975">
        <v>10</v>
      </c>
      <c r="N975">
        <v>10</v>
      </c>
      <c r="O975">
        <v>9</v>
      </c>
      <c r="P975">
        <v>8</v>
      </c>
      <c r="Q975">
        <v>7</v>
      </c>
      <c r="R975">
        <v>9</v>
      </c>
      <c r="S975">
        <v>9</v>
      </c>
      <c r="T975">
        <v>9</v>
      </c>
      <c r="U975">
        <v>10</v>
      </c>
      <c r="V975">
        <v>9</v>
      </c>
      <c r="W975">
        <v>9</v>
      </c>
      <c r="X975">
        <v>10</v>
      </c>
      <c r="Y975">
        <v>10</v>
      </c>
      <c r="Z975">
        <v>7</v>
      </c>
      <c r="AA975">
        <v>7</v>
      </c>
      <c r="AB975">
        <v>0</v>
      </c>
      <c r="AC975">
        <v>3</v>
      </c>
      <c r="AD975">
        <f>IF(Table13[[#This Row],[payment]]=1,1,0)</f>
        <v>0</v>
      </c>
      <c r="AE975">
        <f>IF(Table13[[#This Row],[payment]]=2,1,0)</f>
        <v>0</v>
      </c>
      <c r="AF975">
        <f>IF(Table13[[#This Row],[payment]]=3,1,0)</f>
        <v>1</v>
      </c>
      <c r="AG975">
        <v>1</v>
      </c>
      <c r="AH975">
        <f>IF(Table13[[#This Row],[method_payment]]=1,1,0)</f>
        <v>1</v>
      </c>
      <c r="AI975">
        <f>IF(Table13[[#This Row],[method_payment]]=2,1,0)</f>
        <v>0</v>
      </c>
      <c r="AJ975">
        <f>IF(Table13[[#This Row],[method_payment]]=3,1,0)</f>
        <v>0</v>
      </c>
      <c r="AK975">
        <f>IF(Table13[[#This Row],[method_payment]]=5,1,0)</f>
        <v>0</v>
      </c>
      <c r="AL975">
        <f>IF(Table13[[#This Row],[method_payment]]=6,1,0)</f>
        <v>0</v>
      </c>
      <c r="AM975" t="s">
        <v>16</v>
      </c>
      <c r="AN975" t="s">
        <v>16</v>
      </c>
      <c r="AO975">
        <v>2</v>
      </c>
      <c r="AP975" s="2">
        <v>545.24</v>
      </c>
      <c r="AQ975" s="3">
        <f>IF(AND(Table13[[#This Row],[Average_amount_spent_per_visit_last_3_months]]&gt;=1,Table13[[#This Row],[Average_amount_spent_per_visit_last_3_months]]&lt;=999),1,0)</f>
        <v>1</v>
      </c>
      <c r="AR975" s="3">
        <f>IF(AND(Table13[[#This Row],[Average_amount_spent_per_visit_last_3_months]]&gt;=1000,Table13[[#This Row],[Average_amount_spent_per_visit_last_3_months]]&lt;=6700),1,0)</f>
        <v>0</v>
      </c>
      <c r="AS975">
        <v>1</v>
      </c>
      <c r="AT975">
        <v>24</v>
      </c>
      <c r="AU975">
        <f>IF(AND(Table13[[#This Row],[Age]]&gt;=18,Table13[[#This Row],[Age]]&lt;=25),1,0)</f>
        <v>1</v>
      </c>
      <c r="AV975">
        <f>IF(AND(Table13[[#This Row],[Age]]&gt;=26,Table13[[#This Row],[Age]]&lt;=35),1,0)</f>
        <v>0</v>
      </c>
      <c r="AW975">
        <f>IF(AND(Table13[[#This Row],[Age]]&gt;=36,Table13[[#This Row],[Age]]&lt;=45),1,0)</f>
        <v>0</v>
      </c>
      <c r="AX975">
        <f>IF(AND(Table13[[#This Row],[Age]]&gt;=46,Table13[[#This Row],[Age]]&lt;=55),1,0)</f>
        <v>0</v>
      </c>
      <c r="AY975">
        <f>IF(AND(Table13[[#This Row],[Age]]&gt;=56,Table13[[#This Row],[Age]]&lt;=67),1,0)</f>
        <v>0</v>
      </c>
      <c r="AZ975" t="s">
        <v>24</v>
      </c>
      <c r="BA975">
        <f>IF(Table13[[#This Row],[Marital Status]]="Married",1,0)</f>
        <v>0</v>
      </c>
      <c r="BB975">
        <f>IF(Table13[[#This Row],[Marital Status]]="Single",1,0)</f>
        <v>1</v>
      </c>
      <c r="BC975" t="s">
        <v>27</v>
      </c>
      <c r="BD975">
        <f>IF(Table13[[#This Row],[gender]]="Male",1,0)</f>
        <v>1</v>
      </c>
      <c r="BE975">
        <f>IF(Table13[[#This Row],[gender]]="Female",1,0)</f>
        <v>0</v>
      </c>
      <c r="BF975" t="s">
        <v>23</v>
      </c>
      <c r="BG975">
        <f>IF(Table13[[#This Row],[Highest level of Education]]="Did not attend school",1,0)</f>
        <v>0</v>
      </c>
      <c r="BH975">
        <f>IF(Table13[[#This Row],[Highest level of Education]]="K12 completed",1,0)</f>
        <v>0</v>
      </c>
      <c r="BI975">
        <f>IF(Table13[[#This Row],[Highest level of Education]]="High School Completed",1,0)</f>
        <v>0</v>
      </c>
      <c r="BJ975">
        <f>IF(Table13[[#This Row],[Highest level of Education]]="Technical Diploma/Partially completed College",1,0)</f>
        <v>1</v>
      </c>
      <c r="BK975">
        <f>IF(Table13[[#This Row],[Highest level of Education]]="University/College Degree",1,0)</f>
        <v>0</v>
      </c>
      <c r="BL975">
        <f>IF(Table13[[#This Row],[Highest level of Education]]="Post-graduate education",1,0)</f>
        <v>0</v>
      </c>
      <c r="BM975">
        <v>0</v>
      </c>
      <c r="BN975">
        <v>1</v>
      </c>
      <c r="BO975">
        <v>2</v>
      </c>
      <c r="BP975">
        <f>IF(Table13[[#This Row],[Monthly_Income 1_5500 2_8000 3_11000 4_15000 5_20000 6_27000 7_35000 8_5000 9_51000 98_0]]=1,1,0)</f>
        <v>0</v>
      </c>
      <c r="BQ975">
        <f>IF(Table13[[#This Row],[Monthly_Income 1_5500 2_8000 3_11000 4_15000 5_20000 6_27000 7_35000 8_5000 9_51000 98_0]]=2,1,0)</f>
        <v>1</v>
      </c>
      <c r="BR975">
        <f>IF(Table13[[#This Row],[Monthly_Income 1_5500 2_8000 3_11000 4_15000 5_20000 6_27000 7_35000 8_5000 9_51000 98_0]]=3,1,0)</f>
        <v>0</v>
      </c>
      <c r="BS975">
        <f>IF(Table13[[#This Row],[Monthly_Income 1_5500 2_8000 3_11000 4_15000 5_20000 6_27000 7_35000 8_5000 9_51000 98_0]]=4,1,0)</f>
        <v>0</v>
      </c>
      <c r="BT975">
        <f>IF(Table13[[#This Row],[Monthly_Income 1_5500 2_8000 3_11000 4_15000 5_20000 6_27000 7_35000 8_5000 9_51000 98_0]]=5,1,0)</f>
        <v>0</v>
      </c>
      <c r="BU975">
        <f>IF(Table13[[#This Row],[Monthly_Income 1_5500 2_8000 3_11000 4_15000 5_20000 6_27000 7_35000 8_5000 9_51000 98_0]]=6,1,0)</f>
        <v>0</v>
      </c>
      <c r="BV975">
        <f>IF(Table13[[#This Row],[Monthly_Income 1_5500 2_8000 3_11000 4_15000 5_20000 6_27000 7_35000 8_5000 9_51000 98_0]]=7,1,0)</f>
        <v>0</v>
      </c>
      <c r="BW975">
        <f>IF(Table13[[#This Row],[Monthly_Income 1_5500 2_8000 3_11000 4_15000 5_20000 6_27000 7_35000 8_5000 9_51000 98_0]]=8,1,0)</f>
        <v>0</v>
      </c>
      <c r="BX975">
        <f>IF(Table13[[#This Row],[Monthly_Income 1_5500 2_8000 3_11000 4_15000 5_20000 6_27000 7_35000 8_5000 9_51000 98_0]]=9,1,0)</f>
        <v>0</v>
      </c>
      <c r="BY975">
        <f>IF(Table13[[#This Row],[Monthly_Income 1_5500 2_8000 3_11000 4_15000 5_20000 6_27000 7_35000 8_5000 9_51000 98_0]]=98,1,0)</f>
        <v>0</v>
      </c>
      <c r="BZ975">
        <v>7</v>
      </c>
      <c r="CA975">
        <f>IF(Table13[[#This Row],[Monthly_Household_Income]]=1,1,0)</f>
        <v>0</v>
      </c>
      <c r="CB975">
        <f>IF(Table13[[#This Row],[Monthly_Household_Income]]=2,1,0)</f>
        <v>0</v>
      </c>
      <c r="CC975">
        <f>IF(Table13[[#This Row],[Monthly_Household_Income]]=3,1,0)</f>
        <v>0</v>
      </c>
      <c r="CD975">
        <f>IF(Table13[[#This Row],[Monthly_Household_Income]]=4,1,0)</f>
        <v>0</v>
      </c>
      <c r="CE975">
        <f>IF(Table13[[#This Row],[Monthly_Household_Income]]=5,1,0)</f>
        <v>0</v>
      </c>
      <c r="CF975">
        <f>IF(Table13[[#This Row],[Monthly_Household_Income]]=6,1,0)</f>
        <v>0</v>
      </c>
      <c r="CG975">
        <f>IF(Table13[[#This Row],[Monthly_Household_Income]]=7,1,0)</f>
        <v>1</v>
      </c>
      <c r="CH975">
        <f>IF(Table13[[#This Row],[Monthly_Household_Income]]=8,1,0)</f>
        <v>0</v>
      </c>
      <c r="CI975">
        <f>IF(Table13[[#This Row],[Monthly_Household_Income]]=9,1,0)</f>
        <v>0</v>
      </c>
      <c r="CJ975">
        <f>IF(Table13[[#This Row],[Monthly_Household_Income]]=98,1,0)</f>
        <v>0</v>
      </c>
    </row>
    <row r="976" spans="1:88">
      <c r="A976">
        <v>3517</v>
      </c>
      <c r="B976" s="1">
        <v>43019</v>
      </c>
      <c r="C976" t="s">
        <v>2</v>
      </c>
      <c r="D976">
        <v>4</v>
      </c>
      <c r="E976">
        <v>5</v>
      </c>
      <c r="F976">
        <v>2</v>
      </c>
      <c r="G976">
        <v>5</v>
      </c>
      <c r="H976">
        <v>4</v>
      </c>
      <c r="I976">
        <v>5</v>
      </c>
      <c r="J976" t="s">
        <v>15</v>
      </c>
      <c r="K976">
        <v>8</v>
      </c>
      <c r="L976">
        <v>8</v>
      </c>
      <c r="M976">
        <v>6</v>
      </c>
      <c r="N976">
        <v>8</v>
      </c>
      <c r="O976">
        <v>7</v>
      </c>
      <c r="P976">
        <v>7</v>
      </c>
      <c r="Q976">
        <v>5</v>
      </c>
      <c r="R976">
        <v>5</v>
      </c>
      <c r="S976">
        <v>6</v>
      </c>
      <c r="T976">
        <v>7</v>
      </c>
      <c r="U976">
        <v>6</v>
      </c>
      <c r="V976">
        <v>4</v>
      </c>
      <c r="W976">
        <v>3</v>
      </c>
      <c r="X976">
        <v>2</v>
      </c>
      <c r="Y976">
        <v>3</v>
      </c>
      <c r="Z976">
        <v>3</v>
      </c>
      <c r="AA976">
        <v>4</v>
      </c>
      <c r="AB976">
        <v>4</v>
      </c>
      <c r="AC976">
        <v>2</v>
      </c>
      <c r="AD976">
        <f>IF(Table13[[#This Row],[payment]]=1,1,0)</f>
        <v>0</v>
      </c>
      <c r="AE976">
        <f>IF(Table13[[#This Row],[payment]]=2,1,0)</f>
        <v>1</v>
      </c>
      <c r="AF976">
        <f>IF(Table13[[#This Row],[payment]]=3,1,0)</f>
        <v>0</v>
      </c>
      <c r="AG976">
        <v>6</v>
      </c>
      <c r="AH976">
        <f>IF(Table13[[#This Row],[method_payment]]=1,1,0)</f>
        <v>0</v>
      </c>
      <c r="AI976">
        <f>IF(Table13[[#This Row],[method_payment]]=2,1,0)</f>
        <v>0</v>
      </c>
      <c r="AJ976">
        <f>IF(Table13[[#This Row],[method_payment]]=3,1,0)</f>
        <v>0</v>
      </c>
      <c r="AK976">
        <f>IF(Table13[[#This Row],[method_payment]]=5,1,0)</f>
        <v>0</v>
      </c>
      <c r="AL976">
        <f>IF(Table13[[#This Row],[method_payment]]=6,1,0)</f>
        <v>1</v>
      </c>
      <c r="AM976" t="s">
        <v>16</v>
      </c>
      <c r="AN976" t="s">
        <v>15</v>
      </c>
      <c r="AO976">
        <v>1</v>
      </c>
      <c r="AP976" s="2">
        <v>374.96</v>
      </c>
      <c r="AQ976" s="3">
        <f>IF(AND(Table13[[#This Row],[Average_amount_spent_per_visit_last_3_months]]&gt;=1,Table13[[#This Row],[Average_amount_spent_per_visit_last_3_months]]&lt;=999),1,0)</f>
        <v>1</v>
      </c>
      <c r="AR976" s="3">
        <f>IF(AND(Table13[[#This Row],[Average_amount_spent_per_visit_last_3_months]]&gt;=1000,Table13[[#This Row],[Average_amount_spent_per_visit_last_3_months]]&lt;=6700),1,0)</f>
        <v>0</v>
      </c>
      <c r="AS976">
        <v>1</v>
      </c>
      <c r="AT976">
        <v>46</v>
      </c>
      <c r="AU976">
        <f>IF(AND(Table13[[#This Row],[Age]]&gt;=18,Table13[[#This Row],[Age]]&lt;=25),1,0)</f>
        <v>0</v>
      </c>
      <c r="AV976">
        <f>IF(AND(Table13[[#This Row],[Age]]&gt;=26,Table13[[#This Row],[Age]]&lt;=35),1,0)</f>
        <v>0</v>
      </c>
      <c r="AW976">
        <f>IF(AND(Table13[[#This Row],[Age]]&gt;=36,Table13[[#This Row],[Age]]&lt;=45),1,0)</f>
        <v>0</v>
      </c>
      <c r="AX976">
        <f>IF(AND(Table13[[#This Row],[Age]]&gt;=46,Table13[[#This Row],[Age]]&lt;=55),1,0)</f>
        <v>1</v>
      </c>
      <c r="AY976">
        <f>IF(AND(Table13[[#This Row],[Age]]&gt;=56,Table13[[#This Row],[Age]]&lt;=67),1,0)</f>
        <v>0</v>
      </c>
      <c r="AZ976" t="s">
        <v>25</v>
      </c>
      <c r="BA976">
        <f>IF(Table13[[#This Row],[Marital Status]]="Married",1,0)</f>
        <v>1</v>
      </c>
      <c r="BB976">
        <f>IF(Table13[[#This Row],[Marital Status]]="Single",1,0)</f>
        <v>0</v>
      </c>
      <c r="BC976" t="s">
        <v>28</v>
      </c>
      <c r="BD976">
        <f>IF(Table13[[#This Row],[gender]]="Male",1,0)</f>
        <v>0</v>
      </c>
      <c r="BE976">
        <f>IF(Table13[[#This Row],[gender]]="Female",1,0)</f>
        <v>1</v>
      </c>
      <c r="BF976" t="s">
        <v>20</v>
      </c>
      <c r="BG976">
        <f>IF(Table13[[#This Row],[Highest level of Education]]="Did not attend school",1,0)</f>
        <v>0</v>
      </c>
      <c r="BH976">
        <f>IF(Table13[[#This Row],[Highest level of Education]]="K12 completed",1,0)</f>
        <v>0</v>
      </c>
      <c r="BI976">
        <f>IF(Table13[[#This Row],[Highest level of Education]]="High School Completed",1,0)</f>
        <v>1</v>
      </c>
      <c r="BJ976">
        <f>IF(Table13[[#This Row],[Highest level of Education]]="Technical Diploma/Partially completed College",1,0)</f>
        <v>0</v>
      </c>
      <c r="BK976">
        <f>IF(Table13[[#This Row],[Highest level of Education]]="University/College Degree",1,0)</f>
        <v>0</v>
      </c>
      <c r="BL976">
        <f>IF(Table13[[#This Row],[Highest level of Education]]="Post-graduate education",1,0)</f>
        <v>0</v>
      </c>
      <c r="BM976">
        <v>3</v>
      </c>
      <c r="BN976">
        <v>3</v>
      </c>
      <c r="BO976" t="s">
        <v>1</v>
      </c>
      <c r="BP976">
        <f>IF(Table13[[#This Row],[Monthly_Income 1_5500 2_8000 3_11000 4_15000 5_20000 6_27000 7_35000 8_5000 9_51000 98_0]]=1,1,0)</f>
        <v>0</v>
      </c>
      <c r="BQ976">
        <f>IF(Table13[[#This Row],[Monthly_Income 1_5500 2_8000 3_11000 4_15000 5_20000 6_27000 7_35000 8_5000 9_51000 98_0]]=2,1,0)</f>
        <v>0</v>
      </c>
      <c r="BR976">
        <f>IF(Table13[[#This Row],[Monthly_Income 1_5500 2_8000 3_11000 4_15000 5_20000 6_27000 7_35000 8_5000 9_51000 98_0]]=3,1,0)</f>
        <v>0</v>
      </c>
      <c r="BS976">
        <f>IF(Table13[[#This Row],[Monthly_Income 1_5500 2_8000 3_11000 4_15000 5_20000 6_27000 7_35000 8_5000 9_51000 98_0]]=4,1,0)</f>
        <v>0</v>
      </c>
      <c r="BT976">
        <f>IF(Table13[[#This Row],[Monthly_Income 1_5500 2_8000 3_11000 4_15000 5_20000 6_27000 7_35000 8_5000 9_51000 98_0]]=5,1,0)</f>
        <v>0</v>
      </c>
      <c r="BU976">
        <f>IF(Table13[[#This Row],[Monthly_Income 1_5500 2_8000 3_11000 4_15000 5_20000 6_27000 7_35000 8_5000 9_51000 98_0]]=6,1,0)</f>
        <v>0</v>
      </c>
      <c r="BV976">
        <f>IF(Table13[[#This Row],[Monthly_Income 1_5500 2_8000 3_11000 4_15000 5_20000 6_27000 7_35000 8_5000 9_51000 98_0]]=7,1,0)</f>
        <v>0</v>
      </c>
      <c r="BW976">
        <f>IF(Table13[[#This Row],[Monthly_Income 1_5500 2_8000 3_11000 4_15000 5_20000 6_27000 7_35000 8_5000 9_51000 98_0]]=8,1,0)</f>
        <v>0</v>
      </c>
      <c r="BX976">
        <f>IF(Table13[[#This Row],[Monthly_Income 1_5500 2_8000 3_11000 4_15000 5_20000 6_27000 7_35000 8_5000 9_51000 98_0]]=9,1,0)</f>
        <v>0</v>
      </c>
      <c r="BY976">
        <f>IF(Table13[[#This Row],[Monthly_Income 1_5500 2_8000 3_11000 4_15000 5_20000 6_27000 7_35000 8_5000 9_51000 98_0]]=98,1,0)</f>
        <v>0</v>
      </c>
      <c r="BZ976">
        <v>3</v>
      </c>
      <c r="CA976">
        <f>IF(Table13[[#This Row],[Monthly_Household_Income]]=1,1,0)</f>
        <v>0</v>
      </c>
      <c r="CB976">
        <f>IF(Table13[[#This Row],[Monthly_Household_Income]]=2,1,0)</f>
        <v>0</v>
      </c>
      <c r="CC976">
        <f>IF(Table13[[#This Row],[Monthly_Household_Income]]=3,1,0)</f>
        <v>1</v>
      </c>
      <c r="CD976">
        <f>IF(Table13[[#This Row],[Monthly_Household_Income]]=4,1,0)</f>
        <v>0</v>
      </c>
      <c r="CE976">
        <f>IF(Table13[[#This Row],[Monthly_Household_Income]]=5,1,0)</f>
        <v>0</v>
      </c>
      <c r="CF976">
        <f>IF(Table13[[#This Row],[Monthly_Household_Income]]=6,1,0)</f>
        <v>0</v>
      </c>
      <c r="CG976">
        <f>IF(Table13[[#This Row],[Monthly_Household_Income]]=7,1,0)</f>
        <v>0</v>
      </c>
      <c r="CH976">
        <f>IF(Table13[[#This Row],[Monthly_Household_Income]]=8,1,0)</f>
        <v>0</v>
      </c>
      <c r="CI976">
        <f>IF(Table13[[#This Row],[Monthly_Household_Income]]=9,1,0)</f>
        <v>0</v>
      </c>
      <c r="CJ976">
        <f>IF(Table13[[#This Row],[Monthly_Household_Income]]=98,1,0)</f>
        <v>0</v>
      </c>
    </row>
    <row r="977" spans="1:88">
      <c r="A977">
        <v>3519</v>
      </c>
      <c r="B977" s="1">
        <v>42966</v>
      </c>
      <c r="C977" t="s">
        <v>39</v>
      </c>
      <c r="D977">
        <v>9</v>
      </c>
      <c r="E977">
        <v>8</v>
      </c>
      <c r="F977">
        <v>8</v>
      </c>
      <c r="G977">
        <v>9</v>
      </c>
      <c r="H977">
        <v>9</v>
      </c>
      <c r="I977">
        <v>9</v>
      </c>
      <c r="J977" t="s">
        <v>16</v>
      </c>
      <c r="K977">
        <v>8</v>
      </c>
      <c r="L977">
        <v>10</v>
      </c>
      <c r="M977">
        <v>9</v>
      </c>
      <c r="N977">
        <v>9</v>
      </c>
      <c r="O977">
        <v>10</v>
      </c>
      <c r="P977">
        <v>8</v>
      </c>
      <c r="Q977">
        <v>10</v>
      </c>
      <c r="R977">
        <v>9</v>
      </c>
      <c r="S977">
        <v>10</v>
      </c>
      <c r="T977">
        <v>8</v>
      </c>
      <c r="U977">
        <v>10</v>
      </c>
      <c r="V977">
        <v>9</v>
      </c>
      <c r="W977">
        <v>9</v>
      </c>
      <c r="X977">
        <v>10</v>
      </c>
      <c r="Y977">
        <v>8</v>
      </c>
      <c r="Z977">
        <v>8</v>
      </c>
      <c r="AA977">
        <v>10</v>
      </c>
      <c r="AB977">
        <v>9</v>
      </c>
      <c r="AC977">
        <v>2</v>
      </c>
      <c r="AD977">
        <f>IF(Table13[[#This Row],[payment]]=1,1,0)</f>
        <v>0</v>
      </c>
      <c r="AE977">
        <f>IF(Table13[[#This Row],[payment]]=2,1,0)</f>
        <v>1</v>
      </c>
      <c r="AF977">
        <f>IF(Table13[[#This Row],[payment]]=3,1,0)</f>
        <v>0</v>
      </c>
      <c r="AG977">
        <v>1</v>
      </c>
      <c r="AH977">
        <f>IF(Table13[[#This Row],[method_payment]]=1,1,0)</f>
        <v>1</v>
      </c>
      <c r="AI977">
        <f>IF(Table13[[#This Row],[method_payment]]=2,1,0)</f>
        <v>0</v>
      </c>
      <c r="AJ977">
        <f>IF(Table13[[#This Row],[method_payment]]=3,1,0)</f>
        <v>0</v>
      </c>
      <c r="AK977">
        <f>IF(Table13[[#This Row],[method_payment]]=5,1,0)</f>
        <v>0</v>
      </c>
      <c r="AL977">
        <f>IF(Table13[[#This Row],[method_payment]]=6,1,0)</f>
        <v>0</v>
      </c>
      <c r="AM977" t="s">
        <v>15</v>
      </c>
      <c r="AN977" t="s">
        <v>16</v>
      </c>
      <c r="AO977">
        <v>4</v>
      </c>
      <c r="AP977" s="2">
        <v>249.62</v>
      </c>
      <c r="AQ977" s="3">
        <f>IF(AND(Table13[[#This Row],[Average_amount_spent_per_visit_last_3_months]]&gt;=1,Table13[[#This Row],[Average_amount_spent_per_visit_last_3_months]]&lt;=999),1,0)</f>
        <v>1</v>
      </c>
      <c r="AR977" s="3">
        <f>IF(AND(Table13[[#This Row],[Average_amount_spent_per_visit_last_3_months]]&gt;=1000,Table13[[#This Row],[Average_amount_spent_per_visit_last_3_months]]&lt;=6700),1,0)</f>
        <v>0</v>
      </c>
      <c r="AS977">
        <v>3</v>
      </c>
      <c r="AT977">
        <v>41</v>
      </c>
      <c r="AU977">
        <f>IF(AND(Table13[[#This Row],[Age]]&gt;=18,Table13[[#This Row],[Age]]&lt;=25),1,0)</f>
        <v>0</v>
      </c>
      <c r="AV977">
        <f>IF(AND(Table13[[#This Row],[Age]]&gt;=26,Table13[[#This Row],[Age]]&lt;=35),1,0)</f>
        <v>0</v>
      </c>
      <c r="AW977">
        <f>IF(AND(Table13[[#This Row],[Age]]&gt;=36,Table13[[#This Row],[Age]]&lt;=45),1,0)</f>
        <v>1</v>
      </c>
      <c r="AX977">
        <f>IF(AND(Table13[[#This Row],[Age]]&gt;=46,Table13[[#This Row],[Age]]&lt;=55),1,0)</f>
        <v>0</v>
      </c>
      <c r="AY977">
        <f>IF(AND(Table13[[#This Row],[Age]]&gt;=56,Table13[[#This Row],[Age]]&lt;=67),1,0)</f>
        <v>0</v>
      </c>
      <c r="AZ977" t="s">
        <v>25</v>
      </c>
      <c r="BA977">
        <f>IF(Table13[[#This Row],[Marital Status]]="Married",1,0)</f>
        <v>1</v>
      </c>
      <c r="BB977">
        <f>IF(Table13[[#This Row],[Marital Status]]="Single",1,0)</f>
        <v>0</v>
      </c>
      <c r="BC977" t="s">
        <v>28</v>
      </c>
      <c r="BD977">
        <f>IF(Table13[[#This Row],[gender]]="Male",1,0)</f>
        <v>0</v>
      </c>
      <c r="BE977">
        <f>IF(Table13[[#This Row],[gender]]="Female",1,0)</f>
        <v>1</v>
      </c>
      <c r="BF977" t="s">
        <v>22</v>
      </c>
      <c r="BG977">
        <f>IF(Table13[[#This Row],[Highest level of Education]]="Did not attend school",1,0)</f>
        <v>0</v>
      </c>
      <c r="BH977">
        <f>IF(Table13[[#This Row],[Highest level of Education]]="K12 completed",1,0)</f>
        <v>1</v>
      </c>
      <c r="BI977">
        <f>IF(Table13[[#This Row],[Highest level of Education]]="High School Completed",1,0)</f>
        <v>0</v>
      </c>
      <c r="BJ977">
        <f>IF(Table13[[#This Row],[Highest level of Education]]="Technical Diploma/Partially completed College",1,0)</f>
        <v>0</v>
      </c>
      <c r="BK977">
        <f>IF(Table13[[#This Row],[Highest level of Education]]="University/College Degree",1,0)</f>
        <v>0</v>
      </c>
      <c r="BL977">
        <f>IF(Table13[[#This Row],[Highest level of Education]]="Post-graduate education",1,0)</f>
        <v>0</v>
      </c>
      <c r="BM977">
        <v>3</v>
      </c>
      <c r="BN977">
        <v>1</v>
      </c>
      <c r="BO977">
        <v>3</v>
      </c>
      <c r="BP977">
        <f>IF(Table13[[#This Row],[Monthly_Income 1_5500 2_8000 3_11000 4_15000 5_20000 6_27000 7_35000 8_5000 9_51000 98_0]]=1,1,0)</f>
        <v>0</v>
      </c>
      <c r="BQ977">
        <f>IF(Table13[[#This Row],[Monthly_Income 1_5500 2_8000 3_11000 4_15000 5_20000 6_27000 7_35000 8_5000 9_51000 98_0]]=2,1,0)</f>
        <v>0</v>
      </c>
      <c r="BR977">
        <f>IF(Table13[[#This Row],[Monthly_Income 1_5500 2_8000 3_11000 4_15000 5_20000 6_27000 7_35000 8_5000 9_51000 98_0]]=3,1,0)</f>
        <v>1</v>
      </c>
      <c r="BS977">
        <f>IF(Table13[[#This Row],[Monthly_Income 1_5500 2_8000 3_11000 4_15000 5_20000 6_27000 7_35000 8_5000 9_51000 98_0]]=4,1,0)</f>
        <v>0</v>
      </c>
      <c r="BT977">
        <f>IF(Table13[[#This Row],[Monthly_Income 1_5500 2_8000 3_11000 4_15000 5_20000 6_27000 7_35000 8_5000 9_51000 98_0]]=5,1,0)</f>
        <v>0</v>
      </c>
      <c r="BU977">
        <f>IF(Table13[[#This Row],[Monthly_Income 1_5500 2_8000 3_11000 4_15000 5_20000 6_27000 7_35000 8_5000 9_51000 98_0]]=6,1,0)</f>
        <v>0</v>
      </c>
      <c r="BV977">
        <f>IF(Table13[[#This Row],[Monthly_Income 1_5500 2_8000 3_11000 4_15000 5_20000 6_27000 7_35000 8_5000 9_51000 98_0]]=7,1,0)</f>
        <v>0</v>
      </c>
      <c r="BW977">
        <f>IF(Table13[[#This Row],[Monthly_Income 1_5500 2_8000 3_11000 4_15000 5_20000 6_27000 7_35000 8_5000 9_51000 98_0]]=8,1,0)</f>
        <v>0</v>
      </c>
      <c r="BX977">
        <f>IF(Table13[[#This Row],[Monthly_Income 1_5500 2_8000 3_11000 4_15000 5_20000 6_27000 7_35000 8_5000 9_51000 98_0]]=9,1,0)</f>
        <v>0</v>
      </c>
      <c r="BY977">
        <f>IF(Table13[[#This Row],[Monthly_Income 1_5500 2_8000 3_11000 4_15000 5_20000 6_27000 7_35000 8_5000 9_51000 98_0]]=98,1,0)</f>
        <v>0</v>
      </c>
      <c r="BZ977">
        <v>5</v>
      </c>
      <c r="CA977">
        <f>IF(Table13[[#This Row],[Monthly_Household_Income]]=1,1,0)</f>
        <v>0</v>
      </c>
      <c r="CB977">
        <f>IF(Table13[[#This Row],[Monthly_Household_Income]]=2,1,0)</f>
        <v>0</v>
      </c>
      <c r="CC977">
        <f>IF(Table13[[#This Row],[Monthly_Household_Income]]=3,1,0)</f>
        <v>0</v>
      </c>
      <c r="CD977">
        <f>IF(Table13[[#This Row],[Monthly_Household_Income]]=4,1,0)</f>
        <v>0</v>
      </c>
      <c r="CE977">
        <f>IF(Table13[[#This Row],[Monthly_Household_Income]]=5,1,0)</f>
        <v>1</v>
      </c>
      <c r="CF977">
        <f>IF(Table13[[#This Row],[Monthly_Household_Income]]=6,1,0)</f>
        <v>0</v>
      </c>
      <c r="CG977">
        <f>IF(Table13[[#This Row],[Monthly_Household_Income]]=7,1,0)</f>
        <v>0</v>
      </c>
      <c r="CH977">
        <f>IF(Table13[[#This Row],[Monthly_Household_Income]]=8,1,0)</f>
        <v>0</v>
      </c>
      <c r="CI977">
        <f>IF(Table13[[#This Row],[Monthly_Household_Income]]=9,1,0)</f>
        <v>0</v>
      </c>
      <c r="CJ977">
        <f>IF(Table13[[#This Row],[Monthly_Household_Income]]=98,1,0)</f>
        <v>0</v>
      </c>
    </row>
    <row r="978" spans="1:88">
      <c r="A978">
        <v>3525</v>
      </c>
      <c r="B978" s="1">
        <v>42999</v>
      </c>
      <c r="C978" t="s">
        <v>29</v>
      </c>
      <c r="D978">
        <v>7</v>
      </c>
      <c r="E978">
        <v>6</v>
      </c>
      <c r="F978">
        <v>8</v>
      </c>
      <c r="G978">
        <v>7</v>
      </c>
      <c r="H978">
        <v>7</v>
      </c>
      <c r="I978">
        <v>7</v>
      </c>
      <c r="J978" t="s">
        <v>15</v>
      </c>
      <c r="K978">
        <v>9</v>
      </c>
      <c r="L978">
        <v>9</v>
      </c>
      <c r="M978">
        <v>8</v>
      </c>
      <c r="N978">
        <v>9</v>
      </c>
      <c r="O978">
        <v>8</v>
      </c>
      <c r="P978">
        <v>7</v>
      </c>
      <c r="Q978">
        <v>7</v>
      </c>
      <c r="R978">
        <v>7</v>
      </c>
      <c r="S978">
        <v>7</v>
      </c>
      <c r="T978">
        <v>10</v>
      </c>
      <c r="U978">
        <v>9</v>
      </c>
      <c r="V978">
        <v>9</v>
      </c>
      <c r="W978">
        <v>8</v>
      </c>
      <c r="X978">
        <v>9</v>
      </c>
      <c r="Y978">
        <v>8</v>
      </c>
      <c r="Z978">
        <v>9</v>
      </c>
      <c r="AA978">
        <v>8</v>
      </c>
      <c r="AB978">
        <v>8</v>
      </c>
      <c r="AC978">
        <v>1</v>
      </c>
      <c r="AD978">
        <f>IF(Table13[[#This Row],[payment]]=1,1,0)</f>
        <v>1</v>
      </c>
      <c r="AE978">
        <f>IF(Table13[[#This Row],[payment]]=2,1,0)</f>
        <v>0</v>
      </c>
      <c r="AF978">
        <f>IF(Table13[[#This Row],[payment]]=3,1,0)</f>
        <v>0</v>
      </c>
      <c r="AG978">
        <v>1</v>
      </c>
      <c r="AH978">
        <f>IF(Table13[[#This Row],[method_payment]]=1,1,0)</f>
        <v>1</v>
      </c>
      <c r="AI978">
        <f>IF(Table13[[#This Row],[method_payment]]=2,1,0)</f>
        <v>0</v>
      </c>
      <c r="AJ978">
        <f>IF(Table13[[#This Row],[method_payment]]=3,1,0)</f>
        <v>0</v>
      </c>
      <c r="AK978">
        <f>IF(Table13[[#This Row],[method_payment]]=5,1,0)</f>
        <v>0</v>
      </c>
      <c r="AL978">
        <f>IF(Table13[[#This Row],[method_payment]]=6,1,0)</f>
        <v>0</v>
      </c>
      <c r="AM978" t="s">
        <v>15</v>
      </c>
      <c r="AN978" t="s">
        <v>16</v>
      </c>
      <c r="AO978">
        <v>1</v>
      </c>
      <c r="AP978" s="2">
        <v>250.23</v>
      </c>
      <c r="AQ978" s="3">
        <f>IF(AND(Table13[[#This Row],[Average_amount_spent_per_visit_last_3_months]]&gt;=1,Table13[[#This Row],[Average_amount_spent_per_visit_last_3_months]]&lt;=999),1,0)</f>
        <v>1</v>
      </c>
      <c r="AR978" s="3">
        <f>IF(AND(Table13[[#This Row],[Average_amount_spent_per_visit_last_3_months]]&gt;=1000,Table13[[#This Row],[Average_amount_spent_per_visit_last_3_months]]&lt;=6700),1,0)</f>
        <v>0</v>
      </c>
      <c r="AS978">
        <v>1</v>
      </c>
      <c r="AT978">
        <v>36</v>
      </c>
      <c r="AU978">
        <f>IF(AND(Table13[[#This Row],[Age]]&gt;=18,Table13[[#This Row],[Age]]&lt;=25),1,0)</f>
        <v>0</v>
      </c>
      <c r="AV978">
        <f>IF(AND(Table13[[#This Row],[Age]]&gt;=26,Table13[[#This Row],[Age]]&lt;=35),1,0)</f>
        <v>0</v>
      </c>
      <c r="AW978">
        <f>IF(AND(Table13[[#This Row],[Age]]&gt;=36,Table13[[#This Row],[Age]]&lt;=45),1,0)</f>
        <v>1</v>
      </c>
      <c r="AX978">
        <f>IF(AND(Table13[[#This Row],[Age]]&gt;=46,Table13[[#This Row],[Age]]&lt;=55),1,0)</f>
        <v>0</v>
      </c>
      <c r="AY978">
        <f>IF(AND(Table13[[#This Row],[Age]]&gt;=56,Table13[[#This Row],[Age]]&lt;=67),1,0)</f>
        <v>0</v>
      </c>
      <c r="AZ978" t="s">
        <v>25</v>
      </c>
      <c r="BA978">
        <f>IF(Table13[[#This Row],[Marital Status]]="Married",1,0)</f>
        <v>1</v>
      </c>
      <c r="BB978">
        <f>IF(Table13[[#This Row],[Marital Status]]="Single",1,0)</f>
        <v>0</v>
      </c>
      <c r="BC978" t="s">
        <v>27</v>
      </c>
      <c r="BD978">
        <f>IF(Table13[[#This Row],[gender]]="Male",1,0)</f>
        <v>1</v>
      </c>
      <c r="BE978">
        <f>IF(Table13[[#This Row],[gender]]="Female",1,0)</f>
        <v>0</v>
      </c>
      <c r="BF978" t="s">
        <v>19</v>
      </c>
      <c r="BG978">
        <f>IF(Table13[[#This Row],[Highest level of Education]]="Did not attend school",1,0)</f>
        <v>0</v>
      </c>
      <c r="BH978">
        <f>IF(Table13[[#This Row],[Highest level of Education]]="K12 completed",1,0)</f>
        <v>0</v>
      </c>
      <c r="BI978">
        <f>IF(Table13[[#This Row],[Highest level of Education]]="High School Completed",1,0)</f>
        <v>0</v>
      </c>
      <c r="BJ978">
        <f>IF(Table13[[#This Row],[Highest level of Education]]="Technical Diploma/Partially completed College",1,0)</f>
        <v>0</v>
      </c>
      <c r="BK978">
        <f>IF(Table13[[#This Row],[Highest level of Education]]="University/College Degree",1,0)</f>
        <v>1</v>
      </c>
      <c r="BL978">
        <f>IF(Table13[[#This Row],[Highest level of Education]]="Post-graduate education",1,0)</f>
        <v>0</v>
      </c>
      <c r="BM978">
        <v>4</v>
      </c>
      <c r="BN978">
        <v>1</v>
      </c>
      <c r="BO978">
        <v>5</v>
      </c>
      <c r="BP978">
        <f>IF(Table13[[#This Row],[Monthly_Income 1_5500 2_8000 3_11000 4_15000 5_20000 6_27000 7_35000 8_5000 9_51000 98_0]]=1,1,0)</f>
        <v>0</v>
      </c>
      <c r="BQ978">
        <f>IF(Table13[[#This Row],[Monthly_Income 1_5500 2_8000 3_11000 4_15000 5_20000 6_27000 7_35000 8_5000 9_51000 98_0]]=2,1,0)</f>
        <v>0</v>
      </c>
      <c r="BR978">
        <f>IF(Table13[[#This Row],[Monthly_Income 1_5500 2_8000 3_11000 4_15000 5_20000 6_27000 7_35000 8_5000 9_51000 98_0]]=3,1,0)</f>
        <v>0</v>
      </c>
      <c r="BS978">
        <f>IF(Table13[[#This Row],[Monthly_Income 1_5500 2_8000 3_11000 4_15000 5_20000 6_27000 7_35000 8_5000 9_51000 98_0]]=4,1,0)</f>
        <v>0</v>
      </c>
      <c r="BT978">
        <f>IF(Table13[[#This Row],[Monthly_Income 1_5500 2_8000 3_11000 4_15000 5_20000 6_27000 7_35000 8_5000 9_51000 98_0]]=5,1,0)</f>
        <v>1</v>
      </c>
      <c r="BU978">
        <f>IF(Table13[[#This Row],[Monthly_Income 1_5500 2_8000 3_11000 4_15000 5_20000 6_27000 7_35000 8_5000 9_51000 98_0]]=6,1,0)</f>
        <v>0</v>
      </c>
      <c r="BV978">
        <f>IF(Table13[[#This Row],[Monthly_Income 1_5500 2_8000 3_11000 4_15000 5_20000 6_27000 7_35000 8_5000 9_51000 98_0]]=7,1,0)</f>
        <v>0</v>
      </c>
      <c r="BW978">
        <f>IF(Table13[[#This Row],[Monthly_Income 1_5500 2_8000 3_11000 4_15000 5_20000 6_27000 7_35000 8_5000 9_51000 98_0]]=8,1,0)</f>
        <v>0</v>
      </c>
      <c r="BX978">
        <f>IF(Table13[[#This Row],[Monthly_Income 1_5500 2_8000 3_11000 4_15000 5_20000 6_27000 7_35000 8_5000 9_51000 98_0]]=9,1,0)</f>
        <v>0</v>
      </c>
      <c r="BY978">
        <f>IF(Table13[[#This Row],[Monthly_Income 1_5500 2_8000 3_11000 4_15000 5_20000 6_27000 7_35000 8_5000 9_51000 98_0]]=98,1,0)</f>
        <v>0</v>
      </c>
      <c r="BZ978">
        <v>7</v>
      </c>
      <c r="CA978">
        <f>IF(Table13[[#This Row],[Monthly_Household_Income]]=1,1,0)</f>
        <v>0</v>
      </c>
      <c r="CB978">
        <f>IF(Table13[[#This Row],[Monthly_Household_Income]]=2,1,0)</f>
        <v>0</v>
      </c>
      <c r="CC978">
        <f>IF(Table13[[#This Row],[Monthly_Household_Income]]=3,1,0)</f>
        <v>0</v>
      </c>
      <c r="CD978">
        <f>IF(Table13[[#This Row],[Monthly_Household_Income]]=4,1,0)</f>
        <v>0</v>
      </c>
      <c r="CE978">
        <f>IF(Table13[[#This Row],[Monthly_Household_Income]]=5,1,0)</f>
        <v>0</v>
      </c>
      <c r="CF978">
        <f>IF(Table13[[#This Row],[Monthly_Household_Income]]=6,1,0)</f>
        <v>0</v>
      </c>
      <c r="CG978">
        <f>IF(Table13[[#This Row],[Monthly_Household_Income]]=7,1,0)</f>
        <v>1</v>
      </c>
      <c r="CH978">
        <f>IF(Table13[[#This Row],[Monthly_Household_Income]]=8,1,0)</f>
        <v>0</v>
      </c>
      <c r="CI978">
        <f>IF(Table13[[#This Row],[Monthly_Household_Income]]=9,1,0)</f>
        <v>0</v>
      </c>
      <c r="CJ978">
        <f>IF(Table13[[#This Row],[Monthly_Household_Income]]=98,1,0)</f>
        <v>0</v>
      </c>
    </row>
    <row r="979" spans="1:88">
      <c r="A979">
        <v>3526</v>
      </c>
      <c r="B979" s="1">
        <v>43070</v>
      </c>
      <c r="C979" t="s">
        <v>29</v>
      </c>
      <c r="D979">
        <v>8</v>
      </c>
      <c r="E979">
        <v>7</v>
      </c>
      <c r="F979">
        <v>7</v>
      </c>
      <c r="G979">
        <v>7</v>
      </c>
      <c r="H979">
        <v>7</v>
      </c>
      <c r="I979">
        <v>8</v>
      </c>
      <c r="J979" t="s">
        <v>16</v>
      </c>
      <c r="K979">
        <v>9</v>
      </c>
      <c r="L979">
        <v>7</v>
      </c>
      <c r="M979">
        <v>9</v>
      </c>
      <c r="N979">
        <v>8</v>
      </c>
      <c r="O979">
        <v>10</v>
      </c>
      <c r="P979">
        <v>9</v>
      </c>
      <c r="Q979">
        <v>9</v>
      </c>
      <c r="R979">
        <v>8</v>
      </c>
      <c r="S979">
        <v>8</v>
      </c>
      <c r="T979">
        <v>7</v>
      </c>
      <c r="U979">
        <v>9</v>
      </c>
      <c r="V979">
        <v>8</v>
      </c>
      <c r="W979">
        <v>8</v>
      </c>
      <c r="X979">
        <v>7</v>
      </c>
      <c r="Y979">
        <v>6</v>
      </c>
      <c r="Z979">
        <v>8</v>
      </c>
      <c r="AA979">
        <v>7</v>
      </c>
      <c r="AB979">
        <v>8</v>
      </c>
      <c r="AC979">
        <v>3</v>
      </c>
      <c r="AD979">
        <f>IF(Table13[[#This Row],[payment]]=1,1,0)</f>
        <v>0</v>
      </c>
      <c r="AE979">
        <f>IF(Table13[[#This Row],[payment]]=2,1,0)</f>
        <v>0</v>
      </c>
      <c r="AF979">
        <f>IF(Table13[[#This Row],[payment]]=3,1,0)</f>
        <v>1</v>
      </c>
      <c r="AG979">
        <v>1</v>
      </c>
      <c r="AH979">
        <f>IF(Table13[[#This Row],[method_payment]]=1,1,0)</f>
        <v>1</v>
      </c>
      <c r="AI979">
        <f>IF(Table13[[#This Row],[method_payment]]=2,1,0)</f>
        <v>0</v>
      </c>
      <c r="AJ979">
        <f>IF(Table13[[#This Row],[method_payment]]=3,1,0)</f>
        <v>0</v>
      </c>
      <c r="AK979">
        <f>IF(Table13[[#This Row],[method_payment]]=5,1,0)</f>
        <v>0</v>
      </c>
      <c r="AL979">
        <f>IF(Table13[[#This Row],[method_payment]]=6,1,0)</f>
        <v>0</v>
      </c>
      <c r="AM979" t="s">
        <v>16</v>
      </c>
      <c r="AN979" t="s">
        <v>15</v>
      </c>
      <c r="AO979">
        <v>4</v>
      </c>
      <c r="AP979" s="2">
        <v>490.57</v>
      </c>
      <c r="AQ979" s="3">
        <f>IF(AND(Table13[[#This Row],[Average_amount_spent_per_visit_last_3_months]]&gt;=1,Table13[[#This Row],[Average_amount_spent_per_visit_last_3_months]]&lt;=999),1,0)</f>
        <v>1</v>
      </c>
      <c r="AR979" s="3">
        <f>IF(AND(Table13[[#This Row],[Average_amount_spent_per_visit_last_3_months]]&gt;=1000,Table13[[#This Row],[Average_amount_spent_per_visit_last_3_months]]&lt;=6700),1,0)</f>
        <v>0</v>
      </c>
      <c r="AS979">
        <v>2</v>
      </c>
      <c r="AT979">
        <v>44</v>
      </c>
      <c r="AU979">
        <f>IF(AND(Table13[[#This Row],[Age]]&gt;=18,Table13[[#This Row],[Age]]&lt;=25),1,0)</f>
        <v>0</v>
      </c>
      <c r="AV979">
        <f>IF(AND(Table13[[#This Row],[Age]]&gt;=26,Table13[[#This Row],[Age]]&lt;=35),1,0)</f>
        <v>0</v>
      </c>
      <c r="AW979">
        <f>IF(AND(Table13[[#This Row],[Age]]&gt;=36,Table13[[#This Row],[Age]]&lt;=45),1,0)</f>
        <v>1</v>
      </c>
      <c r="AX979">
        <f>IF(AND(Table13[[#This Row],[Age]]&gt;=46,Table13[[#This Row],[Age]]&lt;=55),1,0)</f>
        <v>0</v>
      </c>
      <c r="AY979">
        <f>IF(AND(Table13[[#This Row],[Age]]&gt;=56,Table13[[#This Row],[Age]]&lt;=67),1,0)</f>
        <v>0</v>
      </c>
      <c r="AZ979" t="s">
        <v>25</v>
      </c>
      <c r="BA979">
        <f>IF(Table13[[#This Row],[Marital Status]]="Married",1,0)</f>
        <v>1</v>
      </c>
      <c r="BB979">
        <f>IF(Table13[[#This Row],[Marital Status]]="Single",1,0)</f>
        <v>0</v>
      </c>
      <c r="BC979" t="s">
        <v>28</v>
      </c>
      <c r="BD979">
        <f>IF(Table13[[#This Row],[gender]]="Male",1,0)</f>
        <v>0</v>
      </c>
      <c r="BE979">
        <f>IF(Table13[[#This Row],[gender]]="Female",1,0)</f>
        <v>1</v>
      </c>
      <c r="BF979" t="s">
        <v>23</v>
      </c>
      <c r="BG979">
        <f>IF(Table13[[#This Row],[Highest level of Education]]="Did not attend school",1,0)</f>
        <v>0</v>
      </c>
      <c r="BH979">
        <f>IF(Table13[[#This Row],[Highest level of Education]]="K12 completed",1,0)</f>
        <v>0</v>
      </c>
      <c r="BI979">
        <f>IF(Table13[[#This Row],[Highest level of Education]]="High School Completed",1,0)</f>
        <v>0</v>
      </c>
      <c r="BJ979">
        <f>IF(Table13[[#This Row],[Highest level of Education]]="Technical Diploma/Partially completed College",1,0)</f>
        <v>1</v>
      </c>
      <c r="BK979">
        <f>IF(Table13[[#This Row],[Highest level of Education]]="University/College Degree",1,0)</f>
        <v>0</v>
      </c>
      <c r="BL979">
        <f>IF(Table13[[#This Row],[Highest level of Education]]="Post-graduate education",1,0)</f>
        <v>0</v>
      </c>
      <c r="BM979">
        <v>3</v>
      </c>
      <c r="BN979">
        <v>1</v>
      </c>
      <c r="BO979">
        <v>3</v>
      </c>
      <c r="BP979">
        <f>IF(Table13[[#This Row],[Monthly_Income 1_5500 2_8000 3_11000 4_15000 5_20000 6_27000 7_35000 8_5000 9_51000 98_0]]=1,1,0)</f>
        <v>0</v>
      </c>
      <c r="BQ979">
        <f>IF(Table13[[#This Row],[Monthly_Income 1_5500 2_8000 3_11000 4_15000 5_20000 6_27000 7_35000 8_5000 9_51000 98_0]]=2,1,0)</f>
        <v>0</v>
      </c>
      <c r="BR979">
        <f>IF(Table13[[#This Row],[Monthly_Income 1_5500 2_8000 3_11000 4_15000 5_20000 6_27000 7_35000 8_5000 9_51000 98_0]]=3,1,0)</f>
        <v>1</v>
      </c>
      <c r="BS979">
        <f>IF(Table13[[#This Row],[Monthly_Income 1_5500 2_8000 3_11000 4_15000 5_20000 6_27000 7_35000 8_5000 9_51000 98_0]]=4,1,0)</f>
        <v>0</v>
      </c>
      <c r="BT979">
        <f>IF(Table13[[#This Row],[Monthly_Income 1_5500 2_8000 3_11000 4_15000 5_20000 6_27000 7_35000 8_5000 9_51000 98_0]]=5,1,0)</f>
        <v>0</v>
      </c>
      <c r="BU979">
        <f>IF(Table13[[#This Row],[Monthly_Income 1_5500 2_8000 3_11000 4_15000 5_20000 6_27000 7_35000 8_5000 9_51000 98_0]]=6,1,0)</f>
        <v>0</v>
      </c>
      <c r="BV979">
        <f>IF(Table13[[#This Row],[Monthly_Income 1_5500 2_8000 3_11000 4_15000 5_20000 6_27000 7_35000 8_5000 9_51000 98_0]]=7,1,0)</f>
        <v>0</v>
      </c>
      <c r="BW979">
        <f>IF(Table13[[#This Row],[Monthly_Income 1_5500 2_8000 3_11000 4_15000 5_20000 6_27000 7_35000 8_5000 9_51000 98_0]]=8,1,0)</f>
        <v>0</v>
      </c>
      <c r="BX979">
        <f>IF(Table13[[#This Row],[Monthly_Income 1_5500 2_8000 3_11000 4_15000 5_20000 6_27000 7_35000 8_5000 9_51000 98_0]]=9,1,0)</f>
        <v>0</v>
      </c>
      <c r="BY979">
        <f>IF(Table13[[#This Row],[Monthly_Income 1_5500 2_8000 3_11000 4_15000 5_20000 6_27000 7_35000 8_5000 9_51000 98_0]]=98,1,0)</f>
        <v>0</v>
      </c>
      <c r="BZ979">
        <v>5</v>
      </c>
      <c r="CA979">
        <f>IF(Table13[[#This Row],[Monthly_Household_Income]]=1,1,0)</f>
        <v>0</v>
      </c>
      <c r="CB979">
        <f>IF(Table13[[#This Row],[Monthly_Household_Income]]=2,1,0)</f>
        <v>0</v>
      </c>
      <c r="CC979">
        <f>IF(Table13[[#This Row],[Monthly_Household_Income]]=3,1,0)</f>
        <v>0</v>
      </c>
      <c r="CD979">
        <f>IF(Table13[[#This Row],[Monthly_Household_Income]]=4,1,0)</f>
        <v>0</v>
      </c>
      <c r="CE979">
        <f>IF(Table13[[#This Row],[Monthly_Household_Income]]=5,1,0)</f>
        <v>1</v>
      </c>
      <c r="CF979">
        <f>IF(Table13[[#This Row],[Monthly_Household_Income]]=6,1,0)</f>
        <v>0</v>
      </c>
      <c r="CG979">
        <f>IF(Table13[[#This Row],[Monthly_Household_Income]]=7,1,0)</f>
        <v>0</v>
      </c>
      <c r="CH979">
        <f>IF(Table13[[#This Row],[Monthly_Household_Income]]=8,1,0)</f>
        <v>0</v>
      </c>
      <c r="CI979">
        <f>IF(Table13[[#This Row],[Monthly_Household_Income]]=9,1,0)</f>
        <v>0</v>
      </c>
      <c r="CJ979">
        <f>IF(Table13[[#This Row],[Monthly_Household_Income]]=98,1,0)</f>
        <v>0</v>
      </c>
    </row>
    <row r="980" spans="1:88">
      <c r="A980">
        <v>3530</v>
      </c>
      <c r="B980" s="1">
        <v>42918</v>
      </c>
      <c r="C980" t="s">
        <v>32</v>
      </c>
      <c r="D980">
        <v>10</v>
      </c>
      <c r="E980">
        <v>9</v>
      </c>
      <c r="F980">
        <v>8</v>
      </c>
      <c r="G980">
        <v>9</v>
      </c>
      <c r="H980">
        <v>8</v>
      </c>
      <c r="I980">
        <v>9</v>
      </c>
      <c r="J980" t="s">
        <v>15</v>
      </c>
      <c r="K980">
        <v>8</v>
      </c>
      <c r="L980">
        <v>9</v>
      </c>
      <c r="M980">
        <v>9</v>
      </c>
      <c r="N980">
        <v>8</v>
      </c>
      <c r="O980">
        <v>10</v>
      </c>
      <c r="P980">
        <v>10</v>
      </c>
      <c r="Q980">
        <v>9</v>
      </c>
      <c r="R980">
        <v>9</v>
      </c>
      <c r="S980">
        <v>10</v>
      </c>
      <c r="T980">
        <v>8</v>
      </c>
      <c r="U980">
        <v>9</v>
      </c>
      <c r="V980">
        <v>9</v>
      </c>
      <c r="W980">
        <v>8</v>
      </c>
      <c r="X980">
        <v>9</v>
      </c>
      <c r="Y980">
        <v>8</v>
      </c>
      <c r="Z980">
        <v>10</v>
      </c>
      <c r="AA980">
        <v>10</v>
      </c>
      <c r="AB980">
        <v>9</v>
      </c>
      <c r="AC980">
        <v>2</v>
      </c>
      <c r="AD980">
        <f>IF(Table13[[#This Row],[payment]]=1,1,0)</f>
        <v>0</v>
      </c>
      <c r="AE980">
        <f>IF(Table13[[#This Row],[payment]]=2,1,0)</f>
        <v>1</v>
      </c>
      <c r="AF980">
        <f>IF(Table13[[#This Row],[payment]]=3,1,0)</f>
        <v>0</v>
      </c>
      <c r="AG980">
        <v>1</v>
      </c>
      <c r="AH980">
        <f>IF(Table13[[#This Row],[method_payment]]=1,1,0)</f>
        <v>1</v>
      </c>
      <c r="AI980">
        <f>IF(Table13[[#This Row],[method_payment]]=2,1,0)</f>
        <v>0</v>
      </c>
      <c r="AJ980">
        <f>IF(Table13[[#This Row],[method_payment]]=3,1,0)</f>
        <v>0</v>
      </c>
      <c r="AK980">
        <f>IF(Table13[[#This Row],[method_payment]]=5,1,0)</f>
        <v>0</v>
      </c>
      <c r="AL980">
        <f>IF(Table13[[#This Row],[method_payment]]=6,1,0)</f>
        <v>0</v>
      </c>
      <c r="AM980" t="s">
        <v>16</v>
      </c>
      <c r="AN980" t="s">
        <v>16</v>
      </c>
      <c r="AO980">
        <v>1</v>
      </c>
      <c r="AP980" s="2">
        <v>2776.38</v>
      </c>
      <c r="AQ980" s="3">
        <f>IF(AND(Table13[[#This Row],[Average_amount_spent_per_visit_last_3_months]]&gt;=1,Table13[[#This Row],[Average_amount_spent_per_visit_last_3_months]]&lt;=999),1,0)</f>
        <v>0</v>
      </c>
      <c r="AR980" s="3">
        <f>IF(AND(Table13[[#This Row],[Average_amount_spent_per_visit_last_3_months]]&gt;=1000,Table13[[#This Row],[Average_amount_spent_per_visit_last_3_months]]&lt;=6700),1,0)</f>
        <v>1</v>
      </c>
      <c r="AS980">
        <v>3</v>
      </c>
      <c r="AT980">
        <v>45</v>
      </c>
      <c r="AU980">
        <f>IF(AND(Table13[[#This Row],[Age]]&gt;=18,Table13[[#This Row],[Age]]&lt;=25),1,0)</f>
        <v>0</v>
      </c>
      <c r="AV980">
        <f>IF(AND(Table13[[#This Row],[Age]]&gt;=26,Table13[[#This Row],[Age]]&lt;=35),1,0)</f>
        <v>0</v>
      </c>
      <c r="AW980">
        <f>IF(AND(Table13[[#This Row],[Age]]&gt;=36,Table13[[#This Row],[Age]]&lt;=45),1,0)</f>
        <v>1</v>
      </c>
      <c r="AX980">
        <f>IF(AND(Table13[[#This Row],[Age]]&gt;=46,Table13[[#This Row],[Age]]&lt;=55),1,0)</f>
        <v>0</v>
      </c>
      <c r="AY980">
        <f>IF(AND(Table13[[#This Row],[Age]]&gt;=56,Table13[[#This Row],[Age]]&lt;=67),1,0)</f>
        <v>0</v>
      </c>
      <c r="AZ980" t="s">
        <v>25</v>
      </c>
      <c r="BA980">
        <f>IF(Table13[[#This Row],[Marital Status]]="Married",1,0)</f>
        <v>1</v>
      </c>
      <c r="BB980">
        <f>IF(Table13[[#This Row],[Marital Status]]="Single",1,0)</f>
        <v>0</v>
      </c>
      <c r="BC980" t="s">
        <v>27</v>
      </c>
      <c r="BD980">
        <f>IF(Table13[[#This Row],[gender]]="Male",1,0)</f>
        <v>1</v>
      </c>
      <c r="BE980">
        <f>IF(Table13[[#This Row],[gender]]="Female",1,0)</f>
        <v>0</v>
      </c>
      <c r="BF980" t="s">
        <v>23</v>
      </c>
      <c r="BG980">
        <f>IF(Table13[[#This Row],[Highest level of Education]]="Did not attend school",1,0)</f>
        <v>0</v>
      </c>
      <c r="BH980">
        <f>IF(Table13[[#This Row],[Highest level of Education]]="K12 completed",1,0)</f>
        <v>0</v>
      </c>
      <c r="BI980">
        <f>IF(Table13[[#This Row],[Highest level of Education]]="High School Completed",1,0)</f>
        <v>0</v>
      </c>
      <c r="BJ980">
        <f>IF(Table13[[#This Row],[Highest level of Education]]="Technical Diploma/Partially completed College",1,0)</f>
        <v>1</v>
      </c>
      <c r="BK980">
        <f>IF(Table13[[#This Row],[Highest level of Education]]="University/College Degree",1,0)</f>
        <v>0</v>
      </c>
      <c r="BL980">
        <f>IF(Table13[[#This Row],[Highest level of Education]]="Post-graduate education",1,0)</f>
        <v>0</v>
      </c>
      <c r="BM980">
        <v>2</v>
      </c>
      <c r="BN980">
        <v>1</v>
      </c>
      <c r="BO980">
        <v>4</v>
      </c>
      <c r="BP980">
        <f>IF(Table13[[#This Row],[Monthly_Income 1_5500 2_8000 3_11000 4_15000 5_20000 6_27000 7_35000 8_5000 9_51000 98_0]]=1,1,0)</f>
        <v>0</v>
      </c>
      <c r="BQ980">
        <f>IF(Table13[[#This Row],[Monthly_Income 1_5500 2_8000 3_11000 4_15000 5_20000 6_27000 7_35000 8_5000 9_51000 98_0]]=2,1,0)</f>
        <v>0</v>
      </c>
      <c r="BR980">
        <f>IF(Table13[[#This Row],[Monthly_Income 1_5500 2_8000 3_11000 4_15000 5_20000 6_27000 7_35000 8_5000 9_51000 98_0]]=3,1,0)</f>
        <v>0</v>
      </c>
      <c r="BS980">
        <f>IF(Table13[[#This Row],[Monthly_Income 1_5500 2_8000 3_11000 4_15000 5_20000 6_27000 7_35000 8_5000 9_51000 98_0]]=4,1,0)</f>
        <v>1</v>
      </c>
      <c r="BT980">
        <f>IF(Table13[[#This Row],[Monthly_Income 1_5500 2_8000 3_11000 4_15000 5_20000 6_27000 7_35000 8_5000 9_51000 98_0]]=5,1,0)</f>
        <v>0</v>
      </c>
      <c r="BU980">
        <f>IF(Table13[[#This Row],[Monthly_Income 1_5500 2_8000 3_11000 4_15000 5_20000 6_27000 7_35000 8_5000 9_51000 98_0]]=6,1,0)</f>
        <v>0</v>
      </c>
      <c r="BV980">
        <f>IF(Table13[[#This Row],[Monthly_Income 1_5500 2_8000 3_11000 4_15000 5_20000 6_27000 7_35000 8_5000 9_51000 98_0]]=7,1,0)</f>
        <v>0</v>
      </c>
      <c r="BW980">
        <f>IF(Table13[[#This Row],[Monthly_Income 1_5500 2_8000 3_11000 4_15000 5_20000 6_27000 7_35000 8_5000 9_51000 98_0]]=8,1,0)</f>
        <v>0</v>
      </c>
      <c r="BX980">
        <f>IF(Table13[[#This Row],[Monthly_Income 1_5500 2_8000 3_11000 4_15000 5_20000 6_27000 7_35000 8_5000 9_51000 98_0]]=9,1,0)</f>
        <v>0</v>
      </c>
      <c r="BY980">
        <f>IF(Table13[[#This Row],[Monthly_Income 1_5500 2_8000 3_11000 4_15000 5_20000 6_27000 7_35000 8_5000 9_51000 98_0]]=98,1,0)</f>
        <v>0</v>
      </c>
      <c r="BZ980">
        <v>6</v>
      </c>
      <c r="CA980">
        <f>IF(Table13[[#This Row],[Monthly_Household_Income]]=1,1,0)</f>
        <v>0</v>
      </c>
      <c r="CB980">
        <f>IF(Table13[[#This Row],[Monthly_Household_Income]]=2,1,0)</f>
        <v>0</v>
      </c>
      <c r="CC980">
        <f>IF(Table13[[#This Row],[Monthly_Household_Income]]=3,1,0)</f>
        <v>0</v>
      </c>
      <c r="CD980">
        <f>IF(Table13[[#This Row],[Monthly_Household_Income]]=4,1,0)</f>
        <v>0</v>
      </c>
      <c r="CE980">
        <f>IF(Table13[[#This Row],[Monthly_Household_Income]]=5,1,0)</f>
        <v>0</v>
      </c>
      <c r="CF980">
        <f>IF(Table13[[#This Row],[Monthly_Household_Income]]=6,1,0)</f>
        <v>1</v>
      </c>
      <c r="CG980">
        <f>IF(Table13[[#This Row],[Monthly_Household_Income]]=7,1,0)</f>
        <v>0</v>
      </c>
      <c r="CH980">
        <f>IF(Table13[[#This Row],[Monthly_Household_Income]]=8,1,0)</f>
        <v>0</v>
      </c>
      <c r="CI980">
        <f>IF(Table13[[#This Row],[Monthly_Household_Income]]=9,1,0)</f>
        <v>0</v>
      </c>
      <c r="CJ980">
        <f>IF(Table13[[#This Row],[Monthly_Household_Income]]=98,1,0)</f>
        <v>0</v>
      </c>
    </row>
    <row r="981" spans="1:88">
      <c r="A981">
        <v>3533</v>
      </c>
      <c r="B981" s="1">
        <v>42972</v>
      </c>
      <c r="C981" t="s">
        <v>32</v>
      </c>
      <c r="D981">
        <v>8</v>
      </c>
      <c r="E981">
        <v>8</v>
      </c>
      <c r="F981">
        <v>7</v>
      </c>
      <c r="G981">
        <v>7</v>
      </c>
      <c r="H981">
        <v>7</v>
      </c>
      <c r="I981">
        <v>7</v>
      </c>
      <c r="J981" t="s">
        <v>15</v>
      </c>
      <c r="K981">
        <v>8</v>
      </c>
      <c r="L981">
        <v>6</v>
      </c>
      <c r="M981">
        <v>6</v>
      </c>
      <c r="N981">
        <v>7</v>
      </c>
      <c r="O981">
        <v>7</v>
      </c>
      <c r="P981">
        <v>9</v>
      </c>
      <c r="Q981">
        <v>9</v>
      </c>
      <c r="R981">
        <v>6</v>
      </c>
      <c r="S981">
        <v>8</v>
      </c>
      <c r="T981">
        <v>7</v>
      </c>
      <c r="U981">
        <v>7</v>
      </c>
      <c r="V981">
        <v>6</v>
      </c>
      <c r="W981">
        <v>8</v>
      </c>
      <c r="X981">
        <v>7</v>
      </c>
      <c r="Y981">
        <v>8</v>
      </c>
      <c r="Z981">
        <v>8</v>
      </c>
      <c r="AA981">
        <v>7</v>
      </c>
      <c r="AB981">
        <v>8</v>
      </c>
      <c r="AC981">
        <v>2</v>
      </c>
      <c r="AD981">
        <f>IF(Table13[[#This Row],[payment]]=1,1,0)</f>
        <v>0</v>
      </c>
      <c r="AE981">
        <f>IF(Table13[[#This Row],[payment]]=2,1,0)</f>
        <v>1</v>
      </c>
      <c r="AF981">
        <f>IF(Table13[[#This Row],[payment]]=3,1,0)</f>
        <v>0</v>
      </c>
      <c r="AG981">
        <v>1</v>
      </c>
      <c r="AH981">
        <f>IF(Table13[[#This Row],[method_payment]]=1,1,0)</f>
        <v>1</v>
      </c>
      <c r="AI981">
        <f>IF(Table13[[#This Row],[method_payment]]=2,1,0)</f>
        <v>0</v>
      </c>
      <c r="AJ981">
        <f>IF(Table13[[#This Row],[method_payment]]=3,1,0)</f>
        <v>0</v>
      </c>
      <c r="AK981">
        <f>IF(Table13[[#This Row],[method_payment]]=5,1,0)</f>
        <v>0</v>
      </c>
      <c r="AL981">
        <f>IF(Table13[[#This Row],[method_payment]]=6,1,0)</f>
        <v>0</v>
      </c>
      <c r="AM981" t="s">
        <v>16</v>
      </c>
      <c r="AN981" t="s">
        <v>16</v>
      </c>
      <c r="AO981">
        <v>3</v>
      </c>
      <c r="AP981" s="2">
        <v>127.17</v>
      </c>
      <c r="AQ981" s="3">
        <f>IF(AND(Table13[[#This Row],[Average_amount_spent_per_visit_last_3_months]]&gt;=1,Table13[[#This Row],[Average_amount_spent_per_visit_last_3_months]]&lt;=999),1,0)</f>
        <v>1</v>
      </c>
      <c r="AR981" s="3">
        <f>IF(AND(Table13[[#This Row],[Average_amount_spent_per_visit_last_3_months]]&gt;=1000,Table13[[#This Row],[Average_amount_spent_per_visit_last_3_months]]&lt;=6700),1,0)</f>
        <v>0</v>
      </c>
      <c r="AS981">
        <v>3</v>
      </c>
      <c r="AT981">
        <v>35</v>
      </c>
      <c r="AU981">
        <f>IF(AND(Table13[[#This Row],[Age]]&gt;=18,Table13[[#This Row],[Age]]&lt;=25),1,0)</f>
        <v>0</v>
      </c>
      <c r="AV981">
        <f>IF(AND(Table13[[#This Row],[Age]]&gt;=26,Table13[[#This Row],[Age]]&lt;=35),1,0)</f>
        <v>1</v>
      </c>
      <c r="AW981">
        <f>IF(AND(Table13[[#This Row],[Age]]&gt;=36,Table13[[#This Row],[Age]]&lt;=45),1,0)</f>
        <v>0</v>
      </c>
      <c r="AX981">
        <f>IF(AND(Table13[[#This Row],[Age]]&gt;=46,Table13[[#This Row],[Age]]&lt;=55),1,0)</f>
        <v>0</v>
      </c>
      <c r="AY981">
        <f>IF(AND(Table13[[#This Row],[Age]]&gt;=56,Table13[[#This Row],[Age]]&lt;=67),1,0)</f>
        <v>0</v>
      </c>
      <c r="AZ981" t="s">
        <v>25</v>
      </c>
      <c r="BA981">
        <f>IF(Table13[[#This Row],[Marital Status]]="Married",1,0)</f>
        <v>1</v>
      </c>
      <c r="BB981">
        <f>IF(Table13[[#This Row],[Marital Status]]="Single",1,0)</f>
        <v>0</v>
      </c>
      <c r="BC981" t="s">
        <v>27</v>
      </c>
      <c r="BD981">
        <f>IF(Table13[[#This Row],[gender]]="Male",1,0)</f>
        <v>1</v>
      </c>
      <c r="BE981">
        <f>IF(Table13[[#This Row],[gender]]="Female",1,0)</f>
        <v>0</v>
      </c>
      <c r="BF981" t="s">
        <v>20</v>
      </c>
      <c r="BG981">
        <f>IF(Table13[[#This Row],[Highest level of Education]]="Did not attend school",1,0)</f>
        <v>0</v>
      </c>
      <c r="BH981">
        <f>IF(Table13[[#This Row],[Highest level of Education]]="K12 completed",1,0)</f>
        <v>0</v>
      </c>
      <c r="BI981">
        <f>IF(Table13[[#This Row],[Highest level of Education]]="High School Completed",1,0)</f>
        <v>1</v>
      </c>
      <c r="BJ981">
        <f>IF(Table13[[#This Row],[Highest level of Education]]="Technical Diploma/Partially completed College",1,0)</f>
        <v>0</v>
      </c>
      <c r="BK981">
        <f>IF(Table13[[#This Row],[Highest level of Education]]="University/College Degree",1,0)</f>
        <v>0</v>
      </c>
      <c r="BL981">
        <f>IF(Table13[[#This Row],[Highest level of Education]]="Post-graduate education",1,0)</f>
        <v>0</v>
      </c>
      <c r="BM981">
        <v>2</v>
      </c>
      <c r="BN981">
        <v>1</v>
      </c>
      <c r="BO981">
        <v>2</v>
      </c>
      <c r="BP981">
        <f>IF(Table13[[#This Row],[Monthly_Income 1_5500 2_8000 3_11000 4_15000 5_20000 6_27000 7_35000 8_5000 9_51000 98_0]]=1,1,0)</f>
        <v>0</v>
      </c>
      <c r="BQ981">
        <f>IF(Table13[[#This Row],[Monthly_Income 1_5500 2_8000 3_11000 4_15000 5_20000 6_27000 7_35000 8_5000 9_51000 98_0]]=2,1,0)</f>
        <v>1</v>
      </c>
      <c r="BR981">
        <f>IF(Table13[[#This Row],[Monthly_Income 1_5500 2_8000 3_11000 4_15000 5_20000 6_27000 7_35000 8_5000 9_51000 98_0]]=3,1,0)</f>
        <v>0</v>
      </c>
      <c r="BS981">
        <f>IF(Table13[[#This Row],[Monthly_Income 1_5500 2_8000 3_11000 4_15000 5_20000 6_27000 7_35000 8_5000 9_51000 98_0]]=4,1,0)</f>
        <v>0</v>
      </c>
      <c r="BT981">
        <f>IF(Table13[[#This Row],[Monthly_Income 1_5500 2_8000 3_11000 4_15000 5_20000 6_27000 7_35000 8_5000 9_51000 98_0]]=5,1,0)</f>
        <v>0</v>
      </c>
      <c r="BU981">
        <f>IF(Table13[[#This Row],[Monthly_Income 1_5500 2_8000 3_11000 4_15000 5_20000 6_27000 7_35000 8_5000 9_51000 98_0]]=6,1,0)</f>
        <v>0</v>
      </c>
      <c r="BV981">
        <f>IF(Table13[[#This Row],[Monthly_Income 1_5500 2_8000 3_11000 4_15000 5_20000 6_27000 7_35000 8_5000 9_51000 98_0]]=7,1,0)</f>
        <v>0</v>
      </c>
      <c r="BW981">
        <f>IF(Table13[[#This Row],[Monthly_Income 1_5500 2_8000 3_11000 4_15000 5_20000 6_27000 7_35000 8_5000 9_51000 98_0]]=8,1,0)</f>
        <v>0</v>
      </c>
      <c r="BX981">
        <f>IF(Table13[[#This Row],[Monthly_Income 1_5500 2_8000 3_11000 4_15000 5_20000 6_27000 7_35000 8_5000 9_51000 98_0]]=9,1,0)</f>
        <v>0</v>
      </c>
      <c r="BY981">
        <f>IF(Table13[[#This Row],[Monthly_Income 1_5500 2_8000 3_11000 4_15000 5_20000 6_27000 7_35000 8_5000 9_51000 98_0]]=98,1,0)</f>
        <v>0</v>
      </c>
      <c r="BZ981">
        <v>4</v>
      </c>
      <c r="CA981">
        <f>IF(Table13[[#This Row],[Monthly_Household_Income]]=1,1,0)</f>
        <v>0</v>
      </c>
      <c r="CB981">
        <f>IF(Table13[[#This Row],[Monthly_Household_Income]]=2,1,0)</f>
        <v>0</v>
      </c>
      <c r="CC981">
        <f>IF(Table13[[#This Row],[Monthly_Household_Income]]=3,1,0)</f>
        <v>0</v>
      </c>
      <c r="CD981">
        <f>IF(Table13[[#This Row],[Monthly_Household_Income]]=4,1,0)</f>
        <v>1</v>
      </c>
      <c r="CE981">
        <f>IF(Table13[[#This Row],[Monthly_Household_Income]]=5,1,0)</f>
        <v>0</v>
      </c>
      <c r="CF981">
        <f>IF(Table13[[#This Row],[Monthly_Household_Income]]=6,1,0)</f>
        <v>0</v>
      </c>
      <c r="CG981">
        <f>IF(Table13[[#This Row],[Monthly_Household_Income]]=7,1,0)</f>
        <v>0</v>
      </c>
      <c r="CH981">
        <f>IF(Table13[[#This Row],[Monthly_Household_Income]]=8,1,0)</f>
        <v>0</v>
      </c>
      <c r="CI981">
        <f>IF(Table13[[#This Row],[Monthly_Household_Income]]=9,1,0)</f>
        <v>0</v>
      </c>
      <c r="CJ981">
        <f>IF(Table13[[#This Row],[Monthly_Household_Income]]=98,1,0)</f>
        <v>0</v>
      </c>
    </row>
    <row r="982" spans="1:88">
      <c r="A982">
        <v>3534</v>
      </c>
      <c r="B982" s="1">
        <v>43009</v>
      </c>
      <c r="C982" t="s">
        <v>32</v>
      </c>
      <c r="D982">
        <v>9</v>
      </c>
      <c r="E982">
        <v>9</v>
      </c>
      <c r="F982">
        <v>7</v>
      </c>
      <c r="G982">
        <v>8</v>
      </c>
      <c r="H982">
        <v>7</v>
      </c>
      <c r="I982">
        <v>7</v>
      </c>
      <c r="J982" t="s">
        <v>15</v>
      </c>
      <c r="K982">
        <v>8</v>
      </c>
      <c r="L982">
        <v>6</v>
      </c>
      <c r="M982">
        <v>9</v>
      </c>
      <c r="N982">
        <v>9</v>
      </c>
      <c r="O982">
        <v>7</v>
      </c>
      <c r="P982">
        <v>8</v>
      </c>
      <c r="Q982">
        <v>7</v>
      </c>
      <c r="R982">
        <v>9</v>
      </c>
      <c r="S982">
        <v>9</v>
      </c>
      <c r="T982">
        <v>8</v>
      </c>
      <c r="U982">
        <v>7</v>
      </c>
      <c r="V982">
        <v>9</v>
      </c>
      <c r="W982">
        <v>7</v>
      </c>
      <c r="X982">
        <v>0</v>
      </c>
      <c r="Y982">
        <v>7</v>
      </c>
      <c r="Z982">
        <v>7</v>
      </c>
      <c r="AA982">
        <v>7</v>
      </c>
      <c r="AB982">
        <v>0</v>
      </c>
      <c r="AC982">
        <v>2</v>
      </c>
      <c r="AD982">
        <f>IF(Table13[[#This Row],[payment]]=1,1,0)</f>
        <v>0</v>
      </c>
      <c r="AE982">
        <f>IF(Table13[[#This Row],[payment]]=2,1,0)</f>
        <v>1</v>
      </c>
      <c r="AF982">
        <f>IF(Table13[[#This Row],[payment]]=3,1,0)</f>
        <v>0</v>
      </c>
      <c r="AG982">
        <v>2</v>
      </c>
      <c r="AH982">
        <f>IF(Table13[[#This Row],[method_payment]]=1,1,0)</f>
        <v>0</v>
      </c>
      <c r="AI982">
        <f>IF(Table13[[#This Row],[method_payment]]=2,1,0)</f>
        <v>1</v>
      </c>
      <c r="AJ982">
        <f>IF(Table13[[#This Row],[method_payment]]=3,1,0)</f>
        <v>0</v>
      </c>
      <c r="AK982">
        <f>IF(Table13[[#This Row],[method_payment]]=5,1,0)</f>
        <v>0</v>
      </c>
      <c r="AL982">
        <f>IF(Table13[[#This Row],[method_payment]]=6,1,0)</f>
        <v>0</v>
      </c>
      <c r="AM982" t="s">
        <v>16</v>
      </c>
      <c r="AN982" t="s">
        <v>16</v>
      </c>
      <c r="AO982">
        <v>3</v>
      </c>
      <c r="AP982" s="2">
        <v>898.16</v>
      </c>
      <c r="AQ982" s="3">
        <f>IF(AND(Table13[[#This Row],[Average_amount_spent_per_visit_last_3_months]]&gt;=1,Table13[[#This Row],[Average_amount_spent_per_visit_last_3_months]]&lt;=999),1,0)</f>
        <v>1</v>
      </c>
      <c r="AR982" s="3">
        <f>IF(AND(Table13[[#This Row],[Average_amount_spent_per_visit_last_3_months]]&gt;=1000,Table13[[#This Row],[Average_amount_spent_per_visit_last_3_months]]&lt;=6700),1,0)</f>
        <v>0</v>
      </c>
      <c r="AS982">
        <v>3</v>
      </c>
      <c r="AT982">
        <v>49</v>
      </c>
      <c r="AU982">
        <f>IF(AND(Table13[[#This Row],[Age]]&gt;=18,Table13[[#This Row],[Age]]&lt;=25),1,0)</f>
        <v>0</v>
      </c>
      <c r="AV982">
        <f>IF(AND(Table13[[#This Row],[Age]]&gt;=26,Table13[[#This Row],[Age]]&lt;=35),1,0)</f>
        <v>0</v>
      </c>
      <c r="AW982">
        <f>IF(AND(Table13[[#This Row],[Age]]&gt;=36,Table13[[#This Row],[Age]]&lt;=45),1,0)</f>
        <v>0</v>
      </c>
      <c r="AX982">
        <f>IF(AND(Table13[[#This Row],[Age]]&gt;=46,Table13[[#This Row],[Age]]&lt;=55),1,0)</f>
        <v>1</v>
      </c>
      <c r="AY982">
        <f>IF(AND(Table13[[#This Row],[Age]]&gt;=56,Table13[[#This Row],[Age]]&lt;=67),1,0)</f>
        <v>0</v>
      </c>
      <c r="AZ982" t="s">
        <v>25</v>
      </c>
      <c r="BA982">
        <f>IF(Table13[[#This Row],[Marital Status]]="Married",1,0)</f>
        <v>1</v>
      </c>
      <c r="BB982">
        <f>IF(Table13[[#This Row],[Marital Status]]="Single",1,0)</f>
        <v>0</v>
      </c>
      <c r="BC982" t="s">
        <v>27</v>
      </c>
      <c r="BD982">
        <f>IF(Table13[[#This Row],[gender]]="Male",1,0)</f>
        <v>1</v>
      </c>
      <c r="BE982">
        <f>IF(Table13[[#This Row],[gender]]="Female",1,0)</f>
        <v>0</v>
      </c>
      <c r="BF982" t="s">
        <v>20</v>
      </c>
      <c r="BG982">
        <f>IF(Table13[[#This Row],[Highest level of Education]]="Did not attend school",1,0)</f>
        <v>0</v>
      </c>
      <c r="BH982">
        <f>IF(Table13[[#This Row],[Highest level of Education]]="K12 completed",1,0)</f>
        <v>0</v>
      </c>
      <c r="BI982">
        <f>IF(Table13[[#This Row],[Highest level of Education]]="High School Completed",1,0)</f>
        <v>1</v>
      </c>
      <c r="BJ982">
        <f>IF(Table13[[#This Row],[Highest level of Education]]="Technical Diploma/Partially completed College",1,0)</f>
        <v>0</v>
      </c>
      <c r="BK982">
        <f>IF(Table13[[#This Row],[Highest level of Education]]="University/College Degree",1,0)</f>
        <v>0</v>
      </c>
      <c r="BL982">
        <f>IF(Table13[[#This Row],[Highest level of Education]]="Post-graduate education",1,0)</f>
        <v>0</v>
      </c>
      <c r="BM982">
        <v>4</v>
      </c>
      <c r="BN982">
        <v>1</v>
      </c>
      <c r="BO982">
        <v>5</v>
      </c>
      <c r="BP982">
        <f>IF(Table13[[#This Row],[Monthly_Income 1_5500 2_8000 3_11000 4_15000 5_20000 6_27000 7_35000 8_5000 9_51000 98_0]]=1,1,0)</f>
        <v>0</v>
      </c>
      <c r="BQ982">
        <f>IF(Table13[[#This Row],[Monthly_Income 1_5500 2_8000 3_11000 4_15000 5_20000 6_27000 7_35000 8_5000 9_51000 98_0]]=2,1,0)</f>
        <v>0</v>
      </c>
      <c r="BR982">
        <f>IF(Table13[[#This Row],[Monthly_Income 1_5500 2_8000 3_11000 4_15000 5_20000 6_27000 7_35000 8_5000 9_51000 98_0]]=3,1,0)</f>
        <v>0</v>
      </c>
      <c r="BS982">
        <f>IF(Table13[[#This Row],[Monthly_Income 1_5500 2_8000 3_11000 4_15000 5_20000 6_27000 7_35000 8_5000 9_51000 98_0]]=4,1,0)</f>
        <v>0</v>
      </c>
      <c r="BT982">
        <f>IF(Table13[[#This Row],[Monthly_Income 1_5500 2_8000 3_11000 4_15000 5_20000 6_27000 7_35000 8_5000 9_51000 98_0]]=5,1,0)</f>
        <v>1</v>
      </c>
      <c r="BU982">
        <f>IF(Table13[[#This Row],[Monthly_Income 1_5500 2_8000 3_11000 4_15000 5_20000 6_27000 7_35000 8_5000 9_51000 98_0]]=6,1,0)</f>
        <v>0</v>
      </c>
      <c r="BV982">
        <f>IF(Table13[[#This Row],[Monthly_Income 1_5500 2_8000 3_11000 4_15000 5_20000 6_27000 7_35000 8_5000 9_51000 98_0]]=7,1,0)</f>
        <v>0</v>
      </c>
      <c r="BW982">
        <f>IF(Table13[[#This Row],[Monthly_Income 1_5500 2_8000 3_11000 4_15000 5_20000 6_27000 7_35000 8_5000 9_51000 98_0]]=8,1,0)</f>
        <v>0</v>
      </c>
      <c r="BX982">
        <f>IF(Table13[[#This Row],[Monthly_Income 1_5500 2_8000 3_11000 4_15000 5_20000 6_27000 7_35000 8_5000 9_51000 98_0]]=9,1,0)</f>
        <v>0</v>
      </c>
      <c r="BY982">
        <f>IF(Table13[[#This Row],[Monthly_Income 1_5500 2_8000 3_11000 4_15000 5_20000 6_27000 7_35000 8_5000 9_51000 98_0]]=98,1,0)</f>
        <v>0</v>
      </c>
      <c r="BZ982">
        <v>7</v>
      </c>
      <c r="CA982">
        <f>IF(Table13[[#This Row],[Monthly_Household_Income]]=1,1,0)</f>
        <v>0</v>
      </c>
      <c r="CB982">
        <f>IF(Table13[[#This Row],[Monthly_Household_Income]]=2,1,0)</f>
        <v>0</v>
      </c>
      <c r="CC982">
        <f>IF(Table13[[#This Row],[Monthly_Household_Income]]=3,1,0)</f>
        <v>0</v>
      </c>
      <c r="CD982">
        <f>IF(Table13[[#This Row],[Monthly_Household_Income]]=4,1,0)</f>
        <v>0</v>
      </c>
      <c r="CE982">
        <f>IF(Table13[[#This Row],[Monthly_Household_Income]]=5,1,0)</f>
        <v>0</v>
      </c>
      <c r="CF982">
        <f>IF(Table13[[#This Row],[Monthly_Household_Income]]=6,1,0)</f>
        <v>0</v>
      </c>
      <c r="CG982">
        <f>IF(Table13[[#This Row],[Monthly_Household_Income]]=7,1,0)</f>
        <v>1</v>
      </c>
      <c r="CH982">
        <f>IF(Table13[[#This Row],[Monthly_Household_Income]]=8,1,0)</f>
        <v>0</v>
      </c>
      <c r="CI982">
        <f>IF(Table13[[#This Row],[Monthly_Household_Income]]=9,1,0)</f>
        <v>0</v>
      </c>
      <c r="CJ982">
        <f>IF(Table13[[#This Row],[Monthly_Household_Income]]=98,1,0)</f>
        <v>0</v>
      </c>
    </row>
    <row r="983" spans="1:88">
      <c r="A983">
        <v>3536</v>
      </c>
      <c r="B983" s="1">
        <v>43003</v>
      </c>
      <c r="C983" t="s">
        <v>35</v>
      </c>
      <c r="D983">
        <v>8</v>
      </c>
      <c r="E983">
        <v>7</v>
      </c>
      <c r="F983">
        <v>8</v>
      </c>
      <c r="G983">
        <v>6</v>
      </c>
      <c r="H983">
        <v>6</v>
      </c>
      <c r="I983">
        <v>6</v>
      </c>
      <c r="J983" t="s">
        <v>15</v>
      </c>
      <c r="K983">
        <v>8</v>
      </c>
      <c r="L983">
        <v>7</v>
      </c>
      <c r="M983">
        <v>8</v>
      </c>
      <c r="N983">
        <v>8</v>
      </c>
      <c r="O983">
        <v>6</v>
      </c>
      <c r="P983">
        <v>8</v>
      </c>
      <c r="Q983">
        <v>6</v>
      </c>
      <c r="R983">
        <v>7</v>
      </c>
      <c r="S983">
        <v>7</v>
      </c>
      <c r="T983">
        <v>8</v>
      </c>
      <c r="U983">
        <v>6</v>
      </c>
      <c r="V983">
        <v>8</v>
      </c>
      <c r="W983">
        <v>7</v>
      </c>
      <c r="X983">
        <v>6</v>
      </c>
      <c r="Y983">
        <v>8</v>
      </c>
      <c r="Z983">
        <v>8</v>
      </c>
      <c r="AA983">
        <v>6</v>
      </c>
      <c r="AB983">
        <v>7</v>
      </c>
      <c r="AC983">
        <v>1</v>
      </c>
      <c r="AD983">
        <f>IF(Table13[[#This Row],[payment]]=1,1,0)</f>
        <v>1</v>
      </c>
      <c r="AE983">
        <f>IF(Table13[[#This Row],[payment]]=2,1,0)</f>
        <v>0</v>
      </c>
      <c r="AF983">
        <f>IF(Table13[[#This Row],[payment]]=3,1,0)</f>
        <v>0</v>
      </c>
      <c r="AG983">
        <v>3</v>
      </c>
      <c r="AH983">
        <f>IF(Table13[[#This Row],[method_payment]]=1,1,0)</f>
        <v>0</v>
      </c>
      <c r="AI983">
        <f>IF(Table13[[#This Row],[method_payment]]=2,1,0)</f>
        <v>0</v>
      </c>
      <c r="AJ983">
        <f>IF(Table13[[#This Row],[method_payment]]=3,1,0)</f>
        <v>1</v>
      </c>
      <c r="AK983">
        <f>IF(Table13[[#This Row],[method_payment]]=5,1,0)</f>
        <v>0</v>
      </c>
      <c r="AL983">
        <f>IF(Table13[[#This Row],[method_payment]]=6,1,0)</f>
        <v>0</v>
      </c>
      <c r="AM983" t="s">
        <v>16</v>
      </c>
      <c r="AN983" t="s">
        <v>15</v>
      </c>
      <c r="AO983">
        <v>2</v>
      </c>
      <c r="AP983" s="2">
        <v>294.54000000000002</v>
      </c>
      <c r="AQ983" s="3">
        <f>IF(AND(Table13[[#This Row],[Average_amount_spent_per_visit_last_3_months]]&gt;=1,Table13[[#This Row],[Average_amount_spent_per_visit_last_3_months]]&lt;=999),1,0)</f>
        <v>1</v>
      </c>
      <c r="AR983" s="3">
        <f>IF(AND(Table13[[#This Row],[Average_amount_spent_per_visit_last_3_months]]&gt;=1000,Table13[[#This Row],[Average_amount_spent_per_visit_last_3_months]]&lt;=6700),1,0)</f>
        <v>0</v>
      </c>
      <c r="AS983">
        <v>2</v>
      </c>
      <c r="AT983">
        <v>29</v>
      </c>
      <c r="AU983">
        <f>IF(AND(Table13[[#This Row],[Age]]&gt;=18,Table13[[#This Row],[Age]]&lt;=25),1,0)</f>
        <v>0</v>
      </c>
      <c r="AV983">
        <f>IF(AND(Table13[[#This Row],[Age]]&gt;=26,Table13[[#This Row],[Age]]&lt;=35),1,0)</f>
        <v>1</v>
      </c>
      <c r="AW983">
        <f>IF(AND(Table13[[#This Row],[Age]]&gt;=36,Table13[[#This Row],[Age]]&lt;=45),1,0)</f>
        <v>0</v>
      </c>
      <c r="AX983">
        <f>IF(AND(Table13[[#This Row],[Age]]&gt;=46,Table13[[#This Row],[Age]]&lt;=55),1,0)</f>
        <v>0</v>
      </c>
      <c r="AY983">
        <f>IF(AND(Table13[[#This Row],[Age]]&gt;=56,Table13[[#This Row],[Age]]&lt;=67),1,0)</f>
        <v>0</v>
      </c>
      <c r="AZ983" t="s">
        <v>25</v>
      </c>
      <c r="BA983">
        <f>IF(Table13[[#This Row],[Marital Status]]="Married",1,0)</f>
        <v>1</v>
      </c>
      <c r="BB983">
        <f>IF(Table13[[#This Row],[Marital Status]]="Single",1,0)</f>
        <v>0</v>
      </c>
      <c r="BC983" t="s">
        <v>27</v>
      </c>
      <c r="BD983">
        <f>IF(Table13[[#This Row],[gender]]="Male",1,0)</f>
        <v>1</v>
      </c>
      <c r="BE983">
        <f>IF(Table13[[#This Row],[gender]]="Female",1,0)</f>
        <v>0</v>
      </c>
      <c r="BF983" t="s">
        <v>20</v>
      </c>
      <c r="BG983">
        <f>IF(Table13[[#This Row],[Highest level of Education]]="Did not attend school",1,0)</f>
        <v>0</v>
      </c>
      <c r="BH983">
        <f>IF(Table13[[#This Row],[Highest level of Education]]="K12 completed",1,0)</f>
        <v>0</v>
      </c>
      <c r="BI983">
        <f>IF(Table13[[#This Row],[Highest level of Education]]="High School Completed",1,0)</f>
        <v>1</v>
      </c>
      <c r="BJ983">
        <f>IF(Table13[[#This Row],[Highest level of Education]]="Technical Diploma/Partially completed College",1,0)</f>
        <v>0</v>
      </c>
      <c r="BK983">
        <f>IF(Table13[[#This Row],[Highest level of Education]]="University/College Degree",1,0)</f>
        <v>0</v>
      </c>
      <c r="BL983">
        <f>IF(Table13[[#This Row],[Highest level of Education]]="Post-graduate education",1,0)</f>
        <v>0</v>
      </c>
      <c r="BM983">
        <v>2</v>
      </c>
      <c r="BN983">
        <v>1</v>
      </c>
      <c r="BO983">
        <v>3</v>
      </c>
      <c r="BP983">
        <f>IF(Table13[[#This Row],[Monthly_Income 1_5500 2_8000 3_11000 4_15000 5_20000 6_27000 7_35000 8_5000 9_51000 98_0]]=1,1,0)</f>
        <v>0</v>
      </c>
      <c r="BQ983">
        <f>IF(Table13[[#This Row],[Monthly_Income 1_5500 2_8000 3_11000 4_15000 5_20000 6_27000 7_35000 8_5000 9_51000 98_0]]=2,1,0)</f>
        <v>0</v>
      </c>
      <c r="BR983">
        <f>IF(Table13[[#This Row],[Monthly_Income 1_5500 2_8000 3_11000 4_15000 5_20000 6_27000 7_35000 8_5000 9_51000 98_0]]=3,1,0)</f>
        <v>1</v>
      </c>
      <c r="BS983">
        <f>IF(Table13[[#This Row],[Monthly_Income 1_5500 2_8000 3_11000 4_15000 5_20000 6_27000 7_35000 8_5000 9_51000 98_0]]=4,1,0)</f>
        <v>0</v>
      </c>
      <c r="BT983">
        <f>IF(Table13[[#This Row],[Monthly_Income 1_5500 2_8000 3_11000 4_15000 5_20000 6_27000 7_35000 8_5000 9_51000 98_0]]=5,1,0)</f>
        <v>0</v>
      </c>
      <c r="BU983">
        <f>IF(Table13[[#This Row],[Monthly_Income 1_5500 2_8000 3_11000 4_15000 5_20000 6_27000 7_35000 8_5000 9_51000 98_0]]=6,1,0)</f>
        <v>0</v>
      </c>
      <c r="BV983">
        <f>IF(Table13[[#This Row],[Monthly_Income 1_5500 2_8000 3_11000 4_15000 5_20000 6_27000 7_35000 8_5000 9_51000 98_0]]=7,1,0)</f>
        <v>0</v>
      </c>
      <c r="BW983">
        <f>IF(Table13[[#This Row],[Monthly_Income 1_5500 2_8000 3_11000 4_15000 5_20000 6_27000 7_35000 8_5000 9_51000 98_0]]=8,1,0)</f>
        <v>0</v>
      </c>
      <c r="BX983">
        <f>IF(Table13[[#This Row],[Monthly_Income 1_5500 2_8000 3_11000 4_15000 5_20000 6_27000 7_35000 8_5000 9_51000 98_0]]=9,1,0)</f>
        <v>0</v>
      </c>
      <c r="BY983">
        <f>IF(Table13[[#This Row],[Monthly_Income 1_5500 2_8000 3_11000 4_15000 5_20000 6_27000 7_35000 8_5000 9_51000 98_0]]=98,1,0)</f>
        <v>0</v>
      </c>
      <c r="BZ983">
        <v>3</v>
      </c>
      <c r="CA983">
        <f>IF(Table13[[#This Row],[Monthly_Household_Income]]=1,1,0)</f>
        <v>0</v>
      </c>
      <c r="CB983">
        <f>IF(Table13[[#This Row],[Monthly_Household_Income]]=2,1,0)</f>
        <v>0</v>
      </c>
      <c r="CC983">
        <f>IF(Table13[[#This Row],[Monthly_Household_Income]]=3,1,0)</f>
        <v>1</v>
      </c>
      <c r="CD983">
        <f>IF(Table13[[#This Row],[Monthly_Household_Income]]=4,1,0)</f>
        <v>0</v>
      </c>
      <c r="CE983">
        <f>IF(Table13[[#This Row],[Monthly_Household_Income]]=5,1,0)</f>
        <v>0</v>
      </c>
      <c r="CF983">
        <f>IF(Table13[[#This Row],[Monthly_Household_Income]]=6,1,0)</f>
        <v>0</v>
      </c>
      <c r="CG983">
        <f>IF(Table13[[#This Row],[Monthly_Household_Income]]=7,1,0)</f>
        <v>0</v>
      </c>
      <c r="CH983">
        <f>IF(Table13[[#This Row],[Monthly_Household_Income]]=8,1,0)</f>
        <v>0</v>
      </c>
      <c r="CI983">
        <f>IF(Table13[[#This Row],[Monthly_Household_Income]]=9,1,0)</f>
        <v>0</v>
      </c>
      <c r="CJ983">
        <f>IF(Table13[[#This Row],[Monthly_Household_Income]]=98,1,0)</f>
        <v>0</v>
      </c>
    </row>
    <row r="984" spans="1:88">
      <c r="A984">
        <v>3541</v>
      </c>
      <c r="B984" s="1">
        <v>43099</v>
      </c>
      <c r="C984" t="s">
        <v>35</v>
      </c>
      <c r="D984">
        <v>6</v>
      </c>
      <c r="E984">
        <v>8</v>
      </c>
      <c r="F984">
        <v>7</v>
      </c>
      <c r="G984">
        <v>7</v>
      </c>
      <c r="H984">
        <v>7</v>
      </c>
      <c r="I984">
        <v>7</v>
      </c>
      <c r="J984" t="s">
        <v>15</v>
      </c>
      <c r="K984">
        <v>9</v>
      </c>
      <c r="L984">
        <v>8</v>
      </c>
      <c r="M984">
        <v>9</v>
      </c>
      <c r="N984">
        <v>7</v>
      </c>
      <c r="O984">
        <v>9</v>
      </c>
      <c r="P984">
        <v>7</v>
      </c>
      <c r="Q984">
        <v>7</v>
      </c>
      <c r="R984">
        <v>8</v>
      </c>
      <c r="S984">
        <v>7</v>
      </c>
      <c r="T984">
        <v>7</v>
      </c>
      <c r="U984">
        <v>7</v>
      </c>
      <c r="V984">
        <v>8</v>
      </c>
      <c r="W984">
        <v>8</v>
      </c>
      <c r="X984">
        <v>0</v>
      </c>
      <c r="Y984">
        <v>9</v>
      </c>
      <c r="Z984">
        <v>7</v>
      </c>
      <c r="AA984">
        <v>8</v>
      </c>
      <c r="AB984">
        <v>0</v>
      </c>
      <c r="AC984">
        <v>2</v>
      </c>
      <c r="AD984">
        <f>IF(Table13[[#This Row],[payment]]=1,1,0)</f>
        <v>0</v>
      </c>
      <c r="AE984">
        <f>IF(Table13[[#This Row],[payment]]=2,1,0)</f>
        <v>1</v>
      </c>
      <c r="AF984">
        <f>IF(Table13[[#This Row],[payment]]=3,1,0)</f>
        <v>0</v>
      </c>
      <c r="AG984">
        <v>1</v>
      </c>
      <c r="AH984">
        <f>IF(Table13[[#This Row],[method_payment]]=1,1,0)</f>
        <v>1</v>
      </c>
      <c r="AI984">
        <f>IF(Table13[[#This Row],[method_payment]]=2,1,0)</f>
        <v>0</v>
      </c>
      <c r="AJ984">
        <f>IF(Table13[[#This Row],[method_payment]]=3,1,0)</f>
        <v>0</v>
      </c>
      <c r="AK984">
        <f>IF(Table13[[#This Row],[method_payment]]=5,1,0)</f>
        <v>0</v>
      </c>
      <c r="AL984">
        <f>IF(Table13[[#This Row],[method_payment]]=6,1,0)</f>
        <v>0</v>
      </c>
      <c r="AM984" t="s">
        <v>16</v>
      </c>
      <c r="AN984" t="s">
        <v>16</v>
      </c>
      <c r="AO984">
        <v>3</v>
      </c>
      <c r="AP984" s="2">
        <v>507.22</v>
      </c>
      <c r="AQ984" s="3">
        <f>IF(AND(Table13[[#This Row],[Average_amount_spent_per_visit_last_3_months]]&gt;=1,Table13[[#This Row],[Average_amount_spent_per_visit_last_3_months]]&lt;=999),1,0)</f>
        <v>1</v>
      </c>
      <c r="AR984" s="3">
        <f>IF(AND(Table13[[#This Row],[Average_amount_spent_per_visit_last_3_months]]&gt;=1000,Table13[[#This Row],[Average_amount_spent_per_visit_last_3_months]]&lt;=6700),1,0)</f>
        <v>0</v>
      </c>
      <c r="AS984">
        <v>2</v>
      </c>
      <c r="AT984">
        <v>56</v>
      </c>
      <c r="AU984">
        <f>IF(AND(Table13[[#This Row],[Age]]&gt;=18,Table13[[#This Row],[Age]]&lt;=25),1,0)</f>
        <v>0</v>
      </c>
      <c r="AV984">
        <f>IF(AND(Table13[[#This Row],[Age]]&gt;=26,Table13[[#This Row],[Age]]&lt;=35),1,0)</f>
        <v>0</v>
      </c>
      <c r="AW984">
        <f>IF(AND(Table13[[#This Row],[Age]]&gt;=36,Table13[[#This Row],[Age]]&lt;=45),1,0)</f>
        <v>0</v>
      </c>
      <c r="AX984">
        <f>IF(AND(Table13[[#This Row],[Age]]&gt;=46,Table13[[#This Row],[Age]]&lt;=55),1,0)</f>
        <v>0</v>
      </c>
      <c r="AY984">
        <f>IF(AND(Table13[[#This Row],[Age]]&gt;=56,Table13[[#This Row],[Age]]&lt;=67),1,0)</f>
        <v>1</v>
      </c>
      <c r="AZ984" t="s">
        <v>25</v>
      </c>
      <c r="BA984">
        <f>IF(Table13[[#This Row],[Marital Status]]="Married",1,0)</f>
        <v>1</v>
      </c>
      <c r="BB984">
        <f>IF(Table13[[#This Row],[Marital Status]]="Single",1,0)</f>
        <v>0</v>
      </c>
      <c r="BC984" t="s">
        <v>28</v>
      </c>
      <c r="BD984">
        <f>IF(Table13[[#This Row],[gender]]="Male",1,0)</f>
        <v>0</v>
      </c>
      <c r="BE984">
        <f>IF(Table13[[#This Row],[gender]]="Female",1,0)</f>
        <v>1</v>
      </c>
      <c r="BF984" t="s">
        <v>23</v>
      </c>
      <c r="BG984">
        <f>IF(Table13[[#This Row],[Highest level of Education]]="Did not attend school",1,0)</f>
        <v>0</v>
      </c>
      <c r="BH984">
        <f>IF(Table13[[#This Row],[Highest level of Education]]="K12 completed",1,0)</f>
        <v>0</v>
      </c>
      <c r="BI984">
        <f>IF(Table13[[#This Row],[Highest level of Education]]="High School Completed",1,0)</f>
        <v>0</v>
      </c>
      <c r="BJ984">
        <f>IF(Table13[[#This Row],[Highest level of Education]]="Technical Diploma/Partially completed College",1,0)</f>
        <v>1</v>
      </c>
      <c r="BK984">
        <f>IF(Table13[[#This Row],[Highest level of Education]]="University/College Degree",1,0)</f>
        <v>0</v>
      </c>
      <c r="BL984">
        <f>IF(Table13[[#This Row],[Highest level of Education]]="Post-graduate education",1,0)</f>
        <v>0</v>
      </c>
      <c r="BM984">
        <v>4</v>
      </c>
      <c r="BN984">
        <v>1</v>
      </c>
      <c r="BO984">
        <v>5</v>
      </c>
      <c r="BP984">
        <f>IF(Table13[[#This Row],[Monthly_Income 1_5500 2_8000 3_11000 4_15000 5_20000 6_27000 7_35000 8_5000 9_51000 98_0]]=1,1,0)</f>
        <v>0</v>
      </c>
      <c r="BQ984">
        <f>IF(Table13[[#This Row],[Monthly_Income 1_5500 2_8000 3_11000 4_15000 5_20000 6_27000 7_35000 8_5000 9_51000 98_0]]=2,1,0)</f>
        <v>0</v>
      </c>
      <c r="BR984">
        <f>IF(Table13[[#This Row],[Monthly_Income 1_5500 2_8000 3_11000 4_15000 5_20000 6_27000 7_35000 8_5000 9_51000 98_0]]=3,1,0)</f>
        <v>0</v>
      </c>
      <c r="BS984">
        <f>IF(Table13[[#This Row],[Monthly_Income 1_5500 2_8000 3_11000 4_15000 5_20000 6_27000 7_35000 8_5000 9_51000 98_0]]=4,1,0)</f>
        <v>0</v>
      </c>
      <c r="BT984">
        <f>IF(Table13[[#This Row],[Monthly_Income 1_5500 2_8000 3_11000 4_15000 5_20000 6_27000 7_35000 8_5000 9_51000 98_0]]=5,1,0)</f>
        <v>1</v>
      </c>
      <c r="BU984">
        <f>IF(Table13[[#This Row],[Monthly_Income 1_5500 2_8000 3_11000 4_15000 5_20000 6_27000 7_35000 8_5000 9_51000 98_0]]=6,1,0)</f>
        <v>0</v>
      </c>
      <c r="BV984">
        <f>IF(Table13[[#This Row],[Monthly_Income 1_5500 2_8000 3_11000 4_15000 5_20000 6_27000 7_35000 8_5000 9_51000 98_0]]=7,1,0)</f>
        <v>0</v>
      </c>
      <c r="BW984">
        <f>IF(Table13[[#This Row],[Monthly_Income 1_5500 2_8000 3_11000 4_15000 5_20000 6_27000 7_35000 8_5000 9_51000 98_0]]=8,1,0)</f>
        <v>0</v>
      </c>
      <c r="BX984">
        <f>IF(Table13[[#This Row],[Monthly_Income 1_5500 2_8000 3_11000 4_15000 5_20000 6_27000 7_35000 8_5000 9_51000 98_0]]=9,1,0)</f>
        <v>0</v>
      </c>
      <c r="BY984">
        <f>IF(Table13[[#This Row],[Monthly_Income 1_5500 2_8000 3_11000 4_15000 5_20000 6_27000 7_35000 8_5000 9_51000 98_0]]=98,1,0)</f>
        <v>0</v>
      </c>
      <c r="BZ984">
        <v>9</v>
      </c>
      <c r="CA984">
        <f>IF(Table13[[#This Row],[Monthly_Household_Income]]=1,1,0)</f>
        <v>0</v>
      </c>
      <c r="CB984">
        <f>IF(Table13[[#This Row],[Monthly_Household_Income]]=2,1,0)</f>
        <v>0</v>
      </c>
      <c r="CC984">
        <f>IF(Table13[[#This Row],[Monthly_Household_Income]]=3,1,0)</f>
        <v>0</v>
      </c>
      <c r="CD984">
        <f>IF(Table13[[#This Row],[Monthly_Household_Income]]=4,1,0)</f>
        <v>0</v>
      </c>
      <c r="CE984">
        <f>IF(Table13[[#This Row],[Monthly_Household_Income]]=5,1,0)</f>
        <v>0</v>
      </c>
      <c r="CF984">
        <f>IF(Table13[[#This Row],[Monthly_Household_Income]]=6,1,0)</f>
        <v>0</v>
      </c>
      <c r="CG984">
        <f>IF(Table13[[#This Row],[Monthly_Household_Income]]=7,1,0)</f>
        <v>0</v>
      </c>
      <c r="CH984">
        <f>IF(Table13[[#This Row],[Monthly_Household_Income]]=8,1,0)</f>
        <v>0</v>
      </c>
      <c r="CI984">
        <f>IF(Table13[[#This Row],[Monthly_Household_Income]]=9,1,0)</f>
        <v>1</v>
      </c>
      <c r="CJ984">
        <f>IF(Table13[[#This Row],[Monthly_Household_Income]]=98,1,0)</f>
        <v>0</v>
      </c>
    </row>
    <row r="985" spans="1:88">
      <c r="A985">
        <v>3542</v>
      </c>
      <c r="B985" s="1">
        <v>43131</v>
      </c>
      <c r="C985" t="s">
        <v>9</v>
      </c>
      <c r="D985">
        <v>8</v>
      </c>
      <c r="E985">
        <v>7</v>
      </c>
      <c r="F985">
        <v>6</v>
      </c>
      <c r="G985">
        <v>8</v>
      </c>
      <c r="H985">
        <v>8</v>
      </c>
      <c r="I985">
        <v>7</v>
      </c>
      <c r="J985" t="s">
        <v>15</v>
      </c>
      <c r="K985">
        <v>7</v>
      </c>
      <c r="L985">
        <v>9</v>
      </c>
      <c r="M985">
        <v>6</v>
      </c>
      <c r="N985">
        <v>6</v>
      </c>
      <c r="O985">
        <v>7</v>
      </c>
      <c r="P985">
        <v>6</v>
      </c>
      <c r="Q985">
        <v>6</v>
      </c>
      <c r="R985">
        <v>8</v>
      </c>
      <c r="S985">
        <v>8</v>
      </c>
      <c r="T985">
        <v>8</v>
      </c>
      <c r="U985">
        <v>8</v>
      </c>
      <c r="V985">
        <v>8</v>
      </c>
      <c r="W985">
        <v>7</v>
      </c>
      <c r="X985">
        <v>8</v>
      </c>
      <c r="Y985">
        <v>7</v>
      </c>
      <c r="Z985">
        <v>6</v>
      </c>
      <c r="AA985">
        <v>7</v>
      </c>
      <c r="AB985">
        <v>9</v>
      </c>
      <c r="AC985">
        <v>2</v>
      </c>
      <c r="AD985">
        <f>IF(Table13[[#This Row],[payment]]=1,1,0)</f>
        <v>0</v>
      </c>
      <c r="AE985">
        <f>IF(Table13[[#This Row],[payment]]=2,1,0)</f>
        <v>1</v>
      </c>
      <c r="AF985">
        <f>IF(Table13[[#This Row],[payment]]=3,1,0)</f>
        <v>0</v>
      </c>
      <c r="AG985">
        <v>1</v>
      </c>
      <c r="AH985">
        <f>IF(Table13[[#This Row],[method_payment]]=1,1,0)</f>
        <v>1</v>
      </c>
      <c r="AI985">
        <f>IF(Table13[[#This Row],[method_payment]]=2,1,0)</f>
        <v>0</v>
      </c>
      <c r="AJ985">
        <f>IF(Table13[[#This Row],[method_payment]]=3,1,0)</f>
        <v>0</v>
      </c>
      <c r="AK985">
        <f>IF(Table13[[#This Row],[method_payment]]=5,1,0)</f>
        <v>0</v>
      </c>
      <c r="AL985">
        <f>IF(Table13[[#This Row],[method_payment]]=6,1,0)</f>
        <v>0</v>
      </c>
      <c r="AM985" t="s">
        <v>16</v>
      </c>
      <c r="AN985" t="s">
        <v>16</v>
      </c>
      <c r="AO985">
        <v>2</v>
      </c>
      <c r="AP985" s="2">
        <v>220.27</v>
      </c>
      <c r="AQ985" s="3">
        <f>IF(AND(Table13[[#This Row],[Average_amount_spent_per_visit_last_3_months]]&gt;=1,Table13[[#This Row],[Average_amount_spent_per_visit_last_3_months]]&lt;=999),1,0)</f>
        <v>1</v>
      </c>
      <c r="AR985" s="3">
        <f>IF(AND(Table13[[#This Row],[Average_amount_spent_per_visit_last_3_months]]&gt;=1000,Table13[[#This Row],[Average_amount_spent_per_visit_last_3_months]]&lt;=6700),1,0)</f>
        <v>0</v>
      </c>
      <c r="AS985">
        <v>3</v>
      </c>
      <c r="AT985">
        <v>36</v>
      </c>
      <c r="AU985">
        <f>IF(AND(Table13[[#This Row],[Age]]&gt;=18,Table13[[#This Row],[Age]]&lt;=25),1,0)</f>
        <v>0</v>
      </c>
      <c r="AV985">
        <f>IF(AND(Table13[[#This Row],[Age]]&gt;=26,Table13[[#This Row],[Age]]&lt;=35),1,0)</f>
        <v>0</v>
      </c>
      <c r="AW985">
        <f>IF(AND(Table13[[#This Row],[Age]]&gt;=36,Table13[[#This Row],[Age]]&lt;=45),1,0)</f>
        <v>1</v>
      </c>
      <c r="AX985">
        <f>IF(AND(Table13[[#This Row],[Age]]&gt;=46,Table13[[#This Row],[Age]]&lt;=55),1,0)</f>
        <v>0</v>
      </c>
      <c r="AY985">
        <f>IF(AND(Table13[[#This Row],[Age]]&gt;=56,Table13[[#This Row],[Age]]&lt;=67),1,0)</f>
        <v>0</v>
      </c>
      <c r="AZ985" t="s">
        <v>24</v>
      </c>
      <c r="BA985">
        <f>IF(Table13[[#This Row],[Marital Status]]="Married",1,0)</f>
        <v>0</v>
      </c>
      <c r="BB985">
        <f>IF(Table13[[#This Row],[Marital Status]]="Single",1,0)</f>
        <v>1</v>
      </c>
      <c r="BC985" t="s">
        <v>27</v>
      </c>
      <c r="BD985">
        <f>IF(Table13[[#This Row],[gender]]="Male",1,0)</f>
        <v>1</v>
      </c>
      <c r="BE985">
        <f>IF(Table13[[#This Row],[gender]]="Female",1,0)</f>
        <v>0</v>
      </c>
      <c r="BF985" t="s">
        <v>18</v>
      </c>
      <c r="BG985">
        <f>IF(Table13[[#This Row],[Highest level of Education]]="Did not attend school",1,0)</f>
        <v>0</v>
      </c>
      <c r="BH985">
        <f>IF(Table13[[#This Row],[Highest level of Education]]="K12 completed",1,0)</f>
        <v>0</v>
      </c>
      <c r="BI985">
        <f>IF(Table13[[#This Row],[Highest level of Education]]="High School Completed",1,0)</f>
        <v>0</v>
      </c>
      <c r="BJ985">
        <f>IF(Table13[[#This Row],[Highest level of Education]]="Technical Diploma/Partially completed College",1,0)</f>
        <v>0</v>
      </c>
      <c r="BK985">
        <f>IF(Table13[[#This Row],[Highest level of Education]]="University/College Degree",1,0)</f>
        <v>0</v>
      </c>
      <c r="BL985">
        <f>IF(Table13[[#This Row],[Highest level of Education]]="Post-graduate education",1,0)</f>
        <v>1</v>
      </c>
      <c r="BM985">
        <v>0</v>
      </c>
      <c r="BN985">
        <v>1</v>
      </c>
      <c r="BO985">
        <v>5</v>
      </c>
      <c r="BP985">
        <f>IF(Table13[[#This Row],[Monthly_Income 1_5500 2_8000 3_11000 4_15000 5_20000 6_27000 7_35000 8_5000 9_51000 98_0]]=1,1,0)</f>
        <v>0</v>
      </c>
      <c r="BQ985">
        <f>IF(Table13[[#This Row],[Monthly_Income 1_5500 2_8000 3_11000 4_15000 5_20000 6_27000 7_35000 8_5000 9_51000 98_0]]=2,1,0)</f>
        <v>0</v>
      </c>
      <c r="BR985">
        <f>IF(Table13[[#This Row],[Monthly_Income 1_5500 2_8000 3_11000 4_15000 5_20000 6_27000 7_35000 8_5000 9_51000 98_0]]=3,1,0)</f>
        <v>0</v>
      </c>
      <c r="BS985">
        <f>IF(Table13[[#This Row],[Monthly_Income 1_5500 2_8000 3_11000 4_15000 5_20000 6_27000 7_35000 8_5000 9_51000 98_0]]=4,1,0)</f>
        <v>0</v>
      </c>
      <c r="BT985">
        <f>IF(Table13[[#This Row],[Monthly_Income 1_5500 2_8000 3_11000 4_15000 5_20000 6_27000 7_35000 8_5000 9_51000 98_0]]=5,1,0)</f>
        <v>1</v>
      </c>
      <c r="BU985">
        <f>IF(Table13[[#This Row],[Monthly_Income 1_5500 2_8000 3_11000 4_15000 5_20000 6_27000 7_35000 8_5000 9_51000 98_0]]=6,1,0)</f>
        <v>0</v>
      </c>
      <c r="BV985">
        <f>IF(Table13[[#This Row],[Monthly_Income 1_5500 2_8000 3_11000 4_15000 5_20000 6_27000 7_35000 8_5000 9_51000 98_0]]=7,1,0)</f>
        <v>0</v>
      </c>
      <c r="BW985">
        <f>IF(Table13[[#This Row],[Monthly_Income 1_5500 2_8000 3_11000 4_15000 5_20000 6_27000 7_35000 8_5000 9_51000 98_0]]=8,1,0)</f>
        <v>0</v>
      </c>
      <c r="BX985">
        <f>IF(Table13[[#This Row],[Monthly_Income 1_5500 2_8000 3_11000 4_15000 5_20000 6_27000 7_35000 8_5000 9_51000 98_0]]=9,1,0)</f>
        <v>0</v>
      </c>
      <c r="BY985">
        <f>IF(Table13[[#This Row],[Monthly_Income 1_5500 2_8000 3_11000 4_15000 5_20000 6_27000 7_35000 8_5000 9_51000 98_0]]=98,1,0)</f>
        <v>0</v>
      </c>
      <c r="BZ985">
        <v>97</v>
      </c>
      <c r="CA985">
        <f>IF(Table13[[#This Row],[Monthly_Household_Income]]=1,1,0)</f>
        <v>0</v>
      </c>
      <c r="CB985">
        <f>IF(Table13[[#This Row],[Monthly_Household_Income]]=2,1,0)</f>
        <v>0</v>
      </c>
      <c r="CC985">
        <f>IF(Table13[[#This Row],[Monthly_Household_Income]]=3,1,0)</f>
        <v>0</v>
      </c>
      <c r="CD985">
        <f>IF(Table13[[#This Row],[Monthly_Household_Income]]=4,1,0)</f>
        <v>0</v>
      </c>
      <c r="CE985">
        <f>IF(Table13[[#This Row],[Monthly_Household_Income]]=5,1,0)</f>
        <v>0</v>
      </c>
      <c r="CF985">
        <f>IF(Table13[[#This Row],[Monthly_Household_Income]]=6,1,0)</f>
        <v>0</v>
      </c>
      <c r="CG985">
        <f>IF(Table13[[#This Row],[Monthly_Household_Income]]=7,1,0)</f>
        <v>0</v>
      </c>
      <c r="CH985">
        <f>IF(Table13[[#This Row],[Monthly_Household_Income]]=8,1,0)</f>
        <v>0</v>
      </c>
      <c r="CI985">
        <f>IF(Table13[[#This Row],[Monthly_Household_Income]]=9,1,0)</f>
        <v>0</v>
      </c>
      <c r="CJ985">
        <f>IF(Table13[[#This Row],[Monthly_Household_Income]]=98,1,0)</f>
        <v>0</v>
      </c>
    </row>
    <row r="986" spans="1:88">
      <c r="A986">
        <v>3544</v>
      </c>
      <c r="B986" s="1">
        <v>43098</v>
      </c>
      <c r="C986" t="s">
        <v>31</v>
      </c>
      <c r="D986">
        <v>8</v>
      </c>
      <c r="E986">
        <v>8</v>
      </c>
      <c r="F986">
        <v>7</v>
      </c>
      <c r="G986">
        <v>6</v>
      </c>
      <c r="H986">
        <v>7</v>
      </c>
      <c r="I986">
        <v>5</v>
      </c>
      <c r="J986" t="s">
        <v>15</v>
      </c>
      <c r="K986">
        <v>7</v>
      </c>
      <c r="L986">
        <v>6</v>
      </c>
      <c r="M986">
        <v>6</v>
      </c>
      <c r="N986">
        <v>6</v>
      </c>
      <c r="O986">
        <v>7</v>
      </c>
      <c r="P986">
        <v>7</v>
      </c>
      <c r="Q986">
        <v>6</v>
      </c>
      <c r="R986">
        <v>6</v>
      </c>
      <c r="S986">
        <v>8</v>
      </c>
      <c r="T986">
        <v>7</v>
      </c>
      <c r="U986">
        <v>7</v>
      </c>
      <c r="V986">
        <v>6</v>
      </c>
      <c r="W986">
        <v>7</v>
      </c>
      <c r="X986">
        <v>0</v>
      </c>
      <c r="Y986">
        <v>7</v>
      </c>
      <c r="Z986">
        <v>7</v>
      </c>
      <c r="AA986">
        <v>8</v>
      </c>
      <c r="AB986">
        <v>6</v>
      </c>
      <c r="AC986">
        <v>1</v>
      </c>
      <c r="AD986">
        <f>IF(Table13[[#This Row],[payment]]=1,1,0)</f>
        <v>1</v>
      </c>
      <c r="AE986">
        <f>IF(Table13[[#This Row],[payment]]=2,1,0)</f>
        <v>0</v>
      </c>
      <c r="AF986">
        <f>IF(Table13[[#This Row],[payment]]=3,1,0)</f>
        <v>0</v>
      </c>
      <c r="AG986">
        <v>5</v>
      </c>
      <c r="AH986">
        <f>IF(Table13[[#This Row],[method_payment]]=1,1,0)</f>
        <v>0</v>
      </c>
      <c r="AI986">
        <f>IF(Table13[[#This Row],[method_payment]]=2,1,0)</f>
        <v>0</v>
      </c>
      <c r="AJ986">
        <f>IF(Table13[[#This Row],[method_payment]]=3,1,0)</f>
        <v>0</v>
      </c>
      <c r="AK986">
        <f>IF(Table13[[#This Row],[method_payment]]=5,1,0)</f>
        <v>1</v>
      </c>
      <c r="AL986">
        <f>IF(Table13[[#This Row],[method_payment]]=6,1,0)</f>
        <v>0</v>
      </c>
      <c r="AM986" t="s">
        <v>16</v>
      </c>
      <c r="AN986" t="s">
        <v>16</v>
      </c>
      <c r="AO986">
        <v>2</v>
      </c>
      <c r="AP986" s="2">
        <v>554</v>
      </c>
      <c r="AQ986" s="3">
        <f>IF(AND(Table13[[#This Row],[Average_amount_spent_per_visit_last_3_months]]&gt;=1,Table13[[#This Row],[Average_amount_spent_per_visit_last_3_months]]&lt;=999),1,0)</f>
        <v>1</v>
      </c>
      <c r="AR986" s="3">
        <f>IF(AND(Table13[[#This Row],[Average_amount_spent_per_visit_last_3_months]]&gt;=1000,Table13[[#This Row],[Average_amount_spent_per_visit_last_3_months]]&lt;=6700),1,0)</f>
        <v>0</v>
      </c>
      <c r="AS986">
        <v>1</v>
      </c>
      <c r="AT986">
        <v>19</v>
      </c>
      <c r="AU986">
        <f>IF(AND(Table13[[#This Row],[Age]]&gt;=18,Table13[[#This Row],[Age]]&lt;=25),1,0)</f>
        <v>1</v>
      </c>
      <c r="AV986">
        <f>IF(AND(Table13[[#This Row],[Age]]&gt;=26,Table13[[#This Row],[Age]]&lt;=35),1,0)</f>
        <v>0</v>
      </c>
      <c r="AW986">
        <f>IF(AND(Table13[[#This Row],[Age]]&gt;=36,Table13[[#This Row],[Age]]&lt;=45),1,0)</f>
        <v>0</v>
      </c>
      <c r="AX986">
        <f>IF(AND(Table13[[#This Row],[Age]]&gt;=46,Table13[[#This Row],[Age]]&lt;=55),1,0)</f>
        <v>0</v>
      </c>
      <c r="AY986">
        <f>IF(AND(Table13[[#This Row],[Age]]&gt;=56,Table13[[#This Row],[Age]]&lt;=67),1,0)</f>
        <v>0</v>
      </c>
      <c r="AZ986" t="s">
        <v>24</v>
      </c>
      <c r="BA986">
        <f>IF(Table13[[#This Row],[Marital Status]]="Married",1,0)</f>
        <v>0</v>
      </c>
      <c r="BB986">
        <f>IF(Table13[[#This Row],[Marital Status]]="Single",1,0)</f>
        <v>1</v>
      </c>
      <c r="BC986" t="s">
        <v>28</v>
      </c>
      <c r="BD986">
        <f>IF(Table13[[#This Row],[gender]]="Male",1,0)</f>
        <v>0</v>
      </c>
      <c r="BE986">
        <f>IF(Table13[[#This Row],[gender]]="Female",1,0)</f>
        <v>1</v>
      </c>
      <c r="BF986" t="s">
        <v>22</v>
      </c>
      <c r="BG986">
        <f>IF(Table13[[#This Row],[Highest level of Education]]="Did not attend school",1,0)</f>
        <v>0</v>
      </c>
      <c r="BH986">
        <f>IF(Table13[[#This Row],[Highest level of Education]]="K12 completed",1,0)</f>
        <v>1</v>
      </c>
      <c r="BI986">
        <f>IF(Table13[[#This Row],[Highest level of Education]]="High School Completed",1,0)</f>
        <v>0</v>
      </c>
      <c r="BJ986">
        <f>IF(Table13[[#This Row],[Highest level of Education]]="Technical Diploma/Partially completed College",1,0)</f>
        <v>0</v>
      </c>
      <c r="BK986">
        <f>IF(Table13[[#This Row],[Highest level of Education]]="University/College Degree",1,0)</f>
        <v>0</v>
      </c>
      <c r="BL986">
        <f>IF(Table13[[#This Row],[Highest level of Education]]="Post-graduate education",1,0)</f>
        <v>0</v>
      </c>
      <c r="BM986">
        <v>0</v>
      </c>
      <c r="BN986">
        <v>5</v>
      </c>
      <c r="BO986" t="s">
        <v>1</v>
      </c>
      <c r="BP986">
        <f>IF(Table13[[#This Row],[Monthly_Income 1_5500 2_8000 3_11000 4_15000 5_20000 6_27000 7_35000 8_5000 9_51000 98_0]]=1,1,0)</f>
        <v>0</v>
      </c>
      <c r="BQ986">
        <f>IF(Table13[[#This Row],[Monthly_Income 1_5500 2_8000 3_11000 4_15000 5_20000 6_27000 7_35000 8_5000 9_51000 98_0]]=2,1,0)</f>
        <v>0</v>
      </c>
      <c r="BR986">
        <f>IF(Table13[[#This Row],[Monthly_Income 1_5500 2_8000 3_11000 4_15000 5_20000 6_27000 7_35000 8_5000 9_51000 98_0]]=3,1,0)</f>
        <v>0</v>
      </c>
      <c r="BS986">
        <f>IF(Table13[[#This Row],[Monthly_Income 1_5500 2_8000 3_11000 4_15000 5_20000 6_27000 7_35000 8_5000 9_51000 98_0]]=4,1,0)</f>
        <v>0</v>
      </c>
      <c r="BT986">
        <f>IF(Table13[[#This Row],[Monthly_Income 1_5500 2_8000 3_11000 4_15000 5_20000 6_27000 7_35000 8_5000 9_51000 98_0]]=5,1,0)</f>
        <v>0</v>
      </c>
      <c r="BU986">
        <f>IF(Table13[[#This Row],[Monthly_Income 1_5500 2_8000 3_11000 4_15000 5_20000 6_27000 7_35000 8_5000 9_51000 98_0]]=6,1,0)</f>
        <v>0</v>
      </c>
      <c r="BV986">
        <f>IF(Table13[[#This Row],[Monthly_Income 1_5500 2_8000 3_11000 4_15000 5_20000 6_27000 7_35000 8_5000 9_51000 98_0]]=7,1,0)</f>
        <v>0</v>
      </c>
      <c r="BW986">
        <f>IF(Table13[[#This Row],[Monthly_Income 1_5500 2_8000 3_11000 4_15000 5_20000 6_27000 7_35000 8_5000 9_51000 98_0]]=8,1,0)</f>
        <v>0</v>
      </c>
      <c r="BX986">
        <f>IF(Table13[[#This Row],[Monthly_Income 1_5500 2_8000 3_11000 4_15000 5_20000 6_27000 7_35000 8_5000 9_51000 98_0]]=9,1,0)</f>
        <v>0</v>
      </c>
      <c r="BY986">
        <f>IF(Table13[[#This Row],[Monthly_Income 1_5500 2_8000 3_11000 4_15000 5_20000 6_27000 7_35000 8_5000 9_51000 98_0]]=98,1,0)</f>
        <v>0</v>
      </c>
      <c r="BZ986">
        <v>6</v>
      </c>
      <c r="CA986">
        <f>IF(Table13[[#This Row],[Monthly_Household_Income]]=1,1,0)</f>
        <v>0</v>
      </c>
      <c r="CB986">
        <f>IF(Table13[[#This Row],[Monthly_Household_Income]]=2,1,0)</f>
        <v>0</v>
      </c>
      <c r="CC986">
        <f>IF(Table13[[#This Row],[Monthly_Household_Income]]=3,1,0)</f>
        <v>0</v>
      </c>
      <c r="CD986">
        <f>IF(Table13[[#This Row],[Monthly_Household_Income]]=4,1,0)</f>
        <v>0</v>
      </c>
      <c r="CE986">
        <f>IF(Table13[[#This Row],[Monthly_Household_Income]]=5,1,0)</f>
        <v>0</v>
      </c>
      <c r="CF986">
        <f>IF(Table13[[#This Row],[Monthly_Household_Income]]=6,1,0)</f>
        <v>1</v>
      </c>
      <c r="CG986">
        <f>IF(Table13[[#This Row],[Monthly_Household_Income]]=7,1,0)</f>
        <v>0</v>
      </c>
      <c r="CH986">
        <f>IF(Table13[[#This Row],[Monthly_Household_Income]]=8,1,0)</f>
        <v>0</v>
      </c>
      <c r="CI986">
        <f>IF(Table13[[#This Row],[Monthly_Household_Income]]=9,1,0)</f>
        <v>0</v>
      </c>
      <c r="CJ986">
        <f>IF(Table13[[#This Row],[Monthly_Household_Income]]=98,1,0)</f>
        <v>0</v>
      </c>
    </row>
    <row r="987" spans="1:88">
      <c r="A987">
        <v>3546</v>
      </c>
      <c r="B987" s="1">
        <v>43039</v>
      </c>
      <c r="C987" t="s">
        <v>39</v>
      </c>
      <c r="D987">
        <v>9</v>
      </c>
      <c r="E987">
        <v>8</v>
      </c>
      <c r="F987">
        <v>9</v>
      </c>
      <c r="G987">
        <v>8</v>
      </c>
      <c r="H987">
        <v>8</v>
      </c>
      <c r="I987">
        <v>8</v>
      </c>
      <c r="J987" t="s">
        <v>16</v>
      </c>
      <c r="K987">
        <v>7</v>
      </c>
      <c r="L987">
        <v>8</v>
      </c>
      <c r="M987">
        <v>6</v>
      </c>
      <c r="N987">
        <v>8</v>
      </c>
      <c r="O987">
        <v>8</v>
      </c>
      <c r="P987">
        <v>8</v>
      </c>
      <c r="Q987">
        <v>6</v>
      </c>
      <c r="R987">
        <v>7</v>
      </c>
      <c r="S987">
        <v>8</v>
      </c>
      <c r="T987">
        <v>9</v>
      </c>
      <c r="U987">
        <v>8</v>
      </c>
      <c r="V987">
        <v>9</v>
      </c>
      <c r="W987">
        <v>8</v>
      </c>
      <c r="X987">
        <v>0</v>
      </c>
      <c r="Y987">
        <v>8</v>
      </c>
      <c r="Z987">
        <v>7</v>
      </c>
      <c r="AA987">
        <v>7</v>
      </c>
      <c r="AB987">
        <v>7</v>
      </c>
      <c r="AC987">
        <v>2</v>
      </c>
      <c r="AD987">
        <f>IF(Table13[[#This Row],[payment]]=1,1,0)</f>
        <v>0</v>
      </c>
      <c r="AE987">
        <f>IF(Table13[[#This Row],[payment]]=2,1,0)</f>
        <v>1</v>
      </c>
      <c r="AF987">
        <f>IF(Table13[[#This Row],[payment]]=3,1,0)</f>
        <v>0</v>
      </c>
      <c r="AG987">
        <v>1</v>
      </c>
      <c r="AH987">
        <f>IF(Table13[[#This Row],[method_payment]]=1,1,0)</f>
        <v>1</v>
      </c>
      <c r="AI987">
        <f>IF(Table13[[#This Row],[method_payment]]=2,1,0)</f>
        <v>0</v>
      </c>
      <c r="AJ987">
        <f>IF(Table13[[#This Row],[method_payment]]=3,1,0)</f>
        <v>0</v>
      </c>
      <c r="AK987">
        <f>IF(Table13[[#This Row],[method_payment]]=5,1,0)</f>
        <v>0</v>
      </c>
      <c r="AL987">
        <f>IF(Table13[[#This Row],[method_payment]]=6,1,0)</f>
        <v>0</v>
      </c>
      <c r="AM987" t="s">
        <v>16</v>
      </c>
      <c r="AN987" t="s">
        <v>16</v>
      </c>
      <c r="AO987">
        <v>1</v>
      </c>
      <c r="AP987" s="2">
        <v>114.49</v>
      </c>
      <c r="AQ987" s="3">
        <f>IF(AND(Table13[[#This Row],[Average_amount_spent_per_visit_last_3_months]]&gt;=1,Table13[[#This Row],[Average_amount_spent_per_visit_last_3_months]]&lt;=999),1,0)</f>
        <v>1</v>
      </c>
      <c r="AR987" s="3">
        <f>IF(AND(Table13[[#This Row],[Average_amount_spent_per_visit_last_3_months]]&gt;=1000,Table13[[#This Row],[Average_amount_spent_per_visit_last_3_months]]&lt;=6700),1,0)</f>
        <v>0</v>
      </c>
      <c r="AS987">
        <v>2</v>
      </c>
      <c r="AT987">
        <v>21</v>
      </c>
      <c r="AU987">
        <f>IF(AND(Table13[[#This Row],[Age]]&gt;=18,Table13[[#This Row],[Age]]&lt;=25),1,0)</f>
        <v>1</v>
      </c>
      <c r="AV987">
        <f>IF(AND(Table13[[#This Row],[Age]]&gt;=26,Table13[[#This Row],[Age]]&lt;=35),1,0)</f>
        <v>0</v>
      </c>
      <c r="AW987">
        <f>IF(AND(Table13[[#This Row],[Age]]&gt;=36,Table13[[#This Row],[Age]]&lt;=45),1,0)</f>
        <v>0</v>
      </c>
      <c r="AX987">
        <f>IF(AND(Table13[[#This Row],[Age]]&gt;=46,Table13[[#This Row],[Age]]&lt;=55),1,0)</f>
        <v>0</v>
      </c>
      <c r="AY987">
        <f>IF(AND(Table13[[#This Row],[Age]]&gt;=56,Table13[[#This Row],[Age]]&lt;=67),1,0)</f>
        <v>0</v>
      </c>
      <c r="AZ987" t="s">
        <v>24</v>
      </c>
      <c r="BA987">
        <f>IF(Table13[[#This Row],[Marital Status]]="Married",1,0)</f>
        <v>0</v>
      </c>
      <c r="BB987">
        <f>IF(Table13[[#This Row],[Marital Status]]="Single",1,0)</f>
        <v>1</v>
      </c>
      <c r="BC987" t="s">
        <v>28</v>
      </c>
      <c r="BD987">
        <f>IF(Table13[[#This Row],[gender]]="Male",1,0)</f>
        <v>0</v>
      </c>
      <c r="BE987">
        <f>IF(Table13[[#This Row],[gender]]="Female",1,0)</f>
        <v>1</v>
      </c>
      <c r="BF987" t="s">
        <v>23</v>
      </c>
      <c r="BG987">
        <f>IF(Table13[[#This Row],[Highest level of Education]]="Did not attend school",1,0)</f>
        <v>0</v>
      </c>
      <c r="BH987">
        <f>IF(Table13[[#This Row],[Highest level of Education]]="K12 completed",1,0)</f>
        <v>0</v>
      </c>
      <c r="BI987">
        <f>IF(Table13[[#This Row],[Highest level of Education]]="High School Completed",1,0)</f>
        <v>0</v>
      </c>
      <c r="BJ987">
        <f>IF(Table13[[#This Row],[Highest level of Education]]="Technical Diploma/Partially completed College",1,0)</f>
        <v>1</v>
      </c>
      <c r="BK987">
        <f>IF(Table13[[#This Row],[Highest level of Education]]="University/College Degree",1,0)</f>
        <v>0</v>
      </c>
      <c r="BL987">
        <f>IF(Table13[[#This Row],[Highest level of Education]]="Post-graduate education",1,0)</f>
        <v>0</v>
      </c>
      <c r="BM987">
        <v>0</v>
      </c>
      <c r="BN987">
        <v>2</v>
      </c>
      <c r="BO987">
        <v>1</v>
      </c>
      <c r="BP987">
        <f>IF(Table13[[#This Row],[Monthly_Income 1_5500 2_8000 3_11000 4_15000 5_20000 6_27000 7_35000 8_5000 9_51000 98_0]]=1,1,0)</f>
        <v>1</v>
      </c>
      <c r="BQ987">
        <f>IF(Table13[[#This Row],[Monthly_Income 1_5500 2_8000 3_11000 4_15000 5_20000 6_27000 7_35000 8_5000 9_51000 98_0]]=2,1,0)</f>
        <v>0</v>
      </c>
      <c r="BR987">
        <f>IF(Table13[[#This Row],[Monthly_Income 1_5500 2_8000 3_11000 4_15000 5_20000 6_27000 7_35000 8_5000 9_51000 98_0]]=3,1,0)</f>
        <v>0</v>
      </c>
      <c r="BS987">
        <f>IF(Table13[[#This Row],[Monthly_Income 1_5500 2_8000 3_11000 4_15000 5_20000 6_27000 7_35000 8_5000 9_51000 98_0]]=4,1,0)</f>
        <v>0</v>
      </c>
      <c r="BT987">
        <f>IF(Table13[[#This Row],[Monthly_Income 1_5500 2_8000 3_11000 4_15000 5_20000 6_27000 7_35000 8_5000 9_51000 98_0]]=5,1,0)</f>
        <v>0</v>
      </c>
      <c r="BU987">
        <f>IF(Table13[[#This Row],[Monthly_Income 1_5500 2_8000 3_11000 4_15000 5_20000 6_27000 7_35000 8_5000 9_51000 98_0]]=6,1,0)</f>
        <v>0</v>
      </c>
      <c r="BV987">
        <f>IF(Table13[[#This Row],[Monthly_Income 1_5500 2_8000 3_11000 4_15000 5_20000 6_27000 7_35000 8_5000 9_51000 98_0]]=7,1,0)</f>
        <v>0</v>
      </c>
      <c r="BW987">
        <f>IF(Table13[[#This Row],[Monthly_Income 1_5500 2_8000 3_11000 4_15000 5_20000 6_27000 7_35000 8_5000 9_51000 98_0]]=8,1,0)</f>
        <v>0</v>
      </c>
      <c r="BX987">
        <f>IF(Table13[[#This Row],[Monthly_Income 1_5500 2_8000 3_11000 4_15000 5_20000 6_27000 7_35000 8_5000 9_51000 98_0]]=9,1,0)</f>
        <v>0</v>
      </c>
      <c r="BY987">
        <f>IF(Table13[[#This Row],[Monthly_Income 1_5500 2_8000 3_11000 4_15000 5_20000 6_27000 7_35000 8_5000 9_51000 98_0]]=98,1,0)</f>
        <v>0</v>
      </c>
      <c r="BZ987">
        <v>4</v>
      </c>
      <c r="CA987">
        <f>IF(Table13[[#This Row],[Monthly_Household_Income]]=1,1,0)</f>
        <v>0</v>
      </c>
      <c r="CB987">
        <f>IF(Table13[[#This Row],[Monthly_Household_Income]]=2,1,0)</f>
        <v>0</v>
      </c>
      <c r="CC987">
        <f>IF(Table13[[#This Row],[Monthly_Household_Income]]=3,1,0)</f>
        <v>0</v>
      </c>
      <c r="CD987">
        <f>IF(Table13[[#This Row],[Monthly_Household_Income]]=4,1,0)</f>
        <v>1</v>
      </c>
      <c r="CE987">
        <f>IF(Table13[[#This Row],[Monthly_Household_Income]]=5,1,0)</f>
        <v>0</v>
      </c>
      <c r="CF987">
        <f>IF(Table13[[#This Row],[Monthly_Household_Income]]=6,1,0)</f>
        <v>0</v>
      </c>
      <c r="CG987">
        <f>IF(Table13[[#This Row],[Monthly_Household_Income]]=7,1,0)</f>
        <v>0</v>
      </c>
      <c r="CH987">
        <f>IF(Table13[[#This Row],[Monthly_Household_Income]]=8,1,0)</f>
        <v>0</v>
      </c>
      <c r="CI987">
        <f>IF(Table13[[#This Row],[Monthly_Household_Income]]=9,1,0)</f>
        <v>0</v>
      </c>
      <c r="CJ987">
        <f>IF(Table13[[#This Row],[Monthly_Household_Income]]=98,1,0)</f>
        <v>0</v>
      </c>
    </row>
    <row r="988" spans="1:88">
      <c r="A988">
        <v>3549</v>
      </c>
      <c r="B988" s="1">
        <v>43021</v>
      </c>
      <c r="C988" t="s">
        <v>39</v>
      </c>
      <c r="D988">
        <v>7</v>
      </c>
      <c r="E988">
        <v>6</v>
      </c>
      <c r="F988">
        <v>8</v>
      </c>
      <c r="G988">
        <v>8</v>
      </c>
      <c r="H988">
        <v>9</v>
      </c>
      <c r="I988">
        <v>8</v>
      </c>
      <c r="J988" t="s">
        <v>15</v>
      </c>
      <c r="K988">
        <v>8</v>
      </c>
      <c r="L988">
        <v>7</v>
      </c>
      <c r="M988">
        <v>7</v>
      </c>
      <c r="N988">
        <v>8</v>
      </c>
      <c r="O988">
        <v>9</v>
      </c>
      <c r="P988">
        <v>7</v>
      </c>
      <c r="Q988">
        <v>8</v>
      </c>
      <c r="R988">
        <v>7</v>
      </c>
      <c r="S988">
        <v>7</v>
      </c>
      <c r="T988">
        <v>6</v>
      </c>
      <c r="U988">
        <v>8</v>
      </c>
      <c r="V988">
        <v>7</v>
      </c>
      <c r="W988">
        <v>7</v>
      </c>
      <c r="X988">
        <v>7</v>
      </c>
      <c r="Y988">
        <v>7</v>
      </c>
      <c r="Z988">
        <v>7</v>
      </c>
      <c r="AA988">
        <v>0</v>
      </c>
      <c r="AB988">
        <v>8</v>
      </c>
      <c r="AC988">
        <v>2</v>
      </c>
      <c r="AD988">
        <f>IF(Table13[[#This Row],[payment]]=1,1,0)</f>
        <v>0</v>
      </c>
      <c r="AE988">
        <f>IF(Table13[[#This Row],[payment]]=2,1,0)</f>
        <v>1</v>
      </c>
      <c r="AF988">
        <f>IF(Table13[[#This Row],[payment]]=3,1,0)</f>
        <v>0</v>
      </c>
      <c r="AG988">
        <v>1</v>
      </c>
      <c r="AH988">
        <f>IF(Table13[[#This Row],[method_payment]]=1,1,0)</f>
        <v>1</v>
      </c>
      <c r="AI988">
        <f>IF(Table13[[#This Row],[method_payment]]=2,1,0)</f>
        <v>0</v>
      </c>
      <c r="AJ988">
        <f>IF(Table13[[#This Row],[method_payment]]=3,1,0)</f>
        <v>0</v>
      </c>
      <c r="AK988">
        <f>IF(Table13[[#This Row],[method_payment]]=5,1,0)</f>
        <v>0</v>
      </c>
      <c r="AL988">
        <f>IF(Table13[[#This Row],[method_payment]]=6,1,0)</f>
        <v>0</v>
      </c>
      <c r="AM988" t="s">
        <v>16</v>
      </c>
      <c r="AN988" t="s">
        <v>15</v>
      </c>
      <c r="AO988">
        <v>2</v>
      </c>
      <c r="AP988" s="2">
        <v>379.53</v>
      </c>
      <c r="AQ988" s="3">
        <f>IF(AND(Table13[[#This Row],[Average_amount_spent_per_visit_last_3_months]]&gt;=1,Table13[[#This Row],[Average_amount_spent_per_visit_last_3_months]]&lt;=999),1,0)</f>
        <v>1</v>
      </c>
      <c r="AR988" s="3">
        <f>IF(AND(Table13[[#This Row],[Average_amount_spent_per_visit_last_3_months]]&gt;=1000,Table13[[#This Row],[Average_amount_spent_per_visit_last_3_months]]&lt;=6700),1,0)</f>
        <v>0</v>
      </c>
      <c r="AS988">
        <v>3</v>
      </c>
      <c r="AT988">
        <v>44</v>
      </c>
      <c r="AU988">
        <f>IF(AND(Table13[[#This Row],[Age]]&gt;=18,Table13[[#This Row],[Age]]&lt;=25),1,0)</f>
        <v>0</v>
      </c>
      <c r="AV988">
        <f>IF(AND(Table13[[#This Row],[Age]]&gt;=26,Table13[[#This Row],[Age]]&lt;=35),1,0)</f>
        <v>0</v>
      </c>
      <c r="AW988">
        <f>IF(AND(Table13[[#This Row],[Age]]&gt;=36,Table13[[#This Row],[Age]]&lt;=45),1,0)</f>
        <v>1</v>
      </c>
      <c r="AX988">
        <f>IF(AND(Table13[[#This Row],[Age]]&gt;=46,Table13[[#This Row],[Age]]&lt;=55),1,0)</f>
        <v>0</v>
      </c>
      <c r="AY988">
        <f>IF(AND(Table13[[#This Row],[Age]]&gt;=56,Table13[[#This Row],[Age]]&lt;=67),1,0)</f>
        <v>0</v>
      </c>
      <c r="AZ988" t="s">
        <v>25</v>
      </c>
      <c r="BA988">
        <f>IF(Table13[[#This Row],[Marital Status]]="Married",1,0)</f>
        <v>1</v>
      </c>
      <c r="BB988">
        <f>IF(Table13[[#This Row],[Marital Status]]="Single",1,0)</f>
        <v>0</v>
      </c>
      <c r="BC988" t="s">
        <v>27</v>
      </c>
      <c r="BD988">
        <f>IF(Table13[[#This Row],[gender]]="Male",1,0)</f>
        <v>1</v>
      </c>
      <c r="BE988">
        <f>IF(Table13[[#This Row],[gender]]="Female",1,0)</f>
        <v>0</v>
      </c>
      <c r="BF988" t="s">
        <v>19</v>
      </c>
      <c r="BG988">
        <f>IF(Table13[[#This Row],[Highest level of Education]]="Did not attend school",1,0)</f>
        <v>0</v>
      </c>
      <c r="BH988">
        <f>IF(Table13[[#This Row],[Highest level of Education]]="K12 completed",1,0)</f>
        <v>0</v>
      </c>
      <c r="BI988">
        <f>IF(Table13[[#This Row],[Highest level of Education]]="High School Completed",1,0)</f>
        <v>0</v>
      </c>
      <c r="BJ988">
        <f>IF(Table13[[#This Row],[Highest level of Education]]="Technical Diploma/Partially completed College",1,0)</f>
        <v>0</v>
      </c>
      <c r="BK988">
        <f>IF(Table13[[#This Row],[Highest level of Education]]="University/College Degree",1,0)</f>
        <v>1</v>
      </c>
      <c r="BL988">
        <f>IF(Table13[[#This Row],[Highest level of Education]]="Post-graduate education",1,0)</f>
        <v>0</v>
      </c>
      <c r="BM988">
        <v>3</v>
      </c>
      <c r="BN988">
        <v>1</v>
      </c>
      <c r="BO988">
        <v>4</v>
      </c>
      <c r="BP988">
        <f>IF(Table13[[#This Row],[Monthly_Income 1_5500 2_8000 3_11000 4_15000 5_20000 6_27000 7_35000 8_5000 9_51000 98_0]]=1,1,0)</f>
        <v>0</v>
      </c>
      <c r="BQ988">
        <f>IF(Table13[[#This Row],[Monthly_Income 1_5500 2_8000 3_11000 4_15000 5_20000 6_27000 7_35000 8_5000 9_51000 98_0]]=2,1,0)</f>
        <v>0</v>
      </c>
      <c r="BR988">
        <f>IF(Table13[[#This Row],[Monthly_Income 1_5500 2_8000 3_11000 4_15000 5_20000 6_27000 7_35000 8_5000 9_51000 98_0]]=3,1,0)</f>
        <v>0</v>
      </c>
      <c r="BS988">
        <f>IF(Table13[[#This Row],[Monthly_Income 1_5500 2_8000 3_11000 4_15000 5_20000 6_27000 7_35000 8_5000 9_51000 98_0]]=4,1,0)</f>
        <v>1</v>
      </c>
      <c r="BT988">
        <f>IF(Table13[[#This Row],[Monthly_Income 1_5500 2_8000 3_11000 4_15000 5_20000 6_27000 7_35000 8_5000 9_51000 98_0]]=5,1,0)</f>
        <v>0</v>
      </c>
      <c r="BU988">
        <f>IF(Table13[[#This Row],[Monthly_Income 1_5500 2_8000 3_11000 4_15000 5_20000 6_27000 7_35000 8_5000 9_51000 98_0]]=6,1,0)</f>
        <v>0</v>
      </c>
      <c r="BV988">
        <f>IF(Table13[[#This Row],[Monthly_Income 1_5500 2_8000 3_11000 4_15000 5_20000 6_27000 7_35000 8_5000 9_51000 98_0]]=7,1,0)</f>
        <v>0</v>
      </c>
      <c r="BW988">
        <f>IF(Table13[[#This Row],[Monthly_Income 1_5500 2_8000 3_11000 4_15000 5_20000 6_27000 7_35000 8_5000 9_51000 98_0]]=8,1,0)</f>
        <v>0</v>
      </c>
      <c r="BX988">
        <f>IF(Table13[[#This Row],[Monthly_Income 1_5500 2_8000 3_11000 4_15000 5_20000 6_27000 7_35000 8_5000 9_51000 98_0]]=9,1,0)</f>
        <v>0</v>
      </c>
      <c r="BY988">
        <f>IF(Table13[[#This Row],[Monthly_Income 1_5500 2_8000 3_11000 4_15000 5_20000 6_27000 7_35000 8_5000 9_51000 98_0]]=98,1,0)</f>
        <v>0</v>
      </c>
      <c r="BZ988">
        <v>5</v>
      </c>
      <c r="CA988">
        <f>IF(Table13[[#This Row],[Monthly_Household_Income]]=1,1,0)</f>
        <v>0</v>
      </c>
      <c r="CB988">
        <f>IF(Table13[[#This Row],[Monthly_Household_Income]]=2,1,0)</f>
        <v>0</v>
      </c>
      <c r="CC988">
        <f>IF(Table13[[#This Row],[Monthly_Household_Income]]=3,1,0)</f>
        <v>0</v>
      </c>
      <c r="CD988">
        <f>IF(Table13[[#This Row],[Monthly_Household_Income]]=4,1,0)</f>
        <v>0</v>
      </c>
      <c r="CE988">
        <f>IF(Table13[[#This Row],[Monthly_Household_Income]]=5,1,0)</f>
        <v>1</v>
      </c>
      <c r="CF988">
        <f>IF(Table13[[#This Row],[Monthly_Household_Income]]=6,1,0)</f>
        <v>0</v>
      </c>
      <c r="CG988">
        <f>IF(Table13[[#This Row],[Monthly_Household_Income]]=7,1,0)</f>
        <v>0</v>
      </c>
      <c r="CH988">
        <f>IF(Table13[[#This Row],[Monthly_Household_Income]]=8,1,0)</f>
        <v>0</v>
      </c>
      <c r="CI988">
        <f>IF(Table13[[#This Row],[Monthly_Household_Income]]=9,1,0)</f>
        <v>0</v>
      </c>
      <c r="CJ988">
        <f>IF(Table13[[#This Row],[Monthly_Household_Income]]=98,1,0)</f>
        <v>0</v>
      </c>
    </row>
    <row r="989" spans="1:88">
      <c r="A989">
        <v>3550</v>
      </c>
      <c r="B989" s="1">
        <v>42991</v>
      </c>
      <c r="C989" t="s">
        <v>35</v>
      </c>
      <c r="D989">
        <v>9</v>
      </c>
      <c r="E989">
        <v>8</v>
      </c>
      <c r="F989">
        <v>7</v>
      </c>
      <c r="G989">
        <v>8</v>
      </c>
      <c r="H989">
        <v>7</v>
      </c>
      <c r="I989">
        <v>7</v>
      </c>
      <c r="J989" t="s">
        <v>15</v>
      </c>
      <c r="K989">
        <v>8</v>
      </c>
      <c r="L989">
        <v>6</v>
      </c>
      <c r="M989">
        <v>6</v>
      </c>
      <c r="N989">
        <v>7</v>
      </c>
      <c r="O989">
        <v>7</v>
      </c>
      <c r="P989">
        <v>6</v>
      </c>
      <c r="Q989">
        <v>6</v>
      </c>
      <c r="R989">
        <v>7</v>
      </c>
      <c r="S989">
        <v>9</v>
      </c>
      <c r="T989">
        <v>8</v>
      </c>
      <c r="U989">
        <v>9</v>
      </c>
      <c r="V989">
        <v>8</v>
      </c>
      <c r="W989">
        <v>8</v>
      </c>
      <c r="X989">
        <v>7</v>
      </c>
      <c r="Y989">
        <v>7</v>
      </c>
      <c r="Z989">
        <v>7</v>
      </c>
      <c r="AA989">
        <v>6</v>
      </c>
      <c r="AB989">
        <v>7</v>
      </c>
      <c r="AC989">
        <v>3</v>
      </c>
      <c r="AD989">
        <f>IF(Table13[[#This Row],[payment]]=1,1,0)</f>
        <v>0</v>
      </c>
      <c r="AE989">
        <f>IF(Table13[[#This Row],[payment]]=2,1,0)</f>
        <v>0</v>
      </c>
      <c r="AF989">
        <f>IF(Table13[[#This Row],[payment]]=3,1,0)</f>
        <v>1</v>
      </c>
      <c r="AG989">
        <v>2</v>
      </c>
      <c r="AH989">
        <f>IF(Table13[[#This Row],[method_payment]]=1,1,0)</f>
        <v>0</v>
      </c>
      <c r="AI989">
        <f>IF(Table13[[#This Row],[method_payment]]=2,1,0)</f>
        <v>1</v>
      </c>
      <c r="AJ989">
        <f>IF(Table13[[#This Row],[method_payment]]=3,1,0)</f>
        <v>0</v>
      </c>
      <c r="AK989">
        <f>IF(Table13[[#This Row],[method_payment]]=5,1,0)</f>
        <v>0</v>
      </c>
      <c r="AL989">
        <f>IF(Table13[[#This Row],[method_payment]]=6,1,0)</f>
        <v>0</v>
      </c>
      <c r="AM989" t="s">
        <v>16</v>
      </c>
      <c r="AN989" t="s">
        <v>16</v>
      </c>
      <c r="AO989">
        <v>4</v>
      </c>
      <c r="AP989" s="2">
        <v>225.23</v>
      </c>
      <c r="AQ989" s="3">
        <f>IF(AND(Table13[[#This Row],[Average_amount_spent_per_visit_last_3_months]]&gt;=1,Table13[[#This Row],[Average_amount_spent_per_visit_last_3_months]]&lt;=999),1,0)</f>
        <v>1</v>
      </c>
      <c r="AR989" s="3">
        <f>IF(AND(Table13[[#This Row],[Average_amount_spent_per_visit_last_3_months]]&gt;=1000,Table13[[#This Row],[Average_amount_spent_per_visit_last_3_months]]&lt;=6700),1,0)</f>
        <v>0</v>
      </c>
      <c r="AS989">
        <v>3</v>
      </c>
      <c r="AT989">
        <v>41</v>
      </c>
      <c r="AU989">
        <f>IF(AND(Table13[[#This Row],[Age]]&gt;=18,Table13[[#This Row],[Age]]&lt;=25),1,0)</f>
        <v>0</v>
      </c>
      <c r="AV989">
        <f>IF(AND(Table13[[#This Row],[Age]]&gt;=26,Table13[[#This Row],[Age]]&lt;=35),1,0)</f>
        <v>0</v>
      </c>
      <c r="AW989">
        <f>IF(AND(Table13[[#This Row],[Age]]&gt;=36,Table13[[#This Row],[Age]]&lt;=45),1,0)</f>
        <v>1</v>
      </c>
      <c r="AX989">
        <f>IF(AND(Table13[[#This Row],[Age]]&gt;=46,Table13[[#This Row],[Age]]&lt;=55),1,0)</f>
        <v>0</v>
      </c>
      <c r="AY989">
        <f>IF(AND(Table13[[#This Row],[Age]]&gt;=56,Table13[[#This Row],[Age]]&lt;=67),1,0)</f>
        <v>0</v>
      </c>
      <c r="AZ989" t="s">
        <v>25</v>
      </c>
      <c r="BA989">
        <f>IF(Table13[[#This Row],[Marital Status]]="Married",1,0)</f>
        <v>1</v>
      </c>
      <c r="BB989">
        <f>IF(Table13[[#This Row],[Marital Status]]="Single",1,0)</f>
        <v>0</v>
      </c>
      <c r="BC989" t="s">
        <v>27</v>
      </c>
      <c r="BD989">
        <f>IF(Table13[[#This Row],[gender]]="Male",1,0)</f>
        <v>1</v>
      </c>
      <c r="BE989">
        <f>IF(Table13[[#This Row],[gender]]="Female",1,0)</f>
        <v>0</v>
      </c>
      <c r="BF989" t="s">
        <v>19</v>
      </c>
      <c r="BG989">
        <f>IF(Table13[[#This Row],[Highest level of Education]]="Did not attend school",1,0)</f>
        <v>0</v>
      </c>
      <c r="BH989">
        <f>IF(Table13[[#This Row],[Highest level of Education]]="K12 completed",1,0)</f>
        <v>0</v>
      </c>
      <c r="BI989">
        <f>IF(Table13[[#This Row],[Highest level of Education]]="High School Completed",1,0)</f>
        <v>0</v>
      </c>
      <c r="BJ989">
        <f>IF(Table13[[#This Row],[Highest level of Education]]="Technical Diploma/Partially completed College",1,0)</f>
        <v>0</v>
      </c>
      <c r="BK989">
        <f>IF(Table13[[#This Row],[Highest level of Education]]="University/College Degree",1,0)</f>
        <v>1</v>
      </c>
      <c r="BL989">
        <f>IF(Table13[[#This Row],[Highest level of Education]]="Post-graduate education",1,0)</f>
        <v>0</v>
      </c>
      <c r="BM989">
        <v>3</v>
      </c>
      <c r="BN989">
        <v>1</v>
      </c>
      <c r="BO989">
        <v>7</v>
      </c>
      <c r="BP989">
        <f>IF(Table13[[#This Row],[Monthly_Income 1_5500 2_8000 3_11000 4_15000 5_20000 6_27000 7_35000 8_5000 9_51000 98_0]]=1,1,0)</f>
        <v>0</v>
      </c>
      <c r="BQ989">
        <f>IF(Table13[[#This Row],[Monthly_Income 1_5500 2_8000 3_11000 4_15000 5_20000 6_27000 7_35000 8_5000 9_51000 98_0]]=2,1,0)</f>
        <v>0</v>
      </c>
      <c r="BR989">
        <f>IF(Table13[[#This Row],[Monthly_Income 1_5500 2_8000 3_11000 4_15000 5_20000 6_27000 7_35000 8_5000 9_51000 98_0]]=3,1,0)</f>
        <v>0</v>
      </c>
      <c r="BS989">
        <f>IF(Table13[[#This Row],[Monthly_Income 1_5500 2_8000 3_11000 4_15000 5_20000 6_27000 7_35000 8_5000 9_51000 98_0]]=4,1,0)</f>
        <v>0</v>
      </c>
      <c r="BT989">
        <f>IF(Table13[[#This Row],[Monthly_Income 1_5500 2_8000 3_11000 4_15000 5_20000 6_27000 7_35000 8_5000 9_51000 98_0]]=5,1,0)</f>
        <v>0</v>
      </c>
      <c r="BU989">
        <f>IF(Table13[[#This Row],[Monthly_Income 1_5500 2_8000 3_11000 4_15000 5_20000 6_27000 7_35000 8_5000 9_51000 98_0]]=6,1,0)</f>
        <v>0</v>
      </c>
      <c r="BV989">
        <f>IF(Table13[[#This Row],[Monthly_Income 1_5500 2_8000 3_11000 4_15000 5_20000 6_27000 7_35000 8_5000 9_51000 98_0]]=7,1,0)</f>
        <v>1</v>
      </c>
      <c r="BW989">
        <f>IF(Table13[[#This Row],[Monthly_Income 1_5500 2_8000 3_11000 4_15000 5_20000 6_27000 7_35000 8_5000 9_51000 98_0]]=8,1,0)</f>
        <v>0</v>
      </c>
      <c r="BX989">
        <f>IF(Table13[[#This Row],[Monthly_Income 1_5500 2_8000 3_11000 4_15000 5_20000 6_27000 7_35000 8_5000 9_51000 98_0]]=9,1,0)</f>
        <v>0</v>
      </c>
      <c r="BY989">
        <f>IF(Table13[[#This Row],[Monthly_Income 1_5500 2_8000 3_11000 4_15000 5_20000 6_27000 7_35000 8_5000 9_51000 98_0]]=98,1,0)</f>
        <v>0</v>
      </c>
      <c r="BZ989">
        <v>8</v>
      </c>
      <c r="CA989">
        <f>IF(Table13[[#This Row],[Monthly_Household_Income]]=1,1,0)</f>
        <v>0</v>
      </c>
      <c r="CB989">
        <f>IF(Table13[[#This Row],[Monthly_Household_Income]]=2,1,0)</f>
        <v>0</v>
      </c>
      <c r="CC989">
        <f>IF(Table13[[#This Row],[Monthly_Household_Income]]=3,1,0)</f>
        <v>0</v>
      </c>
      <c r="CD989">
        <f>IF(Table13[[#This Row],[Monthly_Household_Income]]=4,1,0)</f>
        <v>0</v>
      </c>
      <c r="CE989">
        <f>IF(Table13[[#This Row],[Monthly_Household_Income]]=5,1,0)</f>
        <v>0</v>
      </c>
      <c r="CF989">
        <f>IF(Table13[[#This Row],[Monthly_Household_Income]]=6,1,0)</f>
        <v>0</v>
      </c>
      <c r="CG989">
        <f>IF(Table13[[#This Row],[Monthly_Household_Income]]=7,1,0)</f>
        <v>0</v>
      </c>
      <c r="CH989">
        <f>IF(Table13[[#This Row],[Monthly_Household_Income]]=8,1,0)</f>
        <v>1</v>
      </c>
      <c r="CI989">
        <f>IF(Table13[[#This Row],[Monthly_Household_Income]]=9,1,0)</f>
        <v>0</v>
      </c>
      <c r="CJ989">
        <f>IF(Table13[[#This Row],[Monthly_Household_Income]]=98,1,0)</f>
        <v>0</v>
      </c>
    </row>
    <row r="990" spans="1:88">
      <c r="A990">
        <v>3554</v>
      </c>
      <c r="B990" s="1">
        <v>43039</v>
      </c>
      <c r="C990" t="s">
        <v>33</v>
      </c>
      <c r="D990">
        <v>6</v>
      </c>
      <c r="E990">
        <v>6</v>
      </c>
      <c r="F990">
        <v>7</v>
      </c>
      <c r="G990">
        <v>6</v>
      </c>
      <c r="H990">
        <v>8</v>
      </c>
      <c r="I990">
        <v>8</v>
      </c>
      <c r="J990" t="s">
        <v>15</v>
      </c>
      <c r="K990">
        <v>8</v>
      </c>
      <c r="L990">
        <v>6</v>
      </c>
      <c r="M990">
        <v>7</v>
      </c>
      <c r="N990">
        <v>7</v>
      </c>
      <c r="O990">
        <v>8</v>
      </c>
      <c r="P990">
        <v>6</v>
      </c>
      <c r="Q990">
        <v>7</v>
      </c>
      <c r="R990">
        <v>6</v>
      </c>
      <c r="S990">
        <v>8</v>
      </c>
      <c r="T990">
        <v>7</v>
      </c>
      <c r="U990">
        <v>8</v>
      </c>
      <c r="V990">
        <v>8</v>
      </c>
      <c r="W990">
        <v>0</v>
      </c>
      <c r="X990">
        <v>0</v>
      </c>
      <c r="Y990">
        <v>8</v>
      </c>
      <c r="Z990">
        <v>7</v>
      </c>
      <c r="AA990">
        <v>7</v>
      </c>
      <c r="AB990">
        <v>0</v>
      </c>
      <c r="AC990">
        <v>3</v>
      </c>
      <c r="AD990">
        <f>IF(Table13[[#This Row],[payment]]=1,1,0)</f>
        <v>0</v>
      </c>
      <c r="AE990">
        <f>IF(Table13[[#This Row],[payment]]=2,1,0)</f>
        <v>0</v>
      </c>
      <c r="AF990">
        <f>IF(Table13[[#This Row],[payment]]=3,1,0)</f>
        <v>1</v>
      </c>
      <c r="AG990">
        <v>2</v>
      </c>
      <c r="AH990">
        <f>IF(Table13[[#This Row],[method_payment]]=1,1,0)</f>
        <v>0</v>
      </c>
      <c r="AI990">
        <f>IF(Table13[[#This Row],[method_payment]]=2,1,0)</f>
        <v>1</v>
      </c>
      <c r="AJ990">
        <f>IF(Table13[[#This Row],[method_payment]]=3,1,0)</f>
        <v>0</v>
      </c>
      <c r="AK990">
        <f>IF(Table13[[#This Row],[method_payment]]=5,1,0)</f>
        <v>0</v>
      </c>
      <c r="AL990">
        <f>IF(Table13[[#This Row],[method_payment]]=6,1,0)</f>
        <v>0</v>
      </c>
      <c r="AM990" t="s">
        <v>16</v>
      </c>
      <c r="AN990" t="s">
        <v>15</v>
      </c>
      <c r="AO990">
        <v>1</v>
      </c>
      <c r="AP990" s="2">
        <v>169.75</v>
      </c>
      <c r="AQ990" s="3">
        <f>IF(AND(Table13[[#This Row],[Average_amount_spent_per_visit_last_3_months]]&gt;=1,Table13[[#This Row],[Average_amount_spent_per_visit_last_3_months]]&lt;=999),1,0)</f>
        <v>1</v>
      </c>
      <c r="AR990" s="3">
        <f>IF(AND(Table13[[#This Row],[Average_amount_spent_per_visit_last_3_months]]&gt;=1000,Table13[[#This Row],[Average_amount_spent_per_visit_last_3_months]]&lt;=6700),1,0)</f>
        <v>0</v>
      </c>
      <c r="AS990">
        <v>3</v>
      </c>
      <c r="AT990">
        <v>28</v>
      </c>
      <c r="AU990">
        <f>IF(AND(Table13[[#This Row],[Age]]&gt;=18,Table13[[#This Row],[Age]]&lt;=25),1,0)</f>
        <v>0</v>
      </c>
      <c r="AV990">
        <f>IF(AND(Table13[[#This Row],[Age]]&gt;=26,Table13[[#This Row],[Age]]&lt;=35),1,0)</f>
        <v>1</v>
      </c>
      <c r="AW990">
        <f>IF(AND(Table13[[#This Row],[Age]]&gt;=36,Table13[[#This Row],[Age]]&lt;=45),1,0)</f>
        <v>0</v>
      </c>
      <c r="AX990">
        <f>IF(AND(Table13[[#This Row],[Age]]&gt;=46,Table13[[#This Row],[Age]]&lt;=55),1,0)</f>
        <v>0</v>
      </c>
      <c r="AY990">
        <f>IF(AND(Table13[[#This Row],[Age]]&gt;=56,Table13[[#This Row],[Age]]&lt;=67),1,0)</f>
        <v>0</v>
      </c>
      <c r="AZ990" t="s">
        <v>24</v>
      </c>
      <c r="BA990">
        <f>IF(Table13[[#This Row],[Marital Status]]="Married",1,0)</f>
        <v>0</v>
      </c>
      <c r="BB990">
        <f>IF(Table13[[#This Row],[Marital Status]]="Single",1,0)</f>
        <v>1</v>
      </c>
      <c r="BC990" t="s">
        <v>27</v>
      </c>
      <c r="BD990">
        <f>IF(Table13[[#This Row],[gender]]="Male",1,0)</f>
        <v>1</v>
      </c>
      <c r="BE990">
        <f>IF(Table13[[#This Row],[gender]]="Female",1,0)</f>
        <v>0</v>
      </c>
      <c r="BF990" t="s">
        <v>23</v>
      </c>
      <c r="BG990">
        <f>IF(Table13[[#This Row],[Highest level of Education]]="Did not attend school",1,0)</f>
        <v>0</v>
      </c>
      <c r="BH990">
        <f>IF(Table13[[#This Row],[Highest level of Education]]="K12 completed",1,0)</f>
        <v>0</v>
      </c>
      <c r="BI990">
        <f>IF(Table13[[#This Row],[Highest level of Education]]="High School Completed",1,0)</f>
        <v>0</v>
      </c>
      <c r="BJ990">
        <f>IF(Table13[[#This Row],[Highest level of Education]]="Technical Diploma/Partially completed College",1,0)</f>
        <v>1</v>
      </c>
      <c r="BK990">
        <f>IF(Table13[[#This Row],[Highest level of Education]]="University/College Degree",1,0)</f>
        <v>0</v>
      </c>
      <c r="BL990">
        <f>IF(Table13[[#This Row],[Highest level of Education]]="Post-graduate education",1,0)</f>
        <v>0</v>
      </c>
      <c r="BM990">
        <v>0</v>
      </c>
      <c r="BN990">
        <v>1</v>
      </c>
      <c r="BO990">
        <v>1</v>
      </c>
      <c r="BP990">
        <f>IF(Table13[[#This Row],[Monthly_Income 1_5500 2_8000 3_11000 4_15000 5_20000 6_27000 7_35000 8_5000 9_51000 98_0]]=1,1,0)</f>
        <v>1</v>
      </c>
      <c r="BQ990">
        <f>IF(Table13[[#This Row],[Monthly_Income 1_5500 2_8000 3_11000 4_15000 5_20000 6_27000 7_35000 8_5000 9_51000 98_0]]=2,1,0)</f>
        <v>0</v>
      </c>
      <c r="BR990">
        <f>IF(Table13[[#This Row],[Monthly_Income 1_5500 2_8000 3_11000 4_15000 5_20000 6_27000 7_35000 8_5000 9_51000 98_0]]=3,1,0)</f>
        <v>0</v>
      </c>
      <c r="BS990">
        <f>IF(Table13[[#This Row],[Monthly_Income 1_5500 2_8000 3_11000 4_15000 5_20000 6_27000 7_35000 8_5000 9_51000 98_0]]=4,1,0)</f>
        <v>0</v>
      </c>
      <c r="BT990">
        <f>IF(Table13[[#This Row],[Monthly_Income 1_5500 2_8000 3_11000 4_15000 5_20000 6_27000 7_35000 8_5000 9_51000 98_0]]=5,1,0)</f>
        <v>0</v>
      </c>
      <c r="BU990">
        <f>IF(Table13[[#This Row],[Monthly_Income 1_5500 2_8000 3_11000 4_15000 5_20000 6_27000 7_35000 8_5000 9_51000 98_0]]=6,1,0)</f>
        <v>0</v>
      </c>
      <c r="BV990">
        <f>IF(Table13[[#This Row],[Monthly_Income 1_5500 2_8000 3_11000 4_15000 5_20000 6_27000 7_35000 8_5000 9_51000 98_0]]=7,1,0)</f>
        <v>0</v>
      </c>
      <c r="BW990">
        <f>IF(Table13[[#This Row],[Monthly_Income 1_5500 2_8000 3_11000 4_15000 5_20000 6_27000 7_35000 8_5000 9_51000 98_0]]=8,1,0)</f>
        <v>0</v>
      </c>
      <c r="BX990">
        <f>IF(Table13[[#This Row],[Monthly_Income 1_5500 2_8000 3_11000 4_15000 5_20000 6_27000 7_35000 8_5000 9_51000 98_0]]=9,1,0)</f>
        <v>0</v>
      </c>
      <c r="BY990">
        <f>IF(Table13[[#This Row],[Monthly_Income 1_5500 2_8000 3_11000 4_15000 5_20000 6_27000 7_35000 8_5000 9_51000 98_0]]=98,1,0)</f>
        <v>0</v>
      </c>
      <c r="BZ990">
        <v>97</v>
      </c>
      <c r="CA990">
        <f>IF(Table13[[#This Row],[Monthly_Household_Income]]=1,1,0)</f>
        <v>0</v>
      </c>
      <c r="CB990">
        <f>IF(Table13[[#This Row],[Monthly_Household_Income]]=2,1,0)</f>
        <v>0</v>
      </c>
      <c r="CC990">
        <f>IF(Table13[[#This Row],[Monthly_Household_Income]]=3,1,0)</f>
        <v>0</v>
      </c>
      <c r="CD990">
        <f>IF(Table13[[#This Row],[Monthly_Household_Income]]=4,1,0)</f>
        <v>0</v>
      </c>
      <c r="CE990">
        <f>IF(Table13[[#This Row],[Monthly_Household_Income]]=5,1,0)</f>
        <v>0</v>
      </c>
      <c r="CF990">
        <f>IF(Table13[[#This Row],[Monthly_Household_Income]]=6,1,0)</f>
        <v>0</v>
      </c>
      <c r="CG990">
        <f>IF(Table13[[#This Row],[Monthly_Household_Income]]=7,1,0)</f>
        <v>0</v>
      </c>
      <c r="CH990">
        <f>IF(Table13[[#This Row],[Monthly_Household_Income]]=8,1,0)</f>
        <v>0</v>
      </c>
      <c r="CI990">
        <f>IF(Table13[[#This Row],[Monthly_Household_Income]]=9,1,0)</f>
        <v>0</v>
      </c>
      <c r="CJ990">
        <f>IF(Table13[[#This Row],[Monthly_Household_Income]]=98,1,0)</f>
        <v>0</v>
      </c>
    </row>
    <row r="991" spans="1:88">
      <c r="A991">
        <v>3561</v>
      </c>
      <c r="B991" s="1">
        <v>42960</v>
      </c>
      <c r="C991" t="s">
        <v>33</v>
      </c>
      <c r="D991">
        <v>7</v>
      </c>
      <c r="E991">
        <v>6</v>
      </c>
      <c r="F991">
        <v>7</v>
      </c>
      <c r="G991">
        <v>7</v>
      </c>
      <c r="H991">
        <v>6</v>
      </c>
      <c r="I991">
        <v>6</v>
      </c>
      <c r="J991" t="s">
        <v>15</v>
      </c>
      <c r="K991">
        <v>7</v>
      </c>
      <c r="L991">
        <v>6</v>
      </c>
      <c r="M991">
        <v>6</v>
      </c>
      <c r="N991">
        <v>7</v>
      </c>
      <c r="O991">
        <v>6</v>
      </c>
      <c r="P991">
        <v>6</v>
      </c>
      <c r="Q991">
        <v>7</v>
      </c>
      <c r="R991">
        <v>7</v>
      </c>
      <c r="S991">
        <v>7</v>
      </c>
      <c r="T991">
        <v>6</v>
      </c>
      <c r="U991">
        <v>6</v>
      </c>
      <c r="V991">
        <v>7</v>
      </c>
      <c r="W991">
        <v>6</v>
      </c>
      <c r="X991">
        <v>7</v>
      </c>
      <c r="Y991">
        <v>7</v>
      </c>
      <c r="Z991">
        <v>6</v>
      </c>
      <c r="AA991">
        <v>6</v>
      </c>
      <c r="AB991">
        <v>7</v>
      </c>
      <c r="AC991">
        <v>1</v>
      </c>
      <c r="AD991">
        <f>IF(Table13[[#This Row],[payment]]=1,1,0)</f>
        <v>1</v>
      </c>
      <c r="AE991">
        <f>IF(Table13[[#This Row],[payment]]=2,1,0)</f>
        <v>0</v>
      </c>
      <c r="AF991">
        <f>IF(Table13[[#This Row],[payment]]=3,1,0)</f>
        <v>0</v>
      </c>
      <c r="AG991">
        <v>1</v>
      </c>
      <c r="AH991">
        <f>IF(Table13[[#This Row],[method_payment]]=1,1,0)</f>
        <v>1</v>
      </c>
      <c r="AI991">
        <f>IF(Table13[[#This Row],[method_payment]]=2,1,0)</f>
        <v>0</v>
      </c>
      <c r="AJ991">
        <f>IF(Table13[[#This Row],[method_payment]]=3,1,0)</f>
        <v>0</v>
      </c>
      <c r="AK991">
        <f>IF(Table13[[#This Row],[method_payment]]=5,1,0)</f>
        <v>0</v>
      </c>
      <c r="AL991">
        <f>IF(Table13[[#This Row],[method_payment]]=6,1,0)</f>
        <v>0</v>
      </c>
      <c r="AM991" t="s">
        <v>15</v>
      </c>
      <c r="AN991" t="s">
        <v>16</v>
      </c>
      <c r="AO991">
        <v>3</v>
      </c>
      <c r="AP991" s="2">
        <v>211.42</v>
      </c>
      <c r="AQ991" s="3">
        <f>IF(AND(Table13[[#This Row],[Average_amount_spent_per_visit_last_3_months]]&gt;=1,Table13[[#This Row],[Average_amount_spent_per_visit_last_3_months]]&lt;=999),1,0)</f>
        <v>1</v>
      </c>
      <c r="AR991" s="3">
        <f>IF(AND(Table13[[#This Row],[Average_amount_spent_per_visit_last_3_months]]&gt;=1000,Table13[[#This Row],[Average_amount_spent_per_visit_last_3_months]]&lt;=6700),1,0)</f>
        <v>0</v>
      </c>
      <c r="AS991">
        <v>3</v>
      </c>
      <c r="AT991">
        <v>32</v>
      </c>
      <c r="AU991">
        <f>IF(AND(Table13[[#This Row],[Age]]&gt;=18,Table13[[#This Row],[Age]]&lt;=25),1,0)</f>
        <v>0</v>
      </c>
      <c r="AV991">
        <f>IF(AND(Table13[[#This Row],[Age]]&gt;=26,Table13[[#This Row],[Age]]&lt;=35),1,0)</f>
        <v>1</v>
      </c>
      <c r="AW991">
        <f>IF(AND(Table13[[#This Row],[Age]]&gt;=36,Table13[[#This Row],[Age]]&lt;=45),1,0)</f>
        <v>0</v>
      </c>
      <c r="AX991">
        <f>IF(AND(Table13[[#This Row],[Age]]&gt;=46,Table13[[#This Row],[Age]]&lt;=55),1,0)</f>
        <v>0</v>
      </c>
      <c r="AY991">
        <f>IF(AND(Table13[[#This Row],[Age]]&gt;=56,Table13[[#This Row],[Age]]&lt;=67),1,0)</f>
        <v>0</v>
      </c>
      <c r="AZ991" t="s">
        <v>25</v>
      </c>
      <c r="BA991">
        <f>IF(Table13[[#This Row],[Marital Status]]="Married",1,0)</f>
        <v>1</v>
      </c>
      <c r="BB991">
        <f>IF(Table13[[#This Row],[Marital Status]]="Single",1,0)</f>
        <v>0</v>
      </c>
      <c r="BC991" t="s">
        <v>28</v>
      </c>
      <c r="BD991">
        <f>IF(Table13[[#This Row],[gender]]="Male",1,0)</f>
        <v>0</v>
      </c>
      <c r="BE991">
        <f>IF(Table13[[#This Row],[gender]]="Female",1,0)</f>
        <v>1</v>
      </c>
      <c r="BF991" t="s">
        <v>19</v>
      </c>
      <c r="BG991">
        <f>IF(Table13[[#This Row],[Highest level of Education]]="Did not attend school",1,0)</f>
        <v>0</v>
      </c>
      <c r="BH991">
        <f>IF(Table13[[#This Row],[Highest level of Education]]="K12 completed",1,0)</f>
        <v>0</v>
      </c>
      <c r="BI991">
        <f>IF(Table13[[#This Row],[Highest level of Education]]="High School Completed",1,0)</f>
        <v>0</v>
      </c>
      <c r="BJ991">
        <f>IF(Table13[[#This Row],[Highest level of Education]]="Technical Diploma/Partially completed College",1,0)</f>
        <v>0</v>
      </c>
      <c r="BK991">
        <f>IF(Table13[[#This Row],[Highest level of Education]]="University/College Degree",1,0)</f>
        <v>1</v>
      </c>
      <c r="BL991">
        <f>IF(Table13[[#This Row],[Highest level of Education]]="Post-graduate education",1,0)</f>
        <v>0</v>
      </c>
      <c r="BM991">
        <v>3</v>
      </c>
      <c r="BN991">
        <v>1</v>
      </c>
      <c r="BO991">
        <v>5</v>
      </c>
      <c r="BP991">
        <f>IF(Table13[[#This Row],[Monthly_Income 1_5500 2_8000 3_11000 4_15000 5_20000 6_27000 7_35000 8_5000 9_51000 98_0]]=1,1,0)</f>
        <v>0</v>
      </c>
      <c r="BQ991">
        <f>IF(Table13[[#This Row],[Monthly_Income 1_5500 2_8000 3_11000 4_15000 5_20000 6_27000 7_35000 8_5000 9_51000 98_0]]=2,1,0)</f>
        <v>0</v>
      </c>
      <c r="BR991">
        <f>IF(Table13[[#This Row],[Monthly_Income 1_5500 2_8000 3_11000 4_15000 5_20000 6_27000 7_35000 8_5000 9_51000 98_0]]=3,1,0)</f>
        <v>0</v>
      </c>
      <c r="BS991">
        <f>IF(Table13[[#This Row],[Monthly_Income 1_5500 2_8000 3_11000 4_15000 5_20000 6_27000 7_35000 8_5000 9_51000 98_0]]=4,1,0)</f>
        <v>0</v>
      </c>
      <c r="BT991">
        <f>IF(Table13[[#This Row],[Monthly_Income 1_5500 2_8000 3_11000 4_15000 5_20000 6_27000 7_35000 8_5000 9_51000 98_0]]=5,1,0)</f>
        <v>1</v>
      </c>
      <c r="BU991">
        <f>IF(Table13[[#This Row],[Monthly_Income 1_5500 2_8000 3_11000 4_15000 5_20000 6_27000 7_35000 8_5000 9_51000 98_0]]=6,1,0)</f>
        <v>0</v>
      </c>
      <c r="BV991">
        <f>IF(Table13[[#This Row],[Monthly_Income 1_5500 2_8000 3_11000 4_15000 5_20000 6_27000 7_35000 8_5000 9_51000 98_0]]=7,1,0)</f>
        <v>0</v>
      </c>
      <c r="BW991">
        <f>IF(Table13[[#This Row],[Monthly_Income 1_5500 2_8000 3_11000 4_15000 5_20000 6_27000 7_35000 8_5000 9_51000 98_0]]=8,1,0)</f>
        <v>0</v>
      </c>
      <c r="BX991">
        <f>IF(Table13[[#This Row],[Monthly_Income 1_5500 2_8000 3_11000 4_15000 5_20000 6_27000 7_35000 8_5000 9_51000 98_0]]=9,1,0)</f>
        <v>0</v>
      </c>
      <c r="BY991">
        <f>IF(Table13[[#This Row],[Monthly_Income 1_5500 2_8000 3_11000 4_15000 5_20000 6_27000 7_35000 8_5000 9_51000 98_0]]=98,1,0)</f>
        <v>0</v>
      </c>
      <c r="BZ991">
        <v>7</v>
      </c>
      <c r="CA991">
        <f>IF(Table13[[#This Row],[Monthly_Household_Income]]=1,1,0)</f>
        <v>0</v>
      </c>
      <c r="CB991">
        <f>IF(Table13[[#This Row],[Monthly_Household_Income]]=2,1,0)</f>
        <v>0</v>
      </c>
      <c r="CC991">
        <f>IF(Table13[[#This Row],[Monthly_Household_Income]]=3,1,0)</f>
        <v>0</v>
      </c>
      <c r="CD991">
        <f>IF(Table13[[#This Row],[Monthly_Household_Income]]=4,1,0)</f>
        <v>0</v>
      </c>
      <c r="CE991">
        <f>IF(Table13[[#This Row],[Monthly_Household_Income]]=5,1,0)</f>
        <v>0</v>
      </c>
      <c r="CF991">
        <f>IF(Table13[[#This Row],[Monthly_Household_Income]]=6,1,0)</f>
        <v>0</v>
      </c>
      <c r="CG991">
        <f>IF(Table13[[#This Row],[Monthly_Household_Income]]=7,1,0)</f>
        <v>1</v>
      </c>
      <c r="CH991">
        <f>IF(Table13[[#This Row],[Monthly_Household_Income]]=8,1,0)</f>
        <v>0</v>
      </c>
      <c r="CI991">
        <f>IF(Table13[[#This Row],[Monthly_Household_Income]]=9,1,0)</f>
        <v>0</v>
      </c>
      <c r="CJ991">
        <f>IF(Table13[[#This Row],[Monthly_Household_Income]]=98,1,0)</f>
        <v>0</v>
      </c>
    </row>
    <row r="992" spans="1:88">
      <c r="A992">
        <v>3562</v>
      </c>
      <c r="B992" s="1">
        <v>42965</v>
      </c>
      <c r="C992" t="s">
        <v>39</v>
      </c>
      <c r="D992">
        <v>7</v>
      </c>
      <c r="E992">
        <v>9</v>
      </c>
      <c r="F992">
        <v>10</v>
      </c>
      <c r="G992">
        <v>8</v>
      </c>
      <c r="H992">
        <v>6</v>
      </c>
      <c r="I992">
        <v>7</v>
      </c>
      <c r="J992" t="s">
        <v>15</v>
      </c>
      <c r="K992">
        <v>8</v>
      </c>
      <c r="L992">
        <v>9</v>
      </c>
      <c r="M992">
        <v>7</v>
      </c>
      <c r="N992">
        <v>9</v>
      </c>
      <c r="O992">
        <v>10</v>
      </c>
      <c r="P992">
        <v>8</v>
      </c>
      <c r="Q992">
        <v>8</v>
      </c>
      <c r="R992">
        <v>10</v>
      </c>
      <c r="S992">
        <v>6</v>
      </c>
      <c r="T992">
        <v>6</v>
      </c>
      <c r="U992">
        <v>7</v>
      </c>
      <c r="V992">
        <v>7</v>
      </c>
      <c r="W992">
        <v>6</v>
      </c>
      <c r="X992">
        <v>6</v>
      </c>
      <c r="Y992">
        <v>10</v>
      </c>
      <c r="Z992">
        <v>10</v>
      </c>
      <c r="AA992">
        <v>8</v>
      </c>
      <c r="AB992">
        <v>7</v>
      </c>
      <c r="AC992">
        <v>1</v>
      </c>
      <c r="AD992">
        <f>IF(Table13[[#This Row],[payment]]=1,1,0)</f>
        <v>1</v>
      </c>
      <c r="AE992">
        <f>IF(Table13[[#This Row],[payment]]=2,1,0)</f>
        <v>0</v>
      </c>
      <c r="AF992">
        <f>IF(Table13[[#This Row],[payment]]=3,1,0)</f>
        <v>0</v>
      </c>
      <c r="AG992">
        <v>1</v>
      </c>
      <c r="AH992">
        <f>IF(Table13[[#This Row],[method_payment]]=1,1,0)</f>
        <v>1</v>
      </c>
      <c r="AI992">
        <f>IF(Table13[[#This Row],[method_payment]]=2,1,0)</f>
        <v>0</v>
      </c>
      <c r="AJ992">
        <f>IF(Table13[[#This Row],[method_payment]]=3,1,0)</f>
        <v>0</v>
      </c>
      <c r="AK992">
        <f>IF(Table13[[#This Row],[method_payment]]=5,1,0)</f>
        <v>0</v>
      </c>
      <c r="AL992">
        <f>IF(Table13[[#This Row],[method_payment]]=6,1,0)</f>
        <v>0</v>
      </c>
      <c r="AM992" t="s">
        <v>16</v>
      </c>
      <c r="AN992" t="s">
        <v>15</v>
      </c>
      <c r="AO992">
        <v>2</v>
      </c>
      <c r="AP992" s="2">
        <v>48.74</v>
      </c>
      <c r="AQ992" s="3">
        <f>IF(AND(Table13[[#This Row],[Average_amount_spent_per_visit_last_3_months]]&gt;=1,Table13[[#This Row],[Average_amount_spent_per_visit_last_3_months]]&lt;=999),1,0)</f>
        <v>1</v>
      </c>
      <c r="AR992" s="3">
        <f>IF(AND(Table13[[#This Row],[Average_amount_spent_per_visit_last_3_months]]&gt;=1000,Table13[[#This Row],[Average_amount_spent_per_visit_last_3_months]]&lt;=6700),1,0)</f>
        <v>0</v>
      </c>
      <c r="AS992">
        <v>2</v>
      </c>
      <c r="AT992">
        <v>28</v>
      </c>
      <c r="AU992">
        <f>IF(AND(Table13[[#This Row],[Age]]&gt;=18,Table13[[#This Row],[Age]]&lt;=25),1,0)</f>
        <v>0</v>
      </c>
      <c r="AV992">
        <f>IF(AND(Table13[[#This Row],[Age]]&gt;=26,Table13[[#This Row],[Age]]&lt;=35),1,0)</f>
        <v>1</v>
      </c>
      <c r="AW992">
        <f>IF(AND(Table13[[#This Row],[Age]]&gt;=36,Table13[[#This Row],[Age]]&lt;=45),1,0)</f>
        <v>0</v>
      </c>
      <c r="AX992">
        <f>IF(AND(Table13[[#This Row],[Age]]&gt;=46,Table13[[#This Row],[Age]]&lt;=55),1,0)</f>
        <v>0</v>
      </c>
      <c r="AY992">
        <f>IF(AND(Table13[[#This Row],[Age]]&gt;=56,Table13[[#This Row],[Age]]&lt;=67),1,0)</f>
        <v>0</v>
      </c>
      <c r="AZ992" t="s">
        <v>24</v>
      </c>
      <c r="BA992">
        <f>IF(Table13[[#This Row],[Marital Status]]="Married",1,0)</f>
        <v>0</v>
      </c>
      <c r="BB992">
        <f>IF(Table13[[#This Row],[Marital Status]]="Single",1,0)</f>
        <v>1</v>
      </c>
      <c r="BC992" t="s">
        <v>28</v>
      </c>
      <c r="BD992">
        <f>IF(Table13[[#This Row],[gender]]="Male",1,0)</f>
        <v>0</v>
      </c>
      <c r="BE992">
        <f>IF(Table13[[#This Row],[gender]]="Female",1,0)</f>
        <v>1</v>
      </c>
      <c r="BF992" t="s">
        <v>19</v>
      </c>
      <c r="BG992">
        <f>IF(Table13[[#This Row],[Highest level of Education]]="Did not attend school",1,0)</f>
        <v>0</v>
      </c>
      <c r="BH992">
        <f>IF(Table13[[#This Row],[Highest level of Education]]="K12 completed",1,0)</f>
        <v>0</v>
      </c>
      <c r="BI992">
        <f>IF(Table13[[#This Row],[Highest level of Education]]="High School Completed",1,0)</f>
        <v>0</v>
      </c>
      <c r="BJ992">
        <f>IF(Table13[[#This Row],[Highest level of Education]]="Technical Diploma/Partially completed College",1,0)</f>
        <v>0</v>
      </c>
      <c r="BK992">
        <f>IF(Table13[[#This Row],[Highest level of Education]]="University/College Degree",1,0)</f>
        <v>1</v>
      </c>
      <c r="BL992">
        <f>IF(Table13[[#This Row],[Highest level of Education]]="Post-graduate education",1,0)</f>
        <v>0</v>
      </c>
      <c r="BM992">
        <v>0</v>
      </c>
      <c r="BN992">
        <v>1</v>
      </c>
      <c r="BO992">
        <v>2</v>
      </c>
      <c r="BP992">
        <f>IF(Table13[[#This Row],[Monthly_Income 1_5500 2_8000 3_11000 4_15000 5_20000 6_27000 7_35000 8_5000 9_51000 98_0]]=1,1,0)</f>
        <v>0</v>
      </c>
      <c r="BQ992">
        <f>IF(Table13[[#This Row],[Monthly_Income 1_5500 2_8000 3_11000 4_15000 5_20000 6_27000 7_35000 8_5000 9_51000 98_0]]=2,1,0)</f>
        <v>1</v>
      </c>
      <c r="BR992">
        <f>IF(Table13[[#This Row],[Monthly_Income 1_5500 2_8000 3_11000 4_15000 5_20000 6_27000 7_35000 8_5000 9_51000 98_0]]=3,1,0)</f>
        <v>0</v>
      </c>
      <c r="BS992">
        <f>IF(Table13[[#This Row],[Monthly_Income 1_5500 2_8000 3_11000 4_15000 5_20000 6_27000 7_35000 8_5000 9_51000 98_0]]=4,1,0)</f>
        <v>0</v>
      </c>
      <c r="BT992">
        <f>IF(Table13[[#This Row],[Monthly_Income 1_5500 2_8000 3_11000 4_15000 5_20000 6_27000 7_35000 8_5000 9_51000 98_0]]=5,1,0)</f>
        <v>0</v>
      </c>
      <c r="BU992">
        <f>IF(Table13[[#This Row],[Monthly_Income 1_5500 2_8000 3_11000 4_15000 5_20000 6_27000 7_35000 8_5000 9_51000 98_0]]=6,1,0)</f>
        <v>0</v>
      </c>
      <c r="BV992">
        <f>IF(Table13[[#This Row],[Monthly_Income 1_5500 2_8000 3_11000 4_15000 5_20000 6_27000 7_35000 8_5000 9_51000 98_0]]=7,1,0)</f>
        <v>0</v>
      </c>
      <c r="BW992">
        <f>IF(Table13[[#This Row],[Monthly_Income 1_5500 2_8000 3_11000 4_15000 5_20000 6_27000 7_35000 8_5000 9_51000 98_0]]=8,1,0)</f>
        <v>0</v>
      </c>
      <c r="BX992">
        <f>IF(Table13[[#This Row],[Monthly_Income 1_5500 2_8000 3_11000 4_15000 5_20000 6_27000 7_35000 8_5000 9_51000 98_0]]=9,1,0)</f>
        <v>0</v>
      </c>
      <c r="BY992">
        <f>IF(Table13[[#This Row],[Monthly_Income 1_5500 2_8000 3_11000 4_15000 5_20000 6_27000 7_35000 8_5000 9_51000 98_0]]=98,1,0)</f>
        <v>0</v>
      </c>
      <c r="BZ992">
        <v>7</v>
      </c>
      <c r="CA992">
        <f>IF(Table13[[#This Row],[Monthly_Household_Income]]=1,1,0)</f>
        <v>0</v>
      </c>
      <c r="CB992">
        <f>IF(Table13[[#This Row],[Monthly_Household_Income]]=2,1,0)</f>
        <v>0</v>
      </c>
      <c r="CC992">
        <f>IF(Table13[[#This Row],[Monthly_Household_Income]]=3,1,0)</f>
        <v>0</v>
      </c>
      <c r="CD992">
        <f>IF(Table13[[#This Row],[Monthly_Household_Income]]=4,1,0)</f>
        <v>0</v>
      </c>
      <c r="CE992">
        <f>IF(Table13[[#This Row],[Monthly_Household_Income]]=5,1,0)</f>
        <v>0</v>
      </c>
      <c r="CF992">
        <f>IF(Table13[[#This Row],[Monthly_Household_Income]]=6,1,0)</f>
        <v>0</v>
      </c>
      <c r="CG992">
        <f>IF(Table13[[#This Row],[Monthly_Household_Income]]=7,1,0)</f>
        <v>1</v>
      </c>
      <c r="CH992">
        <f>IF(Table13[[#This Row],[Monthly_Household_Income]]=8,1,0)</f>
        <v>0</v>
      </c>
      <c r="CI992">
        <f>IF(Table13[[#This Row],[Monthly_Household_Income]]=9,1,0)</f>
        <v>0</v>
      </c>
      <c r="CJ992">
        <f>IF(Table13[[#This Row],[Monthly_Household_Income]]=98,1,0)</f>
        <v>0</v>
      </c>
    </row>
    <row r="993" spans="1:88">
      <c r="A993">
        <v>3568</v>
      </c>
      <c r="B993" s="1">
        <v>43019</v>
      </c>
      <c r="C993" t="s">
        <v>34</v>
      </c>
      <c r="D993">
        <v>9</v>
      </c>
      <c r="E993">
        <v>7</v>
      </c>
      <c r="F993">
        <v>8</v>
      </c>
      <c r="G993">
        <v>8</v>
      </c>
      <c r="H993">
        <v>8</v>
      </c>
      <c r="I993">
        <v>7</v>
      </c>
      <c r="J993" t="s">
        <v>15</v>
      </c>
      <c r="K993">
        <v>8</v>
      </c>
      <c r="L993">
        <v>9</v>
      </c>
      <c r="M993">
        <v>6</v>
      </c>
      <c r="N993">
        <v>8</v>
      </c>
      <c r="O993">
        <v>9</v>
      </c>
      <c r="P993">
        <v>10</v>
      </c>
      <c r="Q993">
        <v>8</v>
      </c>
      <c r="R993">
        <v>8</v>
      </c>
      <c r="S993">
        <v>9</v>
      </c>
      <c r="T993">
        <v>9</v>
      </c>
      <c r="U993">
        <v>9</v>
      </c>
      <c r="V993">
        <v>9</v>
      </c>
      <c r="W993">
        <v>6</v>
      </c>
      <c r="X993">
        <v>0</v>
      </c>
      <c r="Y993">
        <v>7</v>
      </c>
      <c r="Z993">
        <v>9</v>
      </c>
      <c r="AA993">
        <v>8</v>
      </c>
      <c r="AB993">
        <v>8</v>
      </c>
      <c r="AC993">
        <v>2</v>
      </c>
      <c r="AD993">
        <f>IF(Table13[[#This Row],[payment]]=1,1,0)</f>
        <v>0</v>
      </c>
      <c r="AE993">
        <f>IF(Table13[[#This Row],[payment]]=2,1,0)</f>
        <v>1</v>
      </c>
      <c r="AF993">
        <f>IF(Table13[[#This Row],[payment]]=3,1,0)</f>
        <v>0</v>
      </c>
      <c r="AG993">
        <v>2</v>
      </c>
      <c r="AH993">
        <f>IF(Table13[[#This Row],[method_payment]]=1,1,0)</f>
        <v>0</v>
      </c>
      <c r="AI993">
        <f>IF(Table13[[#This Row],[method_payment]]=2,1,0)</f>
        <v>1</v>
      </c>
      <c r="AJ993">
        <f>IF(Table13[[#This Row],[method_payment]]=3,1,0)</f>
        <v>0</v>
      </c>
      <c r="AK993">
        <f>IF(Table13[[#This Row],[method_payment]]=5,1,0)</f>
        <v>0</v>
      </c>
      <c r="AL993">
        <f>IF(Table13[[#This Row],[method_payment]]=6,1,0)</f>
        <v>0</v>
      </c>
      <c r="AM993" t="s">
        <v>16</v>
      </c>
      <c r="AN993" t="s">
        <v>15</v>
      </c>
      <c r="AO993">
        <v>1</v>
      </c>
      <c r="AP993" s="2">
        <v>156.01</v>
      </c>
      <c r="AQ993" s="3">
        <f>IF(AND(Table13[[#This Row],[Average_amount_spent_per_visit_last_3_months]]&gt;=1,Table13[[#This Row],[Average_amount_spent_per_visit_last_3_months]]&lt;=999),1,0)</f>
        <v>1</v>
      </c>
      <c r="AR993" s="3">
        <f>IF(AND(Table13[[#This Row],[Average_amount_spent_per_visit_last_3_months]]&gt;=1000,Table13[[#This Row],[Average_amount_spent_per_visit_last_3_months]]&lt;=6700),1,0)</f>
        <v>0</v>
      </c>
      <c r="AS993">
        <v>3</v>
      </c>
      <c r="AT993">
        <v>53</v>
      </c>
      <c r="AU993">
        <f>IF(AND(Table13[[#This Row],[Age]]&gt;=18,Table13[[#This Row],[Age]]&lt;=25),1,0)</f>
        <v>0</v>
      </c>
      <c r="AV993">
        <f>IF(AND(Table13[[#This Row],[Age]]&gt;=26,Table13[[#This Row],[Age]]&lt;=35),1,0)</f>
        <v>0</v>
      </c>
      <c r="AW993">
        <f>IF(AND(Table13[[#This Row],[Age]]&gt;=36,Table13[[#This Row],[Age]]&lt;=45),1,0)</f>
        <v>0</v>
      </c>
      <c r="AX993">
        <f>IF(AND(Table13[[#This Row],[Age]]&gt;=46,Table13[[#This Row],[Age]]&lt;=55),1,0)</f>
        <v>1</v>
      </c>
      <c r="AY993">
        <f>IF(AND(Table13[[#This Row],[Age]]&gt;=56,Table13[[#This Row],[Age]]&lt;=67),1,0)</f>
        <v>0</v>
      </c>
      <c r="AZ993" t="s">
        <v>25</v>
      </c>
      <c r="BA993">
        <f>IF(Table13[[#This Row],[Marital Status]]="Married",1,0)</f>
        <v>1</v>
      </c>
      <c r="BB993">
        <f>IF(Table13[[#This Row],[Marital Status]]="Single",1,0)</f>
        <v>0</v>
      </c>
      <c r="BC993" t="s">
        <v>28</v>
      </c>
      <c r="BD993">
        <f>IF(Table13[[#This Row],[gender]]="Male",1,0)</f>
        <v>0</v>
      </c>
      <c r="BE993">
        <f>IF(Table13[[#This Row],[gender]]="Female",1,0)</f>
        <v>1</v>
      </c>
      <c r="BF993" t="s">
        <v>23</v>
      </c>
      <c r="BG993">
        <f>IF(Table13[[#This Row],[Highest level of Education]]="Did not attend school",1,0)</f>
        <v>0</v>
      </c>
      <c r="BH993">
        <f>IF(Table13[[#This Row],[Highest level of Education]]="K12 completed",1,0)</f>
        <v>0</v>
      </c>
      <c r="BI993">
        <f>IF(Table13[[#This Row],[Highest level of Education]]="High School Completed",1,0)</f>
        <v>0</v>
      </c>
      <c r="BJ993">
        <f>IF(Table13[[#This Row],[Highest level of Education]]="Technical Diploma/Partially completed College",1,0)</f>
        <v>1</v>
      </c>
      <c r="BK993">
        <f>IF(Table13[[#This Row],[Highest level of Education]]="University/College Degree",1,0)</f>
        <v>0</v>
      </c>
      <c r="BL993">
        <f>IF(Table13[[#This Row],[Highest level of Education]]="Post-graduate education",1,0)</f>
        <v>0</v>
      </c>
      <c r="BM993">
        <v>3</v>
      </c>
      <c r="BN993">
        <v>1</v>
      </c>
      <c r="BO993">
        <v>4</v>
      </c>
      <c r="BP993">
        <f>IF(Table13[[#This Row],[Monthly_Income 1_5500 2_8000 3_11000 4_15000 5_20000 6_27000 7_35000 8_5000 9_51000 98_0]]=1,1,0)</f>
        <v>0</v>
      </c>
      <c r="BQ993">
        <f>IF(Table13[[#This Row],[Monthly_Income 1_5500 2_8000 3_11000 4_15000 5_20000 6_27000 7_35000 8_5000 9_51000 98_0]]=2,1,0)</f>
        <v>0</v>
      </c>
      <c r="BR993">
        <f>IF(Table13[[#This Row],[Monthly_Income 1_5500 2_8000 3_11000 4_15000 5_20000 6_27000 7_35000 8_5000 9_51000 98_0]]=3,1,0)</f>
        <v>0</v>
      </c>
      <c r="BS993">
        <f>IF(Table13[[#This Row],[Monthly_Income 1_5500 2_8000 3_11000 4_15000 5_20000 6_27000 7_35000 8_5000 9_51000 98_0]]=4,1,0)</f>
        <v>1</v>
      </c>
      <c r="BT993">
        <f>IF(Table13[[#This Row],[Monthly_Income 1_5500 2_8000 3_11000 4_15000 5_20000 6_27000 7_35000 8_5000 9_51000 98_0]]=5,1,0)</f>
        <v>0</v>
      </c>
      <c r="BU993">
        <f>IF(Table13[[#This Row],[Monthly_Income 1_5500 2_8000 3_11000 4_15000 5_20000 6_27000 7_35000 8_5000 9_51000 98_0]]=6,1,0)</f>
        <v>0</v>
      </c>
      <c r="BV993">
        <f>IF(Table13[[#This Row],[Monthly_Income 1_5500 2_8000 3_11000 4_15000 5_20000 6_27000 7_35000 8_5000 9_51000 98_0]]=7,1,0)</f>
        <v>0</v>
      </c>
      <c r="BW993">
        <f>IF(Table13[[#This Row],[Monthly_Income 1_5500 2_8000 3_11000 4_15000 5_20000 6_27000 7_35000 8_5000 9_51000 98_0]]=8,1,0)</f>
        <v>0</v>
      </c>
      <c r="BX993">
        <f>IF(Table13[[#This Row],[Monthly_Income 1_5500 2_8000 3_11000 4_15000 5_20000 6_27000 7_35000 8_5000 9_51000 98_0]]=9,1,0)</f>
        <v>0</v>
      </c>
      <c r="BY993">
        <f>IF(Table13[[#This Row],[Monthly_Income 1_5500 2_8000 3_11000 4_15000 5_20000 6_27000 7_35000 8_5000 9_51000 98_0]]=98,1,0)</f>
        <v>0</v>
      </c>
      <c r="BZ993">
        <v>6</v>
      </c>
      <c r="CA993">
        <f>IF(Table13[[#This Row],[Monthly_Household_Income]]=1,1,0)</f>
        <v>0</v>
      </c>
      <c r="CB993">
        <f>IF(Table13[[#This Row],[Monthly_Household_Income]]=2,1,0)</f>
        <v>0</v>
      </c>
      <c r="CC993">
        <f>IF(Table13[[#This Row],[Monthly_Household_Income]]=3,1,0)</f>
        <v>0</v>
      </c>
      <c r="CD993">
        <f>IF(Table13[[#This Row],[Monthly_Household_Income]]=4,1,0)</f>
        <v>0</v>
      </c>
      <c r="CE993">
        <f>IF(Table13[[#This Row],[Monthly_Household_Income]]=5,1,0)</f>
        <v>0</v>
      </c>
      <c r="CF993">
        <f>IF(Table13[[#This Row],[Monthly_Household_Income]]=6,1,0)</f>
        <v>1</v>
      </c>
      <c r="CG993">
        <f>IF(Table13[[#This Row],[Monthly_Household_Income]]=7,1,0)</f>
        <v>0</v>
      </c>
      <c r="CH993">
        <f>IF(Table13[[#This Row],[Monthly_Household_Income]]=8,1,0)</f>
        <v>0</v>
      </c>
      <c r="CI993">
        <f>IF(Table13[[#This Row],[Monthly_Household_Income]]=9,1,0)</f>
        <v>0</v>
      </c>
      <c r="CJ993">
        <f>IF(Table13[[#This Row],[Monthly_Household_Income]]=98,1,0)</f>
        <v>0</v>
      </c>
    </row>
    <row r="994" spans="1:88">
      <c r="A994">
        <v>3571</v>
      </c>
      <c r="B994" s="1">
        <v>42978</v>
      </c>
      <c r="C994" t="s">
        <v>2</v>
      </c>
      <c r="D994">
        <v>6</v>
      </c>
      <c r="E994">
        <v>7</v>
      </c>
      <c r="F994">
        <v>8</v>
      </c>
      <c r="G994">
        <v>8</v>
      </c>
      <c r="H994">
        <v>8</v>
      </c>
      <c r="I994">
        <v>7</v>
      </c>
      <c r="J994" t="s">
        <v>15</v>
      </c>
      <c r="K994">
        <v>7</v>
      </c>
      <c r="L994">
        <v>6</v>
      </c>
      <c r="M994">
        <v>6</v>
      </c>
      <c r="N994">
        <v>8</v>
      </c>
      <c r="O994">
        <v>8</v>
      </c>
      <c r="P994">
        <v>8</v>
      </c>
      <c r="Q994">
        <v>7</v>
      </c>
      <c r="R994">
        <v>9</v>
      </c>
      <c r="S994">
        <v>7</v>
      </c>
      <c r="T994">
        <v>6</v>
      </c>
      <c r="U994">
        <v>7</v>
      </c>
      <c r="V994">
        <v>6</v>
      </c>
      <c r="W994">
        <v>6</v>
      </c>
      <c r="X994">
        <v>6</v>
      </c>
      <c r="Y994">
        <v>9</v>
      </c>
      <c r="Z994">
        <v>9</v>
      </c>
      <c r="AA994">
        <v>9</v>
      </c>
      <c r="AB994">
        <v>0</v>
      </c>
      <c r="AC994">
        <v>3</v>
      </c>
      <c r="AD994">
        <f>IF(Table13[[#This Row],[payment]]=1,1,0)</f>
        <v>0</v>
      </c>
      <c r="AE994">
        <f>IF(Table13[[#This Row],[payment]]=2,1,0)</f>
        <v>0</v>
      </c>
      <c r="AF994">
        <f>IF(Table13[[#This Row],[payment]]=3,1,0)</f>
        <v>1</v>
      </c>
      <c r="AG994">
        <v>1</v>
      </c>
      <c r="AH994">
        <f>IF(Table13[[#This Row],[method_payment]]=1,1,0)</f>
        <v>1</v>
      </c>
      <c r="AI994">
        <f>IF(Table13[[#This Row],[method_payment]]=2,1,0)</f>
        <v>0</v>
      </c>
      <c r="AJ994">
        <f>IF(Table13[[#This Row],[method_payment]]=3,1,0)</f>
        <v>0</v>
      </c>
      <c r="AK994">
        <f>IF(Table13[[#This Row],[method_payment]]=5,1,0)</f>
        <v>0</v>
      </c>
      <c r="AL994">
        <f>IF(Table13[[#This Row],[method_payment]]=6,1,0)</f>
        <v>0</v>
      </c>
      <c r="AM994" t="s">
        <v>16</v>
      </c>
      <c r="AN994" t="s">
        <v>16</v>
      </c>
      <c r="AO994">
        <v>3</v>
      </c>
      <c r="AP994" s="2">
        <v>358.58</v>
      </c>
      <c r="AQ994" s="3">
        <f>IF(AND(Table13[[#This Row],[Average_amount_spent_per_visit_last_3_months]]&gt;=1,Table13[[#This Row],[Average_amount_spent_per_visit_last_3_months]]&lt;=999),1,0)</f>
        <v>1</v>
      </c>
      <c r="AR994" s="3">
        <f>IF(AND(Table13[[#This Row],[Average_amount_spent_per_visit_last_3_months]]&gt;=1000,Table13[[#This Row],[Average_amount_spent_per_visit_last_3_months]]&lt;=6700),1,0)</f>
        <v>0</v>
      </c>
      <c r="AS994">
        <v>2</v>
      </c>
      <c r="AT994">
        <v>35</v>
      </c>
      <c r="AU994">
        <f>IF(AND(Table13[[#This Row],[Age]]&gt;=18,Table13[[#This Row],[Age]]&lt;=25),1,0)</f>
        <v>0</v>
      </c>
      <c r="AV994">
        <f>IF(AND(Table13[[#This Row],[Age]]&gt;=26,Table13[[#This Row],[Age]]&lt;=35),1,0)</f>
        <v>1</v>
      </c>
      <c r="AW994">
        <f>IF(AND(Table13[[#This Row],[Age]]&gt;=36,Table13[[#This Row],[Age]]&lt;=45),1,0)</f>
        <v>0</v>
      </c>
      <c r="AX994">
        <f>IF(AND(Table13[[#This Row],[Age]]&gt;=46,Table13[[#This Row],[Age]]&lt;=55),1,0)</f>
        <v>0</v>
      </c>
      <c r="AY994">
        <f>IF(AND(Table13[[#This Row],[Age]]&gt;=56,Table13[[#This Row],[Age]]&lt;=67),1,0)</f>
        <v>0</v>
      </c>
      <c r="AZ994" t="s">
        <v>25</v>
      </c>
      <c r="BA994">
        <f>IF(Table13[[#This Row],[Marital Status]]="Married",1,0)</f>
        <v>1</v>
      </c>
      <c r="BB994">
        <f>IF(Table13[[#This Row],[Marital Status]]="Single",1,0)</f>
        <v>0</v>
      </c>
      <c r="BC994" t="s">
        <v>27</v>
      </c>
      <c r="BD994">
        <f>IF(Table13[[#This Row],[gender]]="Male",1,0)</f>
        <v>1</v>
      </c>
      <c r="BE994">
        <f>IF(Table13[[#This Row],[gender]]="Female",1,0)</f>
        <v>0</v>
      </c>
      <c r="BF994" t="s">
        <v>23</v>
      </c>
      <c r="BG994">
        <f>IF(Table13[[#This Row],[Highest level of Education]]="Did not attend school",1,0)</f>
        <v>0</v>
      </c>
      <c r="BH994">
        <f>IF(Table13[[#This Row],[Highest level of Education]]="K12 completed",1,0)</f>
        <v>0</v>
      </c>
      <c r="BI994">
        <f>IF(Table13[[#This Row],[Highest level of Education]]="High School Completed",1,0)</f>
        <v>0</v>
      </c>
      <c r="BJ994">
        <f>IF(Table13[[#This Row],[Highest level of Education]]="Technical Diploma/Partially completed College",1,0)</f>
        <v>1</v>
      </c>
      <c r="BK994">
        <f>IF(Table13[[#This Row],[Highest level of Education]]="University/College Degree",1,0)</f>
        <v>0</v>
      </c>
      <c r="BL994">
        <f>IF(Table13[[#This Row],[Highest level of Education]]="Post-graduate education",1,0)</f>
        <v>0</v>
      </c>
      <c r="BM994">
        <v>3</v>
      </c>
      <c r="BN994">
        <v>1</v>
      </c>
      <c r="BO994">
        <v>4</v>
      </c>
      <c r="BP994">
        <f>IF(Table13[[#This Row],[Monthly_Income 1_5500 2_8000 3_11000 4_15000 5_20000 6_27000 7_35000 8_5000 9_51000 98_0]]=1,1,0)</f>
        <v>0</v>
      </c>
      <c r="BQ994">
        <f>IF(Table13[[#This Row],[Monthly_Income 1_5500 2_8000 3_11000 4_15000 5_20000 6_27000 7_35000 8_5000 9_51000 98_0]]=2,1,0)</f>
        <v>0</v>
      </c>
      <c r="BR994">
        <f>IF(Table13[[#This Row],[Monthly_Income 1_5500 2_8000 3_11000 4_15000 5_20000 6_27000 7_35000 8_5000 9_51000 98_0]]=3,1,0)</f>
        <v>0</v>
      </c>
      <c r="BS994">
        <f>IF(Table13[[#This Row],[Monthly_Income 1_5500 2_8000 3_11000 4_15000 5_20000 6_27000 7_35000 8_5000 9_51000 98_0]]=4,1,0)</f>
        <v>1</v>
      </c>
      <c r="BT994">
        <f>IF(Table13[[#This Row],[Monthly_Income 1_5500 2_8000 3_11000 4_15000 5_20000 6_27000 7_35000 8_5000 9_51000 98_0]]=5,1,0)</f>
        <v>0</v>
      </c>
      <c r="BU994">
        <f>IF(Table13[[#This Row],[Monthly_Income 1_5500 2_8000 3_11000 4_15000 5_20000 6_27000 7_35000 8_5000 9_51000 98_0]]=6,1,0)</f>
        <v>0</v>
      </c>
      <c r="BV994">
        <f>IF(Table13[[#This Row],[Monthly_Income 1_5500 2_8000 3_11000 4_15000 5_20000 6_27000 7_35000 8_5000 9_51000 98_0]]=7,1,0)</f>
        <v>0</v>
      </c>
      <c r="BW994">
        <f>IF(Table13[[#This Row],[Monthly_Income 1_5500 2_8000 3_11000 4_15000 5_20000 6_27000 7_35000 8_5000 9_51000 98_0]]=8,1,0)</f>
        <v>0</v>
      </c>
      <c r="BX994">
        <f>IF(Table13[[#This Row],[Monthly_Income 1_5500 2_8000 3_11000 4_15000 5_20000 6_27000 7_35000 8_5000 9_51000 98_0]]=9,1,0)</f>
        <v>0</v>
      </c>
      <c r="BY994">
        <f>IF(Table13[[#This Row],[Monthly_Income 1_5500 2_8000 3_11000 4_15000 5_20000 6_27000 7_35000 8_5000 9_51000 98_0]]=98,1,0)</f>
        <v>0</v>
      </c>
      <c r="BZ994">
        <v>8</v>
      </c>
      <c r="CA994">
        <f>IF(Table13[[#This Row],[Monthly_Household_Income]]=1,1,0)</f>
        <v>0</v>
      </c>
      <c r="CB994">
        <f>IF(Table13[[#This Row],[Monthly_Household_Income]]=2,1,0)</f>
        <v>0</v>
      </c>
      <c r="CC994">
        <f>IF(Table13[[#This Row],[Monthly_Household_Income]]=3,1,0)</f>
        <v>0</v>
      </c>
      <c r="CD994">
        <f>IF(Table13[[#This Row],[Monthly_Household_Income]]=4,1,0)</f>
        <v>0</v>
      </c>
      <c r="CE994">
        <f>IF(Table13[[#This Row],[Monthly_Household_Income]]=5,1,0)</f>
        <v>0</v>
      </c>
      <c r="CF994">
        <f>IF(Table13[[#This Row],[Monthly_Household_Income]]=6,1,0)</f>
        <v>0</v>
      </c>
      <c r="CG994">
        <f>IF(Table13[[#This Row],[Monthly_Household_Income]]=7,1,0)</f>
        <v>0</v>
      </c>
      <c r="CH994">
        <f>IF(Table13[[#This Row],[Monthly_Household_Income]]=8,1,0)</f>
        <v>1</v>
      </c>
      <c r="CI994">
        <f>IF(Table13[[#This Row],[Monthly_Household_Income]]=9,1,0)</f>
        <v>0</v>
      </c>
      <c r="CJ994">
        <f>IF(Table13[[#This Row],[Monthly_Household_Income]]=98,1,0)</f>
        <v>0</v>
      </c>
    </row>
    <row r="995" spans="1:88">
      <c r="A995">
        <v>3573</v>
      </c>
      <c r="B995" s="1">
        <v>43026</v>
      </c>
      <c r="C995" t="s">
        <v>32</v>
      </c>
      <c r="D995">
        <v>8</v>
      </c>
      <c r="E995">
        <v>9</v>
      </c>
      <c r="F995">
        <v>9</v>
      </c>
      <c r="G995">
        <v>8</v>
      </c>
      <c r="H995">
        <v>7</v>
      </c>
      <c r="I995">
        <v>7</v>
      </c>
      <c r="J995" t="s">
        <v>15</v>
      </c>
      <c r="K995">
        <v>6</v>
      </c>
      <c r="L995">
        <v>7</v>
      </c>
      <c r="M995">
        <v>7</v>
      </c>
      <c r="N995">
        <v>6</v>
      </c>
      <c r="O995">
        <v>8</v>
      </c>
      <c r="P995">
        <v>7</v>
      </c>
      <c r="Q995">
        <v>7</v>
      </c>
      <c r="R995">
        <v>6</v>
      </c>
      <c r="S995">
        <v>9</v>
      </c>
      <c r="T995">
        <v>7</v>
      </c>
      <c r="U995">
        <v>8</v>
      </c>
      <c r="V995">
        <v>8</v>
      </c>
      <c r="W995">
        <v>7</v>
      </c>
      <c r="X995">
        <v>7</v>
      </c>
      <c r="Y995">
        <v>8</v>
      </c>
      <c r="Z995">
        <v>8</v>
      </c>
      <c r="AA995">
        <v>8</v>
      </c>
      <c r="AB995">
        <v>7</v>
      </c>
      <c r="AC995">
        <v>1</v>
      </c>
      <c r="AD995">
        <f>IF(Table13[[#This Row],[payment]]=1,1,0)</f>
        <v>1</v>
      </c>
      <c r="AE995">
        <f>IF(Table13[[#This Row],[payment]]=2,1,0)</f>
        <v>0</v>
      </c>
      <c r="AF995">
        <f>IF(Table13[[#This Row],[payment]]=3,1,0)</f>
        <v>0</v>
      </c>
      <c r="AG995">
        <v>1</v>
      </c>
      <c r="AH995">
        <f>IF(Table13[[#This Row],[method_payment]]=1,1,0)</f>
        <v>1</v>
      </c>
      <c r="AI995">
        <f>IF(Table13[[#This Row],[method_payment]]=2,1,0)</f>
        <v>0</v>
      </c>
      <c r="AJ995">
        <f>IF(Table13[[#This Row],[method_payment]]=3,1,0)</f>
        <v>0</v>
      </c>
      <c r="AK995">
        <f>IF(Table13[[#This Row],[method_payment]]=5,1,0)</f>
        <v>0</v>
      </c>
      <c r="AL995">
        <f>IF(Table13[[#This Row],[method_payment]]=6,1,0)</f>
        <v>0</v>
      </c>
      <c r="AM995" t="s">
        <v>16</v>
      </c>
      <c r="AN995" t="s">
        <v>16</v>
      </c>
      <c r="AO995">
        <v>3</v>
      </c>
      <c r="AP995" s="2">
        <v>54.86</v>
      </c>
      <c r="AQ995" s="3">
        <f>IF(AND(Table13[[#This Row],[Average_amount_spent_per_visit_last_3_months]]&gt;=1,Table13[[#This Row],[Average_amount_spent_per_visit_last_3_months]]&lt;=999),1,0)</f>
        <v>1</v>
      </c>
      <c r="AR995" s="3">
        <f>IF(AND(Table13[[#This Row],[Average_amount_spent_per_visit_last_3_months]]&gt;=1000,Table13[[#This Row],[Average_amount_spent_per_visit_last_3_months]]&lt;=6700),1,0)</f>
        <v>0</v>
      </c>
      <c r="AS995">
        <v>2</v>
      </c>
      <c r="AT995">
        <v>48</v>
      </c>
      <c r="AU995">
        <f>IF(AND(Table13[[#This Row],[Age]]&gt;=18,Table13[[#This Row],[Age]]&lt;=25),1,0)</f>
        <v>0</v>
      </c>
      <c r="AV995">
        <f>IF(AND(Table13[[#This Row],[Age]]&gt;=26,Table13[[#This Row],[Age]]&lt;=35),1,0)</f>
        <v>0</v>
      </c>
      <c r="AW995">
        <f>IF(AND(Table13[[#This Row],[Age]]&gt;=36,Table13[[#This Row],[Age]]&lt;=45),1,0)</f>
        <v>0</v>
      </c>
      <c r="AX995">
        <f>IF(AND(Table13[[#This Row],[Age]]&gt;=46,Table13[[#This Row],[Age]]&lt;=55),1,0)</f>
        <v>1</v>
      </c>
      <c r="AY995">
        <f>IF(AND(Table13[[#This Row],[Age]]&gt;=56,Table13[[#This Row],[Age]]&lt;=67),1,0)</f>
        <v>0</v>
      </c>
      <c r="AZ995" t="s">
        <v>25</v>
      </c>
      <c r="BA995">
        <f>IF(Table13[[#This Row],[Marital Status]]="Married",1,0)</f>
        <v>1</v>
      </c>
      <c r="BB995">
        <f>IF(Table13[[#This Row],[Marital Status]]="Single",1,0)</f>
        <v>0</v>
      </c>
      <c r="BC995" t="s">
        <v>27</v>
      </c>
      <c r="BD995">
        <f>IF(Table13[[#This Row],[gender]]="Male",1,0)</f>
        <v>1</v>
      </c>
      <c r="BE995">
        <f>IF(Table13[[#This Row],[gender]]="Female",1,0)</f>
        <v>0</v>
      </c>
      <c r="BF995" t="s">
        <v>23</v>
      </c>
      <c r="BG995">
        <f>IF(Table13[[#This Row],[Highest level of Education]]="Did not attend school",1,0)</f>
        <v>0</v>
      </c>
      <c r="BH995">
        <f>IF(Table13[[#This Row],[Highest level of Education]]="K12 completed",1,0)</f>
        <v>0</v>
      </c>
      <c r="BI995">
        <f>IF(Table13[[#This Row],[Highest level of Education]]="High School Completed",1,0)</f>
        <v>0</v>
      </c>
      <c r="BJ995">
        <f>IF(Table13[[#This Row],[Highest level of Education]]="Technical Diploma/Partially completed College",1,0)</f>
        <v>1</v>
      </c>
      <c r="BK995">
        <f>IF(Table13[[#This Row],[Highest level of Education]]="University/College Degree",1,0)</f>
        <v>0</v>
      </c>
      <c r="BL995">
        <f>IF(Table13[[#This Row],[Highest level of Education]]="Post-graduate education",1,0)</f>
        <v>0</v>
      </c>
      <c r="BM995">
        <v>3</v>
      </c>
      <c r="BN995">
        <v>1</v>
      </c>
      <c r="BO995">
        <v>3</v>
      </c>
      <c r="BP995">
        <f>IF(Table13[[#This Row],[Monthly_Income 1_5500 2_8000 3_11000 4_15000 5_20000 6_27000 7_35000 8_5000 9_51000 98_0]]=1,1,0)</f>
        <v>0</v>
      </c>
      <c r="BQ995">
        <f>IF(Table13[[#This Row],[Monthly_Income 1_5500 2_8000 3_11000 4_15000 5_20000 6_27000 7_35000 8_5000 9_51000 98_0]]=2,1,0)</f>
        <v>0</v>
      </c>
      <c r="BR995">
        <f>IF(Table13[[#This Row],[Monthly_Income 1_5500 2_8000 3_11000 4_15000 5_20000 6_27000 7_35000 8_5000 9_51000 98_0]]=3,1,0)</f>
        <v>1</v>
      </c>
      <c r="BS995">
        <f>IF(Table13[[#This Row],[Monthly_Income 1_5500 2_8000 3_11000 4_15000 5_20000 6_27000 7_35000 8_5000 9_51000 98_0]]=4,1,0)</f>
        <v>0</v>
      </c>
      <c r="BT995">
        <f>IF(Table13[[#This Row],[Monthly_Income 1_5500 2_8000 3_11000 4_15000 5_20000 6_27000 7_35000 8_5000 9_51000 98_0]]=5,1,0)</f>
        <v>0</v>
      </c>
      <c r="BU995">
        <f>IF(Table13[[#This Row],[Monthly_Income 1_5500 2_8000 3_11000 4_15000 5_20000 6_27000 7_35000 8_5000 9_51000 98_0]]=6,1,0)</f>
        <v>0</v>
      </c>
      <c r="BV995">
        <f>IF(Table13[[#This Row],[Monthly_Income 1_5500 2_8000 3_11000 4_15000 5_20000 6_27000 7_35000 8_5000 9_51000 98_0]]=7,1,0)</f>
        <v>0</v>
      </c>
      <c r="BW995">
        <f>IF(Table13[[#This Row],[Monthly_Income 1_5500 2_8000 3_11000 4_15000 5_20000 6_27000 7_35000 8_5000 9_51000 98_0]]=8,1,0)</f>
        <v>0</v>
      </c>
      <c r="BX995">
        <f>IF(Table13[[#This Row],[Monthly_Income 1_5500 2_8000 3_11000 4_15000 5_20000 6_27000 7_35000 8_5000 9_51000 98_0]]=9,1,0)</f>
        <v>0</v>
      </c>
      <c r="BY995">
        <f>IF(Table13[[#This Row],[Monthly_Income 1_5500 2_8000 3_11000 4_15000 5_20000 6_27000 7_35000 8_5000 9_51000 98_0]]=98,1,0)</f>
        <v>0</v>
      </c>
      <c r="BZ995">
        <v>3</v>
      </c>
      <c r="CA995">
        <f>IF(Table13[[#This Row],[Monthly_Household_Income]]=1,1,0)</f>
        <v>0</v>
      </c>
      <c r="CB995">
        <f>IF(Table13[[#This Row],[Monthly_Household_Income]]=2,1,0)</f>
        <v>0</v>
      </c>
      <c r="CC995">
        <f>IF(Table13[[#This Row],[Monthly_Household_Income]]=3,1,0)</f>
        <v>1</v>
      </c>
      <c r="CD995">
        <f>IF(Table13[[#This Row],[Monthly_Household_Income]]=4,1,0)</f>
        <v>0</v>
      </c>
      <c r="CE995">
        <f>IF(Table13[[#This Row],[Monthly_Household_Income]]=5,1,0)</f>
        <v>0</v>
      </c>
      <c r="CF995">
        <f>IF(Table13[[#This Row],[Monthly_Household_Income]]=6,1,0)</f>
        <v>0</v>
      </c>
      <c r="CG995">
        <f>IF(Table13[[#This Row],[Monthly_Household_Income]]=7,1,0)</f>
        <v>0</v>
      </c>
      <c r="CH995">
        <f>IF(Table13[[#This Row],[Monthly_Household_Income]]=8,1,0)</f>
        <v>0</v>
      </c>
      <c r="CI995">
        <f>IF(Table13[[#This Row],[Monthly_Household_Income]]=9,1,0)</f>
        <v>0</v>
      </c>
      <c r="CJ995">
        <f>IF(Table13[[#This Row],[Monthly_Household_Income]]=98,1,0)</f>
        <v>0</v>
      </c>
    </row>
    <row r="996" spans="1:88">
      <c r="A996">
        <v>3577</v>
      </c>
      <c r="B996" s="1">
        <v>43222</v>
      </c>
      <c r="C996" t="s">
        <v>39</v>
      </c>
      <c r="D996">
        <v>8</v>
      </c>
      <c r="E996">
        <v>8</v>
      </c>
      <c r="F996">
        <v>8</v>
      </c>
      <c r="G996">
        <v>8</v>
      </c>
      <c r="H996">
        <v>7</v>
      </c>
      <c r="I996">
        <v>7</v>
      </c>
      <c r="J996" t="s">
        <v>16</v>
      </c>
      <c r="K996">
        <v>7</v>
      </c>
      <c r="L996">
        <v>8</v>
      </c>
      <c r="M996">
        <v>6</v>
      </c>
      <c r="N996">
        <v>8</v>
      </c>
      <c r="O996">
        <v>7</v>
      </c>
      <c r="P996">
        <v>7</v>
      </c>
      <c r="Q996">
        <v>8</v>
      </c>
      <c r="R996">
        <v>6</v>
      </c>
      <c r="S996">
        <v>7</v>
      </c>
      <c r="T996">
        <v>7</v>
      </c>
      <c r="U996">
        <v>8</v>
      </c>
      <c r="V996">
        <v>6</v>
      </c>
      <c r="W996">
        <v>8</v>
      </c>
      <c r="X996">
        <v>7</v>
      </c>
      <c r="Y996">
        <v>7</v>
      </c>
      <c r="Z996">
        <v>8</v>
      </c>
      <c r="AA996">
        <v>8</v>
      </c>
      <c r="AB996">
        <v>6</v>
      </c>
      <c r="AC996">
        <v>2</v>
      </c>
      <c r="AD996">
        <f>IF(Table13[[#This Row],[payment]]=1,1,0)</f>
        <v>0</v>
      </c>
      <c r="AE996">
        <f>IF(Table13[[#This Row],[payment]]=2,1,0)</f>
        <v>1</v>
      </c>
      <c r="AF996">
        <f>IF(Table13[[#This Row],[payment]]=3,1,0)</f>
        <v>0</v>
      </c>
      <c r="AG996">
        <v>1</v>
      </c>
      <c r="AH996">
        <f>IF(Table13[[#This Row],[method_payment]]=1,1,0)</f>
        <v>1</v>
      </c>
      <c r="AI996">
        <f>IF(Table13[[#This Row],[method_payment]]=2,1,0)</f>
        <v>0</v>
      </c>
      <c r="AJ996">
        <f>IF(Table13[[#This Row],[method_payment]]=3,1,0)</f>
        <v>0</v>
      </c>
      <c r="AK996">
        <f>IF(Table13[[#This Row],[method_payment]]=5,1,0)</f>
        <v>0</v>
      </c>
      <c r="AL996">
        <f>IF(Table13[[#This Row],[method_payment]]=6,1,0)</f>
        <v>0</v>
      </c>
      <c r="AM996" t="s">
        <v>16</v>
      </c>
      <c r="AN996" t="s">
        <v>15</v>
      </c>
      <c r="AO996">
        <v>1</v>
      </c>
      <c r="AP996" s="2">
        <v>195.98</v>
      </c>
      <c r="AQ996" s="3">
        <f>IF(AND(Table13[[#This Row],[Average_amount_spent_per_visit_last_3_months]]&gt;=1,Table13[[#This Row],[Average_amount_spent_per_visit_last_3_months]]&lt;=999),1,0)</f>
        <v>1</v>
      </c>
      <c r="AR996" s="3">
        <f>IF(AND(Table13[[#This Row],[Average_amount_spent_per_visit_last_3_months]]&gt;=1000,Table13[[#This Row],[Average_amount_spent_per_visit_last_3_months]]&lt;=6700),1,0)</f>
        <v>0</v>
      </c>
      <c r="AS996">
        <v>3</v>
      </c>
      <c r="AT996">
        <v>25</v>
      </c>
      <c r="AU996">
        <f>IF(AND(Table13[[#This Row],[Age]]&gt;=18,Table13[[#This Row],[Age]]&lt;=25),1,0)</f>
        <v>1</v>
      </c>
      <c r="AV996">
        <f>IF(AND(Table13[[#This Row],[Age]]&gt;=26,Table13[[#This Row],[Age]]&lt;=35),1,0)</f>
        <v>0</v>
      </c>
      <c r="AW996">
        <f>IF(AND(Table13[[#This Row],[Age]]&gt;=36,Table13[[#This Row],[Age]]&lt;=45),1,0)</f>
        <v>0</v>
      </c>
      <c r="AX996">
        <f>IF(AND(Table13[[#This Row],[Age]]&gt;=46,Table13[[#This Row],[Age]]&lt;=55),1,0)</f>
        <v>0</v>
      </c>
      <c r="AY996">
        <f>IF(AND(Table13[[#This Row],[Age]]&gt;=56,Table13[[#This Row],[Age]]&lt;=67),1,0)</f>
        <v>0</v>
      </c>
      <c r="AZ996" t="s">
        <v>24</v>
      </c>
      <c r="BA996">
        <f>IF(Table13[[#This Row],[Marital Status]]="Married",1,0)</f>
        <v>0</v>
      </c>
      <c r="BB996">
        <f>IF(Table13[[#This Row],[Marital Status]]="Single",1,0)</f>
        <v>1</v>
      </c>
      <c r="BC996" t="s">
        <v>28</v>
      </c>
      <c r="BD996">
        <f>IF(Table13[[#This Row],[gender]]="Male",1,0)</f>
        <v>0</v>
      </c>
      <c r="BE996">
        <f>IF(Table13[[#This Row],[gender]]="Female",1,0)</f>
        <v>1</v>
      </c>
      <c r="BF996" t="s">
        <v>19</v>
      </c>
      <c r="BG996">
        <f>IF(Table13[[#This Row],[Highest level of Education]]="Did not attend school",1,0)</f>
        <v>0</v>
      </c>
      <c r="BH996">
        <f>IF(Table13[[#This Row],[Highest level of Education]]="K12 completed",1,0)</f>
        <v>0</v>
      </c>
      <c r="BI996">
        <f>IF(Table13[[#This Row],[Highest level of Education]]="High School Completed",1,0)</f>
        <v>0</v>
      </c>
      <c r="BJ996">
        <f>IF(Table13[[#This Row],[Highest level of Education]]="Technical Diploma/Partially completed College",1,0)</f>
        <v>0</v>
      </c>
      <c r="BK996">
        <f>IF(Table13[[#This Row],[Highest level of Education]]="University/College Degree",1,0)</f>
        <v>1</v>
      </c>
      <c r="BL996">
        <f>IF(Table13[[#This Row],[Highest level of Education]]="Post-graduate education",1,0)</f>
        <v>0</v>
      </c>
      <c r="BM996">
        <v>0</v>
      </c>
      <c r="BN996">
        <v>1</v>
      </c>
      <c r="BO996">
        <v>3</v>
      </c>
      <c r="BP996">
        <f>IF(Table13[[#This Row],[Monthly_Income 1_5500 2_8000 3_11000 4_15000 5_20000 6_27000 7_35000 8_5000 9_51000 98_0]]=1,1,0)</f>
        <v>0</v>
      </c>
      <c r="BQ996">
        <f>IF(Table13[[#This Row],[Monthly_Income 1_5500 2_8000 3_11000 4_15000 5_20000 6_27000 7_35000 8_5000 9_51000 98_0]]=2,1,0)</f>
        <v>0</v>
      </c>
      <c r="BR996">
        <f>IF(Table13[[#This Row],[Monthly_Income 1_5500 2_8000 3_11000 4_15000 5_20000 6_27000 7_35000 8_5000 9_51000 98_0]]=3,1,0)</f>
        <v>1</v>
      </c>
      <c r="BS996">
        <f>IF(Table13[[#This Row],[Monthly_Income 1_5500 2_8000 3_11000 4_15000 5_20000 6_27000 7_35000 8_5000 9_51000 98_0]]=4,1,0)</f>
        <v>0</v>
      </c>
      <c r="BT996">
        <f>IF(Table13[[#This Row],[Monthly_Income 1_5500 2_8000 3_11000 4_15000 5_20000 6_27000 7_35000 8_5000 9_51000 98_0]]=5,1,0)</f>
        <v>0</v>
      </c>
      <c r="BU996">
        <f>IF(Table13[[#This Row],[Monthly_Income 1_5500 2_8000 3_11000 4_15000 5_20000 6_27000 7_35000 8_5000 9_51000 98_0]]=6,1,0)</f>
        <v>0</v>
      </c>
      <c r="BV996">
        <f>IF(Table13[[#This Row],[Monthly_Income 1_5500 2_8000 3_11000 4_15000 5_20000 6_27000 7_35000 8_5000 9_51000 98_0]]=7,1,0)</f>
        <v>0</v>
      </c>
      <c r="BW996">
        <f>IF(Table13[[#This Row],[Monthly_Income 1_5500 2_8000 3_11000 4_15000 5_20000 6_27000 7_35000 8_5000 9_51000 98_0]]=8,1,0)</f>
        <v>0</v>
      </c>
      <c r="BX996">
        <f>IF(Table13[[#This Row],[Monthly_Income 1_5500 2_8000 3_11000 4_15000 5_20000 6_27000 7_35000 8_5000 9_51000 98_0]]=9,1,0)</f>
        <v>0</v>
      </c>
      <c r="BY996">
        <f>IF(Table13[[#This Row],[Monthly_Income 1_5500 2_8000 3_11000 4_15000 5_20000 6_27000 7_35000 8_5000 9_51000 98_0]]=98,1,0)</f>
        <v>0</v>
      </c>
      <c r="BZ996">
        <v>7</v>
      </c>
      <c r="CA996">
        <f>IF(Table13[[#This Row],[Monthly_Household_Income]]=1,1,0)</f>
        <v>0</v>
      </c>
      <c r="CB996">
        <f>IF(Table13[[#This Row],[Monthly_Household_Income]]=2,1,0)</f>
        <v>0</v>
      </c>
      <c r="CC996">
        <f>IF(Table13[[#This Row],[Monthly_Household_Income]]=3,1,0)</f>
        <v>0</v>
      </c>
      <c r="CD996">
        <f>IF(Table13[[#This Row],[Monthly_Household_Income]]=4,1,0)</f>
        <v>0</v>
      </c>
      <c r="CE996">
        <f>IF(Table13[[#This Row],[Monthly_Household_Income]]=5,1,0)</f>
        <v>0</v>
      </c>
      <c r="CF996">
        <f>IF(Table13[[#This Row],[Monthly_Household_Income]]=6,1,0)</f>
        <v>0</v>
      </c>
      <c r="CG996">
        <f>IF(Table13[[#This Row],[Monthly_Household_Income]]=7,1,0)</f>
        <v>1</v>
      </c>
      <c r="CH996">
        <f>IF(Table13[[#This Row],[Monthly_Household_Income]]=8,1,0)</f>
        <v>0</v>
      </c>
      <c r="CI996">
        <f>IF(Table13[[#This Row],[Monthly_Household_Income]]=9,1,0)</f>
        <v>0</v>
      </c>
      <c r="CJ996">
        <f>IF(Table13[[#This Row],[Monthly_Household_Income]]=98,1,0)</f>
        <v>0</v>
      </c>
    </row>
    <row r="997" spans="1:88">
      <c r="A997">
        <v>3585</v>
      </c>
      <c r="B997" s="1">
        <v>43069</v>
      </c>
      <c r="C997" t="s">
        <v>2</v>
      </c>
      <c r="D997">
        <v>8</v>
      </c>
      <c r="E997">
        <v>7</v>
      </c>
      <c r="F997">
        <v>8</v>
      </c>
      <c r="G997">
        <v>8</v>
      </c>
      <c r="H997">
        <v>8</v>
      </c>
      <c r="I997">
        <v>5</v>
      </c>
      <c r="J997" t="s">
        <v>15</v>
      </c>
      <c r="K997">
        <v>7</v>
      </c>
      <c r="L997">
        <v>9</v>
      </c>
      <c r="M997">
        <v>7</v>
      </c>
      <c r="N997">
        <v>6</v>
      </c>
      <c r="O997">
        <v>8</v>
      </c>
      <c r="P997">
        <v>6</v>
      </c>
      <c r="Q997">
        <v>6</v>
      </c>
      <c r="R997">
        <v>6</v>
      </c>
      <c r="S997">
        <v>8</v>
      </c>
      <c r="T997">
        <v>8</v>
      </c>
      <c r="U997">
        <v>9</v>
      </c>
      <c r="V997">
        <v>7</v>
      </c>
      <c r="W997">
        <v>8</v>
      </c>
      <c r="X997">
        <v>6</v>
      </c>
      <c r="Y997">
        <v>6</v>
      </c>
      <c r="Z997">
        <v>8</v>
      </c>
      <c r="AA997">
        <v>7</v>
      </c>
      <c r="AB997">
        <v>6</v>
      </c>
      <c r="AC997">
        <v>3</v>
      </c>
      <c r="AD997">
        <f>IF(Table13[[#This Row],[payment]]=1,1,0)</f>
        <v>0</v>
      </c>
      <c r="AE997">
        <f>IF(Table13[[#This Row],[payment]]=2,1,0)</f>
        <v>0</v>
      </c>
      <c r="AF997">
        <f>IF(Table13[[#This Row],[payment]]=3,1,0)</f>
        <v>1</v>
      </c>
      <c r="AG997">
        <v>1</v>
      </c>
      <c r="AH997">
        <f>IF(Table13[[#This Row],[method_payment]]=1,1,0)</f>
        <v>1</v>
      </c>
      <c r="AI997">
        <f>IF(Table13[[#This Row],[method_payment]]=2,1,0)</f>
        <v>0</v>
      </c>
      <c r="AJ997">
        <f>IF(Table13[[#This Row],[method_payment]]=3,1,0)</f>
        <v>0</v>
      </c>
      <c r="AK997">
        <f>IF(Table13[[#This Row],[method_payment]]=5,1,0)</f>
        <v>0</v>
      </c>
      <c r="AL997">
        <f>IF(Table13[[#This Row],[method_payment]]=6,1,0)</f>
        <v>0</v>
      </c>
      <c r="AM997" t="s">
        <v>16</v>
      </c>
      <c r="AN997" t="s">
        <v>16</v>
      </c>
      <c r="AO997">
        <v>2</v>
      </c>
      <c r="AP997" s="2">
        <v>309.68</v>
      </c>
      <c r="AQ997" s="3">
        <f>IF(AND(Table13[[#This Row],[Average_amount_spent_per_visit_last_3_months]]&gt;=1,Table13[[#This Row],[Average_amount_spent_per_visit_last_3_months]]&lt;=999),1,0)</f>
        <v>1</v>
      </c>
      <c r="AR997" s="3">
        <f>IF(AND(Table13[[#This Row],[Average_amount_spent_per_visit_last_3_months]]&gt;=1000,Table13[[#This Row],[Average_amount_spent_per_visit_last_3_months]]&lt;=6700),1,0)</f>
        <v>0</v>
      </c>
      <c r="AS997">
        <v>1</v>
      </c>
      <c r="AT997">
        <v>34</v>
      </c>
      <c r="AU997">
        <f>IF(AND(Table13[[#This Row],[Age]]&gt;=18,Table13[[#This Row],[Age]]&lt;=25),1,0)</f>
        <v>0</v>
      </c>
      <c r="AV997">
        <f>IF(AND(Table13[[#This Row],[Age]]&gt;=26,Table13[[#This Row],[Age]]&lt;=35),1,0)</f>
        <v>1</v>
      </c>
      <c r="AW997">
        <f>IF(AND(Table13[[#This Row],[Age]]&gt;=36,Table13[[#This Row],[Age]]&lt;=45),1,0)</f>
        <v>0</v>
      </c>
      <c r="AX997">
        <f>IF(AND(Table13[[#This Row],[Age]]&gt;=46,Table13[[#This Row],[Age]]&lt;=55),1,0)</f>
        <v>0</v>
      </c>
      <c r="AY997">
        <f>IF(AND(Table13[[#This Row],[Age]]&gt;=56,Table13[[#This Row],[Age]]&lt;=67),1,0)</f>
        <v>0</v>
      </c>
      <c r="AZ997" t="s">
        <v>25</v>
      </c>
      <c r="BA997">
        <f>IF(Table13[[#This Row],[Marital Status]]="Married",1,0)</f>
        <v>1</v>
      </c>
      <c r="BB997">
        <f>IF(Table13[[#This Row],[Marital Status]]="Single",1,0)</f>
        <v>0</v>
      </c>
      <c r="BC997" t="s">
        <v>27</v>
      </c>
      <c r="BD997">
        <f>IF(Table13[[#This Row],[gender]]="Male",1,0)</f>
        <v>1</v>
      </c>
      <c r="BE997">
        <f>IF(Table13[[#This Row],[gender]]="Female",1,0)</f>
        <v>0</v>
      </c>
      <c r="BF997" t="s">
        <v>23</v>
      </c>
      <c r="BG997">
        <f>IF(Table13[[#This Row],[Highest level of Education]]="Did not attend school",1,0)</f>
        <v>0</v>
      </c>
      <c r="BH997">
        <f>IF(Table13[[#This Row],[Highest level of Education]]="K12 completed",1,0)</f>
        <v>0</v>
      </c>
      <c r="BI997">
        <f>IF(Table13[[#This Row],[Highest level of Education]]="High School Completed",1,0)</f>
        <v>0</v>
      </c>
      <c r="BJ997">
        <f>IF(Table13[[#This Row],[Highest level of Education]]="Technical Diploma/Partially completed College",1,0)</f>
        <v>1</v>
      </c>
      <c r="BK997">
        <f>IF(Table13[[#This Row],[Highest level of Education]]="University/College Degree",1,0)</f>
        <v>0</v>
      </c>
      <c r="BL997">
        <f>IF(Table13[[#This Row],[Highest level of Education]]="Post-graduate education",1,0)</f>
        <v>0</v>
      </c>
      <c r="BM997">
        <v>2</v>
      </c>
      <c r="BN997">
        <v>1</v>
      </c>
      <c r="BO997">
        <v>2</v>
      </c>
      <c r="BP997">
        <f>IF(Table13[[#This Row],[Monthly_Income 1_5500 2_8000 3_11000 4_15000 5_20000 6_27000 7_35000 8_5000 9_51000 98_0]]=1,1,0)</f>
        <v>0</v>
      </c>
      <c r="BQ997">
        <f>IF(Table13[[#This Row],[Monthly_Income 1_5500 2_8000 3_11000 4_15000 5_20000 6_27000 7_35000 8_5000 9_51000 98_0]]=2,1,0)</f>
        <v>1</v>
      </c>
      <c r="BR997">
        <f>IF(Table13[[#This Row],[Monthly_Income 1_5500 2_8000 3_11000 4_15000 5_20000 6_27000 7_35000 8_5000 9_51000 98_0]]=3,1,0)</f>
        <v>0</v>
      </c>
      <c r="BS997">
        <f>IF(Table13[[#This Row],[Monthly_Income 1_5500 2_8000 3_11000 4_15000 5_20000 6_27000 7_35000 8_5000 9_51000 98_0]]=4,1,0)</f>
        <v>0</v>
      </c>
      <c r="BT997">
        <f>IF(Table13[[#This Row],[Monthly_Income 1_5500 2_8000 3_11000 4_15000 5_20000 6_27000 7_35000 8_5000 9_51000 98_0]]=5,1,0)</f>
        <v>0</v>
      </c>
      <c r="BU997">
        <f>IF(Table13[[#This Row],[Monthly_Income 1_5500 2_8000 3_11000 4_15000 5_20000 6_27000 7_35000 8_5000 9_51000 98_0]]=6,1,0)</f>
        <v>0</v>
      </c>
      <c r="BV997">
        <f>IF(Table13[[#This Row],[Monthly_Income 1_5500 2_8000 3_11000 4_15000 5_20000 6_27000 7_35000 8_5000 9_51000 98_0]]=7,1,0)</f>
        <v>0</v>
      </c>
      <c r="BW997">
        <f>IF(Table13[[#This Row],[Monthly_Income 1_5500 2_8000 3_11000 4_15000 5_20000 6_27000 7_35000 8_5000 9_51000 98_0]]=8,1,0)</f>
        <v>0</v>
      </c>
      <c r="BX997">
        <f>IF(Table13[[#This Row],[Monthly_Income 1_5500 2_8000 3_11000 4_15000 5_20000 6_27000 7_35000 8_5000 9_51000 98_0]]=9,1,0)</f>
        <v>0</v>
      </c>
      <c r="BY997">
        <f>IF(Table13[[#This Row],[Monthly_Income 1_5500 2_8000 3_11000 4_15000 5_20000 6_27000 7_35000 8_5000 9_51000 98_0]]=98,1,0)</f>
        <v>0</v>
      </c>
      <c r="BZ997">
        <v>4</v>
      </c>
      <c r="CA997">
        <f>IF(Table13[[#This Row],[Monthly_Household_Income]]=1,1,0)</f>
        <v>0</v>
      </c>
      <c r="CB997">
        <f>IF(Table13[[#This Row],[Monthly_Household_Income]]=2,1,0)</f>
        <v>0</v>
      </c>
      <c r="CC997">
        <f>IF(Table13[[#This Row],[Monthly_Household_Income]]=3,1,0)</f>
        <v>0</v>
      </c>
      <c r="CD997">
        <f>IF(Table13[[#This Row],[Monthly_Household_Income]]=4,1,0)</f>
        <v>1</v>
      </c>
      <c r="CE997">
        <f>IF(Table13[[#This Row],[Monthly_Household_Income]]=5,1,0)</f>
        <v>0</v>
      </c>
      <c r="CF997">
        <f>IF(Table13[[#This Row],[Monthly_Household_Income]]=6,1,0)</f>
        <v>0</v>
      </c>
      <c r="CG997">
        <f>IF(Table13[[#This Row],[Monthly_Household_Income]]=7,1,0)</f>
        <v>0</v>
      </c>
      <c r="CH997">
        <f>IF(Table13[[#This Row],[Monthly_Household_Income]]=8,1,0)</f>
        <v>0</v>
      </c>
      <c r="CI997">
        <f>IF(Table13[[#This Row],[Monthly_Household_Income]]=9,1,0)</f>
        <v>0</v>
      </c>
      <c r="CJ997">
        <f>IF(Table13[[#This Row],[Monthly_Household_Income]]=98,1,0)</f>
        <v>0</v>
      </c>
    </row>
    <row r="998" spans="1:88">
      <c r="A998">
        <v>3587</v>
      </c>
      <c r="B998" s="1">
        <v>42977</v>
      </c>
      <c r="C998" t="s">
        <v>2</v>
      </c>
      <c r="D998">
        <v>8</v>
      </c>
      <c r="E998">
        <v>8</v>
      </c>
      <c r="F998">
        <v>6</v>
      </c>
      <c r="G998">
        <v>7</v>
      </c>
      <c r="H998">
        <v>6</v>
      </c>
      <c r="I998">
        <v>7</v>
      </c>
      <c r="J998" t="s">
        <v>15</v>
      </c>
      <c r="K998">
        <v>7</v>
      </c>
      <c r="L998">
        <v>6</v>
      </c>
      <c r="M998">
        <v>8</v>
      </c>
      <c r="N998">
        <v>8</v>
      </c>
      <c r="O998">
        <v>7</v>
      </c>
      <c r="P998">
        <v>8</v>
      </c>
      <c r="Q998">
        <v>6</v>
      </c>
      <c r="R998">
        <v>7</v>
      </c>
      <c r="S998">
        <v>6</v>
      </c>
      <c r="T998">
        <v>8</v>
      </c>
      <c r="U998">
        <v>8</v>
      </c>
      <c r="V998">
        <v>7</v>
      </c>
      <c r="W998">
        <v>7</v>
      </c>
      <c r="X998">
        <v>6</v>
      </c>
      <c r="Y998">
        <v>7</v>
      </c>
      <c r="Z998">
        <v>6</v>
      </c>
      <c r="AA998">
        <v>8</v>
      </c>
      <c r="AB998">
        <v>8</v>
      </c>
      <c r="AC998">
        <v>2</v>
      </c>
      <c r="AD998">
        <f>IF(Table13[[#This Row],[payment]]=1,1,0)</f>
        <v>0</v>
      </c>
      <c r="AE998">
        <f>IF(Table13[[#This Row],[payment]]=2,1,0)</f>
        <v>1</v>
      </c>
      <c r="AF998">
        <f>IF(Table13[[#This Row],[payment]]=3,1,0)</f>
        <v>0</v>
      </c>
      <c r="AG998">
        <v>1</v>
      </c>
      <c r="AH998">
        <f>IF(Table13[[#This Row],[method_payment]]=1,1,0)</f>
        <v>1</v>
      </c>
      <c r="AI998">
        <f>IF(Table13[[#This Row],[method_payment]]=2,1,0)</f>
        <v>0</v>
      </c>
      <c r="AJ998">
        <f>IF(Table13[[#This Row],[method_payment]]=3,1,0)</f>
        <v>0</v>
      </c>
      <c r="AK998">
        <f>IF(Table13[[#This Row],[method_payment]]=5,1,0)</f>
        <v>0</v>
      </c>
      <c r="AL998">
        <f>IF(Table13[[#This Row],[method_payment]]=6,1,0)</f>
        <v>0</v>
      </c>
      <c r="AM998" t="s">
        <v>15</v>
      </c>
      <c r="AN998" t="s">
        <v>16</v>
      </c>
      <c r="AO998">
        <v>1</v>
      </c>
      <c r="AP998" s="2">
        <v>728.77</v>
      </c>
      <c r="AQ998" s="3">
        <f>IF(AND(Table13[[#This Row],[Average_amount_spent_per_visit_last_3_months]]&gt;=1,Table13[[#This Row],[Average_amount_spent_per_visit_last_3_months]]&lt;=999),1,0)</f>
        <v>1</v>
      </c>
      <c r="AR998" s="3">
        <f>IF(AND(Table13[[#This Row],[Average_amount_spent_per_visit_last_3_months]]&gt;=1000,Table13[[#This Row],[Average_amount_spent_per_visit_last_3_months]]&lt;=6700),1,0)</f>
        <v>0</v>
      </c>
      <c r="AS998">
        <v>3</v>
      </c>
      <c r="AT998">
        <v>39</v>
      </c>
      <c r="AU998">
        <f>IF(AND(Table13[[#This Row],[Age]]&gt;=18,Table13[[#This Row],[Age]]&lt;=25),1,0)</f>
        <v>0</v>
      </c>
      <c r="AV998">
        <f>IF(AND(Table13[[#This Row],[Age]]&gt;=26,Table13[[#This Row],[Age]]&lt;=35),1,0)</f>
        <v>0</v>
      </c>
      <c r="AW998">
        <f>IF(AND(Table13[[#This Row],[Age]]&gt;=36,Table13[[#This Row],[Age]]&lt;=45),1,0)</f>
        <v>1</v>
      </c>
      <c r="AX998">
        <f>IF(AND(Table13[[#This Row],[Age]]&gt;=46,Table13[[#This Row],[Age]]&lt;=55),1,0)</f>
        <v>0</v>
      </c>
      <c r="AY998">
        <f>IF(AND(Table13[[#This Row],[Age]]&gt;=56,Table13[[#This Row],[Age]]&lt;=67),1,0)</f>
        <v>0</v>
      </c>
      <c r="AZ998" t="s">
        <v>25</v>
      </c>
      <c r="BA998">
        <f>IF(Table13[[#This Row],[Marital Status]]="Married",1,0)</f>
        <v>1</v>
      </c>
      <c r="BB998">
        <f>IF(Table13[[#This Row],[Marital Status]]="Single",1,0)</f>
        <v>0</v>
      </c>
      <c r="BC998" t="s">
        <v>27</v>
      </c>
      <c r="BD998">
        <f>IF(Table13[[#This Row],[gender]]="Male",1,0)</f>
        <v>1</v>
      </c>
      <c r="BE998">
        <f>IF(Table13[[#This Row],[gender]]="Female",1,0)</f>
        <v>0</v>
      </c>
      <c r="BF998" t="s">
        <v>19</v>
      </c>
      <c r="BG998">
        <f>IF(Table13[[#This Row],[Highest level of Education]]="Did not attend school",1,0)</f>
        <v>0</v>
      </c>
      <c r="BH998">
        <f>IF(Table13[[#This Row],[Highest level of Education]]="K12 completed",1,0)</f>
        <v>0</v>
      </c>
      <c r="BI998">
        <f>IF(Table13[[#This Row],[Highest level of Education]]="High School Completed",1,0)</f>
        <v>0</v>
      </c>
      <c r="BJ998">
        <f>IF(Table13[[#This Row],[Highest level of Education]]="Technical Diploma/Partially completed College",1,0)</f>
        <v>0</v>
      </c>
      <c r="BK998">
        <f>IF(Table13[[#This Row],[Highest level of Education]]="University/College Degree",1,0)</f>
        <v>1</v>
      </c>
      <c r="BL998">
        <f>IF(Table13[[#This Row],[Highest level of Education]]="Post-graduate education",1,0)</f>
        <v>0</v>
      </c>
      <c r="BM998">
        <v>4</v>
      </c>
      <c r="BN998">
        <v>1</v>
      </c>
      <c r="BO998">
        <v>4</v>
      </c>
      <c r="BP998">
        <f>IF(Table13[[#This Row],[Monthly_Income 1_5500 2_8000 3_11000 4_15000 5_20000 6_27000 7_35000 8_5000 9_51000 98_0]]=1,1,0)</f>
        <v>0</v>
      </c>
      <c r="BQ998">
        <f>IF(Table13[[#This Row],[Monthly_Income 1_5500 2_8000 3_11000 4_15000 5_20000 6_27000 7_35000 8_5000 9_51000 98_0]]=2,1,0)</f>
        <v>0</v>
      </c>
      <c r="BR998">
        <f>IF(Table13[[#This Row],[Monthly_Income 1_5500 2_8000 3_11000 4_15000 5_20000 6_27000 7_35000 8_5000 9_51000 98_0]]=3,1,0)</f>
        <v>0</v>
      </c>
      <c r="BS998">
        <f>IF(Table13[[#This Row],[Monthly_Income 1_5500 2_8000 3_11000 4_15000 5_20000 6_27000 7_35000 8_5000 9_51000 98_0]]=4,1,0)</f>
        <v>1</v>
      </c>
      <c r="BT998">
        <f>IF(Table13[[#This Row],[Monthly_Income 1_5500 2_8000 3_11000 4_15000 5_20000 6_27000 7_35000 8_5000 9_51000 98_0]]=5,1,0)</f>
        <v>0</v>
      </c>
      <c r="BU998">
        <f>IF(Table13[[#This Row],[Monthly_Income 1_5500 2_8000 3_11000 4_15000 5_20000 6_27000 7_35000 8_5000 9_51000 98_0]]=6,1,0)</f>
        <v>0</v>
      </c>
      <c r="BV998">
        <f>IF(Table13[[#This Row],[Monthly_Income 1_5500 2_8000 3_11000 4_15000 5_20000 6_27000 7_35000 8_5000 9_51000 98_0]]=7,1,0)</f>
        <v>0</v>
      </c>
      <c r="BW998">
        <f>IF(Table13[[#This Row],[Monthly_Income 1_5500 2_8000 3_11000 4_15000 5_20000 6_27000 7_35000 8_5000 9_51000 98_0]]=8,1,0)</f>
        <v>0</v>
      </c>
      <c r="BX998">
        <f>IF(Table13[[#This Row],[Monthly_Income 1_5500 2_8000 3_11000 4_15000 5_20000 6_27000 7_35000 8_5000 9_51000 98_0]]=9,1,0)</f>
        <v>0</v>
      </c>
      <c r="BY998">
        <f>IF(Table13[[#This Row],[Monthly_Income 1_5500 2_8000 3_11000 4_15000 5_20000 6_27000 7_35000 8_5000 9_51000 98_0]]=98,1,0)</f>
        <v>0</v>
      </c>
      <c r="BZ998">
        <v>5</v>
      </c>
      <c r="CA998">
        <f>IF(Table13[[#This Row],[Monthly_Household_Income]]=1,1,0)</f>
        <v>0</v>
      </c>
      <c r="CB998">
        <f>IF(Table13[[#This Row],[Monthly_Household_Income]]=2,1,0)</f>
        <v>0</v>
      </c>
      <c r="CC998">
        <f>IF(Table13[[#This Row],[Monthly_Household_Income]]=3,1,0)</f>
        <v>0</v>
      </c>
      <c r="CD998">
        <f>IF(Table13[[#This Row],[Monthly_Household_Income]]=4,1,0)</f>
        <v>0</v>
      </c>
      <c r="CE998">
        <f>IF(Table13[[#This Row],[Monthly_Household_Income]]=5,1,0)</f>
        <v>1</v>
      </c>
      <c r="CF998">
        <f>IF(Table13[[#This Row],[Monthly_Household_Income]]=6,1,0)</f>
        <v>0</v>
      </c>
      <c r="CG998">
        <f>IF(Table13[[#This Row],[Monthly_Household_Income]]=7,1,0)</f>
        <v>0</v>
      </c>
      <c r="CH998">
        <f>IF(Table13[[#This Row],[Monthly_Household_Income]]=8,1,0)</f>
        <v>0</v>
      </c>
      <c r="CI998">
        <f>IF(Table13[[#This Row],[Monthly_Household_Income]]=9,1,0)</f>
        <v>0</v>
      </c>
      <c r="CJ998">
        <f>IF(Table13[[#This Row],[Monthly_Household_Income]]=98,1,0)</f>
        <v>0</v>
      </c>
    </row>
    <row r="999" spans="1:88">
      <c r="A999">
        <v>3588</v>
      </c>
      <c r="B999" s="1">
        <v>42973</v>
      </c>
      <c r="C999" t="s">
        <v>39</v>
      </c>
      <c r="D999">
        <v>8</v>
      </c>
      <c r="E999">
        <v>8</v>
      </c>
      <c r="F999">
        <v>9</v>
      </c>
      <c r="G999">
        <v>8</v>
      </c>
      <c r="H999">
        <v>8</v>
      </c>
      <c r="I999">
        <v>7</v>
      </c>
      <c r="J999" t="s">
        <v>15</v>
      </c>
      <c r="K999">
        <v>8</v>
      </c>
      <c r="L999">
        <v>7</v>
      </c>
      <c r="M999">
        <v>8</v>
      </c>
      <c r="N999">
        <v>7</v>
      </c>
      <c r="O999">
        <v>8</v>
      </c>
      <c r="P999">
        <v>8</v>
      </c>
      <c r="Q999">
        <v>7</v>
      </c>
      <c r="R999">
        <v>9</v>
      </c>
      <c r="S999">
        <v>7</v>
      </c>
      <c r="T999">
        <v>7</v>
      </c>
      <c r="U999">
        <v>8</v>
      </c>
      <c r="V999">
        <v>9</v>
      </c>
      <c r="W999">
        <v>8</v>
      </c>
      <c r="X999">
        <v>7</v>
      </c>
      <c r="Y999">
        <v>8</v>
      </c>
      <c r="Z999">
        <v>9</v>
      </c>
      <c r="AA999">
        <v>7</v>
      </c>
      <c r="AB999">
        <v>0</v>
      </c>
      <c r="AC999">
        <v>3</v>
      </c>
      <c r="AD999">
        <f>IF(Table13[[#This Row],[payment]]=1,1,0)</f>
        <v>0</v>
      </c>
      <c r="AE999">
        <f>IF(Table13[[#This Row],[payment]]=2,1,0)</f>
        <v>0</v>
      </c>
      <c r="AF999">
        <f>IF(Table13[[#This Row],[payment]]=3,1,0)</f>
        <v>1</v>
      </c>
      <c r="AG999">
        <v>5</v>
      </c>
      <c r="AH999">
        <f>IF(Table13[[#This Row],[method_payment]]=1,1,0)</f>
        <v>0</v>
      </c>
      <c r="AI999">
        <f>IF(Table13[[#This Row],[method_payment]]=2,1,0)</f>
        <v>0</v>
      </c>
      <c r="AJ999">
        <f>IF(Table13[[#This Row],[method_payment]]=3,1,0)</f>
        <v>0</v>
      </c>
      <c r="AK999">
        <f>IF(Table13[[#This Row],[method_payment]]=5,1,0)</f>
        <v>1</v>
      </c>
      <c r="AL999">
        <f>IF(Table13[[#This Row],[method_payment]]=6,1,0)</f>
        <v>0</v>
      </c>
      <c r="AM999" t="s">
        <v>16</v>
      </c>
      <c r="AN999" t="s">
        <v>15</v>
      </c>
      <c r="AO999">
        <v>3</v>
      </c>
      <c r="AP999" s="2">
        <v>404.12</v>
      </c>
      <c r="AQ999" s="3">
        <f>IF(AND(Table13[[#This Row],[Average_amount_spent_per_visit_last_3_months]]&gt;=1,Table13[[#This Row],[Average_amount_spent_per_visit_last_3_months]]&lt;=999),1,0)</f>
        <v>1</v>
      </c>
      <c r="AR999" s="3">
        <f>IF(AND(Table13[[#This Row],[Average_amount_spent_per_visit_last_3_months]]&gt;=1000,Table13[[#This Row],[Average_amount_spent_per_visit_last_3_months]]&lt;=6700),1,0)</f>
        <v>0</v>
      </c>
      <c r="AS999">
        <v>2</v>
      </c>
      <c r="AT999">
        <v>32</v>
      </c>
      <c r="AU999">
        <f>IF(AND(Table13[[#This Row],[Age]]&gt;=18,Table13[[#This Row],[Age]]&lt;=25),1,0)</f>
        <v>0</v>
      </c>
      <c r="AV999">
        <f>IF(AND(Table13[[#This Row],[Age]]&gt;=26,Table13[[#This Row],[Age]]&lt;=35),1,0)</f>
        <v>1</v>
      </c>
      <c r="AW999">
        <f>IF(AND(Table13[[#This Row],[Age]]&gt;=36,Table13[[#This Row],[Age]]&lt;=45),1,0)</f>
        <v>0</v>
      </c>
      <c r="AX999">
        <f>IF(AND(Table13[[#This Row],[Age]]&gt;=46,Table13[[#This Row],[Age]]&lt;=55),1,0)</f>
        <v>0</v>
      </c>
      <c r="AY999">
        <f>IF(AND(Table13[[#This Row],[Age]]&gt;=56,Table13[[#This Row],[Age]]&lt;=67),1,0)</f>
        <v>0</v>
      </c>
      <c r="AZ999" t="s">
        <v>24</v>
      </c>
      <c r="BA999">
        <f>IF(Table13[[#This Row],[Marital Status]]="Married",1,0)</f>
        <v>0</v>
      </c>
      <c r="BB999">
        <f>IF(Table13[[#This Row],[Marital Status]]="Single",1,0)</f>
        <v>1</v>
      </c>
      <c r="BC999" t="s">
        <v>27</v>
      </c>
      <c r="BD999">
        <f>IF(Table13[[#This Row],[gender]]="Male",1,0)</f>
        <v>1</v>
      </c>
      <c r="BE999">
        <f>IF(Table13[[#This Row],[gender]]="Female",1,0)</f>
        <v>0</v>
      </c>
      <c r="BF999" t="s">
        <v>18</v>
      </c>
      <c r="BG999">
        <f>IF(Table13[[#This Row],[Highest level of Education]]="Did not attend school",1,0)</f>
        <v>0</v>
      </c>
      <c r="BH999">
        <f>IF(Table13[[#This Row],[Highest level of Education]]="K12 completed",1,0)</f>
        <v>0</v>
      </c>
      <c r="BI999">
        <f>IF(Table13[[#This Row],[Highest level of Education]]="High School Completed",1,0)</f>
        <v>0</v>
      </c>
      <c r="BJ999">
        <f>IF(Table13[[#This Row],[Highest level of Education]]="Technical Diploma/Partially completed College",1,0)</f>
        <v>0</v>
      </c>
      <c r="BK999">
        <f>IF(Table13[[#This Row],[Highest level of Education]]="University/College Degree",1,0)</f>
        <v>0</v>
      </c>
      <c r="BL999">
        <f>IF(Table13[[#This Row],[Highest level of Education]]="Post-graduate education",1,0)</f>
        <v>1</v>
      </c>
      <c r="BM999">
        <v>0</v>
      </c>
      <c r="BN999">
        <v>1</v>
      </c>
      <c r="BO999">
        <v>4</v>
      </c>
      <c r="BP999">
        <f>IF(Table13[[#This Row],[Monthly_Income 1_5500 2_8000 3_11000 4_15000 5_20000 6_27000 7_35000 8_5000 9_51000 98_0]]=1,1,0)</f>
        <v>0</v>
      </c>
      <c r="BQ999">
        <f>IF(Table13[[#This Row],[Monthly_Income 1_5500 2_8000 3_11000 4_15000 5_20000 6_27000 7_35000 8_5000 9_51000 98_0]]=2,1,0)</f>
        <v>0</v>
      </c>
      <c r="BR999">
        <f>IF(Table13[[#This Row],[Monthly_Income 1_5500 2_8000 3_11000 4_15000 5_20000 6_27000 7_35000 8_5000 9_51000 98_0]]=3,1,0)</f>
        <v>0</v>
      </c>
      <c r="BS999">
        <f>IF(Table13[[#This Row],[Monthly_Income 1_5500 2_8000 3_11000 4_15000 5_20000 6_27000 7_35000 8_5000 9_51000 98_0]]=4,1,0)</f>
        <v>1</v>
      </c>
      <c r="BT999">
        <f>IF(Table13[[#This Row],[Monthly_Income 1_5500 2_8000 3_11000 4_15000 5_20000 6_27000 7_35000 8_5000 9_51000 98_0]]=5,1,0)</f>
        <v>0</v>
      </c>
      <c r="BU999">
        <f>IF(Table13[[#This Row],[Monthly_Income 1_5500 2_8000 3_11000 4_15000 5_20000 6_27000 7_35000 8_5000 9_51000 98_0]]=6,1,0)</f>
        <v>0</v>
      </c>
      <c r="BV999">
        <f>IF(Table13[[#This Row],[Monthly_Income 1_5500 2_8000 3_11000 4_15000 5_20000 6_27000 7_35000 8_5000 9_51000 98_0]]=7,1,0)</f>
        <v>0</v>
      </c>
      <c r="BW999">
        <f>IF(Table13[[#This Row],[Monthly_Income 1_5500 2_8000 3_11000 4_15000 5_20000 6_27000 7_35000 8_5000 9_51000 98_0]]=8,1,0)</f>
        <v>0</v>
      </c>
      <c r="BX999">
        <f>IF(Table13[[#This Row],[Monthly_Income 1_5500 2_8000 3_11000 4_15000 5_20000 6_27000 7_35000 8_5000 9_51000 98_0]]=9,1,0)</f>
        <v>0</v>
      </c>
      <c r="BY999">
        <f>IF(Table13[[#This Row],[Monthly_Income 1_5500 2_8000 3_11000 4_15000 5_20000 6_27000 7_35000 8_5000 9_51000 98_0]]=98,1,0)</f>
        <v>0</v>
      </c>
      <c r="BZ999">
        <v>97</v>
      </c>
      <c r="CA999">
        <f>IF(Table13[[#This Row],[Monthly_Household_Income]]=1,1,0)</f>
        <v>0</v>
      </c>
      <c r="CB999">
        <f>IF(Table13[[#This Row],[Monthly_Household_Income]]=2,1,0)</f>
        <v>0</v>
      </c>
      <c r="CC999">
        <f>IF(Table13[[#This Row],[Monthly_Household_Income]]=3,1,0)</f>
        <v>0</v>
      </c>
      <c r="CD999">
        <f>IF(Table13[[#This Row],[Monthly_Household_Income]]=4,1,0)</f>
        <v>0</v>
      </c>
      <c r="CE999">
        <f>IF(Table13[[#This Row],[Monthly_Household_Income]]=5,1,0)</f>
        <v>0</v>
      </c>
      <c r="CF999">
        <f>IF(Table13[[#This Row],[Monthly_Household_Income]]=6,1,0)</f>
        <v>0</v>
      </c>
      <c r="CG999">
        <f>IF(Table13[[#This Row],[Monthly_Household_Income]]=7,1,0)</f>
        <v>0</v>
      </c>
      <c r="CH999">
        <f>IF(Table13[[#This Row],[Monthly_Household_Income]]=8,1,0)</f>
        <v>0</v>
      </c>
      <c r="CI999">
        <f>IF(Table13[[#This Row],[Monthly_Household_Income]]=9,1,0)</f>
        <v>0</v>
      </c>
      <c r="CJ999">
        <f>IF(Table13[[#This Row],[Monthly_Household_Income]]=98,1,0)</f>
        <v>0</v>
      </c>
    </row>
    <row r="1000" spans="1:88">
      <c r="A1000">
        <v>3591</v>
      </c>
      <c r="B1000" s="1">
        <v>43098</v>
      </c>
      <c r="C1000" t="s">
        <v>35</v>
      </c>
      <c r="D1000">
        <v>6</v>
      </c>
      <c r="E1000">
        <v>8</v>
      </c>
      <c r="F1000">
        <v>8</v>
      </c>
      <c r="G1000">
        <v>7</v>
      </c>
      <c r="H1000">
        <v>8</v>
      </c>
      <c r="I1000">
        <v>7</v>
      </c>
      <c r="J1000" t="s">
        <v>16</v>
      </c>
      <c r="K1000">
        <v>8</v>
      </c>
      <c r="L1000">
        <v>8</v>
      </c>
      <c r="M1000">
        <v>7</v>
      </c>
      <c r="N1000">
        <v>6</v>
      </c>
      <c r="O1000">
        <v>6</v>
      </c>
      <c r="P1000">
        <v>6</v>
      </c>
      <c r="Q1000">
        <v>7</v>
      </c>
      <c r="R1000">
        <v>6</v>
      </c>
      <c r="S1000">
        <v>8</v>
      </c>
      <c r="T1000">
        <v>6</v>
      </c>
      <c r="U1000">
        <v>7</v>
      </c>
      <c r="V1000">
        <v>7</v>
      </c>
      <c r="W1000">
        <v>6</v>
      </c>
      <c r="X1000">
        <v>6</v>
      </c>
      <c r="Y1000">
        <v>8</v>
      </c>
      <c r="Z1000">
        <v>7</v>
      </c>
      <c r="AA1000">
        <v>6</v>
      </c>
      <c r="AB1000">
        <v>6</v>
      </c>
      <c r="AC1000">
        <v>1</v>
      </c>
      <c r="AD1000">
        <f>IF(Table13[[#This Row],[payment]]=1,1,0)</f>
        <v>1</v>
      </c>
      <c r="AE1000">
        <f>IF(Table13[[#This Row],[payment]]=2,1,0)</f>
        <v>0</v>
      </c>
      <c r="AF1000">
        <f>IF(Table13[[#This Row],[payment]]=3,1,0)</f>
        <v>0</v>
      </c>
      <c r="AG1000">
        <v>6</v>
      </c>
      <c r="AH1000">
        <f>IF(Table13[[#This Row],[method_payment]]=1,1,0)</f>
        <v>0</v>
      </c>
      <c r="AI1000">
        <f>IF(Table13[[#This Row],[method_payment]]=2,1,0)</f>
        <v>0</v>
      </c>
      <c r="AJ1000">
        <f>IF(Table13[[#This Row],[method_payment]]=3,1,0)</f>
        <v>0</v>
      </c>
      <c r="AK1000">
        <f>IF(Table13[[#This Row],[method_payment]]=5,1,0)</f>
        <v>0</v>
      </c>
      <c r="AL1000">
        <f>IF(Table13[[#This Row],[method_payment]]=6,1,0)</f>
        <v>1</v>
      </c>
      <c r="AM1000" t="s">
        <v>16</v>
      </c>
      <c r="AN1000" t="s">
        <v>16</v>
      </c>
      <c r="AO1000">
        <v>4</v>
      </c>
      <c r="AP1000" s="2">
        <v>177.58</v>
      </c>
      <c r="AQ1000" s="3">
        <f>IF(AND(Table13[[#This Row],[Average_amount_spent_per_visit_last_3_months]]&gt;=1,Table13[[#This Row],[Average_amount_spent_per_visit_last_3_months]]&lt;=999),1,0)</f>
        <v>1</v>
      </c>
      <c r="AR1000" s="3">
        <f>IF(AND(Table13[[#This Row],[Average_amount_spent_per_visit_last_3_months]]&gt;=1000,Table13[[#This Row],[Average_amount_spent_per_visit_last_3_months]]&lt;=6700),1,0)</f>
        <v>0</v>
      </c>
      <c r="AS1000">
        <v>3</v>
      </c>
      <c r="AT1000">
        <v>29</v>
      </c>
      <c r="AU1000">
        <f>IF(AND(Table13[[#This Row],[Age]]&gt;=18,Table13[[#This Row],[Age]]&lt;=25),1,0)</f>
        <v>0</v>
      </c>
      <c r="AV1000">
        <f>IF(AND(Table13[[#This Row],[Age]]&gt;=26,Table13[[#This Row],[Age]]&lt;=35),1,0)</f>
        <v>1</v>
      </c>
      <c r="AW1000">
        <f>IF(AND(Table13[[#This Row],[Age]]&gt;=36,Table13[[#This Row],[Age]]&lt;=45),1,0)</f>
        <v>0</v>
      </c>
      <c r="AX1000">
        <f>IF(AND(Table13[[#This Row],[Age]]&gt;=46,Table13[[#This Row],[Age]]&lt;=55),1,0)</f>
        <v>0</v>
      </c>
      <c r="AY1000">
        <f>IF(AND(Table13[[#This Row],[Age]]&gt;=56,Table13[[#This Row],[Age]]&lt;=67),1,0)</f>
        <v>0</v>
      </c>
      <c r="AZ1000" t="s">
        <v>25</v>
      </c>
      <c r="BA1000">
        <f>IF(Table13[[#This Row],[Marital Status]]="Married",1,0)</f>
        <v>1</v>
      </c>
      <c r="BB1000">
        <f>IF(Table13[[#This Row],[Marital Status]]="Single",1,0)</f>
        <v>0</v>
      </c>
      <c r="BC1000" t="s">
        <v>28</v>
      </c>
      <c r="BD1000">
        <f>IF(Table13[[#This Row],[gender]]="Male",1,0)</f>
        <v>0</v>
      </c>
      <c r="BE1000">
        <f>IF(Table13[[#This Row],[gender]]="Female",1,0)</f>
        <v>1</v>
      </c>
      <c r="BF1000" t="s">
        <v>23</v>
      </c>
      <c r="BG1000">
        <f>IF(Table13[[#This Row],[Highest level of Education]]="Did not attend school",1,0)</f>
        <v>0</v>
      </c>
      <c r="BH1000">
        <f>IF(Table13[[#This Row],[Highest level of Education]]="K12 completed",1,0)</f>
        <v>0</v>
      </c>
      <c r="BI1000">
        <f>IF(Table13[[#This Row],[Highest level of Education]]="High School Completed",1,0)</f>
        <v>0</v>
      </c>
      <c r="BJ1000">
        <f>IF(Table13[[#This Row],[Highest level of Education]]="Technical Diploma/Partially completed College",1,0)</f>
        <v>1</v>
      </c>
      <c r="BK1000">
        <f>IF(Table13[[#This Row],[Highest level of Education]]="University/College Degree",1,0)</f>
        <v>0</v>
      </c>
      <c r="BL1000">
        <f>IF(Table13[[#This Row],[Highest level of Education]]="Post-graduate education",1,0)</f>
        <v>0</v>
      </c>
      <c r="BM1000">
        <v>2</v>
      </c>
      <c r="BN1000">
        <v>1</v>
      </c>
      <c r="BO1000">
        <v>2</v>
      </c>
      <c r="BP1000">
        <f>IF(Table13[[#This Row],[Monthly_Income 1_5500 2_8000 3_11000 4_15000 5_20000 6_27000 7_35000 8_5000 9_51000 98_0]]=1,1,0)</f>
        <v>0</v>
      </c>
      <c r="BQ1000">
        <f>IF(Table13[[#This Row],[Monthly_Income 1_5500 2_8000 3_11000 4_15000 5_20000 6_27000 7_35000 8_5000 9_51000 98_0]]=2,1,0)</f>
        <v>1</v>
      </c>
      <c r="BR1000">
        <f>IF(Table13[[#This Row],[Monthly_Income 1_5500 2_8000 3_11000 4_15000 5_20000 6_27000 7_35000 8_5000 9_51000 98_0]]=3,1,0)</f>
        <v>0</v>
      </c>
      <c r="BS1000">
        <f>IF(Table13[[#This Row],[Monthly_Income 1_5500 2_8000 3_11000 4_15000 5_20000 6_27000 7_35000 8_5000 9_51000 98_0]]=4,1,0)</f>
        <v>0</v>
      </c>
      <c r="BT1000">
        <f>IF(Table13[[#This Row],[Monthly_Income 1_5500 2_8000 3_11000 4_15000 5_20000 6_27000 7_35000 8_5000 9_51000 98_0]]=5,1,0)</f>
        <v>0</v>
      </c>
      <c r="BU1000">
        <f>IF(Table13[[#This Row],[Monthly_Income 1_5500 2_8000 3_11000 4_15000 5_20000 6_27000 7_35000 8_5000 9_51000 98_0]]=6,1,0)</f>
        <v>0</v>
      </c>
      <c r="BV1000">
        <f>IF(Table13[[#This Row],[Monthly_Income 1_5500 2_8000 3_11000 4_15000 5_20000 6_27000 7_35000 8_5000 9_51000 98_0]]=7,1,0)</f>
        <v>0</v>
      </c>
      <c r="BW1000">
        <f>IF(Table13[[#This Row],[Monthly_Income 1_5500 2_8000 3_11000 4_15000 5_20000 6_27000 7_35000 8_5000 9_51000 98_0]]=8,1,0)</f>
        <v>0</v>
      </c>
      <c r="BX1000">
        <f>IF(Table13[[#This Row],[Monthly_Income 1_5500 2_8000 3_11000 4_15000 5_20000 6_27000 7_35000 8_5000 9_51000 98_0]]=9,1,0)</f>
        <v>0</v>
      </c>
      <c r="BY1000">
        <f>IF(Table13[[#This Row],[Monthly_Income 1_5500 2_8000 3_11000 4_15000 5_20000 6_27000 7_35000 8_5000 9_51000 98_0]]=98,1,0)</f>
        <v>0</v>
      </c>
      <c r="BZ1000">
        <v>4</v>
      </c>
      <c r="CA1000">
        <f>IF(Table13[[#This Row],[Monthly_Household_Income]]=1,1,0)</f>
        <v>0</v>
      </c>
      <c r="CB1000">
        <f>IF(Table13[[#This Row],[Monthly_Household_Income]]=2,1,0)</f>
        <v>0</v>
      </c>
      <c r="CC1000">
        <f>IF(Table13[[#This Row],[Monthly_Household_Income]]=3,1,0)</f>
        <v>0</v>
      </c>
      <c r="CD1000">
        <f>IF(Table13[[#This Row],[Monthly_Household_Income]]=4,1,0)</f>
        <v>1</v>
      </c>
      <c r="CE1000">
        <f>IF(Table13[[#This Row],[Monthly_Household_Income]]=5,1,0)</f>
        <v>0</v>
      </c>
      <c r="CF1000">
        <f>IF(Table13[[#This Row],[Monthly_Household_Income]]=6,1,0)</f>
        <v>0</v>
      </c>
      <c r="CG1000">
        <f>IF(Table13[[#This Row],[Monthly_Household_Income]]=7,1,0)</f>
        <v>0</v>
      </c>
      <c r="CH1000">
        <f>IF(Table13[[#This Row],[Monthly_Household_Income]]=8,1,0)</f>
        <v>0</v>
      </c>
      <c r="CI1000">
        <f>IF(Table13[[#This Row],[Monthly_Household_Income]]=9,1,0)</f>
        <v>0</v>
      </c>
      <c r="CJ1000">
        <f>IF(Table13[[#This Row],[Monthly_Household_Income]]=98,1,0)</f>
        <v>0</v>
      </c>
    </row>
    <row r="1001" spans="1:88">
      <c r="A1001">
        <v>3592</v>
      </c>
      <c r="B1001" s="1">
        <v>42973</v>
      </c>
      <c r="C1001" t="s">
        <v>33</v>
      </c>
      <c r="D1001">
        <v>8</v>
      </c>
      <c r="E1001">
        <v>6</v>
      </c>
      <c r="F1001">
        <v>8</v>
      </c>
      <c r="G1001">
        <v>7</v>
      </c>
      <c r="H1001">
        <v>7</v>
      </c>
      <c r="I1001">
        <v>6</v>
      </c>
      <c r="J1001" t="s">
        <v>15</v>
      </c>
      <c r="K1001">
        <v>6</v>
      </c>
      <c r="L1001">
        <v>8</v>
      </c>
      <c r="M1001">
        <v>8</v>
      </c>
      <c r="N1001">
        <v>7</v>
      </c>
      <c r="O1001">
        <v>8</v>
      </c>
      <c r="P1001">
        <v>6</v>
      </c>
      <c r="Q1001">
        <v>7</v>
      </c>
      <c r="R1001">
        <v>7</v>
      </c>
      <c r="S1001">
        <v>8</v>
      </c>
      <c r="T1001">
        <v>6</v>
      </c>
      <c r="U1001">
        <v>7</v>
      </c>
      <c r="V1001">
        <v>7</v>
      </c>
      <c r="W1001">
        <v>6</v>
      </c>
      <c r="X1001">
        <v>8</v>
      </c>
      <c r="Y1001">
        <v>7</v>
      </c>
      <c r="Z1001">
        <v>7</v>
      </c>
      <c r="AA1001">
        <v>6</v>
      </c>
      <c r="AB1001">
        <v>6</v>
      </c>
      <c r="AC1001">
        <v>2</v>
      </c>
      <c r="AD1001">
        <f>IF(Table13[[#This Row],[payment]]=1,1,0)</f>
        <v>0</v>
      </c>
      <c r="AE1001">
        <f>IF(Table13[[#This Row],[payment]]=2,1,0)</f>
        <v>1</v>
      </c>
      <c r="AF1001">
        <f>IF(Table13[[#This Row],[payment]]=3,1,0)</f>
        <v>0</v>
      </c>
      <c r="AG1001">
        <v>1</v>
      </c>
      <c r="AH1001">
        <f>IF(Table13[[#This Row],[method_payment]]=1,1,0)</f>
        <v>1</v>
      </c>
      <c r="AI1001">
        <f>IF(Table13[[#This Row],[method_payment]]=2,1,0)</f>
        <v>0</v>
      </c>
      <c r="AJ1001">
        <f>IF(Table13[[#This Row],[method_payment]]=3,1,0)</f>
        <v>0</v>
      </c>
      <c r="AK1001">
        <f>IF(Table13[[#This Row],[method_payment]]=5,1,0)</f>
        <v>0</v>
      </c>
      <c r="AL1001">
        <f>IF(Table13[[#This Row],[method_payment]]=6,1,0)</f>
        <v>0</v>
      </c>
      <c r="AM1001" t="s">
        <v>16</v>
      </c>
      <c r="AN1001" t="s">
        <v>16</v>
      </c>
      <c r="AO1001">
        <v>1</v>
      </c>
      <c r="AP1001" s="2">
        <v>783.51</v>
      </c>
      <c r="AQ1001" s="3">
        <f>IF(AND(Table13[[#This Row],[Average_amount_spent_per_visit_last_3_months]]&gt;=1,Table13[[#This Row],[Average_amount_spent_per_visit_last_3_months]]&lt;=999),1,0)</f>
        <v>1</v>
      </c>
      <c r="AR1001" s="3">
        <f>IF(AND(Table13[[#This Row],[Average_amount_spent_per_visit_last_3_months]]&gt;=1000,Table13[[#This Row],[Average_amount_spent_per_visit_last_3_months]]&lt;=6700),1,0)</f>
        <v>0</v>
      </c>
      <c r="AS1001">
        <v>2</v>
      </c>
      <c r="AT1001">
        <v>37</v>
      </c>
      <c r="AU1001">
        <f>IF(AND(Table13[[#This Row],[Age]]&gt;=18,Table13[[#This Row],[Age]]&lt;=25),1,0)</f>
        <v>0</v>
      </c>
      <c r="AV1001">
        <f>IF(AND(Table13[[#This Row],[Age]]&gt;=26,Table13[[#This Row],[Age]]&lt;=35),1,0)</f>
        <v>0</v>
      </c>
      <c r="AW1001">
        <f>IF(AND(Table13[[#This Row],[Age]]&gt;=36,Table13[[#This Row],[Age]]&lt;=45),1,0)</f>
        <v>1</v>
      </c>
      <c r="AX1001">
        <f>IF(AND(Table13[[#This Row],[Age]]&gt;=46,Table13[[#This Row],[Age]]&lt;=55),1,0)</f>
        <v>0</v>
      </c>
      <c r="AY1001">
        <f>IF(AND(Table13[[#This Row],[Age]]&gt;=56,Table13[[#This Row],[Age]]&lt;=67),1,0)</f>
        <v>0</v>
      </c>
      <c r="AZ1001" t="s">
        <v>25</v>
      </c>
      <c r="BA1001">
        <f>IF(Table13[[#This Row],[Marital Status]]="Married",1,0)</f>
        <v>1</v>
      </c>
      <c r="BB1001">
        <f>IF(Table13[[#This Row],[Marital Status]]="Single",1,0)</f>
        <v>0</v>
      </c>
      <c r="BC1001" t="s">
        <v>28</v>
      </c>
      <c r="BD1001">
        <f>IF(Table13[[#This Row],[gender]]="Male",1,0)</f>
        <v>0</v>
      </c>
      <c r="BE1001">
        <f>IF(Table13[[#This Row],[gender]]="Female",1,0)</f>
        <v>1</v>
      </c>
      <c r="BF1001" t="s">
        <v>19</v>
      </c>
      <c r="BG1001">
        <f>IF(Table13[[#This Row],[Highest level of Education]]="Did not attend school",1,0)</f>
        <v>0</v>
      </c>
      <c r="BH1001">
        <f>IF(Table13[[#This Row],[Highest level of Education]]="K12 completed",1,0)</f>
        <v>0</v>
      </c>
      <c r="BI1001">
        <f>IF(Table13[[#This Row],[Highest level of Education]]="High School Completed",1,0)</f>
        <v>0</v>
      </c>
      <c r="BJ1001">
        <f>IF(Table13[[#This Row],[Highest level of Education]]="Technical Diploma/Partially completed College",1,0)</f>
        <v>0</v>
      </c>
      <c r="BK1001">
        <f>IF(Table13[[#This Row],[Highest level of Education]]="University/College Degree",1,0)</f>
        <v>1</v>
      </c>
      <c r="BL1001">
        <f>IF(Table13[[#This Row],[Highest level of Education]]="Post-graduate education",1,0)</f>
        <v>0</v>
      </c>
      <c r="BM1001">
        <v>3</v>
      </c>
      <c r="BN1001">
        <v>1</v>
      </c>
      <c r="BO1001">
        <v>5</v>
      </c>
      <c r="BP1001">
        <f>IF(Table13[[#This Row],[Monthly_Income 1_5500 2_8000 3_11000 4_15000 5_20000 6_27000 7_35000 8_5000 9_51000 98_0]]=1,1,0)</f>
        <v>0</v>
      </c>
      <c r="BQ1001">
        <f>IF(Table13[[#This Row],[Monthly_Income 1_5500 2_8000 3_11000 4_15000 5_20000 6_27000 7_35000 8_5000 9_51000 98_0]]=2,1,0)</f>
        <v>0</v>
      </c>
      <c r="BR1001">
        <f>IF(Table13[[#This Row],[Monthly_Income 1_5500 2_8000 3_11000 4_15000 5_20000 6_27000 7_35000 8_5000 9_51000 98_0]]=3,1,0)</f>
        <v>0</v>
      </c>
      <c r="BS1001">
        <f>IF(Table13[[#This Row],[Monthly_Income 1_5500 2_8000 3_11000 4_15000 5_20000 6_27000 7_35000 8_5000 9_51000 98_0]]=4,1,0)</f>
        <v>0</v>
      </c>
      <c r="BT1001">
        <f>IF(Table13[[#This Row],[Monthly_Income 1_5500 2_8000 3_11000 4_15000 5_20000 6_27000 7_35000 8_5000 9_51000 98_0]]=5,1,0)</f>
        <v>1</v>
      </c>
      <c r="BU1001">
        <f>IF(Table13[[#This Row],[Monthly_Income 1_5500 2_8000 3_11000 4_15000 5_20000 6_27000 7_35000 8_5000 9_51000 98_0]]=6,1,0)</f>
        <v>0</v>
      </c>
      <c r="BV1001">
        <f>IF(Table13[[#This Row],[Monthly_Income 1_5500 2_8000 3_11000 4_15000 5_20000 6_27000 7_35000 8_5000 9_51000 98_0]]=7,1,0)</f>
        <v>0</v>
      </c>
      <c r="BW1001">
        <f>IF(Table13[[#This Row],[Monthly_Income 1_5500 2_8000 3_11000 4_15000 5_20000 6_27000 7_35000 8_5000 9_51000 98_0]]=8,1,0)</f>
        <v>0</v>
      </c>
      <c r="BX1001">
        <f>IF(Table13[[#This Row],[Monthly_Income 1_5500 2_8000 3_11000 4_15000 5_20000 6_27000 7_35000 8_5000 9_51000 98_0]]=9,1,0)</f>
        <v>0</v>
      </c>
      <c r="BY1001">
        <f>IF(Table13[[#This Row],[Monthly_Income 1_5500 2_8000 3_11000 4_15000 5_20000 6_27000 7_35000 8_5000 9_51000 98_0]]=98,1,0)</f>
        <v>0</v>
      </c>
      <c r="BZ1001">
        <v>6</v>
      </c>
      <c r="CA1001">
        <f>IF(Table13[[#This Row],[Monthly_Household_Income]]=1,1,0)</f>
        <v>0</v>
      </c>
      <c r="CB1001">
        <f>IF(Table13[[#This Row],[Monthly_Household_Income]]=2,1,0)</f>
        <v>0</v>
      </c>
      <c r="CC1001">
        <f>IF(Table13[[#This Row],[Monthly_Household_Income]]=3,1,0)</f>
        <v>0</v>
      </c>
      <c r="CD1001">
        <f>IF(Table13[[#This Row],[Monthly_Household_Income]]=4,1,0)</f>
        <v>0</v>
      </c>
      <c r="CE1001">
        <f>IF(Table13[[#This Row],[Monthly_Household_Income]]=5,1,0)</f>
        <v>0</v>
      </c>
      <c r="CF1001">
        <f>IF(Table13[[#This Row],[Monthly_Household_Income]]=6,1,0)</f>
        <v>1</v>
      </c>
      <c r="CG1001">
        <f>IF(Table13[[#This Row],[Monthly_Household_Income]]=7,1,0)</f>
        <v>0</v>
      </c>
      <c r="CH1001">
        <f>IF(Table13[[#This Row],[Monthly_Household_Income]]=8,1,0)</f>
        <v>0</v>
      </c>
      <c r="CI1001">
        <f>IF(Table13[[#This Row],[Monthly_Household_Income]]=9,1,0)</f>
        <v>0</v>
      </c>
      <c r="CJ1001">
        <f>IF(Table13[[#This Row],[Monthly_Household_Income]]=98,1,0)</f>
        <v>0</v>
      </c>
    </row>
    <row r="1002" spans="1:88">
      <c r="A1002">
        <v>3598</v>
      </c>
      <c r="B1002" s="1">
        <v>43251</v>
      </c>
      <c r="C1002" t="s">
        <v>34</v>
      </c>
      <c r="D1002">
        <v>7</v>
      </c>
      <c r="E1002">
        <v>7</v>
      </c>
      <c r="F1002">
        <v>7</v>
      </c>
      <c r="G1002">
        <v>7</v>
      </c>
      <c r="H1002">
        <v>7</v>
      </c>
      <c r="I1002">
        <v>7</v>
      </c>
      <c r="J1002" t="s">
        <v>15</v>
      </c>
      <c r="K1002">
        <v>8</v>
      </c>
      <c r="L1002">
        <v>6</v>
      </c>
      <c r="M1002">
        <v>7</v>
      </c>
      <c r="N1002">
        <v>7</v>
      </c>
      <c r="O1002">
        <v>6</v>
      </c>
      <c r="P1002">
        <v>8</v>
      </c>
      <c r="Q1002">
        <v>6</v>
      </c>
      <c r="R1002">
        <v>7</v>
      </c>
      <c r="S1002">
        <v>8</v>
      </c>
      <c r="T1002">
        <v>6</v>
      </c>
      <c r="U1002">
        <v>8</v>
      </c>
      <c r="V1002">
        <v>7</v>
      </c>
      <c r="W1002">
        <v>7</v>
      </c>
      <c r="X1002">
        <v>8</v>
      </c>
      <c r="Y1002">
        <v>8</v>
      </c>
      <c r="Z1002">
        <v>6</v>
      </c>
      <c r="AA1002">
        <v>8</v>
      </c>
      <c r="AB1002">
        <v>7</v>
      </c>
      <c r="AC1002">
        <v>1</v>
      </c>
      <c r="AD1002">
        <f>IF(Table13[[#This Row],[payment]]=1,1,0)</f>
        <v>1</v>
      </c>
      <c r="AE1002">
        <f>IF(Table13[[#This Row],[payment]]=2,1,0)</f>
        <v>0</v>
      </c>
      <c r="AF1002">
        <f>IF(Table13[[#This Row],[payment]]=3,1,0)</f>
        <v>0</v>
      </c>
      <c r="AG1002">
        <v>6</v>
      </c>
      <c r="AH1002">
        <f>IF(Table13[[#This Row],[method_payment]]=1,1,0)</f>
        <v>0</v>
      </c>
      <c r="AI1002">
        <f>IF(Table13[[#This Row],[method_payment]]=2,1,0)</f>
        <v>0</v>
      </c>
      <c r="AJ1002">
        <f>IF(Table13[[#This Row],[method_payment]]=3,1,0)</f>
        <v>0</v>
      </c>
      <c r="AK1002">
        <f>IF(Table13[[#This Row],[method_payment]]=5,1,0)</f>
        <v>0</v>
      </c>
      <c r="AL1002">
        <f>IF(Table13[[#This Row],[method_payment]]=6,1,0)</f>
        <v>1</v>
      </c>
      <c r="AM1002" t="s">
        <v>16</v>
      </c>
      <c r="AN1002" t="s">
        <v>16</v>
      </c>
      <c r="AO1002">
        <v>4</v>
      </c>
      <c r="AP1002" s="2">
        <v>82.79</v>
      </c>
      <c r="AQ1002" s="3">
        <f>IF(AND(Table13[[#This Row],[Average_amount_spent_per_visit_last_3_months]]&gt;=1,Table13[[#This Row],[Average_amount_spent_per_visit_last_3_months]]&lt;=999),1,0)</f>
        <v>1</v>
      </c>
      <c r="AR1002" s="3">
        <f>IF(AND(Table13[[#This Row],[Average_amount_spent_per_visit_last_3_months]]&gt;=1000,Table13[[#This Row],[Average_amount_spent_per_visit_last_3_months]]&lt;=6700),1,0)</f>
        <v>0</v>
      </c>
      <c r="AS1002">
        <v>3</v>
      </c>
      <c r="AT1002">
        <v>26</v>
      </c>
      <c r="AU1002">
        <f>IF(AND(Table13[[#This Row],[Age]]&gt;=18,Table13[[#This Row],[Age]]&lt;=25),1,0)</f>
        <v>0</v>
      </c>
      <c r="AV1002">
        <f>IF(AND(Table13[[#This Row],[Age]]&gt;=26,Table13[[#This Row],[Age]]&lt;=35),1,0)</f>
        <v>1</v>
      </c>
      <c r="AW1002">
        <f>IF(AND(Table13[[#This Row],[Age]]&gt;=36,Table13[[#This Row],[Age]]&lt;=45),1,0)</f>
        <v>0</v>
      </c>
      <c r="AX1002">
        <f>IF(AND(Table13[[#This Row],[Age]]&gt;=46,Table13[[#This Row],[Age]]&lt;=55),1,0)</f>
        <v>0</v>
      </c>
      <c r="AY1002">
        <f>IF(AND(Table13[[#This Row],[Age]]&gt;=56,Table13[[#This Row],[Age]]&lt;=67),1,0)</f>
        <v>0</v>
      </c>
      <c r="AZ1002" t="s">
        <v>25</v>
      </c>
      <c r="BA1002">
        <f>IF(Table13[[#This Row],[Marital Status]]="Married",1,0)</f>
        <v>1</v>
      </c>
      <c r="BB1002">
        <f>IF(Table13[[#This Row],[Marital Status]]="Single",1,0)</f>
        <v>0</v>
      </c>
      <c r="BC1002" t="s">
        <v>28</v>
      </c>
      <c r="BD1002">
        <f>IF(Table13[[#This Row],[gender]]="Male",1,0)</f>
        <v>0</v>
      </c>
      <c r="BE1002">
        <f>IF(Table13[[#This Row],[gender]]="Female",1,0)</f>
        <v>1</v>
      </c>
      <c r="BF1002" t="s">
        <v>19</v>
      </c>
      <c r="BG1002">
        <f>IF(Table13[[#This Row],[Highest level of Education]]="Did not attend school",1,0)</f>
        <v>0</v>
      </c>
      <c r="BH1002">
        <f>IF(Table13[[#This Row],[Highest level of Education]]="K12 completed",1,0)</f>
        <v>0</v>
      </c>
      <c r="BI1002">
        <f>IF(Table13[[#This Row],[Highest level of Education]]="High School Completed",1,0)</f>
        <v>0</v>
      </c>
      <c r="BJ1002">
        <f>IF(Table13[[#This Row],[Highest level of Education]]="Technical Diploma/Partially completed College",1,0)</f>
        <v>0</v>
      </c>
      <c r="BK1002">
        <f>IF(Table13[[#This Row],[Highest level of Education]]="University/College Degree",1,0)</f>
        <v>1</v>
      </c>
      <c r="BL1002">
        <f>IF(Table13[[#This Row],[Highest level of Education]]="Post-graduate education",1,0)</f>
        <v>0</v>
      </c>
      <c r="BM1002">
        <v>3</v>
      </c>
      <c r="BN1002">
        <v>1</v>
      </c>
      <c r="BO1002">
        <v>4</v>
      </c>
      <c r="BP1002">
        <f>IF(Table13[[#This Row],[Monthly_Income 1_5500 2_8000 3_11000 4_15000 5_20000 6_27000 7_35000 8_5000 9_51000 98_0]]=1,1,0)</f>
        <v>0</v>
      </c>
      <c r="BQ1002">
        <f>IF(Table13[[#This Row],[Monthly_Income 1_5500 2_8000 3_11000 4_15000 5_20000 6_27000 7_35000 8_5000 9_51000 98_0]]=2,1,0)</f>
        <v>0</v>
      </c>
      <c r="BR1002">
        <f>IF(Table13[[#This Row],[Monthly_Income 1_5500 2_8000 3_11000 4_15000 5_20000 6_27000 7_35000 8_5000 9_51000 98_0]]=3,1,0)</f>
        <v>0</v>
      </c>
      <c r="BS1002">
        <f>IF(Table13[[#This Row],[Monthly_Income 1_5500 2_8000 3_11000 4_15000 5_20000 6_27000 7_35000 8_5000 9_51000 98_0]]=4,1,0)</f>
        <v>1</v>
      </c>
      <c r="BT1002">
        <f>IF(Table13[[#This Row],[Monthly_Income 1_5500 2_8000 3_11000 4_15000 5_20000 6_27000 7_35000 8_5000 9_51000 98_0]]=5,1,0)</f>
        <v>0</v>
      </c>
      <c r="BU1002">
        <f>IF(Table13[[#This Row],[Monthly_Income 1_5500 2_8000 3_11000 4_15000 5_20000 6_27000 7_35000 8_5000 9_51000 98_0]]=6,1,0)</f>
        <v>0</v>
      </c>
      <c r="BV1002">
        <f>IF(Table13[[#This Row],[Monthly_Income 1_5500 2_8000 3_11000 4_15000 5_20000 6_27000 7_35000 8_5000 9_51000 98_0]]=7,1,0)</f>
        <v>0</v>
      </c>
      <c r="BW1002">
        <f>IF(Table13[[#This Row],[Monthly_Income 1_5500 2_8000 3_11000 4_15000 5_20000 6_27000 7_35000 8_5000 9_51000 98_0]]=8,1,0)</f>
        <v>0</v>
      </c>
      <c r="BX1002">
        <f>IF(Table13[[#This Row],[Monthly_Income 1_5500 2_8000 3_11000 4_15000 5_20000 6_27000 7_35000 8_5000 9_51000 98_0]]=9,1,0)</f>
        <v>0</v>
      </c>
      <c r="BY1002">
        <f>IF(Table13[[#This Row],[Monthly_Income 1_5500 2_8000 3_11000 4_15000 5_20000 6_27000 7_35000 8_5000 9_51000 98_0]]=98,1,0)</f>
        <v>0</v>
      </c>
      <c r="BZ1002">
        <v>5</v>
      </c>
      <c r="CA1002">
        <f>IF(Table13[[#This Row],[Monthly_Household_Income]]=1,1,0)</f>
        <v>0</v>
      </c>
      <c r="CB1002">
        <f>IF(Table13[[#This Row],[Monthly_Household_Income]]=2,1,0)</f>
        <v>0</v>
      </c>
      <c r="CC1002">
        <f>IF(Table13[[#This Row],[Monthly_Household_Income]]=3,1,0)</f>
        <v>0</v>
      </c>
      <c r="CD1002">
        <f>IF(Table13[[#This Row],[Monthly_Household_Income]]=4,1,0)</f>
        <v>0</v>
      </c>
      <c r="CE1002">
        <f>IF(Table13[[#This Row],[Monthly_Household_Income]]=5,1,0)</f>
        <v>1</v>
      </c>
      <c r="CF1002">
        <f>IF(Table13[[#This Row],[Monthly_Household_Income]]=6,1,0)</f>
        <v>0</v>
      </c>
      <c r="CG1002">
        <f>IF(Table13[[#This Row],[Monthly_Household_Income]]=7,1,0)</f>
        <v>0</v>
      </c>
      <c r="CH1002">
        <f>IF(Table13[[#This Row],[Monthly_Household_Income]]=8,1,0)</f>
        <v>0</v>
      </c>
      <c r="CI1002">
        <f>IF(Table13[[#This Row],[Monthly_Household_Income]]=9,1,0)</f>
        <v>0</v>
      </c>
      <c r="CJ1002">
        <f>IF(Table13[[#This Row],[Monthly_Household_Income]]=98,1,0)</f>
        <v>0</v>
      </c>
    </row>
    <row r="1003" spans="1:88">
      <c r="A1003">
        <v>3603</v>
      </c>
      <c r="B1003" s="1">
        <v>42993</v>
      </c>
      <c r="C1003" t="s">
        <v>31</v>
      </c>
      <c r="D1003">
        <v>9</v>
      </c>
      <c r="E1003">
        <v>8</v>
      </c>
      <c r="F1003">
        <v>7</v>
      </c>
      <c r="G1003">
        <v>9</v>
      </c>
      <c r="H1003">
        <v>9</v>
      </c>
      <c r="I1003">
        <v>8</v>
      </c>
      <c r="J1003" t="s">
        <v>15</v>
      </c>
      <c r="K1003">
        <v>8</v>
      </c>
      <c r="L1003">
        <v>8</v>
      </c>
      <c r="M1003">
        <v>7</v>
      </c>
      <c r="N1003">
        <v>8</v>
      </c>
      <c r="O1003">
        <v>10</v>
      </c>
      <c r="P1003">
        <v>9</v>
      </c>
      <c r="Q1003">
        <v>9</v>
      </c>
      <c r="R1003">
        <v>9</v>
      </c>
      <c r="S1003">
        <v>9</v>
      </c>
      <c r="T1003">
        <v>9</v>
      </c>
      <c r="U1003">
        <v>10</v>
      </c>
      <c r="V1003">
        <v>8</v>
      </c>
      <c r="W1003">
        <v>0</v>
      </c>
      <c r="X1003">
        <v>0</v>
      </c>
      <c r="Y1003">
        <v>9</v>
      </c>
      <c r="Z1003">
        <v>10</v>
      </c>
      <c r="AA1003">
        <v>8</v>
      </c>
      <c r="AB1003">
        <v>0</v>
      </c>
      <c r="AC1003">
        <v>1</v>
      </c>
      <c r="AD1003">
        <f>IF(Table13[[#This Row],[payment]]=1,1,0)</f>
        <v>1</v>
      </c>
      <c r="AE1003">
        <f>IF(Table13[[#This Row],[payment]]=2,1,0)</f>
        <v>0</v>
      </c>
      <c r="AF1003">
        <f>IF(Table13[[#This Row],[payment]]=3,1,0)</f>
        <v>0</v>
      </c>
      <c r="AG1003">
        <v>5</v>
      </c>
      <c r="AH1003">
        <f>IF(Table13[[#This Row],[method_payment]]=1,1,0)</f>
        <v>0</v>
      </c>
      <c r="AI1003">
        <f>IF(Table13[[#This Row],[method_payment]]=2,1,0)</f>
        <v>0</v>
      </c>
      <c r="AJ1003">
        <f>IF(Table13[[#This Row],[method_payment]]=3,1,0)</f>
        <v>0</v>
      </c>
      <c r="AK1003">
        <f>IF(Table13[[#This Row],[method_payment]]=5,1,0)</f>
        <v>1</v>
      </c>
      <c r="AL1003">
        <f>IF(Table13[[#This Row],[method_payment]]=6,1,0)</f>
        <v>0</v>
      </c>
      <c r="AM1003" t="s">
        <v>16</v>
      </c>
      <c r="AN1003" t="s">
        <v>16</v>
      </c>
      <c r="AO1003">
        <v>1</v>
      </c>
      <c r="AP1003" s="2">
        <v>1389.3</v>
      </c>
      <c r="AQ1003" s="3">
        <f>IF(AND(Table13[[#This Row],[Average_amount_spent_per_visit_last_3_months]]&gt;=1,Table13[[#This Row],[Average_amount_spent_per_visit_last_3_months]]&lt;=999),1,0)</f>
        <v>0</v>
      </c>
      <c r="AR1003" s="3">
        <f>IF(AND(Table13[[#This Row],[Average_amount_spent_per_visit_last_3_months]]&gt;=1000,Table13[[#This Row],[Average_amount_spent_per_visit_last_3_months]]&lt;=6700),1,0)</f>
        <v>1</v>
      </c>
      <c r="AS1003">
        <v>3</v>
      </c>
      <c r="AT1003">
        <v>27</v>
      </c>
      <c r="AU1003">
        <f>IF(AND(Table13[[#This Row],[Age]]&gt;=18,Table13[[#This Row],[Age]]&lt;=25),1,0)</f>
        <v>0</v>
      </c>
      <c r="AV1003">
        <f>IF(AND(Table13[[#This Row],[Age]]&gt;=26,Table13[[#This Row],[Age]]&lt;=35),1,0)</f>
        <v>1</v>
      </c>
      <c r="AW1003">
        <f>IF(AND(Table13[[#This Row],[Age]]&gt;=36,Table13[[#This Row],[Age]]&lt;=45),1,0)</f>
        <v>0</v>
      </c>
      <c r="AX1003">
        <f>IF(AND(Table13[[#This Row],[Age]]&gt;=46,Table13[[#This Row],[Age]]&lt;=55),1,0)</f>
        <v>0</v>
      </c>
      <c r="AY1003">
        <f>IF(AND(Table13[[#This Row],[Age]]&gt;=56,Table13[[#This Row],[Age]]&lt;=67),1,0)</f>
        <v>0</v>
      </c>
      <c r="AZ1003" t="s">
        <v>24</v>
      </c>
      <c r="BA1003">
        <f>IF(Table13[[#This Row],[Marital Status]]="Married",1,0)</f>
        <v>0</v>
      </c>
      <c r="BB1003">
        <f>IF(Table13[[#This Row],[Marital Status]]="Single",1,0)</f>
        <v>1</v>
      </c>
      <c r="BC1003" t="s">
        <v>27</v>
      </c>
      <c r="BD1003">
        <f>IF(Table13[[#This Row],[gender]]="Male",1,0)</f>
        <v>1</v>
      </c>
      <c r="BE1003">
        <f>IF(Table13[[#This Row],[gender]]="Female",1,0)</f>
        <v>0</v>
      </c>
      <c r="BF1003" t="s">
        <v>19</v>
      </c>
      <c r="BG1003">
        <f>IF(Table13[[#This Row],[Highest level of Education]]="Did not attend school",1,0)</f>
        <v>0</v>
      </c>
      <c r="BH1003">
        <f>IF(Table13[[#This Row],[Highest level of Education]]="K12 completed",1,0)</f>
        <v>0</v>
      </c>
      <c r="BI1003">
        <f>IF(Table13[[#This Row],[Highest level of Education]]="High School Completed",1,0)</f>
        <v>0</v>
      </c>
      <c r="BJ1003">
        <f>IF(Table13[[#This Row],[Highest level of Education]]="Technical Diploma/Partially completed College",1,0)</f>
        <v>0</v>
      </c>
      <c r="BK1003">
        <f>IF(Table13[[#This Row],[Highest level of Education]]="University/College Degree",1,0)</f>
        <v>1</v>
      </c>
      <c r="BL1003">
        <f>IF(Table13[[#This Row],[Highest level of Education]]="Post-graduate education",1,0)</f>
        <v>0</v>
      </c>
      <c r="BM1003">
        <v>0</v>
      </c>
      <c r="BN1003">
        <v>1</v>
      </c>
      <c r="BO1003">
        <v>3</v>
      </c>
      <c r="BP1003">
        <f>IF(Table13[[#This Row],[Monthly_Income 1_5500 2_8000 3_11000 4_15000 5_20000 6_27000 7_35000 8_5000 9_51000 98_0]]=1,1,0)</f>
        <v>0</v>
      </c>
      <c r="BQ1003">
        <f>IF(Table13[[#This Row],[Monthly_Income 1_5500 2_8000 3_11000 4_15000 5_20000 6_27000 7_35000 8_5000 9_51000 98_0]]=2,1,0)</f>
        <v>0</v>
      </c>
      <c r="BR1003">
        <f>IF(Table13[[#This Row],[Monthly_Income 1_5500 2_8000 3_11000 4_15000 5_20000 6_27000 7_35000 8_5000 9_51000 98_0]]=3,1,0)</f>
        <v>1</v>
      </c>
      <c r="BS1003">
        <f>IF(Table13[[#This Row],[Monthly_Income 1_5500 2_8000 3_11000 4_15000 5_20000 6_27000 7_35000 8_5000 9_51000 98_0]]=4,1,0)</f>
        <v>0</v>
      </c>
      <c r="BT1003">
        <f>IF(Table13[[#This Row],[Monthly_Income 1_5500 2_8000 3_11000 4_15000 5_20000 6_27000 7_35000 8_5000 9_51000 98_0]]=5,1,0)</f>
        <v>0</v>
      </c>
      <c r="BU1003">
        <f>IF(Table13[[#This Row],[Monthly_Income 1_5500 2_8000 3_11000 4_15000 5_20000 6_27000 7_35000 8_5000 9_51000 98_0]]=6,1,0)</f>
        <v>0</v>
      </c>
      <c r="BV1003">
        <f>IF(Table13[[#This Row],[Monthly_Income 1_5500 2_8000 3_11000 4_15000 5_20000 6_27000 7_35000 8_5000 9_51000 98_0]]=7,1,0)</f>
        <v>0</v>
      </c>
      <c r="BW1003">
        <f>IF(Table13[[#This Row],[Monthly_Income 1_5500 2_8000 3_11000 4_15000 5_20000 6_27000 7_35000 8_5000 9_51000 98_0]]=8,1,0)</f>
        <v>0</v>
      </c>
      <c r="BX1003">
        <f>IF(Table13[[#This Row],[Monthly_Income 1_5500 2_8000 3_11000 4_15000 5_20000 6_27000 7_35000 8_5000 9_51000 98_0]]=9,1,0)</f>
        <v>0</v>
      </c>
      <c r="BY1003">
        <f>IF(Table13[[#This Row],[Monthly_Income 1_5500 2_8000 3_11000 4_15000 5_20000 6_27000 7_35000 8_5000 9_51000 98_0]]=98,1,0)</f>
        <v>0</v>
      </c>
      <c r="BZ1003">
        <v>8</v>
      </c>
      <c r="CA1003">
        <f>IF(Table13[[#This Row],[Monthly_Household_Income]]=1,1,0)</f>
        <v>0</v>
      </c>
      <c r="CB1003">
        <f>IF(Table13[[#This Row],[Monthly_Household_Income]]=2,1,0)</f>
        <v>0</v>
      </c>
      <c r="CC1003">
        <f>IF(Table13[[#This Row],[Monthly_Household_Income]]=3,1,0)</f>
        <v>0</v>
      </c>
      <c r="CD1003">
        <f>IF(Table13[[#This Row],[Monthly_Household_Income]]=4,1,0)</f>
        <v>0</v>
      </c>
      <c r="CE1003">
        <f>IF(Table13[[#This Row],[Monthly_Household_Income]]=5,1,0)</f>
        <v>0</v>
      </c>
      <c r="CF1003">
        <f>IF(Table13[[#This Row],[Monthly_Household_Income]]=6,1,0)</f>
        <v>0</v>
      </c>
      <c r="CG1003">
        <f>IF(Table13[[#This Row],[Monthly_Household_Income]]=7,1,0)</f>
        <v>0</v>
      </c>
      <c r="CH1003">
        <f>IF(Table13[[#This Row],[Monthly_Household_Income]]=8,1,0)</f>
        <v>1</v>
      </c>
      <c r="CI1003">
        <f>IF(Table13[[#This Row],[Monthly_Household_Income]]=9,1,0)</f>
        <v>0</v>
      </c>
      <c r="CJ1003">
        <f>IF(Table13[[#This Row],[Monthly_Household_Income]]=98,1,0)</f>
        <v>0</v>
      </c>
    </row>
    <row r="1004" spans="1:88">
      <c r="A1004">
        <v>3610</v>
      </c>
      <c r="B1004" s="1">
        <v>42974</v>
      </c>
      <c r="C1004" t="s">
        <v>32</v>
      </c>
      <c r="D1004">
        <v>8</v>
      </c>
      <c r="E1004">
        <v>9</v>
      </c>
      <c r="F1004">
        <v>6</v>
      </c>
      <c r="G1004">
        <v>7</v>
      </c>
      <c r="H1004">
        <v>7</v>
      </c>
      <c r="I1004">
        <v>6</v>
      </c>
      <c r="J1004" t="s">
        <v>15</v>
      </c>
      <c r="K1004">
        <v>7</v>
      </c>
      <c r="L1004">
        <v>9</v>
      </c>
      <c r="M1004">
        <v>7</v>
      </c>
      <c r="N1004">
        <v>8</v>
      </c>
      <c r="O1004">
        <v>7</v>
      </c>
      <c r="P1004">
        <v>7</v>
      </c>
      <c r="Q1004">
        <v>9</v>
      </c>
      <c r="R1004">
        <v>10</v>
      </c>
      <c r="S1004">
        <v>6</v>
      </c>
      <c r="T1004">
        <v>6</v>
      </c>
      <c r="U1004">
        <v>8</v>
      </c>
      <c r="V1004">
        <v>6</v>
      </c>
      <c r="W1004">
        <v>7</v>
      </c>
      <c r="X1004">
        <v>7</v>
      </c>
      <c r="Y1004">
        <v>8</v>
      </c>
      <c r="Z1004">
        <v>7</v>
      </c>
      <c r="AA1004">
        <v>8</v>
      </c>
      <c r="AB1004">
        <v>7</v>
      </c>
      <c r="AC1004">
        <v>2</v>
      </c>
      <c r="AD1004">
        <f>IF(Table13[[#This Row],[payment]]=1,1,0)</f>
        <v>0</v>
      </c>
      <c r="AE1004">
        <f>IF(Table13[[#This Row],[payment]]=2,1,0)</f>
        <v>1</v>
      </c>
      <c r="AF1004">
        <f>IF(Table13[[#This Row],[payment]]=3,1,0)</f>
        <v>0</v>
      </c>
      <c r="AG1004">
        <v>1</v>
      </c>
      <c r="AH1004">
        <f>IF(Table13[[#This Row],[method_payment]]=1,1,0)</f>
        <v>1</v>
      </c>
      <c r="AI1004">
        <f>IF(Table13[[#This Row],[method_payment]]=2,1,0)</f>
        <v>0</v>
      </c>
      <c r="AJ1004">
        <f>IF(Table13[[#This Row],[method_payment]]=3,1,0)</f>
        <v>0</v>
      </c>
      <c r="AK1004">
        <f>IF(Table13[[#This Row],[method_payment]]=5,1,0)</f>
        <v>0</v>
      </c>
      <c r="AL1004">
        <f>IF(Table13[[#This Row],[method_payment]]=6,1,0)</f>
        <v>0</v>
      </c>
      <c r="AM1004" t="s">
        <v>16</v>
      </c>
      <c r="AN1004" t="s">
        <v>16</v>
      </c>
      <c r="AO1004">
        <v>3</v>
      </c>
      <c r="AP1004" s="2">
        <v>43.12</v>
      </c>
      <c r="AQ1004" s="3">
        <f>IF(AND(Table13[[#This Row],[Average_amount_spent_per_visit_last_3_months]]&gt;=1,Table13[[#This Row],[Average_amount_spent_per_visit_last_3_months]]&lt;=999),1,0)</f>
        <v>1</v>
      </c>
      <c r="AR1004" s="3">
        <f>IF(AND(Table13[[#This Row],[Average_amount_spent_per_visit_last_3_months]]&gt;=1000,Table13[[#This Row],[Average_amount_spent_per_visit_last_3_months]]&lt;=6700),1,0)</f>
        <v>0</v>
      </c>
      <c r="AS1004">
        <v>2</v>
      </c>
      <c r="AT1004">
        <v>20</v>
      </c>
      <c r="AU1004">
        <f>IF(AND(Table13[[#This Row],[Age]]&gt;=18,Table13[[#This Row],[Age]]&lt;=25),1,0)</f>
        <v>1</v>
      </c>
      <c r="AV1004">
        <f>IF(AND(Table13[[#This Row],[Age]]&gt;=26,Table13[[#This Row],[Age]]&lt;=35),1,0)</f>
        <v>0</v>
      </c>
      <c r="AW1004">
        <f>IF(AND(Table13[[#This Row],[Age]]&gt;=36,Table13[[#This Row],[Age]]&lt;=45),1,0)</f>
        <v>0</v>
      </c>
      <c r="AX1004">
        <f>IF(AND(Table13[[#This Row],[Age]]&gt;=46,Table13[[#This Row],[Age]]&lt;=55),1,0)</f>
        <v>0</v>
      </c>
      <c r="AY1004">
        <f>IF(AND(Table13[[#This Row],[Age]]&gt;=56,Table13[[#This Row],[Age]]&lt;=67),1,0)</f>
        <v>0</v>
      </c>
      <c r="AZ1004" t="s">
        <v>24</v>
      </c>
      <c r="BA1004">
        <f>IF(Table13[[#This Row],[Marital Status]]="Married",1,0)</f>
        <v>0</v>
      </c>
      <c r="BB1004">
        <f>IF(Table13[[#This Row],[Marital Status]]="Single",1,0)</f>
        <v>1</v>
      </c>
      <c r="BC1004" t="s">
        <v>28</v>
      </c>
      <c r="BD1004">
        <f>IF(Table13[[#This Row],[gender]]="Male",1,0)</f>
        <v>0</v>
      </c>
      <c r="BE1004">
        <f>IF(Table13[[#This Row],[gender]]="Female",1,0)</f>
        <v>1</v>
      </c>
      <c r="BF1004" t="s">
        <v>20</v>
      </c>
      <c r="BG1004">
        <f>IF(Table13[[#This Row],[Highest level of Education]]="Did not attend school",1,0)</f>
        <v>0</v>
      </c>
      <c r="BH1004">
        <f>IF(Table13[[#This Row],[Highest level of Education]]="K12 completed",1,0)</f>
        <v>0</v>
      </c>
      <c r="BI1004">
        <f>IF(Table13[[#This Row],[Highest level of Education]]="High School Completed",1,0)</f>
        <v>1</v>
      </c>
      <c r="BJ1004">
        <f>IF(Table13[[#This Row],[Highest level of Education]]="Technical Diploma/Partially completed College",1,0)</f>
        <v>0</v>
      </c>
      <c r="BK1004">
        <f>IF(Table13[[#This Row],[Highest level of Education]]="University/College Degree",1,0)</f>
        <v>0</v>
      </c>
      <c r="BL1004">
        <f>IF(Table13[[#This Row],[Highest level of Education]]="Post-graduate education",1,0)</f>
        <v>0</v>
      </c>
      <c r="BM1004">
        <v>0</v>
      </c>
      <c r="BN1004">
        <v>5</v>
      </c>
      <c r="BO1004" t="s">
        <v>1</v>
      </c>
      <c r="BP1004">
        <f>IF(Table13[[#This Row],[Monthly_Income 1_5500 2_8000 3_11000 4_15000 5_20000 6_27000 7_35000 8_5000 9_51000 98_0]]=1,1,0)</f>
        <v>0</v>
      </c>
      <c r="BQ1004">
        <f>IF(Table13[[#This Row],[Monthly_Income 1_5500 2_8000 3_11000 4_15000 5_20000 6_27000 7_35000 8_5000 9_51000 98_0]]=2,1,0)</f>
        <v>0</v>
      </c>
      <c r="BR1004">
        <f>IF(Table13[[#This Row],[Monthly_Income 1_5500 2_8000 3_11000 4_15000 5_20000 6_27000 7_35000 8_5000 9_51000 98_0]]=3,1,0)</f>
        <v>0</v>
      </c>
      <c r="BS1004">
        <f>IF(Table13[[#This Row],[Monthly_Income 1_5500 2_8000 3_11000 4_15000 5_20000 6_27000 7_35000 8_5000 9_51000 98_0]]=4,1,0)</f>
        <v>0</v>
      </c>
      <c r="BT1004">
        <f>IF(Table13[[#This Row],[Monthly_Income 1_5500 2_8000 3_11000 4_15000 5_20000 6_27000 7_35000 8_5000 9_51000 98_0]]=5,1,0)</f>
        <v>0</v>
      </c>
      <c r="BU1004">
        <f>IF(Table13[[#This Row],[Monthly_Income 1_5500 2_8000 3_11000 4_15000 5_20000 6_27000 7_35000 8_5000 9_51000 98_0]]=6,1,0)</f>
        <v>0</v>
      </c>
      <c r="BV1004">
        <f>IF(Table13[[#This Row],[Monthly_Income 1_5500 2_8000 3_11000 4_15000 5_20000 6_27000 7_35000 8_5000 9_51000 98_0]]=7,1,0)</f>
        <v>0</v>
      </c>
      <c r="BW1004">
        <f>IF(Table13[[#This Row],[Monthly_Income 1_5500 2_8000 3_11000 4_15000 5_20000 6_27000 7_35000 8_5000 9_51000 98_0]]=8,1,0)</f>
        <v>0</v>
      </c>
      <c r="BX1004">
        <f>IF(Table13[[#This Row],[Monthly_Income 1_5500 2_8000 3_11000 4_15000 5_20000 6_27000 7_35000 8_5000 9_51000 98_0]]=9,1,0)</f>
        <v>0</v>
      </c>
      <c r="BY1004">
        <f>IF(Table13[[#This Row],[Monthly_Income 1_5500 2_8000 3_11000 4_15000 5_20000 6_27000 7_35000 8_5000 9_51000 98_0]]=98,1,0)</f>
        <v>0</v>
      </c>
      <c r="BZ1004">
        <v>97</v>
      </c>
      <c r="CA1004">
        <f>IF(Table13[[#This Row],[Monthly_Household_Income]]=1,1,0)</f>
        <v>0</v>
      </c>
      <c r="CB1004">
        <f>IF(Table13[[#This Row],[Monthly_Household_Income]]=2,1,0)</f>
        <v>0</v>
      </c>
      <c r="CC1004">
        <f>IF(Table13[[#This Row],[Monthly_Household_Income]]=3,1,0)</f>
        <v>0</v>
      </c>
      <c r="CD1004">
        <f>IF(Table13[[#This Row],[Monthly_Household_Income]]=4,1,0)</f>
        <v>0</v>
      </c>
      <c r="CE1004">
        <f>IF(Table13[[#This Row],[Monthly_Household_Income]]=5,1,0)</f>
        <v>0</v>
      </c>
      <c r="CF1004">
        <f>IF(Table13[[#This Row],[Monthly_Household_Income]]=6,1,0)</f>
        <v>0</v>
      </c>
      <c r="CG1004">
        <f>IF(Table13[[#This Row],[Monthly_Household_Income]]=7,1,0)</f>
        <v>0</v>
      </c>
      <c r="CH1004">
        <f>IF(Table13[[#This Row],[Monthly_Household_Income]]=8,1,0)</f>
        <v>0</v>
      </c>
      <c r="CI1004">
        <f>IF(Table13[[#This Row],[Monthly_Household_Income]]=9,1,0)</f>
        <v>0</v>
      </c>
      <c r="CJ1004">
        <f>IF(Table13[[#This Row],[Monthly_Household_Income]]=98,1,0)</f>
        <v>0</v>
      </c>
    </row>
    <row r="1005" spans="1:88">
      <c r="A1005">
        <v>3616</v>
      </c>
      <c r="B1005" s="1">
        <v>43000</v>
      </c>
      <c r="C1005" t="s">
        <v>35</v>
      </c>
      <c r="D1005">
        <v>9</v>
      </c>
      <c r="E1005">
        <v>8</v>
      </c>
      <c r="F1005">
        <v>7</v>
      </c>
      <c r="G1005">
        <v>8</v>
      </c>
      <c r="H1005">
        <v>8</v>
      </c>
      <c r="I1005">
        <v>8</v>
      </c>
      <c r="J1005" t="s">
        <v>15</v>
      </c>
      <c r="K1005">
        <v>7</v>
      </c>
      <c r="L1005">
        <v>9</v>
      </c>
      <c r="M1005">
        <v>8</v>
      </c>
      <c r="N1005">
        <v>8</v>
      </c>
      <c r="O1005">
        <v>7</v>
      </c>
      <c r="P1005">
        <v>9</v>
      </c>
      <c r="Q1005">
        <v>8</v>
      </c>
      <c r="R1005">
        <v>7</v>
      </c>
      <c r="S1005">
        <v>7</v>
      </c>
      <c r="T1005">
        <v>7</v>
      </c>
      <c r="U1005">
        <v>8</v>
      </c>
      <c r="V1005">
        <v>7</v>
      </c>
      <c r="W1005">
        <v>9</v>
      </c>
      <c r="X1005">
        <v>6</v>
      </c>
      <c r="Y1005">
        <v>8</v>
      </c>
      <c r="Z1005">
        <v>7</v>
      </c>
      <c r="AA1005">
        <v>9</v>
      </c>
      <c r="AB1005">
        <v>8</v>
      </c>
      <c r="AC1005">
        <v>1</v>
      </c>
      <c r="AD1005">
        <f>IF(Table13[[#This Row],[payment]]=1,1,0)</f>
        <v>1</v>
      </c>
      <c r="AE1005">
        <f>IF(Table13[[#This Row],[payment]]=2,1,0)</f>
        <v>0</v>
      </c>
      <c r="AF1005">
        <f>IF(Table13[[#This Row],[payment]]=3,1,0)</f>
        <v>0</v>
      </c>
      <c r="AG1005">
        <v>1</v>
      </c>
      <c r="AH1005">
        <f>IF(Table13[[#This Row],[method_payment]]=1,1,0)</f>
        <v>1</v>
      </c>
      <c r="AI1005">
        <f>IF(Table13[[#This Row],[method_payment]]=2,1,0)</f>
        <v>0</v>
      </c>
      <c r="AJ1005">
        <f>IF(Table13[[#This Row],[method_payment]]=3,1,0)</f>
        <v>0</v>
      </c>
      <c r="AK1005">
        <f>IF(Table13[[#This Row],[method_payment]]=5,1,0)</f>
        <v>0</v>
      </c>
      <c r="AL1005">
        <f>IF(Table13[[#This Row],[method_payment]]=6,1,0)</f>
        <v>0</v>
      </c>
      <c r="AM1005" t="s">
        <v>16</v>
      </c>
      <c r="AN1005" t="s">
        <v>16</v>
      </c>
      <c r="AO1005">
        <v>2</v>
      </c>
      <c r="AP1005" s="2">
        <v>273.07</v>
      </c>
      <c r="AQ1005" s="3">
        <f>IF(AND(Table13[[#This Row],[Average_amount_spent_per_visit_last_3_months]]&gt;=1,Table13[[#This Row],[Average_amount_spent_per_visit_last_3_months]]&lt;=999),1,0)</f>
        <v>1</v>
      </c>
      <c r="AR1005" s="3">
        <f>IF(AND(Table13[[#This Row],[Average_amount_spent_per_visit_last_3_months]]&gt;=1000,Table13[[#This Row],[Average_amount_spent_per_visit_last_3_months]]&lt;=6700),1,0)</f>
        <v>0</v>
      </c>
      <c r="AS1005">
        <v>3</v>
      </c>
      <c r="AT1005">
        <v>46</v>
      </c>
      <c r="AU1005">
        <f>IF(AND(Table13[[#This Row],[Age]]&gt;=18,Table13[[#This Row],[Age]]&lt;=25),1,0)</f>
        <v>0</v>
      </c>
      <c r="AV1005">
        <f>IF(AND(Table13[[#This Row],[Age]]&gt;=26,Table13[[#This Row],[Age]]&lt;=35),1,0)</f>
        <v>0</v>
      </c>
      <c r="AW1005">
        <f>IF(AND(Table13[[#This Row],[Age]]&gt;=36,Table13[[#This Row],[Age]]&lt;=45),1,0)</f>
        <v>0</v>
      </c>
      <c r="AX1005">
        <f>IF(AND(Table13[[#This Row],[Age]]&gt;=46,Table13[[#This Row],[Age]]&lt;=55),1,0)</f>
        <v>1</v>
      </c>
      <c r="AY1005">
        <f>IF(AND(Table13[[#This Row],[Age]]&gt;=56,Table13[[#This Row],[Age]]&lt;=67),1,0)</f>
        <v>0</v>
      </c>
      <c r="AZ1005" t="s">
        <v>25</v>
      </c>
      <c r="BA1005">
        <f>IF(Table13[[#This Row],[Marital Status]]="Married",1,0)</f>
        <v>1</v>
      </c>
      <c r="BB1005">
        <f>IF(Table13[[#This Row],[Marital Status]]="Single",1,0)</f>
        <v>0</v>
      </c>
      <c r="BC1005" t="s">
        <v>27</v>
      </c>
      <c r="BD1005">
        <f>IF(Table13[[#This Row],[gender]]="Male",1,0)</f>
        <v>1</v>
      </c>
      <c r="BE1005">
        <f>IF(Table13[[#This Row],[gender]]="Female",1,0)</f>
        <v>0</v>
      </c>
      <c r="BF1005" t="s">
        <v>23</v>
      </c>
      <c r="BG1005">
        <f>IF(Table13[[#This Row],[Highest level of Education]]="Did not attend school",1,0)</f>
        <v>0</v>
      </c>
      <c r="BH1005">
        <f>IF(Table13[[#This Row],[Highest level of Education]]="K12 completed",1,0)</f>
        <v>0</v>
      </c>
      <c r="BI1005">
        <f>IF(Table13[[#This Row],[Highest level of Education]]="High School Completed",1,0)</f>
        <v>0</v>
      </c>
      <c r="BJ1005">
        <f>IF(Table13[[#This Row],[Highest level of Education]]="Technical Diploma/Partially completed College",1,0)</f>
        <v>1</v>
      </c>
      <c r="BK1005">
        <f>IF(Table13[[#This Row],[Highest level of Education]]="University/College Degree",1,0)</f>
        <v>0</v>
      </c>
      <c r="BL1005">
        <f>IF(Table13[[#This Row],[Highest level of Education]]="Post-graduate education",1,0)</f>
        <v>0</v>
      </c>
      <c r="BM1005">
        <v>2</v>
      </c>
      <c r="BN1005">
        <v>1</v>
      </c>
      <c r="BO1005">
        <v>7</v>
      </c>
      <c r="BP1005">
        <f>IF(Table13[[#This Row],[Monthly_Income 1_5500 2_8000 3_11000 4_15000 5_20000 6_27000 7_35000 8_5000 9_51000 98_0]]=1,1,0)</f>
        <v>0</v>
      </c>
      <c r="BQ1005">
        <f>IF(Table13[[#This Row],[Monthly_Income 1_5500 2_8000 3_11000 4_15000 5_20000 6_27000 7_35000 8_5000 9_51000 98_0]]=2,1,0)</f>
        <v>0</v>
      </c>
      <c r="BR1005">
        <f>IF(Table13[[#This Row],[Monthly_Income 1_5500 2_8000 3_11000 4_15000 5_20000 6_27000 7_35000 8_5000 9_51000 98_0]]=3,1,0)</f>
        <v>0</v>
      </c>
      <c r="BS1005">
        <f>IF(Table13[[#This Row],[Monthly_Income 1_5500 2_8000 3_11000 4_15000 5_20000 6_27000 7_35000 8_5000 9_51000 98_0]]=4,1,0)</f>
        <v>0</v>
      </c>
      <c r="BT1005">
        <f>IF(Table13[[#This Row],[Monthly_Income 1_5500 2_8000 3_11000 4_15000 5_20000 6_27000 7_35000 8_5000 9_51000 98_0]]=5,1,0)</f>
        <v>0</v>
      </c>
      <c r="BU1005">
        <f>IF(Table13[[#This Row],[Monthly_Income 1_5500 2_8000 3_11000 4_15000 5_20000 6_27000 7_35000 8_5000 9_51000 98_0]]=6,1,0)</f>
        <v>0</v>
      </c>
      <c r="BV1005">
        <f>IF(Table13[[#This Row],[Monthly_Income 1_5500 2_8000 3_11000 4_15000 5_20000 6_27000 7_35000 8_5000 9_51000 98_0]]=7,1,0)</f>
        <v>1</v>
      </c>
      <c r="BW1005">
        <f>IF(Table13[[#This Row],[Monthly_Income 1_5500 2_8000 3_11000 4_15000 5_20000 6_27000 7_35000 8_5000 9_51000 98_0]]=8,1,0)</f>
        <v>0</v>
      </c>
      <c r="BX1005">
        <f>IF(Table13[[#This Row],[Monthly_Income 1_5500 2_8000 3_11000 4_15000 5_20000 6_27000 7_35000 8_5000 9_51000 98_0]]=9,1,0)</f>
        <v>0</v>
      </c>
      <c r="BY1005">
        <f>IF(Table13[[#This Row],[Monthly_Income 1_5500 2_8000 3_11000 4_15000 5_20000 6_27000 7_35000 8_5000 9_51000 98_0]]=98,1,0)</f>
        <v>0</v>
      </c>
      <c r="BZ1005">
        <v>7</v>
      </c>
      <c r="CA1005">
        <f>IF(Table13[[#This Row],[Monthly_Household_Income]]=1,1,0)</f>
        <v>0</v>
      </c>
      <c r="CB1005">
        <f>IF(Table13[[#This Row],[Monthly_Household_Income]]=2,1,0)</f>
        <v>0</v>
      </c>
      <c r="CC1005">
        <f>IF(Table13[[#This Row],[Monthly_Household_Income]]=3,1,0)</f>
        <v>0</v>
      </c>
      <c r="CD1005">
        <f>IF(Table13[[#This Row],[Monthly_Household_Income]]=4,1,0)</f>
        <v>0</v>
      </c>
      <c r="CE1005">
        <f>IF(Table13[[#This Row],[Monthly_Household_Income]]=5,1,0)</f>
        <v>0</v>
      </c>
      <c r="CF1005">
        <f>IF(Table13[[#This Row],[Monthly_Household_Income]]=6,1,0)</f>
        <v>0</v>
      </c>
      <c r="CG1005">
        <f>IF(Table13[[#This Row],[Monthly_Household_Income]]=7,1,0)</f>
        <v>1</v>
      </c>
      <c r="CH1005">
        <f>IF(Table13[[#This Row],[Monthly_Household_Income]]=8,1,0)</f>
        <v>0</v>
      </c>
      <c r="CI1005">
        <f>IF(Table13[[#This Row],[Monthly_Household_Income]]=9,1,0)</f>
        <v>0</v>
      </c>
      <c r="CJ1005">
        <f>IF(Table13[[#This Row],[Monthly_Household_Income]]=98,1,0)</f>
        <v>0</v>
      </c>
    </row>
    <row r="1006" spans="1:88">
      <c r="A1006">
        <v>3621</v>
      </c>
      <c r="B1006" s="1">
        <v>42995</v>
      </c>
      <c r="C1006" t="s">
        <v>34</v>
      </c>
      <c r="D1006">
        <v>8</v>
      </c>
      <c r="E1006">
        <v>7</v>
      </c>
      <c r="F1006">
        <v>8</v>
      </c>
      <c r="G1006">
        <v>7</v>
      </c>
      <c r="H1006">
        <v>7</v>
      </c>
      <c r="I1006">
        <v>7</v>
      </c>
      <c r="J1006" t="s">
        <v>15</v>
      </c>
      <c r="K1006">
        <v>8</v>
      </c>
      <c r="L1006">
        <v>7</v>
      </c>
      <c r="M1006">
        <v>8</v>
      </c>
      <c r="N1006">
        <v>6</v>
      </c>
      <c r="O1006">
        <v>8</v>
      </c>
      <c r="P1006">
        <v>8</v>
      </c>
      <c r="Q1006">
        <v>6</v>
      </c>
      <c r="R1006">
        <v>7</v>
      </c>
      <c r="S1006">
        <v>8</v>
      </c>
      <c r="T1006">
        <v>8</v>
      </c>
      <c r="U1006">
        <v>6</v>
      </c>
      <c r="V1006">
        <v>8</v>
      </c>
      <c r="W1006">
        <v>7</v>
      </c>
      <c r="X1006">
        <v>7</v>
      </c>
      <c r="Y1006">
        <v>10</v>
      </c>
      <c r="Z1006">
        <v>8</v>
      </c>
      <c r="AA1006">
        <v>7</v>
      </c>
      <c r="AB1006">
        <v>6</v>
      </c>
      <c r="AC1006">
        <v>2</v>
      </c>
      <c r="AD1006">
        <f>IF(Table13[[#This Row],[payment]]=1,1,0)</f>
        <v>0</v>
      </c>
      <c r="AE1006">
        <f>IF(Table13[[#This Row],[payment]]=2,1,0)</f>
        <v>1</v>
      </c>
      <c r="AF1006">
        <f>IF(Table13[[#This Row],[payment]]=3,1,0)</f>
        <v>0</v>
      </c>
      <c r="AG1006">
        <v>6</v>
      </c>
      <c r="AH1006">
        <f>IF(Table13[[#This Row],[method_payment]]=1,1,0)</f>
        <v>0</v>
      </c>
      <c r="AI1006">
        <f>IF(Table13[[#This Row],[method_payment]]=2,1,0)</f>
        <v>0</v>
      </c>
      <c r="AJ1006">
        <f>IF(Table13[[#This Row],[method_payment]]=3,1,0)</f>
        <v>0</v>
      </c>
      <c r="AK1006">
        <f>IF(Table13[[#This Row],[method_payment]]=5,1,0)</f>
        <v>0</v>
      </c>
      <c r="AL1006">
        <f>IF(Table13[[#This Row],[method_payment]]=6,1,0)</f>
        <v>1</v>
      </c>
      <c r="AM1006" t="s">
        <v>15</v>
      </c>
      <c r="AN1006" t="s">
        <v>15</v>
      </c>
      <c r="AO1006">
        <v>3</v>
      </c>
      <c r="AP1006" s="2">
        <v>221.66</v>
      </c>
      <c r="AQ1006" s="3">
        <f>IF(AND(Table13[[#This Row],[Average_amount_spent_per_visit_last_3_months]]&gt;=1,Table13[[#This Row],[Average_amount_spent_per_visit_last_3_months]]&lt;=999),1,0)</f>
        <v>1</v>
      </c>
      <c r="AR1006" s="3">
        <f>IF(AND(Table13[[#This Row],[Average_amount_spent_per_visit_last_3_months]]&gt;=1000,Table13[[#This Row],[Average_amount_spent_per_visit_last_3_months]]&lt;=6700),1,0)</f>
        <v>0</v>
      </c>
      <c r="AS1006">
        <v>2</v>
      </c>
      <c r="AT1006">
        <v>23</v>
      </c>
      <c r="AU1006">
        <f>IF(AND(Table13[[#This Row],[Age]]&gt;=18,Table13[[#This Row],[Age]]&lt;=25),1,0)</f>
        <v>1</v>
      </c>
      <c r="AV1006">
        <f>IF(AND(Table13[[#This Row],[Age]]&gt;=26,Table13[[#This Row],[Age]]&lt;=35),1,0)</f>
        <v>0</v>
      </c>
      <c r="AW1006">
        <f>IF(AND(Table13[[#This Row],[Age]]&gt;=36,Table13[[#This Row],[Age]]&lt;=45),1,0)</f>
        <v>0</v>
      </c>
      <c r="AX1006">
        <f>IF(AND(Table13[[#This Row],[Age]]&gt;=46,Table13[[#This Row],[Age]]&lt;=55),1,0)</f>
        <v>0</v>
      </c>
      <c r="AY1006">
        <f>IF(AND(Table13[[#This Row],[Age]]&gt;=56,Table13[[#This Row],[Age]]&lt;=67),1,0)</f>
        <v>0</v>
      </c>
      <c r="AZ1006" t="s">
        <v>24</v>
      </c>
      <c r="BA1006">
        <f>IF(Table13[[#This Row],[Marital Status]]="Married",1,0)</f>
        <v>0</v>
      </c>
      <c r="BB1006">
        <f>IF(Table13[[#This Row],[Marital Status]]="Single",1,0)</f>
        <v>1</v>
      </c>
      <c r="BC1006" t="s">
        <v>28</v>
      </c>
      <c r="BD1006">
        <f>IF(Table13[[#This Row],[gender]]="Male",1,0)</f>
        <v>0</v>
      </c>
      <c r="BE1006">
        <f>IF(Table13[[#This Row],[gender]]="Female",1,0)</f>
        <v>1</v>
      </c>
      <c r="BF1006" t="s">
        <v>23</v>
      </c>
      <c r="BG1006">
        <f>IF(Table13[[#This Row],[Highest level of Education]]="Did not attend school",1,0)</f>
        <v>0</v>
      </c>
      <c r="BH1006">
        <f>IF(Table13[[#This Row],[Highest level of Education]]="K12 completed",1,0)</f>
        <v>0</v>
      </c>
      <c r="BI1006">
        <f>IF(Table13[[#This Row],[Highest level of Education]]="High School Completed",1,0)</f>
        <v>0</v>
      </c>
      <c r="BJ1006">
        <f>IF(Table13[[#This Row],[Highest level of Education]]="Technical Diploma/Partially completed College",1,0)</f>
        <v>1</v>
      </c>
      <c r="BK1006">
        <f>IF(Table13[[#This Row],[Highest level of Education]]="University/College Degree",1,0)</f>
        <v>0</v>
      </c>
      <c r="BL1006">
        <f>IF(Table13[[#This Row],[Highest level of Education]]="Post-graduate education",1,0)</f>
        <v>0</v>
      </c>
      <c r="BM1006">
        <v>0</v>
      </c>
      <c r="BN1006">
        <v>1</v>
      </c>
      <c r="BO1006">
        <v>1</v>
      </c>
      <c r="BP1006">
        <f>IF(Table13[[#This Row],[Monthly_Income 1_5500 2_8000 3_11000 4_15000 5_20000 6_27000 7_35000 8_5000 9_51000 98_0]]=1,1,0)</f>
        <v>1</v>
      </c>
      <c r="BQ1006">
        <f>IF(Table13[[#This Row],[Monthly_Income 1_5500 2_8000 3_11000 4_15000 5_20000 6_27000 7_35000 8_5000 9_51000 98_0]]=2,1,0)</f>
        <v>0</v>
      </c>
      <c r="BR1006">
        <f>IF(Table13[[#This Row],[Monthly_Income 1_5500 2_8000 3_11000 4_15000 5_20000 6_27000 7_35000 8_5000 9_51000 98_0]]=3,1,0)</f>
        <v>0</v>
      </c>
      <c r="BS1006">
        <f>IF(Table13[[#This Row],[Monthly_Income 1_5500 2_8000 3_11000 4_15000 5_20000 6_27000 7_35000 8_5000 9_51000 98_0]]=4,1,0)</f>
        <v>0</v>
      </c>
      <c r="BT1006">
        <f>IF(Table13[[#This Row],[Monthly_Income 1_5500 2_8000 3_11000 4_15000 5_20000 6_27000 7_35000 8_5000 9_51000 98_0]]=5,1,0)</f>
        <v>0</v>
      </c>
      <c r="BU1006">
        <f>IF(Table13[[#This Row],[Monthly_Income 1_5500 2_8000 3_11000 4_15000 5_20000 6_27000 7_35000 8_5000 9_51000 98_0]]=6,1,0)</f>
        <v>0</v>
      </c>
      <c r="BV1006">
        <f>IF(Table13[[#This Row],[Monthly_Income 1_5500 2_8000 3_11000 4_15000 5_20000 6_27000 7_35000 8_5000 9_51000 98_0]]=7,1,0)</f>
        <v>0</v>
      </c>
      <c r="BW1006">
        <f>IF(Table13[[#This Row],[Monthly_Income 1_5500 2_8000 3_11000 4_15000 5_20000 6_27000 7_35000 8_5000 9_51000 98_0]]=8,1,0)</f>
        <v>0</v>
      </c>
      <c r="BX1006">
        <f>IF(Table13[[#This Row],[Monthly_Income 1_5500 2_8000 3_11000 4_15000 5_20000 6_27000 7_35000 8_5000 9_51000 98_0]]=9,1,0)</f>
        <v>0</v>
      </c>
      <c r="BY1006">
        <f>IF(Table13[[#This Row],[Monthly_Income 1_5500 2_8000 3_11000 4_15000 5_20000 6_27000 7_35000 8_5000 9_51000 98_0]]=98,1,0)</f>
        <v>0</v>
      </c>
      <c r="BZ1006">
        <v>5</v>
      </c>
      <c r="CA1006">
        <f>IF(Table13[[#This Row],[Monthly_Household_Income]]=1,1,0)</f>
        <v>0</v>
      </c>
      <c r="CB1006">
        <f>IF(Table13[[#This Row],[Monthly_Household_Income]]=2,1,0)</f>
        <v>0</v>
      </c>
      <c r="CC1006">
        <f>IF(Table13[[#This Row],[Monthly_Household_Income]]=3,1,0)</f>
        <v>0</v>
      </c>
      <c r="CD1006">
        <f>IF(Table13[[#This Row],[Monthly_Household_Income]]=4,1,0)</f>
        <v>0</v>
      </c>
      <c r="CE1006">
        <f>IF(Table13[[#This Row],[Monthly_Household_Income]]=5,1,0)</f>
        <v>1</v>
      </c>
      <c r="CF1006">
        <f>IF(Table13[[#This Row],[Monthly_Household_Income]]=6,1,0)</f>
        <v>0</v>
      </c>
      <c r="CG1006">
        <f>IF(Table13[[#This Row],[Monthly_Household_Income]]=7,1,0)</f>
        <v>0</v>
      </c>
      <c r="CH1006">
        <f>IF(Table13[[#This Row],[Monthly_Household_Income]]=8,1,0)</f>
        <v>0</v>
      </c>
      <c r="CI1006">
        <f>IF(Table13[[#This Row],[Monthly_Household_Income]]=9,1,0)</f>
        <v>0</v>
      </c>
      <c r="CJ1006">
        <f>IF(Table13[[#This Row],[Monthly_Household_Income]]=98,1,0)</f>
        <v>0</v>
      </c>
    </row>
    <row r="1007" spans="1:88">
      <c r="A1007">
        <v>3630</v>
      </c>
      <c r="B1007" s="1">
        <v>42917</v>
      </c>
      <c r="C1007" t="s">
        <v>35</v>
      </c>
      <c r="D1007">
        <v>8</v>
      </c>
      <c r="E1007">
        <v>7</v>
      </c>
      <c r="F1007">
        <v>7</v>
      </c>
      <c r="G1007">
        <v>7</v>
      </c>
      <c r="H1007">
        <v>8</v>
      </c>
      <c r="I1007">
        <v>6</v>
      </c>
      <c r="J1007" t="s">
        <v>15</v>
      </c>
      <c r="K1007">
        <v>9</v>
      </c>
      <c r="L1007">
        <v>7</v>
      </c>
      <c r="M1007">
        <v>8</v>
      </c>
      <c r="N1007">
        <v>8</v>
      </c>
      <c r="O1007">
        <v>7</v>
      </c>
      <c r="P1007">
        <v>6</v>
      </c>
      <c r="Q1007">
        <v>7</v>
      </c>
      <c r="R1007">
        <v>6</v>
      </c>
      <c r="S1007">
        <v>7</v>
      </c>
      <c r="T1007">
        <v>7</v>
      </c>
      <c r="U1007">
        <v>8</v>
      </c>
      <c r="V1007">
        <v>6</v>
      </c>
      <c r="W1007">
        <v>7</v>
      </c>
      <c r="X1007">
        <v>8</v>
      </c>
      <c r="Y1007">
        <v>8</v>
      </c>
      <c r="Z1007">
        <v>7</v>
      </c>
      <c r="AA1007">
        <v>9</v>
      </c>
      <c r="AB1007">
        <v>7</v>
      </c>
      <c r="AC1007">
        <v>3</v>
      </c>
      <c r="AD1007">
        <f>IF(Table13[[#This Row],[payment]]=1,1,0)</f>
        <v>0</v>
      </c>
      <c r="AE1007">
        <f>IF(Table13[[#This Row],[payment]]=2,1,0)</f>
        <v>0</v>
      </c>
      <c r="AF1007">
        <f>IF(Table13[[#This Row],[payment]]=3,1,0)</f>
        <v>1</v>
      </c>
      <c r="AG1007">
        <v>1</v>
      </c>
      <c r="AH1007">
        <f>IF(Table13[[#This Row],[method_payment]]=1,1,0)</f>
        <v>1</v>
      </c>
      <c r="AI1007">
        <f>IF(Table13[[#This Row],[method_payment]]=2,1,0)</f>
        <v>0</v>
      </c>
      <c r="AJ1007">
        <f>IF(Table13[[#This Row],[method_payment]]=3,1,0)</f>
        <v>0</v>
      </c>
      <c r="AK1007">
        <f>IF(Table13[[#This Row],[method_payment]]=5,1,0)</f>
        <v>0</v>
      </c>
      <c r="AL1007">
        <f>IF(Table13[[#This Row],[method_payment]]=6,1,0)</f>
        <v>0</v>
      </c>
      <c r="AM1007" t="s">
        <v>16</v>
      </c>
      <c r="AN1007" t="s">
        <v>16</v>
      </c>
      <c r="AO1007">
        <v>5</v>
      </c>
      <c r="AP1007" s="2">
        <v>77.48</v>
      </c>
      <c r="AQ1007" s="3">
        <f>IF(AND(Table13[[#This Row],[Average_amount_spent_per_visit_last_3_months]]&gt;=1,Table13[[#This Row],[Average_amount_spent_per_visit_last_3_months]]&lt;=999),1,0)</f>
        <v>1</v>
      </c>
      <c r="AR1007" s="3">
        <f>IF(AND(Table13[[#This Row],[Average_amount_spent_per_visit_last_3_months]]&gt;=1000,Table13[[#This Row],[Average_amount_spent_per_visit_last_3_months]]&lt;=6700),1,0)</f>
        <v>0</v>
      </c>
      <c r="AS1007">
        <v>3</v>
      </c>
      <c r="AT1007">
        <v>52</v>
      </c>
      <c r="AU1007">
        <f>IF(AND(Table13[[#This Row],[Age]]&gt;=18,Table13[[#This Row],[Age]]&lt;=25),1,0)</f>
        <v>0</v>
      </c>
      <c r="AV1007">
        <f>IF(AND(Table13[[#This Row],[Age]]&gt;=26,Table13[[#This Row],[Age]]&lt;=35),1,0)</f>
        <v>0</v>
      </c>
      <c r="AW1007">
        <f>IF(AND(Table13[[#This Row],[Age]]&gt;=36,Table13[[#This Row],[Age]]&lt;=45),1,0)</f>
        <v>0</v>
      </c>
      <c r="AX1007">
        <f>IF(AND(Table13[[#This Row],[Age]]&gt;=46,Table13[[#This Row],[Age]]&lt;=55),1,0)</f>
        <v>1</v>
      </c>
      <c r="AY1007">
        <f>IF(AND(Table13[[#This Row],[Age]]&gt;=56,Table13[[#This Row],[Age]]&lt;=67),1,0)</f>
        <v>0</v>
      </c>
      <c r="AZ1007" t="s">
        <v>25</v>
      </c>
      <c r="BA1007">
        <f>IF(Table13[[#This Row],[Marital Status]]="Married",1,0)</f>
        <v>1</v>
      </c>
      <c r="BB1007">
        <f>IF(Table13[[#This Row],[Marital Status]]="Single",1,0)</f>
        <v>0</v>
      </c>
      <c r="BC1007" t="s">
        <v>28</v>
      </c>
      <c r="BD1007">
        <f>IF(Table13[[#This Row],[gender]]="Male",1,0)</f>
        <v>0</v>
      </c>
      <c r="BE1007">
        <f>IF(Table13[[#This Row],[gender]]="Female",1,0)</f>
        <v>1</v>
      </c>
      <c r="BF1007" t="s">
        <v>23</v>
      </c>
      <c r="BG1007">
        <f>IF(Table13[[#This Row],[Highest level of Education]]="Did not attend school",1,0)</f>
        <v>0</v>
      </c>
      <c r="BH1007">
        <f>IF(Table13[[#This Row],[Highest level of Education]]="K12 completed",1,0)</f>
        <v>0</v>
      </c>
      <c r="BI1007">
        <f>IF(Table13[[#This Row],[Highest level of Education]]="High School Completed",1,0)</f>
        <v>0</v>
      </c>
      <c r="BJ1007">
        <f>IF(Table13[[#This Row],[Highest level of Education]]="Technical Diploma/Partially completed College",1,0)</f>
        <v>1</v>
      </c>
      <c r="BK1007">
        <f>IF(Table13[[#This Row],[Highest level of Education]]="University/College Degree",1,0)</f>
        <v>0</v>
      </c>
      <c r="BL1007">
        <f>IF(Table13[[#This Row],[Highest level of Education]]="Post-graduate education",1,0)</f>
        <v>0</v>
      </c>
      <c r="BM1007">
        <v>3</v>
      </c>
      <c r="BN1007">
        <v>1</v>
      </c>
      <c r="BO1007">
        <v>3</v>
      </c>
      <c r="BP1007">
        <f>IF(Table13[[#This Row],[Monthly_Income 1_5500 2_8000 3_11000 4_15000 5_20000 6_27000 7_35000 8_5000 9_51000 98_0]]=1,1,0)</f>
        <v>0</v>
      </c>
      <c r="BQ1007">
        <f>IF(Table13[[#This Row],[Monthly_Income 1_5500 2_8000 3_11000 4_15000 5_20000 6_27000 7_35000 8_5000 9_51000 98_0]]=2,1,0)</f>
        <v>0</v>
      </c>
      <c r="BR1007">
        <f>IF(Table13[[#This Row],[Monthly_Income 1_5500 2_8000 3_11000 4_15000 5_20000 6_27000 7_35000 8_5000 9_51000 98_0]]=3,1,0)</f>
        <v>1</v>
      </c>
      <c r="BS1007">
        <f>IF(Table13[[#This Row],[Monthly_Income 1_5500 2_8000 3_11000 4_15000 5_20000 6_27000 7_35000 8_5000 9_51000 98_0]]=4,1,0)</f>
        <v>0</v>
      </c>
      <c r="BT1007">
        <f>IF(Table13[[#This Row],[Monthly_Income 1_5500 2_8000 3_11000 4_15000 5_20000 6_27000 7_35000 8_5000 9_51000 98_0]]=5,1,0)</f>
        <v>0</v>
      </c>
      <c r="BU1007">
        <f>IF(Table13[[#This Row],[Monthly_Income 1_5500 2_8000 3_11000 4_15000 5_20000 6_27000 7_35000 8_5000 9_51000 98_0]]=6,1,0)</f>
        <v>0</v>
      </c>
      <c r="BV1007">
        <f>IF(Table13[[#This Row],[Monthly_Income 1_5500 2_8000 3_11000 4_15000 5_20000 6_27000 7_35000 8_5000 9_51000 98_0]]=7,1,0)</f>
        <v>0</v>
      </c>
      <c r="BW1007">
        <f>IF(Table13[[#This Row],[Monthly_Income 1_5500 2_8000 3_11000 4_15000 5_20000 6_27000 7_35000 8_5000 9_51000 98_0]]=8,1,0)</f>
        <v>0</v>
      </c>
      <c r="BX1007">
        <f>IF(Table13[[#This Row],[Monthly_Income 1_5500 2_8000 3_11000 4_15000 5_20000 6_27000 7_35000 8_5000 9_51000 98_0]]=9,1,0)</f>
        <v>0</v>
      </c>
      <c r="BY1007">
        <f>IF(Table13[[#This Row],[Monthly_Income 1_5500 2_8000 3_11000 4_15000 5_20000 6_27000 7_35000 8_5000 9_51000 98_0]]=98,1,0)</f>
        <v>0</v>
      </c>
      <c r="BZ1007">
        <v>5</v>
      </c>
      <c r="CA1007">
        <f>IF(Table13[[#This Row],[Monthly_Household_Income]]=1,1,0)</f>
        <v>0</v>
      </c>
      <c r="CB1007">
        <f>IF(Table13[[#This Row],[Monthly_Household_Income]]=2,1,0)</f>
        <v>0</v>
      </c>
      <c r="CC1007">
        <f>IF(Table13[[#This Row],[Monthly_Household_Income]]=3,1,0)</f>
        <v>0</v>
      </c>
      <c r="CD1007">
        <f>IF(Table13[[#This Row],[Monthly_Household_Income]]=4,1,0)</f>
        <v>0</v>
      </c>
      <c r="CE1007">
        <f>IF(Table13[[#This Row],[Monthly_Household_Income]]=5,1,0)</f>
        <v>1</v>
      </c>
      <c r="CF1007">
        <f>IF(Table13[[#This Row],[Monthly_Household_Income]]=6,1,0)</f>
        <v>0</v>
      </c>
      <c r="CG1007">
        <f>IF(Table13[[#This Row],[Monthly_Household_Income]]=7,1,0)</f>
        <v>0</v>
      </c>
      <c r="CH1007">
        <f>IF(Table13[[#This Row],[Monthly_Household_Income]]=8,1,0)</f>
        <v>0</v>
      </c>
      <c r="CI1007">
        <f>IF(Table13[[#This Row],[Monthly_Household_Income]]=9,1,0)</f>
        <v>0</v>
      </c>
      <c r="CJ1007">
        <f>IF(Table13[[#This Row],[Monthly_Household_Income]]=98,1,0)</f>
        <v>0</v>
      </c>
    </row>
    <row r="1008" spans="1:88">
      <c r="A1008">
        <v>3633</v>
      </c>
      <c r="B1008" s="1">
        <v>43253</v>
      </c>
      <c r="C1008" t="s">
        <v>32</v>
      </c>
      <c r="D1008">
        <v>6</v>
      </c>
      <c r="E1008">
        <v>7</v>
      </c>
      <c r="F1008">
        <v>8</v>
      </c>
      <c r="G1008">
        <v>7</v>
      </c>
      <c r="H1008">
        <v>7</v>
      </c>
      <c r="I1008">
        <v>6</v>
      </c>
      <c r="J1008" t="s">
        <v>15</v>
      </c>
      <c r="K1008">
        <v>6</v>
      </c>
      <c r="L1008">
        <v>8</v>
      </c>
      <c r="M1008">
        <v>6</v>
      </c>
      <c r="N1008">
        <v>7</v>
      </c>
      <c r="O1008">
        <v>7</v>
      </c>
      <c r="P1008">
        <v>7</v>
      </c>
      <c r="Q1008">
        <v>6</v>
      </c>
      <c r="R1008">
        <v>8</v>
      </c>
      <c r="S1008">
        <v>8</v>
      </c>
      <c r="T1008">
        <v>8</v>
      </c>
      <c r="U1008">
        <v>9</v>
      </c>
      <c r="V1008">
        <v>7</v>
      </c>
      <c r="W1008">
        <v>7</v>
      </c>
      <c r="X1008">
        <v>7</v>
      </c>
      <c r="Y1008">
        <v>10</v>
      </c>
      <c r="Z1008">
        <v>9</v>
      </c>
      <c r="AA1008">
        <v>7</v>
      </c>
      <c r="AB1008">
        <v>7</v>
      </c>
      <c r="AC1008">
        <v>2</v>
      </c>
      <c r="AD1008">
        <f>IF(Table13[[#This Row],[payment]]=1,1,0)</f>
        <v>0</v>
      </c>
      <c r="AE1008">
        <f>IF(Table13[[#This Row],[payment]]=2,1,0)</f>
        <v>1</v>
      </c>
      <c r="AF1008">
        <f>IF(Table13[[#This Row],[payment]]=3,1,0)</f>
        <v>0</v>
      </c>
      <c r="AG1008">
        <v>2</v>
      </c>
      <c r="AH1008">
        <f>IF(Table13[[#This Row],[method_payment]]=1,1,0)</f>
        <v>0</v>
      </c>
      <c r="AI1008">
        <f>IF(Table13[[#This Row],[method_payment]]=2,1,0)</f>
        <v>1</v>
      </c>
      <c r="AJ1008">
        <f>IF(Table13[[#This Row],[method_payment]]=3,1,0)</f>
        <v>0</v>
      </c>
      <c r="AK1008">
        <f>IF(Table13[[#This Row],[method_payment]]=5,1,0)</f>
        <v>0</v>
      </c>
      <c r="AL1008">
        <f>IF(Table13[[#This Row],[method_payment]]=6,1,0)</f>
        <v>0</v>
      </c>
      <c r="AM1008" t="s">
        <v>16</v>
      </c>
      <c r="AN1008" t="s">
        <v>16</v>
      </c>
      <c r="AO1008">
        <v>1</v>
      </c>
      <c r="AP1008" s="2">
        <v>297.25</v>
      </c>
      <c r="AQ1008" s="3">
        <f>IF(AND(Table13[[#This Row],[Average_amount_spent_per_visit_last_3_months]]&gt;=1,Table13[[#This Row],[Average_amount_spent_per_visit_last_3_months]]&lt;=999),1,0)</f>
        <v>1</v>
      </c>
      <c r="AR1008" s="3">
        <f>IF(AND(Table13[[#This Row],[Average_amount_spent_per_visit_last_3_months]]&gt;=1000,Table13[[#This Row],[Average_amount_spent_per_visit_last_3_months]]&lt;=6700),1,0)</f>
        <v>0</v>
      </c>
      <c r="AS1008">
        <v>3</v>
      </c>
      <c r="AT1008">
        <v>32</v>
      </c>
      <c r="AU1008">
        <f>IF(AND(Table13[[#This Row],[Age]]&gt;=18,Table13[[#This Row],[Age]]&lt;=25),1,0)</f>
        <v>0</v>
      </c>
      <c r="AV1008">
        <f>IF(AND(Table13[[#This Row],[Age]]&gt;=26,Table13[[#This Row],[Age]]&lt;=35),1,0)</f>
        <v>1</v>
      </c>
      <c r="AW1008">
        <f>IF(AND(Table13[[#This Row],[Age]]&gt;=36,Table13[[#This Row],[Age]]&lt;=45),1,0)</f>
        <v>0</v>
      </c>
      <c r="AX1008">
        <f>IF(AND(Table13[[#This Row],[Age]]&gt;=46,Table13[[#This Row],[Age]]&lt;=55),1,0)</f>
        <v>0</v>
      </c>
      <c r="AY1008">
        <f>IF(AND(Table13[[#This Row],[Age]]&gt;=56,Table13[[#This Row],[Age]]&lt;=67),1,0)</f>
        <v>0</v>
      </c>
      <c r="AZ1008" t="s">
        <v>24</v>
      </c>
      <c r="BA1008">
        <f>IF(Table13[[#This Row],[Marital Status]]="Married",1,0)</f>
        <v>0</v>
      </c>
      <c r="BB1008">
        <f>IF(Table13[[#This Row],[Marital Status]]="Single",1,0)</f>
        <v>1</v>
      </c>
      <c r="BC1008" t="s">
        <v>27</v>
      </c>
      <c r="BD1008">
        <f>IF(Table13[[#This Row],[gender]]="Male",1,0)</f>
        <v>1</v>
      </c>
      <c r="BE1008">
        <f>IF(Table13[[#This Row],[gender]]="Female",1,0)</f>
        <v>0</v>
      </c>
      <c r="BF1008" t="s">
        <v>19</v>
      </c>
      <c r="BG1008">
        <f>IF(Table13[[#This Row],[Highest level of Education]]="Did not attend school",1,0)</f>
        <v>0</v>
      </c>
      <c r="BH1008">
        <f>IF(Table13[[#This Row],[Highest level of Education]]="K12 completed",1,0)</f>
        <v>0</v>
      </c>
      <c r="BI1008">
        <f>IF(Table13[[#This Row],[Highest level of Education]]="High School Completed",1,0)</f>
        <v>0</v>
      </c>
      <c r="BJ1008">
        <f>IF(Table13[[#This Row],[Highest level of Education]]="Technical Diploma/Partially completed College",1,0)</f>
        <v>0</v>
      </c>
      <c r="BK1008">
        <f>IF(Table13[[#This Row],[Highest level of Education]]="University/College Degree",1,0)</f>
        <v>1</v>
      </c>
      <c r="BL1008">
        <f>IF(Table13[[#This Row],[Highest level of Education]]="Post-graduate education",1,0)</f>
        <v>0</v>
      </c>
      <c r="BM1008">
        <v>0</v>
      </c>
      <c r="BN1008">
        <v>1</v>
      </c>
      <c r="BO1008">
        <v>4</v>
      </c>
      <c r="BP1008">
        <f>IF(Table13[[#This Row],[Monthly_Income 1_5500 2_8000 3_11000 4_15000 5_20000 6_27000 7_35000 8_5000 9_51000 98_0]]=1,1,0)</f>
        <v>0</v>
      </c>
      <c r="BQ1008">
        <f>IF(Table13[[#This Row],[Monthly_Income 1_5500 2_8000 3_11000 4_15000 5_20000 6_27000 7_35000 8_5000 9_51000 98_0]]=2,1,0)</f>
        <v>0</v>
      </c>
      <c r="BR1008">
        <f>IF(Table13[[#This Row],[Monthly_Income 1_5500 2_8000 3_11000 4_15000 5_20000 6_27000 7_35000 8_5000 9_51000 98_0]]=3,1,0)</f>
        <v>0</v>
      </c>
      <c r="BS1008">
        <f>IF(Table13[[#This Row],[Monthly_Income 1_5500 2_8000 3_11000 4_15000 5_20000 6_27000 7_35000 8_5000 9_51000 98_0]]=4,1,0)</f>
        <v>1</v>
      </c>
      <c r="BT1008">
        <f>IF(Table13[[#This Row],[Monthly_Income 1_5500 2_8000 3_11000 4_15000 5_20000 6_27000 7_35000 8_5000 9_51000 98_0]]=5,1,0)</f>
        <v>0</v>
      </c>
      <c r="BU1008">
        <f>IF(Table13[[#This Row],[Monthly_Income 1_5500 2_8000 3_11000 4_15000 5_20000 6_27000 7_35000 8_5000 9_51000 98_0]]=6,1,0)</f>
        <v>0</v>
      </c>
      <c r="BV1008">
        <f>IF(Table13[[#This Row],[Monthly_Income 1_5500 2_8000 3_11000 4_15000 5_20000 6_27000 7_35000 8_5000 9_51000 98_0]]=7,1,0)</f>
        <v>0</v>
      </c>
      <c r="BW1008">
        <f>IF(Table13[[#This Row],[Monthly_Income 1_5500 2_8000 3_11000 4_15000 5_20000 6_27000 7_35000 8_5000 9_51000 98_0]]=8,1,0)</f>
        <v>0</v>
      </c>
      <c r="BX1008">
        <f>IF(Table13[[#This Row],[Monthly_Income 1_5500 2_8000 3_11000 4_15000 5_20000 6_27000 7_35000 8_5000 9_51000 98_0]]=9,1,0)</f>
        <v>0</v>
      </c>
      <c r="BY1008">
        <f>IF(Table13[[#This Row],[Monthly_Income 1_5500 2_8000 3_11000 4_15000 5_20000 6_27000 7_35000 8_5000 9_51000 98_0]]=98,1,0)</f>
        <v>0</v>
      </c>
      <c r="BZ1008">
        <v>6</v>
      </c>
      <c r="CA1008">
        <f>IF(Table13[[#This Row],[Monthly_Household_Income]]=1,1,0)</f>
        <v>0</v>
      </c>
      <c r="CB1008">
        <f>IF(Table13[[#This Row],[Monthly_Household_Income]]=2,1,0)</f>
        <v>0</v>
      </c>
      <c r="CC1008">
        <f>IF(Table13[[#This Row],[Monthly_Household_Income]]=3,1,0)</f>
        <v>0</v>
      </c>
      <c r="CD1008">
        <f>IF(Table13[[#This Row],[Monthly_Household_Income]]=4,1,0)</f>
        <v>0</v>
      </c>
      <c r="CE1008">
        <f>IF(Table13[[#This Row],[Monthly_Household_Income]]=5,1,0)</f>
        <v>0</v>
      </c>
      <c r="CF1008">
        <f>IF(Table13[[#This Row],[Monthly_Household_Income]]=6,1,0)</f>
        <v>1</v>
      </c>
      <c r="CG1008">
        <f>IF(Table13[[#This Row],[Monthly_Household_Income]]=7,1,0)</f>
        <v>0</v>
      </c>
      <c r="CH1008">
        <f>IF(Table13[[#This Row],[Monthly_Household_Income]]=8,1,0)</f>
        <v>0</v>
      </c>
      <c r="CI1008">
        <f>IF(Table13[[#This Row],[Monthly_Household_Income]]=9,1,0)</f>
        <v>0</v>
      </c>
      <c r="CJ1008">
        <f>IF(Table13[[#This Row],[Monthly_Household_Income]]=98,1,0)</f>
        <v>0</v>
      </c>
    </row>
    <row r="1009" spans="1:88">
      <c r="A1009">
        <v>3663</v>
      </c>
      <c r="B1009" s="1">
        <v>43253</v>
      </c>
      <c r="C1009" t="s">
        <v>35</v>
      </c>
      <c r="D1009">
        <v>4</v>
      </c>
      <c r="E1009">
        <v>4</v>
      </c>
      <c r="F1009">
        <v>5</v>
      </c>
      <c r="G1009">
        <v>4</v>
      </c>
      <c r="H1009">
        <v>5</v>
      </c>
      <c r="I1009">
        <v>2</v>
      </c>
      <c r="J1009" t="s">
        <v>15</v>
      </c>
      <c r="K1009">
        <v>8</v>
      </c>
      <c r="L1009">
        <v>7</v>
      </c>
      <c r="M1009">
        <v>6</v>
      </c>
      <c r="N1009">
        <v>8</v>
      </c>
      <c r="O1009">
        <v>7</v>
      </c>
      <c r="P1009">
        <v>7</v>
      </c>
      <c r="Q1009">
        <v>3</v>
      </c>
      <c r="R1009">
        <v>4</v>
      </c>
      <c r="S1009">
        <v>3</v>
      </c>
      <c r="T1009">
        <v>7</v>
      </c>
      <c r="U1009">
        <v>7</v>
      </c>
      <c r="V1009">
        <v>4</v>
      </c>
      <c r="W1009">
        <v>3</v>
      </c>
      <c r="X1009">
        <v>0</v>
      </c>
      <c r="Y1009">
        <v>8</v>
      </c>
      <c r="Z1009">
        <v>3</v>
      </c>
      <c r="AA1009">
        <v>7</v>
      </c>
      <c r="AB1009">
        <v>4</v>
      </c>
      <c r="AC1009">
        <v>1</v>
      </c>
      <c r="AD1009">
        <f>IF(Table13[[#This Row],[payment]]=1,1,0)</f>
        <v>1</v>
      </c>
      <c r="AE1009">
        <f>IF(Table13[[#This Row],[payment]]=2,1,0)</f>
        <v>0</v>
      </c>
      <c r="AF1009">
        <f>IF(Table13[[#This Row],[payment]]=3,1,0)</f>
        <v>0</v>
      </c>
      <c r="AG1009">
        <v>2</v>
      </c>
      <c r="AH1009">
        <f>IF(Table13[[#This Row],[method_payment]]=1,1,0)</f>
        <v>0</v>
      </c>
      <c r="AI1009">
        <f>IF(Table13[[#This Row],[method_payment]]=2,1,0)</f>
        <v>1</v>
      </c>
      <c r="AJ1009">
        <f>IF(Table13[[#This Row],[method_payment]]=3,1,0)</f>
        <v>0</v>
      </c>
      <c r="AK1009">
        <f>IF(Table13[[#This Row],[method_payment]]=5,1,0)</f>
        <v>0</v>
      </c>
      <c r="AL1009">
        <f>IF(Table13[[#This Row],[method_payment]]=6,1,0)</f>
        <v>0</v>
      </c>
      <c r="AM1009" t="s">
        <v>16</v>
      </c>
      <c r="AN1009" t="s">
        <v>16</v>
      </c>
      <c r="AO1009">
        <v>1</v>
      </c>
      <c r="AP1009" s="2">
        <v>141.59</v>
      </c>
      <c r="AQ1009" s="3">
        <f>IF(AND(Table13[[#This Row],[Average_amount_spent_per_visit_last_3_months]]&gt;=1,Table13[[#This Row],[Average_amount_spent_per_visit_last_3_months]]&lt;=999),1,0)</f>
        <v>1</v>
      </c>
      <c r="AR1009" s="3">
        <f>IF(AND(Table13[[#This Row],[Average_amount_spent_per_visit_last_3_months]]&gt;=1000,Table13[[#This Row],[Average_amount_spent_per_visit_last_3_months]]&lt;=6700),1,0)</f>
        <v>0</v>
      </c>
      <c r="AS1009">
        <v>2</v>
      </c>
      <c r="AT1009">
        <v>42</v>
      </c>
      <c r="AU1009">
        <f>IF(AND(Table13[[#This Row],[Age]]&gt;=18,Table13[[#This Row],[Age]]&lt;=25),1,0)</f>
        <v>0</v>
      </c>
      <c r="AV1009">
        <f>IF(AND(Table13[[#This Row],[Age]]&gt;=26,Table13[[#This Row],[Age]]&lt;=35),1,0)</f>
        <v>0</v>
      </c>
      <c r="AW1009">
        <f>IF(AND(Table13[[#This Row],[Age]]&gt;=36,Table13[[#This Row],[Age]]&lt;=45),1,0)</f>
        <v>1</v>
      </c>
      <c r="AX1009">
        <f>IF(AND(Table13[[#This Row],[Age]]&gt;=46,Table13[[#This Row],[Age]]&lt;=55),1,0)</f>
        <v>0</v>
      </c>
      <c r="AY1009">
        <f>IF(AND(Table13[[#This Row],[Age]]&gt;=56,Table13[[#This Row],[Age]]&lt;=67),1,0)</f>
        <v>0</v>
      </c>
      <c r="AZ1009" t="s">
        <v>25</v>
      </c>
      <c r="BA1009">
        <f>IF(Table13[[#This Row],[Marital Status]]="Married",1,0)</f>
        <v>1</v>
      </c>
      <c r="BB1009">
        <f>IF(Table13[[#This Row],[Marital Status]]="Single",1,0)</f>
        <v>0</v>
      </c>
      <c r="BC1009" t="s">
        <v>27</v>
      </c>
      <c r="BD1009">
        <f>IF(Table13[[#This Row],[gender]]="Male",1,0)</f>
        <v>1</v>
      </c>
      <c r="BE1009">
        <f>IF(Table13[[#This Row],[gender]]="Female",1,0)</f>
        <v>0</v>
      </c>
      <c r="BF1009" t="s">
        <v>22</v>
      </c>
      <c r="BG1009">
        <f>IF(Table13[[#This Row],[Highest level of Education]]="Did not attend school",1,0)</f>
        <v>0</v>
      </c>
      <c r="BH1009">
        <f>IF(Table13[[#This Row],[Highest level of Education]]="K12 completed",1,0)</f>
        <v>1</v>
      </c>
      <c r="BI1009">
        <f>IF(Table13[[#This Row],[Highest level of Education]]="High School Completed",1,0)</f>
        <v>0</v>
      </c>
      <c r="BJ1009">
        <f>IF(Table13[[#This Row],[Highest level of Education]]="Technical Diploma/Partially completed College",1,0)</f>
        <v>0</v>
      </c>
      <c r="BK1009">
        <f>IF(Table13[[#This Row],[Highest level of Education]]="University/College Degree",1,0)</f>
        <v>0</v>
      </c>
      <c r="BL1009">
        <f>IF(Table13[[#This Row],[Highest level of Education]]="Post-graduate education",1,0)</f>
        <v>0</v>
      </c>
      <c r="BM1009">
        <v>3</v>
      </c>
      <c r="BN1009">
        <v>1</v>
      </c>
      <c r="BO1009">
        <v>4</v>
      </c>
      <c r="BP1009">
        <f>IF(Table13[[#This Row],[Monthly_Income 1_5500 2_8000 3_11000 4_15000 5_20000 6_27000 7_35000 8_5000 9_51000 98_0]]=1,1,0)</f>
        <v>0</v>
      </c>
      <c r="BQ1009">
        <f>IF(Table13[[#This Row],[Monthly_Income 1_5500 2_8000 3_11000 4_15000 5_20000 6_27000 7_35000 8_5000 9_51000 98_0]]=2,1,0)</f>
        <v>0</v>
      </c>
      <c r="BR1009">
        <f>IF(Table13[[#This Row],[Monthly_Income 1_5500 2_8000 3_11000 4_15000 5_20000 6_27000 7_35000 8_5000 9_51000 98_0]]=3,1,0)</f>
        <v>0</v>
      </c>
      <c r="BS1009">
        <f>IF(Table13[[#This Row],[Monthly_Income 1_5500 2_8000 3_11000 4_15000 5_20000 6_27000 7_35000 8_5000 9_51000 98_0]]=4,1,0)</f>
        <v>1</v>
      </c>
      <c r="BT1009">
        <f>IF(Table13[[#This Row],[Monthly_Income 1_5500 2_8000 3_11000 4_15000 5_20000 6_27000 7_35000 8_5000 9_51000 98_0]]=5,1,0)</f>
        <v>0</v>
      </c>
      <c r="BU1009">
        <f>IF(Table13[[#This Row],[Monthly_Income 1_5500 2_8000 3_11000 4_15000 5_20000 6_27000 7_35000 8_5000 9_51000 98_0]]=6,1,0)</f>
        <v>0</v>
      </c>
      <c r="BV1009">
        <f>IF(Table13[[#This Row],[Monthly_Income 1_5500 2_8000 3_11000 4_15000 5_20000 6_27000 7_35000 8_5000 9_51000 98_0]]=7,1,0)</f>
        <v>0</v>
      </c>
      <c r="BW1009">
        <f>IF(Table13[[#This Row],[Monthly_Income 1_5500 2_8000 3_11000 4_15000 5_20000 6_27000 7_35000 8_5000 9_51000 98_0]]=8,1,0)</f>
        <v>0</v>
      </c>
      <c r="BX1009">
        <f>IF(Table13[[#This Row],[Monthly_Income 1_5500 2_8000 3_11000 4_15000 5_20000 6_27000 7_35000 8_5000 9_51000 98_0]]=9,1,0)</f>
        <v>0</v>
      </c>
      <c r="BY1009">
        <f>IF(Table13[[#This Row],[Monthly_Income 1_5500 2_8000 3_11000 4_15000 5_20000 6_27000 7_35000 8_5000 9_51000 98_0]]=98,1,0)</f>
        <v>0</v>
      </c>
      <c r="BZ1009">
        <v>5</v>
      </c>
      <c r="CA1009">
        <f>IF(Table13[[#This Row],[Monthly_Household_Income]]=1,1,0)</f>
        <v>0</v>
      </c>
      <c r="CB1009">
        <f>IF(Table13[[#This Row],[Monthly_Household_Income]]=2,1,0)</f>
        <v>0</v>
      </c>
      <c r="CC1009">
        <f>IF(Table13[[#This Row],[Monthly_Household_Income]]=3,1,0)</f>
        <v>0</v>
      </c>
      <c r="CD1009">
        <f>IF(Table13[[#This Row],[Monthly_Household_Income]]=4,1,0)</f>
        <v>0</v>
      </c>
      <c r="CE1009">
        <f>IF(Table13[[#This Row],[Monthly_Household_Income]]=5,1,0)</f>
        <v>1</v>
      </c>
      <c r="CF1009">
        <f>IF(Table13[[#This Row],[Monthly_Household_Income]]=6,1,0)</f>
        <v>0</v>
      </c>
      <c r="CG1009">
        <f>IF(Table13[[#This Row],[Monthly_Household_Income]]=7,1,0)</f>
        <v>0</v>
      </c>
      <c r="CH1009">
        <f>IF(Table13[[#This Row],[Monthly_Household_Income]]=8,1,0)</f>
        <v>0</v>
      </c>
      <c r="CI1009">
        <f>IF(Table13[[#This Row],[Monthly_Household_Income]]=9,1,0)</f>
        <v>0</v>
      </c>
      <c r="CJ1009">
        <f>IF(Table13[[#This Row],[Monthly_Household_Income]]=98,1,0)</f>
        <v>0</v>
      </c>
    </row>
    <row r="1010" spans="1:88">
      <c r="A1010">
        <v>3668</v>
      </c>
      <c r="B1010" s="1">
        <v>42944</v>
      </c>
      <c r="C1010" t="s">
        <v>30</v>
      </c>
      <c r="D1010">
        <v>7</v>
      </c>
      <c r="E1010">
        <v>6</v>
      </c>
      <c r="F1010">
        <v>7</v>
      </c>
      <c r="G1010">
        <v>7</v>
      </c>
      <c r="H1010">
        <v>7</v>
      </c>
      <c r="I1010">
        <v>6</v>
      </c>
      <c r="J1010" t="s">
        <v>15</v>
      </c>
      <c r="K1010">
        <v>8</v>
      </c>
      <c r="L1010">
        <v>7</v>
      </c>
      <c r="M1010">
        <v>7</v>
      </c>
      <c r="N1010">
        <v>8</v>
      </c>
      <c r="O1010">
        <v>7</v>
      </c>
      <c r="P1010">
        <v>9</v>
      </c>
      <c r="Q1010">
        <v>7</v>
      </c>
      <c r="R1010">
        <v>6</v>
      </c>
      <c r="S1010">
        <v>8</v>
      </c>
      <c r="T1010">
        <v>7</v>
      </c>
      <c r="U1010">
        <v>7</v>
      </c>
      <c r="V1010">
        <v>8</v>
      </c>
      <c r="W1010">
        <v>8</v>
      </c>
      <c r="X1010">
        <v>8</v>
      </c>
      <c r="Y1010">
        <v>7</v>
      </c>
      <c r="Z1010">
        <v>6</v>
      </c>
      <c r="AA1010">
        <v>6</v>
      </c>
      <c r="AB1010">
        <v>9</v>
      </c>
      <c r="AC1010">
        <v>2</v>
      </c>
      <c r="AD1010">
        <f>IF(Table13[[#This Row],[payment]]=1,1,0)</f>
        <v>0</v>
      </c>
      <c r="AE1010">
        <f>IF(Table13[[#This Row],[payment]]=2,1,0)</f>
        <v>1</v>
      </c>
      <c r="AF1010">
        <f>IF(Table13[[#This Row],[payment]]=3,1,0)</f>
        <v>0</v>
      </c>
      <c r="AG1010">
        <v>2</v>
      </c>
      <c r="AH1010">
        <f>IF(Table13[[#This Row],[method_payment]]=1,1,0)</f>
        <v>0</v>
      </c>
      <c r="AI1010">
        <f>IF(Table13[[#This Row],[method_payment]]=2,1,0)</f>
        <v>1</v>
      </c>
      <c r="AJ1010">
        <f>IF(Table13[[#This Row],[method_payment]]=3,1,0)</f>
        <v>0</v>
      </c>
      <c r="AK1010">
        <f>IF(Table13[[#This Row],[method_payment]]=5,1,0)</f>
        <v>0</v>
      </c>
      <c r="AL1010">
        <f>IF(Table13[[#This Row],[method_payment]]=6,1,0)</f>
        <v>0</v>
      </c>
      <c r="AM1010" t="s">
        <v>16</v>
      </c>
      <c r="AN1010" t="s">
        <v>16</v>
      </c>
      <c r="AO1010">
        <v>3</v>
      </c>
      <c r="AP1010" s="2">
        <v>308.97000000000003</v>
      </c>
      <c r="AQ1010" s="3">
        <f>IF(AND(Table13[[#This Row],[Average_amount_spent_per_visit_last_3_months]]&gt;=1,Table13[[#This Row],[Average_amount_spent_per_visit_last_3_months]]&lt;=999),1,0)</f>
        <v>1</v>
      </c>
      <c r="AR1010" s="3">
        <f>IF(AND(Table13[[#This Row],[Average_amount_spent_per_visit_last_3_months]]&gt;=1000,Table13[[#This Row],[Average_amount_spent_per_visit_last_3_months]]&lt;=6700),1,0)</f>
        <v>0</v>
      </c>
      <c r="AS1010">
        <v>1</v>
      </c>
      <c r="AT1010">
        <v>31</v>
      </c>
      <c r="AU1010">
        <f>IF(AND(Table13[[#This Row],[Age]]&gt;=18,Table13[[#This Row],[Age]]&lt;=25),1,0)</f>
        <v>0</v>
      </c>
      <c r="AV1010">
        <f>IF(AND(Table13[[#This Row],[Age]]&gt;=26,Table13[[#This Row],[Age]]&lt;=35),1,0)</f>
        <v>1</v>
      </c>
      <c r="AW1010">
        <f>IF(AND(Table13[[#This Row],[Age]]&gt;=36,Table13[[#This Row],[Age]]&lt;=45),1,0)</f>
        <v>0</v>
      </c>
      <c r="AX1010">
        <f>IF(AND(Table13[[#This Row],[Age]]&gt;=46,Table13[[#This Row],[Age]]&lt;=55),1,0)</f>
        <v>0</v>
      </c>
      <c r="AY1010">
        <f>IF(AND(Table13[[#This Row],[Age]]&gt;=56,Table13[[#This Row],[Age]]&lt;=67),1,0)</f>
        <v>0</v>
      </c>
      <c r="AZ1010" t="s">
        <v>24</v>
      </c>
      <c r="BA1010">
        <f>IF(Table13[[#This Row],[Marital Status]]="Married",1,0)</f>
        <v>0</v>
      </c>
      <c r="BB1010">
        <f>IF(Table13[[#This Row],[Marital Status]]="Single",1,0)</f>
        <v>1</v>
      </c>
      <c r="BC1010" t="s">
        <v>28</v>
      </c>
      <c r="BD1010">
        <f>IF(Table13[[#This Row],[gender]]="Male",1,0)</f>
        <v>0</v>
      </c>
      <c r="BE1010">
        <f>IF(Table13[[#This Row],[gender]]="Female",1,0)</f>
        <v>1</v>
      </c>
      <c r="BF1010" t="s">
        <v>19</v>
      </c>
      <c r="BG1010">
        <f>IF(Table13[[#This Row],[Highest level of Education]]="Did not attend school",1,0)</f>
        <v>0</v>
      </c>
      <c r="BH1010">
        <f>IF(Table13[[#This Row],[Highest level of Education]]="K12 completed",1,0)</f>
        <v>0</v>
      </c>
      <c r="BI1010">
        <f>IF(Table13[[#This Row],[Highest level of Education]]="High School Completed",1,0)</f>
        <v>0</v>
      </c>
      <c r="BJ1010">
        <f>IF(Table13[[#This Row],[Highest level of Education]]="Technical Diploma/Partially completed College",1,0)</f>
        <v>0</v>
      </c>
      <c r="BK1010">
        <f>IF(Table13[[#This Row],[Highest level of Education]]="University/College Degree",1,0)</f>
        <v>1</v>
      </c>
      <c r="BL1010">
        <f>IF(Table13[[#This Row],[Highest level of Education]]="Post-graduate education",1,0)</f>
        <v>0</v>
      </c>
      <c r="BM1010">
        <v>0</v>
      </c>
      <c r="BN1010">
        <v>1</v>
      </c>
      <c r="BO1010">
        <v>3</v>
      </c>
      <c r="BP1010">
        <f>IF(Table13[[#This Row],[Monthly_Income 1_5500 2_8000 3_11000 4_15000 5_20000 6_27000 7_35000 8_5000 9_51000 98_0]]=1,1,0)</f>
        <v>0</v>
      </c>
      <c r="BQ1010">
        <f>IF(Table13[[#This Row],[Monthly_Income 1_5500 2_8000 3_11000 4_15000 5_20000 6_27000 7_35000 8_5000 9_51000 98_0]]=2,1,0)</f>
        <v>0</v>
      </c>
      <c r="BR1010">
        <f>IF(Table13[[#This Row],[Monthly_Income 1_5500 2_8000 3_11000 4_15000 5_20000 6_27000 7_35000 8_5000 9_51000 98_0]]=3,1,0)</f>
        <v>1</v>
      </c>
      <c r="BS1010">
        <f>IF(Table13[[#This Row],[Monthly_Income 1_5500 2_8000 3_11000 4_15000 5_20000 6_27000 7_35000 8_5000 9_51000 98_0]]=4,1,0)</f>
        <v>0</v>
      </c>
      <c r="BT1010">
        <f>IF(Table13[[#This Row],[Monthly_Income 1_5500 2_8000 3_11000 4_15000 5_20000 6_27000 7_35000 8_5000 9_51000 98_0]]=5,1,0)</f>
        <v>0</v>
      </c>
      <c r="BU1010">
        <f>IF(Table13[[#This Row],[Monthly_Income 1_5500 2_8000 3_11000 4_15000 5_20000 6_27000 7_35000 8_5000 9_51000 98_0]]=6,1,0)</f>
        <v>0</v>
      </c>
      <c r="BV1010">
        <f>IF(Table13[[#This Row],[Monthly_Income 1_5500 2_8000 3_11000 4_15000 5_20000 6_27000 7_35000 8_5000 9_51000 98_0]]=7,1,0)</f>
        <v>0</v>
      </c>
      <c r="BW1010">
        <f>IF(Table13[[#This Row],[Monthly_Income 1_5500 2_8000 3_11000 4_15000 5_20000 6_27000 7_35000 8_5000 9_51000 98_0]]=8,1,0)</f>
        <v>0</v>
      </c>
      <c r="BX1010">
        <f>IF(Table13[[#This Row],[Monthly_Income 1_5500 2_8000 3_11000 4_15000 5_20000 6_27000 7_35000 8_5000 9_51000 98_0]]=9,1,0)</f>
        <v>0</v>
      </c>
      <c r="BY1010">
        <f>IF(Table13[[#This Row],[Monthly_Income 1_5500 2_8000 3_11000 4_15000 5_20000 6_27000 7_35000 8_5000 9_51000 98_0]]=98,1,0)</f>
        <v>0</v>
      </c>
      <c r="BZ1010">
        <v>6</v>
      </c>
      <c r="CA1010">
        <f>IF(Table13[[#This Row],[Monthly_Household_Income]]=1,1,0)</f>
        <v>0</v>
      </c>
      <c r="CB1010">
        <f>IF(Table13[[#This Row],[Monthly_Household_Income]]=2,1,0)</f>
        <v>0</v>
      </c>
      <c r="CC1010">
        <f>IF(Table13[[#This Row],[Monthly_Household_Income]]=3,1,0)</f>
        <v>0</v>
      </c>
      <c r="CD1010">
        <f>IF(Table13[[#This Row],[Monthly_Household_Income]]=4,1,0)</f>
        <v>0</v>
      </c>
      <c r="CE1010">
        <f>IF(Table13[[#This Row],[Monthly_Household_Income]]=5,1,0)</f>
        <v>0</v>
      </c>
      <c r="CF1010">
        <f>IF(Table13[[#This Row],[Monthly_Household_Income]]=6,1,0)</f>
        <v>1</v>
      </c>
      <c r="CG1010">
        <f>IF(Table13[[#This Row],[Monthly_Household_Income]]=7,1,0)</f>
        <v>0</v>
      </c>
      <c r="CH1010">
        <f>IF(Table13[[#This Row],[Monthly_Household_Income]]=8,1,0)</f>
        <v>0</v>
      </c>
      <c r="CI1010">
        <f>IF(Table13[[#This Row],[Monthly_Household_Income]]=9,1,0)</f>
        <v>0</v>
      </c>
      <c r="CJ1010">
        <f>IF(Table13[[#This Row],[Monthly_Household_Income]]=98,1,0)</f>
        <v>0</v>
      </c>
    </row>
    <row r="1011" spans="1:88">
      <c r="A1011">
        <v>3684</v>
      </c>
      <c r="B1011" s="1">
        <v>42949</v>
      </c>
      <c r="C1011" t="s">
        <v>32</v>
      </c>
      <c r="D1011">
        <v>5</v>
      </c>
      <c r="E1011">
        <v>5</v>
      </c>
      <c r="F1011">
        <v>4</v>
      </c>
      <c r="G1011">
        <v>4</v>
      </c>
      <c r="H1011">
        <v>4</v>
      </c>
      <c r="I1011">
        <v>5</v>
      </c>
      <c r="J1011" t="s">
        <v>15</v>
      </c>
      <c r="K1011">
        <v>6</v>
      </c>
      <c r="L1011">
        <v>6</v>
      </c>
      <c r="M1011">
        <v>2</v>
      </c>
      <c r="N1011">
        <v>2</v>
      </c>
      <c r="O1011">
        <v>7</v>
      </c>
      <c r="P1011">
        <v>8</v>
      </c>
      <c r="Q1011">
        <v>6</v>
      </c>
      <c r="R1011">
        <v>2</v>
      </c>
      <c r="S1011">
        <v>4</v>
      </c>
      <c r="T1011">
        <v>6</v>
      </c>
      <c r="U1011">
        <v>7</v>
      </c>
      <c r="V1011">
        <v>4</v>
      </c>
      <c r="W1011">
        <v>2</v>
      </c>
      <c r="X1011">
        <v>0</v>
      </c>
      <c r="Y1011">
        <v>7</v>
      </c>
      <c r="Z1011">
        <v>8</v>
      </c>
      <c r="AA1011">
        <v>5</v>
      </c>
      <c r="AB1011">
        <v>4</v>
      </c>
      <c r="AC1011">
        <v>2</v>
      </c>
      <c r="AD1011">
        <f>IF(Table13[[#This Row],[payment]]=1,1,0)</f>
        <v>0</v>
      </c>
      <c r="AE1011">
        <f>IF(Table13[[#This Row],[payment]]=2,1,0)</f>
        <v>1</v>
      </c>
      <c r="AF1011">
        <f>IF(Table13[[#This Row],[payment]]=3,1,0)</f>
        <v>0</v>
      </c>
      <c r="AG1011">
        <v>2</v>
      </c>
      <c r="AH1011">
        <f>IF(Table13[[#This Row],[method_payment]]=1,1,0)</f>
        <v>0</v>
      </c>
      <c r="AI1011">
        <f>IF(Table13[[#This Row],[method_payment]]=2,1,0)</f>
        <v>1</v>
      </c>
      <c r="AJ1011">
        <f>IF(Table13[[#This Row],[method_payment]]=3,1,0)</f>
        <v>0</v>
      </c>
      <c r="AK1011">
        <f>IF(Table13[[#This Row],[method_payment]]=5,1,0)</f>
        <v>0</v>
      </c>
      <c r="AL1011">
        <f>IF(Table13[[#This Row],[method_payment]]=6,1,0)</f>
        <v>0</v>
      </c>
      <c r="AM1011" t="s">
        <v>16</v>
      </c>
      <c r="AN1011" t="s">
        <v>16</v>
      </c>
      <c r="AO1011">
        <v>1</v>
      </c>
      <c r="AP1011" s="2">
        <v>320.02</v>
      </c>
      <c r="AQ1011" s="3">
        <f>IF(AND(Table13[[#This Row],[Average_amount_spent_per_visit_last_3_months]]&gt;=1,Table13[[#This Row],[Average_amount_spent_per_visit_last_3_months]]&lt;=999),1,0)</f>
        <v>1</v>
      </c>
      <c r="AR1011" s="3">
        <f>IF(AND(Table13[[#This Row],[Average_amount_spent_per_visit_last_3_months]]&gt;=1000,Table13[[#This Row],[Average_amount_spent_per_visit_last_3_months]]&lt;=6700),1,0)</f>
        <v>0</v>
      </c>
      <c r="AS1011">
        <v>3</v>
      </c>
      <c r="AT1011">
        <v>32</v>
      </c>
      <c r="AU1011">
        <f>IF(AND(Table13[[#This Row],[Age]]&gt;=18,Table13[[#This Row],[Age]]&lt;=25),1,0)</f>
        <v>0</v>
      </c>
      <c r="AV1011">
        <f>IF(AND(Table13[[#This Row],[Age]]&gt;=26,Table13[[#This Row],[Age]]&lt;=35),1,0)</f>
        <v>1</v>
      </c>
      <c r="AW1011">
        <f>IF(AND(Table13[[#This Row],[Age]]&gt;=36,Table13[[#This Row],[Age]]&lt;=45),1,0)</f>
        <v>0</v>
      </c>
      <c r="AX1011">
        <f>IF(AND(Table13[[#This Row],[Age]]&gt;=46,Table13[[#This Row],[Age]]&lt;=55),1,0)</f>
        <v>0</v>
      </c>
      <c r="AY1011">
        <f>IF(AND(Table13[[#This Row],[Age]]&gt;=56,Table13[[#This Row],[Age]]&lt;=67),1,0)</f>
        <v>0</v>
      </c>
      <c r="AZ1011" t="s">
        <v>25</v>
      </c>
      <c r="BA1011">
        <f>IF(Table13[[#This Row],[Marital Status]]="Married",1,0)</f>
        <v>1</v>
      </c>
      <c r="BB1011">
        <f>IF(Table13[[#This Row],[Marital Status]]="Single",1,0)</f>
        <v>0</v>
      </c>
      <c r="BC1011" t="s">
        <v>27</v>
      </c>
      <c r="BD1011">
        <f>IF(Table13[[#This Row],[gender]]="Male",1,0)</f>
        <v>1</v>
      </c>
      <c r="BE1011">
        <f>IF(Table13[[#This Row],[gender]]="Female",1,0)</f>
        <v>0</v>
      </c>
      <c r="BF1011" t="s">
        <v>19</v>
      </c>
      <c r="BG1011">
        <f>IF(Table13[[#This Row],[Highest level of Education]]="Did not attend school",1,0)</f>
        <v>0</v>
      </c>
      <c r="BH1011">
        <f>IF(Table13[[#This Row],[Highest level of Education]]="K12 completed",1,0)</f>
        <v>0</v>
      </c>
      <c r="BI1011">
        <f>IF(Table13[[#This Row],[Highest level of Education]]="High School Completed",1,0)</f>
        <v>0</v>
      </c>
      <c r="BJ1011">
        <f>IF(Table13[[#This Row],[Highest level of Education]]="Technical Diploma/Partially completed College",1,0)</f>
        <v>0</v>
      </c>
      <c r="BK1011">
        <f>IF(Table13[[#This Row],[Highest level of Education]]="University/College Degree",1,0)</f>
        <v>1</v>
      </c>
      <c r="BL1011">
        <f>IF(Table13[[#This Row],[Highest level of Education]]="Post-graduate education",1,0)</f>
        <v>0</v>
      </c>
      <c r="BM1011">
        <v>3</v>
      </c>
      <c r="BN1011">
        <v>1</v>
      </c>
      <c r="BO1011">
        <v>4</v>
      </c>
      <c r="BP1011">
        <f>IF(Table13[[#This Row],[Monthly_Income 1_5500 2_8000 3_11000 4_15000 5_20000 6_27000 7_35000 8_5000 9_51000 98_0]]=1,1,0)</f>
        <v>0</v>
      </c>
      <c r="BQ1011">
        <f>IF(Table13[[#This Row],[Monthly_Income 1_5500 2_8000 3_11000 4_15000 5_20000 6_27000 7_35000 8_5000 9_51000 98_0]]=2,1,0)</f>
        <v>0</v>
      </c>
      <c r="BR1011">
        <f>IF(Table13[[#This Row],[Monthly_Income 1_5500 2_8000 3_11000 4_15000 5_20000 6_27000 7_35000 8_5000 9_51000 98_0]]=3,1,0)</f>
        <v>0</v>
      </c>
      <c r="BS1011">
        <f>IF(Table13[[#This Row],[Monthly_Income 1_5500 2_8000 3_11000 4_15000 5_20000 6_27000 7_35000 8_5000 9_51000 98_0]]=4,1,0)</f>
        <v>1</v>
      </c>
      <c r="BT1011">
        <f>IF(Table13[[#This Row],[Monthly_Income 1_5500 2_8000 3_11000 4_15000 5_20000 6_27000 7_35000 8_5000 9_51000 98_0]]=5,1,0)</f>
        <v>0</v>
      </c>
      <c r="BU1011">
        <f>IF(Table13[[#This Row],[Monthly_Income 1_5500 2_8000 3_11000 4_15000 5_20000 6_27000 7_35000 8_5000 9_51000 98_0]]=6,1,0)</f>
        <v>0</v>
      </c>
      <c r="BV1011">
        <f>IF(Table13[[#This Row],[Monthly_Income 1_5500 2_8000 3_11000 4_15000 5_20000 6_27000 7_35000 8_5000 9_51000 98_0]]=7,1,0)</f>
        <v>0</v>
      </c>
      <c r="BW1011">
        <f>IF(Table13[[#This Row],[Monthly_Income 1_5500 2_8000 3_11000 4_15000 5_20000 6_27000 7_35000 8_5000 9_51000 98_0]]=8,1,0)</f>
        <v>0</v>
      </c>
      <c r="BX1011">
        <f>IF(Table13[[#This Row],[Monthly_Income 1_5500 2_8000 3_11000 4_15000 5_20000 6_27000 7_35000 8_5000 9_51000 98_0]]=9,1,0)</f>
        <v>0</v>
      </c>
      <c r="BY1011">
        <f>IF(Table13[[#This Row],[Monthly_Income 1_5500 2_8000 3_11000 4_15000 5_20000 6_27000 7_35000 8_5000 9_51000 98_0]]=98,1,0)</f>
        <v>0</v>
      </c>
      <c r="BZ1011">
        <v>8</v>
      </c>
      <c r="CA1011">
        <f>IF(Table13[[#This Row],[Monthly_Household_Income]]=1,1,0)</f>
        <v>0</v>
      </c>
      <c r="CB1011">
        <f>IF(Table13[[#This Row],[Monthly_Household_Income]]=2,1,0)</f>
        <v>0</v>
      </c>
      <c r="CC1011">
        <f>IF(Table13[[#This Row],[Monthly_Household_Income]]=3,1,0)</f>
        <v>0</v>
      </c>
      <c r="CD1011">
        <f>IF(Table13[[#This Row],[Monthly_Household_Income]]=4,1,0)</f>
        <v>0</v>
      </c>
      <c r="CE1011">
        <f>IF(Table13[[#This Row],[Monthly_Household_Income]]=5,1,0)</f>
        <v>0</v>
      </c>
      <c r="CF1011">
        <f>IF(Table13[[#This Row],[Monthly_Household_Income]]=6,1,0)</f>
        <v>0</v>
      </c>
      <c r="CG1011">
        <f>IF(Table13[[#This Row],[Monthly_Household_Income]]=7,1,0)</f>
        <v>0</v>
      </c>
      <c r="CH1011">
        <f>IF(Table13[[#This Row],[Monthly_Household_Income]]=8,1,0)</f>
        <v>1</v>
      </c>
      <c r="CI1011">
        <f>IF(Table13[[#This Row],[Monthly_Household_Income]]=9,1,0)</f>
        <v>0</v>
      </c>
      <c r="CJ1011">
        <f>IF(Table13[[#This Row],[Monthly_Household_Income]]=98,1,0)</f>
        <v>0</v>
      </c>
    </row>
    <row r="1012" spans="1:88">
      <c r="A1012">
        <v>3690</v>
      </c>
      <c r="B1012" s="1">
        <v>42972</v>
      </c>
      <c r="C1012" t="s">
        <v>33</v>
      </c>
      <c r="D1012">
        <v>9</v>
      </c>
      <c r="E1012">
        <v>8</v>
      </c>
      <c r="F1012">
        <v>8</v>
      </c>
      <c r="G1012">
        <v>8</v>
      </c>
      <c r="H1012">
        <v>8</v>
      </c>
      <c r="I1012">
        <v>7</v>
      </c>
      <c r="J1012" t="s">
        <v>15</v>
      </c>
      <c r="K1012">
        <v>8</v>
      </c>
      <c r="L1012">
        <v>7</v>
      </c>
      <c r="M1012">
        <v>9</v>
      </c>
      <c r="N1012">
        <v>8</v>
      </c>
      <c r="O1012">
        <v>8</v>
      </c>
      <c r="P1012">
        <v>7</v>
      </c>
      <c r="Q1012">
        <v>9</v>
      </c>
      <c r="R1012">
        <v>8</v>
      </c>
      <c r="S1012">
        <v>7</v>
      </c>
      <c r="T1012">
        <v>9</v>
      </c>
      <c r="U1012">
        <v>7</v>
      </c>
      <c r="V1012">
        <v>8</v>
      </c>
      <c r="W1012">
        <v>8</v>
      </c>
      <c r="X1012">
        <v>7</v>
      </c>
      <c r="Y1012">
        <v>7</v>
      </c>
      <c r="Z1012">
        <v>9</v>
      </c>
      <c r="AA1012">
        <v>9</v>
      </c>
      <c r="AB1012">
        <v>8</v>
      </c>
      <c r="AC1012">
        <v>1</v>
      </c>
      <c r="AD1012">
        <f>IF(Table13[[#This Row],[payment]]=1,1,0)</f>
        <v>1</v>
      </c>
      <c r="AE1012">
        <f>IF(Table13[[#This Row],[payment]]=2,1,0)</f>
        <v>0</v>
      </c>
      <c r="AF1012">
        <f>IF(Table13[[#This Row],[payment]]=3,1,0)</f>
        <v>0</v>
      </c>
      <c r="AG1012">
        <v>1</v>
      </c>
      <c r="AH1012">
        <f>IF(Table13[[#This Row],[method_payment]]=1,1,0)</f>
        <v>1</v>
      </c>
      <c r="AI1012">
        <f>IF(Table13[[#This Row],[method_payment]]=2,1,0)</f>
        <v>0</v>
      </c>
      <c r="AJ1012">
        <f>IF(Table13[[#This Row],[method_payment]]=3,1,0)</f>
        <v>0</v>
      </c>
      <c r="AK1012">
        <f>IF(Table13[[#This Row],[method_payment]]=5,1,0)</f>
        <v>0</v>
      </c>
      <c r="AL1012">
        <f>IF(Table13[[#This Row],[method_payment]]=6,1,0)</f>
        <v>0</v>
      </c>
      <c r="AM1012" t="s">
        <v>16</v>
      </c>
      <c r="AN1012" t="s">
        <v>16</v>
      </c>
      <c r="AO1012">
        <v>2</v>
      </c>
      <c r="AP1012" s="2">
        <v>129.87</v>
      </c>
      <c r="AQ1012" s="3">
        <f>IF(AND(Table13[[#This Row],[Average_amount_spent_per_visit_last_3_months]]&gt;=1,Table13[[#This Row],[Average_amount_spent_per_visit_last_3_months]]&lt;=999),1,0)</f>
        <v>1</v>
      </c>
      <c r="AR1012" s="3">
        <f>IF(AND(Table13[[#This Row],[Average_amount_spent_per_visit_last_3_months]]&gt;=1000,Table13[[#This Row],[Average_amount_spent_per_visit_last_3_months]]&lt;=6700),1,0)</f>
        <v>0</v>
      </c>
      <c r="AS1012">
        <v>3</v>
      </c>
      <c r="AT1012">
        <v>44</v>
      </c>
      <c r="AU1012">
        <f>IF(AND(Table13[[#This Row],[Age]]&gt;=18,Table13[[#This Row],[Age]]&lt;=25),1,0)</f>
        <v>0</v>
      </c>
      <c r="AV1012">
        <f>IF(AND(Table13[[#This Row],[Age]]&gt;=26,Table13[[#This Row],[Age]]&lt;=35),1,0)</f>
        <v>0</v>
      </c>
      <c r="AW1012">
        <f>IF(AND(Table13[[#This Row],[Age]]&gt;=36,Table13[[#This Row],[Age]]&lt;=45),1,0)</f>
        <v>1</v>
      </c>
      <c r="AX1012">
        <f>IF(AND(Table13[[#This Row],[Age]]&gt;=46,Table13[[#This Row],[Age]]&lt;=55),1,0)</f>
        <v>0</v>
      </c>
      <c r="AY1012">
        <f>IF(AND(Table13[[#This Row],[Age]]&gt;=56,Table13[[#This Row],[Age]]&lt;=67),1,0)</f>
        <v>0</v>
      </c>
      <c r="AZ1012" t="s">
        <v>25</v>
      </c>
      <c r="BA1012">
        <f>IF(Table13[[#This Row],[Marital Status]]="Married",1,0)</f>
        <v>1</v>
      </c>
      <c r="BB1012">
        <f>IF(Table13[[#This Row],[Marital Status]]="Single",1,0)</f>
        <v>0</v>
      </c>
      <c r="BC1012" t="s">
        <v>27</v>
      </c>
      <c r="BD1012">
        <f>IF(Table13[[#This Row],[gender]]="Male",1,0)</f>
        <v>1</v>
      </c>
      <c r="BE1012">
        <f>IF(Table13[[#This Row],[gender]]="Female",1,0)</f>
        <v>0</v>
      </c>
      <c r="BF1012" t="s">
        <v>22</v>
      </c>
      <c r="BG1012">
        <f>IF(Table13[[#This Row],[Highest level of Education]]="Did not attend school",1,0)</f>
        <v>0</v>
      </c>
      <c r="BH1012">
        <f>IF(Table13[[#This Row],[Highest level of Education]]="K12 completed",1,0)</f>
        <v>1</v>
      </c>
      <c r="BI1012">
        <f>IF(Table13[[#This Row],[Highest level of Education]]="High School Completed",1,0)</f>
        <v>0</v>
      </c>
      <c r="BJ1012">
        <f>IF(Table13[[#This Row],[Highest level of Education]]="Technical Diploma/Partially completed College",1,0)</f>
        <v>0</v>
      </c>
      <c r="BK1012">
        <f>IF(Table13[[#This Row],[Highest level of Education]]="University/College Degree",1,0)</f>
        <v>0</v>
      </c>
      <c r="BL1012">
        <f>IF(Table13[[#This Row],[Highest level of Education]]="Post-graduate education",1,0)</f>
        <v>0</v>
      </c>
      <c r="BM1012">
        <v>2</v>
      </c>
      <c r="BN1012">
        <v>1</v>
      </c>
      <c r="BO1012">
        <v>4</v>
      </c>
      <c r="BP1012">
        <f>IF(Table13[[#This Row],[Monthly_Income 1_5500 2_8000 3_11000 4_15000 5_20000 6_27000 7_35000 8_5000 9_51000 98_0]]=1,1,0)</f>
        <v>0</v>
      </c>
      <c r="BQ1012">
        <f>IF(Table13[[#This Row],[Monthly_Income 1_5500 2_8000 3_11000 4_15000 5_20000 6_27000 7_35000 8_5000 9_51000 98_0]]=2,1,0)</f>
        <v>0</v>
      </c>
      <c r="BR1012">
        <f>IF(Table13[[#This Row],[Monthly_Income 1_5500 2_8000 3_11000 4_15000 5_20000 6_27000 7_35000 8_5000 9_51000 98_0]]=3,1,0)</f>
        <v>0</v>
      </c>
      <c r="BS1012">
        <f>IF(Table13[[#This Row],[Monthly_Income 1_5500 2_8000 3_11000 4_15000 5_20000 6_27000 7_35000 8_5000 9_51000 98_0]]=4,1,0)</f>
        <v>1</v>
      </c>
      <c r="BT1012">
        <f>IF(Table13[[#This Row],[Monthly_Income 1_5500 2_8000 3_11000 4_15000 5_20000 6_27000 7_35000 8_5000 9_51000 98_0]]=5,1,0)</f>
        <v>0</v>
      </c>
      <c r="BU1012">
        <f>IF(Table13[[#This Row],[Monthly_Income 1_5500 2_8000 3_11000 4_15000 5_20000 6_27000 7_35000 8_5000 9_51000 98_0]]=6,1,0)</f>
        <v>0</v>
      </c>
      <c r="BV1012">
        <f>IF(Table13[[#This Row],[Monthly_Income 1_5500 2_8000 3_11000 4_15000 5_20000 6_27000 7_35000 8_5000 9_51000 98_0]]=7,1,0)</f>
        <v>0</v>
      </c>
      <c r="BW1012">
        <f>IF(Table13[[#This Row],[Monthly_Income 1_5500 2_8000 3_11000 4_15000 5_20000 6_27000 7_35000 8_5000 9_51000 98_0]]=8,1,0)</f>
        <v>0</v>
      </c>
      <c r="BX1012">
        <f>IF(Table13[[#This Row],[Monthly_Income 1_5500 2_8000 3_11000 4_15000 5_20000 6_27000 7_35000 8_5000 9_51000 98_0]]=9,1,0)</f>
        <v>0</v>
      </c>
      <c r="BY1012">
        <f>IF(Table13[[#This Row],[Monthly_Income 1_5500 2_8000 3_11000 4_15000 5_20000 6_27000 7_35000 8_5000 9_51000 98_0]]=98,1,0)</f>
        <v>0</v>
      </c>
      <c r="BZ1012">
        <v>5</v>
      </c>
      <c r="CA1012">
        <f>IF(Table13[[#This Row],[Monthly_Household_Income]]=1,1,0)</f>
        <v>0</v>
      </c>
      <c r="CB1012">
        <f>IF(Table13[[#This Row],[Monthly_Household_Income]]=2,1,0)</f>
        <v>0</v>
      </c>
      <c r="CC1012">
        <f>IF(Table13[[#This Row],[Monthly_Household_Income]]=3,1,0)</f>
        <v>0</v>
      </c>
      <c r="CD1012">
        <f>IF(Table13[[#This Row],[Monthly_Household_Income]]=4,1,0)</f>
        <v>0</v>
      </c>
      <c r="CE1012">
        <f>IF(Table13[[#This Row],[Monthly_Household_Income]]=5,1,0)</f>
        <v>1</v>
      </c>
      <c r="CF1012">
        <f>IF(Table13[[#This Row],[Monthly_Household_Income]]=6,1,0)</f>
        <v>0</v>
      </c>
      <c r="CG1012">
        <f>IF(Table13[[#This Row],[Monthly_Household_Income]]=7,1,0)</f>
        <v>0</v>
      </c>
      <c r="CH1012">
        <f>IF(Table13[[#This Row],[Monthly_Household_Income]]=8,1,0)</f>
        <v>0</v>
      </c>
      <c r="CI1012">
        <f>IF(Table13[[#This Row],[Monthly_Household_Income]]=9,1,0)</f>
        <v>0</v>
      </c>
      <c r="CJ1012">
        <f>IF(Table13[[#This Row],[Monthly_Household_Income]]=98,1,0)</f>
        <v>0</v>
      </c>
    </row>
    <row r="1013" spans="1:88">
      <c r="A1013">
        <v>3691</v>
      </c>
      <c r="B1013" s="1">
        <v>43018</v>
      </c>
      <c r="C1013" t="s">
        <v>39</v>
      </c>
      <c r="D1013">
        <v>9</v>
      </c>
      <c r="E1013">
        <v>8</v>
      </c>
      <c r="F1013">
        <v>9</v>
      </c>
      <c r="G1013">
        <v>8</v>
      </c>
      <c r="H1013">
        <v>7</v>
      </c>
      <c r="I1013">
        <v>7</v>
      </c>
      <c r="J1013" t="s">
        <v>15</v>
      </c>
      <c r="K1013">
        <v>8</v>
      </c>
      <c r="L1013">
        <v>10</v>
      </c>
      <c r="M1013">
        <v>9</v>
      </c>
      <c r="N1013">
        <v>10</v>
      </c>
      <c r="O1013">
        <v>8</v>
      </c>
      <c r="P1013">
        <v>10</v>
      </c>
      <c r="Q1013">
        <v>9</v>
      </c>
      <c r="R1013">
        <v>9</v>
      </c>
      <c r="S1013">
        <v>7</v>
      </c>
      <c r="T1013">
        <v>9</v>
      </c>
      <c r="U1013">
        <v>8</v>
      </c>
      <c r="V1013">
        <v>8</v>
      </c>
      <c r="W1013">
        <v>8</v>
      </c>
      <c r="X1013">
        <v>6</v>
      </c>
      <c r="Y1013">
        <v>8</v>
      </c>
      <c r="Z1013">
        <v>10</v>
      </c>
      <c r="AA1013">
        <v>6</v>
      </c>
      <c r="AB1013">
        <v>7</v>
      </c>
      <c r="AC1013">
        <v>1</v>
      </c>
      <c r="AD1013">
        <f>IF(Table13[[#This Row],[payment]]=1,1,0)</f>
        <v>1</v>
      </c>
      <c r="AE1013">
        <f>IF(Table13[[#This Row],[payment]]=2,1,0)</f>
        <v>0</v>
      </c>
      <c r="AF1013">
        <f>IF(Table13[[#This Row],[payment]]=3,1,0)</f>
        <v>0</v>
      </c>
      <c r="AG1013">
        <v>5</v>
      </c>
      <c r="AH1013">
        <f>IF(Table13[[#This Row],[method_payment]]=1,1,0)</f>
        <v>0</v>
      </c>
      <c r="AI1013">
        <f>IF(Table13[[#This Row],[method_payment]]=2,1,0)</f>
        <v>0</v>
      </c>
      <c r="AJ1013">
        <f>IF(Table13[[#This Row],[method_payment]]=3,1,0)</f>
        <v>0</v>
      </c>
      <c r="AK1013">
        <f>IF(Table13[[#This Row],[method_payment]]=5,1,0)</f>
        <v>1</v>
      </c>
      <c r="AL1013">
        <f>IF(Table13[[#This Row],[method_payment]]=6,1,0)</f>
        <v>0</v>
      </c>
      <c r="AM1013" t="s">
        <v>15</v>
      </c>
      <c r="AN1013" t="s">
        <v>15</v>
      </c>
      <c r="AO1013">
        <v>2</v>
      </c>
      <c r="AP1013" s="2">
        <v>272.45</v>
      </c>
      <c r="AQ1013" s="3">
        <f>IF(AND(Table13[[#This Row],[Average_amount_spent_per_visit_last_3_months]]&gt;=1,Table13[[#This Row],[Average_amount_spent_per_visit_last_3_months]]&lt;=999),1,0)</f>
        <v>1</v>
      </c>
      <c r="AR1013" s="3">
        <f>IF(AND(Table13[[#This Row],[Average_amount_spent_per_visit_last_3_months]]&gt;=1000,Table13[[#This Row],[Average_amount_spent_per_visit_last_3_months]]&lt;=6700),1,0)</f>
        <v>0</v>
      </c>
      <c r="AS1013">
        <v>1</v>
      </c>
      <c r="AT1013">
        <v>31</v>
      </c>
      <c r="AU1013">
        <f>IF(AND(Table13[[#This Row],[Age]]&gt;=18,Table13[[#This Row],[Age]]&lt;=25),1,0)</f>
        <v>0</v>
      </c>
      <c r="AV1013">
        <f>IF(AND(Table13[[#This Row],[Age]]&gt;=26,Table13[[#This Row],[Age]]&lt;=35),1,0)</f>
        <v>1</v>
      </c>
      <c r="AW1013">
        <f>IF(AND(Table13[[#This Row],[Age]]&gt;=36,Table13[[#This Row],[Age]]&lt;=45),1,0)</f>
        <v>0</v>
      </c>
      <c r="AX1013">
        <f>IF(AND(Table13[[#This Row],[Age]]&gt;=46,Table13[[#This Row],[Age]]&lt;=55),1,0)</f>
        <v>0</v>
      </c>
      <c r="AY1013">
        <f>IF(AND(Table13[[#This Row],[Age]]&gt;=56,Table13[[#This Row],[Age]]&lt;=67),1,0)</f>
        <v>0</v>
      </c>
      <c r="AZ1013" t="s">
        <v>25</v>
      </c>
      <c r="BA1013">
        <f>IF(Table13[[#This Row],[Marital Status]]="Married",1,0)</f>
        <v>1</v>
      </c>
      <c r="BB1013">
        <f>IF(Table13[[#This Row],[Marital Status]]="Single",1,0)</f>
        <v>0</v>
      </c>
      <c r="BC1013" t="s">
        <v>28</v>
      </c>
      <c r="BD1013">
        <f>IF(Table13[[#This Row],[gender]]="Male",1,0)</f>
        <v>0</v>
      </c>
      <c r="BE1013">
        <f>IF(Table13[[#This Row],[gender]]="Female",1,0)</f>
        <v>1</v>
      </c>
      <c r="BF1013" t="s">
        <v>19</v>
      </c>
      <c r="BG1013">
        <f>IF(Table13[[#This Row],[Highest level of Education]]="Did not attend school",1,0)</f>
        <v>0</v>
      </c>
      <c r="BH1013">
        <f>IF(Table13[[#This Row],[Highest level of Education]]="K12 completed",1,0)</f>
        <v>0</v>
      </c>
      <c r="BI1013">
        <f>IF(Table13[[#This Row],[Highest level of Education]]="High School Completed",1,0)</f>
        <v>0</v>
      </c>
      <c r="BJ1013">
        <f>IF(Table13[[#This Row],[Highest level of Education]]="Technical Diploma/Partially completed College",1,0)</f>
        <v>0</v>
      </c>
      <c r="BK1013">
        <f>IF(Table13[[#This Row],[Highest level of Education]]="University/College Degree",1,0)</f>
        <v>1</v>
      </c>
      <c r="BL1013">
        <f>IF(Table13[[#This Row],[Highest level of Education]]="Post-graduate education",1,0)</f>
        <v>0</v>
      </c>
      <c r="BM1013">
        <v>1</v>
      </c>
      <c r="BN1013">
        <v>1</v>
      </c>
      <c r="BO1013">
        <v>4</v>
      </c>
      <c r="BP1013">
        <f>IF(Table13[[#This Row],[Monthly_Income 1_5500 2_8000 3_11000 4_15000 5_20000 6_27000 7_35000 8_5000 9_51000 98_0]]=1,1,0)</f>
        <v>0</v>
      </c>
      <c r="BQ1013">
        <f>IF(Table13[[#This Row],[Monthly_Income 1_5500 2_8000 3_11000 4_15000 5_20000 6_27000 7_35000 8_5000 9_51000 98_0]]=2,1,0)</f>
        <v>0</v>
      </c>
      <c r="BR1013">
        <f>IF(Table13[[#This Row],[Monthly_Income 1_5500 2_8000 3_11000 4_15000 5_20000 6_27000 7_35000 8_5000 9_51000 98_0]]=3,1,0)</f>
        <v>0</v>
      </c>
      <c r="BS1013">
        <f>IF(Table13[[#This Row],[Monthly_Income 1_5500 2_8000 3_11000 4_15000 5_20000 6_27000 7_35000 8_5000 9_51000 98_0]]=4,1,0)</f>
        <v>1</v>
      </c>
      <c r="BT1013">
        <f>IF(Table13[[#This Row],[Monthly_Income 1_5500 2_8000 3_11000 4_15000 5_20000 6_27000 7_35000 8_5000 9_51000 98_0]]=5,1,0)</f>
        <v>0</v>
      </c>
      <c r="BU1013">
        <f>IF(Table13[[#This Row],[Monthly_Income 1_5500 2_8000 3_11000 4_15000 5_20000 6_27000 7_35000 8_5000 9_51000 98_0]]=6,1,0)</f>
        <v>0</v>
      </c>
      <c r="BV1013">
        <f>IF(Table13[[#This Row],[Monthly_Income 1_5500 2_8000 3_11000 4_15000 5_20000 6_27000 7_35000 8_5000 9_51000 98_0]]=7,1,0)</f>
        <v>0</v>
      </c>
      <c r="BW1013">
        <f>IF(Table13[[#This Row],[Monthly_Income 1_5500 2_8000 3_11000 4_15000 5_20000 6_27000 7_35000 8_5000 9_51000 98_0]]=8,1,0)</f>
        <v>0</v>
      </c>
      <c r="BX1013">
        <f>IF(Table13[[#This Row],[Monthly_Income 1_5500 2_8000 3_11000 4_15000 5_20000 6_27000 7_35000 8_5000 9_51000 98_0]]=9,1,0)</f>
        <v>0</v>
      </c>
      <c r="BY1013">
        <f>IF(Table13[[#This Row],[Monthly_Income 1_5500 2_8000 3_11000 4_15000 5_20000 6_27000 7_35000 8_5000 9_51000 98_0]]=98,1,0)</f>
        <v>0</v>
      </c>
      <c r="BZ1013">
        <v>6</v>
      </c>
      <c r="CA1013">
        <f>IF(Table13[[#This Row],[Monthly_Household_Income]]=1,1,0)</f>
        <v>0</v>
      </c>
      <c r="CB1013">
        <f>IF(Table13[[#This Row],[Monthly_Household_Income]]=2,1,0)</f>
        <v>0</v>
      </c>
      <c r="CC1013">
        <f>IF(Table13[[#This Row],[Monthly_Household_Income]]=3,1,0)</f>
        <v>0</v>
      </c>
      <c r="CD1013">
        <f>IF(Table13[[#This Row],[Monthly_Household_Income]]=4,1,0)</f>
        <v>0</v>
      </c>
      <c r="CE1013">
        <f>IF(Table13[[#This Row],[Monthly_Household_Income]]=5,1,0)</f>
        <v>0</v>
      </c>
      <c r="CF1013">
        <f>IF(Table13[[#This Row],[Monthly_Household_Income]]=6,1,0)</f>
        <v>1</v>
      </c>
      <c r="CG1013">
        <f>IF(Table13[[#This Row],[Monthly_Household_Income]]=7,1,0)</f>
        <v>0</v>
      </c>
      <c r="CH1013">
        <f>IF(Table13[[#This Row],[Monthly_Household_Income]]=8,1,0)</f>
        <v>0</v>
      </c>
      <c r="CI1013">
        <f>IF(Table13[[#This Row],[Monthly_Household_Income]]=9,1,0)</f>
        <v>0</v>
      </c>
      <c r="CJ1013">
        <f>IF(Table13[[#This Row],[Monthly_Household_Income]]=98,1,0)</f>
        <v>0</v>
      </c>
    </row>
    <row r="1014" spans="1:88">
      <c r="A1014">
        <v>3698</v>
      </c>
      <c r="B1014" s="1">
        <v>42977</v>
      </c>
      <c r="C1014" t="s">
        <v>39</v>
      </c>
      <c r="D1014">
        <v>6</v>
      </c>
      <c r="E1014">
        <v>7</v>
      </c>
      <c r="F1014">
        <v>8</v>
      </c>
      <c r="G1014">
        <v>7</v>
      </c>
      <c r="H1014">
        <v>8</v>
      </c>
      <c r="I1014">
        <v>7</v>
      </c>
      <c r="J1014" t="s">
        <v>15</v>
      </c>
      <c r="K1014">
        <v>8</v>
      </c>
      <c r="L1014">
        <v>9</v>
      </c>
      <c r="M1014">
        <v>7</v>
      </c>
      <c r="N1014">
        <v>9</v>
      </c>
      <c r="O1014">
        <v>8</v>
      </c>
      <c r="P1014">
        <v>8</v>
      </c>
      <c r="Q1014">
        <v>7</v>
      </c>
      <c r="R1014">
        <v>8</v>
      </c>
      <c r="S1014">
        <v>8</v>
      </c>
      <c r="T1014">
        <v>9</v>
      </c>
      <c r="U1014">
        <v>9</v>
      </c>
      <c r="V1014">
        <v>8</v>
      </c>
      <c r="W1014">
        <v>7</v>
      </c>
      <c r="X1014">
        <v>7</v>
      </c>
      <c r="Y1014">
        <v>8</v>
      </c>
      <c r="Z1014">
        <v>8</v>
      </c>
      <c r="AA1014">
        <v>7</v>
      </c>
      <c r="AB1014">
        <v>7</v>
      </c>
      <c r="AC1014">
        <v>2</v>
      </c>
      <c r="AD1014">
        <f>IF(Table13[[#This Row],[payment]]=1,1,0)</f>
        <v>0</v>
      </c>
      <c r="AE1014">
        <f>IF(Table13[[#This Row],[payment]]=2,1,0)</f>
        <v>1</v>
      </c>
      <c r="AF1014">
        <f>IF(Table13[[#This Row],[payment]]=3,1,0)</f>
        <v>0</v>
      </c>
      <c r="AG1014">
        <v>2</v>
      </c>
      <c r="AH1014">
        <f>IF(Table13[[#This Row],[method_payment]]=1,1,0)</f>
        <v>0</v>
      </c>
      <c r="AI1014">
        <f>IF(Table13[[#This Row],[method_payment]]=2,1,0)</f>
        <v>1</v>
      </c>
      <c r="AJ1014">
        <f>IF(Table13[[#This Row],[method_payment]]=3,1,0)</f>
        <v>0</v>
      </c>
      <c r="AK1014">
        <f>IF(Table13[[#This Row],[method_payment]]=5,1,0)</f>
        <v>0</v>
      </c>
      <c r="AL1014">
        <f>IF(Table13[[#This Row],[method_payment]]=6,1,0)</f>
        <v>0</v>
      </c>
      <c r="AM1014" t="s">
        <v>16</v>
      </c>
      <c r="AN1014" t="s">
        <v>15</v>
      </c>
      <c r="AO1014">
        <v>3</v>
      </c>
      <c r="AP1014" s="2">
        <v>345.71</v>
      </c>
      <c r="AQ1014" s="3">
        <f>IF(AND(Table13[[#This Row],[Average_amount_spent_per_visit_last_3_months]]&gt;=1,Table13[[#This Row],[Average_amount_spent_per_visit_last_3_months]]&lt;=999),1,0)</f>
        <v>1</v>
      </c>
      <c r="AR1014" s="3">
        <f>IF(AND(Table13[[#This Row],[Average_amount_spent_per_visit_last_3_months]]&gt;=1000,Table13[[#This Row],[Average_amount_spent_per_visit_last_3_months]]&lt;=6700),1,0)</f>
        <v>0</v>
      </c>
      <c r="AS1014">
        <v>2</v>
      </c>
      <c r="AT1014">
        <v>36</v>
      </c>
      <c r="AU1014">
        <f>IF(AND(Table13[[#This Row],[Age]]&gt;=18,Table13[[#This Row],[Age]]&lt;=25),1,0)</f>
        <v>0</v>
      </c>
      <c r="AV1014">
        <f>IF(AND(Table13[[#This Row],[Age]]&gt;=26,Table13[[#This Row],[Age]]&lt;=35),1,0)</f>
        <v>0</v>
      </c>
      <c r="AW1014">
        <f>IF(AND(Table13[[#This Row],[Age]]&gt;=36,Table13[[#This Row],[Age]]&lt;=45),1,0)</f>
        <v>1</v>
      </c>
      <c r="AX1014">
        <f>IF(AND(Table13[[#This Row],[Age]]&gt;=46,Table13[[#This Row],[Age]]&lt;=55),1,0)</f>
        <v>0</v>
      </c>
      <c r="AY1014">
        <f>IF(AND(Table13[[#This Row],[Age]]&gt;=56,Table13[[#This Row],[Age]]&lt;=67),1,0)</f>
        <v>0</v>
      </c>
      <c r="AZ1014" t="s">
        <v>24</v>
      </c>
      <c r="BA1014">
        <f>IF(Table13[[#This Row],[Marital Status]]="Married",1,0)</f>
        <v>0</v>
      </c>
      <c r="BB1014">
        <f>IF(Table13[[#This Row],[Marital Status]]="Single",1,0)</f>
        <v>1</v>
      </c>
      <c r="BC1014" t="s">
        <v>27</v>
      </c>
      <c r="BD1014">
        <f>IF(Table13[[#This Row],[gender]]="Male",1,0)</f>
        <v>1</v>
      </c>
      <c r="BE1014">
        <f>IF(Table13[[#This Row],[gender]]="Female",1,0)</f>
        <v>0</v>
      </c>
      <c r="BF1014" t="s">
        <v>19</v>
      </c>
      <c r="BG1014">
        <f>IF(Table13[[#This Row],[Highest level of Education]]="Did not attend school",1,0)</f>
        <v>0</v>
      </c>
      <c r="BH1014">
        <f>IF(Table13[[#This Row],[Highest level of Education]]="K12 completed",1,0)</f>
        <v>0</v>
      </c>
      <c r="BI1014">
        <f>IF(Table13[[#This Row],[Highest level of Education]]="High School Completed",1,0)</f>
        <v>0</v>
      </c>
      <c r="BJ1014">
        <f>IF(Table13[[#This Row],[Highest level of Education]]="Technical Diploma/Partially completed College",1,0)</f>
        <v>0</v>
      </c>
      <c r="BK1014">
        <f>IF(Table13[[#This Row],[Highest level of Education]]="University/College Degree",1,0)</f>
        <v>1</v>
      </c>
      <c r="BL1014">
        <f>IF(Table13[[#This Row],[Highest level of Education]]="Post-graduate education",1,0)</f>
        <v>0</v>
      </c>
      <c r="BM1014">
        <v>0</v>
      </c>
      <c r="BN1014">
        <v>1</v>
      </c>
      <c r="BO1014">
        <v>4</v>
      </c>
      <c r="BP1014">
        <f>IF(Table13[[#This Row],[Monthly_Income 1_5500 2_8000 3_11000 4_15000 5_20000 6_27000 7_35000 8_5000 9_51000 98_0]]=1,1,0)</f>
        <v>0</v>
      </c>
      <c r="BQ1014">
        <f>IF(Table13[[#This Row],[Monthly_Income 1_5500 2_8000 3_11000 4_15000 5_20000 6_27000 7_35000 8_5000 9_51000 98_0]]=2,1,0)</f>
        <v>0</v>
      </c>
      <c r="BR1014">
        <f>IF(Table13[[#This Row],[Monthly_Income 1_5500 2_8000 3_11000 4_15000 5_20000 6_27000 7_35000 8_5000 9_51000 98_0]]=3,1,0)</f>
        <v>0</v>
      </c>
      <c r="BS1014">
        <f>IF(Table13[[#This Row],[Monthly_Income 1_5500 2_8000 3_11000 4_15000 5_20000 6_27000 7_35000 8_5000 9_51000 98_0]]=4,1,0)</f>
        <v>1</v>
      </c>
      <c r="BT1014">
        <f>IF(Table13[[#This Row],[Monthly_Income 1_5500 2_8000 3_11000 4_15000 5_20000 6_27000 7_35000 8_5000 9_51000 98_0]]=5,1,0)</f>
        <v>0</v>
      </c>
      <c r="BU1014">
        <f>IF(Table13[[#This Row],[Monthly_Income 1_5500 2_8000 3_11000 4_15000 5_20000 6_27000 7_35000 8_5000 9_51000 98_0]]=6,1,0)</f>
        <v>0</v>
      </c>
      <c r="BV1014">
        <f>IF(Table13[[#This Row],[Monthly_Income 1_5500 2_8000 3_11000 4_15000 5_20000 6_27000 7_35000 8_5000 9_51000 98_0]]=7,1,0)</f>
        <v>0</v>
      </c>
      <c r="BW1014">
        <f>IF(Table13[[#This Row],[Monthly_Income 1_5500 2_8000 3_11000 4_15000 5_20000 6_27000 7_35000 8_5000 9_51000 98_0]]=8,1,0)</f>
        <v>0</v>
      </c>
      <c r="BX1014">
        <f>IF(Table13[[#This Row],[Monthly_Income 1_5500 2_8000 3_11000 4_15000 5_20000 6_27000 7_35000 8_5000 9_51000 98_0]]=9,1,0)</f>
        <v>0</v>
      </c>
      <c r="BY1014">
        <f>IF(Table13[[#This Row],[Monthly_Income 1_5500 2_8000 3_11000 4_15000 5_20000 6_27000 7_35000 8_5000 9_51000 98_0]]=98,1,0)</f>
        <v>0</v>
      </c>
      <c r="BZ1014">
        <v>6</v>
      </c>
      <c r="CA1014">
        <f>IF(Table13[[#This Row],[Monthly_Household_Income]]=1,1,0)</f>
        <v>0</v>
      </c>
      <c r="CB1014">
        <f>IF(Table13[[#This Row],[Monthly_Household_Income]]=2,1,0)</f>
        <v>0</v>
      </c>
      <c r="CC1014">
        <f>IF(Table13[[#This Row],[Monthly_Household_Income]]=3,1,0)</f>
        <v>0</v>
      </c>
      <c r="CD1014">
        <f>IF(Table13[[#This Row],[Monthly_Household_Income]]=4,1,0)</f>
        <v>0</v>
      </c>
      <c r="CE1014">
        <f>IF(Table13[[#This Row],[Monthly_Household_Income]]=5,1,0)</f>
        <v>0</v>
      </c>
      <c r="CF1014">
        <f>IF(Table13[[#This Row],[Monthly_Household_Income]]=6,1,0)</f>
        <v>1</v>
      </c>
      <c r="CG1014">
        <f>IF(Table13[[#This Row],[Monthly_Household_Income]]=7,1,0)</f>
        <v>0</v>
      </c>
      <c r="CH1014">
        <f>IF(Table13[[#This Row],[Monthly_Household_Income]]=8,1,0)</f>
        <v>0</v>
      </c>
      <c r="CI1014">
        <f>IF(Table13[[#This Row],[Monthly_Household_Income]]=9,1,0)</f>
        <v>0</v>
      </c>
      <c r="CJ1014">
        <f>IF(Table13[[#This Row],[Monthly_Household_Income]]=98,1,0)</f>
        <v>0</v>
      </c>
    </row>
    <row r="1015" spans="1:88">
      <c r="A1015">
        <v>3703</v>
      </c>
      <c r="B1015" s="1">
        <v>43099</v>
      </c>
      <c r="C1015" t="s">
        <v>31</v>
      </c>
      <c r="D1015">
        <v>8</v>
      </c>
      <c r="E1015">
        <v>6</v>
      </c>
      <c r="F1015">
        <v>9</v>
      </c>
      <c r="G1015">
        <v>8</v>
      </c>
      <c r="H1015">
        <v>9</v>
      </c>
      <c r="I1015">
        <v>8</v>
      </c>
      <c r="J1015" t="s">
        <v>15</v>
      </c>
      <c r="K1015">
        <v>7</v>
      </c>
      <c r="L1015">
        <v>8</v>
      </c>
      <c r="M1015">
        <v>7</v>
      </c>
      <c r="N1015">
        <v>6</v>
      </c>
      <c r="O1015">
        <v>8</v>
      </c>
      <c r="P1015">
        <v>10</v>
      </c>
      <c r="Q1015">
        <v>9</v>
      </c>
      <c r="R1015">
        <v>10</v>
      </c>
      <c r="S1015">
        <v>7</v>
      </c>
      <c r="T1015">
        <v>8</v>
      </c>
      <c r="U1015">
        <v>7</v>
      </c>
      <c r="V1015">
        <v>9</v>
      </c>
      <c r="W1015">
        <v>6</v>
      </c>
      <c r="X1015">
        <v>0</v>
      </c>
      <c r="Y1015">
        <v>8</v>
      </c>
      <c r="Z1015">
        <v>10</v>
      </c>
      <c r="AA1015">
        <v>8</v>
      </c>
      <c r="AB1015">
        <v>0</v>
      </c>
      <c r="AC1015">
        <v>2</v>
      </c>
      <c r="AD1015">
        <f>IF(Table13[[#This Row],[payment]]=1,1,0)</f>
        <v>0</v>
      </c>
      <c r="AE1015">
        <f>IF(Table13[[#This Row],[payment]]=2,1,0)</f>
        <v>1</v>
      </c>
      <c r="AF1015">
        <f>IF(Table13[[#This Row],[payment]]=3,1,0)</f>
        <v>0</v>
      </c>
      <c r="AG1015">
        <v>5</v>
      </c>
      <c r="AH1015">
        <f>IF(Table13[[#This Row],[method_payment]]=1,1,0)</f>
        <v>0</v>
      </c>
      <c r="AI1015">
        <f>IF(Table13[[#This Row],[method_payment]]=2,1,0)</f>
        <v>0</v>
      </c>
      <c r="AJ1015">
        <f>IF(Table13[[#This Row],[method_payment]]=3,1,0)</f>
        <v>0</v>
      </c>
      <c r="AK1015">
        <f>IF(Table13[[#This Row],[method_payment]]=5,1,0)</f>
        <v>1</v>
      </c>
      <c r="AL1015">
        <f>IF(Table13[[#This Row],[method_payment]]=6,1,0)</f>
        <v>0</v>
      </c>
      <c r="AM1015" t="s">
        <v>16</v>
      </c>
      <c r="AN1015" t="s">
        <v>16</v>
      </c>
      <c r="AO1015">
        <v>3</v>
      </c>
      <c r="AP1015" s="2">
        <v>117.27</v>
      </c>
      <c r="AQ1015" s="3">
        <f>IF(AND(Table13[[#This Row],[Average_amount_spent_per_visit_last_3_months]]&gt;=1,Table13[[#This Row],[Average_amount_spent_per_visit_last_3_months]]&lt;=999),1,0)</f>
        <v>1</v>
      </c>
      <c r="AR1015" s="3">
        <f>IF(AND(Table13[[#This Row],[Average_amount_spent_per_visit_last_3_months]]&gt;=1000,Table13[[#This Row],[Average_amount_spent_per_visit_last_3_months]]&lt;=6700),1,0)</f>
        <v>0</v>
      </c>
      <c r="AS1015">
        <v>1</v>
      </c>
      <c r="AT1015">
        <v>49</v>
      </c>
      <c r="AU1015">
        <f>IF(AND(Table13[[#This Row],[Age]]&gt;=18,Table13[[#This Row],[Age]]&lt;=25),1,0)</f>
        <v>0</v>
      </c>
      <c r="AV1015">
        <f>IF(AND(Table13[[#This Row],[Age]]&gt;=26,Table13[[#This Row],[Age]]&lt;=35),1,0)</f>
        <v>0</v>
      </c>
      <c r="AW1015">
        <f>IF(AND(Table13[[#This Row],[Age]]&gt;=36,Table13[[#This Row],[Age]]&lt;=45),1,0)</f>
        <v>0</v>
      </c>
      <c r="AX1015">
        <f>IF(AND(Table13[[#This Row],[Age]]&gt;=46,Table13[[#This Row],[Age]]&lt;=55),1,0)</f>
        <v>1</v>
      </c>
      <c r="AY1015">
        <f>IF(AND(Table13[[#This Row],[Age]]&gt;=56,Table13[[#This Row],[Age]]&lt;=67),1,0)</f>
        <v>0</v>
      </c>
      <c r="AZ1015" t="s">
        <v>25</v>
      </c>
      <c r="BA1015">
        <f>IF(Table13[[#This Row],[Marital Status]]="Married",1,0)</f>
        <v>1</v>
      </c>
      <c r="BB1015">
        <f>IF(Table13[[#This Row],[Marital Status]]="Single",1,0)</f>
        <v>0</v>
      </c>
      <c r="BC1015" t="s">
        <v>27</v>
      </c>
      <c r="BD1015">
        <f>IF(Table13[[#This Row],[gender]]="Male",1,0)</f>
        <v>1</v>
      </c>
      <c r="BE1015">
        <f>IF(Table13[[#This Row],[gender]]="Female",1,0)</f>
        <v>0</v>
      </c>
      <c r="BF1015" t="s">
        <v>18</v>
      </c>
      <c r="BG1015">
        <f>IF(Table13[[#This Row],[Highest level of Education]]="Did not attend school",1,0)</f>
        <v>0</v>
      </c>
      <c r="BH1015">
        <f>IF(Table13[[#This Row],[Highest level of Education]]="K12 completed",1,0)</f>
        <v>0</v>
      </c>
      <c r="BI1015">
        <f>IF(Table13[[#This Row],[Highest level of Education]]="High School Completed",1,0)</f>
        <v>0</v>
      </c>
      <c r="BJ1015">
        <f>IF(Table13[[#This Row],[Highest level of Education]]="Technical Diploma/Partially completed College",1,0)</f>
        <v>0</v>
      </c>
      <c r="BK1015">
        <f>IF(Table13[[#This Row],[Highest level of Education]]="University/College Degree",1,0)</f>
        <v>0</v>
      </c>
      <c r="BL1015">
        <f>IF(Table13[[#This Row],[Highest level of Education]]="Post-graduate education",1,0)</f>
        <v>1</v>
      </c>
      <c r="BM1015">
        <v>3</v>
      </c>
      <c r="BN1015">
        <v>1</v>
      </c>
      <c r="BO1015">
        <v>8</v>
      </c>
      <c r="BP1015">
        <f>IF(Table13[[#This Row],[Monthly_Income 1_5500 2_8000 3_11000 4_15000 5_20000 6_27000 7_35000 8_5000 9_51000 98_0]]=1,1,0)</f>
        <v>0</v>
      </c>
      <c r="BQ1015">
        <f>IF(Table13[[#This Row],[Monthly_Income 1_5500 2_8000 3_11000 4_15000 5_20000 6_27000 7_35000 8_5000 9_51000 98_0]]=2,1,0)</f>
        <v>0</v>
      </c>
      <c r="BR1015">
        <f>IF(Table13[[#This Row],[Monthly_Income 1_5500 2_8000 3_11000 4_15000 5_20000 6_27000 7_35000 8_5000 9_51000 98_0]]=3,1,0)</f>
        <v>0</v>
      </c>
      <c r="BS1015">
        <f>IF(Table13[[#This Row],[Monthly_Income 1_5500 2_8000 3_11000 4_15000 5_20000 6_27000 7_35000 8_5000 9_51000 98_0]]=4,1,0)</f>
        <v>0</v>
      </c>
      <c r="BT1015">
        <f>IF(Table13[[#This Row],[Monthly_Income 1_5500 2_8000 3_11000 4_15000 5_20000 6_27000 7_35000 8_5000 9_51000 98_0]]=5,1,0)</f>
        <v>0</v>
      </c>
      <c r="BU1015">
        <f>IF(Table13[[#This Row],[Monthly_Income 1_5500 2_8000 3_11000 4_15000 5_20000 6_27000 7_35000 8_5000 9_51000 98_0]]=6,1,0)</f>
        <v>0</v>
      </c>
      <c r="BV1015">
        <f>IF(Table13[[#This Row],[Monthly_Income 1_5500 2_8000 3_11000 4_15000 5_20000 6_27000 7_35000 8_5000 9_51000 98_0]]=7,1,0)</f>
        <v>0</v>
      </c>
      <c r="BW1015">
        <f>IF(Table13[[#This Row],[Monthly_Income 1_5500 2_8000 3_11000 4_15000 5_20000 6_27000 7_35000 8_5000 9_51000 98_0]]=8,1,0)</f>
        <v>1</v>
      </c>
      <c r="BX1015">
        <f>IF(Table13[[#This Row],[Monthly_Income 1_5500 2_8000 3_11000 4_15000 5_20000 6_27000 7_35000 8_5000 9_51000 98_0]]=9,1,0)</f>
        <v>0</v>
      </c>
      <c r="BY1015">
        <f>IF(Table13[[#This Row],[Monthly_Income 1_5500 2_8000 3_11000 4_15000 5_20000 6_27000 7_35000 8_5000 9_51000 98_0]]=98,1,0)</f>
        <v>0</v>
      </c>
      <c r="BZ1015">
        <v>8</v>
      </c>
      <c r="CA1015">
        <f>IF(Table13[[#This Row],[Monthly_Household_Income]]=1,1,0)</f>
        <v>0</v>
      </c>
      <c r="CB1015">
        <f>IF(Table13[[#This Row],[Monthly_Household_Income]]=2,1,0)</f>
        <v>0</v>
      </c>
      <c r="CC1015">
        <f>IF(Table13[[#This Row],[Monthly_Household_Income]]=3,1,0)</f>
        <v>0</v>
      </c>
      <c r="CD1015">
        <f>IF(Table13[[#This Row],[Monthly_Household_Income]]=4,1,0)</f>
        <v>0</v>
      </c>
      <c r="CE1015">
        <f>IF(Table13[[#This Row],[Monthly_Household_Income]]=5,1,0)</f>
        <v>0</v>
      </c>
      <c r="CF1015">
        <f>IF(Table13[[#This Row],[Monthly_Household_Income]]=6,1,0)</f>
        <v>0</v>
      </c>
      <c r="CG1015">
        <f>IF(Table13[[#This Row],[Monthly_Household_Income]]=7,1,0)</f>
        <v>0</v>
      </c>
      <c r="CH1015">
        <f>IF(Table13[[#This Row],[Monthly_Household_Income]]=8,1,0)</f>
        <v>1</v>
      </c>
      <c r="CI1015">
        <f>IF(Table13[[#This Row],[Monthly_Household_Income]]=9,1,0)</f>
        <v>0</v>
      </c>
      <c r="CJ1015">
        <f>IF(Table13[[#This Row],[Monthly_Household_Income]]=98,1,0)</f>
        <v>0</v>
      </c>
    </row>
    <row r="1016" spans="1:88">
      <c r="A1016">
        <v>3712</v>
      </c>
      <c r="B1016" s="1">
        <v>42960</v>
      </c>
      <c r="C1016" t="s">
        <v>31</v>
      </c>
      <c r="D1016">
        <v>7</v>
      </c>
      <c r="E1016">
        <v>8</v>
      </c>
      <c r="F1016">
        <v>6</v>
      </c>
      <c r="G1016">
        <v>7</v>
      </c>
      <c r="H1016">
        <v>7</v>
      </c>
      <c r="I1016">
        <v>6</v>
      </c>
      <c r="J1016" t="s">
        <v>15</v>
      </c>
      <c r="K1016">
        <v>8</v>
      </c>
      <c r="L1016">
        <v>6</v>
      </c>
      <c r="M1016">
        <v>7</v>
      </c>
      <c r="N1016">
        <v>7</v>
      </c>
      <c r="O1016">
        <v>6</v>
      </c>
      <c r="P1016">
        <v>8</v>
      </c>
      <c r="Q1016">
        <v>7</v>
      </c>
      <c r="R1016">
        <v>7</v>
      </c>
      <c r="S1016">
        <v>6</v>
      </c>
      <c r="T1016">
        <v>7</v>
      </c>
      <c r="U1016">
        <v>7</v>
      </c>
      <c r="V1016">
        <v>6</v>
      </c>
      <c r="W1016">
        <v>8</v>
      </c>
      <c r="X1016">
        <v>6</v>
      </c>
      <c r="Y1016">
        <v>7</v>
      </c>
      <c r="Z1016">
        <v>7</v>
      </c>
      <c r="AA1016">
        <v>8</v>
      </c>
      <c r="AB1016">
        <v>7</v>
      </c>
      <c r="AC1016">
        <v>1</v>
      </c>
      <c r="AD1016">
        <f>IF(Table13[[#This Row],[payment]]=1,1,0)</f>
        <v>1</v>
      </c>
      <c r="AE1016">
        <f>IF(Table13[[#This Row],[payment]]=2,1,0)</f>
        <v>0</v>
      </c>
      <c r="AF1016">
        <f>IF(Table13[[#This Row],[payment]]=3,1,0)</f>
        <v>0</v>
      </c>
      <c r="AG1016">
        <v>6</v>
      </c>
      <c r="AH1016">
        <f>IF(Table13[[#This Row],[method_payment]]=1,1,0)</f>
        <v>0</v>
      </c>
      <c r="AI1016">
        <f>IF(Table13[[#This Row],[method_payment]]=2,1,0)</f>
        <v>0</v>
      </c>
      <c r="AJ1016">
        <f>IF(Table13[[#This Row],[method_payment]]=3,1,0)</f>
        <v>0</v>
      </c>
      <c r="AK1016">
        <f>IF(Table13[[#This Row],[method_payment]]=5,1,0)</f>
        <v>0</v>
      </c>
      <c r="AL1016">
        <f>IF(Table13[[#This Row],[method_payment]]=6,1,0)</f>
        <v>1</v>
      </c>
      <c r="AM1016" t="s">
        <v>15</v>
      </c>
      <c r="AN1016" t="s">
        <v>16</v>
      </c>
      <c r="AO1016">
        <v>2</v>
      </c>
      <c r="AP1016" s="2">
        <v>51.65</v>
      </c>
      <c r="AQ1016" s="3">
        <f>IF(AND(Table13[[#This Row],[Average_amount_spent_per_visit_last_3_months]]&gt;=1,Table13[[#This Row],[Average_amount_spent_per_visit_last_3_months]]&lt;=999),1,0)</f>
        <v>1</v>
      </c>
      <c r="AR1016" s="3">
        <f>IF(AND(Table13[[#This Row],[Average_amount_spent_per_visit_last_3_months]]&gt;=1000,Table13[[#This Row],[Average_amount_spent_per_visit_last_3_months]]&lt;=6700),1,0)</f>
        <v>0</v>
      </c>
      <c r="AS1016">
        <v>1</v>
      </c>
      <c r="AT1016">
        <v>22</v>
      </c>
      <c r="AU1016">
        <f>IF(AND(Table13[[#This Row],[Age]]&gt;=18,Table13[[#This Row],[Age]]&lt;=25),1,0)</f>
        <v>1</v>
      </c>
      <c r="AV1016">
        <f>IF(AND(Table13[[#This Row],[Age]]&gt;=26,Table13[[#This Row],[Age]]&lt;=35),1,0)</f>
        <v>0</v>
      </c>
      <c r="AW1016">
        <f>IF(AND(Table13[[#This Row],[Age]]&gt;=36,Table13[[#This Row],[Age]]&lt;=45),1,0)</f>
        <v>0</v>
      </c>
      <c r="AX1016">
        <f>IF(AND(Table13[[#This Row],[Age]]&gt;=46,Table13[[#This Row],[Age]]&lt;=55),1,0)</f>
        <v>0</v>
      </c>
      <c r="AY1016">
        <f>IF(AND(Table13[[#This Row],[Age]]&gt;=56,Table13[[#This Row],[Age]]&lt;=67),1,0)</f>
        <v>0</v>
      </c>
      <c r="AZ1016" t="s">
        <v>24</v>
      </c>
      <c r="BA1016">
        <f>IF(Table13[[#This Row],[Marital Status]]="Married",1,0)</f>
        <v>0</v>
      </c>
      <c r="BB1016">
        <f>IF(Table13[[#This Row],[Marital Status]]="Single",1,0)</f>
        <v>1</v>
      </c>
      <c r="BC1016" t="s">
        <v>28</v>
      </c>
      <c r="BD1016">
        <f>IF(Table13[[#This Row],[gender]]="Male",1,0)</f>
        <v>0</v>
      </c>
      <c r="BE1016">
        <f>IF(Table13[[#This Row],[gender]]="Female",1,0)</f>
        <v>1</v>
      </c>
      <c r="BF1016" t="s">
        <v>23</v>
      </c>
      <c r="BG1016">
        <f>IF(Table13[[#This Row],[Highest level of Education]]="Did not attend school",1,0)</f>
        <v>0</v>
      </c>
      <c r="BH1016">
        <f>IF(Table13[[#This Row],[Highest level of Education]]="K12 completed",1,0)</f>
        <v>0</v>
      </c>
      <c r="BI1016">
        <f>IF(Table13[[#This Row],[Highest level of Education]]="High School Completed",1,0)</f>
        <v>0</v>
      </c>
      <c r="BJ1016">
        <f>IF(Table13[[#This Row],[Highest level of Education]]="Technical Diploma/Partially completed College",1,0)</f>
        <v>1</v>
      </c>
      <c r="BK1016">
        <f>IF(Table13[[#This Row],[Highest level of Education]]="University/College Degree",1,0)</f>
        <v>0</v>
      </c>
      <c r="BL1016">
        <f>IF(Table13[[#This Row],[Highest level of Education]]="Post-graduate education",1,0)</f>
        <v>0</v>
      </c>
      <c r="BM1016">
        <v>0</v>
      </c>
      <c r="BN1016">
        <v>5</v>
      </c>
      <c r="BO1016" t="s">
        <v>1</v>
      </c>
      <c r="BP1016">
        <f>IF(Table13[[#This Row],[Monthly_Income 1_5500 2_8000 3_11000 4_15000 5_20000 6_27000 7_35000 8_5000 9_51000 98_0]]=1,1,0)</f>
        <v>0</v>
      </c>
      <c r="BQ1016">
        <f>IF(Table13[[#This Row],[Monthly_Income 1_5500 2_8000 3_11000 4_15000 5_20000 6_27000 7_35000 8_5000 9_51000 98_0]]=2,1,0)</f>
        <v>0</v>
      </c>
      <c r="BR1016">
        <f>IF(Table13[[#This Row],[Monthly_Income 1_5500 2_8000 3_11000 4_15000 5_20000 6_27000 7_35000 8_5000 9_51000 98_0]]=3,1,0)</f>
        <v>0</v>
      </c>
      <c r="BS1016">
        <f>IF(Table13[[#This Row],[Monthly_Income 1_5500 2_8000 3_11000 4_15000 5_20000 6_27000 7_35000 8_5000 9_51000 98_0]]=4,1,0)</f>
        <v>0</v>
      </c>
      <c r="BT1016">
        <f>IF(Table13[[#This Row],[Monthly_Income 1_5500 2_8000 3_11000 4_15000 5_20000 6_27000 7_35000 8_5000 9_51000 98_0]]=5,1,0)</f>
        <v>0</v>
      </c>
      <c r="BU1016">
        <f>IF(Table13[[#This Row],[Monthly_Income 1_5500 2_8000 3_11000 4_15000 5_20000 6_27000 7_35000 8_5000 9_51000 98_0]]=6,1,0)</f>
        <v>0</v>
      </c>
      <c r="BV1016">
        <f>IF(Table13[[#This Row],[Monthly_Income 1_5500 2_8000 3_11000 4_15000 5_20000 6_27000 7_35000 8_5000 9_51000 98_0]]=7,1,0)</f>
        <v>0</v>
      </c>
      <c r="BW1016">
        <f>IF(Table13[[#This Row],[Monthly_Income 1_5500 2_8000 3_11000 4_15000 5_20000 6_27000 7_35000 8_5000 9_51000 98_0]]=8,1,0)</f>
        <v>0</v>
      </c>
      <c r="BX1016">
        <f>IF(Table13[[#This Row],[Monthly_Income 1_5500 2_8000 3_11000 4_15000 5_20000 6_27000 7_35000 8_5000 9_51000 98_0]]=9,1,0)</f>
        <v>0</v>
      </c>
      <c r="BY1016">
        <f>IF(Table13[[#This Row],[Monthly_Income 1_5500 2_8000 3_11000 4_15000 5_20000 6_27000 7_35000 8_5000 9_51000 98_0]]=98,1,0)</f>
        <v>0</v>
      </c>
      <c r="BZ1016">
        <v>5</v>
      </c>
      <c r="CA1016">
        <f>IF(Table13[[#This Row],[Monthly_Household_Income]]=1,1,0)</f>
        <v>0</v>
      </c>
      <c r="CB1016">
        <f>IF(Table13[[#This Row],[Monthly_Household_Income]]=2,1,0)</f>
        <v>0</v>
      </c>
      <c r="CC1016">
        <f>IF(Table13[[#This Row],[Monthly_Household_Income]]=3,1,0)</f>
        <v>0</v>
      </c>
      <c r="CD1016">
        <f>IF(Table13[[#This Row],[Monthly_Household_Income]]=4,1,0)</f>
        <v>0</v>
      </c>
      <c r="CE1016">
        <f>IF(Table13[[#This Row],[Monthly_Household_Income]]=5,1,0)</f>
        <v>1</v>
      </c>
      <c r="CF1016">
        <f>IF(Table13[[#This Row],[Monthly_Household_Income]]=6,1,0)</f>
        <v>0</v>
      </c>
      <c r="CG1016">
        <f>IF(Table13[[#This Row],[Monthly_Household_Income]]=7,1,0)</f>
        <v>0</v>
      </c>
      <c r="CH1016">
        <f>IF(Table13[[#This Row],[Monthly_Household_Income]]=8,1,0)</f>
        <v>0</v>
      </c>
      <c r="CI1016">
        <f>IF(Table13[[#This Row],[Monthly_Household_Income]]=9,1,0)</f>
        <v>0</v>
      </c>
      <c r="CJ1016">
        <f>IF(Table13[[#This Row],[Monthly_Household_Income]]=98,1,0)</f>
        <v>0</v>
      </c>
    </row>
    <row r="1017" spans="1:88">
      <c r="A1017">
        <v>3718</v>
      </c>
      <c r="B1017" s="1">
        <v>42967</v>
      </c>
      <c r="C1017" t="s">
        <v>31</v>
      </c>
      <c r="D1017">
        <v>8</v>
      </c>
      <c r="E1017">
        <v>9</v>
      </c>
      <c r="F1017">
        <v>10</v>
      </c>
      <c r="G1017">
        <v>8</v>
      </c>
      <c r="H1017">
        <v>8</v>
      </c>
      <c r="I1017">
        <v>9</v>
      </c>
      <c r="J1017" t="s">
        <v>15</v>
      </c>
      <c r="K1017">
        <v>8</v>
      </c>
      <c r="L1017">
        <v>7</v>
      </c>
      <c r="M1017">
        <v>9</v>
      </c>
      <c r="N1017">
        <v>7</v>
      </c>
      <c r="O1017">
        <v>8</v>
      </c>
      <c r="P1017">
        <v>7</v>
      </c>
      <c r="Q1017">
        <v>7</v>
      </c>
      <c r="R1017">
        <v>6</v>
      </c>
      <c r="S1017">
        <v>7</v>
      </c>
      <c r="T1017">
        <v>8</v>
      </c>
      <c r="U1017">
        <v>7</v>
      </c>
      <c r="V1017">
        <v>8</v>
      </c>
      <c r="W1017">
        <v>9</v>
      </c>
      <c r="X1017">
        <v>7</v>
      </c>
      <c r="Y1017">
        <v>6</v>
      </c>
      <c r="Z1017">
        <v>6</v>
      </c>
      <c r="AA1017">
        <v>8</v>
      </c>
      <c r="AB1017">
        <v>0</v>
      </c>
      <c r="AC1017">
        <v>2</v>
      </c>
      <c r="AD1017">
        <f>IF(Table13[[#This Row],[payment]]=1,1,0)</f>
        <v>0</v>
      </c>
      <c r="AE1017">
        <f>IF(Table13[[#This Row],[payment]]=2,1,0)</f>
        <v>1</v>
      </c>
      <c r="AF1017">
        <f>IF(Table13[[#This Row],[payment]]=3,1,0)</f>
        <v>0</v>
      </c>
      <c r="AG1017">
        <v>5</v>
      </c>
      <c r="AH1017">
        <f>IF(Table13[[#This Row],[method_payment]]=1,1,0)</f>
        <v>0</v>
      </c>
      <c r="AI1017">
        <f>IF(Table13[[#This Row],[method_payment]]=2,1,0)</f>
        <v>0</v>
      </c>
      <c r="AJ1017">
        <f>IF(Table13[[#This Row],[method_payment]]=3,1,0)</f>
        <v>0</v>
      </c>
      <c r="AK1017">
        <f>IF(Table13[[#This Row],[method_payment]]=5,1,0)</f>
        <v>1</v>
      </c>
      <c r="AL1017">
        <f>IF(Table13[[#This Row],[method_payment]]=6,1,0)</f>
        <v>0</v>
      </c>
      <c r="AM1017" t="s">
        <v>16</v>
      </c>
      <c r="AN1017" t="s">
        <v>16</v>
      </c>
      <c r="AO1017">
        <v>1</v>
      </c>
      <c r="AP1017" s="2">
        <v>404.87</v>
      </c>
      <c r="AQ1017" s="3">
        <f>IF(AND(Table13[[#This Row],[Average_amount_spent_per_visit_last_3_months]]&gt;=1,Table13[[#This Row],[Average_amount_spent_per_visit_last_3_months]]&lt;=999),1,0)</f>
        <v>1</v>
      </c>
      <c r="AR1017" s="3">
        <f>IF(AND(Table13[[#This Row],[Average_amount_spent_per_visit_last_3_months]]&gt;=1000,Table13[[#This Row],[Average_amount_spent_per_visit_last_3_months]]&lt;=6700),1,0)</f>
        <v>0</v>
      </c>
      <c r="AS1017">
        <v>2</v>
      </c>
      <c r="AT1017">
        <v>29</v>
      </c>
      <c r="AU1017">
        <f>IF(AND(Table13[[#This Row],[Age]]&gt;=18,Table13[[#This Row],[Age]]&lt;=25),1,0)</f>
        <v>0</v>
      </c>
      <c r="AV1017">
        <f>IF(AND(Table13[[#This Row],[Age]]&gt;=26,Table13[[#This Row],[Age]]&lt;=35),1,0)</f>
        <v>1</v>
      </c>
      <c r="AW1017">
        <f>IF(AND(Table13[[#This Row],[Age]]&gt;=36,Table13[[#This Row],[Age]]&lt;=45),1,0)</f>
        <v>0</v>
      </c>
      <c r="AX1017">
        <f>IF(AND(Table13[[#This Row],[Age]]&gt;=46,Table13[[#This Row],[Age]]&lt;=55),1,0)</f>
        <v>0</v>
      </c>
      <c r="AY1017">
        <f>IF(AND(Table13[[#This Row],[Age]]&gt;=56,Table13[[#This Row],[Age]]&lt;=67),1,0)</f>
        <v>0</v>
      </c>
      <c r="AZ1017" t="s">
        <v>24</v>
      </c>
      <c r="BA1017">
        <f>IF(Table13[[#This Row],[Marital Status]]="Married",1,0)</f>
        <v>0</v>
      </c>
      <c r="BB1017">
        <f>IF(Table13[[#This Row],[Marital Status]]="Single",1,0)</f>
        <v>1</v>
      </c>
      <c r="BC1017" t="s">
        <v>28</v>
      </c>
      <c r="BD1017">
        <f>IF(Table13[[#This Row],[gender]]="Male",1,0)</f>
        <v>0</v>
      </c>
      <c r="BE1017">
        <f>IF(Table13[[#This Row],[gender]]="Female",1,0)</f>
        <v>1</v>
      </c>
      <c r="BF1017" t="s">
        <v>18</v>
      </c>
      <c r="BG1017">
        <f>IF(Table13[[#This Row],[Highest level of Education]]="Did not attend school",1,0)</f>
        <v>0</v>
      </c>
      <c r="BH1017">
        <f>IF(Table13[[#This Row],[Highest level of Education]]="K12 completed",1,0)</f>
        <v>0</v>
      </c>
      <c r="BI1017">
        <f>IF(Table13[[#This Row],[Highest level of Education]]="High School Completed",1,0)</f>
        <v>0</v>
      </c>
      <c r="BJ1017">
        <f>IF(Table13[[#This Row],[Highest level of Education]]="Technical Diploma/Partially completed College",1,0)</f>
        <v>0</v>
      </c>
      <c r="BK1017">
        <f>IF(Table13[[#This Row],[Highest level of Education]]="University/College Degree",1,0)</f>
        <v>0</v>
      </c>
      <c r="BL1017">
        <f>IF(Table13[[#This Row],[Highest level of Education]]="Post-graduate education",1,0)</f>
        <v>1</v>
      </c>
      <c r="BM1017">
        <v>0</v>
      </c>
      <c r="BN1017">
        <v>1</v>
      </c>
      <c r="BO1017">
        <v>4</v>
      </c>
      <c r="BP1017">
        <f>IF(Table13[[#This Row],[Monthly_Income 1_5500 2_8000 3_11000 4_15000 5_20000 6_27000 7_35000 8_5000 9_51000 98_0]]=1,1,0)</f>
        <v>0</v>
      </c>
      <c r="BQ1017">
        <f>IF(Table13[[#This Row],[Monthly_Income 1_5500 2_8000 3_11000 4_15000 5_20000 6_27000 7_35000 8_5000 9_51000 98_0]]=2,1,0)</f>
        <v>0</v>
      </c>
      <c r="BR1017">
        <f>IF(Table13[[#This Row],[Monthly_Income 1_5500 2_8000 3_11000 4_15000 5_20000 6_27000 7_35000 8_5000 9_51000 98_0]]=3,1,0)</f>
        <v>0</v>
      </c>
      <c r="BS1017">
        <f>IF(Table13[[#This Row],[Monthly_Income 1_5500 2_8000 3_11000 4_15000 5_20000 6_27000 7_35000 8_5000 9_51000 98_0]]=4,1,0)</f>
        <v>1</v>
      </c>
      <c r="BT1017">
        <f>IF(Table13[[#This Row],[Monthly_Income 1_5500 2_8000 3_11000 4_15000 5_20000 6_27000 7_35000 8_5000 9_51000 98_0]]=5,1,0)</f>
        <v>0</v>
      </c>
      <c r="BU1017">
        <f>IF(Table13[[#This Row],[Monthly_Income 1_5500 2_8000 3_11000 4_15000 5_20000 6_27000 7_35000 8_5000 9_51000 98_0]]=6,1,0)</f>
        <v>0</v>
      </c>
      <c r="BV1017">
        <f>IF(Table13[[#This Row],[Monthly_Income 1_5500 2_8000 3_11000 4_15000 5_20000 6_27000 7_35000 8_5000 9_51000 98_0]]=7,1,0)</f>
        <v>0</v>
      </c>
      <c r="BW1017">
        <f>IF(Table13[[#This Row],[Monthly_Income 1_5500 2_8000 3_11000 4_15000 5_20000 6_27000 7_35000 8_5000 9_51000 98_0]]=8,1,0)</f>
        <v>0</v>
      </c>
      <c r="BX1017">
        <f>IF(Table13[[#This Row],[Monthly_Income 1_5500 2_8000 3_11000 4_15000 5_20000 6_27000 7_35000 8_5000 9_51000 98_0]]=9,1,0)</f>
        <v>0</v>
      </c>
      <c r="BY1017">
        <f>IF(Table13[[#This Row],[Monthly_Income 1_5500 2_8000 3_11000 4_15000 5_20000 6_27000 7_35000 8_5000 9_51000 98_0]]=98,1,0)</f>
        <v>0</v>
      </c>
      <c r="BZ1017">
        <v>9</v>
      </c>
      <c r="CA1017">
        <f>IF(Table13[[#This Row],[Monthly_Household_Income]]=1,1,0)</f>
        <v>0</v>
      </c>
      <c r="CB1017">
        <f>IF(Table13[[#This Row],[Monthly_Household_Income]]=2,1,0)</f>
        <v>0</v>
      </c>
      <c r="CC1017">
        <f>IF(Table13[[#This Row],[Monthly_Household_Income]]=3,1,0)</f>
        <v>0</v>
      </c>
      <c r="CD1017">
        <f>IF(Table13[[#This Row],[Monthly_Household_Income]]=4,1,0)</f>
        <v>0</v>
      </c>
      <c r="CE1017">
        <f>IF(Table13[[#This Row],[Monthly_Household_Income]]=5,1,0)</f>
        <v>0</v>
      </c>
      <c r="CF1017">
        <f>IF(Table13[[#This Row],[Monthly_Household_Income]]=6,1,0)</f>
        <v>0</v>
      </c>
      <c r="CG1017">
        <f>IF(Table13[[#This Row],[Monthly_Household_Income]]=7,1,0)</f>
        <v>0</v>
      </c>
      <c r="CH1017">
        <f>IF(Table13[[#This Row],[Monthly_Household_Income]]=8,1,0)</f>
        <v>0</v>
      </c>
      <c r="CI1017">
        <f>IF(Table13[[#This Row],[Monthly_Household_Income]]=9,1,0)</f>
        <v>1</v>
      </c>
      <c r="CJ1017">
        <f>IF(Table13[[#This Row],[Monthly_Household_Income]]=98,1,0)</f>
        <v>0</v>
      </c>
    </row>
    <row r="1018" spans="1:88">
      <c r="A1018">
        <v>3722</v>
      </c>
      <c r="B1018" s="1">
        <v>43252</v>
      </c>
      <c r="C1018" t="s">
        <v>38</v>
      </c>
      <c r="D1018">
        <v>8</v>
      </c>
      <c r="E1018">
        <v>8</v>
      </c>
      <c r="F1018">
        <v>9</v>
      </c>
      <c r="G1018">
        <v>9</v>
      </c>
      <c r="H1018">
        <v>9</v>
      </c>
      <c r="I1018">
        <v>8</v>
      </c>
      <c r="J1018" t="s">
        <v>15</v>
      </c>
      <c r="K1018">
        <v>8</v>
      </c>
      <c r="L1018">
        <v>9</v>
      </c>
      <c r="M1018">
        <v>9</v>
      </c>
      <c r="N1018">
        <v>9</v>
      </c>
      <c r="O1018">
        <v>8</v>
      </c>
      <c r="P1018">
        <v>8</v>
      </c>
      <c r="Q1018">
        <v>10</v>
      </c>
      <c r="R1018">
        <v>10</v>
      </c>
      <c r="S1018">
        <v>10</v>
      </c>
      <c r="T1018">
        <v>10</v>
      </c>
      <c r="U1018">
        <v>9</v>
      </c>
      <c r="V1018">
        <v>8</v>
      </c>
      <c r="W1018">
        <v>10</v>
      </c>
      <c r="X1018">
        <v>0</v>
      </c>
      <c r="Y1018">
        <v>9</v>
      </c>
      <c r="Z1018">
        <v>9</v>
      </c>
      <c r="AA1018">
        <v>10</v>
      </c>
      <c r="AB1018">
        <v>8</v>
      </c>
      <c r="AC1018">
        <v>1</v>
      </c>
      <c r="AD1018">
        <f>IF(Table13[[#This Row],[payment]]=1,1,0)</f>
        <v>1</v>
      </c>
      <c r="AE1018">
        <f>IF(Table13[[#This Row],[payment]]=2,1,0)</f>
        <v>0</v>
      </c>
      <c r="AF1018">
        <f>IF(Table13[[#This Row],[payment]]=3,1,0)</f>
        <v>0</v>
      </c>
      <c r="AG1018">
        <v>6</v>
      </c>
      <c r="AH1018">
        <f>IF(Table13[[#This Row],[method_payment]]=1,1,0)</f>
        <v>0</v>
      </c>
      <c r="AI1018">
        <f>IF(Table13[[#This Row],[method_payment]]=2,1,0)</f>
        <v>0</v>
      </c>
      <c r="AJ1018">
        <f>IF(Table13[[#This Row],[method_payment]]=3,1,0)</f>
        <v>0</v>
      </c>
      <c r="AK1018">
        <f>IF(Table13[[#This Row],[method_payment]]=5,1,0)</f>
        <v>0</v>
      </c>
      <c r="AL1018">
        <f>IF(Table13[[#This Row],[method_payment]]=6,1,0)</f>
        <v>1</v>
      </c>
      <c r="AM1018" t="s">
        <v>16</v>
      </c>
      <c r="AN1018" t="s">
        <v>15</v>
      </c>
      <c r="AO1018">
        <v>1</v>
      </c>
      <c r="AP1018" s="2">
        <v>2222.4699999999998</v>
      </c>
      <c r="AQ1018" s="3">
        <f>IF(AND(Table13[[#This Row],[Average_amount_spent_per_visit_last_3_months]]&gt;=1,Table13[[#This Row],[Average_amount_spent_per_visit_last_3_months]]&lt;=999),1,0)</f>
        <v>0</v>
      </c>
      <c r="AR1018" s="3">
        <f>IF(AND(Table13[[#This Row],[Average_amount_spent_per_visit_last_3_months]]&gt;=1000,Table13[[#This Row],[Average_amount_spent_per_visit_last_3_months]]&lt;=6700),1,0)</f>
        <v>1</v>
      </c>
      <c r="AS1018">
        <v>3</v>
      </c>
      <c r="AT1018">
        <v>25</v>
      </c>
      <c r="AU1018">
        <f>IF(AND(Table13[[#This Row],[Age]]&gt;=18,Table13[[#This Row],[Age]]&lt;=25),1,0)</f>
        <v>1</v>
      </c>
      <c r="AV1018">
        <f>IF(AND(Table13[[#This Row],[Age]]&gt;=26,Table13[[#This Row],[Age]]&lt;=35),1,0)</f>
        <v>0</v>
      </c>
      <c r="AW1018">
        <f>IF(AND(Table13[[#This Row],[Age]]&gt;=36,Table13[[#This Row],[Age]]&lt;=45),1,0)</f>
        <v>0</v>
      </c>
      <c r="AX1018">
        <f>IF(AND(Table13[[#This Row],[Age]]&gt;=46,Table13[[#This Row],[Age]]&lt;=55),1,0)</f>
        <v>0</v>
      </c>
      <c r="AY1018">
        <f>IF(AND(Table13[[#This Row],[Age]]&gt;=56,Table13[[#This Row],[Age]]&lt;=67),1,0)</f>
        <v>0</v>
      </c>
      <c r="AZ1018" t="s">
        <v>24</v>
      </c>
      <c r="BA1018">
        <f>IF(Table13[[#This Row],[Marital Status]]="Married",1,0)</f>
        <v>0</v>
      </c>
      <c r="BB1018">
        <f>IF(Table13[[#This Row],[Marital Status]]="Single",1,0)</f>
        <v>1</v>
      </c>
      <c r="BC1018" t="s">
        <v>28</v>
      </c>
      <c r="BD1018">
        <f>IF(Table13[[#This Row],[gender]]="Male",1,0)</f>
        <v>0</v>
      </c>
      <c r="BE1018">
        <f>IF(Table13[[#This Row],[gender]]="Female",1,0)</f>
        <v>1</v>
      </c>
      <c r="BF1018" t="s">
        <v>23</v>
      </c>
      <c r="BG1018">
        <f>IF(Table13[[#This Row],[Highest level of Education]]="Did not attend school",1,0)</f>
        <v>0</v>
      </c>
      <c r="BH1018">
        <f>IF(Table13[[#This Row],[Highest level of Education]]="K12 completed",1,0)</f>
        <v>0</v>
      </c>
      <c r="BI1018">
        <f>IF(Table13[[#This Row],[Highest level of Education]]="High School Completed",1,0)</f>
        <v>0</v>
      </c>
      <c r="BJ1018">
        <f>IF(Table13[[#This Row],[Highest level of Education]]="Technical Diploma/Partially completed College",1,0)</f>
        <v>1</v>
      </c>
      <c r="BK1018">
        <f>IF(Table13[[#This Row],[Highest level of Education]]="University/College Degree",1,0)</f>
        <v>0</v>
      </c>
      <c r="BL1018">
        <f>IF(Table13[[#This Row],[Highest level of Education]]="Post-graduate education",1,0)</f>
        <v>0</v>
      </c>
      <c r="BM1018">
        <v>0</v>
      </c>
      <c r="BN1018">
        <v>1</v>
      </c>
      <c r="BO1018">
        <v>2</v>
      </c>
      <c r="BP1018">
        <f>IF(Table13[[#This Row],[Monthly_Income 1_5500 2_8000 3_11000 4_15000 5_20000 6_27000 7_35000 8_5000 9_51000 98_0]]=1,1,0)</f>
        <v>0</v>
      </c>
      <c r="BQ1018">
        <f>IF(Table13[[#This Row],[Monthly_Income 1_5500 2_8000 3_11000 4_15000 5_20000 6_27000 7_35000 8_5000 9_51000 98_0]]=2,1,0)</f>
        <v>1</v>
      </c>
      <c r="BR1018">
        <f>IF(Table13[[#This Row],[Monthly_Income 1_5500 2_8000 3_11000 4_15000 5_20000 6_27000 7_35000 8_5000 9_51000 98_0]]=3,1,0)</f>
        <v>0</v>
      </c>
      <c r="BS1018">
        <f>IF(Table13[[#This Row],[Monthly_Income 1_5500 2_8000 3_11000 4_15000 5_20000 6_27000 7_35000 8_5000 9_51000 98_0]]=4,1,0)</f>
        <v>0</v>
      </c>
      <c r="BT1018">
        <f>IF(Table13[[#This Row],[Monthly_Income 1_5500 2_8000 3_11000 4_15000 5_20000 6_27000 7_35000 8_5000 9_51000 98_0]]=5,1,0)</f>
        <v>0</v>
      </c>
      <c r="BU1018">
        <f>IF(Table13[[#This Row],[Monthly_Income 1_5500 2_8000 3_11000 4_15000 5_20000 6_27000 7_35000 8_5000 9_51000 98_0]]=6,1,0)</f>
        <v>0</v>
      </c>
      <c r="BV1018">
        <f>IF(Table13[[#This Row],[Monthly_Income 1_5500 2_8000 3_11000 4_15000 5_20000 6_27000 7_35000 8_5000 9_51000 98_0]]=7,1,0)</f>
        <v>0</v>
      </c>
      <c r="BW1018">
        <f>IF(Table13[[#This Row],[Monthly_Income 1_5500 2_8000 3_11000 4_15000 5_20000 6_27000 7_35000 8_5000 9_51000 98_0]]=8,1,0)</f>
        <v>0</v>
      </c>
      <c r="BX1018">
        <f>IF(Table13[[#This Row],[Monthly_Income 1_5500 2_8000 3_11000 4_15000 5_20000 6_27000 7_35000 8_5000 9_51000 98_0]]=9,1,0)</f>
        <v>0</v>
      </c>
      <c r="BY1018">
        <f>IF(Table13[[#This Row],[Monthly_Income 1_5500 2_8000 3_11000 4_15000 5_20000 6_27000 7_35000 8_5000 9_51000 98_0]]=98,1,0)</f>
        <v>0</v>
      </c>
      <c r="BZ1018">
        <v>97</v>
      </c>
      <c r="CA1018">
        <f>IF(Table13[[#This Row],[Monthly_Household_Income]]=1,1,0)</f>
        <v>0</v>
      </c>
      <c r="CB1018">
        <f>IF(Table13[[#This Row],[Monthly_Household_Income]]=2,1,0)</f>
        <v>0</v>
      </c>
      <c r="CC1018">
        <f>IF(Table13[[#This Row],[Monthly_Household_Income]]=3,1,0)</f>
        <v>0</v>
      </c>
      <c r="CD1018">
        <f>IF(Table13[[#This Row],[Monthly_Household_Income]]=4,1,0)</f>
        <v>0</v>
      </c>
      <c r="CE1018">
        <f>IF(Table13[[#This Row],[Monthly_Household_Income]]=5,1,0)</f>
        <v>0</v>
      </c>
      <c r="CF1018">
        <f>IF(Table13[[#This Row],[Monthly_Household_Income]]=6,1,0)</f>
        <v>0</v>
      </c>
      <c r="CG1018">
        <f>IF(Table13[[#This Row],[Monthly_Household_Income]]=7,1,0)</f>
        <v>0</v>
      </c>
      <c r="CH1018">
        <f>IF(Table13[[#This Row],[Monthly_Household_Income]]=8,1,0)</f>
        <v>0</v>
      </c>
      <c r="CI1018">
        <f>IF(Table13[[#This Row],[Monthly_Household_Income]]=9,1,0)</f>
        <v>0</v>
      </c>
      <c r="CJ1018">
        <f>IF(Table13[[#This Row],[Monthly_Household_Income]]=98,1,0)</f>
        <v>0</v>
      </c>
    </row>
    <row r="1019" spans="1:88">
      <c r="A1019">
        <v>3725</v>
      </c>
      <c r="B1019" s="1">
        <v>43004</v>
      </c>
      <c r="C1019" t="s">
        <v>32</v>
      </c>
      <c r="D1019">
        <v>9</v>
      </c>
      <c r="E1019">
        <v>9</v>
      </c>
      <c r="F1019">
        <v>8</v>
      </c>
      <c r="G1019">
        <v>8</v>
      </c>
      <c r="H1019">
        <v>6</v>
      </c>
      <c r="I1019">
        <v>8</v>
      </c>
      <c r="J1019" t="s">
        <v>15</v>
      </c>
      <c r="K1019">
        <v>8</v>
      </c>
      <c r="L1019">
        <v>7</v>
      </c>
      <c r="M1019">
        <v>8</v>
      </c>
      <c r="N1019">
        <v>7</v>
      </c>
      <c r="O1019">
        <v>8</v>
      </c>
      <c r="P1019">
        <v>8</v>
      </c>
      <c r="Q1019">
        <v>7</v>
      </c>
      <c r="R1019">
        <v>6</v>
      </c>
      <c r="S1019">
        <v>7</v>
      </c>
      <c r="T1019">
        <v>6</v>
      </c>
      <c r="U1019">
        <v>7</v>
      </c>
      <c r="V1019">
        <v>6</v>
      </c>
      <c r="W1019">
        <v>8</v>
      </c>
      <c r="X1019">
        <v>8</v>
      </c>
      <c r="Y1019">
        <v>8</v>
      </c>
      <c r="Z1019">
        <v>9</v>
      </c>
      <c r="AA1019">
        <v>8</v>
      </c>
      <c r="AB1019">
        <v>8</v>
      </c>
      <c r="AC1019">
        <v>1</v>
      </c>
      <c r="AD1019">
        <f>IF(Table13[[#This Row],[payment]]=1,1,0)</f>
        <v>1</v>
      </c>
      <c r="AE1019">
        <f>IF(Table13[[#This Row],[payment]]=2,1,0)</f>
        <v>0</v>
      </c>
      <c r="AF1019">
        <f>IF(Table13[[#This Row],[payment]]=3,1,0)</f>
        <v>0</v>
      </c>
      <c r="AG1019">
        <v>1</v>
      </c>
      <c r="AH1019">
        <f>IF(Table13[[#This Row],[method_payment]]=1,1,0)</f>
        <v>1</v>
      </c>
      <c r="AI1019">
        <f>IF(Table13[[#This Row],[method_payment]]=2,1,0)</f>
        <v>0</v>
      </c>
      <c r="AJ1019">
        <f>IF(Table13[[#This Row],[method_payment]]=3,1,0)</f>
        <v>0</v>
      </c>
      <c r="AK1019">
        <f>IF(Table13[[#This Row],[method_payment]]=5,1,0)</f>
        <v>0</v>
      </c>
      <c r="AL1019">
        <f>IF(Table13[[#This Row],[method_payment]]=6,1,0)</f>
        <v>0</v>
      </c>
      <c r="AM1019" t="s">
        <v>16</v>
      </c>
      <c r="AN1019" t="s">
        <v>16</v>
      </c>
      <c r="AO1019">
        <v>1</v>
      </c>
      <c r="AP1019" s="2">
        <v>53.7</v>
      </c>
      <c r="AQ1019" s="3">
        <f>IF(AND(Table13[[#This Row],[Average_amount_spent_per_visit_last_3_months]]&gt;=1,Table13[[#This Row],[Average_amount_spent_per_visit_last_3_months]]&lt;=999),1,0)</f>
        <v>1</v>
      </c>
      <c r="AR1019" s="3">
        <f>IF(AND(Table13[[#This Row],[Average_amount_spent_per_visit_last_3_months]]&gt;=1000,Table13[[#This Row],[Average_amount_spent_per_visit_last_3_months]]&lt;=6700),1,0)</f>
        <v>0</v>
      </c>
      <c r="AS1019">
        <v>2</v>
      </c>
      <c r="AT1019">
        <v>34</v>
      </c>
      <c r="AU1019">
        <f>IF(AND(Table13[[#This Row],[Age]]&gt;=18,Table13[[#This Row],[Age]]&lt;=25),1,0)</f>
        <v>0</v>
      </c>
      <c r="AV1019">
        <f>IF(AND(Table13[[#This Row],[Age]]&gt;=26,Table13[[#This Row],[Age]]&lt;=35),1,0)</f>
        <v>1</v>
      </c>
      <c r="AW1019">
        <f>IF(AND(Table13[[#This Row],[Age]]&gt;=36,Table13[[#This Row],[Age]]&lt;=45),1,0)</f>
        <v>0</v>
      </c>
      <c r="AX1019">
        <f>IF(AND(Table13[[#This Row],[Age]]&gt;=46,Table13[[#This Row],[Age]]&lt;=55),1,0)</f>
        <v>0</v>
      </c>
      <c r="AY1019">
        <f>IF(AND(Table13[[#This Row],[Age]]&gt;=56,Table13[[#This Row],[Age]]&lt;=67),1,0)</f>
        <v>0</v>
      </c>
      <c r="AZ1019" t="s">
        <v>25</v>
      </c>
      <c r="BA1019">
        <f>IF(Table13[[#This Row],[Marital Status]]="Married",1,0)</f>
        <v>1</v>
      </c>
      <c r="BB1019">
        <f>IF(Table13[[#This Row],[Marital Status]]="Single",1,0)</f>
        <v>0</v>
      </c>
      <c r="BC1019" t="s">
        <v>27</v>
      </c>
      <c r="BD1019">
        <f>IF(Table13[[#This Row],[gender]]="Male",1,0)</f>
        <v>1</v>
      </c>
      <c r="BE1019">
        <f>IF(Table13[[#This Row],[gender]]="Female",1,0)</f>
        <v>0</v>
      </c>
      <c r="BF1019" t="s">
        <v>19</v>
      </c>
      <c r="BG1019">
        <f>IF(Table13[[#This Row],[Highest level of Education]]="Did not attend school",1,0)</f>
        <v>0</v>
      </c>
      <c r="BH1019">
        <f>IF(Table13[[#This Row],[Highest level of Education]]="K12 completed",1,0)</f>
        <v>0</v>
      </c>
      <c r="BI1019">
        <f>IF(Table13[[#This Row],[Highest level of Education]]="High School Completed",1,0)</f>
        <v>0</v>
      </c>
      <c r="BJ1019">
        <f>IF(Table13[[#This Row],[Highest level of Education]]="Technical Diploma/Partially completed College",1,0)</f>
        <v>0</v>
      </c>
      <c r="BK1019">
        <f>IF(Table13[[#This Row],[Highest level of Education]]="University/College Degree",1,0)</f>
        <v>1</v>
      </c>
      <c r="BL1019">
        <f>IF(Table13[[#This Row],[Highest level of Education]]="Post-graduate education",1,0)</f>
        <v>0</v>
      </c>
      <c r="BM1019">
        <v>2</v>
      </c>
      <c r="BN1019">
        <v>1</v>
      </c>
      <c r="BO1019">
        <v>5</v>
      </c>
      <c r="BP1019">
        <f>IF(Table13[[#This Row],[Monthly_Income 1_5500 2_8000 3_11000 4_15000 5_20000 6_27000 7_35000 8_5000 9_51000 98_0]]=1,1,0)</f>
        <v>0</v>
      </c>
      <c r="BQ1019">
        <f>IF(Table13[[#This Row],[Monthly_Income 1_5500 2_8000 3_11000 4_15000 5_20000 6_27000 7_35000 8_5000 9_51000 98_0]]=2,1,0)</f>
        <v>0</v>
      </c>
      <c r="BR1019">
        <f>IF(Table13[[#This Row],[Monthly_Income 1_5500 2_8000 3_11000 4_15000 5_20000 6_27000 7_35000 8_5000 9_51000 98_0]]=3,1,0)</f>
        <v>0</v>
      </c>
      <c r="BS1019">
        <f>IF(Table13[[#This Row],[Monthly_Income 1_5500 2_8000 3_11000 4_15000 5_20000 6_27000 7_35000 8_5000 9_51000 98_0]]=4,1,0)</f>
        <v>0</v>
      </c>
      <c r="BT1019">
        <f>IF(Table13[[#This Row],[Monthly_Income 1_5500 2_8000 3_11000 4_15000 5_20000 6_27000 7_35000 8_5000 9_51000 98_0]]=5,1,0)</f>
        <v>1</v>
      </c>
      <c r="BU1019">
        <f>IF(Table13[[#This Row],[Monthly_Income 1_5500 2_8000 3_11000 4_15000 5_20000 6_27000 7_35000 8_5000 9_51000 98_0]]=6,1,0)</f>
        <v>0</v>
      </c>
      <c r="BV1019">
        <f>IF(Table13[[#This Row],[Monthly_Income 1_5500 2_8000 3_11000 4_15000 5_20000 6_27000 7_35000 8_5000 9_51000 98_0]]=7,1,0)</f>
        <v>0</v>
      </c>
      <c r="BW1019">
        <f>IF(Table13[[#This Row],[Monthly_Income 1_5500 2_8000 3_11000 4_15000 5_20000 6_27000 7_35000 8_5000 9_51000 98_0]]=8,1,0)</f>
        <v>0</v>
      </c>
      <c r="BX1019">
        <f>IF(Table13[[#This Row],[Monthly_Income 1_5500 2_8000 3_11000 4_15000 5_20000 6_27000 7_35000 8_5000 9_51000 98_0]]=9,1,0)</f>
        <v>0</v>
      </c>
      <c r="BY1019">
        <f>IF(Table13[[#This Row],[Monthly_Income 1_5500 2_8000 3_11000 4_15000 5_20000 6_27000 7_35000 8_5000 9_51000 98_0]]=98,1,0)</f>
        <v>0</v>
      </c>
      <c r="BZ1019">
        <v>7</v>
      </c>
      <c r="CA1019">
        <f>IF(Table13[[#This Row],[Monthly_Household_Income]]=1,1,0)</f>
        <v>0</v>
      </c>
      <c r="CB1019">
        <f>IF(Table13[[#This Row],[Monthly_Household_Income]]=2,1,0)</f>
        <v>0</v>
      </c>
      <c r="CC1019">
        <f>IF(Table13[[#This Row],[Monthly_Household_Income]]=3,1,0)</f>
        <v>0</v>
      </c>
      <c r="CD1019">
        <f>IF(Table13[[#This Row],[Monthly_Household_Income]]=4,1,0)</f>
        <v>0</v>
      </c>
      <c r="CE1019">
        <f>IF(Table13[[#This Row],[Monthly_Household_Income]]=5,1,0)</f>
        <v>0</v>
      </c>
      <c r="CF1019">
        <f>IF(Table13[[#This Row],[Monthly_Household_Income]]=6,1,0)</f>
        <v>0</v>
      </c>
      <c r="CG1019">
        <f>IF(Table13[[#This Row],[Monthly_Household_Income]]=7,1,0)</f>
        <v>1</v>
      </c>
      <c r="CH1019">
        <f>IF(Table13[[#This Row],[Monthly_Household_Income]]=8,1,0)</f>
        <v>0</v>
      </c>
      <c r="CI1019">
        <f>IF(Table13[[#This Row],[Monthly_Household_Income]]=9,1,0)</f>
        <v>0</v>
      </c>
      <c r="CJ1019">
        <f>IF(Table13[[#This Row],[Monthly_Household_Income]]=98,1,0)</f>
        <v>0</v>
      </c>
    </row>
    <row r="1020" spans="1:88">
      <c r="A1020">
        <v>3726</v>
      </c>
      <c r="B1020" s="1">
        <v>43037</v>
      </c>
      <c r="C1020" t="s">
        <v>2</v>
      </c>
      <c r="D1020">
        <v>8</v>
      </c>
      <c r="E1020">
        <v>6</v>
      </c>
      <c r="F1020">
        <v>8</v>
      </c>
      <c r="G1020">
        <v>8</v>
      </c>
      <c r="H1020">
        <v>7</v>
      </c>
      <c r="I1020">
        <v>7</v>
      </c>
      <c r="J1020" t="s">
        <v>16</v>
      </c>
      <c r="K1020">
        <v>9</v>
      </c>
      <c r="L1020">
        <v>8</v>
      </c>
      <c r="M1020">
        <v>6</v>
      </c>
      <c r="N1020">
        <v>6</v>
      </c>
      <c r="O1020">
        <v>7</v>
      </c>
      <c r="P1020">
        <v>6</v>
      </c>
      <c r="Q1020">
        <v>6</v>
      </c>
      <c r="R1020">
        <v>6</v>
      </c>
      <c r="S1020">
        <v>7</v>
      </c>
      <c r="T1020">
        <v>6</v>
      </c>
      <c r="U1020">
        <v>8</v>
      </c>
      <c r="V1020">
        <v>7</v>
      </c>
      <c r="W1020">
        <v>8</v>
      </c>
      <c r="X1020">
        <v>6</v>
      </c>
      <c r="Y1020">
        <v>7</v>
      </c>
      <c r="Z1020">
        <v>7</v>
      </c>
      <c r="AA1020">
        <v>8</v>
      </c>
      <c r="AB1020">
        <v>8</v>
      </c>
      <c r="AC1020">
        <v>2</v>
      </c>
      <c r="AD1020">
        <f>IF(Table13[[#This Row],[payment]]=1,1,0)</f>
        <v>0</v>
      </c>
      <c r="AE1020">
        <f>IF(Table13[[#This Row],[payment]]=2,1,0)</f>
        <v>1</v>
      </c>
      <c r="AF1020">
        <f>IF(Table13[[#This Row],[payment]]=3,1,0)</f>
        <v>0</v>
      </c>
      <c r="AG1020">
        <v>1</v>
      </c>
      <c r="AH1020">
        <f>IF(Table13[[#This Row],[method_payment]]=1,1,0)</f>
        <v>1</v>
      </c>
      <c r="AI1020">
        <f>IF(Table13[[#This Row],[method_payment]]=2,1,0)</f>
        <v>0</v>
      </c>
      <c r="AJ1020">
        <f>IF(Table13[[#This Row],[method_payment]]=3,1,0)</f>
        <v>0</v>
      </c>
      <c r="AK1020">
        <f>IF(Table13[[#This Row],[method_payment]]=5,1,0)</f>
        <v>0</v>
      </c>
      <c r="AL1020">
        <f>IF(Table13[[#This Row],[method_payment]]=6,1,0)</f>
        <v>0</v>
      </c>
      <c r="AM1020" t="s">
        <v>16</v>
      </c>
      <c r="AN1020" t="s">
        <v>16</v>
      </c>
      <c r="AO1020">
        <v>3</v>
      </c>
      <c r="AP1020" s="2">
        <v>310.55</v>
      </c>
      <c r="AQ1020" s="3">
        <f>IF(AND(Table13[[#This Row],[Average_amount_spent_per_visit_last_3_months]]&gt;=1,Table13[[#This Row],[Average_amount_spent_per_visit_last_3_months]]&lt;=999),1,0)</f>
        <v>1</v>
      </c>
      <c r="AR1020" s="3">
        <f>IF(AND(Table13[[#This Row],[Average_amount_spent_per_visit_last_3_months]]&gt;=1000,Table13[[#This Row],[Average_amount_spent_per_visit_last_3_months]]&lt;=6700),1,0)</f>
        <v>0</v>
      </c>
      <c r="AS1020">
        <v>3</v>
      </c>
      <c r="AT1020">
        <v>39</v>
      </c>
      <c r="AU1020">
        <f>IF(AND(Table13[[#This Row],[Age]]&gt;=18,Table13[[#This Row],[Age]]&lt;=25),1,0)</f>
        <v>0</v>
      </c>
      <c r="AV1020">
        <f>IF(AND(Table13[[#This Row],[Age]]&gt;=26,Table13[[#This Row],[Age]]&lt;=35),1,0)</f>
        <v>0</v>
      </c>
      <c r="AW1020">
        <f>IF(AND(Table13[[#This Row],[Age]]&gt;=36,Table13[[#This Row],[Age]]&lt;=45),1,0)</f>
        <v>1</v>
      </c>
      <c r="AX1020">
        <f>IF(AND(Table13[[#This Row],[Age]]&gt;=46,Table13[[#This Row],[Age]]&lt;=55),1,0)</f>
        <v>0</v>
      </c>
      <c r="AY1020">
        <f>IF(AND(Table13[[#This Row],[Age]]&gt;=56,Table13[[#This Row],[Age]]&lt;=67),1,0)</f>
        <v>0</v>
      </c>
      <c r="AZ1020" t="s">
        <v>25</v>
      </c>
      <c r="BA1020">
        <f>IF(Table13[[#This Row],[Marital Status]]="Married",1,0)</f>
        <v>1</v>
      </c>
      <c r="BB1020">
        <f>IF(Table13[[#This Row],[Marital Status]]="Single",1,0)</f>
        <v>0</v>
      </c>
      <c r="BC1020" t="s">
        <v>28</v>
      </c>
      <c r="BD1020">
        <f>IF(Table13[[#This Row],[gender]]="Male",1,0)</f>
        <v>0</v>
      </c>
      <c r="BE1020">
        <f>IF(Table13[[#This Row],[gender]]="Female",1,0)</f>
        <v>1</v>
      </c>
      <c r="BF1020" t="s">
        <v>23</v>
      </c>
      <c r="BG1020">
        <f>IF(Table13[[#This Row],[Highest level of Education]]="Did not attend school",1,0)</f>
        <v>0</v>
      </c>
      <c r="BH1020">
        <f>IF(Table13[[#This Row],[Highest level of Education]]="K12 completed",1,0)</f>
        <v>0</v>
      </c>
      <c r="BI1020">
        <f>IF(Table13[[#This Row],[Highest level of Education]]="High School Completed",1,0)</f>
        <v>0</v>
      </c>
      <c r="BJ1020">
        <f>IF(Table13[[#This Row],[Highest level of Education]]="Technical Diploma/Partially completed College",1,0)</f>
        <v>1</v>
      </c>
      <c r="BK1020">
        <f>IF(Table13[[#This Row],[Highest level of Education]]="University/College Degree",1,0)</f>
        <v>0</v>
      </c>
      <c r="BL1020">
        <f>IF(Table13[[#This Row],[Highest level of Education]]="Post-graduate education",1,0)</f>
        <v>0</v>
      </c>
      <c r="BM1020">
        <v>1</v>
      </c>
      <c r="BN1020">
        <v>1</v>
      </c>
      <c r="BO1020">
        <v>2</v>
      </c>
      <c r="BP1020">
        <f>IF(Table13[[#This Row],[Monthly_Income 1_5500 2_8000 3_11000 4_15000 5_20000 6_27000 7_35000 8_5000 9_51000 98_0]]=1,1,0)</f>
        <v>0</v>
      </c>
      <c r="BQ1020">
        <f>IF(Table13[[#This Row],[Monthly_Income 1_5500 2_8000 3_11000 4_15000 5_20000 6_27000 7_35000 8_5000 9_51000 98_0]]=2,1,0)</f>
        <v>1</v>
      </c>
      <c r="BR1020">
        <f>IF(Table13[[#This Row],[Monthly_Income 1_5500 2_8000 3_11000 4_15000 5_20000 6_27000 7_35000 8_5000 9_51000 98_0]]=3,1,0)</f>
        <v>0</v>
      </c>
      <c r="BS1020">
        <f>IF(Table13[[#This Row],[Monthly_Income 1_5500 2_8000 3_11000 4_15000 5_20000 6_27000 7_35000 8_5000 9_51000 98_0]]=4,1,0)</f>
        <v>0</v>
      </c>
      <c r="BT1020">
        <f>IF(Table13[[#This Row],[Monthly_Income 1_5500 2_8000 3_11000 4_15000 5_20000 6_27000 7_35000 8_5000 9_51000 98_0]]=5,1,0)</f>
        <v>0</v>
      </c>
      <c r="BU1020">
        <f>IF(Table13[[#This Row],[Monthly_Income 1_5500 2_8000 3_11000 4_15000 5_20000 6_27000 7_35000 8_5000 9_51000 98_0]]=6,1,0)</f>
        <v>0</v>
      </c>
      <c r="BV1020">
        <f>IF(Table13[[#This Row],[Monthly_Income 1_5500 2_8000 3_11000 4_15000 5_20000 6_27000 7_35000 8_5000 9_51000 98_0]]=7,1,0)</f>
        <v>0</v>
      </c>
      <c r="BW1020">
        <f>IF(Table13[[#This Row],[Monthly_Income 1_5500 2_8000 3_11000 4_15000 5_20000 6_27000 7_35000 8_5000 9_51000 98_0]]=8,1,0)</f>
        <v>0</v>
      </c>
      <c r="BX1020">
        <f>IF(Table13[[#This Row],[Monthly_Income 1_5500 2_8000 3_11000 4_15000 5_20000 6_27000 7_35000 8_5000 9_51000 98_0]]=9,1,0)</f>
        <v>0</v>
      </c>
      <c r="BY1020">
        <f>IF(Table13[[#This Row],[Monthly_Income 1_5500 2_8000 3_11000 4_15000 5_20000 6_27000 7_35000 8_5000 9_51000 98_0]]=98,1,0)</f>
        <v>0</v>
      </c>
      <c r="BZ1020">
        <v>4</v>
      </c>
      <c r="CA1020">
        <f>IF(Table13[[#This Row],[Monthly_Household_Income]]=1,1,0)</f>
        <v>0</v>
      </c>
      <c r="CB1020">
        <f>IF(Table13[[#This Row],[Monthly_Household_Income]]=2,1,0)</f>
        <v>0</v>
      </c>
      <c r="CC1020">
        <f>IF(Table13[[#This Row],[Monthly_Household_Income]]=3,1,0)</f>
        <v>0</v>
      </c>
      <c r="CD1020">
        <f>IF(Table13[[#This Row],[Monthly_Household_Income]]=4,1,0)</f>
        <v>1</v>
      </c>
      <c r="CE1020">
        <f>IF(Table13[[#This Row],[Monthly_Household_Income]]=5,1,0)</f>
        <v>0</v>
      </c>
      <c r="CF1020">
        <f>IF(Table13[[#This Row],[Monthly_Household_Income]]=6,1,0)</f>
        <v>0</v>
      </c>
      <c r="CG1020">
        <f>IF(Table13[[#This Row],[Monthly_Household_Income]]=7,1,0)</f>
        <v>0</v>
      </c>
      <c r="CH1020">
        <f>IF(Table13[[#This Row],[Monthly_Household_Income]]=8,1,0)</f>
        <v>0</v>
      </c>
      <c r="CI1020">
        <f>IF(Table13[[#This Row],[Monthly_Household_Income]]=9,1,0)</f>
        <v>0</v>
      </c>
      <c r="CJ1020">
        <f>IF(Table13[[#This Row],[Monthly_Household_Income]]=98,1,0)</f>
        <v>0</v>
      </c>
    </row>
    <row r="1021" spans="1:88">
      <c r="A1021">
        <v>3727</v>
      </c>
      <c r="B1021" s="1">
        <v>43026</v>
      </c>
      <c r="C1021" t="s">
        <v>33</v>
      </c>
      <c r="D1021">
        <v>9</v>
      </c>
      <c r="E1021">
        <v>7</v>
      </c>
      <c r="F1021">
        <v>9</v>
      </c>
      <c r="G1021">
        <v>8</v>
      </c>
      <c r="H1021">
        <v>6</v>
      </c>
      <c r="I1021">
        <v>6</v>
      </c>
      <c r="J1021" t="s">
        <v>15</v>
      </c>
      <c r="K1021">
        <v>9</v>
      </c>
      <c r="L1021">
        <v>9</v>
      </c>
      <c r="M1021">
        <v>7</v>
      </c>
      <c r="N1021">
        <v>8</v>
      </c>
      <c r="O1021">
        <v>8</v>
      </c>
      <c r="P1021">
        <v>9</v>
      </c>
      <c r="Q1021">
        <v>6</v>
      </c>
      <c r="R1021">
        <v>7</v>
      </c>
      <c r="S1021">
        <v>8</v>
      </c>
      <c r="T1021">
        <v>7</v>
      </c>
      <c r="U1021">
        <v>8</v>
      </c>
      <c r="V1021">
        <v>7</v>
      </c>
      <c r="W1021">
        <v>6</v>
      </c>
      <c r="X1021">
        <v>7</v>
      </c>
      <c r="Y1021">
        <v>8</v>
      </c>
      <c r="Z1021">
        <v>7</v>
      </c>
      <c r="AA1021">
        <v>7</v>
      </c>
      <c r="AB1021">
        <v>7</v>
      </c>
      <c r="AC1021">
        <v>2</v>
      </c>
      <c r="AD1021">
        <f>IF(Table13[[#This Row],[payment]]=1,1,0)</f>
        <v>0</v>
      </c>
      <c r="AE1021">
        <f>IF(Table13[[#This Row],[payment]]=2,1,0)</f>
        <v>1</v>
      </c>
      <c r="AF1021">
        <f>IF(Table13[[#This Row],[payment]]=3,1,0)</f>
        <v>0</v>
      </c>
      <c r="AG1021">
        <v>1</v>
      </c>
      <c r="AH1021">
        <f>IF(Table13[[#This Row],[method_payment]]=1,1,0)</f>
        <v>1</v>
      </c>
      <c r="AI1021">
        <f>IF(Table13[[#This Row],[method_payment]]=2,1,0)</f>
        <v>0</v>
      </c>
      <c r="AJ1021">
        <f>IF(Table13[[#This Row],[method_payment]]=3,1,0)</f>
        <v>0</v>
      </c>
      <c r="AK1021">
        <f>IF(Table13[[#This Row],[method_payment]]=5,1,0)</f>
        <v>0</v>
      </c>
      <c r="AL1021">
        <f>IF(Table13[[#This Row],[method_payment]]=6,1,0)</f>
        <v>0</v>
      </c>
      <c r="AM1021" t="s">
        <v>16</v>
      </c>
      <c r="AN1021" t="s">
        <v>16</v>
      </c>
      <c r="AO1021">
        <v>6</v>
      </c>
      <c r="AP1021" s="2">
        <v>194.28</v>
      </c>
      <c r="AQ1021" s="3">
        <f>IF(AND(Table13[[#This Row],[Average_amount_spent_per_visit_last_3_months]]&gt;=1,Table13[[#This Row],[Average_amount_spent_per_visit_last_3_months]]&lt;=999),1,0)</f>
        <v>1</v>
      </c>
      <c r="AR1021" s="3">
        <f>IF(AND(Table13[[#This Row],[Average_amount_spent_per_visit_last_3_months]]&gt;=1000,Table13[[#This Row],[Average_amount_spent_per_visit_last_3_months]]&lt;=6700),1,0)</f>
        <v>0</v>
      </c>
      <c r="AS1021">
        <v>2</v>
      </c>
      <c r="AT1021">
        <v>33</v>
      </c>
      <c r="AU1021">
        <f>IF(AND(Table13[[#This Row],[Age]]&gt;=18,Table13[[#This Row],[Age]]&lt;=25),1,0)</f>
        <v>0</v>
      </c>
      <c r="AV1021">
        <f>IF(AND(Table13[[#This Row],[Age]]&gt;=26,Table13[[#This Row],[Age]]&lt;=35),1,0)</f>
        <v>1</v>
      </c>
      <c r="AW1021">
        <f>IF(AND(Table13[[#This Row],[Age]]&gt;=36,Table13[[#This Row],[Age]]&lt;=45),1,0)</f>
        <v>0</v>
      </c>
      <c r="AX1021">
        <f>IF(AND(Table13[[#This Row],[Age]]&gt;=46,Table13[[#This Row],[Age]]&lt;=55),1,0)</f>
        <v>0</v>
      </c>
      <c r="AY1021">
        <f>IF(AND(Table13[[#This Row],[Age]]&gt;=56,Table13[[#This Row],[Age]]&lt;=67),1,0)</f>
        <v>0</v>
      </c>
      <c r="AZ1021" t="s">
        <v>25</v>
      </c>
      <c r="BA1021">
        <f>IF(Table13[[#This Row],[Marital Status]]="Married",1,0)</f>
        <v>1</v>
      </c>
      <c r="BB1021">
        <f>IF(Table13[[#This Row],[Marital Status]]="Single",1,0)</f>
        <v>0</v>
      </c>
      <c r="BC1021" t="s">
        <v>28</v>
      </c>
      <c r="BD1021">
        <f>IF(Table13[[#This Row],[gender]]="Male",1,0)</f>
        <v>0</v>
      </c>
      <c r="BE1021">
        <f>IF(Table13[[#This Row],[gender]]="Female",1,0)</f>
        <v>1</v>
      </c>
      <c r="BF1021" t="s">
        <v>23</v>
      </c>
      <c r="BG1021">
        <f>IF(Table13[[#This Row],[Highest level of Education]]="Did not attend school",1,0)</f>
        <v>0</v>
      </c>
      <c r="BH1021">
        <f>IF(Table13[[#This Row],[Highest level of Education]]="K12 completed",1,0)</f>
        <v>0</v>
      </c>
      <c r="BI1021">
        <f>IF(Table13[[#This Row],[Highest level of Education]]="High School Completed",1,0)</f>
        <v>0</v>
      </c>
      <c r="BJ1021">
        <f>IF(Table13[[#This Row],[Highest level of Education]]="Technical Diploma/Partially completed College",1,0)</f>
        <v>1</v>
      </c>
      <c r="BK1021">
        <f>IF(Table13[[#This Row],[Highest level of Education]]="University/College Degree",1,0)</f>
        <v>0</v>
      </c>
      <c r="BL1021">
        <f>IF(Table13[[#This Row],[Highest level of Education]]="Post-graduate education",1,0)</f>
        <v>0</v>
      </c>
      <c r="BM1021">
        <v>1</v>
      </c>
      <c r="BN1021">
        <v>1</v>
      </c>
      <c r="BO1021">
        <v>2</v>
      </c>
      <c r="BP1021">
        <f>IF(Table13[[#This Row],[Monthly_Income 1_5500 2_8000 3_11000 4_15000 5_20000 6_27000 7_35000 8_5000 9_51000 98_0]]=1,1,0)</f>
        <v>0</v>
      </c>
      <c r="BQ1021">
        <f>IF(Table13[[#This Row],[Monthly_Income 1_5500 2_8000 3_11000 4_15000 5_20000 6_27000 7_35000 8_5000 9_51000 98_0]]=2,1,0)</f>
        <v>1</v>
      </c>
      <c r="BR1021">
        <f>IF(Table13[[#This Row],[Monthly_Income 1_5500 2_8000 3_11000 4_15000 5_20000 6_27000 7_35000 8_5000 9_51000 98_0]]=3,1,0)</f>
        <v>0</v>
      </c>
      <c r="BS1021">
        <f>IF(Table13[[#This Row],[Monthly_Income 1_5500 2_8000 3_11000 4_15000 5_20000 6_27000 7_35000 8_5000 9_51000 98_0]]=4,1,0)</f>
        <v>0</v>
      </c>
      <c r="BT1021">
        <f>IF(Table13[[#This Row],[Monthly_Income 1_5500 2_8000 3_11000 4_15000 5_20000 6_27000 7_35000 8_5000 9_51000 98_0]]=5,1,0)</f>
        <v>0</v>
      </c>
      <c r="BU1021">
        <f>IF(Table13[[#This Row],[Monthly_Income 1_5500 2_8000 3_11000 4_15000 5_20000 6_27000 7_35000 8_5000 9_51000 98_0]]=6,1,0)</f>
        <v>0</v>
      </c>
      <c r="BV1021">
        <f>IF(Table13[[#This Row],[Monthly_Income 1_5500 2_8000 3_11000 4_15000 5_20000 6_27000 7_35000 8_5000 9_51000 98_0]]=7,1,0)</f>
        <v>0</v>
      </c>
      <c r="BW1021">
        <f>IF(Table13[[#This Row],[Monthly_Income 1_5500 2_8000 3_11000 4_15000 5_20000 6_27000 7_35000 8_5000 9_51000 98_0]]=8,1,0)</f>
        <v>0</v>
      </c>
      <c r="BX1021">
        <f>IF(Table13[[#This Row],[Monthly_Income 1_5500 2_8000 3_11000 4_15000 5_20000 6_27000 7_35000 8_5000 9_51000 98_0]]=9,1,0)</f>
        <v>0</v>
      </c>
      <c r="BY1021">
        <f>IF(Table13[[#This Row],[Monthly_Income 1_5500 2_8000 3_11000 4_15000 5_20000 6_27000 7_35000 8_5000 9_51000 98_0]]=98,1,0)</f>
        <v>0</v>
      </c>
      <c r="BZ1021">
        <v>4</v>
      </c>
      <c r="CA1021">
        <f>IF(Table13[[#This Row],[Monthly_Household_Income]]=1,1,0)</f>
        <v>0</v>
      </c>
      <c r="CB1021">
        <f>IF(Table13[[#This Row],[Monthly_Household_Income]]=2,1,0)</f>
        <v>0</v>
      </c>
      <c r="CC1021">
        <f>IF(Table13[[#This Row],[Monthly_Household_Income]]=3,1,0)</f>
        <v>0</v>
      </c>
      <c r="CD1021">
        <f>IF(Table13[[#This Row],[Monthly_Household_Income]]=4,1,0)</f>
        <v>1</v>
      </c>
      <c r="CE1021">
        <f>IF(Table13[[#This Row],[Monthly_Household_Income]]=5,1,0)</f>
        <v>0</v>
      </c>
      <c r="CF1021">
        <f>IF(Table13[[#This Row],[Monthly_Household_Income]]=6,1,0)</f>
        <v>0</v>
      </c>
      <c r="CG1021">
        <f>IF(Table13[[#This Row],[Monthly_Household_Income]]=7,1,0)</f>
        <v>0</v>
      </c>
      <c r="CH1021">
        <f>IF(Table13[[#This Row],[Monthly_Household_Income]]=8,1,0)</f>
        <v>0</v>
      </c>
      <c r="CI1021">
        <f>IF(Table13[[#This Row],[Monthly_Household_Income]]=9,1,0)</f>
        <v>0</v>
      </c>
      <c r="CJ1021">
        <f>IF(Table13[[#This Row],[Monthly_Household_Income]]=98,1,0)</f>
        <v>0</v>
      </c>
    </row>
    <row r="1022" spans="1:88">
      <c r="A1022">
        <v>3732</v>
      </c>
      <c r="B1022" s="1">
        <v>43021</v>
      </c>
      <c r="C1022" t="s">
        <v>35</v>
      </c>
      <c r="D1022">
        <v>6</v>
      </c>
      <c r="E1022">
        <v>7</v>
      </c>
      <c r="F1022">
        <v>6</v>
      </c>
      <c r="G1022">
        <v>6</v>
      </c>
      <c r="H1022">
        <v>6</v>
      </c>
      <c r="I1022">
        <v>8</v>
      </c>
      <c r="J1022" t="s">
        <v>15</v>
      </c>
      <c r="K1022">
        <v>8</v>
      </c>
      <c r="L1022">
        <v>6</v>
      </c>
      <c r="M1022">
        <v>7</v>
      </c>
      <c r="N1022">
        <v>7</v>
      </c>
      <c r="O1022">
        <v>6</v>
      </c>
      <c r="P1022">
        <v>7</v>
      </c>
      <c r="Q1022">
        <v>7</v>
      </c>
      <c r="R1022">
        <v>8</v>
      </c>
      <c r="S1022">
        <v>8</v>
      </c>
      <c r="T1022">
        <v>6</v>
      </c>
      <c r="U1022">
        <v>8</v>
      </c>
      <c r="V1022">
        <v>6</v>
      </c>
      <c r="W1022">
        <v>7</v>
      </c>
      <c r="X1022">
        <v>7</v>
      </c>
      <c r="Y1022">
        <v>8</v>
      </c>
      <c r="Z1022">
        <v>8</v>
      </c>
      <c r="AA1022">
        <v>6</v>
      </c>
      <c r="AB1022">
        <v>7</v>
      </c>
      <c r="AC1022">
        <v>1</v>
      </c>
      <c r="AD1022">
        <f>IF(Table13[[#This Row],[payment]]=1,1,0)</f>
        <v>1</v>
      </c>
      <c r="AE1022">
        <f>IF(Table13[[#This Row],[payment]]=2,1,0)</f>
        <v>0</v>
      </c>
      <c r="AF1022">
        <f>IF(Table13[[#This Row],[payment]]=3,1,0)</f>
        <v>0</v>
      </c>
      <c r="AG1022">
        <v>2</v>
      </c>
      <c r="AH1022">
        <f>IF(Table13[[#This Row],[method_payment]]=1,1,0)</f>
        <v>0</v>
      </c>
      <c r="AI1022">
        <f>IF(Table13[[#This Row],[method_payment]]=2,1,0)</f>
        <v>1</v>
      </c>
      <c r="AJ1022">
        <f>IF(Table13[[#This Row],[method_payment]]=3,1,0)</f>
        <v>0</v>
      </c>
      <c r="AK1022">
        <f>IF(Table13[[#This Row],[method_payment]]=5,1,0)</f>
        <v>0</v>
      </c>
      <c r="AL1022">
        <f>IF(Table13[[#This Row],[method_payment]]=6,1,0)</f>
        <v>0</v>
      </c>
      <c r="AM1022" t="s">
        <v>16</v>
      </c>
      <c r="AN1022" t="s">
        <v>16</v>
      </c>
      <c r="AO1022">
        <v>1</v>
      </c>
      <c r="AP1022" s="2">
        <v>751.75</v>
      </c>
      <c r="AQ1022" s="3">
        <f>IF(AND(Table13[[#This Row],[Average_amount_spent_per_visit_last_3_months]]&gt;=1,Table13[[#This Row],[Average_amount_spent_per_visit_last_3_months]]&lt;=999),1,0)</f>
        <v>1</v>
      </c>
      <c r="AR1022" s="3">
        <f>IF(AND(Table13[[#This Row],[Average_amount_spent_per_visit_last_3_months]]&gt;=1000,Table13[[#This Row],[Average_amount_spent_per_visit_last_3_months]]&lt;=6700),1,0)</f>
        <v>0</v>
      </c>
      <c r="AS1022">
        <v>1</v>
      </c>
      <c r="AT1022">
        <v>35</v>
      </c>
      <c r="AU1022">
        <f>IF(AND(Table13[[#This Row],[Age]]&gt;=18,Table13[[#This Row],[Age]]&lt;=25),1,0)</f>
        <v>0</v>
      </c>
      <c r="AV1022">
        <f>IF(AND(Table13[[#This Row],[Age]]&gt;=26,Table13[[#This Row],[Age]]&lt;=35),1,0)</f>
        <v>1</v>
      </c>
      <c r="AW1022">
        <f>IF(AND(Table13[[#This Row],[Age]]&gt;=36,Table13[[#This Row],[Age]]&lt;=45),1,0)</f>
        <v>0</v>
      </c>
      <c r="AX1022">
        <f>IF(AND(Table13[[#This Row],[Age]]&gt;=46,Table13[[#This Row],[Age]]&lt;=55),1,0)</f>
        <v>0</v>
      </c>
      <c r="AY1022">
        <f>IF(AND(Table13[[#This Row],[Age]]&gt;=56,Table13[[#This Row],[Age]]&lt;=67),1,0)</f>
        <v>0</v>
      </c>
      <c r="AZ1022" t="s">
        <v>25</v>
      </c>
      <c r="BA1022">
        <f>IF(Table13[[#This Row],[Marital Status]]="Married",1,0)</f>
        <v>1</v>
      </c>
      <c r="BB1022">
        <f>IF(Table13[[#This Row],[Marital Status]]="Single",1,0)</f>
        <v>0</v>
      </c>
      <c r="BC1022" t="s">
        <v>27</v>
      </c>
      <c r="BD1022">
        <f>IF(Table13[[#This Row],[gender]]="Male",1,0)</f>
        <v>1</v>
      </c>
      <c r="BE1022">
        <f>IF(Table13[[#This Row],[gender]]="Female",1,0)</f>
        <v>0</v>
      </c>
      <c r="BF1022" t="s">
        <v>23</v>
      </c>
      <c r="BG1022">
        <f>IF(Table13[[#This Row],[Highest level of Education]]="Did not attend school",1,0)</f>
        <v>0</v>
      </c>
      <c r="BH1022">
        <f>IF(Table13[[#This Row],[Highest level of Education]]="K12 completed",1,0)</f>
        <v>0</v>
      </c>
      <c r="BI1022">
        <f>IF(Table13[[#This Row],[Highest level of Education]]="High School Completed",1,0)</f>
        <v>0</v>
      </c>
      <c r="BJ1022">
        <f>IF(Table13[[#This Row],[Highest level of Education]]="Technical Diploma/Partially completed College",1,0)</f>
        <v>1</v>
      </c>
      <c r="BK1022">
        <f>IF(Table13[[#This Row],[Highest level of Education]]="University/College Degree",1,0)</f>
        <v>0</v>
      </c>
      <c r="BL1022">
        <f>IF(Table13[[#This Row],[Highest level of Education]]="Post-graduate education",1,0)</f>
        <v>0</v>
      </c>
      <c r="BM1022">
        <v>1</v>
      </c>
      <c r="BN1022">
        <v>1</v>
      </c>
      <c r="BO1022">
        <v>2</v>
      </c>
      <c r="BP1022">
        <f>IF(Table13[[#This Row],[Monthly_Income 1_5500 2_8000 3_11000 4_15000 5_20000 6_27000 7_35000 8_5000 9_51000 98_0]]=1,1,0)</f>
        <v>0</v>
      </c>
      <c r="BQ1022">
        <f>IF(Table13[[#This Row],[Monthly_Income 1_5500 2_8000 3_11000 4_15000 5_20000 6_27000 7_35000 8_5000 9_51000 98_0]]=2,1,0)</f>
        <v>1</v>
      </c>
      <c r="BR1022">
        <f>IF(Table13[[#This Row],[Monthly_Income 1_5500 2_8000 3_11000 4_15000 5_20000 6_27000 7_35000 8_5000 9_51000 98_0]]=3,1,0)</f>
        <v>0</v>
      </c>
      <c r="BS1022">
        <f>IF(Table13[[#This Row],[Monthly_Income 1_5500 2_8000 3_11000 4_15000 5_20000 6_27000 7_35000 8_5000 9_51000 98_0]]=4,1,0)</f>
        <v>0</v>
      </c>
      <c r="BT1022">
        <f>IF(Table13[[#This Row],[Monthly_Income 1_5500 2_8000 3_11000 4_15000 5_20000 6_27000 7_35000 8_5000 9_51000 98_0]]=5,1,0)</f>
        <v>0</v>
      </c>
      <c r="BU1022">
        <f>IF(Table13[[#This Row],[Monthly_Income 1_5500 2_8000 3_11000 4_15000 5_20000 6_27000 7_35000 8_5000 9_51000 98_0]]=6,1,0)</f>
        <v>0</v>
      </c>
      <c r="BV1022">
        <f>IF(Table13[[#This Row],[Monthly_Income 1_5500 2_8000 3_11000 4_15000 5_20000 6_27000 7_35000 8_5000 9_51000 98_0]]=7,1,0)</f>
        <v>0</v>
      </c>
      <c r="BW1022">
        <f>IF(Table13[[#This Row],[Monthly_Income 1_5500 2_8000 3_11000 4_15000 5_20000 6_27000 7_35000 8_5000 9_51000 98_0]]=8,1,0)</f>
        <v>0</v>
      </c>
      <c r="BX1022">
        <f>IF(Table13[[#This Row],[Monthly_Income 1_5500 2_8000 3_11000 4_15000 5_20000 6_27000 7_35000 8_5000 9_51000 98_0]]=9,1,0)</f>
        <v>0</v>
      </c>
      <c r="BY1022">
        <f>IF(Table13[[#This Row],[Monthly_Income 1_5500 2_8000 3_11000 4_15000 5_20000 6_27000 7_35000 8_5000 9_51000 98_0]]=98,1,0)</f>
        <v>0</v>
      </c>
      <c r="BZ1022">
        <v>5</v>
      </c>
      <c r="CA1022">
        <f>IF(Table13[[#This Row],[Monthly_Household_Income]]=1,1,0)</f>
        <v>0</v>
      </c>
      <c r="CB1022">
        <f>IF(Table13[[#This Row],[Monthly_Household_Income]]=2,1,0)</f>
        <v>0</v>
      </c>
      <c r="CC1022">
        <f>IF(Table13[[#This Row],[Monthly_Household_Income]]=3,1,0)</f>
        <v>0</v>
      </c>
      <c r="CD1022">
        <f>IF(Table13[[#This Row],[Monthly_Household_Income]]=4,1,0)</f>
        <v>0</v>
      </c>
      <c r="CE1022">
        <f>IF(Table13[[#This Row],[Monthly_Household_Income]]=5,1,0)</f>
        <v>1</v>
      </c>
      <c r="CF1022">
        <f>IF(Table13[[#This Row],[Monthly_Household_Income]]=6,1,0)</f>
        <v>0</v>
      </c>
      <c r="CG1022">
        <f>IF(Table13[[#This Row],[Monthly_Household_Income]]=7,1,0)</f>
        <v>0</v>
      </c>
      <c r="CH1022">
        <f>IF(Table13[[#This Row],[Monthly_Household_Income]]=8,1,0)</f>
        <v>0</v>
      </c>
      <c r="CI1022">
        <f>IF(Table13[[#This Row],[Monthly_Household_Income]]=9,1,0)</f>
        <v>0</v>
      </c>
      <c r="CJ1022">
        <f>IF(Table13[[#This Row],[Monthly_Household_Income]]=98,1,0)</f>
        <v>0</v>
      </c>
    </row>
    <row r="1023" spans="1:88">
      <c r="A1023">
        <v>3746</v>
      </c>
      <c r="B1023" s="1">
        <v>43160</v>
      </c>
      <c r="C1023" t="s">
        <v>33</v>
      </c>
      <c r="D1023">
        <v>6</v>
      </c>
      <c r="E1023">
        <v>7</v>
      </c>
      <c r="F1023">
        <v>7</v>
      </c>
      <c r="G1023">
        <v>7</v>
      </c>
      <c r="H1023">
        <v>6</v>
      </c>
      <c r="I1023">
        <v>6</v>
      </c>
      <c r="J1023" t="s">
        <v>15</v>
      </c>
      <c r="K1023">
        <v>7</v>
      </c>
      <c r="L1023">
        <v>6</v>
      </c>
      <c r="M1023">
        <v>6</v>
      </c>
      <c r="N1023">
        <v>7</v>
      </c>
      <c r="O1023">
        <v>7</v>
      </c>
      <c r="P1023">
        <v>6</v>
      </c>
      <c r="Q1023">
        <v>7</v>
      </c>
      <c r="R1023">
        <v>6</v>
      </c>
      <c r="S1023">
        <v>7</v>
      </c>
      <c r="T1023">
        <v>7</v>
      </c>
      <c r="U1023">
        <v>6</v>
      </c>
      <c r="V1023">
        <v>7</v>
      </c>
      <c r="W1023">
        <v>6</v>
      </c>
      <c r="X1023">
        <v>0</v>
      </c>
      <c r="Y1023">
        <v>6</v>
      </c>
      <c r="Z1023">
        <v>7</v>
      </c>
      <c r="AA1023">
        <v>7</v>
      </c>
      <c r="AB1023">
        <v>6</v>
      </c>
      <c r="AC1023">
        <v>2</v>
      </c>
      <c r="AD1023">
        <f>IF(Table13[[#This Row],[payment]]=1,1,0)</f>
        <v>0</v>
      </c>
      <c r="AE1023">
        <f>IF(Table13[[#This Row],[payment]]=2,1,0)</f>
        <v>1</v>
      </c>
      <c r="AF1023">
        <f>IF(Table13[[#This Row],[payment]]=3,1,0)</f>
        <v>0</v>
      </c>
      <c r="AG1023">
        <v>6</v>
      </c>
      <c r="AH1023">
        <f>IF(Table13[[#This Row],[method_payment]]=1,1,0)</f>
        <v>0</v>
      </c>
      <c r="AI1023">
        <f>IF(Table13[[#This Row],[method_payment]]=2,1,0)</f>
        <v>0</v>
      </c>
      <c r="AJ1023">
        <f>IF(Table13[[#This Row],[method_payment]]=3,1,0)</f>
        <v>0</v>
      </c>
      <c r="AK1023">
        <f>IF(Table13[[#This Row],[method_payment]]=5,1,0)</f>
        <v>0</v>
      </c>
      <c r="AL1023">
        <f>IF(Table13[[#This Row],[method_payment]]=6,1,0)</f>
        <v>1</v>
      </c>
      <c r="AM1023" t="s">
        <v>15</v>
      </c>
      <c r="AN1023" t="s">
        <v>16</v>
      </c>
      <c r="AO1023">
        <v>3</v>
      </c>
      <c r="AP1023" s="2">
        <v>138.13</v>
      </c>
      <c r="AQ1023" s="3">
        <f>IF(AND(Table13[[#This Row],[Average_amount_spent_per_visit_last_3_months]]&gt;=1,Table13[[#This Row],[Average_amount_spent_per_visit_last_3_months]]&lt;=999),1,0)</f>
        <v>1</v>
      </c>
      <c r="AR1023" s="3">
        <f>IF(AND(Table13[[#This Row],[Average_amount_spent_per_visit_last_3_months]]&gt;=1000,Table13[[#This Row],[Average_amount_spent_per_visit_last_3_months]]&lt;=6700),1,0)</f>
        <v>0</v>
      </c>
      <c r="AS1023">
        <v>3</v>
      </c>
      <c r="AT1023">
        <v>43</v>
      </c>
      <c r="AU1023">
        <f>IF(AND(Table13[[#This Row],[Age]]&gt;=18,Table13[[#This Row],[Age]]&lt;=25),1,0)</f>
        <v>0</v>
      </c>
      <c r="AV1023">
        <f>IF(AND(Table13[[#This Row],[Age]]&gt;=26,Table13[[#This Row],[Age]]&lt;=35),1,0)</f>
        <v>0</v>
      </c>
      <c r="AW1023">
        <f>IF(AND(Table13[[#This Row],[Age]]&gt;=36,Table13[[#This Row],[Age]]&lt;=45),1,0)</f>
        <v>1</v>
      </c>
      <c r="AX1023">
        <f>IF(AND(Table13[[#This Row],[Age]]&gt;=46,Table13[[#This Row],[Age]]&lt;=55),1,0)</f>
        <v>0</v>
      </c>
      <c r="AY1023">
        <f>IF(AND(Table13[[#This Row],[Age]]&gt;=56,Table13[[#This Row],[Age]]&lt;=67),1,0)</f>
        <v>0</v>
      </c>
      <c r="AZ1023" t="s">
        <v>25</v>
      </c>
      <c r="BA1023">
        <f>IF(Table13[[#This Row],[Marital Status]]="Married",1,0)</f>
        <v>1</v>
      </c>
      <c r="BB1023">
        <f>IF(Table13[[#This Row],[Marital Status]]="Single",1,0)</f>
        <v>0</v>
      </c>
      <c r="BC1023" t="s">
        <v>28</v>
      </c>
      <c r="BD1023">
        <f>IF(Table13[[#This Row],[gender]]="Male",1,0)</f>
        <v>0</v>
      </c>
      <c r="BE1023">
        <f>IF(Table13[[#This Row],[gender]]="Female",1,0)</f>
        <v>1</v>
      </c>
      <c r="BF1023" t="s">
        <v>19</v>
      </c>
      <c r="BG1023">
        <f>IF(Table13[[#This Row],[Highest level of Education]]="Did not attend school",1,0)</f>
        <v>0</v>
      </c>
      <c r="BH1023">
        <f>IF(Table13[[#This Row],[Highest level of Education]]="K12 completed",1,0)</f>
        <v>0</v>
      </c>
      <c r="BI1023">
        <f>IF(Table13[[#This Row],[Highest level of Education]]="High School Completed",1,0)</f>
        <v>0</v>
      </c>
      <c r="BJ1023">
        <f>IF(Table13[[#This Row],[Highest level of Education]]="Technical Diploma/Partially completed College",1,0)</f>
        <v>0</v>
      </c>
      <c r="BK1023">
        <f>IF(Table13[[#This Row],[Highest level of Education]]="University/College Degree",1,0)</f>
        <v>1</v>
      </c>
      <c r="BL1023">
        <f>IF(Table13[[#This Row],[Highest level of Education]]="Post-graduate education",1,0)</f>
        <v>0</v>
      </c>
      <c r="BM1023">
        <v>4</v>
      </c>
      <c r="BN1023">
        <v>3</v>
      </c>
      <c r="BO1023" t="s">
        <v>1</v>
      </c>
      <c r="BP1023">
        <f>IF(Table13[[#This Row],[Monthly_Income 1_5500 2_8000 3_11000 4_15000 5_20000 6_27000 7_35000 8_5000 9_51000 98_0]]=1,1,0)</f>
        <v>0</v>
      </c>
      <c r="BQ1023">
        <f>IF(Table13[[#This Row],[Monthly_Income 1_5500 2_8000 3_11000 4_15000 5_20000 6_27000 7_35000 8_5000 9_51000 98_0]]=2,1,0)</f>
        <v>0</v>
      </c>
      <c r="BR1023">
        <f>IF(Table13[[#This Row],[Monthly_Income 1_5500 2_8000 3_11000 4_15000 5_20000 6_27000 7_35000 8_5000 9_51000 98_0]]=3,1,0)</f>
        <v>0</v>
      </c>
      <c r="BS1023">
        <f>IF(Table13[[#This Row],[Monthly_Income 1_5500 2_8000 3_11000 4_15000 5_20000 6_27000 7_35000 8_5000 9_51000 98_0]]=4,1,0)</f>
        <v>0</v>
      </c>
      <c r="BT1023">
        <f>IF(Table13[[#This Row],[Monthly_Income 1_5500 2_8000 3_11000 4_15000 5_20000 6_27000 7_35000 8_5000 9_51000 98_0]]=5,1,0)</f>
        <v>0</v>
      </c>
      <c r="BU1023">
        <f>IF(Table13[[#This Row],[Monthly_Income 1_5500 2_8000 3_11000 4_15000 5_20000 6_27000 7_35000 8_5000 9_51000 98_0]]=6,1,0)</f>
        <v>0</v>
      </c>
      <c r="BV1023">
        <f>IF(Table13[[#This Row],[Monthly_Income 1_5500 2_8000 3_11000 4_15000 5_20000 6_27000 7_35000 8_5000 9_51000 98_0]]=7,1,0)</f>
        <v>0</v>
      </c>
      <c r="BW1023">
        <f>IF(Table13[[#This Row],[Monthly_Income 1_5500 2_8000 3_11000 4_15000 5_20000 6_27000 7_35000 8_5000 9_51000 98_0]]=8,1,0)</f>
        <v>0</v>
      </c>
      <c r="BX1023">
        <f>IF(Table13[[#This Row],[Monthly_Income 1_5500 2_8000 3_11000 4_15000 5_20000 6_27000 7_35000 8_5000 9_51000 98_0]]=9,1,0)</f>
        <v>0</v>
      </c>
      <c r="BY1023">
        <f>IF(Table13[[#This Row],[Monthly_Income 1_5500 2_8000 3_11000 4_15000 5_20000 6_27000 7_35000 8_5000 9_51000 98_0]]=98,1,0)</f>
        <v>0</v>
      </c>
      <c r="BZ1023">
        <v>5</v>
      </c>
      <c r="CA1023">
        <f>IF(Table13[[#This Row],[Monthly_Household_Income]]=1,1,0)</f>
        <v>0</v>
      </c>
      <c r="CB1023">
        <f>IF(Table13[[#This Row],[Monthly_Household_Income]]=2,1,0)</f>
        <v>0</v>
      </c>
      <c r="CC1023">
        <f>IF(Table13[[#This Row],[Monthly_Household_Income]]=3,1,0)</f>
        <v>0</v>
      </c>
      <c r="CD1023">
        <f>IF(Table13[[#This Row],[Monthly_Household_Income]]=4,1,0)</f>
        <v>0</v>
      </c>
      <c r="CE1023">
        <f>IF(Table13[[#This Row],[Monthly_Household_Income]]=5,1,0)</f>
        <v>1</v>
      </c>
      <c r="CF1023">
        <f>IF(Table13[[#This Row],[Monthly_Household_Income]]=6,1,0)</f>
        <v>0</v>
      </c>
      <c r="CG1023">
        <f>IF(Table13[[#This Row],[Monthly_Household_Income]]=7,1,0)</f>
        <v>0</v>
      </c>
      <c r="CH1023">
        <f>IF(Table13[[#This Row],[Monthly_Household_Income]]=8,1,0)</f>
        <v>0</v>
      </c>
      <c r="CI1023">
        <f>IF(Table13[[#This Row],[Monthly_Household_Income]]=9,1,0)</f>
        <v>0</v>
      </c>
      <c r="CJ1023">
        <f>IF(Table13[[#This Row],[Monthly_Household_Income]]=98,1,0)</f>
        <v>0</v>
      </c>
    </row>
    <row r="1024" spans="1:88">
      <c r="A1024">
        <v>3748</v>
      </c>
      <c r="B1024" s="1">
        <v>43022</v>
      </c>
      <c r="C1024" t="s">
        <v>2</v>
      </c>
      <c r="D1024">
        <v>8</v>
      </c>
      <c r="E1024">
        <v>7</v>
      </c>
      <c r="F1024">
        <v>7</v>
      </c>
      <c r="G1024">
        <v>9</v>
      </c>
      <c r="H1024">
        <v>9</v>
      </c>
      <c r="I1024">
        <v>10</v>
      </c>
      <c r="J1024" t="s">
        <v>15</v>
      </c>
      <c r="K1024">
        <v>8</v>
      </c>
      <c r="L1024">
        <v>7</v>
      </c>
      <c r="M1024">
        <v>9</v>
      </c>
      <c r="N1024">
        <v>9</v>
      </c>
      <c r="O1024">
        <v>7</v>
      </c>
      <c r="P1024">
        <v>9</v>
      </c>
      <c r="Q1024">
        <v>10</v>
      </c>
      <c r="R1024">
        <v>8</v>
      </c>
      <c r="S1024">
        <v>7</v>
      </c>
      <c r="T1024">
        <v>9</v>
      </c>
      <c r="U1024">
        <v>9</v>
      </c>
      <c r="V1024">
        <v>7</v>
      </c>
      <c r="W1024">
        <v>9</v>
      </c>
      <c r="X1024">
        <v>9</v>
      </c>
      <c r="Y1024">
        <v>7</v>
      </c>
      <c r="Z1024">
        <v>8</v>
      </c>
      <c r="AA1024">
        <v>8</v>
      </c>
      <c r="AB1024">
        <v>8</v>
      </c>
      <c r="AC1024">
        <v>1</v>
      </c>
      <c r="AD1024">
        <f>IF(Table13[[#This Row],[payment]]=1,1,0)</f>
        <v>1</v>
      </c>
      <c r="AE1024">
        <f>IF(Table13[[#This Row],[payment]]=2,1,0)</f>
        <v>0</v>
      </c>
      <c r="AF1024">
        <f>IF(Table13[[#This Row],[payment]]=3,1,0)</f>
        <v>0</v>
      </c>
      <c r="AG1024">
        <v>6</v>
      </c>
      <c r="AH1024">
        <f>IF(Table13[[#This Row],[method_payment]]=1,1,0)</f>
        <v>0</v>
      </c>
      <c r="AI1024">
        <f>IF(Table13[[#This Row],[method_payment]]=2,1,0)</f>
        <v>0</v>
      </c>
      <c r="AJ1024">
        <f>IF(Table13[[#This Row],[method_payment]]=3,1,0)</f>
        <v>0</v>
      </c>
      <c r="AK1024">
        <f>IF(Table13[[#This Row],[method_payment]]=5,1,0)</f>
        <v>0</v>
      </c>
      <c r="AL1024">
        <f>IF(Table13[[#This Row],[method_payment]]=6,1,0)</f>
        <v>1</v>
      </c>
      <c r="AM1024" t="s">
        <v>16</v>
      </c>
      <c r="AN1024" t="s">
        <v>16</v>
      </c>
      <c r="AO1024">
        <v>2</v>
      </c>
      <c r="AP1024" s="2">
        <v>138.29</v>
      </c>
      <c r="AQ1024" s="3">
        <f>IF(AND(Table13[[#This Row],[Average_amount_spent_per_visit_last_3_months]]&gt;=1,Table13[[#This Row],[Average_amount_spent_per_visit_last_3_months]]&lt;=999),1,0)</f>
        <v>1</v>
      </c>
      <c r="AR1024" s="3">
        <f>IF(AND(Table13[[#This Row],[Average_amount_spent_per_visit_last_3_months]]&gt;=1000,Table13[[#This Row],[Average_amount_spent_per_visit_last_3_months]]&lt;=6700),1,0)</f>
        <v>0</v>
      </c>
      <c r="AS1024">
        <v>3</v>
      </c>
      <c r="AT1024">
        <v>37</v>
      </c>
      <c r="AU1024">
        <f>IF(AND(Table13[[#This Row],[Age]]&gt;=18,Table13[[#This Row],[Age]]&lt;=25),1,0)</f>
        <v>0</v>
      </c>
      <c r="AV1024">
        <f>IF(AND(Table13[[#This Row],[Age]]&gt;=26,Table13[[#This Row],[Age]]&lt;=35),1,0)</f>
        <v>0</v>
      </c>
      <c r="AW1024">
        <f>IF(AND(Table13[[#This Row],[Age]]&gt;=36,Table13[[#This Row],[Age]]&lt;=45),1,0)</f>
        <v>1</v>
      </c>
      <c r="AX1024">
        <f>IF(AND(Table13[[#This Row],[Age]]&gt;=46,Table13[[#This Row],[Age]]&lt;=55),1,0)</f>
        <v>0</v>
      </c>
      <c r="AY1024">
        <f>IF(AND(Table13[[#This Row],[Age]]&gt;=56,Table13[[#This Row],[Age]]&lt;=67),1,0)</f>
        <v>0</v>
      </c>
      <c r="AZ1024" t="s">
        <v>24</v>
      </c>
      <c r="BA1024">
        <f>IF(Table13[[#This Row],[Marital Status]]="Married",1,0)</f>
        <v>0</v>
      </c>
      <c r="BB1024">
        <f>IF(Table13[[#This Row],[Marital Status]]="Single",1,0)</f>
        <v>1</v>
      </c>
      <c r="BC1024" t="s">
        <v>27</v>
      </c>
      <c r="BD1024">
        <f>IF(Table13[[#This Row],[gender]]="Male",1,0)</f>
        <v>1</v>
      </c>
      <c r="BE1024">
        <f>IF(Table13[[#This Row],[gender]]="Female",1,0)</f>
        <v>0</v>
      </c>
      <c r="BF1024" t="s">
        <v>23</v>
      </c>
      <c r="BG1024">
        <f>IF(Table13[[#This Row],[Highest level of Education]]="Did not attend school",1,0)</f>
        <v>0</v>
      </c>
      <c r="BH1024">
        <f>IF(Table13[[#This Row],[Highest level of Education]]="K12 completed",1,0)</f>
        <v>0</v>
      </c>
      <c r="BI1024">
        <f>IF(Table13[[#This Row],[Highest level of Education]]="High School Completed",1,0)</f>
        <v>0</v>
      </c>
      <c r="BJ1024">
        <f>IF(Table13[[#This Row],[Highest level of Education]]="Technical Diploma/Partially completed College",1,0)</f>
        <v>1</v>
      </c>
      <c r="BK1024">
        <f>IF(Table13[[#This Row],[Highest level of Education]]="University/College Degree",1,0)</f>
        <v>0</v>
      </c>
      <c r="BL1024">
        <f>IF(Table13[[#This Row],[Highest level of Education]]="Post-graduate education",1,0)</f>
        <v>0</v>
      </c>
      <c r="BM1024">
        <v>0</v>
      </c>
      <c r="BN1024">
        <v>1</v>
      </c>
      <c r="BO1024">
        <v>4</v>
      </c>
      <c r="BP1024">
        <f>IF(Table13[[#This Row],[Monthly_Income 1_5500 2_8000 3_11000 4_15000 5_20000 6_27000 7_35000 8_5000 9_51000 98_0]]=1,1,0)</f>
        <v>0</v>
      </c>
      <c r="BQ1024">
        <f>IF(Table13[[#This Row],[Monthly_Income 1_5500 2_8000 3_11000 4_15000 5_20000 6_27000 7_35000 8_5000 9_51000 98_0]]=2,1,0)</f>
        <v>0</v>
      </c>
      <c r="BR1024">
        <f>IF(Table13[[#This Row],[Monthly_Income 1_5500 2_8000 3_11000 4_15000 5_20000 6_27000 7_35000 8_5000 9_51000 98_0]]=3,1,0)</f>
        <v>0</v>
      </c>
      <c r="BS1024">
        <f>IF(Table13[[#This Row],[Monthly_Income 1_5500 2_8000 3_11000 4_15000 5_20000 6_27000 7_35000 8_5000 9_51000 98_0]]=4,1,0)</f>
        <v>1</v>
      </c>
      <c r="BT1024">
        <f>IF(Table13[[#This Row],[Monthly_Income 1_5500 2_8000 3_11000 4_15000 5_20000 6_27000 7_35000 8_5000 9_51000 98_0]]=5,1,0)</f>
        <v>0</v>
      </c>
      <c r="BU1024">
        <f>IF(Table13[[#This Row],[Monthly_Income 1_5500 2_8000 3_11000 4_15000 5_20000 6_27000 7_35000 8_5000 9_51000 98_0]]=6,1,0)</f>
        <v>0</v>
      </c>
      <c r="BV1024">
        <f>IF(Table13[[#This Row],[Monthly_Income 1_5500 2_8000 3_11000 4_15000 5_20000 6_27000 7_35000 8_5000 9_51000 98_0]]=7,1,0)</f>
        <v>0</v>
      </c>
      <c r="BW1024">
        <f>IF(Table13[[#This Row],[Monthly_Income 1_5500 2_8000 3_11000 4_15000 5_20000 6_27000 7_35000 8_5000 9_51000 98_0]]=8,1,0)</f>
        <v>0</v>
      </c>
      <c r="BX1024">
        <f>IF(Table13[[#This Row],[Monthly_Income 1_5500 2_8000 3_11000 4_15000 5_20000 6_27000 7_35000 8_5000 9_51000 98_0]]=9,1,0)</f>
        <v>0</v>
      </c>
      <c r="BY1024">
        <f>IF(Table13[[#This Row],[Monthly_Income 1_5500 2_8000 3_11000 4_15000 5_20000 6_27000 7_35000 8_5000 9_51000 98_0]]=98,1,0)</f>
        <v>0</v>
      </c>
      <c r="BZ1024">
        <v>6</v>
      </c>
      <c r="CA1024">
        <f>IF(Table13[[#This Row],[Monthly_Household_Income]]=1,1,0)</f>
        <v>0</v>
      </c>
      <c r="CB1024">
        <f>IF(Table13[[#This Row],[Monthly_Household_Income]]=2,1,0)</f>
        <v>0</v>
      </c>
      <c r="CC1024">
        <f>IF(Table13[[#This Row],[Monthly_Household_Income]]=3,1,0)</f>
        <v>0</v>
      </c>
      <c r="CD1024">
        <f>IF(Table13[[#This Row],[Monthly_Household_Income]]=4,1,0)</f>
        <v>0</v>
      </c>
      <c r="CE1024">
        <f>IF(Table13[[#This Row],[Monthly_Household_Income]]=5,1,0)</f>
        <v>0</v>
      </c>
      <c r="CF1024">
        <f>IF(Table13[[#This Row],[Monthly_Household_Income]]=6,1,0)</f>
        <v>1</v>
      </c>
      <c r="CG1024">
        <f>IF(Table13[[#This Row],[Monthly_Household_Income]]=7,1,0)</f>
        <v>0</v>
      </c>
      <c r="CH1024">
        <f>IF(Table13[[#This Row],[Monthly_Household_Income]]=8,1,0)</f>
        <v>0</v>
      </c>
      <c r="CI1024">
        <f>IF(Table13[[#This Row],[Monthly_Household_Income]]=9,1,0)</f>
        <v>0</v>
      </c>
      <c r="CJ1024">
        <f>IF(Table13[[#This Row],[Monthly_Household_Income]]=98,1,0)</f>
        <v>0</v>
      </c>
    </row>
    <row r="1025" spans="1:88">
      <c r="A1025">
        <v>3749</v>
      </c>
      <c r="B1025" s="1">
        <v>43069</v>
      </c>
      <c r="C1025" t="s">
        <v>31</v>
      </c>
      <c r="D1025">
        <v>9</v>
      </c>
      <c r="E1025">
        <v>7</v>
      </c>
      <c r="F1025">
        <v>9</v>
      </c>
      <c r="G1025">
        <v>9</v>
      </c>
      <c r="H1025">
        <v>10</v>
      </c>
      <c r="I1025">
        <v>9</v>
      </c>
      <c r="J1025" t="s">
        <v>16</v>
      </c>
      <c r="K1025">
        <v>8</v>
      </c>
      <c r="L1025">
        <v>10</v>
      </c>
      <c r="M1025">
        <v>8</v>
      </c>
      <c r="N1025">
        <v>10</v>
      </c>
      <c r="O1025">
        <v>9</v>
      </c>
      <c r="P1025">
        <v>7</v>
      </c>
      <c r="Q1025">
        <v>8</v>
      </c>
      <c r="R1025">
        <v>8</v>
      </c>
      <c r="S1025">
        <v>9</v>
      </c>
      <c r="T1025">
        <v>8</v>
      </c>
      <c r="U1025">
        <v>9</v>
      </c>
      <c r="V1025">
        <v>8</v>
      </c>
      <c r="W1025">
        <v>10</v>
      </c>
      <c r="X1025">
        <v>8</v>
      </c>
      <c r="Y1025">
        <v>8</v>
      </c>
      <c r="Z1025">
        <v>10</v>
      </c>
      <c r="AA1025">
        <v>9</v>
      </c>
      <c r="AB1025">
        <v>8</v>
      </c>
      <c r="AC1025">
        <v>3</v>
      </c>
      <c r="AD1025">
        <f>IF(Table13[[#This Row],[payment]]=1,1,0)</f>
        <v>0</v>
      </c>
      <c r="AE1025">
        <f>IF(Table13[[#This Row],[payment]]=2,1,0)</f>
        <v>0</v>
      </c>
      <c r="AF1025">
        <f>IF(Table13[[#This Row],[payment]]=3,1,0)</f>
        <v>1</v>
      </c>
      <c r="AG1025">
        <v>5</v>
      </c>
      <c r="AH1025">
        <f>IF(Table13[[#This Row],[method_payment]]=1,1,0)</f>
        <v>0</v>
      </c>
      <c r="AI1025">
        <f>IF(Table13[[#This Row],[method_payment]]=2,1,0)</f>
        <v>0</v>
      </c>
      <c r="AJ1025">
        <f>IF(Table13[[#This Row],[method_payment]]=3,1,0)</f>
        <v>0</v>
      </c>
      <c r="AK1025">
        <f>IF(Table13[[#This Row],[method_payment]]=5,1,0)</f>
        <v>1</v>
      </c>
      <c r="AL1025">
        <f>IF(Table13[[#This Row],[method_payment]]=6,1,0)</f>
        <v>0</v>
      </c>
      <c r="AM1025" t="s">
        <v>16</v>
      </c>
      <c r="AN1025" t="s">
        <v>16</v>
      </c>
      <c r="AO1025">
        <v>1</v>
      </c>
      <c r="AP1025" s="2">
        <v>440.93</v>
      </c>
      <c r="AQ1025" s="3">
        <f>IF(AND(Table13[[#This Row],[Average_amount_spent_per_visit_last_3_months]]&gt;=1,Table13[[#This Row],[Average_amount_spent_per_visit_last_3_months]]&lt;=999),1,0)</f>
        <v>1</v>
      </c>
      <c r="AR1025" s="3">
        <f>IF(AND(Table13[[#This Row],[Average_amount_spent_per_visit_last_3_months]]&gt;=1000,Table13[[#This Row],[Average_amount_spent_per_visit_last_3_months]]&lt;=6700),1,0)</f>
        <v>0</v>
      </c>
      <c r="AS1025">
        <v>2</v>
      </c>
      <c r="AT1025">
        <v>23</v>
      </c>
      <c r="AU1025">
        <f>IF(AND(Table13[[#This Row],[Age]]&gt;=18,Table13[[#This Row],[Age]]&lt;=25),1,0)</f>
        <v>1</v>
      </c>
      <c r="AV1025">
        <f>IF(AND(Table13[[#This Row],[Age]]&gt;=26,Table13[[#This Row],[Age]]&lt;=35),1,0)</f>
        <v>0</v>
      </c>
      <c r="AW1025">
        <f>IF(AND(Table13[[#This Row],[Age]]&gt;=36,Table13[[#This Row],[Age]]&lt;=45),1,0)</f>
        <v>0</v>
      </c>
      <c r="AX1025">
        <f>IF(AND(Table13[[#This Row],[Age]]&gt;=46,Table13[[#This Row],[Age]]&lt;=55),1,0)</f>
        <v>0</v>
      </c>
      <c r="AY1025">
        <f>IF(AND(Table13[[#This Row],[Age]]&gt;=56,Table13[[#This Row],[Age]]&lt;=67),1,0)</f>
        <v>0</v>
      </c>
      <c r="AZ1025" t="s">
        <v>24</v>
      </c>
      <c r="BA1025">
        <f>IF(Table13[[#This Row],[Marital Status]]="Married",1,0)</f>
        <v>0</v>
      </c>
      <c r="BB1025">
        <f>IF(Table13[[#This Row],[Marital Status]]="Single",1,0)</f>
        <v>1</v>
      </c>
      <c r="BC1025" t="s">
        <v>27</v>
      </c>
      <c r="BD1025">
        <f>IF(Table13[[#This Row],[gender]]="Male",1,0)</f>
        <v>1</v>
      </c>
      <c r="BE1025">
        <f>IF(Table13[[#This Row],[gender]]="Female",1,0)</f>
        <v>0</v>
      </c>
      <c r="BF1025" t="s">
        <v>23</v>
      </c>
      <c r="BG1025">
        <f>IF(Table13[[#This Row],[Highest level of Education]]="Did not attend school",1,0)</f>
        <v>0</v>
      </c>
      <c r="BH1025">
        <f>IF(Table13[[#This Row],[Highest level of Education]]="K12 completed",1,0)</f>
        <v>0</v>
      </c>
      <c r="BI1025">
        <f>IF(Table13[[#This Row],[Highest level of Education]]="High School Completed",1,0)</f>
        <v>0</v>
      </c>
      <c r="BJ1025">
        <f>IF(Table13[[#This Row],[Highest level of Education]]="Technical Diploma/Partially completed College",1,0)</f>
        <v>1</v>
      </c>
      <c r="BK1025">
        <f>IF(Table13[[#This Row],[Highest level of Education]]="University/College Degree",1,0)</f>
        <v>0</v>
      </c>
      <c r="BL1025">
        <f>IF(Table13[[#This Row],[Highest level of Education]]="Post-graduate education",1,0)</f>
        <v>0</v>
      </c>
      <c r="BM1025">
        <v>0</v>
      </c>
      <c r="BN1025">
        <v>5</v>
      </c>
      <c r="BO1025" t="s">
        <v>1</v>
      </c>
      <c r="BP1025">
        <f>IF(Table13[[#This Row],[Monthly_Income 1_5500 2_8000 3_11000 4_15000 5_20000 6_27000 7_35000 8_5000 9_51000 98_0]]=1,1,0)</f>
        <v>0</v>
      </c>
      <c r="BQ1025">
        <f>IF(Table13[[#This Row],[Monthly_Income 1_5500 2_8000 3_11000 4_15000 5_20000 6_27000 7_35000 8_5000 9_51000 98_0]]=2,1,0)</f>
        <v>0</v>
      </c>
      <c r="BR1025">
        <f>IF(Table13[[#This Row],[Monthly_Income 1_5500 2_8000 3_11000 4_15000 5_20000 6_27000 7_35000 8_5000 9_51000 98_0]]=3,1,0)</f>
        <v>0</v>
      </c>
      <c r="BS1025">
        <f>IF(Table13[[#This Row],[Monthly_Income 1_5500 2_8000 3_11000 4_15000 5_20000 6_27000 7_35000 8_5000 9_51000 98_0]]=4,1,0)</f>
        <v>0</v>
      </c>
      <c r="BT1025">
        <f>IF(Table13[[#This Row],[Monthly_Income 1_5500 2_8000 3_11000 4_15000 5_20000 6_27000 7_35000 8_5000 9_51000 98_0]]=5,1,0)</f>
        <v>0</v>
      </c>
      <c r="BU1025">
        <f>IF(Table13[[#This Row],[Monthly_Income 1_5500 2_8000 3_11000 4_15000 5_20000 6_27000 7_35000 8_5000 9_51000 98_0]]=6,1,0)</f>
        <v>0</v>
      </c>
      <c r="BV1025">
        <f>IF(Table13[[#This Row],[Monthly_Income 1_5500 2_8000 3_11000 4_15000 5_20000 6_27000 7_35000 8_5000 9_51000 98_0]]=7,1,0)</f>
        <v>0</v>
      </c>
      <c r="BW1025">
        <f>IF(Table13[[#This Row],[Monthly_Income 1_5500 2_8000 3_11000 4_15000 5_20000 6_27000 7_35000 8_5000 9_51000 98_0]]=8,1,0)</f>
        <v>0</v>
      </c>
      <c r="BX1025">
        <f>IF(Table13[[#This Row],[Monthly_Income 1_5500 2_8000 3_11000 4_15000 5_20000 6_27000 7_35000 8_5000 9_51000 98_0]]=9,1,0)</f>
        <v>0</v>
      </c>
      <c r="BY1025">
        <f>IF(Table13[[#This Row],[Monthly_Income 1_5500 2_8000 3_11000 4_15000 5_20000 6_27000 7_35000 8_5000 9_51000 98_0]]=98,1,0)</f>
        <v>0</v>
      </c>
      <c r="BZ1025">
        <v>97</v>
      </c>
      <c r="CA1025">
        <f>IF(Table13[[#This Row],[Monthly_Household_Income]]=1,1,0)</f>
        <v>0</v>
      </c>
      <c r="CB1025">
        <f>IF(Table13[[#This Row],[Monthly_Household_Income]]=2,1,0)</f>
        <v>0</v>
      </c>
      <c r="CC1025">
        <f>IF(Table13[[#This Row],[Monthly_Household_Income]]=3,1,0)</f>
        <v>0</v>
      </c>
      <c r="CD1025">
        <f>IF(Table13[[#This Row],[Monthly_Household_Income]]=4,1,0)</f>
        <v>0</v>
      </c>
      <c r="CE1025">
        <f>IF(Table13[[#This Row],[Monthly_Household_Income]]=5,1,0)</f>
        <v>0</v>
      </c>
      <c r="CF1025">
        <f>IF(Table13[[#This Row],[Monthly_Household_Income]]=6,1,0)</f>
        <v>0</v>
      </c>
      <c r="CG1025">
        <f>IF(Table13[[#This Row],[Monthly_Household_Income]]=7,1,0)</f>
        <v>0</v>
      </c>
      <c r="CH1025">
        <f>IF(Table13[[#This Row],[Monthly_Household_Income]]=8,1,0)</f>
        <v>0</v>
      </c>
      <c r="CI1025">
        <f>IF(Table13[[#This Row],[Monthly_Household_Income]]=9,1,0)</f>
        <v>0</v>
      </c>
      <c r="CJ1025">
        <f>IF(Table13[[#This Row],[Monthly_Household_Income]]=98,1,0)</f>
        <v>0</v>
      </c>
    </row>
    <row r="1026" spans="1:88">
      <c r="A1026">
        <v>3755</v>
      </c>
      <c r="B1026" s="1">
        <v>42967</v>
      </c>
      <c r="C1026" t="s">
        <v>32</v>
      </c>
      <c r="D1026">
        <v>8</v>
      </c>
      <c r="E1026">
        <v>9</v>
      </c>
      <c r="F1026">
        <v>7</v>
      </c>
      <c r="G1026">
        <v>8</v>
      </c>
      <c r="H1026">
        <v>8</v>
      </c>
      <c r="I1026">
        <v>7</v>
      </c>
      <c r="J1026" t="s">
        <v>16</v>
      </c>
      <c r="K1026">
        <v>7</v>
      </c>
      <c r="L1026">
        <v>8</v>
      </c>
      <c r="M1026">
        <v>6</v>
      </c>
      <c r="N1026">
        <v>8</v>
      </c>
      <c r="O1026">
        <v>6</v>
      </c>
      <c r="P1026">
        <v>6</v>
      </c>
      <c r="Q1026">
        <v>7</v>
      </c>
      <c r="R1026">
        <v>8</v>
      </c>
      <c r="S1026">
        <v>7</v>
      </c>
      <c r="T1026">
        <v>6</v>
      </c>
      <c r="U1026">
        <v>6</v>
      </c>
      <c r="V1026">
        <v>6</v>
      </c>
      <c r="W1026">
        <v>8</v>
      </c>
      <c r="X1026">
        <v>6</v>
      </c>
      <c r="Y1026">
        <v>8</v>
      </c>
      <c r="Z1026">
        <v>6</v>
      </c>
      <c r="AA1026">
        <v>6</v>
      </c>
      <c r="AB1026">
        <v>8</v>
      </c>
      <c r="AC1026">
        <v>1</v>
      </c>
      <c r="AD1026">
        <f>IF(Table13[[#This Row],[payment]]=1,1,0)</f>
        <v>1</v>
      </c>
      <c r="AE1026">
        <f>IF(Table13[[#This Row],[payment]]=2,1,0)</f>
        <v>0</v>
      </c>
      <c r="AF1026">
        <f>IF(Table13[[#This Row],[payment]]=3,1,0)</f>
        <v>0</v>
      </c>
      <c r="AG1026">
        <v>1</v>
      </c>
      <c r="AH1026">
        <f>IF(Table13[[#This Row],[method_payment]]=1,1,0)</f>
        <v>1</v>
      </c>
      <c r="AI1026">
        <f>IF(Table13[[#This Row],[method_payment]]=2,1,0)</f>
        <v>0</v>
      </c>
      <c r="AJ1026">
        <f>IF(Table13[[#This Row],[method_payment]]=3,1,0)</f>
        <v>0</v>
      </c>
      <c r="AK1026">
        <f>IF(Table13[[#This Row],[method_payment]]=5,1,0)</f>
        <v>0</v>
      </c>
      <c r="AL1026">
        <f>IF(Table13[[#This Row],[method_payment]]=6,1,0)</f>
        <v>0</v>
      </c>
      <c r="AM1026" t="s">
        <v>15</v>
      </c>
      <c r="AN1026" t="s">
        <v>15</v>
      </c>
      <c r="AO1026">
        <v>1</v>
      </c>
      <c r="AP1026" s="2">
        <v>264.82</v>
      </c>
      <c r="AQ1026" s="3">
        <f>IF(AND(Table13[[#This Row],[Average_amount_spent_per_visit_last_3_months]]&gt;=1,Table13[[#This Row],[Average_amount_spent_per_visit_last_3_months]]&lt;=999),1,0)</f>
        <v>1</v>
      </c>
      <c r="AR1026" s="3">
        <f>IF(AND(Table13[[#This Row],[Average_amount_spent_per_visit_last_3_months]]&gt;=1000,Table13[[#This Row],[Average_amount_spent_per_visit_last_3_months]]&lt;=6700),1,0)</f>
        <v>0</v>
      </c>
      <c r="AS1026">
        <v>1</v>
      </c>
      <c r="AT1026">
        <v>36</v>
      </c>
      <c r="AU1026">
        <f>IF(AND(Table13[[#This Row],[Age]]&gt;=18,Table13[[#This Row],[Age]]&lt;=25),1,0)</f>
        <v>0</v>
      </c>
      <c r="AV1026">
        <f>IF(AND(Table13[[#This Row],[Age]]&gt;=26,Table13[[#This Row],[Age]]&lt;=35),1,0)</f>
        <v>0</v>
      </c>
      <c r="AW1026">
        <f>IF(AND(Table13[[#This Row],[Age]]&gt;=36,Table13[[#This Row],[Age]]&lt;=45),1,0)</f>
        <v>1</v>
      </c>
      <c r="AX1026">
        <f>IF(AND(Table13[[#This Row],[Age]]&gt;=46,Table13[[#This Row],[Age]]&lt;=55),1,0)</f>
        <v>0</v>
      </c>
      <c r="AY1026">
        <f>IF(AND(Table13[[#This Row],[Age]]&gt;=56,Table13[[#This Row],[Age]]&lt;=67),1,0)</f>
        <v>0</v>
      </c>
      <c r="AZ1026" t="s">
        <v>25</v>
      </c>
      <c r="BA1026">
        <f>IF(Table13[[#This Row],[Marital Status]]="Married",1,0)</f>
        <v>1</v>
      </c>
      <c r="BB1026">
        <f>IF(Table13[[#This Row],[Marital Status]]="Single",1,0)</f>
        <v>0</v>
      </c>
      <c r="BC1026" t="s">
        <v>27</v>
      </c>
      <c r="BD1026">
        <f>IF(Table13[[#This Row],[gender]]="Male",1,0)</f>
        <v>1</v>
      </c>
      <c r="BE1026">
        <f>IF(Table13[[#This Row],[gender]]="Female",1,0)</f>
        <v>0</v>
      </c>
      <c r="BF1026" t="s">
        <v>18</v>
      </c>
      <c r="BG1026">
        <f>IF(Table13[[#This Row],[Highest level of Education]]="Did not attend school",1,0)</f>
        <v>0</v>
      </c>
      <c r="BH1026">
        <f>IF(Table13[[#This Row],[Highest level of Education]]="K12 completed",1,0)</f>
        <v>0</v>
      </c>
      <c r="BI1026">
        <f>IF(Table13[[#This Row],[Highest level of Education]]="High School Completed",1,0)</f>
        <v>0</v>
      </c>
      <c r="BJ1026">
        <f>IF(Table13[[#This Row],[Highest level of Education]]="Technical Diploma/Partially completed College",1,0)</f>
        <v>0</v>
      </c>
      <c r="BK1026">
        <f>IF(Table13[[#This Row],[Highest level of Education]]="University/College Degree",1,0)</f>
        <v>0</v>
      </c>
      <c r="BL1026">
        <f>IF(Table13[[#This Row],[Highest level of Education]]="Post-graduate education",1,0)</f>
        <v>1</v>
      </c>
      <c r="BM1026">
        <v>3</v>
      </c>
      <c r="BN1026">
        <v>1</v>
      </c>
      <c r="BO1026">
        <v>4</v>
      </c>
      <c r="BP1026">
        <f>IF(Table13[[#This Row],[Monthly_Income 1_5500 2_8000 3_11000 4_15000 5_20000 6_27000 7_35000 8_5000 9_51000 98_0]]=1,1,0)</f>
        <v>0</v>
      </c>
      <c r="BQ1026">
        <f>IF(Table13[[#This Row],[Monthly_Income 1_5500 2_8000 3_11000 4_15000 5_20000 6_27000 7_35000 8_5000 9_51000 98_0]]=2,1,0)</f>
        <v>0</v>
      </c>
      <c r="BR1026">
        <f>IF(Table13[[#This Row],[Monthly_Income 1_5500 2_8000 3_11000 4_15000 5_20000 6_27000 7_35000 8_5000 9_51000 98_0]]=3,1,0)</f>
        <v>0</v>
      </c>
      <c r="BS1026">
        <f>IF(Table13[[#This Row],[Monthly_Income 1_5500 2_8000 3_11000 4_15000 5_20000 6_27000 7_35000 8_5000 9_51000 98_0]]=4,1,0)</f>
        <v>1</v>
      </c>
      <c r="BT1026">
        <f>IF(Table13[[#This Row],[Monthly_Income 1_5500 2_8000 3_11000 4_15000 5_20000 6_27000 7_35000 8_5000 9_51000 98_0]]=5,1,0)</f>
        <v>0</v>
      </c>
      <c r="BU1026">
        <f>IF(Table13[[#This Row],[Monthly_Income 1_5500 2_8000 3_11000 4_15000 5_20000 6_27000 7_35000 8_5000 9_51000 98_0]]=6,1,0)</f>
        <v>0</v>
      </c>
      <c r="BV1026">
        <f>IF(Table13[[#This Row],[Monthly_Income 1_5500 2_8000 3_11000 4_15000 5_20000 6_27000 7_35000 8_5000 9_51000 98_0]]=7,1,0)</f>
        <v>0</v>
      </c>
      <c r="BW1026">
        <f>IF(Table13[[#This Row],[Monthly_Income 1_5500 2_8000 3_11000 4_15000 5_20000 6_27000 7_35000 8_5000 9_51000 98_0]]=8,1,0)</f>
        <v>0</v>
      </c>
      <c r="BX1026">
        <f>IF(Table13[[#This Row],[Monthly_Income 1_5500 2_8000 3_11000 4_15000 5_20000 6_27000 7_35000 8_5000 9_51000 98_0]]=9,1,0)</f>
        <v>0</v>
      </c>
      <c r="BY1026">
        <f>IF(Table13[[#This Row],[Monthly_Income 1_5500 2_8000 3_11000 4_15000 5_20000 6_27000 7_35000 8_5000 9_51000 98_0]]=98,1,0)</f>
        <v>0</v>
      </c>
      <c r="BZ1026">
        <v>6</v>
      </c>
      <c r="CA1026">
        <f>IF(Table13[[#This Row],[Monthly_Household_Income]]=1,1,0)</f>
        <v>0</v>
      </c>
      <c r="CB1026">
        <f>IF(Table13[[#This Row],[Monthly_Household_Income]]=2,1,0)</f>
        <v>0</v>
      </c>
      <c r="CC1026">
        <f>IF(Table13[[#This Row],[Monthly_Household_Income]]=3,1,0)</f>
        <v>0</v>
      </c>
      <c r="CD1026">
        <f>IF(Table13[[#This Row],[Monthly_Household_Income]]=4,1,0)</f>
        <v>0</v>
      </c>
      <c r="CE1026">
        <f>IF(Table13[[#This Row],[Monthly_Household_Income]]=5,1,0)</f>
        <v>0</v>
      </c>
      <c r="CF1026">
        <f>IF(Table13[[#This Row],[Monthly_Household_Income]]=6,1,0)</f>
        <v>1</v>
      </c>
      <c r="CG1026">
        <f>IF(Table13[[#This Row],[Monthly_Household_Income]]=7,1,0)</f>
        <v>0</v>
      </c>
      <c r="CH1026">
        <f>IF(Table13[[#This Row],[Monthly_Household_Income]]=8,1,0)</f>
        <v>0</v>
      </c>
      <c r="CI1026">
        <f>IF(Table13[[#This Row],[Monthly_Household_Income]]=9,1,0)</f>
        <v>0</v>
      </c>
      <c r="CJ1026">
        <f>IF(Table13[[#This Row],[Monthly_Household_Income]]=98,1,0)</f>
        <v>0</v>
      </c>
    </row>
    <row r="1027" spans="1:88">
      <c r="A1027">
        <v>3760</v>
      </c>
      <c r="B1027" s="1">
        <v>42994</v>
      </c>
      <c r="C1027" t="s">
        <v>29</v>
      </c>
      <c r="D1027">
        <v>6</v>
      </c>
      <c r="E1027">
        <v>8</v>
      </c>
      <c r="F1027">
        <v>6</v>
      </c>
      <c r="G1027">
        <v>7</v>
      </c>
      <c r="H1027">
        <v>7</v>
      </c>
      <c r="I1027">
        <v>8</v>
      </c>
      <c r="J1027" t="s">
        <v>15</v>
      </c>
      <c r="K1027">
        <v>8</v>
      </c>
      <c r="L1027">
        <v>7</v>
      </c>
      <c r="M1027">
        <v>9</v>
      </c>
      <c r="N1027">
        <v>7</v>
      </c>
      <c r="O1027">
        <v>7</v>
      </c>
      <c r="P1027">
        <v>6</v>
      </c>
      <c r="Q1027">
        <v>6</v>
      </c>
      <c r="R1027">
        <v>8</v>
      </c>
      <c r="S1027">
        <v>10</v>
      </c>
      <c r="T1027">
        <v>7</v>
      </c>
      <c r="U1027">
        <v>10</v>
      </c>
      <c r="V1027">
        <v>9</v>
      </c>
      <c r="W1027">
        <v>8</v>
      </c>
      <c r="X1027">
        <v>6</v>
      </c>
      <c r="Y1027">
        <v>7</v>
      </c>
      <c r="Z1027">
        <v>8</v>
      </c>
      <c r="AA1027">
        <v>9</v>
      </c>
      <c r="AB1027">
        <v>7</v>
      </c>
      <c r="AC1027">
        <v>1</v>
      </c>
      <c r="AD1027">
        <f>IF(Table13[[#This Row],[payment]]=1,1,0)</f>
        <v>1</v>
      </c>
      <c r="AE1027">
        <f>IF(Table13[[#This Row],[payment]]=2,1,0)</f>
        <v>0</v>
      </c>
      <c r="AF1027">
        <f>IF(Table13[[#This Row],[payment]]=3,1,0)</f>
        <v>0</v>
      </c>
      <c r="AG1027">
        <v>1</v>
      </c>
      <c r="AH1027">
        <f>IF(Table13[[#This Row],[method_payment]]=1,1,0)</f>
        <v>1</v>
      </c>
      <c r="AI1027">
        <f>IF(Table13[[#This Row],[method_payment]]=2,1,0)</f>
        <v>0</v>
      </c>
      <c r="AJ1027">
        <f>IF(Table13[[#This Row],[method_payment]]=3,1,0)</f>
        <v>0</v>
      </c>
      <c r="AK1027">
        <f>IF(Table13[[#This Row],[method_payment]]=5,1,0)</f>
        <v>0</v>
      </c>
      <c r="AL1027">
        <f>IF(Table13[[#This Row],[method_payment]]=6,1,0)</f>
        <v>0</v>
      </c>
      <c r="AM1027" t="s">
        <v>16</v>
      </c>
      <c r="AN1027" t="s">
        <v>15</v>
      </c>
      <c r="AO1027">
        <v>1</v>
      </c>
      <c r="AP1027" s="2">
        <v>145.34</v>
      </c>
      <c r="AQ1027" s="3">
        <f>IF(AND(Table13[[#This Row],[Average_amount_spent_per_visit_last_3_months]]&gt;=1,Table13[[#This Row],[Average_amount_spent_per_visit_last_3_months]]&lt;=999),1,0)</f>
        <v>1</v>
      </c>
      <c r="AR1027" s="3">
        <f>IF(AND(Table13[[#This Row],[Average_amount_spent_per_visit_last_3_months]]&gt;=1000,Table13[[#This Row],[Average_amount_spent_per_visit_last_3_months]]&lt;=6700),1,0)</f>
        <v>0</v>
      </c>
      <c r="AS1027">
        <v>3</v>
      </c>
      <c r="AT1027">
        <v>34</v>
      </c>
      <c r="AU1027">
        <f>IF(AND(Table13[[#This Row],[Age]]&gt;=18,Table13[[#This Row],[Age]]&lt;=25),1,0)</f>
        <v>0</v>
      </c>
      <c r="AV1027">
        <f>IF(AND(Table13[[#This Row],[Age]]&gt;=26,Table13[[#This Row],[Age]]&lt;=35),1,0)</f>
        <v>1</v>
      </c>
      <c r="AW1027">
        <f>IF(AND(Table13[[#This Row],[Age]]&gt;=36,Table13[[#This Row],[Age]]&lt;=45),1,0)</f>
        <v>0</v>
      </c>
      <c r="AX1027">
        <f>IF(AND(Table13[[#This Row],[Age]]&gt;=46,Table13[[#This Row],[Age]]&lt;=55),1,0)</f>
        <v>0</v>
      </c>
      <c r="AY1027">
        <f>IF(AND(Table13[[#This Row],[Age]]&gt;=56,Table13[[#This Row],[Age]]&lt;=67),1,0)</f>
        <v>0</v>
      </c>
      <c r="AZ1027" t="s">
        <v>25</v>
      </c>
      <c r="BA1027">
        <f>IF(Table13[[#This Row],[Marital Status]]="Married",1,0)</f>
        <v>1</v>
      </c>
      <c r="BB1027">
        <f>IF(Table13[[#This Row],[Marital Status]]="Single",1,0)</f>
        <v>0</v>
      </c>
      <c r="BC1027" t="s">
        <v>28</v>
      </c>
      <c r="BD1027">
        <f>IF(Table13[[#This Row],[gender]]="Male",1,0)</f>
        <v>0</v>
      </c>
      <c r="BE1027">
        <f>IF(Table13[[#This Row],[gender]]="Female",1,0)</f>
        <v>1</v>
      </c>
      <c r="BF1027" t="s">
        <v>20</v>
      </c>
      <c r="BG1027">
        <f>IF(Table13[[#This Row],[Highest level of Education]]="Did not attend school",1,0)</f>
        <v>0</v>
      </c>
      <c r="BH1027">
        <f>IF(Table13[[#This Row],[Highest level of Education]]="K12 completed",1,0)</f>
        <v>0</v>
      </c>
      <c r="BI1027">
        <f>IF(Table13[[#This Row],[Highest level of Education]]="High School Completed",1,0)</f>
        <v>1</v>
      </c>
      <c r="BJ1027">
        <f>IF(Table13[[#This Row],[Highest level of Education]]="Technical Diploma/Partially completed College",1,0)</f>
        <v>0</v>
      </c>
      <c r="BK1027">
        <f>IF(Table13[[#This Row],[Highest level of Education]]="University/College Degree",1,0)</f>
        <v>0</v>
      </c>
      <c r="BL1027">
        <f>IF(Table13[[#This Row],[Highest level of Education]]="Post-graduate education",1,0)</f>
        <v>0</v>
      </c>
      <c r="BM1027">
        <v>1</v>
      </c>
      <c r="BN1027">
        <v>1</v>
      </c>
      <c r="BO1027">
        <v>2</v>
      </c>
      <c r="BP1027">
        <f>IF(Table13[[#This Row],[Monthly_Income 1_5500 2_8000 3_11000 4_15000 5_20000 6_27000 7_35000 8_5000 9_51000 98_0]]=1,1,0)</f>
        <v>0</v>
      </c>
      <c r="BQ1027">
        <f>IF(Table13[[#This Row],[Monthly_Income 1_5500 2_8000 3_11000 4_15000 5_20000 6_27000 7_35000 8_5000 9_51000 98_0]]=2,1,0)</f>
        <v>1</v>
      </c>
      <c r="BR1027">
        <f>IF(Table13[[#This Row],[Monthly_Income 1_5500 2_8000 3_11000 4_15000 5_20000 6_27000 7_35000 8_5000 9_51000 98_0]]=3,1,0)</f>
        <v>0</v>
      </c>
      <c r="BS1027">
        <f>IF(Table13[[#This Row],[Monthly_Income 1_5500 2_8000 3_11000 4_15000 5_20000 6_27000 7_35000 8_5000 9_51000 98_0]]=4,1,0)</f>
        <v>0</v>
      </c>
      <c r="BT1027">
        <f>IF(Table13[[#This Row],[Monthly_Income 1_5500 2_8000 3_11000 4_15000 5_20000 6_27000 7_35000 8_5000 9_51000 98_0]]=5,1,0)</f>
        <v>0</v>
      </c>
      <c r="BU1027">
        <f>IF(Table13[[#This Row],[Monthly_Income 1_5500 2_8000 3_11000 4_15000 5_20000 6_27000 7_35000 8_5000 9_51000 98_0]]=6,1,0)</f>
        <v>0</v>
      </c>
      <c r="BV1027">
        <f>IF(Table13[[#This Row],[Monthly_Income 1_5500 2_8000 3_11000 4_15000 5_20000 6_27000 7_35000 8_5000 9_51000 98_0]]=7,1,0)</f>
        <v>0</v>
      </c>
      <c r="BW1027">
        <f>IF(Table13[[#This Row],[Monthly_Income 1_5500 2_8000 3_11000 4_15000 5_20000 6_27000 7_35000 8_5000 9_51000 98_0]]=8,1,0)</f>
        <v>0</v>
      </c>
      <c r="BX1027">
        <f>IF(Table13[[#This Row],[Monthly_Income 1_5500 2_8000 3_11000 4_15000 5_20000 6_27000 7_35000 8_5000 9_51000 98_0]]=9,1,0)</f>
        <v>0</v>
      </c>
      <c r="BY1027">
        <f>IF(Table13[[#This Row],[Monthly_Income 1_5500 2_8000 3_11000 4_15000 5_20000 6_27000 7_35000 8_5000 9_51000 98_0]]=98,1,0)</f>
        <v>0</v>
      </c>
      <c r="BZ1027">
        <v>5</v>
      </c>
      <c r="CA1027">
        <f>IF(Table13[[#This Row],[Monthly_Household_Income]]=1,1,0)</f>
        <v>0</v>
      </c>
      <c r="CB1027">
        <f>IF(Table13[[#This Row],[Monthly_Household_Income]]=2,1,0)</f>
        <v>0</v>
      </c>
      <c r="CC1027">
        <f>IF(Table13[[#This Row],[Monthly_Household_Income]]=3,1,0)</f>
        <v>0</v>
      </c>
      <c r="CD1027">
        <f>IF(Table13[[#This Row],[Monthly_Household_Income]]=4,1,0)</f>
        <v>0</v>
      </c>
      <c r="CE1027">
        <f>IF(Table13[[#This Row],[Monthly_Household_Income]]=5,1,0)</f>
        <v>1</v>
      </c>
      <c r="CF1027">
        <f>IF(Table13[[#This Row],[Monthly_Household_Income]]=6,1,0)</f>
        <v>0</v>
      </c>
      <c r="CG1027">
        <f>IF(Table13[[#This Row],[Monthly_Household_Income]]=7,1,0)</f>
        <v>0</v>
      </c>
      <c r="CH1027">
        <f>IF(Table13[[#This Row],[Monthly_Household_Income]]=8,1,0)</f>
        <v>0</v>
      </c>
      <c r="CI1027">
        <f>IF(Table13[[#This Row],[Monthly_Household_Income]]=9,1,0)</f>
        <v>0</v>
      </c>
      <c r="CJ1027">
        <f>IF(Table13[[#This Row],[Monthly_Household_Income]]=98,1,0)</f>
        <v>0</v>
      </c>
    </row>
    <row r="1028" spans="1:88">
      <c r="A1028">
        <v>3762</v>
      </c>
      <c r="B1028" s="1">
        <v>43000</v>
      </c>
      <c r="C1028" t="s">
        <v>33</v>
      </c>
      <c r="D1028">
        <v>8</v>
      </c>
      <c r="E1028">
        <v>9</v>
      </c>
      <c r="F1028">
        <v>9</v>
      </c>
      <c r="G1028">
        <v>8</v>
      </c>
      <c r="H1028">
        <v>8</v>
      </c>
      <c r="I1028">
        <v>8</v>
      </c>
      <c r="J1028" t="s">
        <v>16</v>
      </c>
      <c r="K1028">
        <v>6</v>
      </c>
      <c r="L1028">
        <v>8</v>
      </c>
      <c r="M1028">
        <v>8</v>
      </c>
      <c r="N1028">
        <v>7</v>
      </c>
      <c r="O1028">
        <v>9</v>
      </c>
      <c r="P1028">
        <v>9</v>
      </c>
      <c r="Q1028">
        <v>7</v>
      </c>
      <c r="R1028">
        <v>9</v>
      </c>
      <c r="S1028">
        <v>7</v>
      </c>
      <c r="T1028">
        <v>6</v>
      </c>
      <c r="U1028">
        <v>8</v>
      </c>
      <c r="V1028">
        <v>6</v>
      </c>
      <c r="W1028">
        <v>7</v>
      </c>
      <c r="X1028">
        <v>0</v>
      </c>
      <c r="Y1028">
        <v>10</v>
      </c>
      <c r="Z1028">
        <v>10</v>
      </c>
      <c r="AA1028">
        <v>7</v>
      </c>
      <c r="AB1028">
        <v>8</v>
      </c>
      <c r="AC1028">
        <v>1</v>
      </c>
      <c r="AD1028">
        <f>IF(Table13[[#This Row],[payment]]=1,1,0)</f>
        <v>1</v>
      </c>
      <c r="AE1028">
        <f>IF(Table13[[#This Row],[payment]]=2,1,0)</f>
        <v>0</v>
      </c>
      <c r="AF1028">
        <f>IF(Table13[[#This Row],[payment]]=3,1,0)</f>
        <v>0</v>
      </c>
      <c r="AG1028">
        <v>1</v>
      </c>
      <c r="AH1028">
        <f>IF(Table13[[#This Row],[method_payment]]=1,1,0)</f>
        <v>1</v>
      </c>
      <c r="AI1028">
        <f>IF(Table13[[#This Row],[method_payment]]=2,1,0)</f>
        <v>0</v>
      </c>
      <c r="AJ1028">
        <f>IF(Table13[[#This Row],[method_payment]]=3,1,0)</f>
        <v>0</v>
      </c>
      <c r="AK1028">
        <f>IF(Table13[[#This Row],[method_payment]]=5,1,0)</f>
        <v>0</v>
      </c>
      <c r="AL1028">
        <f>IF(Table13[[#This Row],[method_payment]]=6,1,0)</f>
        <v>0</v>
      </c>
      <c r="AM1028" t="s">
        <v>16</v>
      </c>
      <c r="AN1028" t="s">
        <v>16</v>
      </c>
      <c r="AO1028">
        <v>2</v>
      </c>
      <c r="AP1028" s="2">
        <v>53.93</v>
      </c>
      <c r="AQ1028" s="3">
        <f>IF(AND(Table13[[#This Row],[Average_amount_spent_per_visit_last_3_months]]&gt;=1,Table13[[#This Row],[Average_amount_spent_per_visit_last_3_months]]&lt;=999),1,0)</f>
        <v>1</v>
      </c>
      <c r="AR1028" s="3">
        <f>IF(AND(Table13[[#This Row],[Average_amount_spent_per_visit_last_3_months]]&gt;=1000,Table13[[#This Row],[Average_amount_spent_per_visit_last_3_months]]&lt;=6700),1,0)</f>
        <v>0</v>
      </c>
      <c r="AS1028">
        <v>2</v>
      </c>
      <c r="AT1028">
        <v>23</v>
      </c>
      <c r="AU1028">
        <f>IF(AND(Table13[[#This Row],[Age]]&gt;=18,Table13[[#This Row],[Age]]&lt;=25),1,0)</f>
        <v>1</v>
      </c>
      <c r="AV1028">
        <f>IF(AND(Table13[[#This Row],[Age]]&gt;=26,Table13[[#This Row],[Age]]&lt;=35),1,0)</f>
        <v>0</v>
      </c>
      <c r="AW1028">
        <f>IF(AND(Table13[[#This Row],[Age]]&gt;=36,Table13[[#This Row],[Age]]&lt;=45),1,0)</f>
        <v>0</v>
      </c>
      <c r="AX1028">
        <f>IF(AND(Table13[[#This Row],[Age]]&gt;=46,Table13[[#This Row],[Age]]&lt;=55),1,0)</f>
        <v>0</v>
      </c>
      <c r="AY1028">
        <f>IF(AND(Table13[[#This Row],[Age]]&gt;=56,Table13[[#This Row],[Age]]&lt;=67),1,0)</f>
        <v>0</v>
      </c>
      <c r="AZ1028" t="s">
        <v>24</v>
      </c>
      <c r="BA1028">
        <f>IF(Table13[[#This Row],[Marital Status]]="Married",1,0)</f>
        <v>0</v>
      </c>
      <c r="BB1028">
        <f>IF(Table13[[#This Row],[Marital Status]]="Single",1,0)</f>
        <v>1</v>
      </c>
      <c r="BC1028" t="s">
        <v>27</v>
      </c>
      <c r="BD1028">
        <f>IF(Table13[[#This Row],[gender]]="Male",1,0)</f>
        <v>1</v>
      </c>
      <c r="BE1028">
        <f>IF(Table13[[#This Row],[gender]]="Female",1,0)</f>
        <v>0</v>
      </c>
      <c r="BF1028" t="s">
        <v>20</v>
      </c>
      <c r="BG1028">
        <f>IF(Table13[[#This Row],[Highest level of Education]]="Did not attend school",1,0)</f>
        <v>0</v>
      </c>
      <c r="BH1028">
        <f>IF(Table13[[#This Row],[Highest level of Education]]="K12 completed",1,0)</f>
        <v>0</v>
      </c>
      <c r="BI1028">
        <f>IF(Table13[[#This Row],[Highest level of Education]]="High School Completed",1,0)</f>
        <v>1</v>
      </c>
      <c r="BJ1028">
        <f>IF(Table13[[#This Row],[Highest level of Education]]="Technical Diploma/Partially completed College",1,0)</f>
        <v>0</v>
      </c>
      <c r="BK1028">
        <f>IF(Table13[[#This Row],[Highest level of Education]]="University/College Degree",1,0)</f>
        <v>0</v>
      </c>
      <c r="BL1028">
        <f>IF(Table13[[#This Row],[Highest level of Education]]="Post-graduate education",1,0)</f>
        <v>0</v>
      </c>
      <c r="BM1028">
        <v>0</v>
      </c>
      <c r="BN1028">
        <v>1</v>
      </c>
      <c r="BO1028">
        <v>2</v>
      </c>
      <c r="BP1028">
        <f>IF(Table13[[#This Row],[Monthly_Income 1_5500 2_8000 3_11000 4_15000 5_20000 6_27000 7_35000 8_5000 9_51000 98_0]]=1,1,0)</f>
        <v>0</v>
      </c>
      <c r="BQ1028">
        <f>IF(Table13[[#This Row],[Monthly_Income 1_5500 2_8000 3_11000 4_15000 5_20000 6_27000 7_35000 8_5000 9_51000 98_0]]=2,1,0)</f>
        <v>1</v>
      </c>
      <c r="BR1028">
        <f>IF(Table13[[#This Row],[Monthly_Income 1_5500 2_8000 3_11000 4_15000 5_20000 6_27000 7_35000 8_5000 9_51000 98_0]]=3,1,0)</f>
        <v>0</v>
      </c>
      <c r="BS1028">
        <f>IF(Table13[[#This Row],[Monthly_Income 1_5500 2_8000 3_11000 4_15000 5_20000 6_27000 7_35000 8_5000 9_51000 98_0]]=4,1,0)</f>
        <v>0</v>
      </c>
      <c r="BT1028">
        <f>IF(Table13[[#This Row],[Monthly_Income 1_5500 2_8000 3_11000 4_15000 5_20000 6_27000 7_35000 8_5000 9_51000 98_0]]=5,1,0)</f>
        <v>0</v>
      </c>
      <c r="BU1028">
        <f>IF(Table13[[#This Row],[Monthly_Income 1_5500 2_8000 3_11000 4_15000 5_20000 6_27000 7_35000 8_5000 9_51000 98_0]]=6,1,0)</f>
        <v>0</v>
      </c>
      <c r="BV1028">
        <f>IF(Table13[[#This Row],[Monthly_Income 1_5500 2_8000 3_11000 4_15000 5_20000 6_27000 7_35000 8_5000 9_51000 98_0]]=7,1,0)</f>
        <v>0</v>
      </c>
      <c r="BW1028">
        <f>IF(Table13[[#This Row],[Monthly_Income 1_5500 2_8000 3_11000 4_15000 5_20000 6_27000 7_35000 8_5000 9_51000 98_0]]=8,1,0)</f>
        <v>0</v>
      </c>
      <c r="BX1028">
        <f>IF(Table13[[#This Row],[Monthly_Income 1_5500 2_8000 3_11000 4_15000 5_20000 6_27000 7_35000 8_5000 9_51000 98_0]]=9,1,0)</f>
        <v>0</v>
      </c>
      <c r="BY1028">
        <f>IF(Table13[[#This Row],[Monthly_Income 1_5500 2_8000 3_11000 4_15000 5_20000 6_27000 7_35000 8_5000 9_51000 98_0]]=98,1,0)</f>
        <v>0</v>
      </c>
      <c r="BZ1028">
        <v>4</v>
      </c>
      <c r="CA1028">
        <f>IF(Table13[[#This Row],[Monthly_Household_Income]]=1,1,0)</f>
        <v>0</v>
      </c>
      <c r="CB1028">
        <f>IF(Table13[[#This Row],[Monthly_Household_Income]]=2,1,0)</f>
        <v>0</v>
      </c>
      <c r="CC1028">
        <f>IF(Table13[[#This Row],[Monthly_Household_Income]]=3,1,0)</f>
        <v>0</v>
      </c>
      <c r="CD1028">
        <f>IF(Table13[[#This Row],[Monthly_Household_Income]]=4,1,0)</f>
        <v>1</v>
      </c>
      <c r="CE1028">
        <f>IF(Table13[[#This Row],[Monthly_Household_Income]]=5,1,0)</f>
        <v>0</v>
      </c>
      <c r="CF1028">
        <f>IF(Table13[[#This Row],[Monthly_Household_Income]]=6,1,0)</f>
        <v>0</v>
      </c>
      <c r="CG1028">
        <f>IF(Table13[[#This Row],[Monthly_Household_Income]]=7,1,0)</f>
        <v>0</v>
      </c>
      <c r="CH1028">
        <f>IF(Table13[[#This Row],[Monthly_Household_Income]]=8,1,0)</f>
        <v>0</v>
      </c>
      <c r="CI1028">
        <f>IF(Table13[[#This Row],[Monthly_Household_Income]]=9,1,0)</f>
        <v>0</v>
      </c>
      <c r="CJ1028">
        <f>IF(Table13[[#This Row],[Monthly_Household_Income]]=98,1,0)</f>
        <v>0</v>
      </c>
    </row>
    <row r="1029" spans="1:88">
      <c r="A1029">
        <v>3769</v>
      </c>
      <c r="B1029" s="1">
        <v>43038</v>
      </c>
      <c r="C1029" t="s">
        <v>35</v>
      </c>
      <c r="D1029">
        <v>9</v>
      </c>
      <c r="E1029">
        <v>8</v>
      </c>
      <c r="F1029">
        <v>8</v>
      </c>
      <c r="G1029">
        <v>8</v>
      </c>
      <c r="H1029">
        <v>8</v>
      </c>
      <c r="I1029">
        <v>7</v>
      </c>
      <c r="J1029" t="s">
        <v>16</v>
      </c>
      <c r="K1029">
        <v>9</v>
      </c>
      <c r="L1029">
        <v>8</v>
      </c>
      <c r="M1029">
        <v>8</v>
      </c>
      <c r="N1029">
        <v>7</v>
      </c>
      <c r="O1029">
        <v>8</v>
      </c>
      <c r="P1029">
        <v>6</v>
      </c>
      <c r="Q1029">
        <v>6</v>
      </c>
      <c r="R1029">
        <v>8</v>
      </c>
      <c r="S1029">
        <v>9</v>
      </c>
      <c r="T1029">
        <v>7</v>
      </c>
      <c r="U1029">
        <v>7</v>
      </c>
      <c r="V1029">
        <v>6</v>
      </c>
      <c r="W1029">
        <v>8</v>
      </c>
      <c r="X1029">
        <v>7</v>
      </c>
      <c r="Y1029">
        <v>9</v>
      </c>
      <c r="Z1029">
        <v>9</v>
      </c>
      <c r="AA1029">
        <v>8</v>
      </c>
      <c r="AB1029">
        <v>8</v>
      </c>
      <c r="AC1029">
        <v>1</v>
      </c>
      <c r="AD1029">
        <f>IF(Table13[[#This Row],[payment]]=1,1,0)</f>
        <v>1</v>
      </c>
      <c r="AE1029">
        <f>IF(Table13[[#This Row],[payment]]=2,1,0)</f>
        <v>0</v>
      </c>
      <c r="AF1029">
        <f>IF(Table13[[#This Row],[payment]]=3,1,0)</f>
        <v>0</v>
      </c>
      <c r="AG1029">
        <v>1</v>
      </c>
      <c r="AH1029">
        <f>IF(Table13[[#This Row],[method_payment]]=1,1,0)</f>
        <v>1</v>
      </c>
      <c r="AI1029">
        <f>IF(Table13[[#This Row],[method_payment]]=2,1,0)</f>
        <v>0</v>
      </c>
      <c r="AJ1029">
        <f>IF(Table13[[#This Row],[method_payment]]=3,1,0)</f>
        <v>0</v>
      </c>
      <c r="AK1029">
        <f>IF(Table13[[#This Row],[method_payment]]=5,1,0)</f>
        <v>0</v>
      </c>
      <c r="AL1029">
        <f>IF(Table13[[#This Row],[method_payment]]=6,1,0)</f>
        <v>0</v>
      </c>
      <c r="AM1029" t="s">
        <v>16</v>
      </c>
      <c r="AN1029" t="s">
        <v>16</v>
      </c>
      <c r="AO1029">
        <v>2</v>
      </c>
      <c r="AP1029" s="2">
        <v>204.31</v>
      </c>
      <c r="AQ1029" s="3">
        <f>IF(AND(Table13[[#This Row],[Average_amount_spent_per_visit_last_3_months]]&gt;=1,Table13[[#This Row],[Average_amount_spent_per_visit_last_3_months]]&lt;=999),1,0)</f>
        <v>1</v>
      </c>
      <c r="AR1029" s="3">
        <f>IF(AND(Table13[[#This Row],[Average_amount_spent_per_visit_last_3_months]]&gt;=1000,Table13[[#This Row],[Average_amount_spent_per_visit_last_3_months]]&lt;=6700),1,0)</f>
        <v>0</v>
      </c>
      <c r="AS1029">
        <v>3</v>
      </c>
      <c r="AT1029">
        <v>46</v>
      </c>
      <c r="AU1029">
        <f>IF(AND(Table13[[#This Row],[Age]]&gt;=18,Table13[[#This Row],[Age]]&lt;=25),1,0)</f>
        <v>0</v>
      </c>
      <c r="AV1029">
        <f>IF(AND(Table13[[#This Row],[Age]]&gt;=26,Table13[[#This Row],[Age]]&lt;=35),1,0)</f>
        <v>0</v>
      </c>
      <c r="AW1029">
        <f>IF(AND(Table13[[#This Row],[Age]]&gt;=36,Table13[[#This Row],[Age]]&lt;=45),1,0)</f>
        <v>0</v>
      </c>
      <c r="AX1029">
        <f>IF(AND(Table13[[#This Row],[Age]]&gt;=46,Table13[[#This Row],[Age]]&lt;=55),1,0)</f>
        <v>1</v>
      </c>
      <c r="AY1029">
        <f>IF(AND(Table13[[#This Row],[Age]]&gt;=56,Table13[[#This Row],[Age]]&lt;=67),1,0)</f>
        <v>0</v>
      </c>
      <c r="AZ1029" t="s">
        <v>25</v>
      </c>
      <c r="BA1029">
        <f>IF(Table13[[#This Row],[Marital Status]]="Married",1,0)</f>
        <v>1</v>
      </c>
      <c r="BB1029">
        <f>IF(Table13[[#This Row],[Marital Status]]="Single",1,0)</f>
        <v>0</v>
      </c>
      <c r="BC1029" t="s">
        <v>27</v>
      </c>
      <c r="BD1029">
        <f>IF(Table13[[#This Row],[gender]]="Male",1,0)</f>
        <v>1</v>
      </c>
      <c r="BE1029">
        <f>IF(Table13[[#This Row],[gender]]="Female",1,0)</f>
        <v>0</v>
      </c>
      <c r="BF1029" t="s">
        <v>19</v>
      </c>
      <c r="BG1029">
        <f>IF(Table13[[#This Row],[Highest level of Education]]="Did not attend school",1,0)</f>
        <v>0</v>
      </c>
      <c r="BH1029">
        <f>IF(Table13[[#This Row],[Highest level of Education]]="K12 completed",1,0)</f>
        <v>0</v>
      </c>
      <c r="BI1029">
        <f>IF(Table13[[#This Row],[Highest level of Education]]="High School Completed",1,0)</f>
        <v>0</v>
      </c>
      <c r="BJ1029">
        <f>IF(Table13[[#This Row],[Highest level of Education]]="Technical Diploma/Partially completed College",1,0)</f>
        <v>0</v>
      </c>
      <c r="BK1029">
        <f>IF(Table13[[#This Row],[Highest level of Education]]="University/College Degree",1,0)</f>
        <v>1</v>
      </c>
      <c r="BL1029">
        <f>IF(Table13[[#This Row],[Highest level of Education]]="Post-graduate education",1,0)</f>
        <v>0</v>
      </c>
      <c r="BM1029">
        <v>3</v>
      </c>
      <c r="BN1029">
        <v>1</v>
      </c>
      <c r="BO1029">
        <v>5</v>
      </c>
      <c r="BP1029">
        <f>IF(Table13[[#This Row],[Monthly_Income 1_5500 2_8000 3_11000 4_15000 5_20000 6_27000 7_35000 8_5000 9_51000 98_0]]=1,1,0)</f>
        <v>0</v>
      </c>
      <c r="BQ1029">
        <f>IF(Table13[[#This Row],[Monthly_Income 1_5500 2_8000 3_11000 4_15000 5_20000 6_27000 7_35000 8_5000 9_51000 98_0]]=2,1,0)</f>
        <v>0</v>
      </c>
      <c r="BR1029">
        <f>IF(Table13[[#This Row],[Monthly_Income 1_5500 2_8000 3_11000 4_15000 5_20000 6_27000 7_35000 8_5000 9_51000 98_0]]=3,1,0)</f>
        <v>0</v>
      </c>
      <c r="BS1029">
        <f>IF(Table13[[#This Row],[Monthly_Income 1_5500 2_8000 3_11000 4_15000 5_20000 6_27000 7_35000 8_5000 9_51000 98_0]]=4,1,0)</f>
        <v>0</v>
      </c>
      <c r="BT1029">
        <f>IF(Table13[[#This Row],[Monthly_Income 1_5500 2_8000 3_11000 4_15000 5_20000 6_27000 7_35000 8_5000 9_51000 98_0]]=5,1,0)</f>
        <v>1</v>
      </c>
      <c r="BU1029">
        <f>IF(Table13[[#This Row],[Monthly_Income 1_5500 2_8000 3_11000 4_15000 5_20000 6_27000 7_35000 8_5000 9_51000 98_0]]=6,1,0)</f>
        <v>0</v>
      </c>
      <c r="BV1029">
        <f>IF(Table13[[#This Row],[Monthly_Income 1_5500 2_8000 3_11000 4_15000 5_20000 6_27000 7_35000 8_5000 9_51000 98_0]]=7,1,0)</f>
        <v>0</v>
      </c>
      <c r="BW1029">
        <f>IF(Table13[[#This Row],[Monthly_Income 1_5500 2_8000 3_11000 4_15000 5_20000 6_27000 7_35000 8_5000 9_51000 98_0]]=8,1,0)</f>
        <v>0</v>
      </c>
      <c r="BX1029">
        <f>IF(Table13[[#This Row],[Monthly_Income 1_5500 2_8000 3_11000 4_15000 5_20000 6_27000 7_35000 8_5000 9_51000 98_0]]=9,1,0)</f>
        <v>0</v>
      </c>
      <c r="BY1029">
        <f>IF(Table13[[#This Row],[Monthly_Income 1_5500 2_8000 3_11000 4_15000 5_20000 6_27000 7_35000 8_5000 9_51000 98_0]]=98,1,0)</f>
        <v>0</v>
      </c>
      <c r="BZ1029">
        <v>5</v>
      </c>
      <c r="CA1029">
        <f>IF(Table13[[#This Row],[Monthly_Household_Income]]=1,1,0)</f>
        <v>0</v>
      </c>
      <c r="CB1029">
        <f>IF(Table13[[#This Row],[Monthly_Household_Income]]=2,1,0)</f>
        <v>0</v>
      </c>
      <c r="CC1029">
        <f>IF(Table13[[#This Row],[Monthly_Household_Income]]=3,1,0)</f>
        <v>0</v>
      </c>
      <c r="CD1029">
        <f>IF(Table13[[#This Row],[Monthly_Household_Income]]=4,1,0)</f>
        <v>0</v>
      </c>
      <c r="CE1029">
        <f>IF(Table13[[#This Row],[Monthly_Household_Income]]=5,1,0)</f>
        <v>1</v>
      </c>
      <c r="CF1029">
        <f>IF(Table13[[#This Row],[Monthly_Household_Income]]=6,1,0)</f>
        <v>0</v>
      </c>
      <c r="CG1029">
        <f>IF(Table13[[#This Row],[Monthly_Household_Income]]=7,1,0)</f>
        <v>0</v>
      </c>
      <c r="CH1029">
        <f>IF(Table13[[#This Row],[Monthly_Household_Income]]=8,1,0)</f>
        <v>0</v>
      </c>
      <c r="CI1029">
        <f>IF(Table13[[#This Row],[Monthly_Household_Income]]=9,1,0)</f>
        <v>0</v>
      </c>
      <c r="CJ1029">
        <f>IF(Table13[[#This Row],[Monthly_Household_Income]]=98,1,0)</f>
        <v>0</v>
      </c>
    </row>
    <row r="1030" spans="1:88">
      <c r="A1030">
        <v>3770</v>
      </c>
      <c r="B1030" s="1">
        <v>43018</v>
      </c>
      <c r="C1030" t="s">
        <v>33</v>
      </c>
      <c r="D1030">
        <v>8</v>
      </c>
      <c r="E1030">
        <v>9</v>
      </c>
      <c r="F1030">
        <v>9</v>
      </c>
      <c r="G1030">
        <v>9</v>
      </c>
      <c r="H1030">
        <v>9</v>
      </c>
      <c r="I1030">
        <v>7</v>
      </c>
      <c r="J1030" t="s">
        <v>16</v>
      </c>
      <c r="K1030">
        <v>8</v>
      </c>
      <c r="L1030">
        <v>9</v>
      </c>
      <c r="M1030">
        <v>8</v>
      </c>
      <c r="N1030">
        <v>10</v>
      </c>
      <c r="O1030">
        <v>9</v>
      </c>
      <c r="P1030">
        <v>10</v>
      </c>
      <c r="Q1030">
        <v>10</v>
      </c>
      <c r="R1030">
        <v>9</v>
      </c>
      <c r="S1030">
        <v>8</v>
      </c>
      <c r="T1030">
        <v>8</v>
      </c>
      <c r="U1030">
        <v>9</v>
      </c>
      <c r="V1030">
        <v>9</v>
      </c>
      <c r="W1030">
        <v>9</v>
      </c>
      <c r="X1030">
        <v>0</v>
      </c>
      <c r="Y1030">
        <v>10</v>
      </c>
      <c r="Z1030">
        <v>10</v>
      </c>
      <c r="AA1030">
        <v>9</v>
      </c>
      <c r="AB1030">
        <v>9</v>
      </c>
      <c r="AC1030">
        <v>1</v>
      </c>
      <c r="AD1030">
        <f>IF(Table13[[#This Row],[payment]]=1,1,0)</f>
        <v>1</v>
      </c>
      <c r="AE1030">
        <f>IF(Table13[[#This Row],[payment]]=2,1,0)</f>
        <v>0</v>
      </c>
      <c r="AF1030">
        <f>IF(Table13[[#This Row],[payment]]=3,1,0)</f>
        <v>0</v>
      </c>
      <c r="AG1030">
        <v>2</v>
      </c>
      <c r="AH1030">
        <f>IF(Table13[[#This Row],[method_payment]]=1,1,0)</f>
        <v>0</v>
      </c>
      <c r="AI1030">
        <f>IF(Table13[[#This Row],[method_payment]]=2,1,0)</f>
        <v>1</v>
      </c>
      <c r="AJ1030">
        <f>IF(Table13[[#This Row],[method_payment]]=3,1,0)</f>
        <v>0</v>
      </c>
      <c r="AK1030">
        <f>IF(Table13[[#This Row],[method_payment]]=5,1,0)</f>
        <v>0</v>
      </c>
      <c r="AL1030">
        <f>IF(Table13[[#This Row],[method_payment]]=6,1,0)</f>
        <v>0</v>
      </c>
      <c r="AM1030" t="s">
        <v>16</v>
      </c>
      <c r="AN1030" t="s">
        <v>15</v>
      </c>
      <c r="AO1030">
        <v>3</v>
      </c>
      <c r="AP1030" s="2">
        <v>106.04</v>
      </c>
      <c r="AQ1030" s="3">
        <f>IF(AND(Table13[[#This Row],[Average_amount_spent_per_visit_last_3_months]]&gt;=1,Table13[[#This Row],[Average_amount_spent_per_visit_last_3_months]]&lt;=999),1,0)</f>
        <v>1</v>
      </c>
      <c r="AR1030" s="3">
        <f>IF(AND(Table13[[#This Row],[Average_amount_spent_per_visit_last_3_months]]&gt;=1000,Table13[[#This Row],[Average_amount_spent_per_visit_last_3_months]]&lt;=6700),1,0)</f>
        <v>0</v>
      </c>
      <c r="AS1030">
        <v>3</v>
      </c>
      <c r="AT1030">
        <v>19</v>
      </c>
      <c r="AU1030">
        <f>IF(AND(Table13[[#This Row],[Age]]&gt;=18,Table13[[#This Row],[Age]]&lt;=25),1,0)</f>
        <v>1</v>
      </c>
      <c r="AV1030">
        <f>IF(AND(Table13[[#This Row],[Age]]&gt;=26,Table13[[#This Row],[Age]]&lt;=35),1,0)</f>
        <v>0</v>
      </c>
      <c r="AW1030">
        <f>IF(AND(Table13[[#This Row],[Age]]&gt;=36,Table13[[#This Row],[Age]]&lt;=45),1,0)</f>
        <v>0</v>
      </c>
      <c r="AX1030">
        <f>IF(AND(Table13[[#This Row],[Age]]&gt;=46,Table13[[#This Row],[Age]]&lt;=55),1,0)</f>
        <v>0</v>
      </c>
      <c r="AY1030">
        <f>IF(AND(Table13[[#This Row],[Age]]&gt;=56,Table13[[#This Row],[Age]]&lt;=67),1,0)</f>
        <v>0</v>
      </c>
      <c r="AZ1030" t="s">
        <v>24</v>
      </c>
      <c r="BA1030">
        <f>IF(Table13[[#This Row],[Marital Status]]="Married",1,0)</f>
        <v>0</v>
      </c>
      <c r="BB1030">
        <f>IF(Table13[[#This Row],[Marital Status]]="Single",1,0)</f>
        <v>1</v>
      </c>
      <c r="BC1030" t="s">
        <v>28</v>
      </c>
      <c r="BD1030">
        <f>IF(Table13[[#This Row],[gender]]="Male",1,0)</f>
        <v>0</v>
      </c>
      <c r="BE1030">
        <f>IF(Table13[[#This Row],[gender]]="Female",1,0)</f>
        <v>1</v>
      </c>
      <c r="BF1030" t="s">
        <v>22</v>
      </c>
      <c r="BG1030">
        <f>IF(Table13[[#This Row],[Highest level of Education]]="Did not attend school",1,0)</f>
        <v>0</v>
      </c>
      <c r="BH1030">
        <f>IF(Table13[[#This Row],[Highest level of Education]]="K12 completed",1,0)</f>
        <v>1</v>
      </c>
      <c r="BI1030">
        <f>IF(Table13[[#This Row],[Highest level of Education]]="High School Completed",1,0)</f>
        <v>0</v>
      </c>
      <c r="BJ1030">
        <f>IF(Table13[[#This Row],[Highest level of Education]]="Technical Diploma/Partially completed College",1,0)</f>
        <v>0</v>
      </c>
      <c r="BK1030">
        <f>IF(Table13[[#This Row],[Highest level of Education]]="University/College Degree",1,0)</f>
        <v>0</v>
      </c>
      <c r="BL1030">
        <f>IF(Table13[[#This Row],[Highest level of Education]]="Post-graduate education",1,0)</f>
        <v>0</v>
      </c>
      <c r="BM1030">
        <v>0</v>
      </c>
      <c r="BN1030">
        <v>5</v>
      </c>
      <c r="BO1030" t="s">
        <v>1</v>
      </c>
      <c r="BP1030">
        <f>IF(Table13[[#This Row],[Monthly_Income 1_5500 2_8000 3_11000 4_15000 5_20000 6_27000 7_35000 8_5000 9_51000 98_0]]=1,1,0)</f>
        <v>0</v>
      </c>
      <c r="BQ1030">
        <f>IF(Table13[[#This Row],[Monthly_Income 1_5500 2_8000 3_11000 4_15000 5_20000 6_27000 7_35000 8_5000 9_51000 98_0]]=2,1,0)</f>
        <v>0</v>
      </c>
      <c r="BR1030">
        <f>IF(Table13[[#This Row],[Monthly_Income 1_5500 2_8000 3_11000 4_15000 5_20000 6_27000 7_35000 8_5000 9_51000 98_0]]=3,1,0)</f>
        <v>0</v>
      </c>
      <c r="BS1030">
        <f>IF(Table13[[#This Row],[Monthly_Income 1_5500 2_8000 3_11000 4_15000 5_20000 6_27000 7_35000 8_5000 9_51000 98_0]]=4,1,0)</f>
        <v>0</v>
      </c>
      <c r="BT1030">
        <f>IF(Table13[[#This Row],[Monthly_Income 1_5500 2_8000 3_11000 4_15000 5_20000 6_27000 7_35000 8_5000 9_51000 98_0]]=5,1,0)</f>
        <v>0</v>
      </c>
      <c r="BU1030">
        <f>IF(Table13[[#This Row],[Monthly_Income 1_5500 2_8000 3_11000 4_15000 5_20000 6_27000 7_35000 8_5000 9_51000 98_0]]=6,1,0)</f>
        <v>0</v>
      </c>
      <c r="BV1030">
        <f>IF(Table13[[#This Row],[Monthly_Income 1_5500 2_8000 3_11000 4_15000 5_20000 6_27000 7_35000 8_5000 9_51000 98_0]]=7,1,0)</f>
        <v>0</v>
      </c>
      <c r="BW1030">
        <f>IF(Table13[[#This Row],[Monthly_Income 1_5500 2_8000 3_11000 4_15000 5_20000 6_27000 7_35000 8_5000 9_51000 98_0]]=8,1,0)</f>
        <v>0</v>
      </c>
      <c r="BX1030">
        <f>IF(Table13[[#This Row],[Monthly_Income 1_5500 2_8000 3_11000 4_15000 5_20000 6_27000 7_35000 8_5000 9_51000 98_0]]=9,1,0)</f>
        <v>0</v>
      </c>
      <c r="BY1030">
        <f>IF(Table13[[#This Row],[Monthly_Income 1_5500 2_8000 3_11000 4_15000 5_20000 6_27000 7_35000 8_5000 9_51000 98_0]]=98,1,0)</f>
        <v>0</v>
      </c>
      <c r="BZ1030">
        <v>4</v>
      </c>
      <c r="CA1030">
        <f>IF(Table13[[#This Row],[Monthly_Household_Income]]=1,1,0)</f>
        <v>0</v>
      </c>
      <c r="CB1030">
        <f>IF(Table13[[#This Row],[Monthly_Household_Income]]=2,1,0)</f>
        <v>0</v>
      </c>
      <c r="CC1030">
        <f>IF(Table13[[#This Row],[Monthly_Household_Income]]=3,1,0)</f>
        <v>0</v>
      </c>
      <c r="CD1030">
        <f>IF(Table13[[#This Row],[Monthly_Household_Income]]=4,1,0)</f>
        <v>1</v>
      </c>
      <c r="CE1030">
        <f>IF(Table13[[#This Row],[Monthly_Household_Income]]=5,1,0)</f>
        <v>0</v>
      </c>
      <c r="CF1030">
        <f>IF(Table13[[#This Row],[Monthly_Household_Income]]=6,1,0)</f>
        <v>0</v>
      </c>
      <c r="CG1030">
        <f>IF(Table13[[#This Row],[Monthly_Household_Income]]=7,1,0)</f>
        <v>0</v>
      </c>
      <c r="CH1030">
        <f>IF(Table13[[#This Row],[Monthly_Household_Income]]=8,1,0)</f>
        <v>0</v>
      </c>
      <c r="CI1030">
        <f>IF(Table13[[#This Row],[Monthly_Household_Income]]=9,1,0)</f>
        <v>0</v>
      </c>
      <c r="CJ1030">
        <f>IF(Table13[[#This Row],[Monthly_Household_Income]]=98,1,0)</f>
        <v>0</v>
      </c>
    </row>
    <row r="1031" spans="1:88">
      <c r="A1031">
        <v>3771</v>
      </c>
      <c r="B1031" s="1">
        <v>43021</v>
      </c>
      <c r="C1031" t="s">
        <v>29</v>
      </c>
      <c r="D1031">
        <v>7</v>
      </c>
      <c r="E1031">
        <v>8</v>
      </c>
      <c r="F1031">
        <v>7</v>
      </c>
      <c r="G1031">
        <v>7</v>
      </c>
      <c r="H1031">
        <v>7</v>
      </c>
      <c r="I1031">
        <v>8</v>
      </c>
      <c r="J1031" t="s">
        <v>16</v>
      </c>
      <c r="K1031">
        <v>9</v>
      </c>
      <c r="L1031">
        <v>7</v>
      </c>
      <c r="M1031">
        <v>8</v>
      </c>
      <c r="N1031">
        <v>9</v>
      </c>
      <c r="O1031">
        <v>6</v>
      </c>
      <c r="P1031">
        <v>7</v>
      </c>
      <c r="Q1031">
        <v>8</v>
      </c>
      <c r="R1031">
        <v>7</v>
      </c>
      <c r="S1031">
        <v>7</v>
      </c>
      <c r="T1031">
        <v>9</v>
      </c>
      <c r="U1031">
        <v>7</v>
      </c>
      <c r="V1031">
        <v>7</v>
      </c>
      <c r="W1031">
        <v>7</v>
      </c>
      <c r="X1031">
        <v>9</v>
      </c>
      <c r="Y1031">
        <v>9</v>
      </c>
      <c r="Z1031">
        <v>9</v>
      </c>
      <c r="AA1031">
        <v>8</v>
      </c>
      <c r="AB1031">
        <v>7</v>
      </c>
      <c r="AC1031">
        <v>1</v>
      </c>
      <c r="AD1031">
        <f>IF(Table13[[#This Row],[payment]]=1,1,0)</f>
        <v>1</v>
      </c>
      <c r="AE1031">
        <f>IF(Table13[[#This Row],[payment]]=2,1,0)</f>
        <v>0</v>
      </c>
      <c r="AF1031">
        <f>IF(Table13[[#This Row],[payment]]=3,1,0)</f>
        <v>0</v>
      </c>
      <c r="AG1031">
        <v>1</v>
      </c>
      <c r="AH1031">
        <f>IF(Table13[[#This Row],[method_payment]]=1,1,0)</f>
        <v>1</v>
      </c>
      <c r="AI1031">
        <f>IF(Table13[[#This Row],[method_payment]]=2,1,0)</f>
        <v>0</v>
      </c>
      <c r="AJ1031">
        <f>IF(Table13[[#This Row],[method_payment]]=3,1,0)</f>
        <v>0</v>
      </c>
      <c r="AK1031">
        <f>IF(Table13[[#This Row],[method_payment]]=5,1,0)</f>
        <v>0</v>
      </c>
      <c r="AL1031">
        <f>IF(Table13[[#This Row],[method_payment]]=6,1,0)</f>
        <v>0</v>
      </c>
      <c r="AM1031" t="s">
        <v>16</v>
      </c>
      <c r="AN1031" t="s">
        <v>15</v>
      </c>
      <c r="AO1031">
        <v>5</v>
      </c>
      <c r="AP1031" s="2">
        <v>244.51</v>
      </c>
      <c r="AQ1031" s="3">
        <f>IF(AND(Table13[[#This Row],[Average_amount_spent_per_visit_last_3_months]]&gt;=1,Table13[[#This Row],[Average_amount_spent_per_visit_last_3_months]]&lt;=999),1,0)</f>
        <v>1</v>
      </c>
      <c r="AR1031" s="3">
        <f>IF(AND(Table13[[#This Row],[Average_amount_spent_per_visit_last_3_months]]&gt;=1000,Table13[[#This Row],[Average_amount_spent_per_visit_last_3_months]]&lt;=6700),1,0)</f>
        <v>0</v>
      </c>
      <c r="AS1031">
        <v>3</v>
      </c>
      <c r="AT1031">
        <v>30</v>
      </c>
      <c r="AU1031">
        <f>IF(AND(Table13[[#This Row],[Age]]&gt;=18,Table13[[#This Row],[Age]]&lt;=25),1,0)</f>
        <v>0</v>
      </c>
      <c r="AV1031">
        <f>IF(AND(Table13[[#This Row],[Age]]&gt;=26,Table13[[#This Row],[Age]]&lt;=35),1,0)</f>
        <v>1</v>
      </c>
      <c r="AW1031">
        <f>IF(AND(Table13[[#This Row],[Age]]&gt;=36,Table13[[#This Row],[Age]]&lt;=45),1,0)</f>
        <v>0</v>
      </c>
      <c r="AX1031">
        <f>IF(AND(Table13[[#This Row],[Age]]&gt;=46,Table13[[#This Row],[Age]]&lt;=55),1,0)</f>
        <v>0</v>
      </c>
      <c r="AY1031">
        <f>IF(AND(Table13[[#This Row],[Age]]&gt;=56,Table13[[#This Row],[Age]]&lt;=67),1,0)</f>
        <v>0</v>
      </c>
      <c r="AZ1031" t="s">
        <v>25</v>
      </c>
      <c r="BA1031">
        <f>IF(Table13[[#This Row],[Marital Status]]="Married",1,0)</f>
        <v>1</v>
      </c>
      <c r="BB1031">
        <f>IF(Table13[[#This Row],[Marital Status]]="Single",1,0)</f>
        <v>0</v>
      </c>
      <c r="BC1031" t="s">
        <v>28</v>
      </c>
      <c r="BD1031">
        <f>IF(Table13[[#This Row],[gender]]="Male",1,0)</f>
        <v>0</v>
      </c>
      <c r="BE1031">
        <f>IF(Table13[[#This Row],[gender]]="Female",1,0)</f>
        <v>1</v>
      </c>
      <c r="BF1031" t="s">
        <v>23</v>
      </c>
      <c r="BG1031">
        <f>IF(Table13[[#This Row],[Highest level of Education]]="Did not attend school",1,0)</f>
        <v>0</v>
      </c>
      <c r="BH1031">
        <f>IF(Table13[[#This Row],[Highest level of Education]]="K12 completed",1,0)</f>
        <v>0</v>
      </c>
      <c r="BI1031">
        <f>IF(Table13[[#This Row],[Highest level of Education]]="High School Completed",1,0)</f>
        <v>0</v>
      </c>
      <c r="BJ1031">
        <f>IF(Table13[[#This Row],[Highest level of Education]]="Technical Diploma/Partially completed College",1,0)</f>
        <v>1</v>
      </c>
      <c r="BK1031">
        <f>IF(Table13[[#This Row],[Highest level of Education]]="University/College Degree",1,0)</f>
        <v>0</v>
      </c>
      <c r="BL1031">
        <f>IF(Table13[[#This Row],[Highest level of Education]]="Post-graduate education",1,0)</f>
        <v>0</v>
      </c>
      <c r="BM1031">
        <v>2</v>
      </c>
      <c r="BN1031">
        <v>2</v>
      </c>
      <c r="BO1031">
        <v>2</v>
      </c>
      <c r="BP1031">
        <f>IF(Table13[[#This Row],[Monthly_Income 1_5500 2_8000 3_11000 4_15000 5_20000 6_27000 7_35000 8_5000 9_51000 98_0]]=1,1,0)</f>
        <v>0</v>
      </c>
      <c r="BQ1031">
        <f>IF(Table13[[#This Row],[Monthly_Income 1_5500 2_8000 3_11000 4_15000 5_20000 6_27000 7_35000 8_5000 9_51000 98_0]]=2,1,0)</f>
        <v>1</v>
      </c>
      <c r="BR1031">
        <f>IF(Table13[[#This Row],[Monthly_Income 1_5500 2_8000 3_11000 4_15000 5_20000 6_27000 7_35000 8_5000 9_51000 98_0]]=3,1,0)</f>
        <v>0</v>
      </c>
      <c r="BS1031">
        <f>IF(Table13[[#This Row],[Monthly_Income 1_5500 2_8000 3_11000 4_15000 5_20000 6_27000 7_35000 8_5000 9_51000 98_0]]=4,1,0)</f>
        <v>0</v>
      </c>
      <c r="BT1031">
        <f>IF(Table13[[#This Row],[Monthly_Income 1_5500 2_8000 3_11000 4_15000 5_20000 6_27000 7_35000 8_5000 9_51000 98_0]]=5,1,0)</f>
        <v>0</v>
      </c>
      <c r="BU1031">
        <f>IF(Table13[[#This Row],[Monthly_Income 1_5500 2_8000 3_11000 4_15000 5_20000 6_27000 7_35000 8_5000 9_51000 98_0]]=6,1,0)</f>
        <v>0</v>
      </c>
      <c r="BV1031">
        <f>IF(Table13[[#This Row],[Monthly_Income 1_5500 2_8000 3_11000 4_15000 5_20000 6_27000 7_35000 8_5000 9_51000 98_0]]=7,1,0)</f>
        <v>0</v>
      </c>
      <c r="BW1031">
        <f>IF(Table13[[#This Row],[Monthly_Income 1_5500 2_8000 3_11000 4_15000 5_20000 6_27000 7_35000 8_5000 9_51000 98_0]]=8,1,0)</f>
        <v>0</v>
      </c>
      <c r="BX1031">
        <f>IF(Table13[[#This Row],[Monthly_Income 1_5500 2_8000 3_11000 4_15000 5_20000 6_27000 7_35000 8_5000 9_51000 98_0]]=9,1,0)</f>
        <v>0</v>
      </c>
      <c r="BY1031">
        <f>IF(Table13[[#This Row],[Monthly_Income 1_5500 2_8000 3_11000 4_15000 5_20000 6_27000 7_35000 8_5000 9_51000 98_0]]=98,1,0)</f>
        <v>0</v>
      </c>
      <c r="BZ1031">
        <v>3</v>
      </c>
      <c r="CA1031">
        <f>IF(Table13[[#This Row],[Monthly_Household_Income]]=1,1,0)</f>
        <v>0</v>
      </c>
      <c r="CB1031">
        <f>IF(Table13[[#This Row],[Monthly_Household_Income]]=2,1,0)</f>
        <v>0</v>
      </c>
      <c r="CC1031">
        <f>IF(Table13[[#This Row],[Monthly_Household_Income]]=3,1,0)</f>
        <v>1</v>
      </c>
      <c r="CD1031">
        <f>IF(Table13[[#This Row],[Monthly_Household_Income]]=4,1,0)</f>
        <v>0</v>
      </c>
      <c r="CE1031">
        <f>IF(Table13[[#This Row],[Monthly_Household_Income]]=5,1,0)</f>
        <v>0</v>
      </c>
      <c r="CF1031">
        <f>IF(Table13[[#This Row],[Monthly_Household_Income]]=6,1,0)</f>
        <v>0</v>
      </c>
      <c r="CG1031">
        <f>IF(Table13[[#This Row],[Monthly_Household_Income]]=7,1,0)</f>
        <v>0</v>
      </c>
      <c r="CH1031">
        <f>IF(Table13[[#This Row],[Monthly_Household_Income]]=8,1,0)</f>
        <v>0</v>
      </c>
      <c r="CI1031">
        <f>IF(Table13[[#This Row],[Monthly_Household_Income]]=9,1,0)</f>
        <v>0</v>
      </c>
      <c r="CJ1031">
        <f>IF(Table13[[#This Row],[Monthly_Household_Income]]=98,1,0)</f>
        <v>0</v>
      </c>
    </row>
    <row r="1032" spans="1:88">
      <c r="A1032">
        <v>3777</v>
      </c>
      <c r="B1032" s="1">
        <v>42966</v>
      </c>
      <c r="C1032" t="s">
        <v>33</v>
      </c>
      <c r="D1032">
        <v>7</v>
      </c>
      <c r="E1032">
        <v>7</v>
      </c>
      <c r="F1032">
        <v>8</v>
      </c>
      <c r="G1032">
        <v>8</v>
      </c>
      <c r="H1032">
        <v>7</v>
      </c>
      <c r="I1032">
        <v>7</v>
      </c>
      <c r="J1032" t="s">
        <v>15</v>
      </c>
      <c r="K1032">
        <v>8</v>
      </c>
      <c r="L1032">
        <v>8</v>
      </c>
      <c r="M1032">
        <v>6</v>
      </c>
      <c r="N1032">
        <v>8</v>
      </c>
      <c r="O1032">
        <v>7</v>
      </c>
      <c r="P1032">
        <v>7</v>
      </c>
      <c r="Q1032">
        <v>8</v>
      </c>
      <c r="R1032">
        <v>6</v>
      </c>
      <c r="S1032">
        <v>7</v>
      </c>
      <c r="T1032">
        <v>7</v>
      </c>
      <c r="U1032">
        <v>8</v>
      </c>
      <c r="V1032">
        <v>6</v>
      </c>
      <c r="W1032">
        <v>8</v>
      </c>
      <c r="X1032">
        <v>7</v>
      </c>
      <c r="Y1032">
        <v>7</v>
      </c>
      <c r="Z1032">
        <v>7</v>
      </c>
      <c r="AA1032">
        <v>6</v>
      </c>
      <c r="AB1032">
        <v>7</v>
      </c>
      <c r="AC1032">
        <v>1</v>
      </c>
      <c r="AD1032">
        <f>IF(Table13[[#This Row],[payment]]=1,1,0)</f>
        <v>1</v>
      </c>
      <c r="AE1032">
        <f>IF(Table13[[#This Row],[payment]]=2,1,0)</f>
        <v>0</v>
      </c>
      <c r="AF1032">
        <f>IF(Table13[[#This Row],[payment]]=3,1,0)</f>
        <v>0</v>
      </c>
      <c r="AG1032">
        <v>1</v>
      </c>
      <c r="AH1032">
        <f>IF(Table13[[#This Row],[method_payment]]=1,1,0)</f>
        <v>1</v>
      </c>
      <c r="AI1032">
        <f>IF(Table13[[#This Row],[method_payment]]=2,1,0)</f>
        <v>0</v>
      </c>
      <c r="AJ1032">
        <f>IF(Table13[[#This Row],[method_payment]]=3,1,0)</f>
        <v>0</v>
      </c>
      <c r="AK1032">
        <f>IF(Table13[[#This Row],[method_payment]]=5,1,0)</f>
        <v>0</v>
      </c>
      <c r="AL1032">
        <f>IF(Table13[[#This Row],[method_payment]]=6,1,0)</f>
        <v>0</v>
      </c>
      <c r="AM1032" t="s">
        <v>16</v>
      </c>
      <c r="AN1032" t="s">
        <v>16</v>
      </c>
      <c r="AO1032">
        <v>1</v>
      </c>
      <c r="AP1032" s="2">
        <v>1224.8499999999999</v>
      </c>
      <c r="AQ1032" s="3">
        <f>IF(AND(Table13[[#This Row],[Average_amount_spent_per_visit_last_3_months]]&gt;=1,Table13[[#This Row],[Average_amount_spent_per_visit_last_3_months]]&lt;=999),1,0)</f>
        <v>0</v>
      </c>
      <c r="AR1032" s="3">
        <f>IF(AND(Table13[[#This Row],[Average_amount_spent_per_visit_last_3_months]]&gt;=1000,Table13[[#This Row],[Average_amount_spent_per_visit_last_3_months]]&lt;=6700),1,0)</f>
        <v>1</v>
      </c>
      <c r="AS1032">
        <v>3</v>
      </c>
      <c r="AT1032">
        <v>25</v>
      </c>
      <c r="AU1032">
        <f>IF(AND(Table13[[#This Row],[Age]]&gt;=18,Table13[[#This Row],[Age]]&lt;=25),1,0)</f>
        <v>1</v>
      </c>
      <c r="AV1032">
        <f>IF(AND(Table13[[#This Row],[Age]]&gt;=26,Table13[[#This Row],[Age]]&lt;=35),1,0)</f>
        <v>0</v>
      </c>
      <c r="AW1032">
        <f>IF(AND(Table13[[#This Row],[Age]]&gt;=36,Table13[[#This Row],[Age]]&lt;=45),1,0)</f>
        <v>0</v>
      </c>
      <c r="AX1032">
        <f>IF(AND(Table13[[#This Row],[Age]]&gt;=46,Table13[[#This Row],[Age]]&lt;=55),1,0)</f>
        <v>0</v>
      </c>
      <c r="AY1032">
        <f>IF(AND(Table13[[#This Row],[Age]]&gt;=56,Table13[[#This Row],[Age]]&lt;=67),1,0)</f>
        <v>0</v>
      </c>
      <c r="AZ1032" t="s">
        <v>24</v>
      </c>
      <c r="BA1032">
        <f>IF(Table13[[#This Row],[Marital Status]]="Married",1,0)</f>
        <v>0</v>
      </c>
      <c r="BB1032">
        <f>IF(Table13[[#This Row],[Marital Status]]="Single",1,0)</f>
        <v>1</v>
      </c>
      <c r="BC1032" t="s">
        <v>28</v>
      </c>
      <c r="BD1032">
        <f>IF(Table13[[#This Row],[gender]]="Male",1,0)</f>
        <v>0</v>
      </c>
      <c r="BE1032">
        <f>IF(Table13[[#This Row],[gender]]="Female",1,0)</f>
        <v>1</v>
      </c>
      <c r="BF1032" t="s">
        <v>20</v>
      </c>
      <c r="BG1032">
        <f>IF(Table13[[#This Row],[Highest level of Education]]="Did not attend school",1,0)</f>
        <v>0</v>
      </c>
      <c r="BH1032">
        <f>IF(Table13[[#This Row],[Highest level of Education]]="K12 completed",1,0)</f>
        <v>0</v>
      </c>
      <c r="BI1032">
        <f>IF(Table13[[#This Row],[Highest level of Education]]="High School Completed",1,0)</f>
        <v>1</v>
      </c>
      <c r="BJ1032">
        <f>IF(Table13[[#This Row],[Highest level of Education]]="Technical Diploma/Partially completed College",1,0)</f>
        <v>0</v>
      </c>
      <c r="BK1032">
        <f>IF(Table13[[#This Row],[Highest level of Education]]="University/College Degree",1,0)</f>
        <v>0</v>
      </c>
      <c r="BL1032">
        <f>IF(Table13[[#This Row],[Highest level of Education]]="Post-graduate education",1,0)</f>
        <v>0</v>
      </c>
      <c r="BM1032">
        <v>0</v>
      </c>
      <c r="BN1032">
        <v>1</v>
      </c>
      <c r="BO1032">
        <v>2</v>
      </c>
      <c r="BP1032">
        <f>IF(Table13[[#This Row],[Monthly_Income 1_5500 2_8000 3_11000 4_15000 5_20000 6_27000 7_35000 8_5000 9_51000 98_0]]=1,1,0)</f>
        <v>0</v>
      </c>
      <c r="BQ1032">
        <f>IF(Table13[[#This Row],[Monthly_Income 1_5500 2_8000 3_11000 4_15000 5_20000 6_27000 7_35000 8_5000 9_51000 98_0]]=2,1,0)</f>
        <v>1</v>
      </c>
      <c r="BR1032">
        <f>IF(Table13[[#This Row],[Monthly_Income 1_5500 2_8000 3_11000 4_15000 5_20000 6_27000 7_35000 8_5000 9_51000 98_0]]=3,1,0)</f>
        <v>0</v>
      </c>
      <c r="BS1032">
        <f>IF(Table13[[#This Row],[Monthly_Income 1_5500 2_8000 3_11000 4_15000 5_20000 6_27000 7_35000 8_5000 9_51000 98_0]]=4,1,0)</f>
        <v>0</v>
      </c>
      <c r="BT1032">
        <f>IF(Table13[[#This Row],[Monthly_Income 1_5500 2_8000 3_11000 4_15000 5_20000 6_27000 7_35000 8_5000 9_51000 98_0]]=5,1,0)</f>
        <v>0</v>
      </c>
      <c r="BU1032">
        <f>IF(Table13[[#This Row],[Monthly_Income 1_5500 2_8000 3_11000 4_15000 5_20000 6_27000 7_35000 8_5000 9_51000 98_0]]=6,1,0)</f>
        <v>0</v>
      </c>
      <c r="BV1032">
        <f>IF(Table13[[#This Row],[Monthly_Income 1_5500 2_8000 3_11000 4_15000 5_20000 6_27000 7_35000 8_5000 9_51000 98_0]]=7,1,0)</f>
        <v>0</v>
      </c>
      <c r="BW1032">
        <f>IF(Table13[[#This Row],[Monthly_Income 1_5500 2_8000 3_11000 4_15000 5_20000 6_27000 7_35000 8_5000 9_51000 98_0]]=8,1,0)</f>
        <v>0</v>
      </c>
      <c r="BX1032">
        <f>IF(Table13[[#This Row],[Monthly_Income 1_5500 2_8000 3_11000 4_15000 5_20000 6_27000 7_35000 8_5000 9_51000 98_0]]=9,1,0)</f>
        <v>0</v>
      </c>
      <c r="BY1032">
        <f>IF(Table13[[#This Row],[Monthly_Income 1_5500 2_8000 3_11000 4_15000 5_20000 6_27000 7_35000 8_5000 9_51000 98_0]]=98,1,0)</f>
        <v>0</v>
      </c>
      <c r="BZ1032">
        <v>4</v>
      </c>
      <c r="CA1032">
        <f>IF(Table13[[#This Row],[Monthly_Household_Income]]=1,1,0)</f>
        <v>0</v>
      </c>
      <c r="CB1032">
        <f>IF(Table13[[#This Row],[Monthly_Household_Income]]=2,1,0)</f>
        <v>0</v>
      </c>
      <c r="CC1032">
        <f>IF(Table13[[#This Row],[Monthly_Household_Income]]=3,1,0)</f>
        <v>0</v>
      </c>
      <c r="CD1032">
        <f>IF(Table13[[#This Row],[Monthly_Household_Income]]=4,1,0)</f>
        <v>1</v>
      </c>
      <c r="CE1032">
        <f>IF(Table13[[#This Row],[Monthly_Household_Income]]=5,1,0)</f>
        <v>0</v>
      </c>
      <c r="CF1032">
        <f>IF(Table13[[#This Row],[Monthly_Household_Income]]=6,1,0)</f>
        <v>0</v>
      </c>
      <c r="CG1032">
        <f>IF(Table13[[#This Row],[Monthly_Household_Income]]=7,1,0)</f>
        <v>0</v>
      </c>
      <c r="CH1032">
        <f>IF(Table13[[#This Row],[Monthly_Household_Income]]=8,1,0)</f>
        <v>0</v>
      </c>
      <c r="CI1032">
        <f>IF(Table13[[#This Row],[Monthly_Household_Income]]=9,1,0)</f>
        <v>0</v>
      </c>
      <c r="CJ1032">
        <f>IF(Table13[[#This Row],[Monthly_Household_Income]]=98,1,0)</f>
        <v>0</v>
      </c>
    </row>
    <row r="1033" spans="1:88">
      <c r="A1033">
        <v>3782</v>
      </c>
      <c r="B1033" s="1">
        <v>43005</v>
      </c>
      <c r="C1033" t="s">
        <v>29</v>
      </c>
      <c r="D1033">
        <v>9</v>
      </c>
      <c r="E1033">
        <v>6</v>
      </c>
      <c r="F1033">
        <v>7</v>
      </c>
      <c r="G1033">
        <v>7</v>
      </c>
      <c r="H1033">
        <v>8</v>
      </c>
      <c r="I1033">
        <v>7</v>
      </c>
      <c r="J1033" t="s">
        <v>15</v>
      </c>
      <c r="K1033">
        <v>7</v>
      </c>
      <c r="L1033">
        <v>6</v>
      </c>
      <c r="M1033">
        <v>8</v>
      </c>
      <c r="N1033">
        <v>8</v>
      </c>
      <c r="O1033">
        <v>7</v>
      </c>
      <c r="P1033">
        <v>9</v>
      </c>
      <c r="Q1033">
        <v>7</v>
      </c>
      <c r="R1033">
        <v>8</v>
      </c>
      <c r="S1033">
        <v>7</v>
      </c>
      <c r="T1033">
        <v>9</v>
      </c>
      <c r="U1033">
        <v>9</v>
      </c>
      <c r="V1033">
        <v>7</v>
      </c>
      <c r="W1033">
        <v>9</v>
      </c>
      <c r="X1033">
        <v>9</v>
      </c>
      <c r="Y1033">
        <v>6</v>
      </c>
      <c r="Z1033">
        <v>7</v>
      </c>
      <c r="AA1033">
        <v>0</v>
      </c>
      <c r="AB1033">
        <v>9</v>
      </c>
      <c r="AC1033">
        <v>1</v>
      </c>
      <c r="AD1033">
        <f>IF(Table13[[#This Row],[payment]]=1,1,0)</f>
        <v>1</v>
      </c>
      <c r="AE1033">
        <f>IF(Table13[[#This Row],[payment]]=2,1,0)</f>
        <v>0</v>
      </c>
      <c r="AF1033">
        <f>IF(Table13[[#This Row],[payment]]=3,1,0)</f>
        <v>0</v>
      </c>
      <c r="AG1033">
        <v>1</v>
      </c>
      <c r="AH1033">
        <f>IF(Table13[[#This Row],[method_payment]]=1,1,0)</f>
        <v>1</v>
      </c>
      <c r="AI1033">
        <f>IF(Table13[[#This Row],[method_payment]]=2,1,0)</f>
        <v>0</v>
      </c>
      <c r="AJ1033">
        <f>IF(Table13[[#This Row],[method_payment]]=3,1,0)</f>
        <v>0</v>
      </c>
      <c r="AK1033">
        <f>IF(Table13[[#This Row],[method_payment]]=5,1,0)</f>
        <v>0</v>
      </c>
      <c r="AL1033">
        <f>IF(Table13[[#This Row],[method_payment]]=6,1,0)</f>
        <v>0</v>
      </c>
      <c r="AM1033" t="s">
        <v>15</v>
      </c>
      <c r="AN1033" t="s">
        <v>15</v>
      </c>
      <c r="AO1033">
        <v>1</v>
      </c>
      <c r="AP1033" s="2">
        <v>291.55</v>
      </c>
      <c r="AQ1033" s="3">
        <f>IF(AND(Table13[[#This Row],[Average_amount_spent_per_visit_last_3_months]]&gt;=1,Table13[[#This Row],[Average_amount_spent_per_visit_last_3_months]]&lt;=999),1,0)</f>
        <v>1</v>
      </c>
      <c r="AR1033" s="3">
        <f>IF(AND(Table13[[#This Row],[Average_amount_spent_per_visit_last_3_months]]&gt;=1000,Table13[[#This Row],[Average_amount_spent_per_visit_last_3_months]]&lt;=6700),1,0)</f>
        <v>0</v>
      </c>
      <c r="AS1033">
        <v>1</v>
      </c>
      <c r="AT1033">
        <v>29</v>
      </c>
      <c r="AU1033">
        <f>IF(AND(Table13[[#This Row],[Age]]&gt;=18,Table13[[#This Row],[Age]]&lt;=25),1,0)</f>
        <v>0</v>
      </c>
      <c r="AV1033">
        <f>IF(AND(Table13[[#This Row],[Age]]&gt;=26,Table13[[#This Row],[Age]]&lt;=35),1,0)</f>
        <v>1</v>
      </c>
      <c r="AW1033">
        <f>IF(AND(Table13[[#This Row],[Age]]&gt;=36,Table13[[#This Row],[Age]]&lt;=45),1,0)</f>
        <v>0</v>
      </c>
      <c r="AX1033">
        <f>IF(AND(Table13[[#This Row],[Age]]&gt;=46,Table13[[#This Row],[Age]]&lt;=55),1,0)</f>
        <v>0</v>
      </c>
      <c r="AY1033">
        <f>IF(AND(Table13[[#This Row],[Age]]&gt;=56,Table13[[#This Row],[Age]]&lt;=67),1,0)</f>
        <v>0</v>
      </c>
      <c r="AZ1033" t="s">
        <v>24</v>
      </c>
      <c r="BA1033">
        <f>IF(Table13[[#This Row],[Marital Status]]="Married",1,0)</f>
        <v>0</v>
      </c>
      <c r="BB1033">
        <f>IF(Table13[[#This Row],[Marital Status]]="Single",1,0)</f>
        <v>1</v>
      </c>
      <c r="BC1033" t="s">
        <v>27</v>
      </c>
      <c r="BD1033">
        <f>IF(Table13[[#This Row],[gender]]="Male",1,0)</f>
        <v>1</v>
      </c>
      <c r="BE1033">
        <f>IF(Table13[[#This Row],[gender]]="Female",1,0)</f>
        <v>0</v>
      </c>
      <c r="BF1033" t="s">
        <v>19</v>
      </c>
      <c r="BG1033">
        <f>IF(Table13[[#This Row],[Highest level of Education]]="Did not attend school",1,0)</f>
        <v>0</v>
      </c>
      <c r="BH1033">
        <f>IF(Table13[[#This Row],[Highest level of Education]]="K12 completed",1,0)</f>
        <v>0</v>
      </c>
      <c r="BI1033">
        <f>IF(Table13[[#This Row],[Highest level of Education]]="High School Completed",1,0)</f>
        <v>0</v>
      </c>
      <c r="BJ1033">
        <f>IF(Table13[[#This Row],[Highest level of Education]]="Technical Diploma/Partially completed College",1,0)</f>
        <v>0</v>
      </c>
      <c r="BK1033">
        <f>IF(Table13[[#This Row],[Highest level of Education]]="University/College Degree",1,0)</f>
        <v>1</v>
      </c>
      <c r="BL1033">
        <f>IF(Table13[[#This Row],[Highest level of Education]]="Post-graduate education",1,0)</f>
        <v>0</v>
      </c>
      <c r="BM1033">
        <v>0</v>
      </c>
      <c r="BN1033">
        <v>1</v>
      </c>
      <c r="BO1033">
        <v>2</v>
      </c>
      <c r="BP1033">
        <f>IF(Table13[[#This Row],[Monthly_Income 1_5500 2_8000 3_11000 4_15000 5_20000 6_27000 7_35000 8_5000 9_51000 98_0]]=1,1,0)</f>
        <v>0</v>
      </c>
      <c r="BQ1033">
        <f>IF(Table13[[#This Row],[Monthly_Income 1_5500 2_8000 3_11000 4_15000 5_20000 6_27000 7_35000 8_5000 9_51000 98_0]]=2,1,0)</f>
        <v>1</v>
      </c>
      <c r="BR1033">
        <f>IF(Table13[[#This Row],[Monthly_Income 1_5500 2_8000 3_11000 4_15000 5_20000 6_27000 7_35000 8_5000 9_51000 98_0]]=3,1,0)</f>
        <v>0</v>
      </c>
      <c r="BS1033">
        <f>IF(Table13[[#This Row],[Monthly_Income 1_5500 2_8000 3_11000 4_15000 5_20000 6_27000 7_35000 8_5000 9_51000 98_0]]=4,1,0)</f>
        <v>0</v>
      </c>
      <c r="BT1033">
        <f>IF(Table13[[#This Row],[Monthly_Income 1_5500 2_8000 3_11000 4_15000 5_20000 6_27000 7_35000 8_5000 9_51000 98_0]]=5,1,0)</f>
        <v>0</v>
      </c>
      <c r="BU1033">
        <f>IF(Table13[[#This Row],[Monthly_Income 1_5500 2_8000 3_11000 4_15000 5_20000 6_27000 7_35000 8_5000 9_51000 98_0]]=6,1,0)</f>
        <v>0</v>
      </c>
      <c r="BV1033">
        <f>IF(Table13[[#This Row],[Monthly_Income 1_5500 2_8000 3_11000 4_15000 5_20000 6_27000 7_35000 8_5000 9_51000 98_0]]=7,1,0)</f>
        <v>0</v>
      </c>
      <c r="BW1033">
        <f>IF(Table13[[#This Row],[Monthly_Income 1_5500 2_8000 3_11000 4_15000 5_20000 6_27000 7_35000 8_5000 9_51000 98_0]]=8,1,0)</f>
        <v>0</v>
      </c>
      <c r="BX1033">
        <f>IF(Table13[[#This Row],[Monthly_Income 1_5500 2_8000 3_11000 4_15000 5_20000 6_27000 7_35000 8_5000 9_51000 98_0]]=9,1,0)</f>
        <v>0</v>
      </c>
      <c r="BY1033">
        <f>IF(Table13[[#This Row],[Monthly_Income 1_5500 2_8000 3_11000 4_15000 5_20000 6_27000 7_35000 8_5000 9_51000 98_0]]=98,1,0)</f>
        <v>0</v>
      </c>
      <c r="BZ1033">
        <v>7</v>
      </c>
      <c r="CA1033">
        <f>IF(Table13[[#This Row],[Monthly_Household_Income]]=1,1,0)</f>
        <v>0</v>
      </c>
      <c r="CB1033">
        <f>IF(Table13[[#This Row],[Monthly_Household_Income]]=2,1,0)</f>
        <v>0</v>
      </c>
      <c r="CC1033">
        <f>IF(Table13[[#This Row],[Monthly_Household_Income]]=3,1,0)</f>
        <v>0</v>
      </c>
      <c r="CD1033">
        <f>IF(Table13[[#This Row],[Monthly_Household_Income]]=4,1,0)</f>
        <v>0</v>
      </c>
      <c r="CE1033">
        <f>IF(Table13[[#This Row],[Monthly_Household_Income]]=5,1,0)</f>
        <v>0</v>
      </c>
      <c r="CF1033">
        <f>IF(Table13[[#This Row],[Monthly_Household_Income]]=6,1,0)</f>
        <v>0</v>
      </c>
      <c r="CG1033">
        <f>IF(Table13[[#This Row],[Monthly_Household_Income]]=7,1,0)</f>
        <v>1</v>
      </c>
      <c r="CH1033">
        <f>IF(Table13[[#This Row],[Monthly_Household_Income]]=8,1,0)</f>
        <v>0</v>
      </c>
      <c r="CI1033">
        <f>IF(Table13[[#This Row],[Monthly_Household_Income]]=9,1,0)</f>
        <v>0</v>
      </c>
      <c r="CJ1033">
        <f>IF(Table13[[#This Row],[Monthly_Household_Income]]=98,1,0)</f>
        <v>0</v>
      </c>
    </row>
    <row r="1034" spans="1:88">
      <c r="A1034">
        <v>3783</v>
      </c>
      <c r="B1034" s="1">
        <v>42974</v>
      </c>
      <c r="C1034" t="s">
        <v>39</v>
      </c>
      <c r="D1034">
        <v>8</v>
      </c>
      <c r="E1034">
        <v>8</v>
      </c>
      <c r="F1034">
        <v>7</v>
      </c>
      <c r="G1034">
        <v>8</v>
      </c>
      <c r="H1034">
        <v>7</v>
      </c>
      <c r="I1034">
        <v>6</v>
      </c>
      <c r="J1034" t="s">
        <v>15</v>
      </c>
      <c r="K1034">
        <v>7</v>
      </c>
      <c r="L1034">
        <v>8</v>
      </c>
      <c r="M1034">
        <v>7</v>
      </c>
      <c r="N1034">
        <v>7</v>
      </c>
      <c r="O1034">
        <v>8</v>
      </c>
      <c r="P1034">
        <v>8</v>
      </c>
      <c r="Q1034">
        <v>7</v>
      </c>
      <c r="R1034">
        <v>7</v>
      </c>
      <c r="S1034">
        <v>7</v>
      </c>
      <c r="T1034">
        <v>8</v>
      </c>
      <c r="U1034">
        <v>7</v>
      </c>
      <c r="V1034">
        <v>8</v>
      </c>
      <c r="W1034">
        <v>7</v>
      </c>
      <c r="X1034">
        <v>7</v>
      </c>
      <c r="Y1034">
        <v>8</v>
      </c>
      <c r="Z1034">
        <v>8</v>
      </c>
      <c r="AA1034">
        <v>7</v>
      </c>
      <c r="AB1034">
        <v>7</v>
      </c>
      <c r="AC1034">
        <v>2</v>
      </c>
      <c r="AD1034">
        <f>IF(Table13[[#This Row],[payment]]=1,1,0)</f>
        <v>0</v>
      </c>
      <c r="AE1034">
        <f>IF(Table13[[#This Row],[payment]]=2,1,0)</f>
        <v>1</v>
      </c>
      <c r="AF1034">
        <f>IF(Table13[[#This Row],[payment]]=3,1,0)</f>
        <v>0</v>
      </c>
      <c r="AG1034">
        <v>1</v>
      </c>
      <c r="AH1034">
        <f>IF(Table13[[#This Row],[method_payment]]=1,1,0)</f>
        <v>1</v>
      </c>
      <c r="AI1034">
        <f>IF(Table13[[#This Row],[method_payment]]=2,1,0)</f>
        <v>0</v>
      </c>
      <c r="AJ1034">
        <f>IF(Table13[[#This Row],[method_payment]]=3,1,0)</f>
        <v>0</v>
      </c>
      <c r="AK1034">
        <f>IF(Table13[[#This Row],[method_payment]]=5,1,0)</f>
        <v>0</v>
      </c>
      <c r="AL1034">
        <f>IF(Table13[[#This Row],[method_payment]]=6,1,0)</f>
        <v>0</v>
      </c>
      <c r="AM1034" t="s">
        <v>16</v>
      </c>
      <c r="AN1034" t="s">
        <v>15</v>
      </c>
      <c r="AO1034">
        <v>3</v>
      </c>
      <c r="AP1034" s="2">
        <v>150.75</v>
      </c>
      <c r="AQ1034" s="3">
        <f>IF(AND(Table13[[#This Row],[Average_amount_spent_per_visit_last_3_months]]&gt;=1,Table13[[#This Row],[Average_amount_spent_per_visit_last_3_months]]&lt;=999),1,0)</f>
        <v>1</v>
      </c>
      <c r="AR1034" s="3">
        <f>IF(AND(Table13[[#This Row],[Average_amount_spent_per_visit_last_3_months]]&gt;=1000,Table13[[#This Row],[Average_amount_spent_per_visit_last_3_months]]&lt;=6700),1,0)</f>
        <v>0</v>
      </c>
      <c r="AS1034">
        <v>3</v>
      </c>
      <c r="AT1034">
        <v>31</v>
      </c>
      <c r="AU1034">
        <f>IF(AND(Table13[[#This Row],[Age]]&gt;=18,Table13[[#This Row],[Age]]&lt;=25),1,0)</f>
        <v>0</v>
      </c>
      <c r="AV1034">
        <f>IF(AND(Table13[[#This Row],[Age]]&gt;=26,Table13[[#This Row],[Age]]&lt;=35),1,0)</f>
        <v>1</v>
      </c>
      <c r="AW1034">
        <f>IF(AND(Table13[[#This Row],[Age]]&gt;=36,Table13[[#This Row],[Age]]&lt;=45),1,0)</f>
        <v>0</v>
      </c>
      <c r="AX1034">
        <f>IF(AND(Table13[[#This Row],[Age]]&gt;=46,Table13[[#This Row],[Age]]&lt;=55),1,0)</f>
        <v>0</v>
      </c>
      <c r="AY1034">
        <f>IF(AND(Table13[[#This Row],[Age]]&gt;=56,Table13[[#This Row],[Age]]&lt;=67),1,0)</f>
        <v>0</v>
      </c>
      <c r="AZ1034" t="s">
        <v>25</v>
      </c>
      <c r="BA1034">
        <f>IF(Table13[[#This Row],[Marital Status]]="Married",1,0)</f>
        <v>1</v>
      </c>
      <c r="BB1034">
        <f>IF(Table13[[#This Row],[Marital Status]]="Single",1,0)</f>
        <v>0</v>
      </c>
      <c r="BC1034" t="s">
        <v>27</v>
      </c>
      <c r="BD1034">
        <f>IF(Table13[[#This Row],[gender]]="Male",1,0)</f>
        <v>1</v>
      </c>
      <c r="BE1034">
        <f>IF(Table13[[#This Row],[gender]]="Female",1,0)</f>
        <v>0</v>
      </c>
      <c r="BF1034" t="s">
        <v>23</v>
      </c>
      <c r="BG1034">
        <f>IF(Table13[[#This Row],[Highest level of Education]]="Did not attend school",1,0)</f>
        <v>0</v>
      </c>
      <c r="BH1034">
        <f>IF(Table13[[#This Row],[Highest level of Education]]="K12 completed",1,0)</f>
        <v>0</v>
      </c>
      <c r="BI1034">
        <f>IF(Table13[[#This Row],[Highest level of Education]]="High School Completed",1,0)</f>
        <v>0</v>
      </c>
      <c r="BJ1034">
        <f>IF(Table13[[#This Row],[Highest level of Education]]="Technical Diploma/Partially completed College",1,0)</f>
        <v>1</v>
      </c>
      <c r="BK1034">
        <f>IF(Table13[[#This Row],[Highest level of Education]]="University/College Degree",1,0)</f>
        <v>0</v>
      </c>
      <c r="BL1034">
        <f>IF(Table13[[#This Row],[Highest level of Education]]="Post-graduate education",1,0)</f>
        <v>0</v>
      </c>
      <c r="BM1034">
        <v>3</v>
      </c>
      <c r="BN1034">
        <v>1</v>
      </c>
      <c r="BO1034">
        <v>3</v>
      </c>
      <c r="BP1034">
        <f>IF(Table13[[#This Row],[Monthly_Income 1_5500 2_8000 3_11000 4_15000 5_20000 6_27000 7_35000 8_5000 9_51000 98_0]]=1,1,0)</f>
        <v>0</v>
      </c>
      <c r="BQ1034">
        <f>IF(Table13[[#This Row],[Monthly_Income 1_5500 2_8000 3_11000 4_15000 5_20000 6_27000 7_35000 8_5000 9_51000 98_0]]=2,1,0)</f>
        <v>0</v>
      </c>
      <c r="BR1034">
        <f>IF(Table13[[#This Row],[Monthly_Income 1_5500 2_8000 3_11000 4_15000 5_20000 6_27000 7_35000 8_5000 9_51000 98_0]]=3,1,0)</f>
        <v>1</v>
      </c>
      <c r="BS1034">
        <f>IF(Table13[[#This Row],[Monthly_Income 1_5500 2_8000 3_11000 4_15000 5_20000 6_27000 7_35000 8_5000 9_51000 98_0]]=4,1,0)</f>
        <v>0</v>
      </c>
      <c r="BT1034">
        <f>IF(Table13[[#This Row],[Monthly_Income 1_5500 2_8000 3_11000 4_15000 5_20000 6_27000 7_35000 8_5000 9_51000 98_0]]=5,1,0)</f>
        <v>0</v>
      </c>
      <c r="BU1034">
        <f>IF(Table13[[#This Row],[Monthly_Income 1_5500 2_8000 3_11000 4_15000 5_20000 6_27000 7_35000 8_5000 9_51000 98_0]]=6,1,0)</f>
        <v>0</v>
      </c>
      <c r="BV1034">
        <f>IF(Table13[[#This Row],[Monthly_Income 1_5500 2_8000 3_11000 4_15000 5_20000 6_27000 7_35000 8_5000 9_51000 98_0]]=7,1,0)</f>
        <v>0</v>
      </c>
      <c r="BW1034">
        <f>IF(Table13[[#This Row],[Monthly_Income 1_5500 2_8000 3_11000 4_15000 5_20000 6_27000 7_35000 8_5000 9_51000 98_0]]=8,1,0)</f>
        <v>0</v>
      </c>
      <c r="BX1034">
        <f>IF(Table13[[#This Row],[Monthly_Income 1_5500 2_8000 3_11000 4_15000 5_20000 6_27000 7_35000 8_5000 9_51000 98_0]]=9,1,0)</f>
        <v>0</v>
      </c>
      <c r="BY1034">
        <f>IF(Table13[[#This Row],[Monthly_Income 1_5500 2_8000 3_11000 4_15000 5_20000 6_27000 7_35000 8_5000 9_51000 98_0]]=98,1,0)</f>
        <v>0</v>
      </c>
      <c r="BZ1034">
        <v>6</v>
      </c>
      <c r="CA1034">
        <f>IF(Table13[[#This Row],[Monthly_Household_Income]]=1,1,0)</f>
        <v>0</v>
      </c>
      <c r="CB1034">
        <f>IF(Table13[[#This Row],[Monthly_Household_Income]]=2,1,0)</f>
        <v>0</v>
      </c>
      <c r="CC1034">
        <f>IF(Table13[[#This Row],[Monthly_Household_Income]]=3,1,0)</f>
        <v>0</v>
      </c>
      <c r="CD1034">
        <f>IF(Table13[[#This Row],[Monthly_Household_Income]]=4,1,0)</f>
        <v>0</v>
      </c>
      <c r="CE1034">
        <f>IF(Table13[[#This Row],[Monthly_Household_Income]]=5,1,0)</f>
        <v>0</v>
      </c>
      <c r="CF1034">
        <f>IF(Table13[[#This Row],[Monthly_Household_Income]]=6,1,0)</f>
        <v>1</v>
      </c>
      <c r="CG1034">
        <f>IF(Table13[[#This Row],[Monthly_Household_Income]]=7,1,0)</f>
        <v>0</v>
      </c>
      <c r="CH1034">
        <f>IF(Table13[[#This Row],[Monthly_Household_Income]]=8,1,0)</f>
        <v>0</v>
      </c>
      <c r="CI1034">
        <f>IF(Table13[[#This Row],[Monthly_Household_Income]]=9,1,0)</f>
        <v>0</v>
      </c>
      <c r="CJ1034">
        <f>IF(Table13[[#This Row],[Monthly_Household_Income]]=98,1,0)</f>
        <v>0</v>
      </c>
    </row>
    <row r="1035" spans="1:88">
      <c r="A1035">
        <v>3786</v>
      </c>
      <c r="B1035" s="1">
        <v>42973</v>
      </c>
      <c r="C1035" t="s">
        <v>32</v>
      </c>
      <c r="D1035">
        <v>8</v>
      </c>
      <c r="E1035">
        <v>6</v>
      </c>
      <c r="F1035">
        <v>8</v>
      </c>
      <c r="G1035">
        <v>8</v>
      </c>
      <c r="H1035">
        <v>7</v>
      </c>
      <c r="I1035">
        <v>9</v>
      </c>
      <c r="J1035" t="s">
        <v>15</v>
      </c>
      <c r="K1035">
        <v>6</v>
      </c>
      <c r="L1035">
        <v>8</v>
      </c>
      <c r="M1035">
        <v>6</v>
      </c>
      <c r="N1035">
        <v>7</v>
      </c>
      <c r="O1035">
        <v>8</v>
      </c>
      <c r="P1035">
        <v>8</v>
      </c>
      <c r="Q1035">
        <v>10</v>
      </c>
      <c r="R1035">
        <v>9</v>
      </c>
      <c r="S1035">
        <v>8</v>
      </c>
      <c r="T1035">
        <v>7</v>
      </c>
      <c r="U1035">
        <v>7</v>
      </c>
      <c r="V1035">
        <v>8</v>
      </c>
      <c r="W1035">
        <v>8</v>
      </c>
      <c r="X1035">
        <v>0</v>
      </c>
      <c r="Y1035">
        <v>10</v>
      </c>
      <c r="Z1035">
        <v>9</v>
      </c>
      <c r="AA1035">
        <v>8</v>
      </c>
      <c r="AB1035">
        <v>0</v>
      </c>
      <c r="AC1035">
        <v>3</v>
      </c>
      <c r="AD1035">
        <f>IF(Table13[[#This Row],[payment]]=1,1,0)</f>
        <v>0</v>
      </c>
      <c r="AE1035">
        <f>IF(Table13[[#This Row],[payment]]=2,1,0)</f>
        <v>0</v>
      </c>
      <c r="AF1035">
        <f>IF(Table13[[#This Row],[payment]]=3,1,0)</f>
        <v>1</v>
      </c>
      <c r="AG1035">
        <v>1</v>
      </c>
      <c r="AH1035">
        <f>IF(Table13[[#This Row],[method_payment]]=1,1,0)</f>
        <v>1</v>
      </c>
      <c r="AI1035">
        <f>IF(Table13[[#This Row],[method_payment]]=2,1,0)</f>
        <v>0</v>
      </c>
      <c r="AJ1035">
        <f>IF(Table13[[#This Row],[method_payment]]=3,1,0)</f>
        <v>0</v>
      </c>
      <c r="AK1035">
        <f>IF(Table13[[#This Row],[method_payment]]=5,1,0)</f>
        <v>0</v>
      </c>
      <c r="AL1035">
        <f>IF(Table13[[#This Row],[method_payment]]=6,1,0)</f>
        <v>0</v>
      </c>
      <c r="AM1035" t="s">
        <v>15</v>
      </c>
      <c r="AN1035" t="s">
        <v>16</v>
      </c>
      <c r="AO1035">
        <v>2</v>
      </c>
      <c r="AP1035" s="2">
        <v>652.13</v>
      </c>
      <c r="AQ1035" s="3">
        <f>IF(AND(Table13[[#This Row],[Average_amount_spent_per_visit_last_3_months]]&gt;=1,Table13[[#This Row],[Average_amount_spent_per_visit_last_3_months]]&lt;=999),1,0)</f>
        <v>1</v>
      </c>
      <c r="AR1035" s="3">
        <f>IF(AND(Table13[[#This Row],[Average_amount_spent_per_visit_last_3_months]]&gt;=1000,Table13[[#This Row],[Average_amount_spent_per_visit_last_3_months]]&lt;=6700),1,0)</f>
        <v>0</v>
      </c>
      <c r="AS1035">
        <v>1</v>
      </c>
      <c r="AT1035">
        <v>52</v>
      </c>
      <c r="AU1035">
        <f>IF(AND(Table13[[#This Row],[Age]]&gt;=18,Table13[[#This Row],[Age]]&lt;=25),1,0)</f>
        <v>0</v>
      </c>
      <c r="AV1035">
        <f>IF(AND(Table13[[#This Row],[Age]]&gt;=26,Table13[[#This Row],[Age]]&lt;=35),1,0)</f>
        <v>0</v>
      </c>
      <c r="AW1035">
        <f>IF(AND(Table13[[#This Row],[Age]]&gt;=36,Table13[[#This Row],[Age]]&lt;=45),1,0)</f>
        <v>0</v>
      </c>
      <c r="AX1035">
        <f>IF(AND(Table13[[#This Row],[Age]]&gt;=46,Table13[[#This Row],[Age]]&lt;=55),1,0)</f>
        <v>1</v>
      </c>
      <c r="AY1035">
        <f>IF(AND(Table13[[#This Row],[Age]]&gt;=56,Table13[[#This Row],[Age]]&lt;=67),1,0)</f>
        <v>0</v>
      </c>
      <c r="AZ1035" t="s">
        <v>25</v>
      </c>
      <c r="BA1035">
        <f>IF(Table13[[#This Row],[Marital Status]]="Married",1,0)</f>
        <v>1</v>
      </c>
      <c r="BB1035">
        <f>IF(Table13[[#This Row],[Marital Status]]="Single",1,0)</f>
        <v>0</v>
      </c>
      <c r="BC1035" t="s">
        <v>28</v>
      </c>
      <c r="BD1035">
        <f>IF(Table13[[#This Row],[gender]]="Male",1,0)</f>
        <v>0</v>
      </c>
      <c r="BE1035">
        <f>IF(Table13[[#This Row],[gender]]="Female",1,0)</f>
        <v>1</v>
      </c>
      <c r="BF1035" t="s">
        <v>19</v>
      </c>
      <c r="BG1035">
        <f>IF(Table13[[#This Row],[Highest level of Education]]="Did not attend school",1,0)</f>
        <v>0</v>
      </c>
      <c r="BH1035">
        <f>IF(Table13[[#This Row],[Highest level of Education]]="K12 completed",1,0)</f>
        <v>0</v>
      </c>
      <c r="BI1035">
        <f>IF(Table13[[#This Row],[Highest level of Education]]="High School Completed",1,0)</f>
        <v>0</v>
      </c>
      <c r="BJ1035">
        <f>IF(Table13[[#This Row],[Highest level of Education]]="Technical Diploma/Partially completed College",1,0)</f>
        <v>0</v>
      </c>
      <c r="BK1035">
        <f>IF(Table13[[#This Row],[Highest level of Education]]="University/College Degree",1,0)</f>
        <v>1</v>
      </c>
      <c r="BL1035">
        <f>IF(Table13[[#This Row],[Highest level of Education]]="Post-graduate education",1,0)</f>
        <v>0</v>
      </c>
      <c r="BM1035">
        <v>2</v>
      </c>
      <c r="BN1035">
        <v>1</v>
      </c>
      <c r="BO1035">
        <v>6</v>
      </c>
      <c r="BP1035">
        <f>IF(Table13[[#This Row],[Monthly_Income 1_5500 2_8000 3_11000 4_15000 5_20000 6_27000 7_35000 8_5000 9_51000 98_0]]=1,1,0)</f>
        <v>0</v>
      </c>
      <c r="BQ1035">
        <f>IF(Table13[[#This Row],[Monthly_Income 1_5500 2_8000 3_11000 4_15000 5_20000 6_27000 7_35000 8_5000 9_51000 98_0]]=2,1,0)</f>
        <v>0</v>
      </c>
      <c r="BR1035">
        <f>IF(Table13[[#This Row],[Monthly_Income 1_5500 2_8000 3_11000 4_15000 5_20000 6_27000 7_35000 8_5000 9_51000 98_0]]=3,1,0)</f>
        <v>0</v>
      </c>
      <c r="BS1035">
        <f>IF(Table13[[#This Row],[Monthly_Income 1_5500 2_8000 3_11000 4_15000 5_20000 6_27000 7_35000 8_5000 9_51000 98_0]]=4,1,0)</f>
        <v>0</v>
      </c>
      <c r="BT1035">
        <f>IF(Table13[[#This Row],[Monthly_Income 1_5500 2_8000 3_11000 4_15000 5_20000 6_27000 7_35000 8_5000 9_51000 98_0]]=5,1,0)</f>
        <v>0</v>
      </c>
      <c r="BU1035">
        <f>IF(Table13[[#This Row],[Monthly_Income 1_5500 2_8000 3_11000 4_15000 5_20000 6_27000 7_35000 8_5000 9_51000 98_0]]=6,1,0)</f>
        <v>1</v>
      </c>
      <c r="BV1035">
        <f>IF(Table13[[#This Row],[Monthly_Income 1_5500 2_8000 3_11000 4_15000 5_20000 6_27000 7_35000 8_5000 9_51000 98_0]]=7,1,0)</f>
        <v>0</v>
      </c>
      <c r="BW1035">
        <f>IF(Table13[[#This Row],[Monthly_Income 1_5500 2_8000 3_11000 4_15000 5_20000 6_27000 7_35000 8_5000 9_51000 98_0]]=8,1,0)</f>
        <v>0</v>
      </c>
      <c r="BX1035">
        <f>IF(Table13[[#This Row],[Monthly_Income 1_5500 2_8000 3_11000 4_15000 5_20000 6_27000 7_35000 8_5000 9_51000 98_0]]=9,1,0)</f>
        <v>0</v>
      </c>
      <c r="BY1035">
        <f>IF(Table13[[#This Row],[Monthly_Income 1_5500 2_8000 3_11000 4_15000 5_20000 6_27000 7_35000 8_5000 9_51000 98_0]]=98,1,0)</f>
        <v>0</v>
      </c>
      <c r="BZ1035">
        <v>9</v>
      </c>
      <c r="CA1035">
        <f>IF(Table13[[#This Row],[Monthly_Household_Income]]=1,1,0)</f>
        <v>0</v>
      </c>
      <c r="CB1035">
        <f>IF(Table13[[#This Row],[Monthly_Household_Income]]=2,1,0)</f>
        <v>0</v>
      </c>
      <c r="CC1035">
        <f>IF(Table13[[#This Row],[Monthly_Household_Income]]=3,1,0)</f>
        <v>0</v>
      </c>
      <c r="CD1035">
        <f>IF(Table13[[#This Row],[Monthly_Household_Income]]=4,1,0)</f>
        <v>0</v>
      </c>
      <c r="CE1035">
        <f>IF(Table13[[#This Row],[Monthly_Household_Income]]=5,1,0)</f>
        <v>0</v>
      </c>
      <c r="CF1035">
        <f>IF(Table13[[#This Row],[Monthly_Household_Income]]=6,1,0)</f>
        <v>0</v>
      </c>
      <c r="CG1035">
        <f>IF(Table13[[#This Row],[Monthly_Household_Income]]=7,1,0)</f>
        <v>0</v>
      </c>
      <c r="CH1035">
        <f>IF(Table13[[#This Row],[Monthly_Household_Income]]=8,1,0)</f>
        <v>0</v>
      </c>
      <c r="CI1035">
        <f>IF(Table13[[#This Row],[Monthly_Household_Income]]=9,1,0)</f>
        <v>1</v>
      </c>
      <c r="CJ1035">
        <f>IF(Table13[[#This Row],[Monthly_Household_Income]]=98,1,0)</f>
        <v>0</v>
      </c>
    </row>
    <row r="1036" spans="1:88">
      <c r="A1036">
        <v>3789</v>
      </c>
      <c r="B1036" s="1">
        <v>42992</v>
      </c>
      <c r="C1036" t="s">
        <v>39</v>
      </c>
      <c r="D1036">
        <v>8</v>
      </c>
      <c r="E1036">
        <v>9</v>
      </c>
      <c r="F1036">
        <v>8</v>
      </c>
      <c r="G1036">
        <v>7</v>
      </c>
      <c r="H1036">
        <v>8</v>
      </c>
      <c r="I1036">
        <v>9</v>
      </c>
      <c r="J1036" t="s">
        <v>15</v>
      </c>
      <c r="K1036">
        <v>6</v>
      </c>
      <c r="L1036">
        <v>8</v>
      </c>
      <c r="M1036">
        <v>8</v>
      </c>
      <c r="N1036">
        <v>7</v>
      </c>
      <c r="O1036">
        <v>9</v>
      </c>
      <c r="P1036">
        <v>9</v>
      </c>
      <c r="Q1036">
        <v>8</v>
      </c>
      <c r="R1036">
        <v>10</v>
      </c>
      <c r="S1036">
        <v>8</v>
      </c>
      <c r="T1036">
        <v>6</v>
      </c>
      <c r="U1036">
        <v>7</v>
      </c>
      <c r="V1036">
        <v>8</v>
      </c>
      <c r="W1036">
        <v>6</v>
      </c>
      <c r="X1036">
        <v>7</v>
      </c>
      <c r="Y1036">
        <v>9</v>
      </c>
      <c r="Z1036">
        <v>8</v>
      </c>
      <c r="AA1036">
        <v>9</v>
      </c>
      <c r="AB1036">
        <v>7</v>
      </c>
      <c r="AC1036">
        <v>1</v>
      </c>
      <c r="AD1036">
        <f>IF(Table13[[#This Row],[payment]]=1,1,0)</f>
        <v>1</v>
      </c>
      <c r="AE1036">
        <f>IF(Table13[[#This Row],[payment]]=2,1,0)</f>
        <v>0</v>
      </c>
      <c r="AF1036">
        <f>IF(Table13[[#This Row],[payment]]=3,1,0)</f>
        <v>0</v>
      </c>
      <c r="AG1036">
        <v>5</v>
      </c>
      <c r="AH1036">
        <f>IF(Table13[[#This Row],[method_payment]]=1,1,0)</f>
        <v>0</v>
      </c>
      <c r="AI1036">
        <f>IF(Table13[[#This Row],[method_payment]]=2,1,0)</f>
        <v>0</v>
      </c>
      <c r="AJ1036">
        <f>IF(Table13[[#This Row],[method_payment]]=3,1,0)</f>
        <v>0</v>
      </c>
      <c r="AK1036">
        <f>IF(Table13[[#This Row],[method_payment]]=5,1,0)</f>
        <v>1</v>
      </c>
      <c r="AL1036">
        <f>IF(Table13[[#This Row],[method_payment]]=6,1,0)</f>
        <v>0</v>
      </c>
      <c r="AM1036" t="s">
        <v>16</v>
      </c>
      <c r="AN1036" t="s">
        <v>15</v>
      </c>
      <c r="AO1036">
        <v>1</v>
      </c>
      <c r="AP1036" s="2">
        <v>1470.44</v>
      </c>
      <c r="AQ1036" s="3">
        <f>IF(AND(Table13[[#This Row],[Average_amount_spent_per_visit_last_3_months]]&gt;=1,Table13[[#This Row],[Average_amount_spent_per_visit_last_3_months]]&lt;=999),1,0)</f>
        <v>0</v>
      </c>
      <c r="AR1036" s="3">
        <f>IF(AND(Table13[[#This Row],[Average_amount_spent_per_visit_last_3_months]]&gt;=1000,Table13[[#This Row],[Average_amount_spent_per_visit_last_3_months]]&lt;=6700),1,0)</f>
        <v>1</v>
      </c>
      <c r="AS1036">
        <v>1</v>
      </c>
      <c r="AT1036">
        <v>32</v>
      </c>
      <c r="AU1036">
        <f>IF(AND(Table13[[#This Row],[Age]]&gt;=18,Table13[[#This Row],[Age]]&lt;=25),1,0)</f>
        <v>0</v>
      </c>
      <c r="AV1036">
        <f>IF(AND(Table13[[#This Row],[Age]]&gt;=26,Table13[[#This Row],[Age]]&lt;=35),1,0)</f>
        <v>1</v>
      </c>
      <c r="AW1036">
        <f>IF(AND(Table13[[#This Row],[Age]]&gt;=36,Table13[[#This Row],[Age]]&lt;=45),1,0)</f>
        <v>0</v>
      </c>
      <c r="AX1036">
        <f>IF(AND(Table13[[#This Row],[Age]]&gt;=46,Table13[[#This Row],[Age]]&lt;=55),1,0)</f>
        <v>0</v>
      </c>
      <c r="AY1036">
        <f>IF(AND(Table13[[#This Row],[Age]]&gt;=56,Table13[[#This Row],[Age]]&lt;=67),1,0)</f>
        <v>0</v>
      </c>
      <c r="AZ1036" t="s">
        <v>25</v>
      </c>
      <c r="BA1036">
        <f>IF(Table13[[#This Row],[Marital Status]]="Married",1,0)</f>
        <v>1</v>
      </c>
      <c r="BB1036">
        <f>IF(Table13[[#This Row],[Marital Status]]="Single",1,0)</f>
        <v>0</v>
      </c>
      <c r="BC1036" t="s">
        <v>27</v>
      </c>
      <c r="BD1036">
        <f>IF(Table13[[#This Row],[gender]]="Male",1,0)</f>
        <v>1</v>
      </c>
      <c r="BE1036">
        <f>IF(Table13[[#This Row],[gender]]="Female",1,0)</f>
        <v>0</v>
      </c>
      <c r="BF1036" t="s">
        <v>19</v>
      </c>
      <c r="BG1036">
        <f>IF(Table13[[#This Row],[Highest level of Education]]="Did not attend school",1,0)</f>
        <v>0</v>
      </c>
      <c r="BH1036">
        <f>IF(Table13[[#This Row],[Highest level of Education]]="K12 completed",1,0)</f>
        <v>0</v>
      </c>
      <c r="BI1036">
        <f>IF(Table13[[#This Row],[Highest level of Education]]="High School Completed",1,0)</f>
        <v>0</v>
      </c>
      <c r="BJ1036">
        <f>IF(Table13[[#This Row],[Highest level of Education]]="Technical Diploma/Partially completed College",1,0)</f>
        <v>0</v>
      </c>
      <c r="BK1036">
        <f>IF(Table13[[#This Row],[Highest level of Education]]="University/College Degree",1,0)</f>
        <v>1</v>
      </c>
      <c r="BL1036">
        <f>IF(Table13[[#This Row],[Highest level of Education]]="Post-graduate education",1,0)</f>
        <v>0</v>
      </c>
      <c r="BM1036">
        <v>3</v>
      </c>
      <c r="BN1036">
        <v>1</v>
      </c>
      <c r="BO1036">
        <v>4</v>
      </c>
      <c r="BP1036">
        <f>IF(Table13[[#This Row],[Monthly_Income 1_5500 2_8000 3_11000 4_15000 5_20000 6_27000 7_35000 8_5000 9_51000 98_0]]=1,1,0)</f>
        <v>0</v>
      </c>
      <c r="BQ1036">
        <f>IF(Table13[[#This Row],[Monthly_Income 1_5500 2_8000 3_11000 4_15000 5_20000 6_27000 7_35000 8_5000 9_51000 98_0]]=2,1,0)</f>
        <v>0</v>
      </c>
      <c r="BR1036">
        <f>IF(Table13[[#This Row],[Monthly_Income 1_5500 2_8000 3_11000 4_15000 5_20000 6_27000 7_35000 8_5000 9_51000 98_0]]=3,1,0)</f>
        <v>0</v>
      </c>
      <c r="BS1036">
        <f>IF(Table13[[#This Row],[Monthly_Income 1_5500 2_8000 3_11000 4_15000 5_20000 6_27000 7_35000 8_5000 9_51000 98_0]]=4,1,0)</f>
        <v>1</v>
      </c>
      <c r="BT1036">
        <f>IF(Table13[[#This Row],[Monthly_Income 1_5500 2_8000 3_11000 4_15000 5_20000 6_27000 7_35000 8_5000 9_51000 98_0]]=5,1,0)</f>
        <v>0</v>
      </c>
      <c r="BU1036">
        <f>IF(Table13[[#This Row],[Monthly_Income 1_5500 2_8000 3_11000 4_15000 5_20000 6_27000 7_35000 8_5000 9_51000 98_0]]=6,1,0)</f>
        <v>0</v>
      </c>
      <c r="BV1036">
        <f>IF(Table13[[#This Row],[Monthly_Income 1_5500 2_8000 3_11000 4_15000 5_20000 6_27000 7_35000 8_5000 9_51000 98_0]]=7,1,0)</f>
        <v>0</v>
      </c>
      <c r="BW1036">
        <f>IF(Table13[[#This Row],[Monthly_Income 1_5500 2_8000 3_11000 4_15000 5_20000 6_27000 7_35000 8_5000 9_51000 98_0]]=8,1,0)</f>
        <v>0</v>
      </c>
      <c r="BX1036">
        <f>IF(Table13[[#This Row],[Monthly_Income 1_5500 2_8000 3_11000 4_15000 5_20000 6_27000 7_35000 8_5000 9_51000 98_0]]=9,1,0)</f>
        <v>0</v>
      </c>
      <c r="BY1036">
        <f>IF(Table13[[#This Row],[Monthly_Income 1_5500 2_8000 3_11000 4_15000 5_20000 6_27000 7_35000 8_5000 9_51000 98_0]]=98,1,0)</f>
        <v>0</v>
      </c>
      <c r="BZ1036">
        <v>8</v>
      </c>
      <c r="CA1036">
        <f>IF(Table13[[#This Row],[Monthly_Household_Income]]=1,1,0)</f>
        <v>0</v>
      </c>
      <c r="CB1036">
        <f>IF(Table13[[#This Row],[Monthly_Household_Income]]=2,1,0)</f>
        <v>0</v>
      </c>
      <c r="CC1036">
        <f>IF(Table13[[#This Row],[Monthly_Household_Income]]=3,1,0)</f>
        <v>0</v>
      </c>
      <c r="CD1036">
        <f>IF(Table13[[#This Row],[Monthly_Household_Income]]=4,1,0)</f>
        <v>0</v>
      </c>
      <c r="CE1036">
        <f>IF(Table13[[#This Row],[Monthly_Household_Income]]=5,1,0)</f>
        <v>0</v>
      </c>
      <c r="CF1036">
        <f>IF(Table13[[#This Row],[Monthly_Household_Income]]=6,1,0)</f>
        <v>0</v>
      </c>
      <c r="CG1036">
        <f>IF(Table13[[#This Row],[Monthly_Household_Income]]=7,1,0)</f>
        <v>0</v>
      </c>
      <c r="CH1036">
        <f>IF(Table13[[#This Row],[Monthly_Household_Income]]=8,1,0)</f>
        <v>1</v>
      </c>
      <c r="CI1036">
        <f>IF(Table13[[#This Row],[Monthly_Household_Income]]=9,1,0)</f>
        <v>0</v>
      </c>
      <c r="CJ1036">
        <f>IF(Table13[[#This Row],[Monthly_Household_Income]]=98,1,0)</f>
        <v>0</v>
      </c>
    </row>
    <row r="1037" spans="1:88">
      <c r="A1037">
        <v>3792</v>
      </c>
      <c r="B1037" s="1">
        <v>43070</v>
      </c>
      <c r="C1037" t="s">
        <v>33</v>
      </c>
      <c r="D1037">
        <v>8</v>
      </c>
      <c r="E1037">
        <v>7</v>
      </c>
      <c r="F1037">
        <v>9</v>
      </c>
      <c r="G1037">
        <v>7</v>
      </c>
      <c r="H1037">
        <v>7</v>
      </c>
      <c r="I1037">
        <v>7</v>
      </c>
      <c r="J1037" t="s">
        <v>15</v>
      </c>
      <c r="K1037">
        <v>9</v>
      </c>
      <c r="L1037">
        <v>8</v>
      </c>
      <c r="M1037">
        <v>9</v>
      </c>
      <c r="N1037">
        <v>9</v>
      </c>
      <c r="O1037">
        <v>7</v>
      </c>
      <c r="P1037">
        <v>9</v>
      </c>
      <c r="Q1037">
        <v>9</v>
      </c>
      <c r="R1037">
        <v>7</v>
      </c>
      <c r="S1037">
        <v>6</v>
      </c>
      <c r="T1037">
        <v>8</v>
      </c>
      <c r="U1037">
        <v>8</v>
      </c>
      <c r="V1037">
        <v>7</v>
      </c>
      <c r="W1037">
        <v>8</v>
      </c>
      <c r="X1037">
        <v>6</v>
      </c>
      <c r="Y1037">
        <v>8</v>
      </c>
      <c r="Z1037">
        <v>8</v>
      </c>
      <c r="AA1037">
        <v>7</v>
      </c>
      <c r="AB1037">
        <v>7</v>
      </c>
      <c r="AC1037">
        <v>2</v>
      </c>
      <c r="AD1037">
        <f>IF(Table13[[#This Row],[payment]]=1,1,0)</f>
        <v>0</v>
      </c>
      <c r="AE1037">
        <f>IF(Table13[[#This Row],[payment]]=2,1,0)</f>
        <v>1</v>
      </c>
      <c r="AF1037">
        <f>IF(Table13[[#This Row],[payment]]=3,1,0)</f>
        <v>0</v>
      </c>
      <c r="AG1037">
        <v>1</v>
      </c>
      <c r="AH1037">
        <f>IF(Table13[[#This Row],[method_payment]]=1,1,0)</f>
        <v>1</v>
      </c>
      <c r="AI1037">
        <f>IF(Table13[[#This Row],[method_payment]]=2,1,0)</f>
        <v>0</v>
      </c>
      <c r="AJ1037">
        <f>IF(Table13[[#This Row],[method_payment]]=3,1,0)</f>
        <v>0</v>
      </c>
      <c r="AK1037">
        <f>IF(Table13[[#This Row],[method_payment]]=5,1,0)</f>
        <v>0</v>
      </c>
      <c r="AL1037">
        <f>IF(Table13[[#This Row],[method_payment]]=6,1,0)</f>
        <v>0</v>
      </c>
      <c r="AM1037" t="s">
        <v>16</v>
      </c>
      <c r="AN1037" t="s">
        <v>16</v>
      </c>
      <c r="AO1037">
        <v>2</v>
      </c>
      <c r="AP1037" s="2">
        <v>128.69</v>
      </c>
      <c r="AQ1037" s="3">
        <f>IF(AND(Table13[[#This Row],[Average_amount_spent_per_visit_last_3_months]]&gt;=1,Table13[[#This Row],[Average_amount_spent_per_visit_last_3_months]]&lt;=999),1,0)</f>
        <v>1</v>
      </c>
      <c r="AR1037" s="3">
        <f>IF(AND(Table13[[#This Row],[Average_amount_spent_per_visit_last_3_months]]&gt;=1000,Table13[[#This Row],[Average_amount_spent_per_visit_last_3_months]]&lt;=6700),1,0)</f>
        <v>0</v>
      </c>
      <c r="AS1037">
        <v>2</v>
      </c>
      <c r="AT1037">
        <v>41</v>
      </c>
      <c r="AU1037">
        <f>IF(AND(Table13[[#This Row],[Age]]&gt;=18,Table13[[#This Row],[Age]]&lt;=25),1,0)</f>
        <v>0</v>
      </c>
      <c r="AV1037">
        <f>IF(AND(Table13[[#This Row],[Age]]&gt;=26,Table13[[#This Row],[Age]]&lt;=35),1,0)</f>
        <v>0</v>
      </c>
      <c r="AW1037">
        <f>IF(AND(Table13[[#This Row],[Age]]&gt;=36,Table13[[#This Row],[Age]]&lt;=45),1,0)</f>
        <v>1</v>
      </c>
      <c r="AX1037">
        <f>IF(AND(Table13[[#This Row],[Age]]&gt;=46,Table13[[#This Row],[Age]]&lt;=55),1,0)</f>
        <v>0</v>
      </c>
      <c r="AY1037">
        <f>IF(AND(Table13[[#This Row],[Age]]&gt;=56,Table13[[#This Row],[Age]]&lt;=67),1,0)</f>
        <v>0</v>
      </c>
      <c r="AZ1037" t="s">
        <v>25</v>
      </c>
      <c r="BA1037">
        <f>IF(Table13[[#This Row],[Marital Status]]="Married",1,0)</f>
        <v>1</v>
      </c>
      <c r="BB1037">
        <f>IF(Table13[[#This Row],[Marital Status]]="Single",1,0)</f>
        <v>0</v>
      </c>
      <c r="BC1037" t="s">
        <v>27</v>
      </c>
      <c r="BD1037">
        <f>IF(Table13[[#This Row],[gender]]="Male",1,0)</f>
        <v>1</v>
      </c>
      <c r="BE1037">
        <f>IF(Table13[[#This Row],[gender]]="Female",1,0)</f>
        <v>0</v>
      </c>
      <c r="BF1037" t="s">
        <v>19</v>
      </c>
      <c r="BG1037">
        <f>IF(Table13[[#This Row],[Highest level of Education]]="Did not attend school",1,0)</f>
        <v>0</v>
      </c>
      <c r="BH1037">
        <f>IF(Table13[[#This Row],[Highest level of Education]]="K12 completed",1,0)</f>
        <v>0</v>
      </c>
      <c r="BI1037">
        <f>IF(Table13[[#This Row],[Highest level of Education]]="High School Completed",1,0)</f>
        <v>0</v>
      </c>
      <c r="BJ1037">
        <f>IF(Table13[[#This Row],[Highest level of Education]]="Technical Diploma/Partially completed College",1,0)</f>
        <v>0</v>
      </c>
      <c r="BK1037">
        <f>IF(Table13[[#This Row],[Highest level of Education]]="University/College Degree",1,0)</f>
        <v>1</v>
      </c>
      <c r="BL1037">
        <f>IF(Table13[[#This Row],[Highest level of Education]]="Post-graduate education",1,0)</f>
        <v>0</v>
      </c>
      <c r="BM1037">
        <v>5</v>
      </c>
      <c r="BN1037">
        <v>1</v>
      </c>
      <c r="BO1037">
        <v>3</v>
      </c>
      <c r="BP1037">
        <f>IF(Table13[[#This Row],[Monthly_Income 1_5500 2_8000 3_11000 4_15000 5_20000 6_27000 7_35000 8_5000 9_51000 98_0]]=1,1,0)</f>
        <v>0</v>
      </c>
      <c r="BQ1037">
        <f>IF(Table13[[#This Row],[Monthly_Income 1_5500 2_8000 3_11000 4_15000 5_20000 6_27000 7_35000 8_5000 9_51000 98_0]]=2,1,0)</f>
        <v>0</v>
      </c>
      <c r="BR1037">
        <f>IF(Table13[[#This Row],[Monthly_Income 1_5500 2_8000 3_11000 4_15000 5_20000 6_27000 7_35000 8_5000 9_51000 98_0]]=3,1,0)</f>
        <v>1</v>
      </c>
      <c r="BS1037">
        <f>IF(Table13[[#This Row],[Monthly_Income 1_5500 2_8000 3_11000 4_15000 5_20000 6_27000 7_35000 8_5000 9_51000 98_0]]=4,1,0)</f>
        <v>0</v>
      </c>
      <c r="BT1037">
        <f>IF(Table13[[#This Row],[Monthly_Income 1_5500 2_8000 3_11000 4_15000 5_20000 6_27000 7_35000 8_5000 9_51000 98_0]]=5,1,0)</f>
        <v>0</v>
      </c>
      <c r="BU1037">
        <f>IF(Table13[[#This Row],[Monthly_Income 1_5500 2_8000 3_11000 4_15000 5_20000 6_27000 7_35000 8_5000 9_51000 98_0]]=6,1,0)</f>
        <v>0</v>
      </c>
      <c r="BV1037">
        <f>IF(Table13[[#This Row],[Monthly_Income 1_5500 2_8000 3_11000 4_15000 5_20000 6_27000 7_35000 8_5000 9_51000 98_0]]=7,1,0)</f>
        <v>0</v>
      </c>
      <c r="BW1037">
        <f>IF(Table13[[#This Row],[Monthly_Income 1_5500 2_8000 3_11000 4_15000 5_20000 6_27000 7_35000 8_5000 9_51000 98_0]]=8,1,0)</f>
        <v>0</v>
      </c>
      <c r="BX1037">
        <f>IF(Table13[[#This Row],[Monthly_Income 1_5500 2_8000 3_11000 4_15000 5_20000 6_27000 7_35000 8_5000 9_51000 98_0]]=9,1,0)</f>
        <v>0</v>
      </c>
      <c r="BY1037">
        <f>IF(Table13[[#This Row],[Monthly_Income 1_5500 2_8000 3_11000 4_15000 5_20000 6_27000 7_35000 8_5000 9_51000 98_0]]=98,1,0)</f>
        <v>0</v>
      </c>
      <c r="BZ1037">
        <v>7</v>
      </c>
      <c r="CA1037">
        <f>IF(Table13[[#This Row],[Monthly_Household_Income]]=1,1,0)</f>
        <v>0</v>
      </c>
      <c r="CB1037">
        <f>IF(Table13[[#This Row],[Monthly_Household_Income]]=2,1,0)</f>
        <v>0</v>
      </c>
      <c r="CC1037">
        <f>IF(Table13[[#This Row],[Monthly_Household_Income]]=3,1,0)</f>
        <v>0</v>
      </c>
      <c r="CD1037">
        <f>IF(Table13[[#This Row],[Monthly_Household_Income]]=4,1,0)</f>
        <v>0</v>
      </c>
      <c r="CE1037">
        <f>IF(Table13[[#This Row],[Monthly_Household_Income]]=5,1,0)</f>
        <v>0</v>
      </c>
      <c r="CF1037">
        <f>IF(Table13[[#This Row],[Monthly_Household_Income]]=6,1,0)</f>
        <v>0</v>
      </c>
      <c r="CG1037">
        <f>IF(Table13[[#This Row],[Monthly_Household_Income]]=7,1,0)</f>
        <v>1</v>
      </c>
      <c r="CH1037">
        <f>IF(Table13[[#This Row],[Monthly_Household_Income]]=8,1,0)</f>
        <v>0</v>
      </c>
      <c r="CI1037">
        <f>IF(Table13[[#This Row],[Monthly_Household_Income]]=9,1,0)</f>
        <v>0</v>
      </c>
      <c r="CJ1037">
        <f>IF(Table13[[#This Row],[Monthly_Household_Income]]=98,1,0)</f>
        <v>0</v>
      </c>
    </row>
    <row r="1038" spans="1:88">
      <c r="A1038">
        <v>3798</v>
      </c>
      <c r="B1038" s="1">
        <v>43003</v>
      </c>
      <c r="C1038" t="s">
        <v>31</v>
      </c>
      <c r="D1038">
        <v>8</v>
      </c>
      <c r="E1038">
        <v>6</v>
      </c>
      <c r="F1038">
        <v>8</v>
      </c>
      <c r="G1038">
        <v>7</v>
      </c>
      <c r="H1038">
        <v>7</v>
      </c>
      <c r="I1038">
        <v>7</v>
      </c>
      <c r="J1038" t="s">
        <v>15</v>
      </c>
      <c r="K1038">
        <v>6</v>
      </c>
      <c r="L1038">
        <v>7</v>
      </c>
      <c r="M1038">
        <v>8</v>
      </c>
      <c r="N1038">
        <v>8</v>
      </c>
      <c r="O1038">
        <v>8</v>
      </c>
      <c r="P1038">
        <v>6</v>
      </c>
      <c r="Q1038">
        <v>8</v>
      </c>
      <c r="R1038">
        <v>7</v>
      </c>
      <c r="S1038">
        <v>8</v>
      </c>
      <c r="T1038">
        <v>6</v>
      </c>
      <c r="U1038">
        <v>7</v>
      </c>
      <c r="V1038">
        <v>8</v>
      </c>
      <c r="W1038">
        <v>8</v>
      </c>
      <c r="X1038">
        <v>6</v>
      </c>
      <c r="Y1038">
        <v>7</v>
      </c>
      <c r="Z1038">
        <v>8</v>
      </c>
      <c r="AA1038">
        <v>6</v>
      </c>
      <c r="AB1038">
        <v>6</v>
      </c>
      <c r="AC1038">
        <v>2</v>
      </c>
      <c r="AD1038">
        <f>IF(Table13[[#This Row],[payment]]=1,1,0)</f>
        <v>0</v>
      </c>
      <c r="AE1038">
        <f>IF(Table13[[#This Row],[payment]]=2,1,0)</f>
        <v>1</v>
      </c>
      <c r="AF1038">
        <f>IF(Table13[[#This Row],[payment]]=3,1,0)</f>
        <v>0</v>
      </c>
      <c r="AG1038">
        <v>5</v>
      </c>
      <c r="AH1038">
        <f>IF(Table13[[#This Row],[method_payment]]=1,1,0)</f>
        <v>0</v>
      </c>
      <c r="AI1038">
        <f>IF(Table13[[#This Row],[method_payment]]=2,1,0)</f>
        <v>0</v>
      </c>
      <c r="AJ1038">
        <f>IF(Table13[[#This Row],[method_payment]]=3,1,0)</f>
        <v>0</v>
      </c>
      <c r="AK1038">
        <f>IF(Table13[[#This Row],[method_payment]]=5,1,0)</f>
        <v>1</v>
      </c>
      <c r="AL1038">
        <f>IF(Table13[[#This Row],[method_payment]]=6,1,0)</f>
        <v>0</v>
      </c>
      <c r="AM1038" t="s">
        <v>16</v>
      </c>
      <c r="AN1038" t="s">
        <v>16</v>
      </c>
      <c r="AO1038">
        <v>1</v>
      </c>
      <c r="AP1038" s="2">
        <v>287.86</v>
      </c>
      <c r="AQ1038" s="3">
        <f>IF(AND(Table13[[#This Row],[Average_amount_spent_per_visit_last_3_months]]&gt;=1,Table13[[#This Row],[Average_amount_spent_per_visit_last_3_months]]&lt;=999),1,0)</f>
        <v>1</v>
      </c>
      <c r="AR1038" s="3">
        <f>IF(AND(Table13[[#This Row],[Average_amount_spent_per_visit_last_3_months]]&gt;=1000,Table13[[#This Row],[Average_amount_spent_per_visit_last_3_months]]&lt;=6700),1,0)</f>
        <v>0</v>
      </c>
      <c r="AS1038">
        <v>2</v>
      </c>
      <c r="AT1038">
        <v>26</v>
      </c>
      <c r="AU1038">
        <f>IF(AND(Table13[[#This Row],[Age]]&gt;=18,Table13[[#This Row],[Age]]&lt;=25),1,0)</f>
        <v>0</v>
      </c>
      <c r="AV1038">
        <f>IF(AND(Table13[[#This Row],[Age]]&gt;=26,Table13[[#This Row],[Age]]&lt;=35),1,0)</f>
        <v>1</v>
      </c>
      <c r="AW1038">
        <f>IF(AND(Table13[[#This Row],[Age]]&gt;=36,Table13[[#This Row],[Age]]&lt;=45),1,0)</f>
        <v>0</v>
      </c>
      <c r="AX1038">
        <f>IF(AND(Table13[[#This Row],[Age]]&gt;=46,Table13[[#This Row],[Age]]&lt;=55),1,0)</f>
        <v>0</v>
      </c>
      <c r="AY1038">
        <f>IF(AND(Table13[[#This Row],[Age]]&gt;=56,Table13[[#This Row],[Age]]&lt;=67),1,0)</f>
        <v>0</v>
      </c>
      <c r="AZ1038" t="s">
        <v>24</v>
      </c>
      <c r="BA1038">
        <f>IF(Table13[[#This Row],[Marital Status]]="Married",1,0)</f>
        <v>0</v>
      </c>
      <c r="BB1038">
        <f>IF(Table13[[#This Row],[Marital Status]]="Single",1,0)</f>
        <v>1</v>
      </c>
      <c r="BC1038" t="s">
        <v>28</v>
      </c>
      <c r="BD1038">
        <f>IF(Table13[[#This Row],[gender]]="Male",1,0)</f>
        <v>0</v>
      </c>
      <c r="BE1038">
        <f>IF(Table13[[#This Row],[gender]]="Female",1,0)</f>
        <v>1</v>
      </c>
      <c r="BF1038" t="s">
        <v>23</v>
      </c>
      <c r="BG1038">
        <f>IF(Table13[[#This Row],[Highest level of Education]]="Did not attend school",1,0)</f>
        <v>0</v>
      </c>
      <c r="BH1038">
        <f>IF(Table13[[#This Row],[Highest level of Education]]="K12 completed",1,0)</f>
        <v>0</v>
      </c>
      <c r="BI1038">
        <f>IF(Table13[[#This Row],[Highest level of Education]]="High School Completed",1,0)</f>
        <v>0</v>
      </c>
      <c r="BJ1038">
        <f>IF(Table13[[#This Row],[Highest level of Education]]="Technical Diploma/Partially completed College",1,0)</f>
        <v>1</v>
      </c>
      <c r="BK1038">
        <f>IF(Table13[[#This Row],[Highest level of Education]]="University/College Degree",1,0)</f>
        <v>0</v>
      </c>
      <c r="BL1038">
        <f>IF(Table13[[#This Row],[Highest level of Education]]="Post-graduate education",1,0)</f>
        <v>0</v>
      </c>
      <c r="BM1038">
        <v>0</v>
      </c>
      <c r="BN1038">
        <v>1</v>
      </c>
      <c r="BO1038">
        <v>2</v>
      </c>
      <c r="BP1038">
        <f>IF(Table13[[#This Row],[Monthly_Income 1_5500 2_8000 3_11000 4_15000 5_20000 6_27000 7_35000 8_5000 9_51000 98_0]]=1,1,0)</f>
        <v>0</v>
      </c>
      <c r="BQ1038">
        <f>IF(Table13[[#This Row],[Monthly_Income 1_5500 2_8000 3_11000 4_15000 5_20000 6_27000 7_35000 8_5000 9_51000 98_0]]=2,1,0)</f>
        <v>1</v>
      </c>
      <c r="BR1038">
        <f>IF(Table13[[#This Row],[Monthly_Income 1_5500 2_8000 3_11000 4_15000 5_20000 6_27000 7_35000 8_5000 9_51000 98_0]]=3,1,0)</f>
        <v>0</v>
      </c>
      <c r="BS1038">
        <f>IF(Table13[[#This Row],[Monthly_Income 1_5500 2_8000 3_11000 4_15000 5_20000 6_27000 7_35000 8_5000 9_51000 98_0]]=4,1,0)</f>
        <v>0</v>
      </c>
      <c r="BT1038">
        <f>IF(Table13[[#This Row],[Monthly_Income 1_5500 2_8000 3_11000 4_15000 5_20000 6_27000 7_35000 8_5000 9_51000 98_0]]=5,1,0)</f>
        <v>0</v>
      </c>
      <c r="BU1038">
        <f>IF(Table13[[#This Row],[Monthly_Income 1_5500 2_8000 3_11000 4_15000 5_20000 6_27000 7_35000 8_5000 9_51000 98_0]]=6,1,0)</f>
        <v>0</v>
      </c>
      <c r="BV1038">
        <f>IF(Table13[[#This Row],[Monthly_Income 1_5500 2_8000 3_11000 4_15000 5_20000 6_27000 7_35000 8_5000 9_51000 98_0]]=7,1,0)</f>
        <v>0</v>
      </c>
      <c r="BW1038">
        <f>IF(Table13[[#This Row],[Monthly_Income 1_5500 2_8000 3_11000 4_15000 5_20000 6_27000 7_35000 8_5000 9_51000 98_0]]=8,1,0)</f>
        <v>0</v>
      </c>
      <c r="BX1038">
        <f>IF(Table13[[#This Row],[Monthly_Income 1_5500 2_8000 3_11000 4_15000 5_20000 6_27000 7_35000 8_5000 9_51000 98_0]]=9,1,0)</f>
        <v>0</v>
      </c>
      <c r="BY1038">
        <f>IF(Table13[[#This Row],[Monthly_Income 1_5500 2_8000 3_11000 4_15000 5_20000 6_27000 7_35000 8_5000 9_51000 98_0]]=98,1,0)</f>
        <v>0</v>
      </c>
      <c r="BZ1038">
        <v>3</v>
      </c>
      <c r="CA1038">
        <f>IF(Table13[[#This Row],[Monthly_Household_Income]]=1,1,0)</f>
        <v>0</v>
      </c>
      <c r="CB1038">
        <f>IF(Table13[[#This Row],[Monthly_Household_Income]]=2,1,0)</f>
        <v>0</v>
      </c>
      <c r="CC1038">
        <f>IF(Table13[[#This Row],[Monthly_Household_Income]]=3,1,0)</f>
        <v>1</v>
      </c>
      <c r="CD1038">
        <f>IF(Table13[[#This Row],[Monthly_Household_Income]]=4,1,0)</f>
        <v>0</v>
      </c>
      <c r="CE1038">
        <f>IF(Table13[[#This Row],[Monthly_Household_Income]]=5,1,0)</f>
        <v>0</v>
      </c>
      <c r="CF1038">
        <f>IF(Table13[[#This Row],[Monthly_Household_Income]]=6,1,0)</f>
        <v>0</v>
      </c>
      <c r="CG1038">
        <f>IF(Table13[[#This Row],[Monthly_Household_Income]]=7,1,0)</f>
        <v>0</v>
      </c>
      <c r="CH1038">
        <f>IF(Table13[[#This Row],[Monthly_Household_Income]]=8,1,0)</f>
        <v>0</v>
      </c>
      <c r="CI1038">
        <f>IF(Table13[[#This Row],[Monthly_Household_Income]]=9,1,0)</f>
        <v>0</v>
      </c>
      <c r="CJ1038">
        <f>IF(Table13[[#This Row],[Monthly_Household_Income]]=98,1,0)</f>
        <v>0</v>
      </c>
    </row>
    <row r="1039" spans="1:88">
      <c r="A1039">
        <v>3812</v>
      </c>
      <c r="B1039" s="1">
        <v>42972</v>
      </c>
      <c r="C1039" t="s">
        <v>29</v>
      </c>
      <c r="D1039">
        <v>7</v>
      </c>
      <c r="E1039">
        <v>7</v>
      </c>
      <c r="F1039">
        <v>7</v>
      </c>
      <c r="G1039">
        <v>8</v>
      </c>
      <c r="H1039">
        <v>7</v>
      </c>
      <c r="I1039">
        <v>7</v>
      </c>
      <c r="J1039" t="s">
        <v>16</v>
      </c>
      <c r="K1039">
        <v>7</v>
      </c>
      <c r="L1039">
        <v>6</v>
      </c>
      <c r="M1039">
        <v>8</v>
      </c>
      <c r="N1039">
        <v>8</v>
      </c>
      <c r="O1039">
        <v>7</v>
      </c>
      <c r="P1039">
        <v>8</v>
      </c>
      <c r="Q1039">
        <v>6</v>
      </c>
      <c r="R1039">
        <v>7</v>
      </c>
      <c r="S1039">
        <v>6</v>
      </c>
      <c r="T1039">
        <v>8</v>
      </c>
      <c r="U1039">
        <v>8</v>
      </c>
      <c r="V1039">
        <v>7</v>
      </c>
      <c r="W1039">
        <v>8</v>
      </c>
      <c r="X1039">
        <v>7</v>
      </c>
      <c r="Y1039">
        <v>8</v>
      </c>
      <c r="Z1039">
        <v>6</v>
      </c>
      <c r="AA1039">
        <v>7</v>
      </c>
      <c r="AB1039">
        <v>7</v>
      </c>
      <c r="AC1039">
        <v>2</v>
      </c>
      <c r="AD1039">
        <f>IF(Table13[[#This Row],[payment]]=1,1,0)</f>
        <v>0</v>
      </c>
      <c r="AE1039">
        <f>IF(Table13[[#This Row],[payment]]=2,1,0)</f>
        <v>1</v>
      </c>
      <c r="AF1039">
        <f>IF(Table13[[#This Row],[payment]]=3,1,0)</f>
        <v>0</v>
      </c>
      <c r="AG1039">
        <v>1</v>
      </c>
      <c r="AH1039">
        <f>IF(Table13[[#This Row],[method_payment]]=1,1,0)</f>
        <v>1</v>
      </c>
      <c r="AI1039">
        <f>IF(Table13[[#This Row],[method_payment]]=2,1,0)</f>
        <v>0</v>
      </c>
      <c r="AJ1039">
        <f>IF(Table13[[#This Row],[method_payment]]=3,1,0)</f>
        <v>0</v>
      </c>
      <c r="AK1039">
        <f>IF(Table13[[#This Row],[method_payment]]=5,1,0)</f>
        <v>0</v>
      </c>
      <c r="AL1039">
        <f>IF(Table13[[#This Row],[method_payment]]=6,1,0)</f>
        <v>0</v>
      </c>
      <c r="AM1039" t="s">
        <v>16</v>
      </c>
      <c r="AN1039" t="s">
        <v>15</v>
      </c>
      <c r="AO1039">
        <v>1</v>
      </c>
      <c r="AP1039" s="2">
        <v>431.89</v>
      </c>
      <c r="AQ1039" s="3">
        <f>IF(AND(Table13[[#This Row],[Average_amount_spent_per_visit_last_3_months]]&gt;=1,Table13[[#This Row],[Average_amount_spent_per_visit_last_3_months]]&lt;=999),1,0)</f>
        <v>1</v>
      </c>
      <c r="AR1039" s="3">
        <f>IF(AND(Table13[[#This Row],[Average_amount_spent_per_visit_last_3_months]]&gt;=1000,Table13[[#This Row],[Average_amount_spent_per_visit_last_3_months]]&lt;=6700),1,0)</f>
        <v>0</v>
      </c>
      <c r="AS1039">
        <v>3</v>
      </c>
      <c r="AT1039">
        <v>31</v>
      </c>
      <c r="AU1039">
        <f>IF(AND(Table13[[#This Row],[Age]]&gt;=18,Table13[[#This Row],[Age]]&lt;=25),1,0)</f>
        <v>0</v>
      </c>
      <c r="AV1039">
        <f>IF(AND(Table13[[#This Row],[Age]]&gt;=26,Table13[[#This Row],[Age]]&lt;=35),1,0)</f>
        <v>1</v>
      </c>
      <c r="AW1039">
        <f>IF(AND(Table13[[#This Row],[Age]]&gt;=36,Table13[[#This Row],[Age]]&lt;=45),1,0)</f>
        <v>0</v>
      </c>
      <c r="AX1039">
        <f>IF(AND(Table13[[#This Row],[Age]]&gt;=46,Table13[[#This Row],[Age]]&lt;=55),1,0)</f>
        <v>0</v>
      </c>
      <c r="AY1039">
        <f>IF(AND(Table13[[#This Row],[Age]]&gt;=56,Table13[[#This Row],[Age]]&lt;=67),1,0)</f>
        <v>0</v>
      </c>
      <c r="AZ1039" t="s">
        <v>24</v>
      </c>
      <c r="BA1039">
        <f>IF(Table13[[#This Row],[Marital Status]]="Married",1,0)</f>
        <v>0</v>
      </c>
      <c r="BB1039">
        <f>IF(Table13[[#This Row],[Marital Status]]="Single",1,0)</f>
        <v>1</v>
      </c>
      <c r="BC1039" t="s">
        <v>27</v>
      </c>
      <c r="BD1039">
        <f>IF(Table13[[#This Row],[gender]]="Male",1,0)</f>
        <v>1</v>
      </c>
      <c r="BE1039">
        <f>IF(Table13[[#This Row],[gender]]="Female",1,0)</f>
        <v>0</v>
      </c>
      <c r="BF1039" t="s">
        <v>20</v>
      </c>
      <c r="BG1039">
        <f>IF(Table13[[#This Row],[Highest level of Education]]="Did not attend school",1,0)</f>
        <v>0</v>
      </c>
      <c r="BH1039">
        <f>IF(Table13[[#This Row],[Highest level of Education]]="K12 completed",1,0)</f>
        <v>0</v>
      </c>
      <c r="BI1039">
        <f>IF(Table13[[#This Row],[Highest level of Education]]="High School Completed",1,0)</f>
        <v>1</v>
      </c>
      <c r="BJ1039">
        <f>IF(Table13[[#This Row],[Highest level of Education]]="Technical Diploma/Partially completed College",1,0)</f>
        <v>0</v>
      </c>
      <c r="BK1039">
        <f>IF(Table13[[#This Row],[Highest level of Education]]="University/College Degree",1,0)</f>
        <v>0</v>
      </c>
      <c r="BL1039">
        <f>IF(Table13[[#This Row],[Highest level of Education]]="Post-graduate education",1,0)</f>
        <v>0</v>
      </c>
      <c r="BM1039">
        <v>0</v>
      </c>
      <c r="BN1039">
        <v>1</v>
      </c>
      <c r="BO1039">
        <v>3</v>
      </c>
      <c r="BP1039">
        <f>IF(Table13[[#This Row],[Monthly_Income 1_5500 2_8000 3_11000 4_15000 5_20000 6_27000 7_35000 8_5000 9_51000 98_0]]=1,1,0)</f>
        <v>0</v>
      </c>
      <c r="BQ1039">
        <f>IF(Table13[[#This Row],[Monthly_Income 1_5500 2_8000 3_11000 4_15000 5_20000 6_27000 7_35000 8_5000 9_51000 98_0]]=2,1,0)</f>
        <v>0</v>
      </c>
      <c r="BR1039">
        <f>IF(Table13[[#This Row],[Monthly_Income 1_5500 2_8000 3_11000 4_15000 5_20000 6_27000 7_35000 8_5000 9_51000 98_0]]=3,1,0)</f>
        <v>1</v>
      </c>
      <c r="BS1039">
        <f>IF(Table13[[#This Row],[Monthly_Income 1_5500 2_8000 3_11000 4_15000 5_20000 6_27000 7_35000 8_5000 9_51000 98_0]]=4,1,0)</f>
        <v>0</v>
      </c>
      <c r="BT1039">
        <f>IF(Table13[[#This Row],[Monthly_Income 1_5500 2_8000 3_11000 4_15000 5_20000 6_27000 7_35000 8_5000 9_51000 98_0]]=5,1,0)</f>
        <v>0</v>
      </c>
      <c r="BU1039">
        <f>IF(Table13[[#This Row],[Monthly_Income 1_5500 2_8000 3_11000 4_15000 5_20000 6_27000 7_35000 8_5000 9_51000 98_0]]=6,1,0)</f>
        <v>0</v>
      </c>
      <c r="BV1039">
        <f>IF(Table13[[#This Row],[Monthly_Income 1_5500 2_8000 3_11000 4_15000 5_20000 6_27000 7_35000 8_5000 9_51000 98_0]]=7,1,0)</f>
        <v>0</v>
      </c>
      <c r="BW1039">
        <f>IF(Table13[[#This Row],[Monthly_Income 1_5500 2_8000 3_11000 4_15000 5_20000 6_27000 7_35000 8_5000 9_51000 98_0]]=8,1,0)</f>
        <v>0</v>
      </c>
      <c r="BX1039">
        <f>IF(Table13[[#This Row],[Monthly_Income 1_5500 2_8000 3_11000 4_15000 5_20000 6_27000 7_35000 8_5000 9_51000 98_0]]=9,1,0)</f>
        <v>0</v>
      </c>
      <c r="BY1039">
        <f>IF(Table13[[#This Row],[Monthly_Income 1_5500 2_8000 3_11000 4_15000 5_20000 6_27000 7_35000 8_5000 9_51000 98_0]]=98,1,0)</f>
        <v>0</v>
      </c>
      <c r="BZ1039">
        <v>5</v>
      </c>
      <c r="CA1039">
        <f>IF(Table13[[#This Row],[Monthly_Household_Income]]=1,1,0)</f>
        <v>0</v>
      </c>
      <c r="CB1039">
        <f>IF(Table13[[#This Row],[Monthly_Household_Income]]=2,1,0)</f>
        <v>0</v>
      </c>
      <c r="CC1039">
        <f>IF(Table13[[#This Row],[Monthly_Household_Income]]=3,1,0)</f>
        <v>0</v>
      </c>
      <c r="CD1039">
        <f>IF(Table13[[#This Row],[Monthly_Household_Income]]=4,1,0)</f>
        <v>0</v>
      </c>
      <c r="CE1039">
        <f>IF(Table13[[#This Row],[Monthly_Household_Income]]=5,1,0)</f>
        <v>1</v>
      </c>
      <c r="CF1039">
        <f>IF(Table13[[#This Row],[Monthly_Household_Income]]=6,1,0)</f>
        <v>0</v>
      </c>
      <c r="CG1039">
        <f>IF(Table13[[#This Row],[Monthly_Household_Income]]=7,1,0)</f>
        <v>0</v>
      </c>
      <c r="CH1039">
        <f>IF(Table13[[#This Row],[Monthly_Household_Income]]=8,1,0)</f>
        <v>0</v>
      </c>
      <c r="CI1039">
        <f>IF(Table13[[#This Row],[Monthly_Household_Income]]=9,1,0)</f>
        <v>0</v>
      </c>
      <c r="CJ1039">
        <f>IF(Table13[[#This Row],[Monthly_Household_Income]]=98,1,0)</f>
        <v>0</v>
      </c>
    </row>
    <row r="1040" spans="1:88">
      <c r="A1040">
        <v>3814</v>
      </c>
      <c r="B1040" s="1">
        <v>43222</v>
      </c>
      <c r="C1040" t="s">
        <v>39</v>
      </c>
      <c r="D1040">
        <v>10</v>
      </c>
      <c r="E1040">
        <v>9</v>
      </c>
      <c r="F1040">
        <v>9</v>
      </c>
      <c r="G1040">
        <v>9</v>
      </c>
      <c r="H1040">
        <v>8</v>
      </c>
      <c r="I1040">
        <v>8</v>
      </c>
      <c r="J1040" t="s">
        <v>16</v>
      </c>
      <c r="K1040">
        <v>9</v>
      </c>
      <c r="L1040">
        <v>7</v>
      </c>
      <c r="M1040">
        <v>8</v>
      </c>
      <c r="N1040">
        <v>9</v>
      </c>
      <c r="O1040">
        <v>9</v>
      </c>
      <c r="P1040">
        <v>10</v>
      </c>
      <c r="Q1040">
        <v>8</v>
      </c>
      <c r="R1040">
        <v>8</v>
      </c>
      <c r="S1040">
        <v>7</v>
      </c>
      <c r="T1040">
        <v>9</v>
      </c>
      <c r="U1040">
        <v>8</v>
      </c>
      <c r="V1040">
        <v>9</v>
      </c>
      <c r="W1040">
        <v>10</v>
      </c>
      <c r="X1040">
        <v>8</v>
      </c>
      <c r="Y1040">
        <v>10</v>
      </c>
      <c r="Z1040">
        <v>8</v>
      </c>
      <c r="AA1040">
        <v>7</v>
      </c>
      <c r="AB1040">
        <v>8</v>
      </c>
      <c r="AC1040">
        <v>2</v>
      </c>
      <c r="AD1040">
        <f>IF(Table13[[#This Row],[payment]]=1,1,0)</f>
        <v>0</v>
      </c>
      <c r="AE1040">
        <f>IF(Table13[[#This Row],[payment]]=2,1,0)</f>
        <v>1</v>
      </c>
      <c r="AF1040">
        <f>IF(Table13[[#This Row],[payment]]=3,1,0)</f>
        <v>0</v>
      </c>
      <c r="AG1040">
        <v>2</v>
      </c>
      <c r="AH1040">
        <f>IF(Table13[[#This Row],[method_payment]]=1,1,0)</f>
        <v>0</v>
      </c>
      <c r="AI1040">
        <f>IF(Table13[[#This Row],[method_payment]]=2,1,0)</f>
        <v>1</v>
      </c>
      <c r="AJ1040">
        <f>IF(Table13[[#This Row],[method_payment]]=3,1,0)</f>
        <v>0</v>
      </c>
      <c r="AK1040">
        <f>IF(Table13[[#This Row],[method_payment]]=5,1,0)</f>
        <v>0</v>
      </c>
      <c r="AL1040">
        <f>IF(Table13[[#This Row],[method_payment]]=6,1,0)</f>
        <v>0</v>
      </c>
      <c r="AM1040" t="s">
        <v>16</v>
      </c>
      <c r="AN1040" t="s">
        <v>16</v>
      </c>
      <c r="AO1040">
        <v>4</v>
      </c>
      <c r="AP1040" s="2">
        <v>314.41000000000003</v>
      </c>
      <c r="AQ1040" s="3">
        <f>IF(AND(Table13[[#This Row],[Average_amount_spent_per_visit_last_3_months]]&gt;=1,Table13[[#This Row],[Average_amount_spent_per_visit_last_3_months]]&lt;=999),1,0)</f>
        <v>1</v>
      </c>
      <c r="AR1040" s="3">
        <f>IF(AND(Table13[[#This Row],[Average_amount_spent_per_visit_last_3_months]]&gt;=1000,Table13[[#This Row],[Average_amount_spent_per_visit_last_3_months]]&lt;=6700),1,0)</f>
        <v>0</v>
      </c>
      <c r="AS1040">
        <v>3</v>
      </c>
      <c r="AT1040">
        <v>34</v>
      </c>
      <c r="AU1040">
        <f>IF(AND(Table13[[#This Row],[Age]]&gt;=18,Table13[[#This Row],[Age]]&lt;=25),1,0)</f>
        <v>0</v>
      </c>
      <c r="AV1040">
        <f>IF(AND(Table13[[#This Row],[Age]]&gt;=26,Table13[[#This Row],[Age]]&lt;=35),1,0)</f>
        <v>1</v>
      </c>
      <c r="AW1040">
        <f>IF(AND(Table13[[#This Row],[Age]]&gt;=36,Table13[[#This Row],[Age]]&lt;=45),1,0)</f>
        <v>0</v>
      </c>
      <c r="AX1040">
        <f>IF(AND(Table13[[#This Row],[Age]]&gt;=46,Table13[[#This Row],[Age]]&lt;=55),1,0)</f>
        <v>0</v>
      </c>
      <c r="AY1040">
        <f>IF(AND(Table13[[#This Row],[Age]]&gt;=56,Table13[[#This Row],[Age]]&lt;=67),1,0)</f>
        <v>0</v>
      </c>
      <c r="AZ1040" t="s">
        <v>25</v>
      </c>
      <c r="BA1040">
        <f>IF(Table13[[#This Row],[Marital Status]]="Married",1,0)</f>
        <v>1</v>
      </c>
      <c r="BB1040">
        <f>IF(Table13[[#This Row],[Marital Status]]="Single",1,0)</f>
        <v>0</v>
      </c>
      <c r="BC1040" t="s">
        <v>27</v>
      </c>
      <c r="BD1040">
        <f>IF(Table13[[#This Row],[gender]]="Male",1,0)</f>
        <v>1</v>
      </c>
      <c r="BE1040">
        <f>IF(Table13[[#This Row],[gender]]="Female",1,0)</f>
        <v>0</v>
      </c>
      <c r="BF1040" t="s">
        <v>19</v>
      </c>
      <c r="BG1040">
        <f>IF(Table13[[#This Row],[Highest level of Education]]="Did not attend school",1,0)</f>
        <v>0</v>
      </c>
      <c r="BH1040">
        <f>IF(Table13[[#This Row],[Highest level of Education]]="K12 completed",1,0)</f>
        <v>0</v>
      </c>
      <c r="BI1040">
        <f>IF(Table13[[#This Row],[Highest level of Education]]="High School Completed",1,0)</f>
        <v>0</v>
      </c>
      <c r="BJ1040">
        <f>IF(Table13[[#This Row],[Highest level of Education]]="Technical Diploma/Partially completed College",1,0)</f>
        <v>0</v>
      </c>
      <c r="BK1040">
        <f>IF(Table13[[#This Row],[Highest level of Education]]="University/College Degree",1,0)</f>
        <v>1</v>
      </c>
      <c r="BL1040">
        <f>IF(Table13[[#This Row],[Highest level of Education]]="Post-graduate education",1,0)</f>
        <v>0</v>
      </c>
      <c r="BM1040">
        <v>3</v>
      </c>
      <c r="BN1040">
        <v>1</v>
      </c>
      <c r="BO1040">
        <v>4</v>
      </c>
      <c r="BP1040">
        <f>IF(Table13[[#This Row],[Monthly_Income 1_5500 2_8000 3_11000 4_15000 5_20000 6_27000 7_35000 8_5000 9_51000 98_0]]=1,1,0)</f>
        <v>0</v>
      </c>
      <c r="BQ1040">
        <f>IF(Table13[[#This Row],[Monthly_Income 1_5500 2_8000 3_11000 4_15000 5_20000 6_27000 7_35000 8_5000 9_51000 98_0]]=2,1,0)</f>
        <v>0</v>
      </c>
      <c r="BR1040">
        <f>IF(Table13[[#This Row],[Monthly_Income 1_5500 2_8000 3_11000 4_15000 5_20000 6_27000 7_35000 8_5000 9_51000 98_0]]=3,1,0)</f>
        <v>0</v>
      </c>
      <c r="BS1040">
        <f>IF(Table13[[#This Row],[Monthly_Income 1_5500 2_8000 3_11000 4_15000 5_20000 6_27000 7_35000 8_5000 9_51000 98_0]]=4,1,0)</f>
        <v>1</v>
      </c>
      <c r="BT1040">
        <f>IF(Table13[[#This Row],[Monthly_Income 1_5500 2_8000 3_11000 4_15000 5_20000 6_27000 7_35000 8_5000 9_51000 98_0]]=5,1,0)</f>
        <v>0</v>
      </c>
      <c r="BU1040">
        <f>IF(Table13[[#This Row],[Monthly_Income 1_5500 2_8000 3_11000 4_15000 5_20000 6_27000 7_35000 8_5000 9_51000 98_0]]=6,1,0)</f>
        <v>0</v>
      </c>
      <c r="BV1040">
        <f>IF(Table13[[#This Row],[Monthly_Income 1_5500 2_8000 3_11000 4_15000 5_20000 6_27000 7_35000 8_5000 9_51000 98_0]]=7,1,0)</f>
        <v>0</v>
      </c>
      <c r="BW1040">
        <f>IF(Table13[[#This Row],[Monthly_Income 1_5500 2_8000 3_11000 4_15000 5_20000 6_27000 7_35000 8_5000 9_51000 98_0]]=8,1,0)</f>
        <v>0</v>
      </c>
      <c r="BX1040">
        <f>IF(Table13[[#This Row],[Monthly_Income 1_5500 2_8000 3_11000 4_15000 5_20000 6_27000 7_35000 8_5000 9_51000 98_0]]=9,1,0)</f>
        <v>0</v>
      </c>
      <c r="BY1040">
        <f>IF(Table13[[#This Row],[Monthly_Income 1_5500 2_8000 3_11000 4_15000 5_20000 6_27000 7_35000 8_5000 9_51000 98_0]]=98,1,0)</f>
        <v>0</v>
      </c>
      <c r="BZ1040">
        <v>7</v>
      </c>
      <c r="CA1040">
        <f>IF(Table13[[#This Row],[Monthly_Household_Income]]=1,1,0)</f>
        <v>0</v>
      </c>
      <c r="CB1040">
        <f>IF(Table13[[#This Row],[Monthly_Household_Income]]=2,1,0)</f>
        <v>0</v>
      </c>
      <c r="CC1040">
        <f>IF(Table13[[#This Row],[Monthly_Household_Income]]=3,1,0)</f>
        <v>0</v>
      </c>
      <c r="CD1040">
        <f>IF(Table13[[#This Row],[Monthly_Household_Income]]=4,1,0)</f>
        <v>0</v>
      </c>
      <c r="CE1040">
        <f>IF(Table13[[#This Row],[Monthly_Household_Income]]=5,1,0)</f>
        <v>0</v>
      </c>
      <c r="CF1040">
        <f>IF(Table13[[#This Row],[Monthly_Household_Income]]=6,1,0)</f>
        <v>0</v>
      </c>
      <c r="CG1040">
        <f>IF(Table13[[#This Row],[Monthly_Household_Income]]=7,1,0)</f>
        <v>1</v>
      </c>
      <c r="CH1040">
        <f>IF(Table13[[#This Row],[Monthly_Household_Income]]=8,1,0)</f>
        <v>0</v>
      </c>
      <c r="CI1040">
        <f>IF(Table13[[#This Row],[Monthly_Household_Income]]=9,1,0)</f>
        <v>0</v>
      </c>
      <c r="CJ1040">
        <f>IF(Table13[[#This Row],[Monthly_Household_Income]]=98,1,0)</f>
        <v>0</v>
      </c>
    </row>
    <row r="1041" spans="1:88">
      <c r="A1041">
        <v>3818</v>
      </c>
      <c r="B1041" s="1">
        <v>43130</v>
      </c>
      <c r="C1041" t="s">
        <v>5</v>
      </c>
      <c r="D1041">
        <v>7</v>
      </c>
      <c r="E1041">
        <v>7</v>
      </c>
      <c r="F1041">
        <v>7</v>
      </c>
      <c r="G1041">
        <v>7</v>
      </c>
      <c r="H1041">
        <v>7</v>
      </c>
      <c r="I1041">
        <v>6</v>
      </c>
      <c r="J1041" t="s">
        <v>15</v>
      </c>
      <c r="K1041">
        <v>7</v>
      </c>
      <c r="L1041">
        <v>6</v>
      </c>
      <c r="M1041">
        <v>7</v>
      </c>
      <c r="N1041">
        <v>7</v>
      </c>
      <c r="O1041">
        <v>6</v>
      </c>
      <c r="P1041">
        <v>6</v>
      </c>
      <c r="Q1041">
        <v>7</v>
      </c>
      <c r="R1041">
        <v>7</v>
      </c>
      <c r="S1041">
        <v>7</v>
      </c>
      <c r="T1041">
        <v>6</v>
      </c>
      <c r="U1041">
        <v>7</v>
      </c>
      <c r="V1041">
        <v>6</v>
      </c>
      <c r="W1041">
        <v>6</v>
      </c>
      <c r="X1041">
        <v>7</v>
      </c>
      <c r="Y1041">
        <v>7</v>
      </c>
      <c r="Z1041">
        <v>6</v>
      </c>
      <c r="AA1041">
        <v>6</v>
      </c>
      <c r="AB1041">
        <v>7</v>
      </c>
      <c r="AC1041">
        <v>2</v>
      </c>
      <c r="AD1041">
        <f>IF(Table13[[#This Row],[payment]]=1,1,0)</f>
        <v>0</v>
      </c>
      <c r="AE1041">
        <f>IF(Table13[[#This Row],[payment]]=2,1,0)</f>
        <v>1</v>
      </c>
      <c r="AF1041">
        <f>IF(Table13[[#This Row],[payment]]=3,1,0)</f>
        <v>0</v>
      </c>
      <c r="AG1041">
        <v>1</v>
      </c>
      <c r="AH1041">
        <f>IF(Table13[[#This Row],[method_payment]]=1,1,0)</f>
        <v>1</v>
      </c>
      <c r="AI1041">
        <f>IF(Table13[[#This Row],[method_payment]]=2,1,0)</f>
        <v>0</v>
      </c>
      <c r="AJ1041">
        <f>IF(Table13[[#This Row],[method_payment]]=3,1,0)</f>
        <v>0</v>
      </c>
      <c r="AK1041">
        <f>IF(Table13[[#This Row],[method_payment]]=5,1,0)</f>
        <v>0</v>
      </c>
      <c r="AL1041">
        <f>IF(Table13[[#This Row],[method_payment]]=6,1,0)</f>
        <v>0</v>
      </c>
      <c r="AM1041" t="s">
        <v>16</v>
      </c>
      <c r="AN1041" t="s">
        <v>15</v>
      </c>
      <c r="AO1041">
        <v>1</v>
      </c>
      <c r="AP1041" s="2">
        <v>346.51</v>
      </c>
      <c r="AQ1041" s="3">
        <f>IF(AND(Table13[[#This Row],[Average_amount_spent_per_visit_last_3_months]]&gt;=1,Table13[[#This Row],[Average_amount_spent_per_visit_last_3_months]]&lt;=999),1,0)</f>
        <v>1</v>
      </c>
      <c r="AR1041" s="3">
        <f>IF(AND(Table13[[#This Row],[Average_amount_spent_per_visit_last_3_months]]&gt;=1000,Table13[[#This Row],[Average_amount_spent_per_visit_last_3_months]]&lt;=6700),1,0)</f>
        <v>0</v>
      </c>
      <c r="AS1041">
        <v>3</v>
      </c>
      <c r="AT1041">
        <v>40</v>
      </c>
      <c r="AU1041">
        <f>IF(AND(Table13[[#This Row],[Age]]&gt;=18,Table13[[#This Row],[Age]]&lt;=25),1,0)</f>
        <v>0</v>
      </c>
      <c r="AV1041">
        <f>IF(AND(Table13[[#This Row],[Age]]&gt;=26,Table13[[#This Row],[Age]]&lt;=35),1,0)</f>
        <v>0</v>
      </c>
      <c r="AW1041">
        <f>IF(AND(Table13[[#This Row],[Age]]&gt;=36,Table13[[#This Row],[Age]]&lt;=45),1,0)</f>
        <v>1</v>
      </c>
      <c r="AX1041">
        <f>IF(AND(Table13[[#This Row],[Age]]&gt;=46,Table13[[#This Row],[Age]]&lt;=55),1,0)</f>
        <v>0</v>
      </c>
      <c r="AY1041">
        <f>IF(AND(Table13[[#This Row],[Age]]&gt;=56,Table13[[#This Row],[Age]]&lt;=67),1,0)</f>
        <v>0</v>
      </c>
      <c r="AZ1041" t="s">
        <v>25</v>
      </c>
      <c r="BA1041">
        <f>IF(Table13[[#This Row],[Marital Status]]="Married",1,0)</f>
        <v>1</v>
      </c>
      <c r="BB1041">
        <f>IF(Table13[[#This Row],[Marital Status]]="Single",1,0)</f>
        <v>0</v>
      </c>
      <c r="BC1041" t="s">
        <v>27</v>
      </c>
      <c r="BD1041">
        <f>IF(Table13[[#This Row],[gender]]="Male",1,0)</f>
        <v>1</v>
      </c>
      <c r="BE1041">
        <f>IF(Table13[[#This Row],[gender]]="Female",1,0)</f>
        <v>0</v>
      </c>
      <c r="BF1041" t="s">
        <v>19</v>
      </c>
      <c r="BG1041">
        <f>IF(Table13[[#This Row],[Highest level of Education]]="Did not attend school",1,0)</f>
        <v>0</v>
      </c>
      <c r="BH1041">
        <f>IF(Table13[[#This Row],[Highest level of Education]]="K12 completed",1,0)</f>
        <v>0</v>
      </c>
      <c r="BI1041">
        <f>IF(Table13[[#This Row],[Highest level of Education]]="High School Completed",1,0)</f>
        <v>0</v>
      </c>
      <c r="BJ1041">
        <f>IF(Table13[[#This Row],[Highest level of Education]]="Technical Diploma/Partially completed College",1,0)</f>
        <v>0</v>
      </c>
      <c r="BK1041">
        <f>IF(Table13[[#This Row],[Highest level of Education]]="University/College Degree",1,0)</f>
        <v>1</v>
      </c>
      <c r="BL1041">
        <f>IF(Table13[[#This Row],[Highest level of Education]]="Post-graduate education",1,0)</f>
        <v>0</v>
      </c>
      <c r="BM1041">
        <v>2</v>
      </c>
      <c r="BN1041">
        <v>1</v>
      </c>
      <c r="BO1041">
        <v>4</v>
      </c>
      <c r="BP1041">
        <f>IF(Table13[[#This Row],[Monthly_Income 1_5500 2_8000 3_11000 4_15000 5_20000 6_27000 7_35000 8_5000 9_51000 98_0]]=1,1,0)</f>
        <v>0</v>
      </c>
      <c r="BQ1041">
        <f>IF(Table13[[#This Row],[Monthly_Income 1_5500 2_8000 3_11000 4_15000 5_20000 6_27000 7_35000 8_5000 9_51000 98_0]]=2,1,0)</f>
        <v>0</v>
      </c>
      <c r="BR1041">
        <f>IF(Table13[[#This Row],[Monthly_Income 1_5500 2_8000 3_11000 4_15000 5_20000 6_27000 7_35000 8_5000 9_51000 98_0]]=3,1,0)</f>
        <v>0</v>
      </c>
      <c r="BS1041">
        <f>IF(Table13[[#This Row],[Monthly_Income 1_5500 2_8000 3_11000 4_15000 5_20000 6_27000 7_35000 8_5000 9_51000 98_0]]=4,1,0)</f>
        <v>1</v>
      </c>
      <c r="BT1041">
        <f>IF(Table13[[#This Row],[Monthly_Income 1_5500 2_8000 3_11000 4_15000 5_20000 6_27000 7_35000 8_5000 9_51000 98_0]]=5,1,0)</f>
        <v>0</v>
      </c>
      <c r="BU1041">
        <f>IF(Table13[[#This Row],[Monthly_Income 1_5500 2_8000 3_11000 4_15000 5_20000 6_27000 7_35000 8_5000 9_51000 98_0]]=6,1,0)</f>
        <v>0</v>
      </c>
      <c r="BV1041">
        <f>IF(Table13[[#This Row],[Monthly_Income 1_5500 2_8000 3_11000 4_15000 5_20000 6_27000 7_35000 8_5000 9_51000 98_0]]=7,1,0)</f>
        <v>0</v>
      </c>
      <c r="BW1041">
        <f>IF(Table13[[#This Row],[Monthly_Income 1_5500 2_8000 3_11000 4_15000 5_20000 6_27000 7_35000 8_5000 9_51000 98_0]]=8,1,0)</f>
        <v>0</v>
      </c>
      <c r="BX1041">
        <f>IF(Table13[[#This Row],[Monthly_Income 1_5500 2_8000 3_11000 4_15000 5_20000 6_27000 7_35000 8_5000 9_51000 98_0]]=9,1,0)</f>
        <v>0</v>
      </c>
      <c r="BY1041">
        <f>IF(Table13[[#This Row],[Monthly_Income 1_5500 2_8000 3_11000 4_15000 5_20000 6_27000 7_35000 8_5000 9_51000 98_0]]=98,1,0)</f>
        <v>0</v>
      </c>
      <c r="BZ1041">
        <v>5</v>
      </c>
      <c r="CA1041">
        <f>IF(Table13[[#This Row],[Monthly_Household_Income]]=1,1,0)</f>
        <v>0</v>
      </c>
      <c r="CB1041">
        <f>IF(Table13[[#This Row],[Monthly_Household_Income]]=2,1,0)</f>
        <v>0</v>
      </c>
      <c r="CC1041">
        <f>IF(Table13[[#This Row],[Monthly_Household_Income]]=3,1,0)</f>
        <v>0</v>
      </c>
      <c r="CD1041">
        <f>IF(Table13[[#This Row],[Monthly_Household_Income]]=4,1,0)</f>
        <v>0</v>
      </c>
      <c r="CE1041">
        <f>IF(Table13[[#This Row],[Monthly_Household_Income]]=5,1,0)</f>
        <v>1</v>
      </c>
      <c r="CF1041">
        <f>IF(Table13[[#This Row],[Monthly_Household_Income]]=6,1,0)</f>
        <v>0</v>
      </c>
      <c r="CG1041">
        <f>IF(Table13[[#This Row],[Monthly_Household_Income]]=7,1,0)</f>
        <v>0</v>
      </c>
      <c r="CH1041">
        <f>IF(Table13[[#This Row],[Monthly_Household_Income]]=8,1,0)</f>
        <v>0</v>
      </c>
      <c r="CI1041">
        <f>IF(Table13[[#This Row],[Monthly_Household_Income]]=9,1,0)</f>
        <v>0</v>
      </c>
      <c r="CJ1041">
        <f>IF(Table13[[#This Row],[Monthly_Household_Income]]=98,1,0)</f>
        <v>0</v>
      </c>
    </row>
    <row r="1042" spans="1:88">
      <c r="A1042">
        <v>3819</v>
      </c>
      <c r="B1042" s="1">
        <v>43019</v>
      </c>
      <c r="C1042" t="s">
        <v>32</v>
      </c>
      <c r="D1042">
        <v>8</v>
      </c>
      <c r="E1042">
        <v>8</v>
      </c>
      <c r="F1042">
        <v>7</v>
      </c>
      <c r="G1042">
        <v>9</v>
      </c>
      <c r="H1042">
        <v>9</v>
      </c>
      <c r="I1042">
        <v>8</v>
      </c>
      <c r="J1042" t="s">
        <v>15</v>
      </c>
      <c r="K1042">
        <v>8</v>
      </c>
      <c r="L1042">
        <v>10</v>
      </c>
      <c r="M1042">
        <v>7</v>
      </c>
      <c r="N1042">
        <v>7</v>
      </c>
      <c r="O1042">
        <v>8</v>
      </c>
      <c r="P1042">
        <v>10</v>
      </c>
      <c r="Q1042">
        <v>10</v>
      </c>
      <c r="R1042">
        <v>7</v>
      </c>
      <c r="S1042">
        <v>9</v>
      </c>
      <c r="T1042">
        <v>8</v>
      </c>
      <c r="U1042">
        <v>9</v>
      </c>
      <c r="V1042">
        <v>7</v>
      </c>
      <c r="W1042">
        <v>8</v>
      </c>
      <c r="X1042">
        <v>9</v>
      </c>
      <c r="Y1042">
        <v>9</v>
      </c>
      <c r="Z1042">
        <v>10</v>
      </c>
      <c r="AA1042">
        <v>7</v>
      </c>
      <c r="AB1042">
        <v>9</v>
      </c>
      <c r="AC1042">
        <v>2</v>
      </c>
      <c r="AD1042">
        <f>IF(Table13[[#This Row],[payment]]=1,1,0)</f>
        <v>0</v>
      </c>
      <c r="AE1042">
        <f>IF(Table13[[#This Row],[payment]]=2,1,0)</f>
        <v>1</v>
      </c>
      <c r="AF1042">
        <f>IF(Table13[[#This Row],[payment]]=3,1,0)</f>
        <v>0</v>
      </c>
      <c r="AG1042">
        <v>1</v>
      </c>
      <c r="AH1042">
        <f>IF(Table13[[#This Row],[method_payment]]=1,1,0)</f>
        <v>1</v>
      </c>
      <c r="AI1042">
        <f>IF(Table13[[#This Row],[method_payment]]=2,1,0)</f>
        <v>0</v>
      </c>
      <c r="AJ1042">
        <f>IF(Table13[[#This Row],[method_payment]]=3,1,0)</f>
        <v>0</v>
      </c>
      <c r="AK1042">
        <f>IF(Table13[[#This Row],[method_payment]]=5,1,0)</f>
        <v>0</v>
      </c>
      <c r="AL1042">
        <f>IF(Table13[[#This Row],[method_payment]]=6,1,0)</f>
        <v>0</v>
      </c>
      <c r="AM1042" t="s">
        <v>16</v>
      </c>
      <c r="AN1042" t="s">
        <v>16</v>
      </c>
      <c r="AO1042">
        <v>1</v>
      </c>
      <c r="AP1042" s="2">
        <v>432.17</v>
      </c>
      <c r="AQ1042" s="3">
        <f>IF(AND(Table13[[#This Row],[Average_amount_spent_per_visit_last_3_months]]&gt;=1,Table13[[#This Row],[Average_amount_spent_per_visit_last_3_months]]&lt;=999),1,0)</f>
        <v>1</v>
      </c>
      <c r="AR1042" s="3">
        <f>IF(AND(Table13[[#This Row],[Average_amount_spent_per_visit_last_3_months]]&gt;=1000,Table13[[#This Row],[Average_amount_spent_per_visit_last_3_months]]&lt;=6700),1,0)</f>
        <v>0</v>
      </c>
      <c r="AS1042">
        <v>3</v>
      </c>
      <c r="AT1042">
        <v>37</v>
      </c>
      <c r="AU1042">
        <f>IF(AND(Table13[[#This Row],[Age]]&gt;=18,Table13[[#This Row],[Age]]&lt;=25),1,0)</f>
        <v>0</v>
      </c>
      <c r="AV1042">
        <f>IF(AND(Table13[[#This Row],[Age]]&gt;=26,Table13[[#This Row],[Age]]&lt;=35),1,0)</f>
        <v>0</v>
      </c>
      <c r="AW1042">
        <f>IF(AND(Table13[[#This Row],[Age]]&gt;=36,Table13[[#This Row],[Age]]&lt;=45),1,0)</f>
        <v>1</v>
      </c>
      <c r="AX1042">
        <f>IF(AND(Table13[[#This Row],[Age]]&gt;=46,Table13[[#This Row],[Age]]&lt;=55),1,0)</f>
        <v>0</v>
      </c>
      <c r="AY1042">
        <f>IF(AND(Table13[[#This Row],[Age]]&gt;=56,Table13[[#This Row],[Age]]&lt;=67),1,0)</f>
        <v>0</v>
      </c>
      <c r="AZ1042" t="s">
        <v>25</v>
      </c>
      <c r="BA1042">
        <f>IF(Table13[[#This Row],[Marital Status]]="Married",1,0)</f>
        <v>1</v>
      </c>
      <c r="BB1042">
        <f>IF(Table13[[#This Row],[Marital Status]]="Single",1,0)</f>
        <v>0</v>
      </c>
      <c r="BC1042" t="s">
        <v>28</v>
      </c>
      <c r="BD1042">
        <f>IF(Table13[[#This Row],[gender]]="Male",1,0)</f>
        <v>0</v>
      </c>
      <c r="BE1042">
        <f>IF(Table13[[#This Row],[gender]]="Female",1,0)</f>
        <v>1</v>
      </c>
      <c r="BF1042" t="s">
        <v>19</v>
      </c>
      <c r="BG1042">
        <f>IF(Table13[[#This Row],[Highest level of Education]]="Did not attend school",1,0)</f>
        <v>0</v>
      </c>
      <c r="BH1042">
        <f>IF(Table13[[#This Row],[Highest level of Education]]="K12 completed",1,0)</f>
        <v>0</v>
      </c>
      <c r="BI1042">
        <f>IF(Table13[[#This Row],[Highest level of Education]]="High School Completed",1,0)</f>
        <v>0</v>
      </c>
      <c r="BJ1042">
        <f>IF(Table13[[#This Row],[Highest level of Education]]="Technical Diploma/Partially completed College",1,0)</f>
        <v>0</v>
      </c>
      <c r="BK1042">
        <f>IF(Table13[[#This Row],[Highest level of Education]]="University/College Degree",1,0)</f>
        <v>1</v>
      </c>
      <c r="BL1042">
        <f>IF(Table13[[#This Row],[Highest level of Education]]="Post-graduate education",1,0)</f>
        <v>0</v>
      </c>
      <c r="BM1042">
        <v>3</v>
      </c>
      <c r="BN1042">
        <v>3</v>
      </c>
      <c r="BO1042" t="s">
        <v>1</v>
      </c>
      <c r="BP1042">
        <f>IF(Table13[[#This Row],[Monthly_Income 1_5500 2_8000 3_11000 4_15000 5_20000 6_27000 7_35000 8_5000 9_51000 98_0]]=1,1,0)</f>
        <v>0</v>
      </c>
      <c r="BQ1042">
        <f>IF(Table13[[#This Row],[Monthly_Income 1_5500 2_8000 3_11000 4_15000 5_20000 6_27000 7_35000 8_5000 9_51000 98_0]]=2,1,0)</f>
        <v>0</v>
      </c>
      <c r="BR1042">
        <f>IF(Table13[[#This Row],[Monthly_Income 1_5500 2_8000 3_11000 4_15000 5_20000 6_27000 7_35000 8_5000 9_51000 98_0]]=3,1,0)</f>
        <v>0</v>
      </c>
      <c r="BS1042">
        <f>IF(Table13[[#This Row],[Monthly_Income 1_5500 2_8000 3_11000 4_15000 5_20000 6_27000 7_35000 8_5000 9_51000 98_0]]=4,1,0)</f>
        <v>0</v>
      </c>
      <c r="BT1042">
        <f>IF(Table13[[#This Row],[Monthly_Income 1_5500 2_8000 3_11000 4_15000 5_20000 6_27000 7_35000 8_5000 9_51000 98_0]]=5,1,0)</f>
        <v>0</v>
      </c>
      <c r="BU1042">
        <f>IF(Table13[[#This Row],[Monthly_Income 1_5500 2_8000 3_11000 4_15000 5_20000 6_27000 7_35000 8_5000 9_51000 98_0]]=6,1,0)</f>
        <v>0</v>
      </c>
      <c r="BV1042">
        <f>IF(Table13[[#This Row],[Monthly_Income 1_5500 2_8000 3_11000 4_15000 5_20000 6_27000 7_35000 8_5000 9_51000 98_0]]=7,1,0)</f>
        <v>0</v>
      </c>
      <c r="BW1042">
        <f>IF(Table13[[#This Row],[Monthly_Income 1_5500 2_8000 3_11000 4_15000 5_20000 6_27000 7_35000 8_5000 9_51000 98_0]]=8,1,0)</f>
        <v>0</v>
      </c>
      <c r="BX1042">
        <f>IF(Table13[[#This Row],[Monthly_Income 1_5500 2_8000 3_11000 4_15000 5_20000 6_27000 7_35000 8_5000 9_51000 98_0]]=9,1,0)</f>
        <v>0</v>
      </c>
      <c r="BY1042">
        <f>IF(Table13[[#This Row],[Monthly_Income 1_5500 2_8000 3_11000 4_15000 5_20000 6_27000 7_35000 8_5000 9_51000 98_0]]=98,1,0)</f>
        <v>0</v>
      </c>
      <c r="BZ1042">
        <v>5</v>
      </c>
      <c r="CA1042">
        <f>IF(Table13[[#This Row],[Monthly_Household_Income]]=1,1,0)</f>
        <v>0</v>
      </c>
      <c r="CB1042">
        <f>IF(Table13[[#This Row],[Monthly_Household_Income]]=2,1,0)</f>
        <v>0</v>
      </c>
      <c r="CC1042">
        <f>IF(Table13[[#This Row],[Monthly_Household_Income]]=3,1,0)</f>
        <v>0</v>
      </c>
      <c r="CD1042">
        <f>IF(Table13[[#This Row],[Monthly_Household_Income]]=4,1,0)</f>
        <v>0</v>
      </c>
      <c r="CE1042">
        <f>IF(Table13[[#This Row],[Monthly_Household_Income]]=5,1,0)</f>
        <v>1</v>
      </c>
      <c r="CF1042">
        <f>IF(Table13[[#This Row],[Monthly_Household_Income]]=6,1,0)</f>
        <v>0</v>
      </c>
      <c r="CG1042">
        <f>IF(Table13[[#This Row],[Monthly_Household_Income]]=7,1,0)</f>
        <v>0</v>
      </c>
      <c r="CH1042">
        <f>IF(Table13[[#This Row],[Monthly_Household_Income]]=8,1,0)</f>
        <v>0</v>
      </c>
      <c r="CI1042">
        <f>IF(Table13[[#This Row],[Monthly_Household_Income]]=9,1,0)</f>
        <v>0</v>
      </c>
      <c r="CJ1042">
        <f>IF(Table13[[#This Row],[Monthly_Household_Income]]=98,1,0)</f>
        <v>0</v>
      </c>
    </row>
    <row r="1043" spans="1:88">
      <c r="A1043">
        <v>3821</v>
      </c>
      <c r="B1043" s="1">
        <v>43252</v>
      </c>
      <c r="C1043" t="s">
        <v>31</v>
      </c>
      <c r="D1043">
        <v>6</v>
      </c>
      <c r="E1043">
        <v>8</v>
      </c>
      <c r="F1043">
        <v>7</v>
      </c>
      <c r="G1043">
        <v>8</v>
      </c>
      <c r="H1043">
        <v>7</v>
      </c>
      <c r="I1043">
        <v>7</v>
      </c>
      <c r="J1043" t="s">
        <v>15</v>
      </c>
      <c r="K1043">
        <v>8</v>
      </c>
      <c r="L1043">
        <v>7</v>
      </c>
      <c r="M1043">
        <v>7</v>
      </c>
      <c r="N1043">
        <v>8</v>
      </c>
      <c r="O1043">
        <v>7</v>
      </c>
      <c r="P1043">
        <v>9</v>
      </c>
      <c r="Q1043">
        <v>8</v>
      </c>
      <c r="R1043">
        <v>8</v>
      </c>
      <c r="S1043">
        <v>8</v>
      </c>
      <c r="T1043">
        <v>6</v>
      </c>
      <c r="U1043">
        <v>9</v>
      </c>
      <c r="V1043">
        <v>9</v>
      </c>
      <c r="W1043">
        <v>8</v>
      </c>
      <c r="X1043">
        <v>0</v>
      </c>
      <c r="Y1043">
        <v>8</v>
      </c>
      <c r="Z1043">
        <v>10</v>
      </c>
      <c r="AA1043">
        <v>7</v>
      </c>
      <c r="AB1043">
        <v>9</v>
      </c>
      <c r="AC1043">
        <v>2</v>
      </c>
      <c r="AD1043">
        <f>IF(Table13[[#This Row],[payment]]=1,1,0)</f>
        <v>0</v>
      </c>
      <c r="AE1043">
        <f>IF(Table13[[#This Row],[payment]]=2,1,0)</f>
        <v>1</v>
      </c>
      <c r="AF1043">
        <f>IF(Table13[[#This Row],[payment]]=3,1,0)</f>
        <v>0</v>
      </c>
      <c r="AG1043">
        <v>5</v>
      </c>
      <c r="AH1043">
        <f>IF(Table13[[#This Row],[method_payment]]=1,1,0)</f>
        <v>0</v>
      </c>
      <c r="AI1043">
        <f>IF(Table13[[#This Row],[method_payment]]=2,1,0)</f>
        <v>0</v>
      </c>
      <c r="AJ1043">
        <f>IF(Table13[[#This Row],[method_payment]]=3,1,0)</f>
        <v>0</v>
      </c>
      <c r="AK1043">
        <f>IF(Table13[[#This Row],[method_payment]]=5,1,0)</f>
        <v>1</v>
      </c>
      <c r="AL1043">
        <f>IF(Table13[[#This Row],[method_payment]]=6,1,0)</f>
        <v>0</v>
      </c>
      <c r="AM1043" t="s">
        <v>15</v>
      </c>
      <c r="AN1043" t="s">
        <v>16</v>
      </c>
      <c r="AO1043">
        <v>1</v>
      </c>
      <c r="AP1043" s="2">
        <v>991.18</v>
      </c>
      <c r="AQ1043" s="3">
        <f>IF(AND(Table13[[#This Row],[Average_amount_spent_per_visit_last_3_months]]&gt;=1,Table13[[#This Row],[Average_amount_spent_per_visit_last_3_months]]&lt;=999),1,0)</f>
        <v>1</v>
      </c>
      <c r="AR1043" s="3">
        <f>IF(AND(Table13[[#This Row],[Average_amount_spent_per_visit_last_3_months]]&gt;=1000,Table13[[#This Row],[Average_amount_spent_per_visit_last_3_months]]&lt;=6700),1,0)</f>
        <v>0</v>
      </c>
      <c r="AS1043">
        <v>3</v>
      </c>
      <c r="AT1043">
        <v>49</v>
      </c>
      <c r="AU1043">
        <f>IF(AND(Table13[[#This Row],[Age]]&gt;=18,Table13[[#This Row],[Age]]&lt;=25),1,0)</f>
        <v>0</v>
      </c>
      <c r="AV1043">
        <f>IF(AND(Table13[[#This Row],[Age]]&gt;=26,Table13[[#This Row],[Age]]&lt;=35),1,0)</f>
        <v>0</v>
      </c>
      <c r="AW1043">
        <f>IF(AND(Table13[[#This Row],[Age]]&gt;=36,Table13[[#This Row],[Age]]&lt;=45),1,0)</f>
        <v>0</v>
      </c>
      <c r="AX1043">
        <f>IF(AND(Table13[[#This Row],[Age]]&gt;=46,Table13[[#This Row],[Age]]&lt;=55),1,0)</f>
        <v>1</v>
      </c>
      <c r="AY1043">
        <f>IF(AND(Table13[[#This Row],[Age]]&gt;=56,Table13[[#This Row],[Age]]&lt;=67),1,0)</f>
        <v>0</v>
      </c>
      <c r="AZ1043" t="s">
        <v>25</v>
      </c>
      <c r="BA1043">
        <f>IF(Table13[[#This Row],[Marital Status]]="Married",1,0)</f>
        <v>1</v>
      </c>
      <c r="BB1043">
        <f>IF(Table13[[#This Row],[Marital Status]]="Single",1,0)</f>
        <v>0</v>
      </c>
      <c r="BC1043" t="s">
        <v>28</v>
      </c>
      <c r="BD1043">
        <f>IF(Table13[[#This Row],[gender]]="Male",1,0)</f>
        <v>0</v>
      </c>
      <c r="BE1043">
        <f>IF(Table13[[#This Row],[gender]]="Female",1,0)</f>
        <v>1</v>
      </c>
      <c r="BF1043" t="s">
        <v>18</v>
      </c>
      <c r="BG1043">
        <f>IF(Table13[[#This Row],[Highest level of Education]]="Did not attend school",1,0)</f>
        <v>0</v>
      </c>
      <c r="BH1043">
        <f>IF(Table13[[#This Row],[Highest level of Education]]="K12 completed",1,0)</f>
        <v>0</v>
      </c>
      <c r="BI1043">
        <f>IF(Table13[[#This Row],[Highest level of Education]]="High School Completed",1,0)</f>
        <v>0</v>
      </c>
      <c r="BJ1043">
        <f>IF(Table13[[#This Row],[Highest level of Education]]="Technical Diploma/Partially completed College",1,0)</f>
        <v>0</v>
      </c>
      <c r="BK1043">
        <f>IF(Table13[[#This Row],[Highest level of Education]]="University/College Degree",1,0)</f>
        <v>0</v>
      </c>
      <c r="BL1043">
        <f>IF(Table13[[#This Row],[Highest level of Education]]="Post-graduate education",1,0)</f>
        <v>1</v>
      </c>
      <c r="BM1043">
        <v>3</v>
      </c>
      <c r="BN1043">
        <v>1</v>
      </c>
      <c r="BO1043">
        <v>7</v>
      </c>
      <c r="BP1043">
        <f>IF(Table13[[#This Row],[Monthly_Income 1_5500 2_8000 3_11000 4_15000 5_20000 6_27000 7_35000 8_5000 9_51000 98_0]]=1,1,0)</f>
        <v>0</v>
      </c>
      <c r="BQ1043">
        <f>IF(Table13[[#This Row],[Monthly_Income 1_5500 2_8000 3_11000 4_15000 5_20000 6_27000 7_35000 8_5000 9_51000 98_0]]=2,1,0)</f>
        <v>0</v>
      </c>
      <c r="BR1043">
        <f>IF(Table13[[#This Row],[Monthly_Income 1_5500 2_8000 3_11000 4_15000 5_20000 6_27000 7_35000 8_5000 9_51000 98_0]]=3,1,0)</f>
        <v>0</v>
      </c>
      <c r="BS1043">
        <f>IF(Table13[[#This Row],[Monthly_Income 1_5500 2_8000 3_11000 4_15000 5_20000 6_27000 7_35000 8_5000 9_51000 98_0]]=4,1,0)</f>
        <v>0</v>
      </c>
      <c r="BT1043">
        <f>IF(Table13[[#This Row],[Monthly_Income 1_5500 2_8000 3_11000 4_15000 5_20000 6_27000 7_35000 8_5000 9_51000 98_0]]=5,1,0)</f>
        <v>0</v>
      </c>
      <c r="BU1043">
        <f>IF(Table13[[#This Row],[Monthly_Income 1_5500 2_8000 3_11000 4_15000 5_20000 6_27000 7_35000 8_5000 9_51000 98_0]]=6,1,0)</f>
        <v>0</v>
      </c>
      <c r="BV1043">
        <f>IF(Table13[[#This Row],[Monthly_Income 1_5500 2_8000 3_11000 4_15000 5_20000 6_27000 7_35000 8_5000 9_51000 98_0]]=7,1,0)</f>
        <v>1</v>
      </c>
      <c r="BW1043">
        <f>IF(Table13[[#This Row],[Monthly_Income 1_5500 2_8000 3_11000 4_15000 5_20000 6_27000 7_35000 8_5000 9_51000 98_0]]=8,1,0)</f>
        <v>0</v>
      </c>
      <c r="BX1043">
        <f>IF(Table13[[#This Row],[Monthly_Income 1_5500 2_8000 3_11000 4_15000 5_20000 6_27000 7_35000 8_5000 9_51000 98_0]]=9,1,0)</f>
        <v>0</v>
      </c>
      <c r="BY1043">
        <f>IF(Table13[[#This Row],[Monthly_Income 1_5500 2_8000 3_11000 4_15000 5_20000 6_27000 7_35000 8_5000 9_51000 98_0]]=98,1,0)</f>
        <v>0</v>
      </c>
      <c r="BZ1043">
        <v>9</v>
      </c>
      <c r="CA1043">
        <f>IF(Table13[[#This Row],[Monthly_Household_Income]]=1,1,0)</f>
        <v>0</v>
      </c>
      <c r="CB1043">
        <f>IF(Table13[[#This Row],[Monthly_Household_Income]]=2,1,0)</f>
        <v>0</v>
      </c>
      <c r="CC1043">
        <f>IF(Table13[[#This Row],[Monthly_Household_Income]]=3,1,0)</f>
        <v>0</v>
      </c>
      <c r="CD1043">
        <f>IF(Table13[[#This Row],[Monthly_Household_Income]]=4,1,0)</f>
        <v>0</v>
      </c>
      <c r="CE1043">
        <f>IF(Table13[[#This Row],[Monthly_Household_Income]]=5,1,0)</f>
        <v>0</v>
      </c>
      <c r="CF1043">
        <f>IF(Table13[[#This Row],[Monthly_Household_Income]]=6,1,0)</f>
        <v>0</v>
      </c>
      <c r="CG1043">
        <f>IF(Table13[[#This Row],[Monthly_Household_Income]]=7,1,0)</f>
        <v>0</v>
      </c>
      <c r="CH1043">
        <f>IF(Table13[[#This Row],[Monthly_Household_Income]]=8,1,0)</f>
        <v>0</v>
      </c>
      <c r="CI1043">
        <f>IF(Table13[[#This Row],[Monthly_Household_Income]]=9,1,0)</f>
        <v>1</v>
      </c>
      <c r="CJ1043">
        <f>IF(Table13[[#This Row],[Monthly_Household_Income]]=98,1,0)</f>
        <v>0</v>
      </c>
    </row>
    <row r="1044" spans="1:88">
      <c r="A1044">
        <v>3825</v>
      </c>
      <c r="B1044" s="1">
        <v>43018</v>
      </c>
      <c r="C1044" t="s">
        <v>31</v>
      </c>
      <c r="D1044">
        <v>8</v>
      </c>
      <c r="E1044">
        <v>7</v>
      </c>
      <c r="F1044">
        <v>8</v>
      </c>
      <c r="G1044">
        <v>7</v>
      </c>
      <c r="H1044">
        <v>7</v>
      </c>
      <c r="I1044">
        <v>7</v>
      </c>
      <c r="J1044" t="s">
        <v>15</v>
      </c>
      <c r="K1044">
        <v>9</v>
      </c>
      <c r="L1044">
        <v>7</v>
      </c>
      <c r="M1044">
        <v>9</v>
      </c>
      <c r="N1044">
        <v>7</v>
      </c>
      <c r="O1044">
        <v>8</v>
      </c>
      <c r="P1044">
        <v>6</v>
      </c>
      <c r="Q1044">
        <v>9</v>
      </c>
      <c r="R1044">
        <v>10</v>
      </c>
      <c r="S1044">
        <v>9</v>
      </c>
      <c r="T1044">
        <v>8</v>
      </c>
      <c r="U1044">
        <v>8</v>
      </c>
      <c r="V1044">
        <v>7</v>
      </c>
      <c r="W1044">
        <v>8</v>
      </c>
      <c r="X1044">
        <v>0</v>
      </c>
      <c r="Y1044">
        <v>10</v>
      </c>
      <c r="Z1044">
        <v>8</v>
      </c>
      <c r="AA1044">
        <v>7</v>
      </c>
      <c r="AB1044">
        <v>0</v>
      </c>
      <c r="AC1044">
        <v>2</v>
      </c>
      <c r="AD1044">
        <f>IF(Table13[[#This Row],[payment]]=1,1,0)</f>
        <v>0</v>
      </c>
      <c r="AE1044">
        <f>IF(Table13[[#This Row],[payment]]=2,1,0)</f>
        <v>1</v>
      </c>
      <c r="AF1044">
        <f>IF(Table13[[#This Row],[payment]]=3,1,0)</f>
        <v>0</v>
      </c>
      <c r="AG1044">
        <v>6</v>
      </c>
      <c r="AH1044">
        <f>IF(Table13[[#This Row],[method_payment]]=1,1,0)</f>
        <v>0</v>
      </c>
      <c r="AI1044">
        <f>IF(Table13[[#This Row],[method_payment]]=2,1,0)</f>
        <v>0</v>
      </c>
      <c r="AJ1044">
        <f>IF(Table13[[#This Row],[method_payment]]=3,1,0)</f>
        <v>0</v>
      </c>
      <c r="AK1044">
        <f>IF(Table13[[#This Row],[method_payment]]=5,1,0)</f>
        <v>0</v>
      </c>
      <c r="AL1044">
        <f>IF(Table13[[#This Row],[method_payment]]=6,1,0)</f>
        <v>1</v>
      </c>
      <c r="AM1044" t="s">
        <v>16</v>
      </c>
      <c r="AN1044" t="s">
        <v>16</v>
      </c>
      <c r="AO1044">
        <v>1</v>
      </c>
      <c r="AP1044" s="2">
        <v>191.76</v>
      </c>
      <c r="AQ1044" s="3">
        <f>IF(AND(Table13[[#This Row],[Average_amount_spent_per_visit_last_3_months]]&gt;=1,Table13[[#This Row],[Average_amount_spent_per_visit_last_3_months]]&lt;=999),1,0)</f>
        <v>1</v>
      </c>
      <c r="AR1044" s="3">
        <f>IF(AND(Table13[[#This Row],[Average_amount_spent_per_visit_last_3_months]]&gt;=1000,Table13[[#This Row],[Average_amount_spent_per_visit_last_3_months]]&lt;=6700),1,0)</f>
        <v>0</v>
      </c>
      <c r="AS1044">
        <v>3</v>
      </c>
      <c r="AT1044">
        <v>35</v>
      </c>
      <c r="AU1044">
        <f>IF(AND(Table13[[#This Row],[Age]]&gt;=18,Table13[[#This Row],[Age]]&lt;=25),1,0)</f>
        <v>0</v>
      </c>
      <c r="AV1044">
        <f>IF(AND(Table13[[#This Row],[Age]]&gt;=26,Table13[[#This Row],[Age]]&lt;=35),1,0)</f>
        <v>1</v>
      </c>
      <c r="AW1044">
        <f>IF(AND(Table13[[#This Row],[Age]]&gt;=36,Table13[[#This Row],[Age]]&lt;=45),1,0)</f>
        <v>0</v>
      </c>
      <c r="AX1044">
        <f>IF(AND(Table13[[#This Row],[Age]]&gt;=46,Table13[[#This Row],[Age]]&lt;=55),1,0)</f>
        <v>0</v>
      </c>
      <c r="AY1044">
        <f>IF(AND(Table13[[#This Row],[Age]]&gt;=56,Table13[[#This Row],[Age]]&lt;=67),1,0)</f>
        <v>0</v>
      </c>
      <c r="AZ1044" t="s">
        <v>25</v>
      </c>
      <c r="BA1044">
        <f>IF(Table13[[#This Row],[Marital Status]]="Married",1,0)</f>
        <v>1</v>
      </c>
      <c r="BB1044">
        <f>IF(Table13[[#This Row],[Marital Status]]="Single",1,0)</f>
        <v>0</v>
      </c>
      <c r="BC1044" t="s">
        <v>27</v>
      </c>
      <c r="BD1044">
        <f>IF(Table13[[#This Row],[gender]]="Male",1,0)</f>
        <v>1</v>
      </c>
      <c r="BE1044">
        <f>IF(Table13[[#This Row],[gender]]="Female",1,0)</f>
        <v>0</v>
      </c>
      <c r="BF1044" t="s">
        <v>23</v>
      </c>
      <c r="BG1044">
        <f>IF(Table13[[#This Row],[Highest level of Education]]="Did not attend school",1,0)</f>
        <v>0</v>
      </c>
      <c r="BH1044">
        <f>IF(Table13[[#This Row],[Highest level of Education]]="K12 completed",1,0)</f>
        <v>0</v>
      </c>
      <c r="BI1044">
        <f>IF(Table13[[#This Row],[Highest level of Education]]="High School Completed",1,0)</f>
        <v>0</v>
      </c>
      <c r="BJ1044">
        <f>IF(Table13[[#This Row],[Highest level of Education]]="Technical Diploma/Partially completed College",1,0)</f>
        <v>1</v>
      </c>
      <c r="BK1044">
        <f>IF(Table13[[#This Row],[Highest level of Education]]="University/College Degree",1,0)</f>
        <v>0</v>
      </c>
      <c r="BL1044">
        <f>IF(Table13[[#This Row],[Highest level of Education]]="Post-graduate education",1,0)</f>
        <v>0</v>
      </c>
      <c r="BM1044">
        <v>3</v>
      </c>
      <c r="BN1044">
        <v>1</v>
      </c>
      <c r="BO1044">
        <v>4</v>
      </c>
      <c r="BP1044">
        <f>IF(Table13[[#This Row],[Monthly_Income 1_5500 2_8000 3_11000 4_15000 5_20000 6_27000 7_35000 8_5000 9_51000 98_0]]=1,1,0)</f>
        <v>0</v>
      </c>
      <c r="BQ1044">
        <f>IF(Table13[[#This Row],[Monthly_Income 1_5500 2_8000 3_11000 4_15000 5_20000 6_27000 7_35000 8_5000 9_51000 98_0]]=2,1,0)</f>
        <v>0</v>
      </c>
      <c r="BR1044">
        <f>IF(Table13[[#This Row],[Monthly_Income 1_5500 2_8000 3_11000 4_15000 5_20000 6_27000 7_35000 8_5000 9_51000 98_0]]=3,1,0)</f>
        <v>0</v>
      </c>
      <c r="BS1044">
        <f>IF(Table13[[#This Row],[Monthly_Income 1_5500 2_8000 3_11000 4_15000 5_20000 6_27000 7_35000 8_5000 9_51000 98_0]]=4,1,0)</f>
        <v>1</v>
      </c>
      <c r="BT1044">
        <f>IF(Table13[[#This Row],[Monthly_Income 1_5500 2_8000 3_11000 4_15000 5_20000 6_27000 7_35000 8_5000 9_51000 98_0]]=5,1,0)</f>
        <v>0</v>
      </c>
      <c r="BU1044">
        <f>IF(Table13[[#This Row],[Monthly_Income 1_5500 2_8000 3_11000 4_15000 5_20000 6_27000 7_35000 8_5000 9_51000 98_0]]=6,1,0)</f>
        <v>0</v>
      </c>
      <c r="BV1044">
        <f>IF(Table13[[#This Row],[Monthly_Income 1_5500 2_8000 3_11000 4_15000 5_20000 6_27000 7_35000 8_5000 9_51000 98_0]]=7,1,0)</f>
        <v>0</v>
      </c>
      <c r="BW1044">
        <f>IF(Table13[[#This Row],[Monthly_Income 1_5500 2_8000 3_11000 4_15000 5_20000 6_27000 7_35000 8_5000 9_51000 98_0]]=8,1,0)</f>
        <v>0</v>
      </c>
      <c r="BX1044">
        <f>IF(Table13[[#This Row],[Monthly_Income 1_5500 2_8000 3_11000 4_15000 5_20000 6_27000 7_35000 8_5000 9_51000 98_0]]=9,1,0)</f>
        <v>0</v>
      </c>
      <c r="BY1044">
        <f>IF(Table13[[#This Row],[Monthly_Income 1_5500 2_8000 3_11000 4_15000 5_20000 6_27000 7_35000 8_5000 9_51000 98_0]]=98,1,0)</f>
        <v>0</v>
      </c>
      <c r="BZ1044">
        <v>6</v>
      </c>
      <c r="CA1044">
        <f>IF(Table13[[#This Row],[Monthly_Household_Income]]=1,1,0)</f>
        <v>0</v>
      </c>
      <c r="CB1044">
        <f>IF(Table13[[#This Row],[Monthly_Household_Income]]=2,1,0)</f>
        <v>0</v>
      </c>
      <c r="CC1044">
        <f>IF(Table13[[#This Row],[Monthly_Household_Income]]=3,1,0)</f>
        <v>0</v>
      </c>
      <c r="CD1044">
        <f>IF(Table13[[#This Row],[Monthly_Household_Income]]=4,1,0)</f>
        <v>0</v>
      </c>
      <c r="CE1044">
        <f>IF(Table13[[#This Row],[Monthly_Household_Income]]=5,1,0)</f>
        <v>0</v>
      </c>
      <c r="CF1044">
        <f>IF(Table13[[#This Row],[Monthly_Household_Income]]=6,1,0)</f>
        <v>1</v>
      </c>
      <c r="CG1044">
        <f>IF(Table13[[#This Row],[Monthly_Household_Income]]=7,1,0)</f>
        <v>0</v>
      </c>
      <c r="CH1044">
        <f>IF(Table13[[#This Row],[Monthly_Household_Income]]=8,1,0)</f>
        <v>0</v>
      </c>
      <c r="CI1044">
        <f>IF(Table13[[#This Row],[Monthly_Household_Income]]=9,1,0)</f>
        <v>0</v>
      </c>
      <c r="CJ1044">
        <f>IF(Table13[[#This Row],[Monthly_Household_Income]]=98,1,0)</f>
        <v>0</v>
      </c>
    </row>
    <row r="1045" spans="1:88">
      <c r="A1045">
        <v>3831</v>
      </c>
      <c r="B1045" s="1">
        <v>43003</v>
      </c>
      <c r="C1045" t="s">
        <v>36</v>
      </c>
      <c r="D1045">
        <v>4</v>
      </c>
      <c r="E1045">
        <v>3</v>
      </c>
      <c r="F1045">
        <v>5</v>
      </c>
      <c r="G1045">
        <v>5</v>
      </c>
      <c r="H1045">
        <v>3</v>
      </c>
      <c r="I1045">
        <v>3</v>
      </c>
      <c r="J1045" t="s">
        <v>15</v>
      </c>
      <c r="K1045">
        <v>7</v>
      </c>
      <c r="L1045">
        <v>6</v>
      </c>
      <c r="M1045">
        <v>7</v>
      </c>
      <c r="N1045">
        <v>7</v>
      </c>
      <c r="O1045">
        <v>6</v>
      </c>
      <c r="P1045">
        <v>6</v>
      </c>
      <c r="Q1045">
        <v>7</v>
      </c>
      <c r="R1045">
        <v>6</v>
      </c>
      <c r="S1045">
        <v>6</v>
      </c>
      <c r="T1045">
        <v>6</v>
      </c>
      <c r="U1045">
        <v>5</v>
      </c>
      <c r="V1045">
        <v>6</v>
      </c>
      <c r="W1045">
        <v>6</v>
      </c>
      <c r="X1045">
        <v>0</v>
      </c>
      <c r="Y1045">
        <v>5</v>
      </c>
      <c r="Z1045">
        <v>6</v>
      </c>
      <c r="AA1045">
        <v>5</v>
      </c>
      <c r="AB1045">
        <v>0</v>
      </c>
      <c r="AC1045">
        <v>1</v>
      </c>
      <c r="AD1045">
        <f>IF(Table13[[#This Row],[payment]]=1,1,0)</f>
        <v>1</v>
      </c>
      <c r="AE1045">
        <f>IF(Table13[[#This Row],[payment]]=2,1,0)</f>
        <v>0</v>
      </c>
      <c r="AF1045">
        <f>IF(Table13[[#This Row],[payment]]=3,1,0)</f>
        <v>0</v>
      </c>
      <c r="AG1045">
        <v>1</v>
      </c>
      <c r="AH1045">
        <f>IF(Table13[[#This Row],[method_payment]]=1,1,0)</f>
        <v>1</v>
      </c>
      <c r="AI1045">
        <f>IF(Table13[[#This Row],[method_payment]]=2,1,0)</f>
        <v>0</v>
      </c>
      <c r="AJ1045">
        <f>IF(Table13[[#This Row],[method_payment]]=3,1,0)</f>
        <v>0</v>
      </c>
      <c r="AK1045">
        <f>IF(Table13[[#This Row],[method_payment]]=5,1,0)</f>
        <v>0</v>
      </c>
      <c r="AL1045">
        <f>IF(Table13[[#This Row],[method_payment]]=6,1,0)</f>
        <v>0</v>
      </c>
      <c r="AM1045" t="s">
        <v>16</v>
      </c>
      <c r="AN1045" t="s">
        <v>16</v>
      </c>
      <c r="AO1045">
        <v>1</v>
      </c>
      <c r="AP1045" s="2">
        <v>567.30999999999995</v>
      </c>
      <c r="AQ1045" s="3">
        <f>IF(AND(Table13[[#This Row],[Average_amount_spent_per_visit_last_3_months]]&gt;=1,Table13[[#This Row],[Average_amount_spent_per_visit_last_3_months]]&lt;=999),1,0)</f>
        <v>1</v>
      </c>
      <c r="AR1045" s="3">
        <f>IF(AND(Table13[[#This Row],[Average_amount_spent_per_visit_last_3_months]]&gt;=1000,Table13[[#This Row],[Average_amount_spent_per_visit_last_3_months]]&lt;=6700),1,0)</f>
        <v>0</v>
      </c>
      <c r="AS1045">
        <v>2</v>
      </c>
      <c r="AT1045">
        <v>25</v>
      </c>
      <c r="AU1045">
        <f>IF(AND(Table13[[#This Row],[Age]]&gt;=18,Table13[[#This Row],[Age]]&lt;=25),1,0)</f>
        <v>1</v>
      </c>
      <c r="AV1045">
        <f>IF(AND(Table13[[#This Row],[Age]]&gt;=26,Table13[[#This Row],[Age]]&lt;=35),1,0)</f>
        <v>0</v>
      </c>
      <c r="AW1045">
        <f>IF(AND(Table13[[#This Row],[Age]]&gt;=36,Table13[[#This Row],[Age]]&lt;=45),1,0)</f>
        <v>0</v>
      </c>
      <c r="AX1045">
        <f>IF(AND(Table13[[#This Row],[Age]]&gt;=46,Table13[[#This Row],[Age]]&lt;=55),1,0)</f>
        <v>0</v>
      </c>
      <c r="AY1045">
        <f>IF(AND(Table13[[#This Row],[Age]]&gt;=56,Table13[[#This Row],[Age]]&lt;=67),1,0)</f>
        <v>0</v>
      </c>
      <c r="AZ1045" t="s">
        <v>24</v>
      </c>
      <c r="BA1045">
        <f>IF(Table13[[#This Row],[Marital Status]]="Married",1,0)</f>
        <v>0</v>
      </c>
      <c r="BB1045">
        <f>IF(Table13[[#This Row],[Marital Status]]="Single",1,0)</f>
        <v>1</v>
      </c>
      <c r="BC1045" t="s">
        <v>27</v>
      </c>
      <c r="BD1045">
        <f>IF(Table13[[#This Row],[gender]]="Male",1,0)</f>
        <v>1</v>
      </c>
      <c r="BE1045">
        <f>IF(Table13[[#This Row],[gender]]="Female",1,0)</f>
        <v>0</v>
      </c>
      <c r="BF1045" t="s">
        <v>23</v>
      </c>
      <c r="BG1045">
        <f>IF(Table13[[#This Row],[Highest level of Education]]="Did not attend school",1,0)</f>
        <v>0</v>
      </c>
      <c r="BH1045">
        <f>IF(Table13[[#This Row],[Highest level of Education]]="K12 completed",1,0)</f>
        <v>0</v>
      </c>
      <c r="BI1045">
        <f>IF(Table13[[#This Row],[Highest level of Education]]="High School Completed",1,0)</f>
        <v>0</v>
      </c>
      <c r="BJ1045">
        <f>IF(Table13[[#This Row],[Highest level of Education]]="Technical Diploma/Partially completed College",1,0)</f>
        <v>1</v>
      </c>
      <c r="BK1045">
        <f>IF(Table13[[#This Row],[Highest level of Education]]="University/College Degree",1,0)</f>
        <v>0</v>
      </c>
      <c r="BL1045">
        <f>IF(Table13[[#This Row],[Highest level of Education]]="Post-graduate education",1,0)</f>
        <v>0</v>
      </c>
      <c r="BM1045">
        <v>0</v>
      </c>
      <c r="BN1045">
        <v>1</v>
      </c>
      <c r="BO1045">
        <v>2</v>
      </c>
      <c r="BP1045">
        <f>IF(Table13[[#This Row],[Monthly_Income 1_5500 2_8000 3_11000 4_15000 5_20000 6_27000 7_35000 8_5000 9_51000 98_0]]=1,1,0)</f>
        <v>0</v>
      </c>
      <c r="BQ1045">
        <f>IF(Table13[[#This Row],[Monthly_Income 1_5500 2_8000 3_11000 4_15000 5_20000 6_27000 7_35000 8_5000 9_51000 98_0]]=2,1,0)</f>
        <v>1</v>
      </c>
      <c r="BR1045">
        <f>IF(Table13[[#This Row],[Monthly_Income 1_5500 2_8000 3_11000 4_15000 5_20000 6_27000 7_35000 8_5000 9_51000 98_0]]=3,1,0)</f>
        <v>0</v>
      </c>
      <c r="BS1045">
        <f>IF(Table13[[#This Row],[Monthly_Income 1_5500 2_8000 3_11000 4_15000 5_20000 6_27000 7_35000 8_5000 9_51000 98_0]]=4,1,0)</f>
        <v>0</v>
      </c>
      <c r="BT1045">
        <f>IF(Table13[[#This Row],[Monthly_Income 1_5500 2_8000 3_11000 4_15000 5_20000 6_27000 7_35000 8_5000 9_51000 98_0]]=5,1,0)</f>
        <v>0</v>
      </c>
      <c r="BU1045">
        <f>IF(Table13[[#This Row],[Monthly_Income 1_5500 2_8000 3_11000 4_15000 5_20000 6_27000 7_35000 8_5000 9_51000 98_0]]=6,1,0)</f>
        <v>0</v>
      </c>
      <c r="BV1045">
        <f>IF(Table13[[#This Row],[Monthly_Income 1_5500 2_8000 3_11000 4_15000 5_20000 6_27000 7_35000 8_5000 9_51000 98_0]]=7,1,0)</f>
        <v>0</v>
      </c>
      <c r="BW1045">
        <f>IF(Table13[[#This Row],[Monthly_Income 1_5500 2_8000 3_11000 4_15000 5_20000 6_27000 7_35000 8_5000 9_51000 98_0]]=8,1,0)</f>
        <v>0</v>
      </c>
      <c r="BX1045">
        <f>IF(Table13[[#This Row],[Monthly_Income 1_5500 2_8000 3_11000 4_15000 5_20000 6_27000 7_35000 8_5000 9_51000 98_0]]=9,1,0)</f>
        <v>0</v>
      </c>
      <c r="BY1045">
        <f>IF(Table13[[#This Row],[Monthly_Income 1_5500 2_8000 3_11000 4_15000 5_20000 6_27000 7_35000 8_5000 9_51000 98_0]]=98,1,0)</f>
        <v>0</v>
      </c>
      <c r="BZ1045">
        <v>7</v>
      </c>
      <c r="CA1045">
        <f>IF(Table13[[#This Row],[Monthly_Household_Income]]=1,1,0)</f>
        <v>0</v>
      </c>
      <c r="CB1045">
        <f>IF(Table13[[#This Row],[Monthly_Household_Income]]=2,1,0)</f>
        <v>0</v>
      </c>
      <c r="CC1045">
        <f>IF(Table13[[#This Row],[Monthly_Household_Income]]=3,1,0)</f>
        <v>0</v>
      </c>
      <c r="CD1045">
        <f>IF(Table13[[#This Row],[Monthly_Household_Income]]=4,1,0)</f>
        <v>0</v>
      </c>
      <c r="CE1045">
        <f>IF(Table13[[#This Row],[Monthly_Household_Income]]=5,1,0)</f>
        <v>0</v>
      </c>
      <c r="CF1045">
        <f>IF(Table13[[#This Row],[Monthly_Household_Income]]=6,1,0)</f>
        <v>0</v>
      </c>
      <c r="CG1045">
        <f>IF(Table13[[#This Row],[Monthly_Household_Income]]=7,1,0)</f>
        <v>1</v>
      </c>
      <c r="CH1045">
        <f>IF(Table13[[#This Row],[Monthly_Household_Income]]=8,1,0)</f>
        <v>0</v>
      </c>
      <c r="CI1045">
        <f>IF(Table13[[#This Row],[Monthly_Household_Income]]=9,1,0)</f>
        <v>0</v>
      </c>
      <c r="CJ1045">
        <f>IF(Table13[[#This Row],[Monthly_Household_Income]]=98,1,0)</f>
        <v>0</v>
      </c>
    </row>
    <row r="1046" spans="1:88">
      <c r="A1046">
        <v>3839</v>
      </c>
      <c r="B1046" s="1">
        <v>43001</v>
      </c>
      <c r="C1046" t="s">
        <v>34</v>
      </c>
      <c r="D1046">
        <v>6</v>
      </c>
      <c r="E1046">
        <v>7</v>
      </c>
      <c r="F1046">
        <v>7</v>
      </c>
      <c r="G1046">
        <v>7</v>
      </c>
      <c r="H1046">
        <v>7</v>
      </c>
      <c r="I1046">
        <v>5</v>
      </c>
      <c r="J1046" t="s">
        <v>15</v>
      </c>
      <c r="K1046">
        <v>9</v>
      </c>
      <c r="L1046">
        <v>10</v>
      </c>
      <c r="M1046">
        <v>8</v>
      </c>
      <c r="N1046">
        <v>8</v>
      </c>
      <c r="O1046">
        <v>8</v>
      </c>
      <c r="P1046">
        <v>8</v>
      </c>
      <c r="Q1046">
        <v>7</v>
      </c>
      <c r="R1046">
        <v>7</v>
      </c>
      <c r="S1046">
        <v>8</v>
      </c>
      <c r="T1046">
        <v>8</v>
      </c>
      <c r="U1046">
        <v>7</v>
      </c>
      <c r="V1046">
        <v>8</v>
      </c>
      <c r="W1046">
        <v>8</v>
      </c>
      <c r="X1046">
        <v>7</v>
      </c>
      <c r="Y1046">
        <v>8</v>
      </c>
      <c r="Z1046">
        <v>7</v>
      </c>
      <c r="AA1046">
        <v>8</v>
      </c>
      <c r="AB1046">
        <v>7</v>
      </c>
      <c r="AC1046">
        <v>2</v>
      </c>
      <c r="AD1046">
        <f>IF(Table13[[#This Row],[payment]]=1,1,0)</f>
        <v>0</v>
      </c>
      <c r="AE1046">
        <f>IF(Table13[[#This Row],[payment]]=2,1,0)</f>
        <v>1</v>
      </c>
      <c r="AF1046">
        <f>IF(Table13[[#This Row],[payment]]=3,1,0)</f>
        <v>0</v>
      </c>
      <c r="AG1046">
        <v>5</v>
      </c>
      <c r="AH1046">
        <f>IF(Table13[[#This Row],[method_payment]]=1,1,0)</f>
        <v>0</v>
      </c>
      <c r="AI1046">
        <f>IF(Table13[[#This Row],[method_payment]]=2,1,0)</f>
        <v>0</v>
      </c>
      <c r="AJ1046">
        <f>IF(Table13[[#This Row],[method_payment]]=3,1,0)</f>
        <v>0</v>
      </c>
      <c r="AK1046">
        <f>IF(Table13[[#This Row],[method_payment]]=5,1,0)</f>
        <v>1</v>
      </c>
      <c r="AL1046">
        <f>IF(Table13[[#This Row],[method_payment]]=6,1,0)</f>
        <v>0</v>
      </c>
      <c r="AM1046" t="s">
        <v>16</v>
      </c>
      <c r="AN1046" t="s">
        <v>15</v>
      </c>
      <c r="AO1046">
        <v>1</v>
      </c>
      <c r="AP1046" s="2">
        <v>2186.0500000000002</v>
      </c>
      <c r="AQ1046" s="3">
        <f>IF(AND(Table13[[#This Row],[Average_amount_spent_per_visit_last_3_months]]&gt;=1,Table13[[#This Row],[Average_amount_spent_per_visit_last_3_months]]&lt;=999),1,0)</f>
        <v>0</v>
      </c>
      <c r="AR1046" s="3">
        <f>IF(AND(Table13[[#This Row],[Average_amount_spent_per_visit_last_3_months]]&gt;=1000,Table13[[#This Row],[Average_amount_spent_per_visit_last_3_months]]&lt;=6700),1,0)</f>
        <v>1</v>
      </c>
      <c r="AS1046">
        <v>2</v>
      </c>
      <c r="AT1046">
        <v>64</v>
      </c>
      <c r="AU1046">
        <f>IF(AND(Table13[[#This Row],[Age]]&gt;=18,Table13[[#This Row],[Age]]&lt;=25),1,0)</f>
        <v>0</v>
      </c>
      <c r="AV1046">
        <f>IF(AND(Table13[[#This Row],[Age]]&gt;=26,Table13[[#This Row],[Age]]&lt;=35),1,0)</f>
        <v>0</v>
      </c>
      <c r="AW1046">
        <f>IF(AND(Table13[[#This Row],[Age]]&gt;=36,Table13[[#This Row],[Age]]&lt;=45),1,0)</f>
        <v>0</v>
      </c>
      <c r="AX1046">
        <f>IF(AND(Table13[[#This Row],[Age]]&gt;=46,Table13[[#This Row],[Age]]&lt;=55),1,0)</f>
        <v>0</v>
      </c>
      <c r="AY1046">
        <f>IF(AND(Table13[[#This Row],[Age]]&gt;=56,Table13[[#This Row],[Age]]&lt;=67),1,0)</f>
        <v>1</v>
      </c>
      <c r="AZ1046" t="s">
        <v>25</v>
      </c>
      <c r="BA1046">
        <f>IF(Table13[[#This Row],[Marital Status]]="Married",1,0)</f>
        <v>1</v>
      </c>
      <c r="BB1046">
        <f>IF(Table13[[#This Row],[Marital Status]]="Single",1,0)</f>
        <v>0</v>
      </c>
      <c r="BC1046" t="s">
        <v>27</v>
      </c>
      <c r="BD1046">
        <f>IF(Table13[[#This Row],[gender]]="Male",1,0)</f>
        <v>1</v>
      </c>
      <c r="BE1046">
        <f>IF(Table13[[#This Row],[gender]]="Female",1,0)</f>
        <v>0</v>
      </c>
      <c r="BF1046" t="s">
        <v>23</v>
      </c>
      <c r="BG1046">
        <f>IF(Table13[[#This Row],[Highest level of Education]]="Did not attend school",1,0)</f>
        <v>0</v>
      </c>
      <c r="BH1046">
        <f>IF(Table13[[#This Row],[Highest level of Education]]="K12 completed",1,0)</f>
        <v>0</v>
      </c>
      <c r="BI1046">
        <f>IF(Table13[[#This Row],[Highest level of Education]]="High School Completed",1,0)</f>
        <v>0</v>
      </c>
      <c r="BJ1046">
        <f>IF(Table13[[#This Row],[Highest level of Education]]="Technical Diploma/Partially completed College",1,0)</f>
        <v>1</v>
      </c>
      <c r="BK1046">
        <f>IF(Table13[[#This Row],[Highest level of Education]]="University/College Degree",1,0)</f>
        <v>0</v>
      </c>
      <c r="BL1046">
        <f>IF(Table13[[#This Row],[Highest level of Education]]="Post-graduate education",1,0)</f>
        <v>0</v>
      </c>
      <c r="BM1046">
        <v>1</v>
      </c>
      <c r="BN1046">
        <v>1</v>
      </c>
      <c r="BO1046">
        <v>6</v>
      </c>
      <c r="BP1046">
        <f>IF(Table13[[#This Row],[Monthly_Income 1_5500 2_8000 3_11000 4_15000 5_20000 6_27000 7_35000 8_5000 9_51000 98_0]]=1,1,0)</f>
        <v>0</v>
      </c>
      <c r="BQ1046">
        <f>IF(Table13[[#This Row],[Monthly_Income 1_5500 2_8000 3_11000 4_15000 5_20000 6_27000 7_35000 8_5000 9_51000 98_0]]=2,1,0)</f>
        <v>0</v>
      </c>
      <c r="BR1046">
        <f>IF(Table13[[#This Row],[Monthly_Income 1_5500 2_8000 3_11000 4_15000 5_20000 6_27000 7_35000 8_5000 9_51000 98_0]]=3,1,0)</f>
        <v>0</v>
      </c>
      <c r="BS1046">
        <f>IF(Table13[[#This Row],[Monthly_Income 1_5500 2_8000 3_11000 4_15000 5_20000 6_27000 7_35000 8_5000 9_51000 98_0]]=4,1,0)</f>
        <v>0</v>
      </c>
      <c r="BT1046">
        <f>IF(Table13[[#This Row],[Monthly_Income 1_5500 2_8000 3_11000 4_15000 5_20000 6_27000 7_35000 8_5000 9_51000 98_0]]=5,1,0)</f>
        <v>0</v>
      </c>
      <c r="BU1046">
        <f>IF(Table13[[#This Row],[Monthly_Income 1_5500 2_8000 3_11000 4_15000 5_20000 6_27000 7_35000 8_5000 9_51000 98_0]]=6,1,0)</f>
        <v>1</v>
      </c>
      <c r="BV1046">
        <f>IF(Table13[[#This Row],[Monthly_Income 1_5500 2_8000 3_11000 4_15000 5_20000 6_27000 7_35000 8_5000 9_51000 98_0]]=7,1,0)</f>
        <v>0</v>
      </c>
      <c r="BW1046">
        <f>IF(Table13[[#This Row],[Monthly_Income 1_5500 2_8000 3_11000 4_15000 5_20000 6_27000 7_35000 8_5000 9_51000 98_0]]=8,1,0)</f>
        <v>0</v>
      </c>
      <c r="BX1046">
        <f>IF(Table13[[#This Row],[Monthly_Income 1_5500 2_8000 3_11000 4_15000 5_20000 6_27000 7_35000 8_5000 9_51000 98_0]]=9,1,0)</f>
        <v>0</v>
      </c>
      <c r="BY1046">
        <f>IF(Table13[[#This Row],[Monthly_Income 1_5500 2_8000 3_11000 4_15000 5_20000 6_27000 7_35000 8_5000 9_51000 98_0]]=98,1,0)</f>
        <v>0</v>
      </c>
      <c r="BZ1046">
        <v>9</v>
      </c>
      <c r="CA1046">
        <f>IF(Table13[[#This Row],[Monthly_Household_Income]]=1,1,0)</f>
        <v>0</v>
      </c>
      <c r="CB1046">
        <f>IF(Table13[[#This Row],[Monthly_Household_Income]]=2,1,0)</f>
        <v>0</v>
      </c>
      <c r="CC1046">
        <f>IF(Table13[[#This Row],[Monthly_Household_Income]]=3,1,0)</f>
        <v>0</v>
      </c>
      <c r="CD1046">
        <f>IF(Table13[[#This Row],[Monthly_Household_Income]]=4,1,0)</f>
        <v>0</v>
      </c>
      <c r="CE1046">
        <f>IF(Table13[[#This Row],[Monthly_Household_Income]]=5,1,0)</f>
        <v>0</v>
      </c>
      <c r="CF1046">
        <f>IF(Table13[[#This Row],[Monthly_Household_Income]]=6,1,0)</f>
        <v>0</v>
      </c>
      <c r="CG1046">
        <f>IF(Table13[[#This Row],[Monthly_Household_Income]]=7,1,0)</f>
        <v>0</v>
      </c>
      <c r="CH1046">
        <f>IF(Table13[[#This Row],[Monthly_Household_Income]]=8,1,0)</f>
        <v>0</v>
      </c>
      <c r="CI1046">
        <f>IF(Table13[[#This Row],[Monthly_Household_Income]]=9,1,0)</f>
        <v>1</v>
      </c>
      <c r="CJ1046">
        <f>IF(Table13[[#This Row],[Monthly_Household_Income]]=98,1,0)</f>
        <v>0</v>
      </c>
    </row>
    <row r="1047" spans="1:88">
      <c r="A1047">
        <v>3841</v>
      </c>
      <c r="B1047" s="1">
        <v>43252</v>
      </c>
      <c r="C1047" t="s">
        <v>33</v>
      </c>
      <c r="D1047">
        <v>8</v>
      </c>
      <c r="E1047">
        <v>7</v>
      </c>
      <c r="F1047">
        <v>10</v>
      </c>
      <c r="G1047">
        <v>8</v>
      </c>
      <c r="H1047">
        <v>8</v>
      </c>
      <c r="I1047">
        <v>7</v>
      </c>
      <c r="J1047" t="s">
        <v>16</v>
      </c>
      <c r="K1047">
        <v>8</v>
      </c>
      <c r="L1047">
        <v>9</v>
      </c>
      <c r="M1047">
        <v>7</v>
      </c>
      <c r="N1047">
        <v>8</v>
      </c>
      <c r="O1047">
        <v>6</v>
      </c>
      <c r="P1047">
        <v>9</v>
      </c>
      <c r="Q1047">
        <v>8</v>
      </c>
      <c r="R1047">
        <v>10</v>
      </c>
      <c r="S1047">
        <v>8</v>
      </c>
      <c r="T1047">
        <v>6</v>
      </c>
      <c r="U1047">
        <v>7</v>
      </c>
      <c r="V1047">
        <v>7</v>
      </c>
      <c r="W1047">
        <v>9</v>
      </c>
      <c r="X1047">
        <v>8</v>
      </c>
      <c r="Y1047">
        <v>10</v>
      </c>
      <c r="Z1047">
        <v>7</v>
      </c>
      <c r="AA1047">
        <v>8</v>
      </c>
      <c r="AB1047">
        <v>7</v>
      </c>
      <c r="AC1047">
        <v>3</v>
      </c>
      <c r="AD1047">
        <f>IF(Table13[[#This Row],[payment]]=1,1,0)</f>
        <v>0</v>
      </c>
      <c r="AE1047">
        <f>IF(Table13[[#This Row],[payment]]=2,1,0)</f>
        <v>0</v>
      </c>
      <c r="AF1047">
        <f>IF(Table13[[#This Row],[payment]]=3,1,0)</f>
        <v>1</v>
      </c>
      <c r="AG1047">
        <v>1</v>
      </c>
      <c r="AH1047">
        <f>IF(Table13[[#This Row],[method_payment]]=1,1,0)</f>
        <v>1</v>
      </c>
      <c r="AI1047">
        <f>IF(Table13[[#This Row],[method_payment]]=2,1,0)</f>
        <v>0</v>
      </c>
      <c r="AJ1047">
        <f>IF(Table13[[#This Row],[method_payment]]=3,1,0)</f>
        <v>0</v>
      </c>
      <c r="AK1047">
        <f>IF(Table13[[#This Row],[method_payment]]=5,1,0)</f>
        <v>0</v>
      </c>
      <c r="AL1047">
        <f>IF(Table13[[#This Row],[method_payment]]=6,1,0)</f>
        <v>0</v>
      </c>
      <c r="AM1047" t="s">
        <v>16</v>
      </c>
      <c r="AN1047" t="s">
        <v>15</v>
      </c>
      <c r="AO1047">
        <v>2</v>
      </c>
      <c r="AP1047" s="2">
        <v>391.91</v>
      </c>
      <c r="AQ1047" s="3">
        <f>IF(AND(Table13[[#This Row],[Average_amount_spent_per_visit_last_3_months]]&gt;=1,Table13[[#This Row],[Average_amount_spent_per_visit_last_3_months]]&lt;=999),1,0)</f>
        <v>1</v>
      </c>
      <c r="AR1047" s="3">
        <f>IF(AND(Table13[[#This Row],[Average_amount_spent_per_visit_last_3_months]]&gt;=1000,Table13[[#This Row],[Average_amount_spent_per_visit_last_3_months]]&lt;=6700),1,0)</f>
        <v>0</v>
      </c>
      <c r="AS1047">
        <v>2</v>
      </c>
      <c r="AT1047">
        <v>47</v>
      </c>
      <c r="AU1047">
        <f>IF(AND(Table13[[#This Row],[Age]]&gt;=18,Table13[[#This Row],[Age]]&lt;=25),1,0)</f>
        <v>0</v>
      </c>
      <c r="AV1047">
        <f>IF(AND(Table13[[#This Row],[Age]]&gt;=26,Table13[[#This Row],[Age]]&lt;=35),1,0)</f>
        <v>0</v>
      </c>
      <c r="AW1047">
        <f>IF(AND(Table13[[#This Row],[Age]]&gt;=36,Table13[[#This Row],[Age]]&lt;=45),1,0)</f>
        <v>0</v>
      </c>
      <c r="AX1047">
        <f>IF(AND(Table13[[#This Row],[Age]]&gt;=46,Table13[[#This Row],[Age]]&lt;=55),1,0)</f>
        <v>1</v>
      </c>
      <c r="AY1047">
        <f>IF(AND(Table13[[#This Row],[Age]]&gt;=56,Table13[[#This Row],[Age]]&lt;=67),1,0)</f>
        <v>0</v>
      </c>
      <c r="AZ1047" t="s">
        <v>25</v>
      </c>
      <c r="BA1047">
        <f>IF(Table13[[#This Row],[Marital Status]]="Married",1,0)</f>
        <v>1</v>
      </c>
      <c r="BB1047">
        <f>IF(Table13[[#This Row],[Marital Status]]="Single",1,0)</f>
        <v>0</v>
      </c>
      <c r="BC1047" t="s">
        <v>28</v>
      </c>
      <c r="BD1047">
        <f>IF(Table13[[#This Row],[gender]]="Male",1,0)</f>
        <v>0</v>
      </c>
      <c r="BE1047">
        <f>IF(Table13[[#This Row],[gender]]="Female",1,0)</f>
        <v>1</v>
      </c>
      <c r="BF1047" t="s">
        <v>19</v>
      </c>
      <c r="BG1047">
        <f>IF(Table13[[#This Row],[Highest level of Education]]="Did not attend school",1,0)</f>
        <v>0</v>
      </c>
      <c r="BH1047">
        <f>IF(Table13[[#This Row],[Highest level of Education]]="K12 completed",1,0)</f>
        <v>0</v>
      </c>
      <c r="BI1047">
        <f>IF(Table13[[#This Row],[Highest level of Education]]="High School Completed",1,0)</f>
        <v>0</v>
      </c>
      <c r="BJ1047">
        <f>IF(Table13[[#This Row],[Highest level of Education]]="Technical Diploma/Partially completed College",1,0)</f>
        <v>0</v>
      </c>
      <c r="BK1047">
        <f>IF(Table13[[#This Row],[Highest level of Education]]="University/College Degree",1,0)</f>
        <v>1</v>
      </c>
      <c r="BL1047">
        <f>IF(Table13[[#This Row],[Highest level of Education]]="Post-graduate education",1,0)</f>
        <v>0</v>
      </c>
      <c r="BM1047">
        <v>3</v>
      </c>
      <c r="BN1047">
        <v>1</v>
      </c>
      <c r="BO1047">
        <v>6</v>
      </c>
      <c r="BP1047">
        <f>IF(Table13[[#This Row],[Monthly_Income 1_5500 2_8000 3_11000 4_15000 5_20000 6_27000 7_35000 8_5000 9_51000 98_0]]=1,1,0)</f>
        <v>0</v>
      </c>
      <c r="BQ1047">
        <f>IF(Table13[[#This Row],[Monthly_Income 1_5500 2_8000 3_11000 4_15000 5_20000 6_27000 7_35000 8_5000 9_51000 98_0]]=2,1,0)</f>
        <v>0</v>
      </c>
      <c r="BR1047">
        <f>IF(Table13[[#This Row],[Monthly_Income 1_5500 2_8000 3_11000 4_15000 5_20000 6_27000 7_35000 8_5000 9_51000 98_0]]=3,1,0)</f>
        <v>0</v>
      </c>
      <c r="BS1047">
        <f>IF(Table13[[#This Row],[Monthly_Income 1_5500 2_8000 3_11000 4_15000 5_20000 6_27000 7_35000 8_5000 9_51000 98_0]]=4,1,0)</f>
        <v>0</v>
      </c>
      <c r="BT1047">
        <f>IF(Table13[[#This Row],[Monthly_Income 1_5500 2_8000 3_11000 4_15000 5_20000 6_27000 7_35000 8_5000 9_51000 98_0]]=5,1,0)</f>
        <v>0</v>
      </c>
      <c r="BU1047">
        <f>IF(Table13[[#This Row],[Monthly_Income 1_5500 2_8000 3_11000 4_15000 5_20000 6_27000 7_35000 8_5000 9_51000 98_0]]=6,1,0)</f>
        <v>1</v>
      </c>
      <c r="BV1047">
        <f>IF(Table13[[#This Row],[Monthly_Income 1_5500 2_8000 3_11000 4_15000 5_20000 6_27000 7_35000 8_5000 9_51000 98_0]]=7,1,0)</f>
        <v>0</v>
      </c>
      <c r="BW1047">
        <f>IF(Table13[[#This Row],[Monthly_Income 1_5500 2_8000 3_11000 4_15000 5_20000 6_27000 7_35000 8_5000 9_51000 98_0]]=8,1,0)</f>
        <v>0</v>
      </c>
      <c r="BX1047">
        <f>IF(Table13[[#This Row],[Monthly_Income 1_5500 2_8000 3_11000 4_15000 5_20000 6_27000 7_35000 8_5000 9_51000 98_0]]=9,1,0)</f>
        <v>0</v>
      </c>
      <c r="BY1047">
        <f>IF(Table13[[#This Row],[Monthly_Income 1_5500 2_8000 3_11000 4_15000 5_20000 6_27000 7_35000 8_5000 9_51000 98_0]]=98,1,0)</f>
        <v>0</v>
      </c>
      <c r="BZ1047">
        <v>7</v>
      </c>
      <c r="CA1047">
        <f>IF(Table13[[#This Row],[Monthly_Household_Income]]=1,1,0)</f>
        <v>0</v>
      </c>
      <c r="CB1047">
        <f>IF(Table13[[#This Row],[Monthly_Household_Income]]=2,1,0)</f>
        <v>0</v>
      </c>
      <c r="CC1047">
        <f>IF(Table13[[#This Row],[Monthly_Household_Income]]=3,1,0)</f>
        <v>0</v>
      </c>
      <c r="CD1047">
        <f>IF(Table13[[#This Row],[Monthly_Household_Income]]=4,1,0)</f>
        <v>0</v>
      </c>
      <c r="CE1047">
        <f>IF(Table13[[#This Row],[Monthly_Household_Income]]=5,1,0)</f>
        <v>0</v>
      </c>
      <c r="CF1047">
        <f>IF(Table13[[#This Row],[Monthly_Household_Income]]=6,1,0)</f>
        <v>0</v>
      </c>
      <c r="CG1047">
        <f>IF(Table13[[#This Row],[Monthly_Household_Income]]=7,1,0)</f>
        <v>1</v>
      </c>
      <c r="CH1047">
        <f>IF(Table13[[#This Row],[Monthly_Household_Income]]=8,1,0)</f>
        <v>0</v>
      </c>
      <c r="CI1047">
        <f>IF(Table13[[#This Row],[Monthly_Household_Income]]=9,1,0)</f>
        <v>0</v>
      </c>
      <c r="CJ1047">
        <f>IF(Table13[[#This Row],[Monthly_Household_Income]]=98,1,0)</f>
        <v>0</v>
      </c>
    </row>
    <row r="1048" spans="1:88">
      <c r="A1048">
        <v>3844</v>
      </c>
      <c r="B1048" s="1">
        <v>43099</v>
      </c>
      <c r="C1048" t="s">
        <v>31</v>
      </c>
      <c r="D1048">
        <v>9</v>
      </c>
      <c r="E1048">
        <v>7</v>
      </c>
      <c r="F1048">
        <v>8</v>
      </c>
      <c r="G1048">
        <v>8</v>
      </c>
      <c r="H1048">
        <v>7</v>
      </c>
      <c r="I1048">
        <v>7</v>
      </c>
      <c r="J1048" t="s">
        <v>15</v>
      </c>
      <c r="K1048">
        <v>9</v>
      </c>
      <c r="L1048">
        <v>8</v>
      </c>
      <c r="M1048">
        <v>9</v>
      </c>
      <c r="N1048">
        <v>7</v>
      </c>
      <c r="O1048">
        <v>9</v>
      </c>
      <c r="P1048">
        <v>9</v>
      </c>
      <c r="Q1048">
        <v>8</v>
      </c>
      <c r="R1048">
        <v>10</v>
      </c>
      <c r="S1048">
        <v>7</v>
      </c>
      <c r="T1048">
        <v>8</v>
      </c>
      <c r="U1048">
        <v>8</v>
      </c>
      <c r="V1048">
        <v>8</v>
      </c>
      <c r="W1048">
        <v>8</v>
      </c>
      <c r="X1048">
        <v>7</v>
      </c>
      <c r="Y1048">
        <v>8</v>
      </c>
      <c r="Z1048">
        <v>9</v>
      </c>
      <c r="AA1048">
        <v>8</v>
      </c>
      <c r="AB1048">
        <v>0</v>
      </c>
      <c r="AC1048">
        <v>2</v>
      </c>
      <c r="AD1048">
        <f>IF(Table13[[#This Row],[payment]]=1,1,0)</f>
        <v>0</v>
      </c>
      <c r="AE1048">
        <f>IF(Table13[[#This Row],[payment]]=2,1,0)</f>
        <v>1</v>
      </c>
      <c r="AF1048">
        <f>IF(Table13[[#This Row],[payment]]=3,1,0)</f>
        <v>0</v>
      </c>
      <c r="AG1048">
        <v>5</v>
      </c>
      <c r="AH1048">
        <f>IF(Table13[[#This Row],[method_payment]]=1,1,0)</f>
        <v>0</v>
      </c>
      <c r="AI1048">
        <f>IF(Table13[[#This Row],[method_payment]]=2,1,0)</f>
        <v>0</v>
      </c>
      <c r="AJ1048">
        <f>IF(Table13[[#This Row],[method_payment]]=3,1,0)</f>
        <v>0</v>
      </c>
      <c r="AK1048">
        <f>IF(Table13[[#This Row],[method_payment]]=5,1,0)</f>
        <v>1</v>
      </c>
      <c r="AL1048">
        <f>IF(Table13[[#This Row],[method_payment]]=6,1,0)</f>
        <v>0</v>
      </c>
      <c r="AM1048" t="s">
        <v>16</v>
      </c>
      <c r="AN1048" t="s">
        <v>16</v>
      </c>
      <c r="AO1048">
        <v>1</v>
      </c>
      <c r="AP1048" s="2">
        <v>1401.37</v>
      </c>
      <c r="AQ1048" s="3">
        <f>IF(AND(Table13[[#This Row],[Average_amount_spent_per_visit_last_3_months]]&gt;=1,Table13[[#This Row],[Average_amount_spent_per_visit_last_3_months]]&lt;=999),1,0)</f>
        <v>0</v>
      </c>
      <c r="AR1048" s="3">
        <f>IF(AND(Table13[[#This Row],[Average_amount_spent_per_visit_last_3_months]]&gt;=1000,Table13[[#This Row],[Average_amount_spent_per_visit_last_3_months]]&lt;=6700),1,0)</f>
        <v>1</v>
      </c>
      <c r="AS1048">
        <v>2</v>
      </c>
      <c r="AT1048">
        <v>34</v>
      </c>
      <c r="AU1048">
        <f>IF(AND(Table13[[#This Row],[Age]]&gt;=18,Table13[[#This Row],[Age]]&lt;=25),1,0)</f>
        <v>0</v>
      </c>
      <c r="AV1048">
        <f>IF(AND(Table13[[#This Row],[Age]]&gt;=26,Table13[[#This Row],[Age]]&lt;=35),1,0)</f>
        <v>1</v>
      </c>
      <c r="AW1048">
        <f>IF(AND(Table13[[#This Row],[Age]]&gt;=36,Table13[[#This Row],[Age]]&lt;=45),1,0)</f>
        <v>0</v>
      </c>
      <c r="AX1048">
        <f>IF(AND(Table13[[#This Row],[Age]]&gt;=46,Table13[[#This Row],[Age]]&lt;=55),1,0)</f>
        <v>0</v>
      </c>
      <c r="AY1048">
        <f>IF(AND(Table13[[#This Row],[Age]]&gt;=56,Table13[[#This Row],[Age]]&lt;=67),1,0)</f>
        <v>0</v>
      </c>
      <c r="AZ1048" t="s">
        <v>25</v>
      </c>
      <c r="BA1048">
        <f>IF(Table13[[#This Row],[Marital Status]]="Married",1,0)</f>
        <v>1</v>
      </c>
      <c r="BB1048">
        <f>IF(Table13[[#This Row],[Marital Status]]="Single",1,0)</f>
        <v>0</v>
      </c>
      <c r="BC1048" t="s">
        <v>28</v>
      </c>
      <c r="BD1048">
        <f>IF(Table13[[#This Row],[gender]]="Male",1,0)</f>
        <v>0</v>
      </c>
      <c r="BE1048">
        <f>IF(Table13[[#This Row],[gender]]="Female",1,0)</f>
        <v>1</v>
      </c>
      <c r="BF1048" t="s">
        <v>20</v>
      </c>
      <c r="BG1048">
        <f>IF(Table13[[#This Row],[Highest level of Education]]="Did not attend school",1,0)</f>
        <v>0</v>
      </c>
      <c r="BH1048">
        <f>IF(Table13[[#This Row],[Highest level of Education]]="K12 completed",1,0)</f>
        <v>0</v>
      </c>
      <c r="BI1048">
        <f>IF(Table13[[#This Row],[Highest level of Education]]="High School Completed",1,0)</f>
        <v>1</v>
      </c>
      <c r="BJ1048">
        <f>IF(Table13[[#This Row],[Highest level of Education]]="Technical Diploma/Partially completed College",1,0)</f>
        <v>0</v>
      </c>
      <c r="BK1048">
        <f>IF(Table13[[#This Row],[Highest level of Education]]="University/College Degree",1,0)</f>
        <v>0</v>
      </c>
      <c r="BL1048">
        <f>IF(Table13[[#This Row],[Highest level of Education]]="Post-graduate education",1,0)</f>
        <v>0</v>
      </c>
      <c r="BM1048">
        <v>2</v>
      </c>
      <c r="BN1048">
        <v>1</v>
      </c>
      <c r="BO1048">
        <v>3</v>
      </c>
      <c r="BP1048">
        <f>IF(Table13[[#This Row],[Monthly_Income 1_5500 2_8000 3_11000 4_15000 5_20000 6_27000 7_35000 8_5000 9_51000 98_0]]=1,1,0)</f>
        <v>0</v>
      </c>
      <c r="BQ1048">
        <f>IF(Table13[[#This Row],[Monthly_Income 1_5500 2_8000 3_11000 4_15000 5_20000 6_27000 7_35000 8_5000 9_51000 98_0]]=2,1,0)</f>
        <v>0</v>
      </c>
      <c r="BR1048">
        <f>IF(Table13[[#This Row],[Monthly_Income 1_5500 2_8000 3_11000 4_15000 5_20000 6_27000 7_35000 8_5000 9_51000 98_0]]=3,1,0)</f>
        <v>1</v>
      </c>
      <c r="BS1048">
        <f>IF(Table13[[#This Row],[Monthly_Income 1_5500 2_8000 3_11000 4_15000 5_20000 6_27000 7_35000 8_5000 9_51000 98_0]]=4,1,0)</f>
        <v>0</v>
      </c>
      <c r="BT1048">
        <f>IF(Table13[[#This Row],[Monthly_Income 1_5500 2_8000 3_11000 4_15000 5_20000 6_27000 7_35000 8_5000 9_51000 98_0]]=5,1,0)</f>
        <v>0</v>
      </c>
      <c r="BU1048">
        <f>IF(Table13[[#This Row],[Monthly_Income 1_5500 2_8000 3_11000 4_15000 5_20000 6_27000 7_35000 8_5000 9_51000 98_0]]=6,1,0)</f>
        <v>0</v>
      </c>
      <c r="BV1048">
        <f>IF(Table13[[#This Row],[Monthly_Income 1_5500 2_8000 3_11000 4_15000 5_20000 6_27000 7_35000 8_5000 9_51000 98_0]]=7,1,0)</f>
        <v>0</v>
      </c>
      <c r="BW1048">
        <f>IF(Table13[[#This Row],[Monthly_Income 1_5500 2_8000 3_11000 4_15000 5_20000 6_27000 7_35000 8_5000 9_51000 98_0]]=8,1,0)</f>
        <v>0</v>
      </c>
      <c r="BX1048">
        <f>IF(Table13[[#This Row],[Monthly_Income 1_5500 2_8000 3_11000 4_15000 5_20000 6_27000 7_35000 8_5000 9_51000 98_0]]=9,1,0)</f>
        <v>0</v>
      </c>
      <c r="BY1048">
        <f>IF(Table13[[#This Row],[Monthly_Income 1_5500 2_8000 3_11000 4_15000 5_20000 6_27000 7_35000 8_5000 9_51000 98_0]]=98,1,0)</f>
        <v>0</v>
      </c>
      <c r="BZ1048">
        <v>5</v>
      </c>
      <c r="CA1048">
        <f>IF(Table13[[#This Row],[Monthly_Household_Income]]=1,1,0)</f>
        <v>0</v>
      </c>
      <c r="CB1048">
        <f>IF(Table13[[#This Row],[Monthly_Household_Income]]=2,1,0)</f>
        <v>0</v>
      </c>
      <c r="CC1048">
        <f>IF(Table13[[#This Row],[Monthly_Household_Income]]=3,1,0)</f>
        <v>0</v>
      </c>
      <c r="CD1048">
        <f>IF(Table13[[#This Row],[Monthly_Household_Income]]=4,1,0)</f>
        <v>0</v>
      </c>
      <c r="CE1048">
        <f>IF(Table13[[#This Row],[Monthly_Household_Income]]=5,1,0)</f>
        <v>1</v>
      </c>
      <c r="CF1048">
        <f>IF(Table13[[#This Row],[Monthly_Household_Income]]=6,1,0)</f>
        <v>0</v>
      </c>
      <c r="CG1048">
        <f>IF(Table13[[#This Row],[Monthly_Household_Income]]=7,1,0)</f>
        <v>0</v>
      </c>
      <c r="CH1048">
        <f>IF(Table13[[#This Row],[Monthly_Household_Income]]=8,1,0)</f>
        <v>0</v>
      </c>
      <c r="CI1048">
        <f>IF(Table13[[#This Row],[Monthly_Household_Income]]=9,1,0)</f>
        <v>0</v>
      </c>
      <c r="CJ1048">
        <f>IF(Table13[[#This Row],[Monthly_Household_Income]]=98,1,0)</f>
        <v>0</v>
      </c>
    </row>
    <row r="1049" spans="1:88">
      <c r="A1049">
        <v>3851</v>
      </c>
      <c r="B1049" s="1">
        <v>43027</v>
      </c>
      <c r="C1049" t="s">
        <v>33</v>
      </c>
      <c r="D1049">
        <v>8</v>
      </c>
      <c r="E1049">
        <v>8</v>
      </c>
      <c r="F1049">
        <v>9</v>
      </c>
      <c r="G1049">
        <v>9</v>
      </c>
      <c r="H1049">
        <v>7</v>
      </c>
      <c r="I1049">
        <v>9</v>
      </c>
      <c r="J1049" t="s">
        <v>15</v>
      </c>
      <c r="K1049">
        <v>9</v>
      </c>
      <c r="L1049">
        <v>9</v>
      </c>
      <c r="M1049">
        <v>9</v>
      </c>
      <c r="N1049">
        <v>8</v>
      </c>
      <c r="O1049">
        <v>8</v>
      </c>
      <c r="P1049">
        <v>10</v>
      </c>
      <c r="Q1049">
        <v>9</v>
      </c>
      <c r="R1049">
        <v>10</v>
      </c>
      <c r="S1049">
        <v>8</v>
      </c>
      <c r="T1049">
        <v>10</v>
      </c>
      <c r="U1049">
        <v>8</v>
      </c>
      <c r="V1049">
        <v>10</v>
      </c>
      <c r="W1049">
        <v>0</v>
      </c>
      <c r="X1049">
        <v>0</v>
      </c>
      <c r="Y1049">
        <v>8</v>
      </c>
      <c r="Z1049">
        <v>9</v>
      </c>
      <c r="AA1049">
        <v>8</v>
      </c>
      <c r="AB1049">
        <v>0</v>
      </c>
      <c r="AC1049">
        <v>2</v>
      </c>
      <c r="AD1049">
        <f>IF(Table13[[#This Row],[payment]]=1,1,0)</f>
        <v>0</v>
      </c>
      <c r="AE1049">
        <f>IF(Table13[[#This Row],[payment]]=2,1,0)</f>
        <v>1</v>
      </c>
      <c r="AF1049">
        <f>IF(Table13[[#This Row],[payment]]=3,1,0)</f>
        <v>0</v>
      </c>
      <c r="AG1049">
        <v>2</v>
      </c>
      <c r="AH1049">
        <f>IF(Table13[[#This Row],[method_payment]]=1,1,0)</f>
        <v>0</v>
      </c>
      <c r="AI1049">
        <f>IF(Table13[[#This Row],[method_payment]]=2,1,0)</f>
        <v>1</v>
      </c>
      <c r="AJ1049">
        <f>IF(Table13[[#This Row],[method_payment]]=3,1,0)</f>
        <v>0</v>
      </c>
      <c r="AK1049">
        <f>IF(Table13[[#This Row],[method_payment]]=5,1,0)</f>
        <v>0</v>
      </c>
      <c r="AL1049">
        <f>IF(Table13[[#This Row],[method_payment]]=6,1,0)</f>
        <v>0</v>
      </c>
      <c r="AM1049" t="s">
        <v>16</v>
      </c>
      <c r="AN1049" t="s">
        <v>16</v>
      </c>
      <c r="AO1049">
        <v>1</v>
      </c>
      <c r="AP1049" s="2">
        <v>589.82000000000005</v>
      </c>
      <c r="AQ1049" s="3">
        <f>IF(AND(Table13[[#This Row],[Average_amount_spent_per_visit_last_3_months]]&gt;=1,Table13[[#This Row],[Average_amount_spent_per_visit_last_3_months]]&lt;=999),1,0)</f>
        <v>1</v>
      </c>
      <c r="AR1049" s="3">
        <f>IF(AND(Table13[[#This Row],[Average_amount_spent_per_visit_last_3_months]]&gt;=1000,Table13[[#This Row],[Average_amount_spent_per_visit_last_3_months]]&lt;=6700),1,0)</f>
        <v>0</v>
      </c>
      <c r="AS1049">
        <v>2</v>
      </c>
      <c r="AT1049">
        <v>47</v>
      </c>
      <c r="AU1049">
        <f>IF(AND(Table13[[#This Row],[Age]]&gt;=18,Table13[[#This Row],[Age]]&lt;=25),1,0)</f>
        <v>0</v>
      </c>
      <c r="AV1049">
        <f>IF(AND(Table13[[#This Row],[Age]]&gt;=26,Table13[[#This Row],[Age]]&lt;=35),1,0)</f>
        <v>0</v>
      </c>
      <c r="AW1049">
        <f>IF(AND(Table13[[#This Row],[Age]]&gt;=36,Table13[[#This Row],[Age]]&lt;=45),1,0)</f>
        <v>0</v>
      </c>
      <c r="AX1049">
        <f>IF(AND(Table13[[#This Row],[Age]]&gt;=46,Table13[[#This Row],[Age]]&lt;=55),1,0)</f>
        <v>1</v>
      </c>
      <c r="AY1049">
        <f>IF(AND(Table13[[#This Row],[Age]]&gt;=56,Table13[[#This Row],[Age]]&lt;=67),1,0)</f>
        <v>0</v>
      </c>
      <c r="AZ1049" t="s">
        <v>25</v>
      </c>
      <c r="BA1049">
        <f>IF(Table13[[#This Row],[Marital Status]]="Married",1,0)</f>
        <v>1</v>
      </c>
      <c r="BB1049">
        <f>IF(Table13[[#This Row],[Marital Status]]="Single",1,0)</f>
        <v>0</v>
      </c>
      <c r="BC1049" t="s">
        <v>28</v>
      </c>
      <c r="BD1049">
        <f>IF(Table13[[#This Row],[gender]]="Male",1,0)</f>
        <v>0</v>
      </c>
      <c r="BE1049">
        <f>IF(Table13[[#This Row],[gender]]="Female",1,0)</f>
        <v>1</v>
      </c>
      <c r="BF1049" t="s">
        <v>23</v>
      </c>
      <c r="BG1049">
        <f>IF(Table13[[#This Row],[Highest level of Education]]="Did not attend school",1,0)</f>
        <v>0</v>
      </c>
      <c r="BH1049">
        <f>IF(Table13[[#This Row],[Highest level of Education]]="K12 completed",1,0)</f>
        <v>0</v>
      </c>
      <c r="BI1049">
        <f>IF(Table13[[#This Row],[Highest level of Education]]="High School Completed",1,0)</f>
        <v>0</v>
      </c>
      <c r="BJ1049">
        <f>IF(Table13[[#This Row],[Highest level of Education]]="Technical Diploma/Partially completed College",1,0)</f>
        <v>1</v>
      </c>
      <c r="BK1049">
        <f>IF(Table13[[#This Row],[Highest level of Education]]="University/College Degree",1,0)</f>
        <v>0</v>
      </c>
      <c r="BL1049">
        <f>IF(Table13[[#This Row],[Highest level of Education]]="Post-graduate education",1,0)</f>
        <v>0</v>
      </c>
      <c r="BM1049">
        <v>2</v>
      </c>
      <c r="BN1049">
        <v>1</v>
      </c>
      <c r="BO1049">
        <v>4</v>
      </c>
      <c r="BP1049">
        <f>IF(Table13[[#This Row],[Monthly_Income 1_5500 2_8000 3_11000 4_15000 5_20000 6_27000 7_35000 8_5000 9_51000 98_0]]=1,1,0)</f>
        <v>0</v>
      </c>
      <c r="BQ1049">
        <f>IF(Table13[[#This Row],[Monthly_Income 1_5500 2_8000 3_11000 4_15000 5_20000 6_27000 7_35000 8_5000 9_51000 98_0]]=2,1,0)</f>
        <v>0</v>
      </c>
      <c r="BR1049">
        <f>IF(Table13[[#This Row],[Monthly_Income 1_5500 2_8000 3_11000 4_15000 5_20000 6_27000 7_35000 8_5000 9_51000 98_0]]=3,1,0)</f>
        <v>0</v>
      </c>
      <c r="BS1049">
        <f>IF(Table13[[#This Row],[Monthly_Income 1_5500 2_8000 3_11000 4_15000 5_20000 6_27000 7_35000 8_5000 9_51000 98_0]]=4,1,0)</f>
        <v>1</v>
      </c>
      <c r="BT1049">
        <f>IF(Table13[[#This Row],[Monthly_Income 1_5500 2_8000 3_11000 4_15000 5_20000 6_27000 7_35000 8_5000 9_51000 98_0]]=5,1,0)</f>
        <v>0</v>
      </c>
      <c r="BU1049">
        <f>IF(Table13[[#This Row],[Monthly_Income 1_5500 2_8000 3_11000 4_15000 5_20000 6_27000 7_35000 8_5000 9_51000 98_0]]=6,1,0)</f>
        <v>0</v>
      </c>
      <c r="BV1049">
        <f>IF(Table13[[#This Row],[Monthly_Income 1_5500 2_8000 3_11000 4_15000 5_20000 6_27000 7_35000 8_5000 9_51000 98_0]]=7,1,0)</f>
        <v>0</v>
      </c>
      <c r="BW1049">
        <f>IF(Table13[[#This Row],[Monthly_Income 1_5500 2_8000 3_11000 4_15000 5_20000 6_27000 7_35000 8_5000 9_51000 98_0]]=8,1,0)</f>
        <v>0</v>
      </c>
      <c r="BX1049">
        <f>IF(Table13[[#This Row],[Monthly_Income 1_5500 2_8000 3_11000 4_15000 5_20000 6_27000 7_35000 8_5000 9_51000 98_0]]=9,1,0)</f>
        <v>0</v>
      </c>
      <c r="BY1049">
        <f>IF(Table13[[#This Row],[Monthly_Income 1_5500 2_8000 3_11000 4_15000 5_20000 6_27000 7_35000 8_5000 9_51000 98_0]]=98,1,0)</f>
        <v>0</v>
      </c>
      <c r="BZ1049">
        <v>6</v>
      </c>
      <c r="CA1049">
        <f>IF(Table13[[#This Row],[Monthly_Household_Income]]=1,1,0)</f>
        <v>0</v>
      </c>
      <c r="CB1049">
        <f>IF(Table13[[#This Row],[Monthly_Household_Income]]=2,1,0)</f>
        <v>0</v>
      </c>
      <c r="CC1049">
        <f>IF(Table13[[#This Row],[Monthly_Household_Income]]=3,1,0)</f>
        <v>0</v>
      </c>
      <c r="CD1049">
        <f>IF(Table13[[#This Row],[Monthly_Household_Income]]=4,1,0)</f>
        <v>0</v>
      </c>
      <c r="CE1049">
        <f>IF(Table13[[#This Row],[Monthly_Household_Income]]=5,1,0)</f>
        <v>0</v>
      </c>
      <c r="CF1049">
        <f>IF(Table13[[#This Row],[Monthly_Household_Income]]=6,1,0)</f>
        <v>1</v>
      </c>
      <c r="CG1049">
        <f>IF(Table13[[#This Row],[Monthly_Household_Income]]=7,1,0)</f>
        <v>0</v>
      </c>
      <c r="CH1049">
        <f>IF(Table13[[#This Row],[Monthly_Household_Income]]=8,1,0)</f>
        <v>0</v>
      </c>
      <c r="CI1049">
        <f>IF(Table13[[#This Row],[Monthly_Household_Income]]=9,1,0)</f>
        <v>0</v>
      </c>
      <c r="CJ1049">
        <f>IF(Table13[[#This Row],[Monthly_Household_Income]]=98,1,0)</f>
        <v>0</v>
      </c>
    </row>
    <row r="1050" spans="1:88">
      <c r="A1050">
        <v>3858</v>
      </c>
      <c r="B1050" s="1">
        <v>42973</v>
      </c>
      <c r="C1050" t="s">
        <v>39</v>
      </c>
      <c r="D1050">
        <v>7</v>
      </c>
      <c r="E1050">
        <v>7</v>
      </c>
      <c r="F1050">
        <v>8</v>
      </c>
      <c r="G1050">
        <v>8</v>
      </c>
      <c r="H1050">
        <v>7</v>
      </c>
      <c r="I1050">
        <v>8</v>
      </c>
      <c r="J1050" t="s">
        <v>15</v>
      </c>
      <c r="K1050">
        <v>8</v>
      </c>
      <c r="L1050">
        <v>7</v>
      </c>
      <c r="M1050">
        <v>8</v>
      </c>
      <c r="N1050">
        <v>6</v>
      </c>
      <c r="O1050">
        <v>7</v>
      </c>
      <c r="P1050">
        <v>7</v>
      </c>
      <c r="Q1050">
        <v>6</v>
      </c>
      <c r="R1050">
        <v>8</v>
      </c>
      <c r="S1050">
        <v>8</v>
      </c>
      <c r="T1050">
        <v>8</v>
      </c>
      <c r="U1050">
        <v>7</v>
      </c>
      <c r="V1050">
        <v>7</v>
      </c>
      <c r="W1050">
        <v>6</v>
      </c>
      <c r="X1050">
        <v>7</v>
      </c>
      <c r="Y1050">
        <v>6</v>
      </c>
      <c r="Z1050">
        <v>8</v>
      </c>
      <c r="AA1050">
        <v>7</v>
      </c>
      <c r="AB1050">
        <v>7</v>
      </c>
      <c r="AC1050">
        <v>2</v>
      </c>
      <c r="AD1050">
        <f>IF(Table13[[#This Row],[payment]]=1,1,0)</f>
        <v>0</v>
      </c>
      <c r="AE1050">
        <f>IF(Table13[[#This Row],[payment]]=2,1,0)</f>
        <v>1</v>
      </c>
      <c r="AF1050">
        <f>IF(Table13[[#This Row],[payment]]=3,1,0)</f>
        <v>0</v>
      </c>
      <c r="AG1050">
        <v>1</v>
      </c>
      <c r="AH1050">
        <f>IF(Table13[[#This Row],[method_payment]]=1,1,0)</f>
        <v>1</v>
      </c>
      <c r="AI1050">
        <f>IF(Table13[[#This Row],[method_payment]]=2,1,0)</f>
        <v>0</v>
      </c>
      <c r="AJ1050">
        <f>IF(Table13[[#This Row],[method_payment]]=3,1,0)</f>
        <v>0</v>
      </c>
      <c r="AK1050">
        <f>IF(Table13[[#This Row],[method_payment]]=5,1,0)</f>
        <v>0</v>
      </c>
      <c r="AL1050">
        <f>IF(Table13[[#This Row],[method_payment]]=6,1,0)</f>
        <v>0</v>
      </c>
      <c r="AM1050" t="s">
        <v>16</v>
      </c>
      <c r="AN1050" t="s">
        <v>16</v>
      </c>
      <c r="AO1050">
        <v>1</v>
      </c>
      <c r="AP1050" s="2">
        <v>436.52</v>
      </c>
      <c r="AQ1050" s="3">
        <f>IF(AND(Table13[[#This Row],[Average_amount_spent_per_visit_last_3_months]]&gt;=1,Table13[[#This Row],[Average_amount_spent_per_visit_last_3_months]]&lt;=999),1,0)</f>
        <v>1</v>
      </c>
      <c r="AR1050" s="3">
        <f>IF(AND(Table13[[#This Row],[Average_amount_spent_per_visit_last_3_months]]&gt;=1000,Table13[[#This Row],[Average_amount_spent_per_visit_last_3_months]]&lt;=6700),1,0)</f>
        <v>0</v>
      </c>
      <c r="AS1050">
        <v>3</v>
      </c>
      <c r="AT1050">
        <v>39</v>
      </c>
      <c r="AU1050">
        <f>IF(AND(Table13[[#This Row],[Age]]&gt;=18,Table13[[#This Row],[Age]]&lt;=25),1,0)</f>
        <v>0</v>
      </c>
      <c r="AV1050">
        <f>IF(AND(Table13[[#This Row],[Age]]&gt;=26,Table13[[#This Row],[Age]]&lt;=35),1,0)</f>
        <v>0</v>
      </c>
      <c r="AW1050">
        <f>IF(AND(Table13[[#This Row],[Age]]&gt;=36,Table13[[#This Row],[Age]]&lt;=45),1,0)</f>
        <v>1</v>
      </c>
      <c r="AX1050">
        <f>IF(AND(Table13[[#This Row],[Age]]&gt;=46,Table13[[#This Row],[Age]]&lt;=55),1,0)</f>
        <v>0</v>
      </c>
      <c r="AY1050">
        <f>IF(AND(Table13[[#This Row],[Age]]&gt;=56,Table13[[#This Row],[Age]]&lt;=67),1,0)</f>
        <v>0</v>
      </c>
      <c r="AZ1050" t="s">
        <v>25</v>
      </c>
      <c r="BA1050">
        <f>IF(Table13[[#This Row],[Marital Status]]="Married",1,0)</f>
        <v>1</v>
      </c>
      <c r="BB1050">
        <f>IF(Table13[[#This Row],[Marital Status]]="Single",1,0)</f>
        <v>0</v>
      </c>
      <c r="BC1050" t="s">
        <v>27</v>
      </c>
      <c r="BD1050">
        <f>IF(Table13[[#This Row],[gender]]="Male",1,0)</f>
        <v>1</v>
      </c>
      <c r="BE1050">
        <f>IF(Table13[[#This Row],[gender]]="Female",1,0)</f>
        <v>0</v>
      </c>
      <c r="BF1050" t="s">
        <v>23</v>
      </c>
      <c r="BG1050">
        <f>IF(Table13[[#This Row],[Highest level of Education]]="Did not attend school",1,0)</f>
        <v>0</v>
      </c>
      <c r="BH1050">
        <f>IF(Table13[[#This Row],[Highest level of Education]]="K12 completed",1,0)</f>
        <v>0</v>
      </c>
      <c r="BI1050">
        <f>IF(Table13[[#This Row],[Highest level of Education]]="High School Completed",1,0)</f>
        <v>0</v>
      </c>
      <c r="BJ1050">
        <f>IF(Table13[[#This Row],[Highest level of Education]]="Technical Diploma/Partially completed College",1,0)</f>
        <v>1</v>
      </c>
      <c r="BK1050">
        <f>IF(Table13[[#This Row],[Highest level of Education]]="University/College Degree",1,0)</f>
        <v>0</v>
      </c>
      <c r="BL1050">
        <f>IF(Table13[[#This Row],[Highest level of Education]]="Post-graduate education",1,0)</f>
        <v>0</v>
      </c>
      <c r="BM1050">
        <v>1</v>
      </c>
      <c r="BN1050">
        <v>1</v>
      </c>
      <c r="BO1050">
        <v>4</v>
      </c>
      <c r="BP1050">
        <f>IF(Table13[[#This Row],[Monthly_Income 1_5500 2_8000 3_11000 4_15000 5_20000 6_27000 7_35000 8_5000 9_51000 98_0]]=1,1,0)</f>
        <v>0</v>
      </c>
      <c r="BQ1050">
        <f>IF(Table13[[#This Row],[Monthly_Income 1_5500 2_8000 3_11000 4_15000 5_20000 6_27000 7_35000 8_5000 9_51000 98_0]]=2,1,0)</f>
        <v>0</v>
      </c>
      <c r="BR1050">
        <f>IF(Table13[[#This Row],[Monthly_Income 1_5500 2_8000 3_11000 4_15000 5_20000 6_27000 7_35000 8_5000 9_51000 98_0]]=3,1,0)</f>
        <v>0</v>
      </c>
      <c r="BS1050">
        <f>IF(Table13[[#This Row],[Monthly_Income 1_5500 2_8000 3_11000 4_15000 5_20000 6_27000 7_35000 8_5000 9_51000 98_0]]=4,1,0)</f>
        <v>1</v>
      </c>
      <c r="BT1050">
        <f>IF(Table13[[#This Row],[Monthly_Income 1_5500 2_8000 3_11000 4_15000 5_20000 6_27000 7_35000 8_5000 9_51000 98_0]]=5,1,0)</f>
        <v>0</v>
      </c>
      <c r="BU1050">
        <f>IF(Table13[[#This Row],[Monthly_Income 1_5500 2_8000 3_11000 4_15000 5_20000 6_27000 7_35000 8_5000 9_51000 98_0]]=6,1,0)</f>
        <v>0</v>
      </c>
      <c r="BV1050">
        <f>IF(Table13[[#This Row],[Monthly_Income 1_5500 2_8000 3_11000 4_15000 5_20000 6_27000 7_35000 8_5000 9_51000 98_0]]=7,1,0)</f>
        <v>0</v>
      </c>
      <c r="BW1050">
        <f>IF(Table13[[#This Row],[Monthly_Income 1_5500 2_8000 3_11000 4_15000 5_20000 6_27000 7_35000 8_5000 9_51000 98_0]]=8,1,0)</f>
        <v>0</v>
      </c>
      <c r="BX1050">
        <f>IF(Table13[[#This Row],[Monthly_Income 1_5500 2_8000 3_11000 4_15000 5_20000 6_27000 7_35000 8_5000 9_51000 98_0]]=9,1,0)</f>
        <v>0</v>
      </c>
      <c r="BY1050">
        <f>IF(Table13[[#This Row],[Monthly_Income 1_5500 2_8000 3_11000 4_15000 5_20000 6_27000 7_35000 8_5000 9_51000 98_0]]=98,1,0)</f>
        <v>0</v>
      </c>
      <c r="BZ1050">
        <v>6</v>
      </c>
      <c r="CA1050">
        <f>IF(Table13[[#This Row],[Monthly_Household_Income]]=1,1,0)</f>
        <v>0</v>
      </c>
      <c r="CB1050">
        <f>IF(Table13[[#This Row],[Monthly_Household_Income]]=2,1,0)</f>
        <v>0</v>
      </c>
      <c r="CC1050">
        <f>IF(Table13[[#This Row],[Monthly_Household_Income]]=3,1,0)</f>
        <v>0</v>
      </c>
      <c r="CD1050">
        <f>IF(Table13[[#This Row],[Monthly_Household_Income]]=4,1,0)</f>
        <v>0</v>
      </c>
      <c r="CE1050">
        <f>IF(Table13[[#This Row],[Monthly_Household_Income]]=5,1,0)</f>
        <v>0</v>
      </c>
      <c r="CF1050">
        <f>IF(Table13[[#This Row],[Monthly_Household_Income]]=6,1,0)</f>
        <v>1</v>
      </c>
      <c r="CG1050">
        <f>IF(Table13[[#This Row],[Monthly_Household_Income]]=7,1,0)</f>
        <v>0</v>
      </c>
      <c r="CH1050">
        <f>IF(Table13[[#This Row],[Monthly_Household_Income]]=8,1,0)</f>
        <v>0</v>
      </c>
      <c r="CI1050">
        <f>IF(Table13[[#This Row],[Monthly_Household_Income]]=9,1,0)</f>
        <v>0</v>
      </c>
      <c r="CJ1050">
        <f>IF(Table13[[#This Row],[Monthly_Household_Income]]=98,1,0)</f>
        <v>0</v>
      </c>
    </row>
    <row r="1051" spans="1:88">
      <c r="A1051">
        <v>3860</v>
      </c>
      <c r="B1051" s="1">
        <v>43022</v>
      </c>
      <c r="C1051" t="s">
        <v>29</v>
      </c>
      <c r="D1051">
        <v>8</v>
      </c>
      <c r="E1051">
        <v>9</v>
      </c>
      <c r="F1051">
        <v>9</v>
      </c>
      <c r="G1051">
        <v>8</v>
      </c>
      <c r="H1051">
        <v>9</v>
      </c>
      <c r="I1051">
        <v>9</v>
      </c>
      <c r="J1051" t="s">
        <v>16</v>
      </c>
      <c r="K1051">
        <v>6</v>
      </c>
      <c r="L1051">
        <v>8</v>
      </c>
      <c r="M1051">
        <v>7</v>
      </c>
      <c r="N1051">
        <v>7</v>
      </c>
      <c r="O1051">
        <v>9</v>
      </c>
      <c r="P1051">
        <v>6</v>
      </c>
      <c r="Q1051">
        <v>9</v>
      </c>
      <c r="R1051">
        <v>8</v>
      </c>
      <c r="S1051">
        <v>7</v>
      </c>
      <c r="T1051">
        <v>8</v>
      </c>
      <c r="U1051">
        <v>7</v>
      </c>
      <c r="V1051">
        <v>7</v>
      </c>
      <c r="W1051">
        <v>9</v>
      </c>
      <c r="X1051">
        <v>8</v>
      </c>
      <c r="Y1051">
        <v>8</v>
      </c>
      <c r="Z1051">
        <v>9</v>
      </c>
      <c r="AA1051">
        <v>10</v>
      </c>
      <c r="AB1051">
        <v>9</v>
      </c>
      <c r="AC1051">
        <v>1</v>
      </c>
      <c r="AD1051">
        <f>IF(Table13[[#This Row],[payment]]=1,1,0)</f>
        <v>1</v>
      </c>
      <c r="AE1051">
        <f>IF(Table13[[#This Row],[payment]]=2,1,0)</f>
        <v>0</v>
      </c>
      <c r="AF1051">
        <f>IF(Table13[[#This Row],[payment]]=3,1,0)</f>
        <v>0</v>
      </c>
      <c r="AG1051">
        <v>1</v>
      </c>
      <c r="AH1051">
        <f>IF(Table13[[#This Row],[method_payment]]=1,1,0)</f>
        <v>1</v>
      </c>
      <c r="AI1051">
        <f>IF(Table13[[#This Row],[method_payment]]=2,1,0)</f>
        <v>0</v>
      </c>
      <c r="AJ1051">
        <f>IF(Table13[[#This Row],[method_payment]]=3,1,0)</f>
        <v>0</v>
      </c>
      <c r="AK1051">
        <f>IF(Table13[[#This Row],[method_payment]]=5,1,0)</f>
        <v>0</v>
      </c>
      <c r="AL1051">
        <f>IF(Table13[[#This Row],[method_payment]]=6,1,0)</f>
        <v>0</v>
      </c>
      <c r="AM1051" t="s">
        <v>16</v>
      </c>
      <c r="AN1051" t="s">
        <v>16</v>
      </c>
      <c r="AO1051">
        <v>3</v>
      </c>
      <c r="AP1051" s="2">
        <v>323.08999999999997</v>
      </c>
      <c r="AQ1051" s="3">
        <f>IF(AND(Table13[[#This Row],[Average_amount_spent_per_visit_last_3_months]]&gt;=1,Table13[[#This Row],[Average_amount_spent_per_visit_last_3_months]]&lt;=999),1,0)</f>
        <v>1</v>
      </c>
      <c r="AR1051" s="3">
        <f>IF(AND(Table13[[#This Row],[Average_amount_spent_per_visit_last_3_months]]&gt;=1000,Table13[[#This Row],[Average_amount_spent_per_visit_last_3_months]]&lt;=6700),1,0)</f>
        <v>0</v>
      </c>
      <c r="AS1051">
        <v>3</v>
      </c>
      <c r="AT1051">
        <v>40</v>
      </c>
      <c r="AU1051">
        <f>IF(AND(Table13[[#This Row],[Age]]&gt;=18,Table13[[#This Row],[Age]]&lt;=25),1,0)</f>
        <v>0</v>
      </c>
      <c r="AV1051">
        <f>IF(AND(Table13[[#This Row],[Age]]&gt;=26,Table13[[#This Row],[Age]]&lt;=35),1,0)</f>
        <v>0</v>
      </c>
      <c r="AW1051">
        <f>IF(AND(Table13[[#This Row],[Age]]&gt;=36,Table13[[#This Row],[Age]]&lt;=45),1,0)</f>
        <v>1</v>
      </c>
      <c r="AX1051">
        <f>IF(AND(Table13[[#This Row],[Age]]&gt;=46,Table13[[#This Row],[Age]]&lt;=55),1,0)</f>
        <v>0</v>
      </c>
      <c r="AY1051">
        <f>IF(AND(Table13[[#This Row],[Age]]&gt;=56,Table13[[#This Row],[Age]]&lt;=67),1,0)</f>
        <v>0</v>
      </c>
      <c r="AZ1051" t="s">
        <v>25</v>
      </c>
      <c r="BA1051">
        <f>IF(Table13[[#This Row],[Marital Status]]="Married",1,0)</f>
        <v>1</v>
      </c>
      <c r="BB1051">
        <f>IF(Table13[[#This Row],[Marital Status]]="Single",1,0)</f>
        <v>0</v>
      </c>
      <c r="BC1051" t="s">
        <v>27</v>
      </c>
      <c r="BD1051">
        <f>IF(Table13[[#This Row],[gender]]="Male",1,0)</f>
        <v>1</v>
      </c>
      <c r="BE1051">
        <f>IF(Table13[[#This Row],[gender]]="Female",1,0)</f>
        <v>0</v>
      </c>
      <c r="BF1051" t="s">
        <v>20</v>
      </c>
      <c r="BG1051">
        <f>IF(Table13[[#This Row],[Highest level of Education]]="Did not attend school",1,0)</f>
        <v>0</v>
      </c>
      <c r="BH1051">
        <f>IF(Table13[[#This Row],[Highest level of Education]]="K12 completed",1,0)</f>
        <v>0</v>
      </c>
      <c r="BI1051">
        <f>IF(Table13[[#This Row],[Highest level of Education]]="High School Completed",1,0)</f>
        <v>1</v>
      </c>
      <c r="BJ1051">
        <f>IF(Table13[[#This Row],[Highest level of Education]]="Technical Diploma/Partially completed College",1,0)</f>
        <v>0</v>
      </c>
      <c r="BK1051">
        <f>IF(Table13[[#This Row],[Highest level of Education]]="University/College Degree",1,0)</f>
        <v>0</v>
      </c>
      <c r="BL1051">
        <f>IF(Table13[[#This Row],[Highest level of Education]]="Post-graduate education",1,0)</f>
        <v>0</v>
      </c>
      <c r="BM1051">
        <v>2</v>
      </c>
      <c r="BN1051">
        <v>6</v>
      </c>
      <c r="BO1051" t="s">
        <v>1</v>
      </c>
      <c r="BP1051">
        <f>IF(Table13[[#This Row],[Monthly_Income 1_5500 2_8000 3_11000 4_15000 5_20000 6_27000 7_35000 8_5000 9_51000 98_0]]=1,1,0)</f>
        <v>0</v>
      </c>
      <c r="BQ1051">
        <f>IF(Table13[[#This Row],[Monthly_Income 1_5500 2_8000 3_11000 4_15000 5_20000 6_27000 7_35000 8_5000 9_51000 98_0]]=2,1,0)</f>
        <v>0</v>
      </c>
      <c r="BR1051">
        <f>IF(Table13[[#This Row],[Monthly_Income 1_5500 2_8000 3_11000 4_15000 5_20000 6_27000 7_35000 8_5000 9_51000 98_0]]=3,1,0)</f>
        <v>0</v>
      </c>
      <c r="BS1051">
        <f>IF(Table13[[#This Row],[Monthly_Income 1_5500 2_8000 3_11000 4_15000 5_20000 6_27000 7_35000 8_5000 9_51000 98_0]]=4,1,0)</f>
        <v>0</v>
      </c>
      <c r="BT1051">
        <f>IF(Table13[[#This Row],[Monthly_Income 1_5500 2_8000 3_11000 4_15000 5_20000 6_27000 7_35000 8_5000 9_51000 98_0]]=5,1,0)</f>
        <v>0</v>
      </c>
      <c r="BU1051">
        <f>IF(Table13[[#This Row],[Monthly_Income 1_5500 2_8000 3_11000 4_15000 5_20000 6_27000 7_35000 8_5000 9_51000 98_0]]=6,1,0)</f>
        <v>0</v>
      </c>
      <c r="BV1051">
        <f>IF(Table13[[#This Row],[Monthly_Income 1_5500 2_8000 3_11000 4_15000 5_20000 6_27000 7_35000 8_5000 9_51000 98_0]]=7,1,0)</f>
        <v>0</v>
      </c>
      <c r="BW1051">
        <f>IF(Table13[[#This Row],[Monthly_Income 1_5500 2_8000 3_11000 4_15000 5_20000 6_27000 7_35000 8_5000 9_51000 98_0]]=8,1,0)</f>
        <v>0</v>
      </c>
      <c r="BX1051">
        <f>IF(Table13[[#This Row],[Monthly_Income 1_5500 2_8000 3_11000 4_15000 5_20000 6_27000 7_35000 8_5000 9_51000 98_0]]=9,1,0)</f>
        <v>0</v>
      </c>
      <c r="BY1051">
        <f>IF(Table13[[#This Row],[Monthly_Income 1_5500 2_8000 3_11000 4_15000 5_20000 6_27000 7_35000 8_5000 9_51000 98_0]]=98,1,0)</f>
        <v>0</v>
      </c>
      <c r="BZ1051">
        <v>97</v>
      </c>
      <c r="CA1051">
        <f>IF(Table13[[#This Row],[Monthly_Household_Income]]=1,1,0)</f>
        <v>0</v>
      </c>
      <c r="CB1051">
        <f>IF(Table13[[#This Row],[Monthly_Household_Income]]=2,1,0)</f>
        <v>0</v>
      </c>
      <c r="CC1051">
        <f>IF(Table13[[#This Row],[Monthly_Household_Income]]=3,1,0)</f>
        <v>0</v>
      </c>
      <c r="CD1051">
        <f>IF(Table13[[#This Row],[Monthly_Household_Income]]=4,1,0)</f>
        <v>0</v>
      </c>
      <c r="CE1051">
        <f>IF(Table13[[#This Row],[Monthly_Household_Income]]=5,1,0)</f>
        <v>0</v>
      </c>
      <c r="CF1051">
        <f>IF(Table13[[#This Row],[Monthly_Household_Income]]=6,1,0)</f>
        <v>0</v>
      </c>
      <c r="CG1051">
        <f>IF(Table13[[#This Row],[Monthly_Household_Income]]=7,1,0)</f>
        <v>0</v>
      </c>
      <c r="CH1051">
        <f>IF(Table13[[#This Row],[Monthly_Household_Income]]=8,1,0)</f>
        <v>0</v>
      </c>
      <c r="CI1051">
        <f>IF(Table13[[#This Row],[Monthly_Household_Income]]=9,1,0)</f>
        <v>0</v>
      </c>
      <c r="CJ1051">
        <f>IF(Table13[[#This Row],[Monthly_Household_Income]]=98,1,0)</f>
        <v>0</v>
      </c>
    </row>
    <row r="1052" spans="1:88">
      <c r="A1052">
        <v>3867</v>
      </c>
      <c r="B1052" s="1">
        <v>43018</v>
      </c>
      <c r="C1052" t="s">
        <v>30</v>
      </c>
      <c r="D1052">
        <v>7</v>
      </c>
      <c r="E1052">
        <v>8</v>
      </c>
      <c r="F1052">
        <v>6</v>
      </c>
      <c r="G1052">
        <v>7</v>
      </c>
      <c r="H1052">
        <v>7</v>
      </c>
      <c r="I1052">
        <v>7</v>
      </c>
      <c r="J1052" t="s">
        <v>15</v>
      </c>
      <c r="K1052">
        <v>8</v>
      </c>
      <c r="L1052">
        <v>6</v>
      </c>
      <c r="M1052">
        <v>9</v>
      </c>
      <c r="N1052">
        <v>9</v>
      </c>
      <c r="O1052">
        <v>9</v>
      </c>
      <c r="P1052">
        <v>10</v>
      </c>
      <c r="Q1052">
        <v>8</v>
      </c>
      <c r="R1052">
        <v>8</v>
      </c>
      <c r="S1052">
        <v>7</v>
      </c>
      <c r="T1052">
        <v>7</v>
      </c>
      <c r="U1052">
        <v>8</v>
      </c>
      <c r="V1052">
        <v>6</v>
      </c>
      <c r="W1052">
        <v>6</v>
      </c>
      <c r="X1052">
        <v>6</v>
      </c>
      <c r="Y1052">
        <v>6</v>
      </c>
      <c r="Z1052">
        <v>7</v>
      </c>
      <c r="AA1052">
        <v>7</v>
      </c>
      <c r="AB1052">
        <v>7</v>
      </c>
      <c r="AC1052">
        <v>2</v>
      </c>
      <c r="AD1052">
        <f>IF(Table13[[#This Row],[payment]]=1,1,0)</f>
        <v>0</v>
      </c>
      <c r="AE1052">
        <f>IF(Table13[[#This Row],[payment]]=2,1,0)</f>
        <v>1</v>
      </c>
      <c r="AF1052">
        <f>IF(Table13[[#This Row],[payment]]=3,1,0)</f>
        <v>0</v>
      </c>
      <c r="AG1052">
        <v>2</v>
      </c>
      <c r="AH1052">
        <f>IF(Table13[[#This Row],[method_payment]]=1,1,0)</f>
        <v>0</v>
      </c>
      <c r="AI1052">
        <f>IF(Table13[[#This Row],[method_payment]]=2,1,0)</f>
        <v>1</v>
      </c>
      <c r="AJ1052">
        <f>IF(Table13[[#This Row],[method_payment]]=3,1,0)</f>
        <v>0</v>
      </c>
      <c r="AK1052">
        <f>IF(Table13[[#This Row],[method_payment]]=5,1,0)</f>
        <v>0</v>
      </c>
      <c r="AL1052">
        <f>IF(Table13[[#This Row],[method_payment]]=6,1,0)</f>
        <v>0</v>
      </c>
      <c r="AM1052" t="s">
        <v>16</v>
      </c>
      <c r="AN1052" t="s">
        <v>15</v>
      </c>
      <c r="AO1052">
        <v>1</v>
      </c>
      <c r="AP1052" s="2">
        <v>1034.82</v>
      </c>
      <c r="AQ1052" s="3">
        <f>IF(AND(Table13[[#This Row],[Average_amount_spent_per_visit_last_3_months]]&gt;=1,Table13[[#This Row],[Average_amount_spent_per_visit_last_3_months]]&lt;=999),1,0)</f>
        <v>0</v>
      </c>
      <c r="AR1052" s="3">
        <f>IF(AND(Table13[[#This Row],[Average_amount_spent_per_visit_last_3_months]]&gt;=1000,Table13[[#This Row],[Average_amount_spent_per_visit_last_3_months]]&lt;=6700),1,0)</f>
        <v>1</v>
      </c>
      <c r="AS1052">
        <v>3</v>
      </c>
      <c r="AT1052">
        <v>35</v>
      </c>
      <c r="AU1052">
        <f>IF(AND(Table13[[#This Row],[Age]]&gt;=18,Table13[[#This Row],[Age]]&lt;=25),1,0)</f>
        <v>0</v>
      </c>
      <c r="AV1052">
        <f>IF(AND(Table13[[#This Row],[Age]]&gt;=26,Table13[[#This Row],[Age]]&lt;=35),1,0)</f>
        <v>1</v>
      </c>
      <c r="AW1052">
        <f>IF(AND(Table13[[#This Row],[Age]]&gt;=36,Table13[[#This Row],[Age]]&lt;=45),1,0)</f>
        <v>0</v>
      </c>
      <c r="AX1052">
        <f>IF(AND(Table13[[#This Row],[Age]]&gt;=46,Table13[[#This Row],[Age]]&lt;=55),1,0)</f>
        <v>0</v>
      </c>
      <c r="AY1052">
        <f>IF(AND(Table13[[#This Row],[Age]]&gt;=56,Table13[[#This Row],[Age]]&lt;=67),1,0)</f>
        <v>0</v>
      </c>
      <c r="AZ1052" t="s">
        <v>25</v>
      </c>
      <c r="BA1052">
        <f>IF(Table13[[#This Row],[Marital Status]]="Married",1,0)</f>
        <v>1</v>
      </c>
      <c r="BB1052">
        <f>IF(Table13[[#This Row],[Marital Status]]="Single",1,0)</f>
        <v>0</v>
      </c>
      <c r="BC1052" t="s">
        <v>28</v>
      </c>
      <c r="BD1052">
        <f>IF(Table13[[#This Row],[gender]]="Male",1,0)</f>
        <v>0</v>
      </c>
      <c r="BE1052">
        <f>IF(Table13[[#This Row],[gender]]="Female",1,0)</f>
        <v>1</v>
      </c>
      <c r="BF1052" t="s">
        <v>19</v>
      </c>
      <c r="BG1052">
        <f>IF(Table13[[#This Row],[Highest level of Education]]="Did not attend school",1,0)</f>
        <v>0</v>
      </c>
      <c r="BH1052">
        <f>IF(Table13[[#This Row],[Highest level of Education]]="K12 completed",1,0)</f>
        <v>0</v>
      </c>
      <c r="BI1052">
        <f>IF(Table13[[#This Row],[Highest level of Education]]="High School Completed",1,0)</f>
        <v>0</v>
      </c>
      <c r="BJ1052">
        <f>IF(Table13[[#This Row],[Highest level of Education]]="Technical Diploma/Partially completed College",1,0)</f>
        <v>0</v>
      </c>
      <c r="BK1052">
        <f>IF(Table13[[#This Row],[Highest level of Education]]="University/College Degree",1,0)</f>
        <v>1</v>
      </c>
      <c r="BL1052">
        <f>IF(Table13[[#This Row],[Highest level of Education]]="Post-graduate education",1,0)</f>
        <v>0</v>
      </c>
      <c r="BM1052">
        <v>3</v>
      </c>
      <c r="BN1052">
        <v>3</v>
      </c>
      <c r="BO1052" t="s">
        <v>1</v>
      </c>
      <c r="BP1052">
        <f>IF(Table13[[#This Row],[Monthly_Income 1_5500 2_8000 3_11000 4_15000 5_20000 6_27000 7_35000 8_5000 9_51000 98_0]]=1,1,0)</f>
        <v>0</v>
      </c>
      <c r="BQ1052">
        <f>IF(Table13[[#This Row],[Monthly_Income 1_5500 2_8000 3_11000 4_15000 5_20000 6_27000 7_35000 8_5000 9_51000 98_0]]=2,1,0)</f>
        <v>0</v>
      </c>
      <c r="BR1052">
        <f>IF(Table13[[#This Row],[Monthly_Income 1_5500 2_8000 3_11000 4_15000 5_20000 6_27000 7_35000 8_5000 9_51000 98_0]]=3,1,0)</f>
        <v>0</v>
      </c>
      <c r="BS1052">
        <f>IF(Table13[[#This Row],[Monthly_Income 1_5500 2_8000 3_11000 4_15000 5_20000 6_27000 7_35000 8_5000 9_51000 98_0]]=4,1,0)</f>
        <v>0</v>
      </c>
      <c r="BT1052">
        <f>IF(Table13[[#This Row],[Monthly_Income 1_5500 2_8000 3_11000 4_15000 5_20000 6_27000 7_35000 8_5000 9_51000 98_0]]=5,1,0)</f>
        <v>0</v>
      </c>
      <c r="BU1052">
        <f>IF(Table13[[#This Row],[Monthly_Income 1_5500 2_8000 3_11000 4_15000 5_20000 6_27000 7_35000 8_5000 9_51000 98_0]]=6,1,0)</f>
        <v>0</v>
      </c>
      <c r="BV1052">
        <f>IF(Table13[[#This Row],[Monthly_Income 1_5500 2_8000 3_11000 4_15000 5_20000 6_27000 7_35000 8_5000 9_51000 98_0]]=7,1,0)</f>
        <v>0</v>
      </c>
      <c r="BW1052">
        <f>IF(Table13[[#This Row],[Monthly_Income 1_5500 2_8000 3_11000 4_15000 5_20000 6_27000 7_35000 8_5000 9_51000 98_0]]=8,1,0)</f>
        <v>0</v>
      </c>
      <c r="BX1052">
        <f>IF(Table13[[#This Row],[Monthly_Income 1_5500 2_8000 3_11000 4_15000 5_20000 6_27000 7_35000 8_5000 9_51000 98_0]]=9,1,0)</f>
        <v>0</v>
      </c>
      <c r="BY1052">
        <f>IF(Table13[[#This Row],[Monthly_Income 1_5500 2_8000 3_11000 4_15000 5_20000 6_27000 7_35000 8_5000 9_51000 98_0]]=98,1,0)</f>
        <v>0</v>
      </c>
      <c r="BZ1052">
        <v>6</v>
      </c>
      <c r="CA1052">
        <f>IF(Table13[[#This Row],[Monthly_Household_Income]]=1,1,0)</f>
        <v>0</v>
      </c>
      <c r="CB1052">
        <f>IF(Table13[[#This Row],[Monthly_Household_Income]]=2,1,0)</f>
        <v>0</v>
      </c>
      <c r="CC1052">
        <f>IF(Table13[[#This Row],[Monthly_Household_Income]]=3,1,0)</f>
        <v>0</v>
      </c>
      <c r="CD1052">
        <f>IF(Table13[[#This Row],[Monthly_Household_Income]]=4,1,0)</f>
        <v>0</v>
      </c>
      <c r="CE1052">
        <f>IF(Table13[[#This Row],[Monthly_Household_Income]]=5,1,0)</f>
        <v>0</v>
      </c>
      <c r="CF1052">
        <f>IF(Table13[[#This Row],[Monthly_Household_Income]]=6,1,0)</f>
        <v>1</v>
      </c>
      <c r="CG1052">
        <f>IF(Table13[[#This Row],[Monthly_Household_Income]]=7,1,0)</f>
        <v>0</v>
      </c>
      <c r="CH1052">
        <f>IF(Table13[[#This Row],[Monthly_Household_Income]]=8,1,0)</f>
        <v>0</v>
      </c>
      <c r="CI1052">
        <f>IF(Table13[[#This Row],[Monthly_Household_Income]]=9,1,0)</f>
        <v>0</v>
      </c>
      <c r="CJ1052">
        <f>IF(Table13[[#This Row],[Monthly_Household_Income]]=98,1,0)</f>
        <v>0</v>
      </c>
    </row>
    <row r="1053" spans="1:88">
      <c r="A1053">
        <v>3869</v>
      </c>
      <c r="B1053" s="1">
        <v>43022</v>
      </c>
      <c r="C1053" t="s">
        <v>32</v>
      </c>
      <c r="D1053">
        <v>7</v>
      </c>
      <c r="E1053">
        <v>7</v>
      </c>
      <c r="F1053">
        <v>7</v>
      </c>
      <c r="G1053">
        <v>8</v>
      </c>
      <c r="H1053">
        <v>9</v>
      </c>
      <c r="I1053">
        <v>9</v>
      </c>
      <c r="J1053" t="s">
        <v>16</v>
      </c>
      <c r="K1053">
        <v>6</v>
      </c>
      <c r="L1053">
        <v>8</v>
      </c>
      <c r="M1053">
        <v>6</v>
      </c>
      <c r="N1053">
        <v>7</v>
      </c>
      <c r="O1053">
        <v>8</v>
      </c>
      <c r="P1053">
        <v>7</v>
      </c>
      <c r="Q1053">
        <v>10</v>
      </c>
      <c r="R1053">
        <v>9</v>
      </c>
      <c r="S1053">
        <v>7</v>
      </c>
      <c r="T1053">
        <v>8</v>
      </c>
      <c r="U1053">
        <v>9</v>
      </c>
      <c r="V1053">
        <v>8</v>
      </c>
      <c r="W1053">
        <v>8</v>
      </c>
      <c r="X1053">
        <v>7</v>
      </c>
      <c r="Y1053">
        <v>8</v>
      </c>
      <c r="Z1053">
        <v>9</v>
      </c>
      <c r="AA1053">
        <v>7</v>
      </c>
      <c r="AB1053">
        <v>8</v>
      </c>
      <c r="AC1053">
        <v>1</v>
      </c>
      <c r="AD1053">
        <f>IF(Table13[[#This Row],[payment]]=1,1,0)</f>
        <v>1</v>
      </c>
      <c r="AE1053">
        <f>IF(Table13[[#This Row],[payment]]=2,1,0)</f>
        <v>0</v>
      </c>
      <c r="AF1053">
        <f>IF(Table13[[#This Row],[payment]]=3,1,0)</f>
        <v>0</v>
      </c>
      <c r="AG1053">
        <v>1</v>
      </c>
      <c r="AH1053">
        <f>IF(Table13[[#This Row],[method_payment]]=1,1,0)</f>
        <v>1</v>
      </c>
      <c r="AI1053">
        <f>IF(Table13[[#This Row],[method_payment]]=2,1,0)</f>
        <v>0</v>
      </c>
      <c r="AJ1053">
        <f>IF(Table13[[#This Row],[method_payment]]=3,1,0)</f>
        <v>0</v>
      </c>
      <c r="AK1053">
        <f>IF(Table13[[#This Row],[method_payment]]=5,1,0)</f>
        <v>0</v>
      </c>
      <c r="AL1053">
        <f>IF(Table13[[#This Row],[method_payment]]=6,1,0)</f>
        <v>0</v>
      </c>
      <c r="AM1053" t="s">
        <v>16</v>
      </c>
      <c r="AN1053" t="s">
        <v>16</v>
      </c>
      <c r="AO1053">
        <v>1</v>
      </c>
      <c r="AP1053" s="2">
        <v>142.59</v>
      </c>
      <c r="AQ1053" s="3">
        <f>IF(AND(Table13[[#This Row],[Average_amount_spent_per_visit_last_3_months]]&gt;=1,Table13[[#This Row],[Average_amount_spent_per_visit_last_3_months]]&lt;=999),1,0)</f>
        <v>1</v>
      </c>
      <c r="AR1053" s="3">
        <f>IF(AND(Table13[[#This Row],[Average_amount_spent_per_visit_last_3_months]]&gt;=1000,Table13[[#This Row],[Average_amount_spent_per_visit_last_3_months]]&lt;=6700),1,0)</f>
        <v>0</v>
      </c>
      <c r="AS1053">
        <v>1</v>
      </c>
      <c r="AT1053">
        <v>40</v>
      </c>
      <c r="AU1053">
        <f>IF(AND(Table13[[#This Row],[Age]]&gt;=18,Table13[[#This Row],[Age]]&lt;=25),1,0)</f>
        <v>0</v>
      </c>
      <c r="AV1053">
        <f>IF(AND(Table13[[#This Row],[Age]]&gt;=26,Table13[[#This Row],[Age]]&lt;=35),1,0)</f>
        <v>0</v>
      </c>
      <c r="AW1053">
        <f>IF(AND(Table13[[#This Row],[Age]]&gt;=36,Table13[[#This Row],[Age]]&lt;=45),1,0)</f>
        <v>1</v>
      </c>
      <c r="AX1053">
        <f>IF(AND(Table13[[#This Row],[Age]]&gt;=46,Table13[[#This Row],[Age]]&lt;=55),1,0)</f>
        <v>0</v>
      </c>
      <c r="AY1053">
        <f>IF(AND(Table13[[#This Row],[Age]]&gt;=56,Table13[[#This Row],[Age]]&lt;=67),1,0)</f>
        <v>0</v>
      </c>
      <c r="AZ1053" t="s">
        <v>25</v>
      </c>
      <c r="BA1053">
        <f>IF(Table13[[#This Row],[Marital Status]]="Married",1,0)</f>
        <v>1</v>
      </c>
      <c r="BB1053">
        <f>IF(Table13[[#This Row],[Marital Status]]="Single",1,0)</f>
        <v>0</v>
      </c>
      <c r="BC1053" t="s">
        <v>27</v>
      </c>
      <c r="BD1053">
        <f>IF(Table13[[#This Row],[gender]]="Male",1,0)</f>
        <v>1</v>
      </c>
      <c r="BE1053">
        <f>IF(Table13[[#This Row],[gender]]="Female",1,0)</f>
        <v>0</v>
      </c>
      <c r="BF1053" t="s">
        <v>20</v>
      </c>
      <c r="BG1053">
        <f>IF(Table13[[#This Row],[Highest level of Education]]="Did not attend school",1,0)</f>
        <v>0</v>
      </c>
      <c r="BH1053">
        <f>IF(Table13[[#This Row],[Highest level of Education]]="K12 completed",1,0)</f>
        <v>0</v>
      </c>
      <c r="BI1053">
        <f>IF(Table13[[#This Row],[Highest level of Education]]="High School Completed",1,0)</f>
        <v>1</v>
      </c>
      <c r="BJ1053">
        <f>IF(Table13[[#This Row],[Highest level of Education]]="Technical Diploma/Partially completed College",1,0)</f>
        <v>0</v>
      </c>
      <c r="BK1053">
        <f>IF(Table13[[#This Row],[Highest level of Education]]="University/College Degree",1,0)</f>
        <v>0</v>
      </c>
      <c r="BL1053">
        <f>IF(Table13[[#This Row],[Highest level of Education]]="Post-graduate education",1,0)</f>
        <v>0</v>
      </c>
      <c r="BM1053">
        <v>3</v>
      </c>
      <c r="BN1053">
        <v>1</v>
      </c>
      <c r="BO1053">
        <v>4</v>
      </c>
      <c r="BP1053">
        <f>IF(Table13[[#This Row],[Monthly_Income 1_5500 2_8000 3_11000 4_15000 5_20000 6_27000 7_35000 8_5000 9_51000 98_0]]=1,1,0)</f>
        <v>0</v>
      </c>
      <c r="BQ1053">
        <f>IF(Table13[[#This Row],[Monthly_Income 1_5500 2_8000 3_11000 4_15000 5_20000 6_27000 7_35000 8_5000 9_51000 98_0]]=2,1,0)</f>
        <v>0</v>
      </c>
      <c r="BR1053">
        <f>IF(Table13[[#This Row],[Monthly_Income 1_5500 2_8000 3_11000 4_15000 5_20000 6_27000 7_35000 8_5000 9_51000 98_0]]=3,1,0)</f>
        <v>0</v>
      </c>
      <c r="BS1053">
        <f>IF(Table13[[#This Row],[Monthly_Income 1_5500 2_8000 3_11000 4_15000 5_20000 6_27000 7_35000 8_5000 9_51000 98_0]]=4,1,0)</f>
        <v>1</v>
      </c>
      <c r="BT1053">
        <f>IF(Table13[[#This Row],[Monthly_Income 1_5500 2_8000 3_11000 4_15000 5_20000 6_27000 7_35000 8_5000 9_51000 98_0]]=5,1,0)</f>
        <v>0</v>
      </c>
      <c r="BU1053">
        <f>IF(Table13[[#This Row],[Monthly_Income 1_5500 2_8000 3_11000 4_15000 5_20000 6_27000 7_35000 8_5000 9_51000 98_0]]=6,1,0)</f>
        <v>0</v>
      </c>
      <c r="BV1053">
        <f>IF(Table13[[#This Row],[Monthly_Income 1_5500 2_8000 3_11000 4_15000 5_20000 6_27000 7_35000 8_5000 9_51000 98_0]]=7,1,0)</f>
        <v>0</v>
      </c>
      <c r="BW1053">
        <f>IF(Table13[[#This Row],[Monthly_Income 1_5500 2_8000 3_11000 4_15000 5_20000 6_27000 7_35000 8_5000 9_51000 98_0]]=8,1,0)</f>
        <v>0</v>
      </c>
      <c r="BX1053">
        <f>IF(Table13[[#This Row],[Monthly_Income 1_5500 2_8000 3_11000 4_15000 5_20000 6_27000 7_35000 8_5000 9_51000 98_0]]=9,1,0)</f>
        <v>0</v>
      </c>
      <c r="BY1053">
        <f>IF(Table13[[#This Row],[Monthly_Income 1_5500 2_8000 3_11000 4_15000 5_20000 6_27000 7_35000 8_5000 9_51000 98_0]]=98,1,0)</f>
        <v>0</v>
      </c>
      <c r="BZ1053">
        <v>7</v>
      </c>
      <c r="CA1053">
        <f>IF(Table13[[#This Row],[Monthly_Household_Income]]=1,1,0)</f>
        <v>0</v>
      </c>
      <c r="CB1053">
        <f>IF(Table13[[#This Row],[Monthly_Household_Income]]=2,1,0)</f>
        <v>0</v>
      </c>
      <c r="CC1053">
        <f>IF(Table13[[#This Row],[Monthly_Household_Income]]=3,1,0)</f>
        <v>0</v>
      </c>
      <c r="CD1053">
        <f>IF(Table13[[#This Row],[Monthly_Household_Income]]=4,1,0)</f>
        <v>0</v>
      </c>
      <c r="CE1053">
        <f>IF(Table13[[#This Row],[Monthly_Household_Income]]=5,1,0)</f>
        <v>0</v>
      </c>
      <c r="CF1053">
        <f>IF(Table13[[#This Row],[Monthly_Household_Income]]=6,1,0)</f>
        <v>0</v>
      </c>
      <c r="CG1053">
        <f>IF(Table13[[#This Row],[Monthly_Household_Income]]=7,1,0)</f>
        <v>1</v>
      </c>
      <c r="CH1053">
        <f>IF(Table13[[#This Row],[Monthly_Household_Income]]=8,1,0)</f>
        <v>0</v>
      </c>
      <c r="CI1053">
        <f>IF(Table13[[#This Row],[Monthly_Household_Income]]=9,1,0)</f>
        <v>0</v>
      </c>
      <c r="CJ1053">
        <f>IF(Table13[[#This Row],[Monthly_Household_Income]]=98,1,0)</f>
        <v>0</v>
      </c>
    </row>
    <row r="1054" spans="1:88">
      <c r="A1054">
        <v>3872</v>
      </c>
      <c r="B1054" s="1">
        <v>43069</v>
      </c>
      <c r="C1054" t="s">
        <v>31</v>
      </c>
      <c r="D1054">
        <v>8</v>
      </c>
      <c r="E1054">
        <v>8</v>
      </c>
      <c r="F1054">
        <v>6</v>
      </c>
      <c r="G1054">
        <v>7</v>
      </c>
      <c r="H1054">
        <v>7</v>
      </c>
      <c r="I1054">
        <v>8</v>
      </c>
      <c r="J1054" t="s">
        <v>15</v>
      </c>
      <c r="K1054">
        <v>7</v>
      </c>
      <c r="L1054">
        <v>7</v>
      </c>
      <c r="M1054">
        <v>6</v>
      </c>
      <c r="N1054">
        <v>8</v>
      </c>
      <c r="O1054">
        <v>8</v>
      </c>
      <c r="P1054">
        <v>7</v>
      </c>
      <c r="Q1054">
        <v>8</v>
      </c>
      <c r="R1054">
        <v>6</v>
      </c>
      <c r="S1054">
        <v>8</v>
      </c>
      <c r="T1054">
        <v>7</v>
      </c>
      <c r="U1054">
        <v>7</v>
      </c>
      <c r="V1054">
        <v>8</v>
      </c>
      <c r="W1054">
        <v>6</v>
      </c>
      <c r="X1054">
        <v>8</v>
      </c>
      <c r="Y1054">
        <v>8</v>
      </c>
      <c r="Z1054">
        <v>7</v>
      </c>
      <c r="AA1054">
        <v>7</v>
      </c>
      <c r="AB1054">
        <v>8</v>
      </c>
      <c r="AC1054">
        <v>1</v>
      </c>
      <c r="AD1054">
        <f>IF(Table13[[#This Row],[payment]]=1,1,0)</f>
        <v>1</v>
      </c>
      <c r="AE1054">
        <f>IF(Table13[[#This Row],[payment]]=2,1,0)</f>
        <v>0</v>
      </c>
      <c r="AF1054">
        <f>IF(Table13[[#This Row],[payment]]=3,1,0)</f>
        <v>0</v>
      </c>
      <c r="AG1054">
        <v>5</v>
      </c>
      <c r="AH1054">
        <f>IF(Table13[[#This Row],[method_payment]]=1,1,0)</f>
        <v>0</v>
      </c>
      <c r="AI1054">
        <f>IF(Table13[[#This Row],[method_payment]]=2,1,0)</f>
        <v>0</v>
      </c>
      <c r="AJ1054">
        <f>IF(Table13[[#This Row],[method_payment]]=3,1,0)</f>
        <v>0</v>
      </c>
      <c r="AK1054">
        <f>IF(Table13[[#This Row],[method_payment]]=5,1,0)</f>
        <v>1</v>
      </c>
      <c r="AL1054">
        <f>IF(Table13[[#This Row],[method_payment]]=6,1,0)</f>
        <v>0</v>
      </c>
      <c r="AM1054" t="s">
        <v>16</v>
      </c>
      <c r="AN1054" t="s">
        <v>16</v>
      </c>
      <c r="AO1054">
        <v>1</v>
      </c>
      <c r="AP1054" s="2">
        <v>490.96</v>
      </c>
      <c r="AQ1054" s="3">
        <f>IF(AND(Table13[[#This Row],[Average_amount_spent_per_visit_last_3_months]]&gt;=1,Table13[[#This Row],[Average_amount_spent_per_visit_last_3_months]]&lt;=999),1,0)</f>
        <v>1</v>
      </c>
      <c r="AR1054" s="3">
        <f>IF(AND(Table13[[#This Row],[Average_amount_spent_per_visit_last_3_months]]&gt;=1000,Table13[[#This Row],[Average_amount_spent_per_visit_last_3_months]]&lt;=6700),1,0)</f>
        <v>0</v>
      </c>
      <c r="AS1054">
        <v>2</v>
      </c>
      <c r="AT1054">
        <v>31</v>
      </c>
      <c r="AU1054">
        <f>IF(AND(Table13[[#This Row],[Age]]&gt;=18,Table13[[#This Row],[Age]]&lt;=25),1,0)</f>
        <v>0</v>
      </c>
      <c r="AV1054">
        <f>IF(AND(Table13[[#This Row],[Age]]&gt;=26,Table13[[#This Row],[Age]]&lt;=35),1,0)</f>
        <v>1</v>
      </c>
      <c r="AW1054">
        <f>IF(AND(Table13[[#This Row],[Age]]&gt;=36,Table13[[#This Row],[Age]]&lt;=45),1,0)</f>
        <v>0</v>
      </c>
      <c r="AX1054">
        <f>IF(AND(Table13[[#This Row],[Age]]&gt;=46,Table13[[#This Row],[Age]]&lt;=55),1,0)</f>
        <v>0</v>
      </c>
      <c r="AY1054">
        <f>IF(AND(Table13[[#This Row],[Age]]&gt;=56,Table13[[#This Row],[Age]]&lt;=67),1,0)</f>
        <v>0</v>
      </c>
      <c r="AZ1054" t="s">
        <v>25</v>
      </c>
      <c r="BA1054">
        <f>IF(Table13[[#This Row],[Marital Status]]="Married",1,0)</f>
        <v>1</v>
      </c>
      <c r="BB1054">
        <f>IF(Table13[[#This Row],[Marital Status]]="Single",1,0)</f>
        <v>0</v>
      </c>
      <c r="BC1054" t="s">
        <v>27</v>
      </c>
      <c r="BD1054">
        <f>IF(Table13[[#This Row],[gender]]="Male",1,0)</f>
        <v>1</v>
      </c>
      <c r="BE1054">
        <f>IF(Table13[[#This Row],[gender]]="Female",1,0)</f>
        <v>0</v>
      </c>
      <c r="BF1054" t="s">
        <v>23</v>
      </c>
      <c r="BG1054">
        <f>IF(Table13[[#This Row],[Highest level of Education]]="Did not attend school",1,0)</f>
        <v>0</v>
      </c>
      <c r="BH1054">
        <f>IF(Table13[[#This Row],[Highest level of Education]]="K12 completed",1,0)</f>
        <v>0</v>
      </c>
      <c r="BI1054">
        <f>IF(Table13[[#This Row],[Highest level of Education]]="High School Completed",1,0)</f>
        <v>0</v>
      </c>
      <c r="BJ1054">
        <f>IF(Table13[[#This Row],[Highest level of Education]]="Technical Diploma/Partially completed College",1,0)</f>
        <v>1</v>
      </c>
      <c r="BK1054">
        <f>IF(Table13[[#This Row],[Highest level of Education]]="University/College Degree",1,0)</f>
        <v>0</v>
      </c>
      <c r="BL1054">
        <f>IF(Table13[[#This Row],[Highest level of Education]]="Post-graduate education",1,0)</f>
        <v>0</v>
      </c>
      <c r="BM1054">
        <v>1</v>
      </c>
      <c r="BN1054">
        <v>1</v>
      </c>
      <c r="BO1054">
        <v>5</v>
      </c>
      <c r="BP1054">
        <f>IF(Table13[[#This Row],[Monthly_Income 1_5500 2_8000 3_11000 4_15000 5_20000 6_27000 7_35000 8_5000 9_51000 98_0]]=1,1,0)</f>
        <v>0</v>
      </c>
      <c r="BQ1054">
        <f>IF(Table13[[#This Row],[Monthly_Income 1_5500 2_8000 3_11000 4_15000 5_20000 6_27000 7_35000 8_5000 9_51000 98_0]]=2,1,0)</f>
        <v>0</v>
      </c>
      <c r="BR1054">
        <f>IF(Table13[[#This Row],[Monthly_Income 1_5500 2_8000 3_11000 4_15000 5_20000 6_27000 7_35000 8_5000 9_51000 98_0]]=3,1,0)</f>
        <v>0</v>
      </c>
      <c r="BS1054">
        <f>IF(Table13[[#This Row],[Monthly_Income 1_5500 2_8000 3_11000 4_15000 5_20000 6_27000 7_35000 8_5000 9_51000 98_0]]=4,1,0)</f>
        <v>0</v>
      </c>
      <c r="BT1054">
        <f>IF(Table13[[#This Row],[Monthly_Income 1_5500 2_8000 3_11000 4_15000 5_20000 6_27000 7_35000 8_5000 9_51000 98_0]]=5,1,0)</f>
        <v>1</v>
      </c>
      <c r="BU1054">
        <f>IF(Table13[[#This Row],[Monthly_Income 1_5500 2_8000 3_11000 4_15000 5_20000 6_27000 7_35000 8_5000 9_51000 98_0]]=6,1,0)</f>
        <v>0</v>
      </c>
      <c r="BV1054">
        <f>IF(Table13[[#This Row],[Monthly_Income 1_5500 2_8000 3_11000 4_15000 5_20000 6_27000 7_35000 8_5000 9_51000 98_0]]=7,1,0)</f>
        <v>0</v>
      </c>
      <c r="BW1054">
        <f>IF(Table13[[#This Row],[Monthly_Income 1_5500 2_8000 3_11000 4_15000 5_20000 6_27000 7_35000 8_5000 9_51000 98_0]]=8,1,0)</f>
        <v>0</v>
      </c>
      <c r="BX1054">
        <f>IF(Table13[[#This Row],[Monthly_Income 1_5500 2_8000 3_11000 4_15000 5_20000 6_27000 7_35000 8_5000 9_51000 98_0]]=9,1,0)</f>
        <v>0</v>
      </c>
      <c r="BY1054">
        <f>IF(Table13[[#This Row],[Monthly_Income 1_5500 2_8000 3_11000 4_15000 5_20000 6_27000 7_35000 8_5000 9_51000 98_0]]=98,1,0)</f>
        <v>0</v>
      </c>
      <c r="BZ1054">
        <v>5</v>
      </c>
      <c r="CA1054">
        <f>IF(Table13[[#This Row],[Monthly_Household_Income]]=1,1,0)</f>
        <v>0</v>
      </c>
      <c r="CB1054">
        <f>IF(Table13[[#This Row],[Monthly_Household_Income]]=2,1,0)</f>
        <v>0</v>
      </c>
      <c r="CC1054">
        <f>IF(Table13[[#This Row],[Monthly_Household_Income]]=3,1,0)</f>
        <v>0</v>
      </c>
      <c r="CD1054">
        <f>IF(Table13[[#This Row],[Monthly_Household_Income]]=4,1,0)</f>
        <v>0</v>
      </c>
      <c r="CE1054">
        <f>IF(Table13[[#This Row],[Monthly_Household_Income]]=5,1,0)</f>
        <v>1</v>
      </c>
      <c r="CF1054">
        <f>IF(Table13[[#This Row],[Monthly_Household_Income]]=6,1,0)</f>
        <v>0</v>
      </c>
      <c r="CG1054">
        <f>IF(Table13[[#This Row],[Monthly_Household_Income]]=7,1,0)</f>
        <v>0</v>
      </c>
      <c r="CH1054">
        <f>IF(Table13[[#This Row],[Monthly_Household_Income]]=8,1,0)</f>
        <v>0</v>
      </c>
      <c r="CI1054">
        <f>IF(Table13[[#This Row],[Monthly_Household_Income]]=9,1,0)</f>
        <v>0</v>
      </c>
      <c r="CJ1054">
        <f>IF(Table13[[#This Row],[Monthly_Household_Income]]=98,1,0)</f>
        <v>0</v>
      </c>
    </row>
    <row r="1055" spans="1:88">
      <c r="A1055">
        <v>3884</v>
      </c>
      <c r="B1055" s="1">
        <v>42969</v>
      </c>
      <c r="C1055" t="s">
        <v>2</v>
      </c>
      <c r="D1055">
        <v>7</v>
      </c>
      <c r="E1055">
        <v>8</v>
      </c>
      <c r="F1055">
        <v>7</v>
      </c>
      <c r="G1055">
        <v>7</v>
      </c>
      <c r="H1055">
        <v>7</v>
      </c>
      <c r="I1055">
        <v>7</v>
      </c>
      <c r="J1055" t="s">
        <v>15</v>
      </c>
      <c r="K1055">
        <v>8</v>
      </c>
      <c r="L1055">
        <v>6</v>
      </c>
      <c r="M1055">
        <v>6</v>
      </c>
      <c r="N1055">
        <v>8</v>
      </c>
      <c r="O1055">
        <v>7</v>
      </c>
      <c r="P1055">
        <v>7</v>
      </c>
      <c r="Q1055">
        <v>8</v>
      </c>
      <c r="R1055">
        <v>6</v>
      </c>
      <c r="S1055">
        <v>7</v>
      </c>
      <c r="T1055">
        <v>7</v>
      </c>
      <c r="U1055">
        <v>8</v>
      </c>
      <c r="V1055">
        <v>6</v>
      </c>
      <c r="W1055">
        <v>8</v>
      </c>
      <c r="X1055">
        <v>7</v>
      </c>
      <c r="Y1055">
        <v>7</v>
      </c>
      <c r="Z1055">
        <v>7</v>
      </c>
      <c r="AA1055">
        <v>6</v>
      </c>
      <c r="AB1055">
        <v>7</v>
      </c>
      <c r="AC1055">
        <v>1</v>
      </c>
      <c r="AD1055">
        <f>IF(Table13[[#This Row],[payment]]=1,1,0)</f>
        <v>1</v>
      </c>
      <c r="AE1055">
        <f>IF(Table13[[#This Row],[payment]]=2,1,0)</f>
        <v>0</v>
      </c>
      <c r="AF1055">
        <f>IF(Table13[[#This Row],[payment]]=3,1,0)</f>
        <v>0</v>
      </c>
      <c r="AG1055">
        <v>3</v>
      </c>
      <c r="AH1055">
        <f>IF(Table13[[#This Row],[method_payment]]=1,1,0)</f>
        <v>0</v>
      </c>
      <c r="AI1055">
        <f>IF(Table13[[#This Row],[method_payment]]=2,1,0)</f>
        <v>0</v>
      </c>
      <c r="AJ1055">
        <f>IF(Table13[[#This Row],[method_payment]]=3,1,0)</f>
        <v>1</v>
      </c>
      <c r="AK1055">
        <f>IF(Table13[[#This Row],[method_payment]]=5,1,0)</f>
        <v>0</v>
      </c>
      <c r="AL1055">
        <f>IF(Table13[[#This Row],[method_payment]]=6,1,0)</f>
        <v>0</v>
      </c>
      <c r="AM1055" t="s">
        <v>16</v>
      </c>
      <c r="AN1055" t="s">
        <v>15</v>
      </c>
      <c r="AO1055">
        <v>2</v>
      </c>
      <c r="AP1055" s="2">
        <v>148.69999999999999</v>
      </c>
      <c r="AQ1055" s="3">
        <f>IF(AND(Table13[[#This Row],[Average_amount_spent_per_visit_last_3_months]]&gt;=1,Table13[[#This Row],[Average_amount_spent_per_visit_last_3_months]]&lt;=999),1,0)</f>
        <v>1</v>
      </c>
      <c r="AR1055" s="3">
        <f>IF(AND(Table13[[#This Row],[Average_amount_spent_per_visit_last_3_months]]&gt;=1000,Table13[[#This Row],[Average_amount_spent_per_visit_last_3_months]]&lt;=6700),1,0)</f>
        <v>0</v>
      </c>
      <c r="AS1055">
        <v>1</v>
      </c>
      <c r="AT1055">
        <v>46</v>
      </c>
      <c r="AU1055">
        <f>IF(AND(Table13[[#This Row],[Age]]&gt;=18,Table13[[#This Row],[Age]]&lt;=25),1,0)</f>
        <v>0</v>
      </c>
      <c r="AV1055">
        <f>IF(AND(Table13[[#This Row],[Age]]&gt;=26,Table13[[#This Row],[Age]]&lt;=35),1,0)</f>
        <v>0</v>
      </c>
      <c r="AW1055">
        <f>IF(AND(Table13[[#This Row],[Age]]&gt;=36,Table13[[#This Row],[Age]]&lt;=45),1,0)</f>
        <v>0</v>
      </c>
      <c r="AX1055">
        <f>IF(AND(Table13[[#This Row],[Age]]&gt;=46,Table13[[#This Row],[Age]]&lt;=55),1,0)</f>
        <v>1</v>
      </c>
      <c r="AY1055">
        <f>IF(AND(Table13[[#This Row],[Age]]&gt;=56,Table13[[#This Row],[Age]]&lt;=67),1,0)</f>
        <v>0</v>
      </c>
      <c r="AZ1055" t="s">
        <v>25</v>
      </c>
      <c r="BA1055">
        <f>IF(Table13[[#This Row],[Marital Status]]="Married",1,0)</f>
        <v>1</v>
      </c>
      <c r="BB1055">
        <f>IF(Table13[[#This Row],[Marital Status]]="Single",1,0)</f>
        <v>0</v>
      </c>
      <c r="BC1055" t="s">
        <v>28</v>
      </c>
      <c r="BD1055">
        <f>IF(Table13[[#This Row],[gender]]="Male",1,0)</f>
        <v>0</v>
      </c>
      <c r="BE1055">
        <f>IF(Table13[[#This Row],[gender]]="Female",1,0)</f>
        <v>1</v>
      </c>
      <c r="BF1055" t="s">
        <v>19</v>
      </c>
      <c r="BG1055">
        <f>IF(Table13[[#This Row],[Highest level of Education]]="Did not attend school",1,0)</f>
        <v>0</v>
      </c>
      <c r="BH1055">
        <f>IF(Table13[[#This Row],[Highest level of Education]]="K12 completed",1,0)</f>
        <v>0</v>
      </c>
      <c r="BI1055">
        <f>IF(Table13[[#This Row],[Highest level of Education]]="High School Completed",1,0)</f>
        <v>0</v>
      </c>
      <c r="BJ1055">
        <f>IF(Table13[[#This Row],[Highest level of Education]]="Technical Diploma/Partially completed College",1,0)</f>
        <v>0</v>
      </c>
      <c r="BK1055">
        <f>IF(Table13[[#This Row],[Highest level of Education]]="University/College Degree",1,0)</f>
        <v>1</v>
      </c>
      <c r="BL1055">
        <f>IF(Table13[[#This Row],[Highest level of Education]]="Post-graduate education",1,0)</f>
        <v>0</v>
      </c>
      <c r="BM1055">
        <v>4</v>
      </c>
      <c r="BN1055">
        <v>1</v>
      </c>
      <c r="BO1055">
        <v>5</v>
      </c>
      <c r="BP1055">
        <f>IF(Table13[[#This Row],[Monthly_Income 1_5500 2_8000 3_11000 4_15000 5_20000 6_27000 7_35000 8_5000 9_51000 98_0]]=1,1,0)</f>
        <v>0</v>
      </c>
      <c r="BQ1055">
        <f>IF(Table13[[#This Row],[Monthly_Income 1_5500 2_8000 3_11000 4_15000 5_20000 6_27000 7_35000 8_5000 9_51000 98_0]]=2,1,0)</f>
        <v>0</v>
      </c>
      <c r="BR1055">
        <f>IF(Table13[[#This Row],[Monthly_Income 1_5500 2_8000 3_11000 4_15000 5_20000 6_27000 7_35000 8_5000 9_51000 98_0]]=3,1,0)</f>
        <v>0</v>
      </c>
      <c r="BS1055">
        <f>IF(Table13[[#This Row],[Monthly_Income 1_5500 2_8000 3_11000 4_15000 5_20000 6_27000 7_35000 8_5000 9_51000 98_0]]=4,1,0)</f>
        <v>0</v>
      </c>
      <c r="BT1055">
        <f>IF(Table13[[#This Row],[Monthly_Income 1_5500 2_8000 3_11000 4_15000 5_20000 6_27000 7_35000 8_5000 9_51000 98_0]]=5,1,0)</f>
        <v>1</v>
      </c>
      <c r="BU1055">
        <f>IF(Table13[[#This Row],[Monthly_Income 1_5500 2_8000 3_11000 4_15000 5_20000 6_27000 7_35000 8_5000 9_51000 98_0]]=6,1,0)</f>
        <v>0</v>
      </c>
      <c r="BV1055">
        <f>IF(Table13[[#This Row],[Monthly_Income 1_5500 2_8000 3_11000 4_15000 5_20000 6_27000 7_35000 8_5000 9_51000 98_0]]=7,1,0)</f>
        <v>0</v>
      </c>
      <c r="BW1055">
        <f>IF(Table13[[#This Row],[Monthly_Income 1_5500 2_8000 3_11000 4_15000 5_20000 6_27000 7_35000 8_5000 9_51000 98_0]]=8,1,0)</f>
        <v>0</v>
      </c>
      <c r="BX1055">
        <f>IF(Table13[[#This Row],[Monthly_Income 1_5500 2_8000 3_11000 4_15000 5_20000 6_27000 7_35000 8_5000 9_51000 98_0]]=9,1,0)</f>
        <v>0</v>
      </c>
      <c r="BY1055">
        <f>IF(Table13[[#This Row],[Monthly_Income 1_5500 2_8000 3_11000 4_15000 5_20000 6_27000 7_35000 8_5000 9_51000 98_0]]=98,1,0)</f>
        <v>0</v>
      </c>
      <c r="BZ1055">
        <v>6</v>
      </c>
      <c r="CA1055">
        <f>IF(Table13[[#This Row],[Monthly_Household_Income]]=1,1,0)</f>
        <v>0</v>
      </c>
      <c r="CB1055">
        <f>IF(Table13[[#This Row],[Monthly_Household_Income]]=2,1,0)</f>
        <v>0</v>
      </c>
      <c r="CC1055">
        <f>IF(Table13[[#This Row],[Monthly_Household_Income]]=3,1,0)</f>
        <v>0</v>
      </c>
      <c r="CD1055">
        <f>IF(Table13[[#This Row],[Monthly_Household_Income]]=4,1,0)</f>
        <v>0</v>
      </c>
      <c r="CE1055">
        <f>IF(Table13[[#This Row],[Monthly_Household_Income]]=5,1,0)</f>
        <v>0</v>
      </c>
      <c r="CF1055">
        <f>IF(Table13[[#This Row],[Monthly_Household_Income]]=6,1,0)</f>
        <v>1</v>
      </c>
      <c r="CG1055">
        <f>IF(Table13[[#This Row],[Monthly_Household_Income]]=7,1,0)</f>
        <v>0</v>
      </c>
      <c r="CH1055">
        <f>IF(Table13[[#This Row],[Monthly_Household_Income]]=8,1,0)</f>
        <v>0</v>
      </c>
      <c r="CI1055">
        <f>IF(Table13[[#This Row],[Monthly_Household_Income]]=9,1,0)</f>
        <v>0</v>
      </c>
      <c r="CJ1055">
        <f>IF(Table13[[#This Row],[Monthly_Household_Income]]=98,1,0)</f>
        <v>0</v>
      </c>
    </row>
    <row r="1056" spans="1:88">
      <c r="A1056">
        <v>3885</v>
      </c>
      <c r="B1056" s="1">
        <v>42996</v>
      </c>
      <c r="C1056" t="s">
        <v>39</v>
      </c>
      <c r="D1056">
        <v>7</v>
      </c>
      <c r="E1056">
        <v>9</v>
      </c>
      <c r="F1056">
        <v>7</v>
      </c>
      <c r="G1056">
        <v>7</v>
      </c>
      <c r="H1056">
        <v>8</v>
      </c>
      <c r="I1056">
        <v>9</v>
      </c>
      <c r="J1056" t="s">
        <v>15</v>
      </c>
      <c r="K1056">
        <v>6</v>
      </c>
      <c r="L1056">
        <v>7</v>
      </c>
      <c r="M1056">
        <v>8</v>
      </c>
      <c r="N1056">
        <v>6</v>
      </c>
      <c r="O1056">
        <v>7</v>
      </c>
      <c r="P1056">
        <v>10</v>
      </c>
      <c r="Q1056">
        <v>8</v>
      </c>
      <c r="R1056">
        <v>8</v>
      </c>
      <c r="S1056">
        <v>7</v>
      </c>
      <c r="T1056">
        <v>8</v>
      </c>
      <c r="U1056">
        <v>8</v>
      </c>
      <c r="V1056">
        <v>9</v>
      </c>
      <c r="W1056">
        <v>7</v>
      </c>
      <c r="X1056">
        <v>0</v>
      </c>
      <c r="Y1056">
        <v>8</v>
      </c>
      <c r="Z1056">
        <v>6</v>
      </c>
      <c r="AA1056">
        <v>8</v>
      </c>
      <c r="AB1056">
        <v>0</v>
      </c>
      <c r="AC1056">
        <v>2</v>
      </c>
      <c r="AD1056">
        <f>IF(Table13[[#This Row],[payment]]=1,1,0)</f>
        <v>0</v>
      </c>
      <c r="AE1056">
        <f>IF(Table13[[#This Row],[payment]]=2,1,0)</f>
        <v>1</v>
      </c>
      <c r="AF1056">
        <f>IF(Table13[[#This Row],[payment]]=3,1,0)</f>
        <v>0</v>
      </c>
      <c r="AG1056">
        <v>1</v>
      </c>
      <c r="AH1056">
        <f>IF(Table13[[#This Row],[method_payment]]=1,1,0)</f>
        <v>1</v>
      </c>
      <c r="AI1056">
        <f>IF(Table13[[#This Row],[method_payment]]=2,1,0)</f>
        <v>0</v>
      </c>
      <c r="AJ1056">
        <f>IF(Table13[[#This Row],[method_payment]]=3,1,0)</f>
        <v>0</v>
      </c>
      <c r="AK1056">
        <f>IF(Table13[[#This Row],[method_payment]]=5,1,0)</f>
        <v>0</v>
      </c>
      <c r="AL1056">
        <f>IF(Table13[[#This Row],[method_payment]]=6,1,0)</f>
        <v>0</v>
      </c>
      <c r="AM1056" t="s">
        <v>15</v>
      </c>
      <c r="AN1056" t="s">
        <v>15</v>
      </c>
      <c r="AO1056">
        <v>6</v>
      </c>
      <c r="AP1056" s="2">
        <v>89.15</v>
      </c>
      <c r="AQ1056" s="3">
        <f>IF(AND(Table13[[#This Row],[Average_amount_spent_per_visit_last_3_months]]&gt;=1,Table13[[#This Row],[Average_amount_spent_per_visit_last_3_months]]&lt;=999),1,0)</f>
        <v>1</v>
      </c>
      <c r="AR1056" s="3">
        <f>IF(AND(Table13[[#This Row],[Average_amount_spent_per_visit_last_3_months]]&gt;=1000,Table13[[#This Row],[Average_amount_spent_per_visit_last_3_months]]&lt;=6700),1,0)</f>
        <v>0</v>
      </c>
      <c r="AS1056">
        <v>2</v>
      </c>
      <c r="AT1056">
        <v>40</v>
      </c>
      <c r="AU1056">
        <f>IF(AND(Table13[[#This Row],[Age]]&gt;=18,Table13[[#This Row],[Age]]&lt;=25),1,0)</f>
        <v>0</v>
      </c>
      <c r="AV1056">
        <f>IF(AND(Table13[[#This Row],[Age]]&gt;=26,Table13[[#This Row],[Age]]&lt;=35),1,0)</f>
        <v>0</v>
      </c>
      <c r="AW1056">
        <f>IF(AND(Table13[[#This Row],[Age]]&gt;=36,Table13[[#This Row],[Age]]&lt;=45),1,0)</f>
        <v>1</v>
      </c>
      <c r="AX1056">
        <f>IF(AND(Table13[[#This Row],[Age]]&gt;=46,Table13[[#This Row],[Age]]&lt;=55),1,0)</f>
        <v>0</v>
      </c>
      <c r="AY1056">
        <f>IF(AND(Table13[[#This Row],[Age]]&gt;=56,Table13[[#This Row],[Age]]&lt;=67),1,0)</f>
        <v>0</v>
      </c>
      <c r="AZ1056" t="s">
        <v>25</v>
      </c>
      <c r="BA1056">
        <f>IF(Table13[[#This Row],[Marital Status]]="Married",1,0)</f>
        <v>1</v>
      </c>
      <c r="BB1056">
        <f>IF(Table13[[#This Row],[Marital Status]]="Single",1,0)</f>
        <v>0</v>
      </c>
      <c r="BC1056" t="s">
        <v>27</v>
      </c>
      <c r="BD1056">
        <f>IF(Table13[[#This Row],[gender]]="Male",1,0)</f>
        <v>1</v>
      </c>
      <c r="BE1056">
        <f>IF(Table13[[#This Row],[gender]]="Female",1,0)</f>
        <v>0</v>
      </c>
      <c r="BF1056" t="s">
        <v>18</v>
      </c>
      <c r="BG1056">
        <f>IF(Table13[[#This Row],[Highest level of Education]]="Did not attend school",1,0)</f>
        <v>0</v>
      </c>
      <c r="BH1056">
        <f>IF(Table13[[#This Row],[Highest level of Education]]="K12 completed",1,0)</f>
        <v>0</v>
      </c>
      <c r="BI1056">
        <f>IF(Table13[[#This Row],[Highest level of Education]]="High School Completed",1,0)</f>
        <v>0</v>
      </c>
      <c r="BJ1056">
        <f>IF(Table13[[#This Row],[Highest level of Education]]="Technical Diploma/Partially completed College",1,0)</f>
        <v>0</v>
      </c>
      <c r="BK1056">
        <f>IF(Table13[[#This Row],[Highest level of Education]]="University/College Degree",1,0)</f>
        <v>0</v>
      </c>
      <c r="BL1056">
        <f>IF(Table13[[#This Row],[Highest level of Education]]="Post-graduate education",1,0)</f>
        <v>1</v>
      </c>
      <c r="BM1056">
        <v>2</v>
      </c>
      <c r="BN1056">
        <v>1</v>
      </c>
      <c r="BO1056">
        <v>5</v>
      </c>
      <c r="BP1056">
        <f>IF(Table13[[#This Row],[Monthly_Income 1_5500 2_8000 3_11000 4_15000 5_20000 6_27000 7_35000 8_5000 9_51000 98_0]]=1,1,0)</f>
        <v>0</v>
      </c>
      <c r="BQ1056">
        <f>IF(Table13[[#This Row],[Monthly_Income 1_5500 2_8000 3_11000 4_15000 5_20000 6_27000 7_35000 8_5000 9_51000 98_0]]=2,1,0)</f>
        <v>0</v>
      </c>
      <c r="BR1056">
        <f>IF(Table13[[#This Row],[Monthly_Income 1_5500 2_8000 3_11000 4_15000 5_20000 6_27000 7_35000 8_5000 9_51000 98_0]]=3,1,0)</f>
        <v>0</v>
      </c>
      <c r="BS1056">
        <f>IF(Table13[[#This Row],[Monthly_Income 1_5500 2_8000 3_11000 4_15000 5_20000 6_27000 7_35000 8_5000 9_51000 98_0]]=4,1,0)</f>
        <v>0</v>
      </c>
      <c r="BT1056">
        <f>IF(Table13[[#This Row],[Monthly_Income 1_5500 2_8000 3_11000 4_15000 5_20000 6_27000 7_35000 8_5000 9_51000 98_0]]=5,1,0)</f>
        <v>1</v>
      </c>
      <c r="BU1056">
        <f>IF(Table13[[#This Row],[Monthly_Income 1_5500 2_8000 3_11000 4_15000 5_20000 6_27000 7_35000 8_5000 9_51000 98_0]]=6,1,0)</f>
        <v>0</v>
      </c>
      <c r="BV1056">
        <f>IF(Table13[[#This Row],[Monthly_Income 1_5500 2_8000 3_11000 4_15000 5_20000 6_27000 7_35000 8_5000 9_51000 98_0]]=7,1,0)</f>
        <v>0</v>
      </c>
      <c r="BW1056">
        <f>IF(Table13[[#This Row],[Monthly_Income 1_5500 2_8000 3_11000 4_15000 5_20000 6_27000 7_35000 8_5000 9_51000 98_0]]=8,1,0)</f>
        <v>0</v>
      </c>
      <c r="BX1056">
        <f>IF(Table13[[#This Row],[Monthly_Income 1_5500 2_8000 3_11000 4_15000 5_20000 6_27000 7_35000 8_5000 9_51000 98_0]]=9,1,0)</f>
        <v>0</v>
      </c>
      <c r="BY1056">
        <f>IF(Table13[[#This Row],[Monthly_Income 1_5500 2_8000 3_11000 4_15000 5_20000 6_27000 7_35000 8_5000 9_51000 98_0]]=98,1,0)</f>
        <v>0</v>
      </c>
      <c r="BZ1056">
        <v>7</v>
      </c>
      <c r="CA1056">
        <f>IF(Table13[[#This Row],[Monthly_Household_Income]]=1,1,0)</f>
        <v>0</v>
      </c>
      <c r="CB1056">
        <f>IF(Table13[[#This Row],[Monthly_Household_Income]]=2,1,0)</f>
        <v>0</v>
      </c>
      <c r="CC1056">
        <f>IF(Table13[[#This Row],[Monthly_Household_Income]]=3,1,0)</f>
        <v>0</v>
      </c>
      <c r="CD1056">
        <f>IF(Table13[[#This Row],[Monthly_Household_Income]]=4,1,0)</f>
        <v>0</v>
      </c>
      <c r="CE1056">
        <f>IF(Table13[[#This Row],[Monthly_Household_Income]]=5,1,0)</f>
        <v>0</v>
      </c>
      <c r="CF1056">
        <f>IF(Table13[[#This Row],[Monthly_Household_Income]]=6,1,0)</f>
        <v>0</v>
      </c>
      <c r="CG1056">
        <f>IF(Table13[[#This Row],[Monthly_Household_Income]]=7,1,0)</f>
        <v>1</v>
      </c>
      <c r="CH1056">
        <f>IF(Table13[[#This Row],[Monthly_Household_Income]]=8,1,0)</f>
        <v>0</v>
      </c>
      <c r="CI1056">
        <f>IF(Table13[[#This Row],[Monthly_Household_Income]]=9,1,0)</f>
        <v>0</v>
      </c>
      <c r="CJ1056">
        <f>IF(Table13[[#This Row],[Monthly_Household_Income]]=98,1,0)</f>
        <v>0</v>
      </c>
    </row>
    <row r="1057" spans="1:88">
      <c r="A1057">
        <v>3898</v>
      </c>
      <c r="B1057" s="1">
        <v>43068</v>
      </c>
      <c r="C1057" t="s">
        <v>29</v>
      </c>
      <c r="D1057">
        <v>8</v>
      </c>
      <c r="E1057">
        <v>8</v>
      </c>
      <c r="F1057">
        <v>7</v>
      </c>
      <c r="G1057">
        <v>7</v>
      </c>
      <c r="H1057">
        <v>7</v>
      </c>
      <c r="I1057">
        <v>6</v>
      </c>
      <c r="J1057" t="s">
        <v>15</v>
      </c>
      <c r="K1057">
        <v>7</v>
      </c>
      <c r="L1057">
        <v>7</v>
      </c>
      <c r="M1057">
        <v>8</v>
      </c>
      <c r="N1057">
        <v>6</v>
      </c>
      <c r="O1057">
        <v>7</v>
      </c>
      <c r="P1057">
        <v>6</v>
      </c>
      <c r="Q1057">
        <v>6</v>
      </c>
      <c r="R1057">
        <v>8</v>
      </c>
      <c r="S1057">
        <v>8</v>
      </c>
      <c r="T1057">
        <v>8</v>
      </c>
      <c r="U1057">
        <v>9</v>
      </c>
      <c r="V1057">
        <v>8</v>
      </c>
      <c r="W1057">
        <v>6</v>
      </c>
      <c r="X1057">
        <v>7</v>
      </c>
      <c r="Y1057">
        <v>8</v>
      </c>
      <c r="Z1057">
        <v>7</v>
      </c>
      <c r="AA1057">
        <v>6</v>
      </c>
      <c r="AB1057">
        <v>6</v>
      </c>
      <c r="AC1057">
        <v>3</v>
      </c>
      <c r="AD1057">
        <f>IF(Table13[[#This Row],[payment]]=1,1,0)</f>
        <v>0</v>
      </c>
      <c r="AE1057">
        <f>IF(Table13[[#This Row],[payment]]=2,1,0)</f>
        <v>0</v>
      </c>
      <c r="AF1057">
        <f>IF(Table13[[#This Row],[payment]]=3,1,0)</f>
        <v>1</v>
      </c>
      <c r="AG1057">
        <v>1</v>
      </c>
      <c r="AH1057">
        <f>IF(Table13[[#This Row],[method_payment]]=1,1,0)</f>
        <v>1</v>
      </c>
      <c r="AI1057">
        <f>IF(Table13[[#This Row],[method_payment]]=2,1,0)</f>
        <v>0</v>
      </c>
      <c r="AJ1057">
        <f>IF(Table13[[#This Row],[method_payment]]=3,1,0)</f>
        <v>0</v>
      </c>
      <c r="AK1057">
        <f>IF(Table13[[#This Row],[method_payment]]=5,1,0)</f>
        <v>0</v>
      </c>
      <c r="AL1057">
        <f>IF(Table13[[#This Row],[method_payment]]=6,1,0)</f>
        <v>0</v>
      </c>
      <c r="AM1057" t="s">
        <v>16</v>
      </c>
      <c r="AN1057" t="s">
        <v>15</v>
      </c>
      <c r="AO1057">
        <v>3</v>
      </c>
      <c r="AP1057" s="2">
        <v>629.45000000000005</v>
      </c>
      <c r="AQ1057" s="3">
        <f>IF(AND(Table13[[#This Row],[Average_amount_spent_per_visit_last_3_months]]&gt;=1,Table13[[#This Row],[Average_amount_spent_per_visit_last_3_months]]&lt;=999),1,0)</f>
        <v>1</v>
      </c>
      <c r="AR1057" s="3">
        <f>IF(AND(Table13[[#This Row],[Average_amount_spent_per_visit_last_3_months]]&gt;=1000,Table13[[#This Row],[Average_amount_spent_per_visit_last_3_months]]&lt;=6700),1,0)</f>
        <v>0</v>
      </c>
      <c r="AS1057">
        <v>3</v>
      </c>
      <c r="AT1057">
        <v>30</v>
      </c>
      <c r="AU1057">
        <f>IF(AND(Table13[[#This Row],[Age]]&gt;=18,Table13[[#This Row],[Age]]&lt;=25),1,0)</f>
        <v>0</v>
      </c>
      <c r="AV1057">
        <f>IF(AND(Table13[[#This Row],[Age]]&gt;=26,Table13[[#This Row],[Age]]&lt;=35),1,0)</f>
        <v>1</v>
      </c>
      <c r="AW1057">
        <f>IF(AND(Table13[[#This Row],[Age]]&gt;=36,Table13[[#This Row],[Age]]&lt;=45),1,0)</f>
        <v>0</v>
      </c>
      <c r="AX1057">
        <f>IF(AND(Table13[[#This Row],[Age]]&gt;=46,Table13[[#This Row],[Age]]&lt;=55),1,0)</f>
        <v>0</v>
      </c>
      <c r="AY1057">
        <f>IF(AND(Table13[[#This Row],[Age]]&gt;=56,Table13[[#This Row],[Age]]&lt;=67),1,0)</f>
        <v>0</v>
      </c>
      <c r="AZ1057" t="s">
        <v>24</v>
      </c>
      <c r="BA1057">
        <f>IF(Table13[[#This Row],[Marital Status]]="Married",1,0)</f>
        <v>0</v>
      </c>
      <c r="BB1057">
        <f>IF(Table13[[#This Row],[Marital Status]]="Single",1,0)</f>
        <v>1</v>
      </c>
      <c r="BC1057" t="s">
        <v>27</v>
      </c>
      <c r="BD1057">
        <f>IF(Table13[[#This Row],[gender]]="Male",1,0)</f>
        <v>1</v>
      </c>
      <c r="BE1057">
        <f>IF(Table13[[#This Row],[gender]]="Female",1,0)</f>
        <v>0</v>
      </c>
      <c r="BF1057" t="s">
        <v>19</v>
      </c>
      <c r="BG1057">
        <f>IF(Table13[[#This Row],[Highest level of Education]]="Did not attend school",1,0)</f>
        <v>0</v>
      </c>
      <c r="BH1057">
        <f>IF(Table13[[#This Row],[Highest level of Education]]="K12 completed",1,0)</f>
        <v>0</v>
      </c>
      <c r="BI1057">
        <f>IF(Table13[[#This Row],[Highest level of Education]]="High School Completed",1,0)</f>
        <v>0</v>
      </c>
      <c r="BJ1057">
        <f>IF(Table13[[#This Row],[Highest level of Education]]="Technical Diploma/Partially completed College",1,0)</f>
        <v>0</v>
      </c>
      <c r="BK1057">
        <f>IF(Table13[[#This Row],[Highest level of Education]]="University/College Degree",1,0)</f>
        <v>1</v>
      </c>
      <c r="BL1057">
        <f>IF(Table13[[#This Row],[Highest level of Education]]="Post-graduate education",1,0)</f>
        <v>0</v>
      </c>
      <c r="BM1057">
        <v>0</v>
      </c>
      <c r="BN1057">
        <v>1</v>
      </c>
      <c r="BO1057">
        <v>5</v>
      </c>
      <c r="BP1057">
        <f>IF(Table13[[#This Row],[Monthly_Income 1_5500 2_8000 3_11000 4_15000 5_20000 6_27000 7_35000 8_5000 9_51000 98_0]]=1,1,0)</f>
        <v>0</v>
      </c>
      <c r="BQ1057">
        <f>IF(Table13[[#This Row],[Monthly_Income 1_5500 2_8000 3_11000 4_15000 5_20000 6_27000 7_35000 8_5000 9_51000 98_0]]=2,1,0)</f>
        <v>0</v>
      </c>
      <c r="BR1057">
        <f>IF(Table13[[#This Row],[Monthly_Income 1_5500 2_8000 3_11000 4_15000 5_20000 6_27000 7_35000 8_5000 9_51000 98_0]]=3,1,0)</f>
        <v>0</v>
      </c>
      <c r="BS1057">
        <f>IF(Table13[[#This Row],[Monthly_Income 1_5500 2_8000 3_11000 4_15000 5_20000 6_27000 7_35000 8_5000 9_51000 98_0]]=4,1,0)</f>
        <v>0</v>
      </c>
      <c r="BT1057">
        <f>IF(Table13[[#This Row],[Monthly_Income 1_5500 2_8000 3_11000 4_15000 5_20000 6_27000 7_35000 8_5000 9_51000 98_0]]=5,1,0)</f>
        <v>1</v>
      </c>
      <c r="BU1057">
        <f>IF(Table13[[#This Row],[Monthly_Income 1_5500 2_8000 3_11000 4_15000 5_20000 6_27000 7_35000 8_5000 9_51000 98_0]]=6,1,0)</f>
        <v>0</v>
      </c>
      <c r="BV1057">
        <f>IF(Table13[[#This Row],[Monthly_Income 1_5500 2_8000 3_11000 4_15000 5_20000 6_27000 7_35000 8_5000 9_51000 98_0]]=7,1,0)</f>
        <v>0</v>
      </c>
      <c r="BW1057">
        <f>IF(Table13[[#This Row],[Monthly_Income 1_5500 2_8000 3_11000 4_15000 5_20000 6_27000 7_35000 8_5000 9_51000 98_0]]=8,1,0)</f>
        <v>0</v>
      </c>
      <c r="BX1057">
        <f>IF(Table13[[#This Row],[Monthly_Income 1_5500 2_8000 3_11000 4_15000 5_20000 6_27000 7_35000 8_5000 9_51000 98_0]]=9,1,0)</f>
        <v>0</v>
      </c>
      <c r="BY1057">
        <f>IF(Table13[[#This Row],[Monthly_Income 1_5500 2_8000 3_11000 4_15000 5_20000 6_27000 7_35000 8_5000 9_51000 98_0]]=98,1,0)</f>
        <v>0</v>
      </c>
      <c r="BZ1057">
        <v>5</v>
      </c>
      <c r="CA1057">
        <f>IF(Table13[[#This Row],[Monthly_Household_Income]]=1,1,0)</f>
        <v>0</v>
      </c>
      <c r="CB1057">
        <f>IF(Table13[[#This Row],[Monthly_Household_Income]]=2,1,0)</f>
        <v>0</v>
      </c>
      <c r="CC1057">
        <f>IF(Table13[[#This Row],[Monthly_Household_Income]]=3,1,0)</f>
        <v>0</v>
      </c>
      <c r="CD1057">
        <f>IF(Table13[[#This Row],[Monthly_Household_Income]]=4,1,0)</f>
        <v>0</v>
      </c>
      <c r="CE1057">
        <f>IF(Table13[[#This Row],[Monthly_Household_Income]]=5,1,0)</f>
        <v>1</v>
      </c>
      <c r="CF1057">
        <f>IF(Table13[[#This Row],[Monthly_Household_Income]]=6,1,0)</f>
        <v>0</v>
      </c>
      <c r="CG1057">
        <f>IF(Table13[[#This Row],[Monthly_Household_Income]]=7,1,0)</f>
        <v>0</v>
      </c>
      <c r="CH1057">
        <f>IF(Table13[[#This Row],[Monthly_Household_Income]]=8,1,0)</f>
        <v>0</v>
      </c>
      <c r="CI1057">
        <f>IF(Table13[[#This Row],[Monthly_Household_Income]]=9,1,0)</f>
        <v>0</v>
      </c>
      <c r="CJ1057">
        <f>IF(Table13[[#This Row],[Monthly_Household_Income]]=98,1,0)</f>
        <v>0</v>
      </c>
    </row>
    <row r="1058" spans="1:88">
      <c r="A1058">
        <v>3900</v>
      </c>
      <c r="B1058" s="1">
        <v>43221</v>
      </c>
      <c r="C1058" t="s">
        <v>32</v>
      </c>
      <c r="D1058">
        <v>8</v>
      </c>
      <c r="E1058">
        <v>9</v>
      </c>
      <c r="F1058">
        <v>8</v>
      </c>
      <c r="G1058">
        <v>8</v>
      </c>
      <c r="H1058">
        <v>8</v>
      </c>
      <c r="I1058">
        <v>8</v>
      </c>
      <c r="J1058" t="s">
        <v>15</v>
      </c>
      <c r="K1058">
        <v>7</v>
      </c>
      <c r="L1058">
        <v>9</v>
      </c>
      <c r="M1058">
        <v>8</v>
      </c>
      <c r="N1058">
        <v>8</v>
      </c>
      <c r="O1058">
        <v>9</v>
      </c>
      <c r="P1058">
        <v>7</v>
      </c>
      <c r="Q1058">
        <v>9</v>
      </c>
      <c r="R1058">
        <v>8</v>
      </c>
      <c r="S1058">
        <v>7</v>
      </c>
      <c r="T1058">
        <v>9</v>
      </c>
      <c r="U1058">
        <v>7</v>
      </c>
      <c r="V1058">
        <v>8</v>
      </c>
      <c r="W1058">
        <v>8</v>
      </c>
      <c r="X1058">
        <v>9</v>
      </c>
      <c r="Y1058">
        <v>7</v>
      </c>
      <c r="Z1058">
        <v>9</v>
      </c>
      <c r="AA1058">
        <v>8</v>
      </c>
      <c r="AB1058">
        <v>8</v>
      </c>
      <c r="AC1058">
        <v>2</v>
      </c>
      <c r="AD1058">
        <f>IF(Table13[[#This Row],[payment]]=1,1,0)</f>
        <v>0</v>
      </c>
      <c r="AE1058">
        <f>IF(Table13[[#This Row],[payment]]=2,1,0)</f>
        <v>1</v>
      </c>
      <c r="AF1058">
        <f>IF(Table13[[#This Row],[payment]]=3,1,0)</f>
        <v>0</v>
      </c>
      <c r="AG1058">
        <v>1</v>
      </c>
      <c r="AH1058">
        <f>IF(Table13[[#This Row],[method_payment]]=1,1,0)</f>
        <v>1</v>
      </c>
      <c r="AI1058">
        <f>IF(Table13[[#This Row],[method_payment]]=2,1,0)</f>
        <v>0</v>
      </c>
      <c r="AJ1058">
        <f>IF(Table13[[#This Row],[method_payment]]=3,1,0)</f>
        <v>0</v>
      </c>
      <c r="AK1058">
        <f>IF(Table13[[#This Row],[method_payment]]=5,1,0)</f>
        <v>0</v>
      </c>
      <c r="AL1058">
        <f>IF(Table13[[#This Row],[method_payment]]=6,1,0)</f>
        <v>0</v>
      </c>
      <c r="AM1058" t="s">
        <v>16</v>
      </c>
      <c r="AN1058" t="s">
        <v>16</v>
      </c>
      <c r="AO1058">
        <v>1</v>
      </c>
      <c r="AP1058" s="2">
        <v>4705.93</v>
      </c>
      <c r="AQ1058" s="3">
        <f>IF(AND(Table13[[#This Row],[Average_amount_spent_per_visit_last_3_months]]&gt;=1,Table13[[#This Row],[Average_amount_spent_per_visit_last_3_months]]&lt;=999),1,0)</f>
        <v>0</v>
      </c>
      <c r="AR1058" s="3">
        <f>IF(AND(Table13[[#This Row],[Average_amount_spent_per_visit_last_3_months]]&gt;=1000,Table13[[#This Row],[Average_amount_spent_per_visit_last_3_months]]&lt;=6700),1,0)</f>
        <v>1</v>
      </c>
      <c r="AS1058">
        <v>2</v>
      </c>
      <c r="AT1058">
        <v>36</v>
      </c>
      <c r="AU1058">
        <f>IF(AND(Table13[[#This Row],[Age]]&gt;=18,Table13[[#This Row],[Age]]&lt;=25),1,0)</f>
        <v>0</v>
      </c>
      <c r="AV1058">
        <f>IF(AND(Table13[[#This Row],[Age]]&gt;=26,Table13[[#This Row],[Age]]&lt;=35),1,0)</f>
        <v>0</v>
      </c>
      <c r="AW1058">
        <f>IF(AND(Table13[[#This Row],[Age]]&gt;=36,Table13[[#This Row],[Age]]&lt;=45),1,0)</f>
        <v>1</v>
      </c>
      <c r="AX1058">
        <f>IF(AND(Table13[[#This Row],[Age]]&gt;=46,Table13[[#This Row],[Age]]&lt;=55),1,0)</f>
        <v>0</v>
      </c>
      <c r="AY1058">
        <f>IF(AND(Table13[[#This Row],[Age]]&gt;=56,Table13[[#This Row],[Age]]&lt;=67),1,0)</f>
        <v>0</v>
      </c>
      <c r="AZ1058" t="s">
        <v>24</v>
      </c>
      <c r="BA1058">
        <f>IF(Table13[[#This Row],[Marital Status]]="Married",1,0)</f>
        <v>0</v>
      </c>
      <c r="BB1058">
        <f>IF(Table13[[#This Row],[Marital Status]]="Single",1,0)</f>
        <v>1</v>
      </c>
      <c r="BC1058" t="s">
        <v>27</v>
      </c>
      <c r="BD1058">
        <f>IF(Table13[[#This Row],[gender]]="Male",1,0)</f>
        <v>1</v>
      </c>
      <c r="BE1058">
        <f>IF(Table13[[#This Row],[gender]]="Female",1,0)</f>
        <v>0</v>
      </c>
      <c r="BF1058" t="s">
        <v>23</v>
      </c>
      <c r="BG1058">
        <f>IF(Table13[[#This Row],[Highest level of Education]]="Did not attend school",1,0)</f>
        <v>0</v>
      </c>
      <c r="BH1058">
        <f>IF(Table13[[#This Row],[Highest level of Education]]="K12 completed",1,0)</f>
        <v>0</v>
      </c>
      <c r="BI1058">
        <f>IF(Table13[[#This Row],[Highest level of Education]]="High School Completed",1,0)</f>
        <v>0</v>
      </c>
      <c r="BJ1058">
        <f>IF(Table13[[#This Row],[Highest level of Education]]="Technical Diploma/Partially completed College",1,0)</f>
        <v>1</v>
      </c>
      <c r="BK1058">
        <f>IF(Table13[[#This Row],[Highest level of Education]]="University/College Degree",1,0)</f>
        <v>0</v>
      </c>
      <c r="BL1058">
        <f>IF(Table13[[#This Row],[Highest level of Education]]="Post-graduate education",1,0)</f>
        <v>0</v>
      </c>
      <c r="BM1058">
        <v>0</v>
      </c>
      <c r="BN1058">
        <v>1</v>
      </c>
      <c r="BO1058">
        <v>3</v>
      </c>
      <c r="BP1058">
        <f>IF(Table13[[#This Row],[Monthly_Income 1_5500 2_8000 3_11000 4_15000 5_20000 6_27000 7_35000 8_5000 9_51000 98_0]]=1,1,0)</f>
        <v>0</v>
      </c>
      <c r="BQ1058">
        <f>IF(Table13[[#This Row],[Monthly_Income 1_5500 2_8000 3_11000 4_15000 5_20000 6_27000 7_35000 8_5000 9_51000 98_0]]=2,1,0)</f>
        <v>0</v>
      </c>
      <c r="BR1058">
        <f>IF(Table13[[#This Row],[Monthly_Income 1_5500 2_8000 3_11000 4_15000 5_20000 6_27000 7_35000 8_5000 9_51000 98_0]]=3,1,0)</f>
        <v>1</v>
      </c>
      <c r="BS1058">
        <f>IF(Table13[[#This Row],[Monthly_Income 1_5500 2_8000 3_11000 4_15000 5_20000 6_27000 7_35000 8_5000 9_51000 98_0]]=4,1,0)</f>
        <v>0</v>
      </c>
      <c r="BT1058">
        <f>IF(Table13[[#This Row],[Monthly_Income 1_5500 2_8000 3_11000 4_15000 5_20000 6_27000 7_35000 8_5000 9_51000 98_0]]=5,1,0)</f>
        <v>0</v>
      </c>
      <c r="BU1058">
        <f>IF(Table13[[#This Row],[Monthly_Income 1_5500 2_8000 3_11000 4_15000 5_20000 6_27000 7_35000 8_5000 9_51000 98_0]]=6,1,0)</f>
        <v>0</v>
      </c>
      <c r="BV1058">
        <f>IF(Table13[[#This Row],[Monthly_Income 1_5500 2_8000 3_11000 4_15000 5_20000 6_27000 7_35000 8_5000 9_51000 98_0]]=7,1,0)</f>
        <v>0</v>
      </c>
      <c r="BW1058">
        <f>IF(Table13[[#This Row],[Monthly_Income 1_5500 2_8000 3_11000 4_15000 5_20000 6_27000 7_35000 8_5000 9_51000 98_0]]=8,1,0)</f>
        <v>0</v>
      </c>
      <c r="BX1058">
        <f>IF(Table13[[#This Row],[Monthly_Income 1_5500 2_8000 3_11000 4_15000 5_20000 6_27000 7_35000 8_5000 9_51000 98_0]]=9,1,0)</f>
        <v>0</v>
      </c>
      <c r="BY1058">
        <f>IF(Table13[[#This Row],[Monthly_Income 1_5500 2_8000 3_11000 4_15000 5_20000 6_27000 7_35000 8_5000 9_51000 98_0]]=98,1,0)</f>
        <v>0</v>
      </c>
      <c r="BZ1058">
        <v>5</v>
      </c>
      <c r="CA1058">
        <f>IF(Table13[[#This Row],[Monthly_Household_Income]]=1,1,0)</f>
        <v>0</v>
      </c>
      <c r="CB1058">
        <f>IF(Table13[[#This Row],[Monthly_Household_Income]]=2,1,0)</f>
        <v>0</v>
      </c>
      <c r="CC1058">
        <f>IF(Table13[[#This Row],[Monthly_Household_Income]]=3,1,0)</f>
        <v>0</v>
      </c>
      <c r="CD1058">
        <f>IF(Table13[[#This Row],[Monthly_Household_Income]]=4,1,0)</f>
        <v>0</v>
      </c>
      <c r="CE1058">
        <f>IF(Table13[[#This Row],[Monthly_Household_Income]]=5,1,0)</f>
        <v>1</v>
      </c>
      <c r="CF1058">
        <f>IF(Table13[[#This Row],[Monthly_Household_Income]]=6,1,0)</f>
        <v>0</v>
      </c>
      <c r="CG1058">
        <f>IF(Table13[[#This Row],[Monthly_Household_Income]]=7,1,0)</f>
        <v>0</v>
      </c>
      <c r="CH1058">
        <f>IF(Table13[[#This Row],[Monthly_Household_Income]]=8,1,0)</f>
        <v>0</v>
      </c>
      <c r="CI1058">
        <f>IF(Table13[[#This Row],[Monthly_Household_Income]]=9,1,0)</f>
        <v>0</v>
      </c>
      <c r="CJ1058">
        <f>IF(Table13[[#This Row],[Monthly_Household_Income]]=98,1,0)</f>
        <v>0</v>
      </c>
    </row>
    <row r="1059" spans="1:88">
      <c r="A1059">
        <v>3903</v>
      </c>
      <c r="B1059" s="1">
        <v>42991</v>
      </c>
      <c r="C1059" t="s">
        <v>31</v>
      </c>
      <c r="D1059">
        <v>6</v>
      </c>
      <c r="E1059">
        <v>7</v>
      </c>
      <c r="F1059">
        <v>8</v>
      </c>
      <c r="G1059">
        <v>8</v>
      </c>
      <c r="H1059">
        <v>8</v>
      </c>
      <c r="I1059">
        <v>9</v>
      </c>
      <c r="J1059" t="s">
        <v>16</v>
      </c>
      <c r="K1059">
        <v>8</v>
      </c>
      <c r="L1059">
        <v>6</v>
      </c>
      <c r="M1059">
        <v>7</v>
      </c>
      <c r="N1059">
        <v>6</v>
      </c>
      <c r="O1059">
        <v>10</v>
      </c>
      <c r="P1059">
        <v>7</v>
      </c>
      <c r="Q1059">
        <v>7</v>
      </c>
      <c r="R1059">
        <v>10</v>
      </c>
      <c r="S1059">
        <v>10</v>
      </c>
      <c r="T1059">
        <v>10</v>
      </c>
      <c r="U1059">
        <v>10</v>
      </c>
      <c r="V1059">
        <v>8</v>
      </c>
      <c r="W1059">
        <v>6</v>
      </c>
      <c r="X1059">
        <v>0</v>
      </c>
      <c r="Y1059">
        <v>8</v>
      </c>
      <c r="Z1059">
        <v>10</v>
      </c>
      <c r="AA1059">
        <v>8</v>
      </c>
      <c r="AB1059">
        <v>0</v>
      </c>
      <c r="AC1059">
        <v>2</v>
      </c>
      <c r="AD1059">
        <f>IF(Table13[[#This Row],[payment]]=1,1,0)</f>
        <v>0</v>
      </c>
      <c r="AE1059">
        <f>IF(Table13[[#This Row],[payment]]=2,1,0)</f>
        <v>1</v>
      </c>
      <c r="AF1059">
        <f>IF(Table13[[#This Row],[payment]]=3,1,0)</f>
        <v>0</v>
      </c>
      <c r="AG1059">
        <v>5</v>
      </c>
      <c r="AH1059">
        <f>IF(Table13[[#This Row],[method_payment]]=1,1,0)</f>
        <v>0</v>
      </c>
      <c r="AI1059">
        <f>IF(Table13[[#This Row],[method_payment]]=2,1,0)</f>
        <v>0</v>
      </c>
      <c r="AJ1059">
        <f>IF(Table13[[#This Row],[method_payment]]=3,1,0)</f>
        <v>0</v>
      </c>
      <c r="AK1059">
        <f>IF(Table13[[#This Row],[method_payment]]=5,1,0)</f>
        <v>1</v>
      </c>
      <c r="AL1059">
        <f>IF(Table13[[#This Row],[method_payment]]=6,1,0)</f>
        <v>0</v>
      </c>
      <c r="AM1059" t="s">
        <v>16</v>
      </c>
      <c r="AN1059" t="s">
        <v>16</v>
      </c>
      <c r="AO1059">
        <v>1</v>
      </c>
      <c r="AP1059" s="2">
        <v>594.25</v>
      </c>
      <c r="AQ1059" s="3">
        <f>IF(AND(Table13[[#This Row],[Average_amount_spent_per_visit_last_3_months]]&gt;=1,Table13[[#This Row],[Average_amount_spent_per_visit_last_3_months]]&lt;=999),1,0)</f>
        <v>1</v>
      </c>
      <c r="AR1059" s="3">
        <f>IF(AND(Table13[[#This Row],[Average_amount_spent_per_visit_last_3_months]]&gt;=1000,Table13[[#This Row],[Average_amount_spent_per_visit_last_3_months]]&lt;=6700),1,0)</f>
        <v>0</v>
      </c>
      <c r="AS1059">
        <v>3</v>
      </c>
      <c r="AT1059">
        <v>42</v>
      </c>
      <c r="AU1059">
        <f>IF(AND(Table13[[#This Row],[Age]]&gt;=18,Table13[[#This Row],[Age]]&lt;=25),1,0)</f>
        <v>0</v>
      </c>
      <c r="AV1059">
        <f>IF(AND(Table13[[#This Row],[Age]]&gt;=26,Table13[[#This Row],[Age]]&lt;=35),1,0)</f>
        <v>0</v>
      </c>
      <c r="AW1059">
        <f>IF(AND(Table13[[#This Row],[Age]]&gt;=36,Table13[[#This Row],[Age]]&lt;=45),1,0)</f>
        <v>1</v>
      </c>
      <c r="AX1059">
        <f>IF(AND(Table13[[#This Row],[Age]]&gt;=46,Table13[[#This Row],[Age]]&lt;=55),1,0)</f>
        <v>0</v>
      </c>
      <c r="AY1059">
        <f>IF(AND(Table13[[#This Row],[Age]]&gt;=56,Table13[[#This Row],[Age]]&lt;=67),1,0)</f>
        <v>0</v>
      </c>
      <c r="AZ1059" t="s">
        <v>25</v>
      </c>
      <c r="BA1059">
        <f>IF(Table13[[#This Row],[Marital Status]]="Married",1,0)</f>
        <v>1</v>
      </c>
      <c r="BB1059">
        <f>IF(Table13[[#This Row],[Marital Status]]="Single",1,0)</f>
        <v>0</v>
      </c>
      <c r="BC1059" t="s">
        <v>28</v>
      </c>
      <c r="BD1059">
        <f>IF(Table13[[#This Row],[gender]]="Male",1,0)</f>
        <v>0</v>
      </c>
      <c r="BE1059">
        <f>IF(Table13[[#This Row],[gender]]="Female",1,0)</f>
        <v>1</v>
      </c>
      <c r="BF1059" t="s">
        <v>23</v>
      </c>
      <c r="BG1059">
        <f>IF(Table13[[#This Row],[Highest level of Education]]="Did not attend school",1,0)</f>
        <v>0</v>
      </c>
      <c r="BH1059">
        <f>IF(Table13[[#This Row],[Highest level of Education]]="K12 completed",1,0)</f>
        <v>0</v>
      </c>
      <c r="BI1059">
        <f>IF(Table13[[#This Row],[Highest level of Education]]="High School Completed",1,0)</f>
        <v>0</v>
      </c>
      <c r="BJ1059">
        <f>IF(Table13[[#This Row],[Highest level of Education]]="Technical Diploma/Partially completed College",1,0)</f>
        <v>1</v>
      </c>
      <c r="BK1059">
        <f>IF(Table13[[#This Row],[Highest level of Education]]="University/College Degree",1,0)</f>
        <v>0</v>
      </c>
      <c r="BL1059">
        <f>IF(Table13[[#This Row],[Highest level of Education]]="Post-graduate education",1,0)</f>
        <v>0</v>
      </c>
      <c r="BM1059">
        <v>2</v>
      </c>
      <c r="BN1059">
        <v>3</v>
      </c>
      <c r="BO1059" t="s">
        <v>1</v>
      </c>
      <c r="BP1059">
        <f>IF(Table13[[#This Row],[Monthly_Income 1_5500 2_8000 3_11000 4_15000 5_20000 6_27000 7_35000 8_5000 9_51000 98_0]]=1,1,0)</f>
        <v>0</v>
      </c>
      <c r="BQ1059">
        <f>IF(Table13[[#This Row],[Monthly_Income 1_5500 2_8000 3_11000 4_15000 5_20000 6_27000 7_35000 8_5000 9_51000 98_0]]=2,1,0)</f>
        <v>0</v>
      </c>
      <c r="BR1059">
        <f>IF(Table13[[#This Row],[Monthly_Income 1_5500 2_8000 3_11000 4_15000 5_20000 6_27000 7_35000 8_5000 9_51000 98_0]]=3,1,0)</f>
        <v>0</v>
      </c>
      <c r="BS1059">
        <f>IF(Table13[[#This Row],[Monthly_Income 1_5500 2_8000 3_11000 4_15000 5_20000 6_27000 7_35000 8_5000 9_51000 98_0]]=4,1,0)</f>
        <v>0</v>
      </c>
      <c r="BT1059">
        <f>IF(Table13[[#This Row],[Monthly_Income 1_5500 2_8000 3_11000 4_15000 5_20000 6_27000 7_35000 8_5000 9_51000 98_0]]=5,1,0)</f>
        <v>0</v>
      </c>
      <c r="BU1059">
        <f>IF(Table13[[#This Row],[Monthly_Income 1_5500 2_8000 3_11000 4_15000 5_20000 6_27000 7_35000 8_5000 9_51000 98_0]]=6,1,0)</f>
        <v>0</v>
      </c>
      <c r="BV1059">
        <f>IF(Table13[[#This Row],[Monthly_Income 1_5500 2_8000 3_11000 4_15000 5_20000 6_27000 7_35000 8_5000 9_51000 98_0]]=7,1,0)</f>
        <v>0</v>
      </c>
      <c r="BW1059">
        <f>IF(Table13[[#This Row],[Monthly_Income 1_5500 2_8000 3_11000 4_15000 5_20000 6_27000 7_35000 8_5000 9_51000 98_0]]=8,1,0)</f>
        <v>0</v>
      </c>
      <c r="BX1059">
        <f>IF(Table13[[#This Row],[Monthly_Income 1_5500 2_8000 3_11000 4_15000 5_20000 6_27000 7_35000 8_5000 9_51000 98_0]]=9,1,0)</f>
        <v>0</v>
      </c>
      <c r="BY1059">
        <f>IF(Table13[[#This Row],[Monthly_Income 1_5500 2_8000 3_11000 4_15000 5_20000 6_27000 7_35000 8_5000 9_51000 98_0]]=98,1,0)</f>
        <v>0</v>
      </c>
      <c r="BZ1059">
        <v>9</v>
      </c>
      <c r="CA1059">
        <f>IF(Table13[[#This Row],[Monthly_Household_Income]]=1,1,0)</f>
        <v>0</v>
      </c>
      <c r="CB1059">
        <f>IF(Table13[[#This Row],[Monthly_Household_Income]]=2,1,0)</f>
        <v>0</v>
      </c>
      <c r="CC1059">
        <f>IF(Table13[[#This Row],[Monthly_Household_Income]]=3,1,0)</f>
        <v>0</v>
      </c>
      <c r="CD1059">
        <f>IF(Table13[[#This Row],[Monthly_Household_Income]]=4,1,0)</f>
        <v>0</v>
      </c>
      <c r="CE1059">
        <f>IF(Table13[[#This Row],[Monthly_Household_Income]]=5,1,0)</f>
        <v>0</v>
      </c>
      <c r="CF1059">
        <f>IF(Table13[[#This Row],[Monthly_Household_Income]]=6,1,0)</f>
        <v>0</v>
      </c>
      <c r="CG1059">
        <f>IF(Table13[[#This Row],[Monthly_Household_Income]]=7,1,0)</f>
        <v>0</v>
      </c>
      <c r="CH1059">
        <f>IF(Table13[[#This Row],[Monthly_Household_Income]]=8,1,0)</f>
        <v>0</v>
      </c>
      <c r="CI1059">
        <f>IF(Table13[[#This Row],[Monthly_Household_Income]]=9,1,0)</f>
        <v>1</v>
      </c>
      <c r="CJ1059">
        <f>IF(Table13[[#This Row],[Monthly_Household_Income]]=98,1,0)</f>
        <v>0</v>
      </c>
    </row>
    <row r="1060" spans="1:88">
      <c r="A1060">
        <v>3907</v>
      </c>
      <c r="B1060" s="1">
        <v>43252</v>
      </c>
      <c r="C1060" t="s">
        <v>31</v>
      </c>
      <c r="D1060">
        <v>9</v>
      </c>
      <c r="E1060">
        <v>9</v>
      </c>
      <c r="F1060">
        <v>7</v>
      </c>
      <c r="G1060">
        <v>8</v>
      </c>
      <c r="H1060">
        <v>8</v>
      </c>
      <c r="I1060">
        <v>9</v>
      </c>
      <c r="J1060" t="s">
        <v>15</v>
      </c>
      <c r="K1060">
        <v>7</v>
      </c>
      <c r="L1060">
        <v>8</v>
      </c>
      <c r="M1060">
        <v>7</v>
      </c>
      <c r="N1060">
        <v>7</v>
      </c>
      <c r="O1060">
        <v>7</v>
      </c>
      <c r="P1060">
        <v>9</v>
      </c>
      <c r="Q1060">
        <v>7</v>
      </c>
      <c r="R1060">
        <v>9</v>
      </c>
      <c r="S1060">
        <v>10</v>
      </c>
      <c r="T1060">
        <v>9</v>
      </c>
      <c r="U1060">
        <v>10</v>
      </c>
      <c r="V1060">
        <v>8</v>
      </c>
      <c r="W1060">
        <v>7</v>
      </c>
      <c r="X1060">
        <v>9</v>
      </c>
      <c r="Y1060">
        <v>8</v>
      </c>
      <c r="Z1060">
        <v>10</v>
      </c>
      <c r="AA1060">
        <v>9</v>
      </c>
      <c r="AB1060">
        <v>0</v>
      </c>
      <c r="AC1060">
        <v>2</v>
      </c>
      <c r="AD1060">
        <f>IF(Table13[[#This Row],[payment]]=1,1,0)</f>
        <v>0</v>
      </c>
      <c r="AE1060">
        <f>IF(Table13[[#This Row],[payment]]=2,1,0)</f>
        <v>1</v>
      </c>
      <c r="AF1060">
        <f>IF(Table13[[#This Row],[payment]]=3,1,0)</f>
        <v>0</v>
      </c>
      <c r="AG1060">
        <v>6</v>
      </c>
      <c r="AH1060">
        <f>IF(Table13[[#This Row],[method_payment]]=1,1,0)</f>
        <v>0</v>
      </c>
      <c r="AI1060">
        <f>IF(Table13[[#This Row],[method_payment]]=2,1,0)</f>
        <v>0</v>
      </c>
      <c r="AJ1060">
        <f>IF(Table13[[#This Row],[method_payment]]=3,1,0)</f>
        <v>0</v>
      </c>
      <c r="AK1060">
        <f>IF(Table13[[#This Row],[method_payment]]=5,1,0)</f>
        <v>0</v>
      </c>
      <c r="AL1060">
        <f>IF(Table13[[#This Row],[method_payment]]=6,1,0)</f>
        <v>1</v>
      </c>
      <c r="AM1060" t="s">
        <v>16</v>
      </c>
      <c r="AN1060" t="s">
        <v>16</v>
      </c>
      <c r="AO1060">
        <v>3</v>
      </c>
      <c r="AP1060" s="2">
        <v>190.71</v>
      </c>
      <c r="AQ1060" s="3">
        <f>IF(AND(Table13[[#This Row],[Average_amount_spent_per_visit_last_3_months]]&gt;=1,Table13[[#This Row],[Average_amount_spent_per_visit_last_3_months]]&lt;=999),1,0)</f>
        <v>1</v>
      </c>
      <c r="AR1060" s="3">
        <f>IF(AND(Table13[[#This Row],[Average_amount_spent_per_visit_last_3_months]]&gt;=1000,Table13[[#This Row],[Average_amount_spent_per_visit_last_3_months]]&lt;=6700),1,0)</f>
        <v>0</v>
      </c>
      <c r="AS1060">
        <v>3</v>
      </c>
      <c r="AT1060">
        <v>33</v>
      </c>
      <c r="AU1060">
        <f>IF(AND(Table13[[#This Row],[Age]]&gt;=18,Table13[[#This Row],[Age]]&lt;=25),1,0)</f>
        <v>0</v>
      </c>
      <c r="AV1060">
        <f>IF(AND(Table13[[#This Row],[Age]]&gt;=26,Table13[[#This Row],[Age]]&lt;=35),1,0)</f>
        <v>1</v>
      </c>
      <c r="AW1060">
        <f>IF(AND(Table13[[#This Row],[Age]]&gt;=36,Table13[[#This Row],[Age]]&lt;=45),1,0)</f>
        <v>0</v>
      </c>
      <c r="AX1060">
        <f>IF(AND(Table13[[#This Row],[Age]]&gt;=46,Table13[[#This Row],[Age]]&lt;=55),1,0)</f>
        <v>0</v>
      </c>
      <c r="AY1060">
        <f>IF(AND(Table13[[#This Row],[Age]]&gt;=56,Table13[[#This Row],[Age]]&lt;=67),1,0)</f>
        <v>0</v>
      </c>
      <c r="AZ1060" t="s">
        <v>25</v>
      </c>
      <c r="BA1060">
        <f>IF(Table13[[#This Row],[Marital Status]]="Married",1,0)</f>
        <v>1</v>
      </c>
      <c r="BB1060">
        <f>IF(Table13[[#This Row],[Marital Status]]="Single",1,0)</f>
        <v>0</v>
      </c>
      <c r="BC1060" t="s">
        <v>28</v>
      </c>
      <c r="BD1060">
        <f>IF(Table13[[#This Row],[gender]]="Male",1,0)</f>
        <v>0</v>
      </c>
      <c r="BE1060">
        <f>IF(Table13[[#This Row],[gender]]="Female",1,0)</f>
        <v>1</v>
      </c>
      <c r="BF1060" t="s">
        <v>19</v>
      </c>
      <c r="BG1060">
        <f>IF(Table13[[#This Row],[Highest level of Education]]="Did not attend school",1,0)</f>
        <v>0</v>
      </c>
      <c r="BH1060">
        <f>IF(Table13[[#This Row],[Highest level of Education]]="K12 completed",1,0)</f>
        <v>0</v>
      </c>
      <c r="BI1060">
        <f>IF(Table13[[#This Row],[Highest level of Education]]="High School Completed",1,0)</f>
        <v>0</v>
      </c>
      <c r="BJ1060">
        <f>IF(Table13[[#This Row],[Highest level of Education]]="Technical Diploma/Partially completed College",1,0)</f>
        <v>0</v>
      </c>
      <c r="BK1060">
        <f>IF(Table13[[#This Row],[Highest level of Education]]="University/College Degree",1,0)</f>
        <v>1</v>
      </c>
      <c r="BL1060">
        <f>IF(Table13[[#This Row],[Highest level of Education]]="Post-graduate education",1,0)</f>
        <v>0</v>
      </c>
      <c r="BM1060">
        <v>3</v>
      </c>
      <c r="BN1060">
        <v>1</v>
      </c>
      <c r="BO1060">
        <v>4</v>
      </c>
      <c r="BP1060">
        <f>IF(Table13[[#This Row],[Monthly_Income 1_5500 2_8000 3_11000 4_15000 5_20000 6_27000 7_35000 8_5000 9_51000 98_0]]=1,1,0)</f>
        <v>0</v>
      </c>
      <c r="BQ1060">
        <f>IF(Table13[[#This Row],[Monthly_Income 1_5500 2_8000 3_11000 4_15000 5_20000 6_27000 7_35000 8_5000 9_51000 98_0]]=2,1,0)</f>
        <v>0</v>
      </c>
      <c r="BR1060">
        <f>IF(Table13[[#This Row],[Monthly_Income 1_5500 2_8000 3_11000 4_15000 5_20000 6_27000 7_35000 8_5000 9_51000 98_0]]=3,1,0)</f>
        <v>0</v>
      </c>
      <c r="BS1060">
        <f>IF(Table13[[#This Row],[Monthly_Income 1_5500 2_8000 3_11000 4_15000 5_20000 6_27000 7_35000 8_5000 9_51000 98_0]]=4,1,0)</f>
        <v>1</v>
      </c>
      <c r="BT1060">
        <f>IF(Table13[[#This Row],[Monthly_Income 1_5500 2_8000 3_11000 4_15000 5_20000 6_27000 7_35000 8_5000 9_51000 98_0]]=5,1,0)</f>
        <v>0</v>
      </c>
      <c r="BU1060">
        <f>IF(Table13[[#This Row],[Monthly_Income 1_5500 2_8000 3_11000 4_15000 5_20000 6_27000 7_35000 8_5000 9_51000 98_0]]=6,1,0)</f>
        <v>0</v>
      </c>
      <c r="BV1060">
        <f>IF(Table13[[#This Row],[Monthly_Income 1_5500 2_8000 3_11000 4_15000 5_20000 6_27000 7_35000 8_5000 9_51000 98_0]]=7,1,0)</f>
        <v>0</v>
      </c>
      <c r="BW1060">
        <f>IF(Table13[[#This Row],[Monthly_Income 1_5500 2_8000 3_11000 4_15000 5_20000 6_27000 7_35000 8_5000 9_51000 98_0]]=8,1,0)</f>
        <v>0</v>
      </c>
      <c r="BX1060">
        <f>IF(Table13[[#This Row],[Monthly_Income 1_5500 2_8000 3_11000 4_15000 5_20000 6_27000 7_35000 8_5000 9_51000 98_0]]=9,1,0)</f>
        <v>0</v>
      </c>
      <c r="BY1060">
        <f>IF(Table13[[#This Row],[Monthly_Income 1_5500 2_8000 3_11000 4_15000 5_20000 6_27000 7_35000 8_5000 9_51000 98_0]]=98,1,0)</f>
        <v>0</v>
      </c>
      <c r="BZ1060">
        <v>8</v>
      </c>
      <c r="CA1060">
        <f>IF(Table13[[#This Row],[Monthly_Household_Income]]=1,1,0)</f>
        <v>0</v>
      </c>
      <c r="CB1060">
        <f>IF(Table13[[#This Row],[Monthly_Household_Income]]=2,1,0)</f>
        <v>0</v>
      </c>
      <c r="CC1060">
        <f>IF(Table13[[#This Row],[Monthly_Household_Income]]=3,1,0)</f>
        <v>0</v>
      </c>
      <c r="CD1060">
        <f>IF(Table13[[#This Row],[Monthly_Household_Income]]=4,1,0)</f>
        <v>0</v>
      </c>
      <c r="CE1060">
        <f>IF(Table13[[#This Row],[Monthly_Household_Income]]=5,1,0)</f>
        <v>0</v>
      </c>
      <c r="CF1060">
        <f>IF(Table13[[#This Row],[Monthly_Household_Income]]=6,1,0)</f>
        <v>0</v>
      </c>
      <c r="CG1060">
        <f>IF(Table13[[#This Row],[Monthly_Household_Income]]=7,1,0)</f>
        <v>0</v>
      </c>
      <c r="CH1060">
        <f>IF(Table13[[#This Row],[Monthly_Household_Income]]=8,1,0)</f>
        <v>1</v>
      </c>
      <c r="CI1060">
        <f>IF(Table13[[#This Row],[Monthly_Household_Income]]=9,1,0)</f>
        <v>0</v>
      </c>
      <c r="CJ1060">
        <f>IF(Table13[[#This Row],[Monthly_Household_Income]]=98,1,0)</f>
        <v>0</v>
      </c>
    </row>
    <row r="1061" spans="1:88">
      <c r="A1061">
        <v>3908</v>
      </c>
      <c r="B1061" s="1">
        <v>42969</v>
      </c>
      <c r="C1061" t="s">
        <v>32</v>
      </c>
      <c r="D1061">
        <v>8</v>
      </c>
      <c r="E1061">
        <v>9</v>
      </c>
      <c r="F1061">
        <v>8</v>
      </c>
      <c r="G1061">
        <v>8</v>
      </c>
      <c r="H1061">
        <v>8</v>
      </c>
      <c r="I1061">
        <v>8</v>
      </c>
      <c r="J1061" t="s">
        <v>15</v>
      </c>
      <c r="K1061">
        <v>8</v>
      </c>
      <c r="L1061">
        <v>6</v>
      </c>
      <c r="M1061">
        <v>8</v>
      </c>
      <c r="N1061">
        <v>7</v>
      </c>
      <c r="O1061">
        <v>8</v>
      </c>
      <c r="P1061">
        <v>8</v>
      </c>
      <c r="Q1061">
        <v>9</v>
      </c>
      <c r="R1061">
        <v>7</v>
      </c>
      <c r="S1061">
        <v>8</v>
      </c>
      <c r="T1061">
        <v>7</v>
      </c>
      <c r="U1061">
        <v>8</v>
      </c>
      <c r="V1061">
        <v>9</v>
      </c>
      <c r="W1061">
        <v>9</v>
      </c>
      <c r="X1061">
        <v>0</v>
      </c>
      <c r="Y1061">
        <v>10</v>
      </c>
      <c r="Z1061">
        <v>9</v>
      </c>
      <c r="AA1061">
        <v>6</v>
      </c>
      <c r="AB1061">
        <v>8</v>
      </c>
      <c r="AC1061">
        <v>3</v>
      </c>
      <c r="AD1061">
        <f>IF(Table13[[#This Row],[payment]]=1,1,0)</f>
        <v>0</v>
      </c>
      <c r="AE1061">
        <f>IF(Table13[[#This Row],[payment]]=2,1,0)</f>
        <v>0</v>
      </c>
      <c r="AF1061">
        <f>IF(Table13[[#This Row],[payment]]=3,1,0)</f>
        <v>1</v>
      </c>
      <c r="AG1061">
        <v>1</v>
      </c>
      <c r="AH1061">
        <f>IF(Table13[[#This Row],[method_payment]]=1,1,0)</f>
        <v>1</v>
      </c>
      <c r="AI1061">
        <f>IF(Table13[[#This Row],[method_payment]]=2,1,0)</f>
        <v>0</v>
      </c>
      <c r="AJ1061">
        <f>IF(Table13[[#This Row],[method_payment]]=3,1,0)</f>
        <v>0</v>
      </c>
      <c r="AK1061">
        <f>IF(Table13[[#This Row],[method_payment]]=5,1,0)</f>
        <v>0</v>
      </c>
      <c r="AL1061">
        <f>IF(Table13[[#This Row],[method_payment]]=6,1,0)</f>
        <v>0</v>
      </c>
      <c r="AM1061" t="s">
        <v>16</v>
      </c>
      <c r="AN1061" t="s">
        <v>16</v>
      </c>
      <c r="AO1061">
        <v>2</v>
      </c>
      <c r="AP1061" s="2">
        <v>428.91</v>
      </c>
      <c r="AQ1061" s="3">
        <f>IF(AND(Table13[[#This Row],[Average_amount_spent_per_visit_last_3_months]]&gt;=1,Table13[[#This Row],[Average_amount_spent_per_visit_last_3_months]]&lt;=999),1,0)</f>
        <v>1</v>
      </c>
      <c r="AR1061" s="3">
        <f>IF(AND(Table13[[#This Row],[Average_amount_spent_per_visit_last_3_months]]&gt;=1000,Table13[[#This Row],[Average_amount_spent_per_visit_last_3_months]]&lt;=6700),1,0)</f>
        <v>0</v>
      </c>
      <c r="AS1061">
        <v>2</v>
      </c>
      <c r="AT1061">
        <v>33</v>
      </c>
      <c r="AU1061">
        <f>IF(AND(Table13[[#This Row],[Age]]&gt;=18,Table13[[#This Row],[Age]]&lt;=25),1,0)</f>
        <v>0</v>
      </c>
      <c r="AV1061">
        <f>IF(AND(Table13[[#This Row],[Age]]&gt;=26,Table13[[#This Row],[Age]]&lt;=35),1,0)</f>
        <v>1</v>
      </c>
      <c r="AW1061">
        <f>IF(AND(Table13[[#This Row],[Age]]&gt;=36,Table13[[#This Row],[Age]]&lt;=45),1,0)</f>
        <v>0</v>
      </c>
      <c r="AX1061">
        <f>IF(AND(Table13[[#This Row],[Age]]&gt;=46,Table13[[#This Row],[Age]]&lt;=55),1,0)</f>
        <v>0</v>
      </c>
      <c r="AY1061">
        <f>IF(AND(Table13[[#This Row],[Age]]&gt;=56,Table13[[#This Row],[Age]]&lt;=67),1,0)</f>
        <v>0</v>
      </c>
      <c r="AZ1061" t="s">
        <v>24</v>
      </c>
      <c r="BA1061">
        <f>IF(Table13[[#This Row],[Marital Status]]="Married",1,0)</f>
        <v>0</v>
      </c>
      <c r="BB1061">
        <f>IF(Table13[[#This Row],[Marital Status]]="Single",1,0)</f>
        <v>1</v>
      </c>
      <c r="BC1061" t="s">
        <v>27</v>
      </c>
      <c r="BD1061">
        <f>IF(Table13[[#This Row],[gender]]="Male",1,0)</f>
        <v>1</v>
      </c>
      <c r="BE1061">
        <f>IF(Table13[[#This Row],[gender]]="Female",1,0)</f>
        <v>0</v>
      </c>
      <c r="BF1061" t="s">
        <v>23</v>
      </c>
      <c r="BG1061">
        <f>IF(Table13[[#This Row],[Highest level of Education]]="Did not attend school",1,0)</f>
        <v>0</v>
      </c>
      <c r="BH1061">
        <f>IF(Table13[[#This Row],[Highest level of Education]]="K12 completed",1,0)</f>
        <v>0</v>
      </c>
      <c r="BI1061">
        <f>IF(Table13[[#This Row],[Highest level of Education]]="High School Completed",1,0)</f>
        <v>0</v>
      </c>
      <c r="BJ1061">
        <f>IF(Table13[[#This Row],[Highest level of Education]]="Technical Diploma/Partially completed College",1,0)</f>
        <v>1</v>
      </c>
      <c r="BK1061">
        <f>IF(Table13[[#This Row],[Highest level of Education]]="University/College Degree",1,0)</f>
        <v>0</v>
      </c>
      <c r="BL1061">
        <f>IF(Table13[[#This Row],[Highest level of Education]]="Post-graduate education",1,0)</f>
        <v>0</v>
      </c>
      <c r="BM1061">
        <v>0</v>
      </c>
      <c r="BN1061">
        <v>1</v>
      </c>
      <c r="BO1061">
        <v>98</v>
      </c>
      <c r="BP1061">
        <f>IF(Table13[[#This Row],[Monthly_Income 1_5500 2_8000 3_11000 4_15000 5_20000 6_27000 7_35000 8_5000 9_51000 98_0]]=1,1,0)</f>
        <v>0</v>
      </c>
      <c r="BQ1061">
        <f>IF(Table13[[#This Row],[Monthly_Income 1_5500 2_8000 3_11000 4_15000 5_20000 6_27000 7_35000 8_5000 9_51000 98_0]]=2,1,0)</f>
        <v>0</v>
      </c>
      <c r="BR1061">
        <f>IF(Table13[[#This Row],[Monthly_Income 1_5500 2_8000 3_11000 4_15000 5_20000 6_27000 7_35000 8_5000 9_51000 98_0]]=3,1,0)</f>
        <v>0</v>
      </c>
      <c r="BS1061">
        <f>IF(Table13[[#This Row],[Monthly_Income 1_5500 2_8000 3_11000 4_15000 5_20000 6_27000 7_35000 8_5000 9_51000 98_0]]=4,1,0)</f>
        <v>0</v>
      </c>
      <c r="BT1061">
        <f>IF(Table13[[#This Row],[Monthly_Income 1_5500 2_8000 3_11000 4_15000 5_20000 6_27000 7_35000 8_5000 9_51000 98_0]]=5,1,0)</f>
        <v>0</v>
      </c>
      <c r="BU1061">
        <f>IF(Table13[[#This Row],[Monthly_Income 1_5500 2_8000 3_11000 4_15000 5_20000 6_27000 7_35000 8_5000 9_51000 98_0]]=6,1,0)</f>
        <v>0</v>
      </c>
      <c r="BV1061">
        <f>IF(Table13[[#This Row],[Monthly_Income 1_5500 2_8000 3_11000 4_15000 5_20000 6_27000 7_35000 8_5000 9_51000 98_0]]=7,1,0)</f>
        <v>0</v>
      </c>
      <c r="BW1061">
        <f>IF(Table13[[#This Row],[Monthly_Income 1_5500 2_8000 3_11000 4_15000 5_20000 6_27000 7_35000 8_5000 9_51000 98_0]]=8,1,0)</f>
        <v>0</v>
      </c>
      <c r="BX1061">
        <f>IF(Table13[[#This Row],[Monthly_Income 1_5500 2_8000 3_11000 4_15000 5_20000 6_27000 7_35000 8_5000 9_51000 98_0]]=9,1,0)</f>
        <v>0</v>
      </c>
      <c r="BY1061">
        <f>IF(Table13[[#This Row],[Monthly_Income 1_5500 2_8000 3_11000 4_15000 5_20000 6_27000 7_35000 8_5000 9_51000 98_0]]=98,1,0)</f>
        <v>1</v>
      </c>
      <c r="BZ1061">
        <v>98</v>
      </c>
      <c r="CA1061">
        <f>IF(Table13[[#This Row],[Monthly_Household_Income]]=1,1,0)</f>
        <v>0</v>
      </c>
      <c r="CB1061">
        <f>IF(Table13[[#This Row],[Monthly_Household_Income]]=2,1,0)</f>
        <v>0</v>
      </c>
      <c r="CC1061">
        <f>IF(Table13[[#This Row],[Monthly_Household_Income]]=3,1,0)</f>
        <v>0</v>
      </c>
      <c r="CD1061">
        <f>IF(Table13[[#This Row],[Monthly_Household_Income]]=4,1,0)</f>
        <v>0</v>
      </c>
      <c r="CE1061">
        <f>IF(Table13[[#This Row],[Monthly_Household_Income]]=5,1,0)</f>
        <v>0</v>
      </c>
      <c r="CF1061">
        <f>IF(Table13[[#This Row],[Monthly_Household_Income]]=6,1,0)</f>
        <v>0</v>
      </c>
      <c r="CG1061">
        <f>IF(Table13[[#This Row],[Monthly_Household_Income]]=7,1,0)</f>
        <v>0</v>
      </c>
      <c r="CH1061">
        <f>IF(Table13[[#This Row],[Monthly_Household_Income]]=8,1,0)</f>
        <v>0</v>
      </c>
      <c r="CI1061">
        <f>IF(Table13[[#This Row],[Monthly_Household_Income]]=9,1,0)</f>
        <v>0</v>
      </c>
      <c r="CJ1061">
        <f>IF(Table13[[#This Row],[Monthly_Household_Income]]=98,1,0)</f>
        <v>1</v>
      </c>
    </row>
    <row r="1062" spans="1:88">
      <c r="A1062">
        <v>3909</v>
      </c>
      <c r="B1062" s="1">
        <v>43130</v>
      </c>
      <c r="C1062" t="s">
        <v>34</v>
      </c>
      <c r="D1062">
        <v>7</v>
      </c>
      <c r="E1062">
        <v>7</v>
      </c>
      <c r="F1062">
        <v>8</v>
      </c>
      <c r="G1062">
        <v>7</v>
      </c>
      <c r="H1062">
        <v>7</v>
      </c>
      <c r="I1062">
        <v>8</v>
      </c>
      <c r="J1062" t="s">
        <v>15</v>
      </c>
      <c r="K1062">
        <v>7</v>
      </c>
      <c r="L1062">
        <v>6</v>
      </c>
      <c r="M1062">
        <v>8</v>
      </c>
      <c r="N1062">
        <v>8</v>
      </c>
      <c r="O1062">
        <v>7</v>
      </c>
      <c r="P1062">
        <v>8</v>
      </c>
      <c r="Q1062">
        <v>6</v>
      </c>
      <c r="R1062">
        <v>7</v>
      </c>
      <c r="S1062">
        <v>6</v>
      </c>
      <c r="T1062">
        <v>8</v>
      </c>
      <c r="U1062">
        <v>8</v>
      </c>
      <c r="V1062">
        <v>7</v>
      </c>
      <c r="W1062">
        <v>7</v>
      </c>
      <c r="X1062">
        <v>6</v>
      </c>
      <c r="Y1062">
        <v>8</v>
      </c>
      <c r="Z1062">
        <v>8</v>
      </c>
      <c r="AA1062">
        <v>7</v>
      </c>
      <c r="AB1062">
        <v>8</v>
      </c>
      <c r="AC1062">
        <v>2</v>
      </c>
      <c r="AD1062">
        <f>IF(Table13[[#This Row],[payment]]=1,1,0)</f>
        <v>0</v>
      </c>
      <c r="AE1062">
        <f>IF(Table13[[#This Row],[payment]]=2,1,0)</f>
        <v>1</v>
      </c>
      <c r="AF1062">
        <f>IF(Table13[[#This Row],[payment]]=3,1,0)</f>
        <v>0</v>
      </c>
      <c r="AG1062">
        <v>1</v>
      </c>
      <c r="AH1062">
        <f>IF(Table13[[#This Row],[method_payment]]=1,1,0)</f>
        <v>1</v>
      </c>
      <c r="AI1062">
        <f>IF(Table13[[#This Row],[method_payment]]=2,1,0)</f>
        <v>0</v>
      </c>
      <c r="AJ1062">
        <f>IF(Table13[[#This Row],[method_payment]]=3,1,0)</f>
        <v>0</v>
      </c>
      <c r="AK1062">
        <f>IF(Table13[[#This Row],[method_payment]]=5,1,0)</f>
        <v>0</v>
      </c>
      <c r="AL1062">
        <f>IF(Table13[[#This Row],[method_payment]]=6,1,0)</f>
        <v>0</v>
      </c>
      <c r="AM1062" t="s">
        <v>16</v>
      </c>
      <c r="AN1062" t="s">
        <v>16</v>
      </c>
      <c r="AO1062">
        <v>1</v>
      </c>
      <c r="AP1062" s="2">
        <v>328.57</v>
      </c>
      <c r="AQ1062" s="3">
        <f>IF(AND(Table13[[#This Row],[Average_amount_spent_per_visit_last_3_months]]&gt;=1,Table13[[#This Row],[Average_amount_spent_per_visit_last_3_months]]&lt;=999),1,0)</f>
        <v>1</v>
      </c>
      <c r="AR1062" s="3">
        <f>IF(AND(Table13[[#This Row],[Average_amount_spent_per_visit_last_3_months]]&gt;=1000,Table13[[#This Row],[Average_amount_spent_per_visit_last_3_months]]&lt;=6700),1,0)</f>
        <v>0</v>
      </c>
      <c r="AS1062">
        <v>1</v>
      </c>
      <c r="AT1062">
        <v>24</v>
      </c>
      <c r="AU1062">
        <f>IF(AND(Table13[[#This Row],[Age]]&gt;=18,Table13[[#This Row],[Age]]&lt;=25),1,0)</f>
        <v>1</v>
      </c>
      <c r="AV1062">
        <f>IF(AND(Table13[[#This Row],[Age]]&gt;=26,Table13[[#This Row],[Age]]&lt;=35),1,0)</f>
        <v>0</v>
      </c>
      <c r="AW1062">
        <f>IF(AND(Table13[[#This Row],[Age]]&gt;=36,Table13[[#This Row],[Age]]&lt;=45),1,0)</f>
        <v>0</v>
      </c>
      <c r="AX1062">
        <f>IF(AND(Table13[[#This Row],[Age]]&gt;=46,Table13[[#This Row],[Age]]&lt;=55),1,0)</f>
        <v>0</v>
      </c>
      <c r="AY1062">
        <f>IF(AND(Table13[[#This Row],[Age]]&gt;=56,Table13[[#This Row],[Age]]&lt;=67),1,0)</f>
        <v>0</v>
      </c>
      <c r="AZ1062" t="s">
        <v>24</v>
      </c>
      <c r="BA1062">
        <f>IF(Table13[[#This Row],[Marital Status]]="Married",1,0)</f>
        <v>0</v>
      </c>
      <c r="BB1062">
        <f>IF(Table13[[#This Row],[Marital Status]]="Single",1,0)</f>
        <v>1</v>
      </c>
      <c r="BC1062" t="s">
        <v>27</v>
      </c>
      <c r="BD1062">
        <f>IF(Table13[[#This Row],[gender]]="Male",1,0)</f>
        <v>1</v>
      </c>
      <c r="BE1062">
        <f>IF(Table13[[#This Row],[gender]]="Female",1,0)</f>
        <v>0</v>
      </c>
      <c r="BF1062" t="s">
        <v>19</v>
      </c>
      <c r="BG1062">
        <f>IF(Table13[[#This Row],[Highest level of Education]]="Did not attend school",1,0)</f>
        <v>0</v>
      </c>
      <c r="BH1062">
        <f>IF(Table13[[#This Row],[Highest level of Education]]="K12 completed",1,0)</f>
        <v>0</v>
      </c>
      <c r="BI1062">
        <f>IF(Table13[[#This Row],[Highest level of Education]]="High School Completed",1,0)</f>
        <v>0</v>
      </c>
      <c r="BJ1062">
        <f>IF(Table13[[#This Row],[Highest level of Education]]="Technical Diploma/Partially completed College",1,0)</f>
        <v>0</v>
      </c>
      <c r="BK1062">
        <f>IF(Table13[[#This Row],[Highest level of Education]]="University/College Degree",1,0)</f>
        <v>1</v>
      </c>
      <c r="BL1062">
        <f>IF(Table13[[#This Row],[Highest level of Education]]="Post-graduate education",1,0)</f>
        <v>0</v>
      </c>
      <c r="BM1062">
        <v>0</v>
      </c>
      <c r="BN1062">
        <v>1</v>
      </c>
      <c r="BO1062">
        <v>2</v>
      </c>
      <c r="BP1062">
        <f>IF(Table13[[#This Row],[Monthly_Income 1_5500 2_8000 3_11000 4_15000 5_20000 6_27000 7_35000 8_5000 9_51000 98_0]]=1,1,0)</f>
        <v>0</v>
      </c>
      <c r="BQ1062">
        <f>IF(Table13[[#This Row],[Monthly_Income 1_5500 2_8000 3_11000 4_15000 5_20000 6_27000 7_35000 8_5000 9_51000 98_0]]=2,1,0)</f>
        <v>1</v>
      </c>
      <c r="BR1062">
        <f>IF(Table13[[#This Row],[Monthly_Income 1_5500 2_8000 3_11000 4_15000 5_20000 6_27000 7_35000 8_5000 9_51000 98_0]]=3,1,0)</f>
        <v>0</v>
      </c>
      <c r="BS1062">
        <f>IF(Table13[[#This Row],[Monthly_Income 1_5500 2_8000 3_11000 4_15000 5_20000 6_27000 7_35000 8_5000 9_51000 98_0]]=4,1,0)</f>
        <v>0</v>
      </c>
      <c r="BT1062">
        <f>IF(Table13[[#This Row],[Monthly_Income 1_5500 2_8000 3_11000 4_15000 5_20000 6_27000 7_35000 8_5000 9_51000 98_0]]=5,1,0)</f>
        <v>0</v>
      </c>
      <c r="BU1062">
        <f>IF(Table13[[#This Row],[Monthly_Income 1_5500 2_8000 3_11000 4_15000 5_20000 6_27000 7_35000 8_5000 9_51000 98_0]]=6,1,0)</f>
        <v>0</v>
      </c>
      <c r="BV1062">
        <f>IF(Table13[[#This Row],[Monthly_Income 1_5500 2_8000 3_11000 4_15000 5_20000 6_27000 7_35000 8_5000 9_51000 98_0]]=7,1,0)</f>
        <v>0</v>
      </c>
      <c r="BW1062">
        <f>IF(Table13[[#This Row],[Monthly_Income 1_5500 2_8000 3_11000 4_15000 5_20000 6_27000 7_35000 8_5000 9_51000 98_0]]=8,1,0)</f>
        <v>0</v>
      </c>
      <c r="BX1062">
        <f>IF(Table13[[#This Row],[Monthly_Income 1_5500 2_8000 3_11000 4_15000 5_20000 6_27000 7_35000 8_5000 9_51000 98_0]]=9,1,0)</f>
        <v>0</v>
      </c>
      <c r="BY1062">
        <f>IF(Table13[[#This Row],[Monthly_Income 1_5500 2_8000 3_11000 4_15000 5_20000 6_27000 7_35000 8_5000 9_51000 98_0]]=98,1,0)</f>
        <v>0</v>
      </c>
      <c r="BZ1062">
        <v>5</v>
      </c>
      <c r="CA1062">
        <f>IF(Table13[[#This Row],[Monthly_Household_Income]]=1,1,0)</f>
        <v>0</v>
      </c>
      <c r="CB1062">
        <f>IF(Table13[[#This Row],[Monthly_Household_Income]]=2,1,0)</f>
        <v>0</v>
      </c>
      <c r="CC1062">
        <f>IF(Table13[[#This Row],[Monthly_Household_Income]]=3,1,0)</f>
        <v>0</v>
      </c>
      <c r="CD1062">
        <f>IF(Table13[[#This Row],[Monthly_Household_Income]]=4,1,0)</f>
        <v>0</v>
      </c>
      <c r="CE1062">
        <f>IF(Table13[[#This Row],[Monthly_Household_Income]]=5,1,0)</f>
        <v>1</v>
      </c>
      <c r="CF1062">
        <f>IF(Table13[[#This Row],[Monthly_Household_Income]]=6,1,0)</f>
        <v>0</v>
      </c>
      <c r="CG1062">
        <f>IF(Table13[[#This Row],[Monthly_Household_Income]]=7,1,0)</f>
        <v>0</v>
      </c>
      <c r="CH1062">
        <f>IF(Table13[[#This Row],[Monthly_Household_Income]]=8,1,0)</f>
        <v>0</v>
      </c>
      <c r="CI1062">
        <f>IF(Table13[[#This Row],[Monthly_Household_Income]]=9,1,0)</f>
        <v>0</v>
      </c>
      <c r="CJ1062">
        <f>IF(Table13[[#This Row],[Monthly_Household_Income]]=98,1,0)</f>
        <v>0</v>
      </c>
    </row>
    <row r="1063" spans="1:88">
      <c r="A1063">
        <v>3915</v>
      </c>
      <c r="B1063" s="1">
        <v>43129</v>
      </c>
      <c r="C1063" t="s">
        <v>33</v>
      </c>
      <c r="D1063">
        <v>7</v>
      </c>
      <c r="E1063">
        <v>6</v>
      </c>
      <c r="F1063">
        <v>7</v>
      </c>
      <c r="G1063">
        <v>6</v>
      </c>
      <c r="H1063">
        <v>7</v>
      </c>
      <c r="I1063">
        <v>7</v>
      </c>
      <c r="J1063" t="s">
        <v>15</v>
      </c>
      <c r="K1063">
        <v>8</v>
      </c>
      <c r="L1063">
        <v>7</v>
      </c>
      <c r="M1063">
        <v>8</v>
      </c>
      <c r="N1063">
        <v>6</v>
      </c>
      <c r="O1063">
        <v>7</v>
      </c>
      <c r="P1063">
        <v>8</v>
      </c>
      <c r="Q1063">
        <v>6</v>
      </c>
      <c r="R1063">
        <v>6</v>
      </c>
      <c r="S1063">
        <v>7</v>
      </c>
      <c r="T1063">
        <v>8</v>
      </c>
      <c r="U1063">
        <v>8</v>
      </c>
      <c r="V1063">
        <v>6</v>
      </c>
      <c r="W1063">
        <v>0</v>
      </c>
      <c r="X1063">
        <v>7</v>
      </c>
      <c r="Y1063">
        <v>7</v>
      </c>
      <c r="Z1063">
        <v>6</v>
      </c>
      <c r="AA1063">
        <v>6</v>
      </c>
      <c r="AB1063">
        <v>7</v>
      </c>
      <c r="AC1063">
        <v>1</v>
      </c>
      <c r="AD1063">
        <f>IF(Table13[[#This Row],[payment]]=1,1,0)</f>
        <v>1</v>
      </c>
      <c r="AE1063">
        <f>IF(Table13[[#This Row],[payment]]=2,1,0)</f>
        <v>0</v>
      </c>
      <c r="AF1063">
        <f>IF(Table13[[#This Row],[payment]]=3,1,0)</f>
        <v>0</v>
      </c>
      <c r="AG1063">
        <v>1</v>
      </c>
      <c r="AH1063">
        <f>IF(Table13[[#This Row],[method_payment]]=1,1,0)</f>
        <v>1</v>
      </c>
      <c r="AI1063">
        <f>IF(Table13[[#This Row],[method_payment]]=2,1,0)</f>
        <v>0</v>
      </c>
      <c r="AJ1063">
        <f>IF(Table13[[#This Row],[method_payment]]=3,1,0)</f>
        <v>0</v>
      </c>
      <c r="AK1063">
        <f>IF(Table13[[#This Row],[method_payment]]=5,1,0)</f>
        <v>0</v>
      </c>
      <c r="AL1063">
        <f>IF(Table13[[#This Row],[method_payment]]=6,1,0)</f>
        <v>0</v>
      </c>
      <c r="AM1063" t="s">
        <v>15</v>
      </c>
      <c r="AN1063" t="s">
        <v>16</v>
      </c>
      <c r="AO1063">
        <v>6</v>
      </c>
      <c r="AP1063" s="2">
        <v>130.58000000000001</v>
      </c>
      <c r="AQ1063" s="3">
        <f>IF(AND(Table13[[#This Row],[Average_amount_spent_per_visit_last_3_months]]&gt;=1,Table13[[#This Row],[Average_amount_spent_per_visit_last_3_months]]&lt;=999),1,0)</f>
        <v>1</v>
      </c>
      <c r="AR1063" s="3">
        <f>IF(AND(Table13[[#This Row],[Average_amount_spent_per_visit_last_3_months]]&gt;=1000,Table13[[#This Row],[Average_amount_spent_per_visit_last_3_months]]&lt;=6700),1,0)</f>
        <v>0</v>
      </c>
      <c r="AS1063">
        <v>3</v>
      </c>
      <c r="AT1063">
        <v>47</v>
      </c>
      <c r="AU1063">
        <f>IF(AND(Table13[[#This Row],[Age]]&gt;=18,Table13[[#This Row],[Age]]&lt;=25),1,0)</f>
        <v>0</v>
      </c>
      <c r="AV1063">
        <f>IF(AND(Table13[[#This Row],[Age]]&gt;=26,Table13[[#This Row],[Age]]&lt;=35),1,0)</f>
        <v>0</v>
      </c>
      <c r="AW1063">
        <f>IF(AND(Table13[[#This Row],[Age]]&gt;=36,Table13[[#This Row],[Age]]&lt;=45),1,0)</f>
        <v>0</v>
      </c>
      <c r="AX1063">
        <f>IF(AND(Table13[[#This Row],[Age]]&gt;=46,Table13[[#This Row],[Age]]&lt;=55),1,0)</f>
        <v>1</v>
      </c>
      <c r="AY1063">
        <f>IF(AND(Table13[[#This Row],[Age]]&gt;=56,Table13[[#This Row],[Age]]&lt;=67),1,0)</f>
        <v>0</v>
      </c>
      <c r="AZ1063" t="s">
        <v>25</v>
      </c>
      <c r="BA1063">
        <f>IF(Table13[[#This Row],[Marital Status]]="Married",1,0)</f>
        <v>1</v>
      </c>
      <c r="BB1063">
        <f>IF(Table13[[#This Row],[Marital Status]]="Single",1,0)</f>
        <v>0</v>
      </c>
      <c r="BC1063" t="s">
        <v>27</v>
      </c>
      <c r="BD1063">
        <f>IF(Table13[[#This Row],[gender]]="Male",1,0)</f>
        <v>1</v>
      </c>
      <c r="BE1063">
        <f>IF(Table13[[#This Row],[gender]]="Female",1,0)</f>
        <v>0</v>
      </c>
      <c r="BF1063" t="s">
        <v>23</v>
      </c>
      <c r="BG1063">
        <f>IF(Table13[[#This Row],[Highest level of Education]]="Did not attend school",1,0)</f>
        <v>0</v>
      </c>
      <c r="BH1063">
        <f>IF(Table13[[#This Row],[Highest level of Education]]="K12 completed",1,0)</f>
        <v>0</v>
      </c>
      <c r="BI1063">
        <f>IF(Table13[[#This Row],[Highest level of Education]]="High School Completed",1,0)</f>
        <v>0</v>
      </c>
      <c r="BJ1063">
        <f>IF(Table13[[#This Row],[Highest level of Education]]="Technical Diploma/Partially completed College",1,0)</f>
        <v>1</v>
      </c>
      <c r="BK1063">
        <f>IF(Table13[[#This Row],[Highest level of Education]]="University/College Degree",1,0)</f>
        <v>0</v>
      </c>
      <c r="BL1063">
        <f>IF(Table13[[#This Row],[Highest level of Education]]="Post-graduate education",1,0)</f>
        <v>0</v>
      </c>
      <c r="BM1063">
        <v>3</v>
      </c>
      <c r="BN1063">
        <v>1</v>
      </c>
      <c r="BO1063">
        <v>3</v>
      </c>
      <c r="BP1063">
        <f>IF(Table13[[#This Row],[Monthly_Income 1_5500 2_8000 3_11000 4_15000 5_20000 6_27000 7_35000 8_5000 9_51000 98_0]]=1,1,0)</f>
        <v>0</v>
      </c>
      <c r="BQ1063">
        <f>IF(Table13[[#This Row],[Monthly_Income 1_5500 2_8000 3_11000 4_15000 5_20000 6_27000 7_35000 8_5000 9_51000 98_0]]=2,1,0)</f>
        <v>0</v>
      </c>
      <c r="BR1063">
        <f>IF(Table13[[#This Row],[Monthly_Income 1_5500 2_8000 3_11000 4_15000 5_20000 6_27000 7_35000 8_5000 9_51000 98_0]]=3,1,0)</f>
        <v>1</v>
      </c>
      <c r="BS1063">
        <f>IF(Table13[[#This Row],[Monthly_Income 1_5500 2_8000 3_11000 4_15000 5_20000 6_27000 7_35000 8_5000 9_51000 98_0]]=4,1,0)</f>
        <v>0</v>
      </c>
      <c r="BT1063">
        <f>IF(Table13[[#This Row],[Monthly_Income 1_5500 2_8000 3_11000 4_15000 5_20000 6_27000 7_35000 8_5000 9_51000 98_0]]=5,1,0)</f>
        <v>0</v>
      </c>
      <c r="BU1063">
        <f>IF(Table13[[#This Row],[Monthly_Income 1_5500 2_8000 3_11000 4_15000 5_20000 6_27000 7_35000 8_5000 9_51000 98_0]]=6,1,0)</f>
        <v>0</v>
      </c>
      <c r="BV1063">
        <f>IF(Table13[[#This Row],[Monthly_Income 1_5500 2_8000 3_11000 4_15000 5_20000 6_27000 7_35000 8_5000 9_51000 98_0]]=7,1,0)</f>
        <v>0</v>
      </c>
      <c r="BW1063">
        <f>IF(Table13[[#This Row],[Monthly_Income 1_5500 2_8000 3_11000 4_15000 5_20000 6_27000 7_35000 8_5000 9_51000 98_0]]=8,1,0)</f>
        <v>0</v>
      </c>
      <c r="BX1063">
        <f>IF(Table13[[#This Row],[Monthly_Income 1_5500 2_8000 3_11000 4_15000 5_20000 6_27000 7_35000 8_5000 9_51000 98_0]]=9,1,0)</f>
        <v>0</v>
      </c>
      <c r="BY1063">
        <f>IF(Table13[[#This Row],[Monthly_Income 1_5500 2_8000 3_11000 4_15000 5_20000 6_27000 7_35000 8_5000 9_51000 98_0]]=98,1,0)</f>
        <v>0</v>
      </c>
      <c r="BZ1063">
        <v>5</v>
      </c>
      <c r="CA1063">
        <f>IF(Table13[[#This Row],[Monthly_Household_Income]]=1,1,0)</f>
        <v>0</v>
      </c>
      <c r="CB1063">
        <f>IF(Table13[[#This Row],[Monthly_Household_Income]]=2,1,0)</f>
        <v>0</v>
      </c>
      <c r="CC1063">
        <f>IF(Table13[[#This Row],[Monthly_Household_Income]]=3,1,0)</f>
        <v>0</v>
      </c>
      <c r="CD1063">
        <f>IF(Table13[[#This Row],[Monthly_Household_Income]]=4,1,0)</f>
        <v>0</v>
      </c>
      <c r="CE1063">
        <f>IF(Table13[[#This Row],[Monthly_Household_Income]]=5,1,0)</f>
        <v>1</v>
      </c>
      <c r="CF1063">
        <f>IF(Table13[[#This Row],[Monthly_Household_Income]]=6,1,0)</f>
        <v>0</v>
      </c>
      <c r="CG1063">
        <f>IF(Table13[[#This Row],[Monthly_Household_Income]]=7,1,0)</f>
        <v>0</v>
      </c>
      <c r="CH1063">
        <f>IF(Table13[[#This Row],[Monthly_Household_Income]]=8,1,0)</f>
        <v>0</v>
      </c>
      <c r="CI1063">
        <f>IF(Table13[[#This Row],[Monthly_Household_Income]]=9,1,0)</f>
        <v>0</v>
      </c>
      <c r="CJ1063">
        <f>IF(Table13[[#This Row],[Monthly_Household_Income]]=98,1,0)</f>
        <v>0</v>
      </c>
    </row>
    <row r="1064" spans="1:88">
      <c r="A1064">
        <v>3920</v>
      </c>
      <c r="B1064" s="1">
        <v>43022</v>
      </c>
      <c r="C1064" t="s">
        <v>39</v>
      </c>
      <c r="D1064">
        <v>7</v>
      </c>
      <c r="E1064">
        <v>9</v>
      </c>
      <c r="F1064">
        <v>9</v>
      </c>
      <c r="G1064">
        <v>8</v>
      </c>
      <c r="H1064">
        <v>7</v>
      </c>
      <c r="I1064">
        <v>7</v>
      </c>
      <c r="J1064" t="s">
        <v>16</v>
      </c>
      <c r="K1064">
        <v>7</v>
      </c>
      <c r="L1064">
        <v>8</v>
      </c>
      <c r="M1064">
        <v>7</v>
      </c>
      <c r="N1064">
        <v>7</v>
      </c>
      <c r="O1064">
        <v>8</v>
      </c>
      <c r="P1064">
        <v>8</v>
      </c>
      <c r="Q1064">
        <v>7</v>
      </c>
      <c r="R1064">
        <v>8</v>
      </c>
      <c r="S1064">
        <v>8</v>
      </c>
      <c r="T1064">
        <v>7</v>
      </c>
      <c r="U1064">
        <v>8</v>
      </c>
      <c r="V1064">
        <v>8</v>
      </c>
      <c r="W1064">
        <v>8</v>
      </c>
      <c r="X1064">
        <v>8</v>
      </c>
      <c r="Y1064">
        <v>7</v>
      </c>
      <c r="Z1064">
        <v>7</v>
      </c>
      <c r="AA1064">
        <v>7</v>
      </c>
      <c r="AB1064">
        <v>7</v>
      </c>
      <c r="AC1064">
        <v>2</v>
      </c>
      <c r="AD1064">
        <f>IF(Table13[[#This Row],[payment]]=1,1,0)</f>
        <v>0</v>
      </c>
      <c r="AE1064">
        <f>IF(Table13[[#This Row],[payment]]=2,1,0)</f>
        <v>1</v>
      </c>
      <c r="AF1064">
        <f>IF(Table13[[#This Row],[payment]]=3,1,0)</f>
        <v>0</v>
      </c>
      <c r="AG1064">
        <v>1</v>
      </c>
      <c r="AH1064">
        <f>IF(Table13[[#This Row],[method_payment]]=1,1,0)</f>
        <v>1</v>
      </c>
      <c r="AI1064">
        <f>IF(Table13[[#This Row],[method_payment]]=2,1,0)</f>
        <v>0</v>
      </c>
      <c r="AJ1064">
        <f>IF(Table13[[#This Row],[method_payment]]=3,1,0)</f>
        <v>0</v>
      </c>
      <c r="AK1064">
        <f>IF(Table13[[#This Row],[method_payment]]=5,1,0)</f>
        <v>0</v>
      </c>
      <c r="AL1064">
        <f>IF(Table13[[#This Row],[method_payment]]=6,1,0)</f>
        <v>0</v>
      </c>
      <c r="AM1064" t="s">
        <v>16</v>
      </c>
      <c r="AN1064" t="s">
        <v>16</v>
      </c>
      <c r="AO1064">
        <v>2</v>
      </c>
      <c r="AP1064" s="2">
        <v>346.12</v>
      </c>
      <c r="AQ1064" s="3">
        <f>IF(AND(Table13[[#This Row],[Average_amount_spent_per_visit_last_3_months]]&gt;=1,Table13[[#This Row],[Average_amount_spent_per_visit_last_3_months]]&lt;=999),1,0)</f>
        <v>1</v>
      </c>
      <c r="AR1064" s="3">
        <f>IF(AND(Table13[[#This Row],[Average_amount_spent_per_visit_last_3_months]]&gt;=1000,Table13[[#This Row],[Average_amount_spent_per_visit_last_3_months]]&lt;=6700),1,0)</f>
        <v>0</v>
      </c>
      <c r="AS1064">
        <v>1</v>
      </c>
      <c r="AT1064">
        <v>27</v>
      </c>
      <c r="AU1064">
        <f>IF(AND(Table13[[#This Row],[Age]]&gt;=18,Table13[[#This Row],[Age]]&lt;=25),1,0)</f>
        <v>0</v>
      </c>
      <c r="AV1064">
        <f>IF(AND(Table13[[#This Row],[Age]]&gt;=26,Table13[[#This Row],[Age]]&lt;=35),1,0)</f>
        <v>1</v>
      </c>
      <c r="AW1064">
        <f>IF(AND(Table13[[#This Row],[Age]]&gt;=36,Table13[[#This Row],[Age]]&lt;=45),1,0)</f>
        <v>0</v>
      </c>
      <c r="AX1064">
        <f>IF(AND(Table13[[#This Row],[Age]]&gt;=46,Table13[[#This Row],[Age]]&lt;=55),1,0)</f>
        <v>0</v>
      </c>
      <c r="AY1064">
        <f>IF(AND(Table13[[#This Row],[Age]]&gt;=56,Table13[[#This Row],[Age]]&lt;=67),1,0)</f>
        <v>0</v>
      </c>
      <c r="AZ1064" t="s">
        <v>25</v>
      </c>
      <c r="BA1064">
        <f>IF(Table13[[#This Row],[Marital Status]]="Married",1,0)</f>
        <v>1</v>
      </c>
      <c r="BB1064">
        <f>IF(Table13[[#This Row],[Marital Status]]="Single",1,0)</f>
        <v>0</v>
      </c>
      <c r="BC1064" t="s">
        <v>28</v>
      </c>
      <c r="BD1064">
        <f>IF(Table13[[#This Row],[gender]]="Male",1,0)</f>
        <v>0</v>
      </c>
      <c r="BE1064">
        <f>IF(Table13[[#This Row],[gender]]="Female",1,0)</f>
        <v>1</v>
      </c>
      <c r="BF1064" t="s">
        <v>23</v>
      </c>
      <c r="BG1064">
        <f>IF(Table13[[#This Row],[Highest level of Education]]="Did not attend school",1,0)</f>
        <v>0</v>
      </c>
      <c r="BH1064">
        <f>IF(Table13[[#This Row],[Highest level of Education]]="K12 completed",1,0)</f>
        <v>0</v>
      </c>
      <c r="BI1064">
        <f>IF(Table13[[#This Row],[Highest level of Education]]="High School Completed",1,0)</f>
        <v>0</v>
      </c>
      <c r="BJ1064">
        <f>IF(Table13[[#This Row],[Highest level of Education]]="Technical Diploma/Partially completed College",1,0)</f>
        <v>1</v>
      </c>
      <c r="BK1064">
        <f>IF(Table13[[#This Row],[Highest level of Education]]="University/College Degree",1,0)</f>
        <v>0</v>
      </c>
      <c r="BL1064">
        <f>IF(Table13[[#This Row],[Highest level of Education]]="Post-graduate education",1,0)</f>
        <v>0</v>
      </c>
      <c r="BM1064">
        <v>2</v>
      </c>
      <c r="BN1064">
        <v>3</v>
      </c>
      <c r="BO1064" t="s">
        <v>1</v>
      </c>
      <c r="BP1064">
        <f>IF(Table13[[#This Row],[Monthly_Income 1_5500 2_8000 3_11000 4_15000 5_20000 6_27000 7_35000 8_5000 9_51000 98_0]]=1,1,0)</f>
        <v>0</v>
      </c>
      <c r="BQ1064">
        <f>IF(Table13[[#This Row],[Monthly_Income 1_5500 2_8000 3_11000 4_15000 5_20000 6_27000 7_35000 8_5000 9_51000 98_0]]=2,1,0)</f>
        <v>0</v>
      </c>
      <c r="BR1064">
        <f>IF(Table13[[#This Row],[Monthly_Income 1_5500 2_8000 3_11000 4_15000 5_20000 6_27000 7_35000 8_5000 9_51000 98_0]]=3,1,0)</f>
        <v>0</v>
      </c>
      <c r="BS1064">
        <f>IF(Table13[[#This Row],[Monthly_Income 1_5500 2_8000 3_11000 4_15000 5_20000 6_27000 7_35000 8_5000 9_51000 98_0]]=4,1,0)</f>
        <v>0</v>
      </c>
      <c r="BT1064">
        <f>IF(Table13[[#This Row],[Monthly_Income 1_5500 2_8000 3_11000 4_15000 5_20000 6_27000 7_35000 8_5000 9_51000 98_0]]=5,1,0)</f>
        <v>0</v>
      </c>
      <c r="BU1064">
        <f>IF(Table13[[#This Row],[Monthly_Income 1_5500 2_8000 3_11000 4_15000 5_20000 6_27000 7_35000 8_5000 9_51000 98_0]]=6,1,0)</f>
        <v>0</v>
      </c>
      <c r="BV1064">
        <f>IF(Table13[[#This Row],[Monthly_Income 1_5500 2_8000 3_11000 4_15000 5_20000 6_27000 7_35000 8_5000 9_51000 98_0]]=7,1,0)</f>
        <v>0</v>
      </c>
      <c r="BW1064">
        <f>IF(Table13[[#This Row],[Monthly_Income 1_5500 2_8000 3_11000 4_15000 5_20000 6_27000 7_35000 8_5000 9_51000 98_0]]=8,1,0)</f>
        <v>0</v>
      </c>
      <c r="BX1064">
        <f>IF(Table13[[#This Row],[Monthly_Income 1_5500 2_8000 3_11000 4_15000 5_20000 6_27000 7_35000 8_5000 9_51000 98_0]]=9,1,0)</f>
        <v>0</v>
      </c>
      <c r="BY1064">
        <f>IF(Table13[[#This Row],[Monthly_Income 1_5500 2_8000 3_11000 4_15000 5_20000 6_27000 7_35000 8_5000 9_51000 98_0]]=98,1,0)</f>
        <v>0</v>
      </c>
      <c r="BZ1064">
        <v>4</v>
      </c>
      <c r="CA1064">
        <f>IF(Table13[[#This Row],[Monthly_Household_Income]]=1,1,0)</f>
        <v>0</v>
      </c>
      <c r="CB1064">
        <f>IF(Table13[[#This Row],[Monthly_Household_Income]]=2,1,0)</f>
        <v>0</v>
      </c>
      <c r="CC1064">
        <f>IF(Table13[[#This Row],[Monthly_Household_Income]]=3,1,0)</f>
        <v>0</v>
      </c>
      <c r="CD1064">
        <f>IF(Table13[[#This Row],[Monthly_Household_Income]]=4,1,0)</f>
        <v>1</v>
      </c>
      <c r="CE1064">
        <f>IF(Table13[[#This Row],[Monthly_Household_Income]]=5,1,0)</f>
        <v>0</v>
      </c>
      <c r="CF1064">
        <f>IF(Table13[[#This Row],[Monthly_Household_Income]]=6,1,0)</f>
        <v>0</v>
      </c>
      <c r="CG1064">
        <f>IF(Table13[[#This Row],[Monthly_Household_Income]]=7,1,0)</f>
        <v>0</v>
      </c>
      <c r="CH1064">
        <f>IF(Table13[[#This Row],[Monthly_Household_Income]]=8,1,0)</f>
        <v>0</v>
      </c>
      <c r="CI1064">
        <f>IF(Table13[[#This Row],[Monthly_Household_Income]]=9,1,0)</f>
        <v>0</v>
      </c>
      <c r="CJ1064">
        <f>IF(Table13[[#This Row],[Monthly_Household_Income]]=98,1,0)</f>
        <v>0</v>
      </c>
    </row>
    <row r="1065" spans="1:88">
      <c r="A1065">
        <v>3923</v>
      </c>
      <c r="B1065" s="1">
        <v>42996</v>
      </c>
      <c r="C1065" t="s">
        <v>35</v>
      </c>
      <c r="D1065">
        <v>10</v>
      </c>
      <c r="E1065">
        <v>8</v>
      </c>
      <c r="F1065">
        <v>10</v>
      </c>
      <c r="G1065">
        <v>10</v>
      </c>
      <c r="H1065">
        <v>7</v>
      </c>
      <c r="I1065">
        <v>10</v>
      </c>
      <c r="J1065" t="s">
        <v>16</v>
      </c>
      <c r="K1065">
        <v>7</v>
      </c>
      <c r="L1065">
        <v>8</v>
      </c>
      <c r="M1065">
        <v>7</v>
      </c>
      <c r="N1065">
        <v>8</v>
      </c>
      <c r="O1065">
        <v>8</v>
      </c>
      <c r="P1065">
        <v>8</v>
      </c>
      <c r="Q1065">
        <v>7</v>
      </c>
      <c r="R1065">
        <v>10</v>
      </c>
      <c r="S1065">
        <v>8</v>
      </c>
      <c r="T1065">
        <v>7</v>
      </c>
      <c r="U1065">
        <v>7</v>
      </c>
      <c r="V1065">
        <v>9</v>
      </c>
      <c r="W1065">
        <v>10</v>
      </c>
      <c r="X1065">
        <v>9</v>
      </c>
      <c r="Y1065">
        <v>10</v>
      </c>
      <c r="Z1065">
        <v>7</v>
      </c>
      <c r="AA1065">
        <v>8</v>
      </c>
      <c r="AB1065">
        <v>10</v>
      </c>
      <c r="AC1065">
        <v>1</v>
      </c>
      <c r="AD1065">
        <f>IF(Table13[[#This Row],[payment]]=1,1,0)</f>
        <v>1</v>
      </c>
      <c r="AE1065">
        <f>IF(Table13[[#This Row],[payment]]=2,1,0)</f>
        <v>0</v>
      </c>
      <c r="AF1065">
        <f>IF(Table13[[#This Row],[payment]]=3,1,0)</f>
        <v>0</v>
      </c>
      <c r="AG1065">
        <v>2</v>
      </c>
      <c r="AH1065">
        <f>IF(Table13[[#This Row],[method_payment]]=1,1,0)</f>
        <v>0</v>
      </c>
      <c r="AI1065">
        <f>IF(Table13[[#This Row],[method_payment]]=2,1,0)</f>
        <v>1</v>
      </c>
      <c r="AJ1065">
        <f>IF(Table13[[#This Row],[method_payment]]=3,1,0)</f>
        <v>0</v>
      </c>
      <c r="AK1065">
        <f>IF(Table13[[#This Row],[method_payment]]=5,1,0)</f>
        <v>0</v>
      </c>
      <c r="AL1065">
        <f>IF(Table13[[#This Row],[method_payment]]=6,1,0)</f>
        <v>0</v>
      </c>
      <c r="AM1065" t="s">
        <v>16</v>
      </c>
      <c r="AN1065" t="s">
        <v>15</v>
      </c>
      <c r="AO1065">
        <v>3</v>
      </c>
      <c r="AP1065" s="2">
        <v>60.56</v>
      </c>
      <c r="AQ1065" s="3">
        <f>IF(AND(Table13[[#This Row],[Average_amount_spent_per_visit_last_3_months]]&gt;=1,Table13[[#This Row],[Average_amount_spent_per_visit_last_3_months]]&lt;=999),1,0)</f>
        <v>1</v>
      </c>
      <c r="AR1065" s="3">
        <f>IF(AND(Table13[[#This Row],[Average_amount_spent_per_visit_last_3_months]]&gt;=1000,Table13[[#This Row],[Average_amount_spent_per_visit_last_3_months]]&lt;=6700),1,0)</f>
        <v>0</v>
      </c>
      <c r="AS1065">
        <v>3</v>
      </c>
      <c r="AT1065">
        <v>32</v>
      </c>
      <c r="AU1065">
        <f>IF(AND(Table13[[#This Row],[Age]]&gt;=18,Table13[[#This Row],[Age]]&lt;=25),1,0)</f>
        <v>0</v>
      </c>
      <c r="AV1065">
        <f>IF(AND(Table13[[#This Row],[Age]]&gt;=26,Table13[[#This Row],[Age]]&lt;=35),1,0)</f>
        <v>1</v>
      </c>
      <c r="AW1065">
        <f>IF(AND(Table13[[#This Row],[Age]]&gt;=36,Table13[[#This Row],[Age]]&lt;=45),1,0)</f>
        <v>0</v>
      </c>
      <c r="AX1065">
        <f>IF(AND(Table13[[#This Row],[Age]]&gt;=46,Table13[[#This Row],[Age]]&lt;=55),1,0)</f>
        <v>0</v>
      </c>
      <c r="AY1065">
        <f>IF(AND(Table13[[#This Row],[Age]]&gt;=56,Table13[[#This Row],[Age]]&lt;=67),1,0)</f>
        <v>0</v>
      </c>
      <c r="AZ1065" t="s">
        <v>25</v>
      </c>
      <c r="BA1065">
        <f>IF(Table13[[#This Row],[Marital Status]]="Married",1,0)</f>
        <v>1</v>
      </c>
      <c r="BB1065">
        <f>IF(Table13[[#This Row],[Marital Status]]="Single",1,0)</f>
        <v>0</v>
      </c>
      <c r="BC1065" t="s">
        <v>27</v>
      </c>
      <c r="BD1065">
        <f>IF(Table13[[#This Row],[gender]]="Male",1,0)</f>
        <v>1</v>
      </c>
      <c r="BE1065">
        <f>IF(Table13[[#This Row],[gender]]="Female",1,0)</f>
        <v>0</v>
      </c>
      <c r="BF1065" t="s">
        <v>23</v>
      </c>
      <c r="BG1065">
        <f>IF(Table13[[#This Row],[Highest level of Education]]="Did not attend school",1,0)</f>
        <v>0</v>
      </c>
      <c r="BH1065">
        <f>IF(Table13[[#This Row],[Highest level of Education]]="K12 completed",1,0)</f>
        <v>0</v>
      </c>
      <c r="BI1065">
        <f>IF(Table13[[#This Row],[Highest level of Education]]="High School Completed",1,0)</f>
        <v>0</v>
      </c>
      <c r="BJ1065">
        <f>IF(Table13[[#This Row],[Highest level of Education]]="Technical Diploma/Partially completed College",1,0)</f>
        <v>1</v>
      </c>
      <c r="BK1065">
        <f>IF(Table13[[#This Row],[Highest level of Education]]="University/College Degree",1,0)</f>
        <v>0</v>
      </c>
      <c r="BL1065">
        <f>IF(Table13[[#This Row],[Highest level of Education]]="Post-graduate education",1,0)</f>
        <v>0</v>
      </c>
      <c r="BM1065">
        <v>2</v>
      </c>
      <c r="BN1065">
        <v>1</v>
      </c>
      <c r="BO1065">
        <v>3</v>
      </c>
      <c r="BP1065">
        <f>IF(Table13[[#This Row],[Monthly_Income 1_5500 2_8000 3_11000 4_15000 5_20000 6_27000 7_35000 8_5000 9_51000 98_0]]=1,1,0)</f>
        <v>0</v>
      </c>
      <c r="BQ1065">
        <f>IF(Table13[[#This Row],[Monthly_Income 1_5500 2_8000 3_11000 4_15000 5_20000 6_27000 7_35000 8_5000 9_51000 98_0]]=2,1,0)</f>
        <v>0</v>
      </c>
      <c r="BR1065">
        <f>IF(Table13[[#This Row],[Monthly_Income 1_5500 2_8000 3_11000 4_15000 5_20000 6_27000 7_35000 8_5000 9_51000 98_0]]=3,1,0)</f>
        <v>1</v>
      </c>
      <c r="BS1065">
        <f>IF(Table13[[#This Row],[Monthly_Income 1_5500 2_8000 3_11000 4_15000 5_20000 6_27000 7_35000 8_5000 9_51000 98_0]]=4,1,0)</f>
        <v>0</v>
      </c>
      <c r="BT1065">
        <f>IF(Table13[[#This Row],[Monthly_Income 1_5500 2_8000 3_11000 4_15000 5_20000 6_27000 7_35000 8_5000 9_51000 98_0]]=5,1,0)</f>
        <v>0</v>
      </c>
      <c r="BU1065">
        <f>IF(Table13[[#This Row],[Monthly_Income 1_5500 2_8000 3_11000 4_15000 5_20000 6_27000 7_35000 8_5000 9_51000 98_0]]=6,1,0)</f>
        <v>0</v>
      </c>
      <c r="BV1065">
        <f>IF(Table13[[#This Row],[Monthly_Income 1_5500 2_8000 3_11000 4_15000 5_20000 6_27000 7_35000 8_5000 9_51000 98_0]]=7,1,0)</f>
        <v>0</v>
      </c>
      <c r="BW1065">
        <f>IF(Table13[[#This Row],[Monthly_Income 1_5500 2_8000 3_11000 4_15000 5_20000 6_27000 7_35000 8_5000 9_51000 98_0]]=8,1,0)</f>
        <v>0</v>
      </c>
      <c r="BX1065">
        <f>IF(Table13[[#This Row],[Monthly_Income 1_5500 2_8000 3_11000 4_15000 5_20000 6_27000 7_35000 8_5000 9_51000 98_0]]=9,1,0)</f>
        <v>0</v>
      </c>
      <c r="BY1065">
        <f>IF(Table13[[#This Row],[Monthly_Income 1_5500 2_8000 3_11000 4_15000 5_20000 6_27000 7_35000 8_5000 9_51000 98_0]]=98,1,0)</f>
        <v>0</v>
      </c>
      <c r="BZ1065">
        <v>3</v>
      </c>
      <c r="CA1065">
        <f>IF(Table13[[#This Row],[Monthly_Household_Income]]=1,1,0)</f>
        <v>0</v>
      </c>
      <c r="CB1065">
        <f>IF(Table13[[#This Row],[Monthly_Household_Income]]=2,1,0)</f>
        <v>0</v>
      </c>
      <c r="CC1065">
        <f>IF(Table13[[#This Row],[Monthly_Household_Income]]=3,1,0)</f>
        <v>1</v>
      </c>
      <c r="CD1065">
        <f>IF(Table13[[#This Row],[Monthly_Household_Income]]=4,1,0)</f>
        <v>0</v>
      </c>
      <c r="CE1065">
        <f>IF(Table13[[#This Row],[Monthly_Household_Income]]=5,1,0)</f>
        <v>0</v>
      </c>
      <c r="CF1065">
        <f>IF(Table13[[#This Row],[Monthly_Household_Income]]=6,1,0)</f>
        <v>0</v>
      </c>
      <c r="CG1065">
        <f>IF(Table13[[#This Row],[Monthly_Household_Income]]=7,1,0)</f>
        <v>0</v>
      </c>
      <c r="CH1065">
        <f>IF(Table13[[#This Row],[Monthly_Household_Income]]=8,1,0)</f>
        <v>0</v>
      </c>
      <c r="CI1065">
        <f>IF(Table13[[#This Row],[Monthly_Household_Income]]=9,1,0)</f>
        <v>0</v>
      </c>
      <c r="CJ1065">
        <f>IF(Table13[[#This Row],[Monthly_Household_Income]]=98,1,0)</f>
        <v>0</v>
      </c>
    </row>
    <row r="1066" spans="1:88">
      <c r="A1066">
        <v>3924</v>
      </c>
      <c r="B1066" s="1">
        <v>43100</v>
      </c>
      <c r="C1066" t="s">
        <v>32</v>
      </c>
      <c r="D1066">
        <v>6</v>
      </c>
      <c r="E1066">
        <v>7</v>
      </c>
      <c r="F1066">
        <v>7</v>
      </c>
      <c r="G1066">
        <v>8</v>
      </c>
      <c r="H1066">
        <v>7</v>
      </c>
      <c r="I1066">
        <v>8</v>
      </c>
      <c r="J1066" t="s">
        <v>15</v>
      </c>
      <c r="K1066">
        <v>7</v>
      </c>
      <c r="L1066">
        <v>8</v>
      </c>
      <c r="M1066">
        <v>9</v>
      </c>
      <c r="N1066">
        <v>8</v>
      </c>
      <c r="O1066">
        <v>9</v>
      </c>
      <c r="P1066">
        <v>9</v>
      </c>
      <c r="Q1066">
        <v>8</v>
      </c>
      <c r="R1066">
        <v>9</v>
      </c>
      <c r="S1066">
        <v>8</v>
      </c>
      <c r="T1066">
        <v>7</v>
      </c>
      <c r="U1066">
        <v>6</v>
      </c>
      <c r="V1066">
        <v>8</v>
      </c>
      <c r="W1066">
        <v>9</v>
      </c>
      <c r="X1066">
        <v>0</v>
      </c>
      <c r="Y1066">
        <v>9</v>
      </c>
      <c r="Z1066">
        <v>8</v>
      </c>
      <c r="AA1066">
        <v>9</v>
      </c>
      <c r="AB1066">
        <v>9</v>
      </c>
      <c r="AC1066">
        <v>1</v>
      </c>
      <c r="AD1066">
        <f>IF(Table13[[#This Row],[payment]]=1,1,0)</f>
        <v>1</v>
      </c>
      <c r="AE1066">
        <f>IF(Table13[[#This Row],[payment]]=2,1,0)</f>
        <v>0</v>
      </c>
      <c r="AF1066">
        <f>IF(Table13[[#This Row],[payment]]=3,1,0)</f>
        <v>0</v>
      </c>
      <c r="AG1066">
        <v>1</v>
      </c>
      <c r="AH1066">
        <f>IF(Table13[[#This Row],[method_payment]]=1,1,0)</f>
        <v>1</v>
      </c>
      <c r="AI1066">
        <f>IF(Table13[[#This Row],[method_payment]]=2,1,0)</f>
        <v>0</v>
      </c>
      <c r="AJ1066">
        <f>IF(Table13[[#This Row],[method_payment]]=3,1,0)</f>
        <v>0</v>
      </c>
      <c r="AK1066">
        <f>IF(Table13[[#This Row],[method_payment]]=5,1,0)</f>
        <v>0</v>
      </c>
      <c r="AL1066">
        <f>IF(Table13[[#This Row],[method_payment]]=6,1,0)</f>
        <v>0</v>
      </c>
      <c r="AM1066" t="s">
        <v>16</v>
      </c>
      <c r="AN1066" t="s">
        <v>16</v>
      </c>
      <c r="AO1066">
        <v>1</v>
      </c>
      <c r="AP1066" s="2">
        <v>760.16</v>
      </c>
      <c r="AQ1066" s="3">
        <f>IF(AND(Table13[[#This Row],[Average_amount_spent_per_visit_last_3_months]]&gt;=1,Table13[[#This Row],[Average_amount_spent_per_visit_last_3_months]]&lt;=999),1,0)</f>
        <v>1</v>
      </c>
      <c r="AR1066" s="3">
        <f>IF(AND(Table13[[#This Row],[Average_amount_spent_per_visit_last_3_months]]&gt;=1000,Table13[[#This Row],[Average_amount_spent_per_visit_last_3_months]]&lt;=6700),1,0)</f>
        <v>0</v>
      </c>
      <c r="AS1066">
        <v>2</v>
      </c>
      <c r="AT1066">
        <v>36</v>
      </c>
      <c r="AU1066">
        <f>IF(AND(Table13[[#This Row],[Age]]&gt;=18,Table13[[#This Row],[Age]]&lt;=25),1,0)</f>
        <v>0</v>
      </c>
      <c r="AV1066">
        <f>IF(AND(Table13[[#This Row],[Age]]&gt;=26,Table13[[#This Row],[Age]]&lt;=35),1,0)</f>
        <v>0</v>
      </c>
      <c r="AW1066">
        <f>IF(AND(Table13[[#This Row],[Age]]&gt;=36,Table13[[#This Row],[Age]]&lt;=45),1,0)</f>
        <v>1</v>
      </c>
      <c r="AX1066">
        <f>IF(AND(Table13[[#This Row],[Age]]&gt;=46,Table13[[#This Row],[Age]]&lt;=55),1,0)</f>
        <v>0</v>
      </c>
      <c r="AY1066">
        <f>IF(AND(Table13[[#This Row],[Age]]&gt;=56,Table13[[#This Row],[Age]]&lt;=67),1,0)</f>
        <v>0</v>
      </c>
      <c r="AZ1066" t="s">
        <v>25</v>
      </c>
      <c r="BA1066">
        <f>IF(Table13[[#This Row],[Marital Status]]="Married",1,0)</f>
        <v>1</v>
      </c>
      <c r="BB1066">
        <f>IF(Table13[[#This Row],[Marital Status]]="Single",1,0)</f>
        <v>0</v>
      </c>
      <c r="BC1066" t="s">
        <v>28</v>
      </c>
      <c r="BD1066">
        <f>IF(Table13[[#This Row],[gender]]="Male",1,0)</f>
        <v>0</v>
      </c>
      <c r="BE1066">
        <f>IF(Table13[[#This Row],[gender]]="Female",1,0)</f>
        <v>1</v>
      </c>
      <c r="BF1066" t="s">
        <v>23</v>
      </c>
      <c r="BG1066">
        <f>IF(Table13[[#This Row],[Highest level of Education]]="Did not attend school",1,0)</f>
        <v>0</v>
      </c>
      <c r="BH1066">
        <f>IF(Table13[[#This Row],[Highest level of Education]]="K12 completed",1,0)</f>
        <v>0</v>
      </c>
      <c r="BI1066">
        <f>IF(Table13[[#This Row],[Highest level of Education]]="High School Completed",1,0)</f>
        <v>0</v>
      </c>
      <c r="BJ1066">
        <f>IF(Table13[[#This Row],[Highest level of Education]]="Technical Diploma/Partially completed College",1,0)</f>
        <v>1</v>
      </c>
      <c r="BK1066">
        <f>IF(Table13[[#This Row],[Highest level of Education]]="University/College Degree",1,0)</f>
        <v>0</v>
      </c>
      <c r="BL1066">
        <f>IF(Table13[[#This Row],[Highest level of Education]]="Post-graduate education",1,0)</f>
        <v>0</v>
      </c>
      <c r="BM1066">
        <v>3</v>
      </c>
      <c r="BN1066">
        <v>1</v>
      </c>
      <c r="BO1066">
        <v>4</v>
      </c>
      <c r="BP1066">
        <f>IF(Table13[[#This Row],[Monthly_Income 1_5500 2_8000 3_11000 4_15000 5_20000 6_27000 7_35000 8_5000 9_51000 98_0]]=1,1,0)</f>
        <v>0</v>
      </c>
      <c r="BQ1066">
        <f>IF(Table13[[#This Row],[Monthly_Income 1_5500 2_8000 3_11000 4_15000 5_20000 6_27000 7_35000 8_5000 9_51000 98_0]]=2,1,0)</f>
        <v>0</v>
      </c>
      <c r="BR1066">
        <f>IF(Table13[[#This Row],[Monthly_Income 1_5500 2_8000 3_11000 4_15000 5_20000 6_27000 7_35000 8_5000 9_51000 98_0]]=3,1,0)</f>
        <v>0</v>
      </c>
      <c r="BS1066">
        <f>IF(Table13[[#This Row],[Monthly_Income 1_5500 2_8000 3_11000 4_15000 5_20000 6_27000 7_35000 8_5000 9_51000 98_0]]=4,1,0)</f>
        <v>1</v>
      </c>
      <c r="BT1066">
        <f>IF(Table13[[#This Row],[Monthly_Income 1_5500 2_8000 3_11000 4_15000 5_20000 6_27000 7_35000 8_5000 9_51000 98_0]]=5,1,0)</f>
        <v>0</v>
      </c>
      <c r="BU1066">
        <f>IF(Table13[[#This Row],[Monthly_Income 1_5500 2_8000 3_11000 4_15000 5_20000 6_27000 7_35000 8_5000 9_51000 98_0]]=6,1,0)</f>
        <v>0</v>
      </c>
      <c r="BV1066">
        <f>IF(Table13[[#This Row],[Monthly_Income 1_5500 2_8000 3_11000 4_15000 5_20000 6_27000 7_35000 8_5000 9_51000 98_0]]=7,1,0)</f>
        <v>0</v>
      </c>
      <c r="BW1066">
        <f>IF(Table13[[#This Row],[Monthly_Income 1_5500 2_8000 3_11000 4_15000 5_20000 6_27000 7_35000 8_5000 9_51000 98_0]]=8,1,0)</f>
        <v>0</v>
      </c>
      <c r="BX1066">
        <f>IF(Table13[[#This Row],[Monthly_Income 1_5500 2_8000 3_11000 4_15000 5_20000 6_27000 7_35000 8_5000 9_51000 98_0]]=9,1,0)</f>
        <v>0</v>
      </c>
      <c r="BY1066">
        <f>IF(Table13[[#This Row],[Monthly_Income 1_5500 2_8000 3_11000 4_15000 5_20000 6_27000 7_35000 8_5000 9_51000 98_0]]=98,1,0)</f>
        <v>0</v>
      </c>
      <c r="BZ1066">
        <v>6</v>
      </c>
      <c r="CA1066">
        <f>IF(Table13[[#This Row],[Monthly_Household_Income]]=1,1,0)</f>
        <v>0</v>
      </c>
      <c r="CB1066">
        <f>IF(Table13[[#This Row],[Monthly_Household_Income]]=2,1,0)</f>
        <v>0</v>
      </c>
      <c r="CC1066">
        <f>IF(Table13[[#This Row],[Monthly_Household_Income]]=3,1,0)</f>
        <v>0</v>
      </c>
      <c r="CD1066">
        <f>IF(Table13[[#This Row],[Monthly_Household_Income]]=4,1,0)</f>
        <v>0</v>
      </c>
      <c r="CE1066">
        <f>IF(Table13[[#This Row],[Monthly_Household_Income]]=5,1,0)</f>
        <v>0</v>
      </c>
      <c r="CF1066">
        <f>IF(Table13[[#This Row],[Monthly_Household_Income]]=6,1,0)</f>
        <v>1</v>
      </c>
      <c r="CG1066">
        <f>IF(Table13[[#This Row],[Monthly_Household_Income]]=7,1,0)</f>
        <v>0</v>
      </c>
      <c r="CH1066">
        <f>IF(Table13[[#This Row],[Monthly_Household_Income]]=8,1,0)</f>
        <v>0</v>
      </c>
      <c r="CI1066">
        <f>IF(Table13[[#This Row],[Monthly_Household_Income]]=9,1,0)</f>
        <v>0</v>
      </c>
      <c r="CJ1066">
        <f>IF(Table13[[#This Row],[Monthly_Household_Income]]=98,1,0)</f>
        <v>0</v>
      </c>
    </row>
    <row r="1067" spans="1:88">
      <c r="A1067">
        <v>3926</v>
      </c>
      <c r="B1067" s="1">
        <v>42996</v>
      </c>
      <c r="C1067" t="s">
        <v>33</v>
      </c>
      <c r="D1067">
        <v>7</v>
      </c>
      <c r="E1067">
        <v>6</v>
      </c>
      <c r="F1067">
        <v>7</v>
      </c>
      <c r="G1067">
        <v>6</v>
      </c>
      <c r="H1067">
        <v>6</v>
      </c>
      <c r="I1067">
        <v>6</v>
      </c>
      <c r="J1067" t="s">
        <v>15</v>
      </c>
      <c r="K1067">
        <v>8</v>
      </c>
      <c r="L1067">
        <v>6</v>
      </c>
      <c r="M1067">
        <v>7</v>
      </c>
      <c r="N1067">
        <v>8</v>
      </c>
      <c r="O1067">
        <v>8</v>
      </c>
      <c r="P1067">
        <v>7</v>
      </c>
      <c r="Q1067">
        <v>8</v>
      </c>
      <c r="R1067">
        <v>8</v>
      </c>
      <c r="S1067">
        <v>7</v>
      </c>
      <c r="T1067">
        <v>8</v>
      </c>
      <c r="U1067">
        <v>6</v>
      </c>
      <c r="V1067">
        <v>7</v>
      </c>
      <c r="W1067">
        <v>6</v>
      </c>
      <c r="X1067">
        <v>0</v>
      </c>
      <c r="Y1067">
        <v>7</v>
      </c>
      <c r="Z1067">
        <v>8</v>
      </c>
      <c r="AA1067">
        <v>6</v>
      </c>
      <c r="AB1067">
        <v>6</v>
      </c>
      <c r="AC1067">
        <v>2</v>
      </c>
      <c r="AD1067">
        <f>IF(Table13[[#This Row],[payment]]=1,1,0)</f>
        <v>0</v>
      </c>
      <c r="AE1067">
        <f>IF(Table13[[#This Row],[payment]]=2,1,0)</f>
        <v>1</v>
      </c>
      <c r="AF1067">
        <f>IF(Table13[[#This Row],[payment]]=3,1,0)</f>
        <v>0</v>
      </c>
      <c r="AG1067">
        <v>6</v>
      </c>
      <c r="AH1067">
        <f>IF(Table13[[#This Row],[method_payment]]=1,1,0)</f>
        <v>0</v>
      </c>
      <c r="AI1067">
        <f>IF(Table13[[#This Row],[method_payment]]=2,1,0)</f>
        <v>0</v>
      </c>
      <c r="AJ1067">
        <f>IF(Table13[[#This Row],[method_payment]]=3,1,0)</f>
        <v>0</v>
      </c>
      <c r="AK1067">
        <f>IF(Table13[[#This Row],[method_payment]]=5,1,0)</f>
        <v>0</v>
      </c>
      <c r="AL1067">
        <f>IF(Table13[[#This Row],[method_payment]]=6,1,0)</f>
        <v>1</v>
      </c>
      <c r="AM1067" t="s">
        <v>16</v>
      </c>
      <c r="AN1067" t="s">
        <v>16</v>
      </c>
      <c r="AO1067">
        <v>1</v>
      </c>
      <c r="AP1067" s="2">
        <v>50.74</v>
      </c>
      <c r="AQ1067" s="3">
        <f>IF(AND(Table13[[#This Row],[Average_amount_spent_per_visit_last_3_months]]&gt;=1,Table13[[#This Row],[Average_amount_spent_per_visit_last_3_months]]&lt;=999),1,0)</f>
        <v>1</v>
      </c>
      <c r="AR1067" s="3">
        <f>IF(AND(Table13[[#This Row],[Average_amount_spent_per_visit_last_3_months]]&gt;=1000,Table13[[#This Row],[Average_amount_spent_per_visit_last_3_months]]&lt;=6700),1,0)</f>
        <v>0</v>
      </c>
      <c r="AS1067">
        <v>3</v>
      </c>
      <c r="AT1067">
        <v>18</v>
      </c>
      <c r="AU1067">
        <f>IF(AND(Table13[[#This Row],[Age]]&gt;=18,Table13[[#This Row],[Age]]&lt;=25),1,0)</f>
        <v>1</v>
      </c>
      <c r="AV1067">
        <f>IF(AND(Table13[[#This Row],[Age]]&gt;=26,Table13[[#This Row],[Age]]&lt;=35),1,0)</f>
        <v>0</v>
      </c>
      <c r="AW1067">
        <f>IF(AND(Table13[[#This Row],[Age]]&gt;=36,Table13[[#This Row],[Age]]&lt;=45),1,0)</f>
        <v>0</v>
      </c>
      <c r="AX1067">
        <f>IF(AND(Table13[[#This Row],[Age]]&gt;=46,Table13[[#This Row],[Age]]&lt;=55),1,0)</f>
        <v>0</v>
      </c>
      <c r="AY1067">
        <f>IF(AND(Table13[[#This Row],[Age]]&gt;=56,Table13[[#This Row],[Age]]&lt;=67),1,0)</f>
        <v>0</v>
      </c>
      <c r="AZ1067" t="s">
        <v>24</v>
      </c>
      <c r="BA1067">
        <f>IF(Table13[[#This Row],[Marital Status]]="Married",1,0)</f>
        <v>0</v>
      </c>
      <c r="BB1067">
        <f>IF(Table13[[#This Row],[Marital Status]]="Single",1,0)</f>
        <v>1</v>
      </c>
      <c r="BC1067" t="s">
        <v>28</v>
      </c>
      <c r="BD1067">
        <f>IF(Table13[[#This Row],[gender]]="Male",1,0)</f>
        <v>0</v>
      </c>
      <c r="BE1067">
        <f>IF(Table13[[#This Row],[gender]]="Female",1,0)</f>
        <v>1</v>
      </c>
      <c r="BF1067" t="s">
        <v>22</v>
      </c>
      <c r="BG1067">
        <f>IF(Table13[[#This Row],[Highest level of Education]]="Did not attend school",1,0)</f>
        <v>0</v>
      </c>
      <c r="BH1067">
        <f>IF(Table13[[#This Row],[Highest level of Education]]="K12 completed",1,0)</f>
        <v>1</v>
      </c>
      <c r="BI1067">
        <f>IF(Table13[[#This Row],[Highest level of Education]]="High School Completed",1,0)</f>
        <v>0</v>
      </c>
      <c r="BJ1067">
        <f>IF(Table13[[#This Row],[Highest level of Education]]="Technical Diploma/Partially completed College",1,0)</f>
        <v>0</v>
      </c>
      <c r="BK1067">
        <f>IF(Table13[[#This Row],[Highest level of Education]]="University/College Degree",1,0)</f>
        <v>0</v>
      </c>
      <c r="BL1067">
        <f>IF(Table13[[#This Row],[Highest level of Education]]="Post-graduate education",1,0)</f>
        <v>0</v>
      </c>
      <c r="BM1067">
        <v>0</v>
      </c>
      <c r="BN1067">
        <v>5</v>
      </c>
      <c r="BO1067" t="s">
        <v>1</v>
      </c>
      <c r="BP1067">
        <f>IF(Table13[[#This Row],[Monthly_Income 1_5500 2_8000 3_11000 4_15000 5_20000 6_27000 7_35000 8_5000 9_51000 98_0]]=1,1,0)</f>
        <v>0</v>
      </c>
      <c r="BQ1067">
        <f>IF(Table13[[#This Row],[Monthly_Income 1_5500 2_8000 3_11000 4_15000 5_20000 6_27000 7_35000 8_5000 9_51000 98_0]]=2,1,0)</f>
        <v>0</v>
      </c>
      <c r="BR1067">
        <f>IF(Table13[[#This Row],[Monthly_Income 1_5500 2_8000 3_11000 4_15000 5_20000 6_27000 7_35000 8_5000 9_51000 98_0]]=3,1,0)</f>
        <v>0</v>
      </c>
      <c r="BS1067">
        <f>IF(Table13[[#This Row],[Monthly_Income 1_5500 2_8000 3_11000 4_15000 5_20000 6_27000 7_35000 8_5000 9_51000 98_0]]=4,1,0)</f>
        <v>0</v>
      </c>
      <c r="BT1067">
        <f>IF(Table13[[#This Row],[Monthly_Income 1_5500 2_8000 3_11000 4_15000 5_20000 6_27000 7_35000 8_5000 9_51000 98_0]]=5,1,0)</f>
        <v>0</v>
      </c>
      <c r="BU1067">
        <f>IF(Table13[[#This Row],[Monthly_Income 1_5500 2_8000 3_11000 4_15000 5_20000 6_27000 7_35000 8_5000 9_51000 98_0]]=6,1,0)</f>
        <v>0</v>
      </c>
      <c r="BV1067">
        <f>IF(Table13[[#This Row],[Monthly_Income 1_5500 2_8000 3_11000 4_15000 5_20000 6_27000 7_35000 8_5000 9_51000 98_0]]=7,1,0)</f>
        <v>0</v>
      </c>
      <c r="BW1067">
        <f>IF(Table13[[#This Row],[Monthly_Income 1_5500 2_8000 3_11000 4_15000 5_20000 6_27000 7_35000 8_5000 9_51000 98_0]]=8,1,0)</f>
        <v>0</v>
      </c>
      <c r="BX1067">
        <f>IF(Table13[[#This Row],[Monthly_Income 1_5500 2_8000 3_11000 4_15000 5_20000 6_27000 7_35000 8_5000 9_51000 98_0]]=9,1,0)</f>
        <v>0</v>
      </c>
      <c r="BY1067">
        <f>IF(Table13[[#This Row],[Monthly_Income 1_5500 2_8000 3_11000 4_15000 5_20000 6_27000 7_35000 8_5000 9_51000 98_0]]=98,1,0)</f>
        <v>0</v>
      </c>
      <c r="BZ1067">
        <v>97</v>
      </c>
      <c r="CA1067">
        <f>IF(Table13[[#This Row],[Monthly_Household_Income]]=1,1,0)</f>
        <v>0</v>
      </c>
      <c r="CB1067">
        <f>IF(Table13[[#This Row],[Monthly_Household_Income]]=2,1,0)</f>
        <v>0</v>
      </c>
      <c r="CC1067">
        <f>IF(Table13[[#This Row],[Monthly_Household_Income]]=3,1,0)</f>
        <v>0</v>
      </c>
      <c r="CD1067">
        <f>IF(Table13[[#This Row],[Monthly_Household_Income]]=4,1,0)</f>
        <v>0</v>
      </c>
      <c r="CE1067">
        <f>IF(Table13[[#This Row],[Monthly_Household_Income]]=5,1,0)</f>
        <v>0</v>
      </c>
      <c r="CF1067">
        <f>IF(Table13[[#This Row],[Monthly_Household_Income]]=6,1,0)</f>
        <v>0</v>
      </c>
      <c r="CG1067">
        <f>IF(Table13[[#This Row],[Monthly_Household_Income]]=7,1,0)</f>
        <v>0</v>
      </c>
      <c r="CH1067">
        <f>IF(Table13[[#This Row],[Monthly_Household_Income]]=8,1,0)</f>
        <v>0</v>
      </c>
      <c r="CI1067">
        <f>IF(Table13[[#This Row],[Monthly_Household_Income]]=9,1,0)</f>
        <v>0</v>
      </c>
      <c r="CJ1067">
        <f>IF(Table13[[#This Row],[Monthly_Household_Income]]=98,1,0)</f>
        <v>0</v>
      </c>
    </row>
    <row r="1068" spans="1:88">
      <c r="A1068">
        <v>3927</v>
      </c>
      <c r="B1068" s="1">
        <v>43130</v>
      </c>
      <c r="C1068" t="s">
        <v>31</v>
      </c>
      <c r="D1068">
        <v>8</v>
      </c>
      <c r="E1068">
        <v>9</v>
      </c>
      <c r="F1068">
        <v>8</v>
      </c>
      <c r="G1068">
        <v>8</v>
      </c>
      <c r="H1068">
        <v>8</v>
      </c>
      <c r="I1068">
        <v>7</v>
      </c>
      <c r="J1068" t="s">
        <v>16</v>
      </c>
      <c r="K1068">
        <v>7</v>
      </c>
      <c r="L1068">
        <v>7</v>
      </c>
      <c r="M1068">
        <v>9</v>
      </c>
      <c r="N1068">
        <v>8</v>
      </c>
      <c r="O1068">
        <v>9</v>
      </c>
      <c r="P1068">
        <v>7</v>
      </c>
      <c r="Q1068">
        <v>9</v>
      </c>
      <c r="R1068">
        <v>8</v>
      </c>
      <c r="S1068">
        <v>9</v>
      </c>
      <c r="T1068">
        <v>7</v>
      </c>
      <c r="U1068">
        <v>8</v>
      </c>
      <c r="V1068">
        <v>8</v>
      </c>
      <c r="W1068">
        <v>7</v>
      </c>
      <c r="X1068">
        <v>9</v>
      </c>
      <c r="Y1068">
        <v>7</v>
      </c>
      <c r="Z1068">
        <v>8</v>
      </c>
      <c r="AA1068">
        <v>8</v>
      </c>
      <c r="AB1068">
        <v>7</v>
      </c>
      <c r="AC1068">
        <v>1</v>
      </c>
      <c r="AD1068">
        <f>IF(Table13[[#This Row],[payment]]=1,1,0)</f>
        <v>1</v>
      </c>
      <c r="AE1068">
        <f>IF(Table13[[#This Row],[payment]]=2,1,0)</f>
        <v>0</v>
      </c>
      <c r="AF1068">
        <f>IF(Table13[[#This Row],[payment]]=3,1,0)</f>
        <v>0</v>
      </c>
      <c r="AG1068">
        <v>5</v>
      </c>
      <c r="AH1068">
        <f>IF(Table13[[#This Row],[method_payment]]=1,1,0)</f>
        <v>0</v>
      </c>
      <c r="AI1068">
        <f>IF(Table13[[#This Row],[method_payment]]=2,1,0)</f>
        <v>0</v>
      </c>
      <c r="AJ1068">
        <f>IF(Table13[[#This Row],[method_payment]]=3,1,0)</f>
        <v>0</v>
      </c>
      <c r="AK1068">
        <f>IF(Table13[[#This Row],[method_payment]]=5,1,0)</f>
        <v>1</v>
      </c>
      <c r="AL1068">
        <f>IF(Table13[[#This Row],[method_payment]]=6,1,0)</f>
        <v>0</v>
      </c>
      <c r="AM1068" t="s">
        <v>16</v>
      </c>
      <c r="AN1068" t="s">
        <v>16</v>
      </c>
      <c r="AO1068">
        <v>1</v>
      </c>
      <c r="AP1068" s="2">
        <v>1078.6500000000001</v>
      </c>
      <c r="AQ1068" s="3">
        <f>IF(AND(Table13[[#This Row],[Average_amount_spent_per_visit_last_3_months]]&gt;=1,Table13[[#This Row],[Average_amount_spent_per_visit_last_3_months]]&lt;=999),1,0)</f>
        <v>0</v>
      </c>
      <c r="AR1068" s="3">
        <f>IF(AND(Table13[[#This Row],[Average_amount_spent_per_visit_last_3_months]]&gt;=1000,Table13[[#This Row],[Average_amount_spent_per_visit_last_3_months]]&lt;=6700),1,0)</f>
        <v>1</v>
      </c>
      <c r="AS1068">
        <v>3</v>
      </c>
      <c r="AT1068">
        <v>39</v>
      </c>
      <c r="AU1068">
        <f>IF(AND(Table13[[#This Row],[Age]]&gt;=18,Table13[[#This Row],[Age]]&lt;=25),1,0)</f>
        <v>0</v>
      </c>
      <c r="AV1068">
        <f>IF(AND(Table13[[#This Row],[Age]]&gt;=26,Table13[[#This Row],[Age]]&lt;=35),1,0)</f>
        <v>0</v>
      </c>
      <c r="AW1068">
        <f>IF(AND(Table13[[#This Row],[Age]]&gt;=36,Table13[[#This Row],[Age]]&lt;=45),1,0)</f>
        <v>1</v>
      </c>
      <c r="AX1068">
        <f>IF(AND(Table13[[#This Row],[Age]]&gt;=46,Table13[[#This Row],[Age]]&lt;=55),1,0)</f>
        <v>0</v>
      </c>
      <c r="AY1068">
        <f>IF(AND(Table13[[#This Row],[Age]]&gt;=56,Table13[[#This Row],[Age]]&lt;=67),1,0)</f>
        <v>0</v>
      </c>
      <c r="AZ1068" t="s">
        <v>25</v>
      </c>
      <c r="BA1068">
        <f>IF(Table13[[#This Row],[Marital Status]]="Married",1,0)</f>
        <v>1</v>
      </c>
      <c r="BB1068">
        <f>IF(Table13[[#This Row],[Marital Status]]="Single",1,0)</f>
        <v>0</v>
      </c>
      <c r="BC1068" t="s">
        <v>28</v>
      </c>
      <c r="BD1068">
        <f>IF(Table13[[#This Row],[gender]]="Male",1,0)</f>
        <v>0</v>
      </c>
      <c r="BE1068">
        <f>IF(Table13[[#This Row],[gender]]="Female",1,0)</f>
        <v>1</v>
      </c>
      <c r="BF1068" t="s">
        <v>23</v>
      </c>
      <c r="BG1068">
        <f>IF(Table13[[#This Row],[Highest level of Education]]="Did not attend school",1,0)</f>
        <v>0</v>
      </c>
      <c r="BH1068">
        <f>IF(Table13[[#This Row],[Highest level of Education]]="K12 completed",1,0)</f>
        <v>0</v>
      </c>
      <c r="BI1068">
        <f>IF(Table13[[#This Row],[Highest level of Education]]="High School Completed",1,0)</f>
        <v>0</v>
      </c>
      <c r="BJ1068">
        <f>IF(Table13[[#This Row],[Highest level of Education]]="Technical Diploma/Partially completed College",1,0)</f>
        <v>1</v>
      </c>
      <c r="BK1068">
        <f>IF(Table13[[#This Row],[Highest level of Education]]="University/College Degree",1,0)</f>
        <v>0</v>
      </c>
      <c r="BL1068">
        <f>IF(Table13[[#This Row],[Highest level of Education]]="Post-graduate education",1,0)</f>
        <v>0</v>
      </c>
      <c r="BM1068">
        <v>3</v>
      </c>
      <c r="BN1068">
        <v>1</v>
      </c>
      <c r="BO1068">
        <v>3</v>
      </c>
      <c r="BP1068">
        <f>IF(Table13[[#This Row],[Monthly_Income 1_5500 2_8000 3_11000 4_15000 5_20000 6_27000 7_35000 8_5000 9_51000 98_0]]=1,1,0)</f>
        <v>0</v>
      </c>
      <c r="BQ1068">
        <f>IF(Table13[[#This Row],[Monthly_Income 1_5500 2_8000 3_11000 4_15000 5_20000 6_27000 7_35000 8_5000 9_51000 98_0]]=2,1,0)</f>
        <v>0</v>
      </c>
      <c r="BR1068">
        <f>IF(Table13[[#This Row],[Monthly_Income 1_5500 2_8000 3_11000 4_15000 5_20000 6_27000 7_35000 8_5000 9_51000 98_0]]=3,1,0)</f>
        <v>1</v>
      </c>
      <c r="BS1068">
        <f>IF(Table13[[#This Row],[Monthly_Income 1_5500 2_8000 3_11000 4_15000 5_20000 6_27000 7_35000 8_5000 9_51000 98_0]]=4,1,0)</f>
        <v>0</v>
      </c>
      <c r="BT1068">
        <f>IF(Table13[[#This Row],[Monthly_Income 1_5500 2_8000 3_11000 4_15000 5_20000 6_27000 7_35000 8_5000 9_51000 98_0]]=5,1,0)</f>
        <v>0</v>
      </c>
      <c r="BU1068">
        <f>IF(Table13[[#This Row],[Monthly_Income 1_5500 2_8000 3_11000 4_15000 5_20000 6_27000 7_35000 8_5000 9_51000 98_0]]=6,1,0)</f>
        <v>0</v>
      </c>
      <c r="BV1068">
        <f>IF(Table13[[#This Row],[Monthly_Income 1_5500 2_8000 3_11000 4_15000 5_20000 6_27000 7_35000 8_5000 9_51000 98_0]]=7,1,0)</f>
        <v>0</v>
      </c>
      <c r="BW1068">
        <f>IF(Table13[[#This Row],[Monthly_Income 1_5500 2_8000 3_11000 4_15000 5_20000 6_27000 7_35000 8_5000 9_51000 98_0]]=8,1,0)</f>
        <v>0</v>
      </c>
      <c r="BX1068">
        <f>IF(Table13[[#This Row],[Monthly_Income 1_5500 2_8000 3_11000 4_15000 5_20000 6_27000 7_35000 8_5000 9_51000 98_0]]=9,1,0)</f>
        <v>0</v>
      </c>
      <c r="BY1068">
        <f>IF(Table13[[#This Row],[Monthly_Income 1_5500 2_8000 3_11000 4_15000 5_20000 6_27000 7_35000 8_5000 9_51000 98_0]]=98,1,0)</f>
        <v>0</v>
      </c>
      <c r="BZ1068">
        <v>5</v>
      </c>
      <c r="CA1068">
        <f>IF(Table13[[#This Row],[Monthly_Household_Income]]=1,1,0)</f>
        <v>0</v>
      </c>
      <c r="CB1068">
        <f>IF(Table13[[#This Row],[Monthly_Household_Income]]=2,1,0)</f>
        <v>0</v>
      </c>
      <c r="CC1068">
        <f>IF(Table13[[#This Row],[Monthly_Household_Income]]=3,1,0)</f>
        <v>0</v>
      </c>
      <c r="CD1068">
        <f>IF(Table13[[#This Row],[Monthly_Household_Income]]=4,1,0)</f>
        <v>0</v>
      </c>
      <c r="CE1068">
        <f>IF(Table13[[#This Row],[Monthly_Household_Income]]=5,1,0)</f>
        <v>1</v>
      </c>
      <c r="CF1068">
        <f>IF(Table13[[#This Row],[Monthly_Household_Income]]=6,1,0)</f>
        <v>0</v>
      </c>
      <c r="CG1068">
        <f>IF(Table13[[#This Row],[Monthly_Household_Income]]=7,1,0)</f>
        <v>0</v>
      </c>
      <c r="CH1068">
        <f>IF(Table13[[#This Row],[Monthly_Household_Income]]=8,1,0)</f>
        <v>0</v>
      </c>
      <c r="CI1068">
        <f>IF(Table13[[#This Row],[Monthly_Household_Income]]=9,1,0)</f>
        <v>0</v>
      </c>
      <c r="CJ1068">
        <f>IF(Table13[[#This Row],[Monthly_Household_Income]]=98,1,0)</f>
        <v>0</v>
      </c>
    </row>
    <row r="1069" spans="1:88">
      <c r="A1069">
        <v>3943</v>
      </c>
      <c r="B1069" s="1">
        <v>43003</v>
      </c>
      <c r="C1069" t="s">
        <v>32</v>
      </c>
      <c r="D1069">
        <v>9</v>
      </c>
      <c r="E1069">
        <v>8</v>
      </c>
      <c r="F1069">
        <v>8</v>
      </c>
      <c r="G1069">
        <v>7</v>
      </c>
      <c r="H1069">
        <v>7</v>
      </c>
      <c r="I1069">
        <v>7</v>
      </c>
      <c r="J1069" t="s">
        <v>15</v>
      </c>
      <c r="K1069">
        <v>7</v>
      </c>
      <c r="L1069">
        <v>8</v>
      </c>
      <c r="M1069">
        <v>8</v>
      </c>
      <c r="N1069">
        <v>9</v>
      </c>
      <c r="O1069">
        <v>7</v>
      </c>
      <c r="P1069">
        <v>10</v>
      </c>
      <c r="Q1069">
        <v>8</v>
      </c>
      <c r="R1069">
        <v>10</v>
      </c>
      <c r="S1069">
        <v>6</v>
      </c>
      <c r="T1069">
        <v>8</v>
      </c>
      <c r="U1069">
        <v>8</v>
      </c>
      <c r="V1069">
        <v>7</v>
      </c>
      <c r="W1069">
        <v>9</v>
      </c>
      <c r="X1069">
        <v>6</v>
      </c>
      <c r="Y1069">
        <v>8</v>
      </c>
      <c r="Z1069">
        <v>7</v>
      </c>
      <c r="AA1069">
        <v>8</v>
      </c>
      <c r="AB1069">
        <v>7</v>
      </c>
      <c r="AC1069">
        <v>2</v>
      </c>
      <c r="AD1069">
        <f>IF(Table13[[#This Row],[payment]]=1,1,0)</f>
        <v>0</v>
      </c>
      <c r="AE1069">
        <f>IF(Table13[[#This Row],[payment]]=2,1,0)</f>
        <v>1</v>
      </c>
      <c r="AF1069">
        <f>IF(Table13[[#This Row],[payment]]=3,1,0)</f>
        <v>0</v>
      </c>
      <c r="AG1069">
        <v>2</v>
      </c>
      <c r="AH1069">
        <f>IF(Table13[[#This Row],[method_payment]]=1,1,0)</f>
        <v>0</v>
      </c>
      <c r="AI1069">
        <f>IF(Table13[[#This Row],[method_payment]]=2,1,0)</f>
        <v>1</v>
      </c>
      <c r="AJ1069">
        <f>IF(Table13[[#This Row],[method_payment]]=3,1,0)</f>
        <v>0</v>
      </c>
      <c r="AK1069">
        <f>IF(Table13[[#This Row],[method_payment]]=5,1,0)</f>
        <v>0</v>
      </c>
      <c r="AL1069">
        <f>IF(Table13[[#This Row],[method_payment]]=6,1,0)</f>
        <v>0</v>
      </c>
      <c r="AM1069" t="s">
        <v>16</v>
      </c>
      <c r="AN1069" t="s">
        <v>16</v>
      </c>
      <c r="AO1069">
        <v>3</v>
      </c>
      <c r="AP1069" s="2">
        <v>125.3</v>
      </c>
      <c r="AQ1069" s="3">
        <f>IF(AND(Table13[[#This Row],[Average_amount_spent_per_visit_last_3_months]]&gt;=1,Table13[[#This Row],[Average_amount_spent_per_visit_last_3_months]]&lt;=999),1,0)</f>
        <v>1</v>
      </c>
      <c r="AR1069" s="3">
        <f>IF(AND(Table13[[#This Row],[Average_amount_spent_per_visit_last_3_months]]&gt;=1000,Table13[[#This Row],[Average_amount_spent_per_visit_last_3_months]]&lt;=6700),1,0)</f>
        <v>0</v>
      </c>
      <c r="AS1069">
        <v>3</v>
      </c>
      <c r="AT1069">
        <v>34</v>
      </c>
      <c r="AU1069">
        <f>IF(AND(Table13[[#This Row],[Age]]&gt;=18,Table13[[#This Row],[Age]]&lt;=25),1,0)</f>
        <v>0</v>
      </c>
      <c r="AV1069">
        <f>IF(AND(Table13[[#This Row],[Age]]&gt;=26,Table13[[#This Row],[Age]]&lt;=35),1,0)</f>
        <v>1</v>
      </c>
      <c r="AW1069">
        <f>IF(AND(Table13[[#This Row],[Age]]&gt;=36,Table13[[#This Row],[Age]]&lt;=45),1,0)</f>
        <v>0</v>
      </c>
      <c r="AX1069">
        <f>IF(AND(Table13[[#This Row],[Age]]&gt;=46,Table13[[#This Row],[Age]]&lt;=55),1,0)</f>
        <v>0</v>
      </c>
      <c r="AY1069">
        <f>IF(AND(Table13[[#This Row],[Age]]&gt;=56,Table13[[#This Row],[Age]]&lt;=67),1,0)</f>
        <v>0</v>
      </c>
      <c r="AZ1069" t="s">
        <v>25</v>
      </c>
      <c r="BA1069">
        <f>IF(Table13[[#This Row],[Marital Status]]="Married",1,0)</f>
        <v>1</v>
      </c>
      <c r="BB1069">
        <f>IF(Table13[[#This Row],[Marital Status]]="Single",1,0)</f>
        <v>0</v>
      </c>
      <c r="BC1069" t="s">
        <v>28</v>
      </c>
      <c r="BD1069">
        <f>IF(Table13[[#This Row],[gender]]="Male",1,0)</f>
        <v>0</v>
      </c>
      <c r="BE1069">
        <f>IF(Table13[[#This Row],[gender]]="Female",1,0)</f>
        <v>1</v>
      </c>
      <c r="BF1069" t="s">
        <v>19</v>
      </c>
      <c r="BG1069">
        <f>IF(Table13[[#This Row],[Highest level of Education]]="Did not attend school",1,0)</f>
        <v>0</v>
      </c>
      <c r="BH1069">
        <f>IF(Table13[[#This Row],[Highest level of Education]]="K12 completed",1,0)</f>
        <v>0</v>
      </c>
      <c r="BI1069">
        <f>IF(Table13[[#This Row],[Highest level of Education]]="High School Completed",1,0)</f>
        <v>0</v>
      </c>
      <c r="BJ1069">
        <f>IF(Table13[[#This Row],[Highest level of Education]]="Technical Diploma/Partially completed College",1,0)</f>
        <v>0</v>
      </c>
      <c r="BK1069">
        <f>IF(Table13[[#This Row],[Highest level of Education]]="University/College Degree",1,0)</f>
        <v>1</v>
      </c>
      <c r="BL1069">
        <f>IF(Table13[[#This Row],[Highest level of Education]]="Post-graduate education",1,0)</f>
        <v>0</v>
      </c>
      <c r="BM1069">
        <v>3</v>
      </c>
      <c r="BN1069">
        <v>1</v>
      </c>
      <c r="BO1069">
        <v>3</v>
      </c>
      <c r="BP1069">
        <f>IF(Table13[[#This Row],[Monthly_Income 1_5500 2_8000 3_11000 4_15000 5_20000 6_27000 7_35000 8_5000 9_51000 98_0]]=1,1,0)</f>
        <v>0</v>
      </c>
      <c r="BQ1069">
        <f>IF(Table13[[#This Row],[Monthly_Income 1_5500 2_8000 3_11000 4_15000 5_20000 6_27000 7_35000 8_5000 9_51000 98_0]]=2,1,0)</f>
        <v>0</v>
      </c>
      <c r="BR1069">
        <f>IF(Table13[[#This Row],[Monthly_Income 1_5500 2_8000 3_11000 4_15000 5_20000 6_27000 7_35000 8_5000 9_51000 98_0]]=3,1,0)</f>
        <v>1</v>
      </c>
      <c r="BS1069">
        <f>IF(Table13[[#This Row],[Monthly_Income 1_5500 2_8000 3_11000 4_15000 5_20000 6_27000 7_35000 8_5000 9_51000 98_0]]=4,1,0)</f>
        <v>0</v>
      </c>
      <c r="BT1069">
        <f>IF(Table13[[#This Row],[Monthly_Income 1_5500 2_8000 3_11000 4_15000 5_20000 6_27000 7_35000 8_5000 9_51000 98_0]]=5,1,0)</f>
        <v>0</v>
      </c>
      <c r="BU1069">
        <f>IF(Table13[[#This Row],[Monthly_Income 1_5500 2_8000 3_11000 4_15000 5_20000 6_27000 7_35000 8_5000 9_51000 98_0]]=6,1,0)</f>
        <v>0</v>
      </c>
      <c r="BV1069">
        <f>IF(Table13[[#This Row],[Monthly_Income 1_5500 2_8000 3_11000 4_15000 5_20000 6_27000 7_35000 8_5000 9_51000 98_0]]=7,1,0)</f>
        <v>0</v>
      </c>
      <c r="BW1069">
        <f>IF(Table13[[#This Row],[Monthly_Income 1_5500 2_8000 3_11000 4_15000 5_20000 6_27000 7_35000 8_5000 9_51000 98_0]]=8,1,0)</f>
        <v>0</v>
      </c>
      <c r="BX1069">
        <f>IF(Table13[[#This Row],[Monthly_Income 1_5500 2_8000 3_11000 4_15000 5_20000 6_27000 7_35000 8_5000 9_51000 98_0]]=9,1,0)</f>
        <v>0</v>
      </c>
      <c r="BY1069">
        <f>IF(Table13[[#This Row],[Monthly_Income 1_5500 2_8000 3_11000 4_15000 5_20000 6_27000 7_35000 8_5000 9_51000 98_0]]=98,1,0)</f>
        <v>0</v>
      </c>
      <c r="BZ1069">
        <v>7</v>
      </c>
      <c r="CA1069">
        <f>IF(Table13[[#This Row],[Monthly_Household_Income]]=1,1,0)</f>
        <v>0</v>
      </c>
      <c r="CB1069">
        <f>IF(Table13[[#This Row],[Monthly_Household_Income]]=2,1,0)</f>
        <v>0</v>
      </c>
      <c r="CC1069">
        <f>IF(Table13[[#This Row],[Monthly_Household_Income]]=3,1,0)</f>
        <v>0</v>
      </c>
      <c r="CD1069">
        <f>IF(Table13[[#This Row],[Monthly_Household_Income]]=4,1,0)</f>
        <v>0</v>
      </c>
      <c r="CE1069">
        <f>IF(Table13[[#This Row],[Monthly_Household_Income]]=5,1,0)</f>
        <v>0</v>
      </c>
      <c r="CF1069">
        <f>IF(Table13[[#This Row],[Monthly_Household_Income]]=6,1,0)</f>
        <v>0</v>
      </c>
      <c r="CG1069">
        <f>IF(Table13[[#This Row],[Monthly_Household_Income]]=7,1,0)</f>
        <v>1</v>
      </c>
      <c r="CH1069">
        <f>IF(Table13[[#This Row],[Monthly_Household_Income]]=8,1,0)</f>
        <v>0</v>
      </c>
      <c r="CI1069">
        <f>IF(Table13[[#This Row],[Monthly_Household_Income]]=9,1,0)</f>
        <v>0</v>
      </c>
      <c r="CJ1069">
        <f>IF(Table13[[#This Row],[Monthly_Household_Income]]=98,1,0)</f>
        <v>0</v>
      </c>
    </row>
    <row r="1070" spans="1:88">
      <c r="A1070">
        <v>3955</v>
      </c>
      <c r="B1070" s="1">
        <v>43038</v>
      </c>
      <c r="C1070" t="s">
        <v>32</v>
      </c>
      <c r="D1070">
        <v>8</v>
      </c>
      <c r="E1070">
        <v>8</v>
      </c>
      <c r="F1070">
        <v>9</v>
      </c>
      <c r="G1070">
        <v>9</v>
      </c>
      <c r="H1070">
        <v>9</v>
      </c>
      <c r="I1070">
        <v>10</v>
      </c>
      <c r="J1070" t="s">
        <v>16</v>
      </c>
      <c r="K1070">
        <v>9</v>
      </c>
      <c r="L1070">
        <v>7</v>
      </c>
      <c r="M1070">
        <v>9</v>
      </c>
      <c r="N1070">
        <v>9</v>
      </c>
      <c r="O1070">
        <v>7</v>
      </c>
      <c r="P1070">
        <v>9</v>
      </c>
      <c r="Q1070">
        <v>10</v>
      </c>
      <c r="R1070">
        <v>10</v>
      </c>
      <c r="S1070">
        <v>7</v>
      </c>
      <c r="T1070">
        <v>8</v>
      </c>
      <c r="U1070">
        <v>7</v>
      </c>
      <c r="V1070">
        <v>9</v>
      </c>
      <c r="W1070">
        <v>8</v>
      </c>
      <c r="X1070">
        <v>10</v>
      </c>
      <c r="Y1070">
        <v>8</v>
      </c>
      <c r="Z1070">
        <v>8</v>
      </c>
      <c r="AA1070">
        <v>9</v>
      </c>
      <c r="AB1070">
        <v>10</v>
      </c>
      <c r="AC1070">
        <v>2</v>
      </c>
      <c r="AD1070">
        <f>IF(Table13[[#This Row],[payment]]=1,1,0)</f>
        <v>0</v>
      </c>
      <c r="AE1070">
        <f>IF(Table13[[#This Row],[payment]]=2,1,0)</f>
        <v>1</v>
      </c>
      <c r="AF1070">
        <f>IF(Table13[[#This Row],[payment]]=3,1,0)</f>
        <v>0</v>
      </c>
      <c r="AG1070">
        <v>1</v>
      </c>
      <c r="AH1070">
        <f>IF(Table13[[#This Row],[method_payment]]=1,1,0)</f>
        <v>1</v>
      </c>
      <c r="AI1070">
        <f>IF(Table13[[#This Row],[method_payment]]=2,1,0)</f>
        <v>0</v>
      </c>
      <c r="AJ1070">
        <f>IF(Table13[[#This Row],[method_payment]]=3,1,0)</f>
        <v>0</v>
      </c>
      <c r="AK1070">
        <f>IF(Table13[[#This Row],[method_payment]]=5,1,0)</f>
        <v>0</v>
      </c>
      <c r="AL1070">
        <f>IF(Table13[[#This Row],[method_payment]]=6,1,0)</f>
        <v>0</v>
      </c>
      <c r="AM1070" t="s">
        <v>16</v>
      </c>
      <c r="AN1070" t="s">
        <v>16</v>
      </c>
      <c r="AO1070">
        <v>2</v>
      </c>
      <c r="AP1070" s="2">
        <v>267.20999999999998</v>
      </c>
      <c r="AQ1070" s="3">
        <f>IF(AND(Table13[[#This Row],[Average_amount_spent_per_visit_last_3_months]]&gt;=1,Table13[[#This Row],[Average_amount_spent_per_visit_last_3_months]]&lt;=999),1,0)</f>
        <v>1</v>
      </c>
      <c r="AR1070" s="3">
        <f>IF(AND(Table13[[#This Row],[Average_amount_spent_per_visit_last_3_months]]&gt;=1000,Table13[[#This Row],[Average_amount_spent_per_visit_last_3_months]]&lt;=6700),1,0)</f>
        <v>0</v>
      </c>
      <c r="AS1070">
        <v>3</v>
      </c>
      <c r="AT1070">
        <v>31</v>
      </c>
      <c r="AU1070">
        <f>IF(AND(Table13[[#This Row],[Age]]&gt;=18,Table13[[#This Row],[Age]]&lt;=25),1,0)</f>
        <v>0</v>
      </c>
      <c r="AV1070">
        <f>IF(AND(Table13[[#This Row],[Age]]&gt;=26,Table13[[#This Row],[Age]]&lt;=35),1,0)</f>
        <v>1</v>
      </c>
      <c r="AW1070">
        <f>IF(AND(Table13[[#This Row],[Age]]&gt;=36,Table13[[#This Row],[Age]]&lt;=45),1,0)</f>
        <v>0</v>
      </c>
      <c r="AX1070">
        <f>IF(AND(Table13[[#This Row],[Age]]&gt;=46,Table13[[#This Row],[Age]]&lt;=55),1,0)</f>
        <v>0</v>
      </c>
      <c r="AY1070">
        <f>IF(AND(Table13[[#This Row],[Age]]&gt;=56,Table13[[#This Row],[Age]]&lt;=67),1,0)</f>
        <v>0</v>
      </c>
      <c r="AZ1070" t="s">
        <v>24</v>
      </c>
      <c r="BA1070">
        <f>IF(Table13[[#This Row],[Marital Status]]="Married",1,0)</f>
        <v>0</v>
      </c>
      <c r="BB1070">
        <f>IF(Table13[[#This Row],[Marital Status]]="Single",1,0)</f>
        <v>1</v>
      </c>
      <c r="BC1070" t="s">
        <v>27</v>
      </c>
      <c r="BD1070">
        <f>IF(Table13[[#This Row],[gender]]="Male",1,0)</f>
        <v>1</v>
      </c>
      <c r="BE1070">
        <f>IF(Table13[[#This Row],[gender]]="Female",1,0)</f>
        <v>0</v>
      </c>
      <c r="BF1070" t="s">
        <v>19</v>
      </c>
      <c r="BG1070">
        <f>IF(Table13[[#This Row],[Highest level of Education]]="Did not attend school",1,0)</f>
        <v>0</v>
      </c>
      <c r="BH1070">
        <f>IF(Table13[[#This Row],[Highest level of Education]]="K12 completed",1,0)</f>
        <v>0</v>
      </c>
      <c r="BI1070">
        <f>IF(Table13[[#This Row],[Highest level of Education]]="High School Completed",1,0)</f>
        <v>0</v>
      </c>
      <c r="BJ1070">
        <f>IF(Table13[[#This Row],[Highest level of Education]]="Technical Diploma/Partially completed College",1,0)</f>
        <v>0</v>
      </c>
      <c r="BK1070">
        <f>IF(Table13[[#This Row],[Highest level of Education]]="University/College Degree",1,0)</f>
        <v>1</v>
      </c>
      <c r="BL1070">
        <f>IF(Table13[[#This Row],[Highest level of Education]]="Post-graduate education",1,0)</f>
        <v>0</v>
      </c>
      <c r="BM1070">
        <v>0</v>
      </c>
      <c r="BN1070">
        <v>1</v>
      </c>
      <c r="BO1070">
        <v>3</v>
      </c>
      <c r="BP1070">
        <f>IF(Table13[[#This Row],[Monthly_Income 1_5500 2_8000 3_11000 4_15000 5_20000 6_27000 7_35000 8_5000 9_51000 98_0]]=1,1,0)</f>
        <v>0</v>
      </c>
      <c r="BQ1070">
        <f>IF(Table13[[#This Row],[Monthly_Income 1_5500 2_8000 3_11000 4_15000 5_20000 6_27000 7_35000 8_5000 9_51000 98_0]]=2,1,0)</f>
        <v>0</v>
      </c>
      <c r="BR1070">
        <f>IF(Table13[[#This Row],[Monthly_Income 1_5500 2_8000 3_11000 4_15000 5_20000 6_27000 7_35000 8_5000 9_51000 98_0]]=3,1,0)</f>
        <v>1</v>
      </c>
      <c r="BS1070">
        <f>IF(Table13[[#This Row],[Monthly_Income 1_5500 2_8000 3_11000 4_15000 5_20000 6_27000 7_35000 8_5000 9_51000 98_0]]=4,1,0)</f>
        <v>0</v>
      </c>
      <c r="BT1070">
        <f>IF(Table13[[#This Row],[Monthly_Income 1_5500 2_8000 3_11000 4_15000 5_20000 6_27000 7_35000 8_5000 9_51000 98_0]]=5,1,0)</f>
        <v>0</v>
      </c>
      <c r="BU1070">
        <f>IF(Table13[[#This Row],[Monthly_Income 1_5500 2_8000 3_11000 4_15000 5_20000 6_27000 7_35000 8_5000 9_51000 98_0]]=6,1,0)</f>
        <v>0</v>
      </c>
      <c r="BV1070">
        <f>IF(Table13[[#This Row],[Monthly_Income 1_5500 2_8000 3_11000 4_15000 5_20000 6_27000 7_35000 8_5000 9_51000 98_0]]=7,1,0)</f>
        <v>0</v>
      </c>
      <c r="BW1070">
        <f>IF(Table13[[#This Row],[Monthly_Income 1_5500 2_8000 3_11000 4_15000 5_20000 6_27000 7_35000 8_5000 9_51000 98_0]]=8,1,0)</f>
        <v>0</v>
      </c>
      <c r="BX1070">
        <f>IF(Table13[[#This Row],[Monthly_Income 1_5500 2_8000 3_11000 4_15000 5_20000 6_27000 7_35000 8_5000 9_51000 98_0]]=9,1,0)</f>
        <v>0</v>
      </c>
      <c r="BY1070">
        <f>IF(Table13[[#This Row],[Monthly_Income 1_5500 2_8000 3_11000 4_15000 5_20000 6_27000 7_35000 8_5000 9_51000 98_0]]=98,1,0)</f>
        <v>0</v>
      </c>
      <c r="BZ1070">
        <v>97</v>
      </c>
      <c r="CA1070">
        <f>IF(Table13[[#This Row],[Monthly_Household_Income]]=1,1,0)</f>
        <v>0</v>
      </c>
      <c r="CB1070">
        <f>IF(Table13[[#This Row],[Monthly_Household_Income]]=2,1,0)</f>
        <v>0</v>
      </c>
      <c r="CC1070">
        <f>IF(Table13[[#This Row],[Monthly_Household_Income]]=3,1,0)</f>
        <v>0</v>
      </c>
      <c r="CD1070">
        <f>IF(Table13[[#This Row],[Monthly_Household_Income]]=4,1,0)</f>
        <v>0</v>
      </c>
      <c r="CE1070">
        <f>IF(Table13[[#This Row],[Monthly_Household_Income]]=5,1,0)</f>
        <v>0</v>
      </c>
      <c r="CF1070">
        <f>IF(Table13[[#This Row],[Monthly_Household_Income]]=6,1,0)</f>
        <v>0</v>
      </c>
      <c r="CG1070">
        <f>IF(Table13[[#This Row],[Monthly_Household_Income]]=7,1,0)</f>
        <v>0</v>
      </c>
      <c r="CH1070">
        <f>IF(Table13[[#This Row],[Monthly_Household_Income]]=8,1,0)</f>
        <v>0</v>
      </c>
      <c r="CI1070">
        <f>IF(Table13[[#This Row],[Monthly_Household_Income]]=9,1,0)</f>
        <v>0</v>
      </c>
      <c r="CJ1070">
        <f>IF(Table13[[#This Row],[Monthly_Household_Income]]=98,1,0)</f>
        <v>0</v>
      </c>
    </row>
    <row r="1071" spans="1:88">
      <c r="A1071">
        <v>3964</v>
      </c>
      <c r="B1071" s="1">
        <v>42999</v>
      </c>
      <c r="C1071" t="s">
        <v>34</v>
      </c>
      <c r="D1071">
        <v>6</v>
      </c>
      <c r="E1071">
        <v>8</v>
      </c>
      <c r="F1071">
        <v>7</v>
      </c>
      <c r="G1071">
        <v>7</v>
      </c>
      <c r="H1071">
        <v>7</v>
      </c>
      <c r="I1071">
        <v>7</v>
      </c>
      <c r="J1071" t="s">
        <v>15</v>
      </c>
      <c r="K1071">
        <v>8</v>
      </c>
      <c r="L1071">
        <v>7</v>
      </c>
      <c r="M1071">
        <v>7</v>
      </c>
      <c r="N1071">
        <v>9</v>
      </c>
      <c r="O1071">
        <v>9</v>
      </c>
      <c r="P1071">
        <v>9</v>
      </c>
      <c r="Q1071">
        <v>7</v>
      </c>
      <c r="R1071">
        <v>9</v>
      </c>
      <c r="S1071">
        <v>10</v>
      </c>
      <c r="T1071">
        <v>10</v>
      </c>
      <c r="U1071">
        <v>8</v>
      </c>
      <c r="V1071">
        <v>6</v>
      </c>
      <c r="W1071">
        <v>8</v>
      </c>
      <c r="X1071">
        <v>8</v>
      </c>
      <c r="Y1071">
        <v>9</v>
      </c>
      <c r="Z1071">
        <v>7</v>
      </c>
      <c r="AA1071">
        <v>6</v>
      </c>
      <c r="AB1071">
        <v>7</v>
      </c>
      <c r="AC1071">
        <v>2</v>
      </c>
      <c r="AD1071">
        <f>IF(Table13[[#This Row],[payment]]=1,1,0)</f>
        <v>0</v>
      </c>
      <c r="AE1071">
        <f>IF(Table13[[#This Row],[payment]]=2,1,0)</f>
        <v>1</v>
      </c>
      <c r="AF1071">
        <f>IF(Table13[[#This Row],[payment]]=3,1,0)</f>
        <v>0</v>
      </c>
      <c r="AG1071">
        <v>2</v>
      </c>
      <c r="AH1071">
        <f>IF(Table13[[#This Row],[method_payment]]=1,1,0)</f>
        <v>0</v>
      </c>
      <c r="AI1071">
        <f>IF(Table13[[#This Row],[method_payment]]=2,1,0)</f>
        <v>1</v>
      </c>
      <c r="AJ1071">
        <f>IF(Table13[[#This Row],[method_payment]]=3,1,0)</f>
        <v>0</v>
      </c>
      <c r="AK1071">
        <f>IF(Table13[[#This Row],[method_payment]]=5,1,0)</f>
        <v>0</v>
      </c>
      <c r="AL1071">
        <f>IF(Table13[[#This Row],[method_payment]]=6,1,0)</f>
        <v>0</v>
      </c>
      <c r="AM1071" t="s">
        <v>16</v>
      </c>
      <c r="AN1071" t="s">
        <v>15</v>
      </c>
      <c r="AO1071">
        <v>1</v>
      </c>
      <c r="AP1071" s="2">
        <v>419.54</v>
      </c>
      <c r="AQ1071" s="3">
        <f>IF(AND(Table13[[#This Row],[Average_amount_spent_per_visit_last_3_months]]&gt;=1,Table13[[#This Row],[Average_amount_spent_per_visit_last_3_months]]&lt;=999),1,0)</f>
        <v>1</v>
      </c>
      <c r="AR1071" s="3">
        <f>IF(AND(Table13[[#This Row],[Average_amount_spent_per_visit_last_3_months]]&gt;=1000,Table13[[#This Row],[Average_amount_spent_per_visit_last_3_months]]&lt;=6700),1,0)</f>
        <v>0</v>
      </c>
      <c r="AS1071">
        <v>3</v>
      </c>
      <c r="AT1071">
        <v>29</v>
      </c>
      <c r="AU1071">
        <f>IF(AND(Table13[[#This Row],[Age]]&gt;=18,Table13[[#This Row],[Age]]&lt;=25),1,0)</f>
        <v>0</v>
      </c>
      <c r="AV1071">
        <f>IF(AND(Table13[[#This Row],[Age]]&gt;=26,Table13[[#This Row],[Age]]&lt;=35),1,0)</f>
        <v>1</v>
      </c>
      <c r="AW1071">
        <f>IF(AND(Table13[[#This Row],[Age]]&gt;=36,Table13[[#This Row],[Age]]&lt;=45),1,0)</f>
        <v>0</v>
      </c>
      <c r="AX1071">
        <f>IF(AND(Table13[[#This Row],[Age]]&gt;=46,Table13[[#This Row],[Age]]&lt;=55),1,0)</f>
        <v>0</v>
      </c>
      <c r="AY1071">
        <f>IF(AND(Table13[[#This Row],[Age]]&gt;=56,Table13[[#This Row],[Age]]&lt;=67),1,0)</f>
        <v>0</v>
      </c>
      <c r="AZ1071" t="s">
        <v>24</v>
      </c>
      <c r="BA1071">
        <f>IF(Table13[[#This Row],[Marital Status]]="Married",1,0)</f>
        <v>0</v>
      </c>
      <c r="BB1071">
        <f>IF(Table13[[#This Row],[Marital Status]]="Single",1,0)</f>
        <v>1</v>
      </c>
      <c r="BC1071" t="s">
        <v>27</v>
      </c>
      <c r="BD1071">
        <f>IF(Table13[[#This Row],[gender]]="Male",1,0)</f>
        <v>1</v>
      </c>
      <c r="BE1071">
        <f>IF(Table13[[#This Row],[gender]]="Female",1,0)</f>
        <v>0</v>
      </c>
      <c r="BF1071" t="s">
        <v>23</v>
      </c>
      <c r="BG1071">
        <f>IF(Table13[[#This Row],[Highest level of Education]]="Did not attend school",1,0)</f>
        <v>0</v>
      </c>
      <c r="BH1071">
        <f>IF(Table13[[#This Row],[Highest level of Education]]="K12 completed",1,0)</f>
        <v>0</v>
      </c>
      <c r="BI1071">
        <f>IF(Table13[[#This Row],[Highest level of Education]]="High School Completed",1,0)</f>
        <v>0</v>
      </c>
      <c r="BJ1071">
        <f>IF(Table13[[#This Row],[Highest level of Education]]="Technical Diploma/Partially completed College",1,0)</f>
        <v>1</v>
      </c>
      <c r="BK1071">
        <f>IF(Table13[[#This Row],[Highest level of Education]]="University/College Degree",1,0)</f>
        <v>0</v>
      </c>
      <c r="BL1071">
        <f>IF(Table13[[#This Row],[Highest level of Education]]="Post-graduate education",1,0)</f>
        <v>0</v>
      </c>
      <c r="BM1071">
        <v>0</v>
      </c>
      <c r="BN1071">
        <v>1</v>
      </c>
      <c r="BO1071">
        <v>2</v>
      </c>
      <c r="BP1071">
        <f>IF(Table13[[#This Row],[Monthly_Income 1_5500 2_8000 3_11000 4_15000 5_20000 6_27000 7_35000 8_5000 9_51000 98_0]]=1,1,0)</f>
        <v>0</v>
      </c>
      <c r="BQ1071">
        <f>IF(Table13[[#This Row],[Monthly_Income 1_5500 2_8000 3_11000 4_15000 5_20000 6_27000 7_35000 8_5000 9_51000 98_0]]=2,1,0)</f>
        <v>1</v>
      </c>
      <c r="BR1071">
        <f>IF(Table13[[#This Row],[Monthly_Income 1_5500 2_8000 3_11000 4_15000 5_20000 6_27000 7_35000 8_5000 9_51000 98_0]]=3,1,0)</f>
        <v>0</v>
      </c>
      <c r="BS1071">
        <f>IF(Table13[[#This Row],[Monthly_Income 1_5500 2_8000 3_11000 4_15000 5_20000 6_27000 7_35000 8_5000 9_51000 98_0]]=4,1,0)</f>
        <v>0</v>
      </c>
      <c r="BT1071">
        <f>IF(Table13[[#This Row],[Monthly_Income 1_5500 2_8000 3_11000 4_15000 5_20000 6_27000 7_35000 8_5000 9_51000 98_0]]=5,1,0)</f>
        <v>0</v>
      </c>
      <c r="BU1071">
        <f>IF(Table13[[#This Row],[Monthly_Income 1_5500 2_8000 3_11000 4_15000 5_20000 6_27000 7_35000 8_5000 9_51000 98_0]]=6,1,0)</f>
        <v>0</v>
      </c>
      <c r="BV1071">
        <f>IF(Table13[[#This Row],[Monthly_Income 1_5500 2_8000 3_11000 4_15000 5_20000 6_27000 7_35000 8_5000 9_51000 98_0]]=7,1,0)</f>
        <v>0</v>
      </c>
      <c r="BW1071">
        <f>IF(Table13[[#This Row],[Monthly_Income 1_5500 2_8000 3_11000 4_15000 5_20000 6_27000 7_35000 8_5000 9_51000 98_0]]=8,1,0)</f>
        <v>0</v>
      </c>
      <c r="BX1071">
        <f>IF(Table13[[#This Row],[Monthly_Income 1_5500 2_8000 3_11000 4_15000 5_20000 6_27000 7_35000 8_5000 9_51000 98_0]]=9,1,0)</f>
        <v>0</v>
      </c>
      <c r="BY1071">
        <f>IF(Table13[[#This Row],[Monthly_Income 1_5500 2_8000 3_11000 4_15000 5_20000 6_27000 7_35000 8_5000 9_51000 98_0]]=98,1,0)</f>
        <v>0</v>
      </c>
      <c r="BZ1071">
        <v>5</v>
      </c>
      <c r="CA1071">
        <f>IF(Table13[[#This Row],[Monthly_Household_Income]]=1,1,0)</f>
        <v>0</v>
      </c>
      <c r="CB1071">
        <f>IF(Table13[[#This Row],[Monthly_Household_Income]]=2,1,0)</f>
        <v>0</v>
      </c>
      <c r="CC1071">
        <f>IF(Table13[[#This Row],[Monthly_Household_Income]]=3,1,0)</f>
        <v>0</v>
      </c>
      <c r="CD1071">
        <f>IF(Table13[[#This Row],[Monthly_Household_Income]]=4,1,0)</f>
        <v>0</v>
      </c>
      <c r="CE1071">
        <f>IF(Table13[[#This Row],[Monthly_Household_Income]]=5,1,0)</f>
        <v>1</v>
      </c>
      <c r="CF1071">
        <f>IF(Table13[[#This Row],[Monthly_Household_Income]]=6,1,0)</f>
        <v>0</v>
      </c>
      <c r="CG1071">
        <f>IF(Table13[[#This Row],[Monthly_Household_Income]]=7,1,0)</f>
        <v>0</v>
      </c>
      <c r="CH1071">
        <f>IF(Table13[[#This Row],[Monthly_Household_Income]]=8,1,0)</f>
        <v>0</v>
      </c>
      <c r="CI1071">
        <f>IF(Table13[[#This Row],[Monthly_Household_Income]]=9,1,0)</f>
        <v>0</v>
      </c>
      <c r="CJ1071">
        <f>IF(Table13[[#This Row],[Monthly_Household_Income]]=98,1,0)</f>
        <v>0</v>
      </c>
    </row>
    <row r="1072" spans="1:88">
      <c r="A1072">
        <v>3965</v>
      </c>
      <c r="B1072" s="1">
        <v>43160</v>
      </c>
      <c r="C1072" t="s">
        <v>29</v>
      </c>
      <c r="D1072">
        <v>7</v>
      </c>
      <c r="E1072">
        <v>7</v>
      </c>
      <c r="F1072">
        <v>7</v>
      </c>
      <c r="G1072">
        <v>7</v>
      </c>
      <c r="H1072">
        <v>7</v>
      </c>
      <c r="I1072">
        <v>7</v>
      </c>
      <c r="J1072" t="s">
        <v>15</v>
      </c>
      <c r="K1072">
        <v>8</v>
      </c>
      <c r="L1072">
        <v>6</v>
      </c>
      <c r="M1072">
        <v>7</v>
      </c>
      <c r="N1072">
        <v>7</v>
      </c>
      <c r="O1072">
        <v>6</v>
      </c>
      <c r="P1072">
        <v>8</v>
      </c>
      <c r="Q1072">
        <v>8</v>
      </c>
      <c r="R1072">
        <v>6</v>
      </c>
      <c r="S1072">
        <v>7</v>
      </c>
      <c r="T1072">
        <v>6</v>
      </c>
      <c r="U1072">
        <v>8</v>
      </c>
      <c r="V1072">
        <v>6</v>
      </c>
      <c r="W1072">
        <v>7</v>
      </c>
      <c r="X1072">
        <v>7</v>
      </c>
      <c r="Y1072">
        <v>6</v>
      </c>
      <c r="Z1072">
        <v>8</v>
      </c>
      <c r="AA1072">
        <v>6</v>
      </c>
      <c r="AB1072">
        <v>7</v>
      </c>
      <c r="AC1072">
        <v>1</v>
      </c>
      <c r="AD1072">
        <f>IF(Table13[[#This Row],[payment]]=1,1,0)</f>
        <v>1</v>
      </c>
      <c r="AE1072">
        <f>IF(Table13[[#This Row],[payment]]=2,1,0)</f>
        <v>0</v>
      </c>
      <c r="AF1072">
        <f>IF(Table13[[#This Row],[payment]]=3,1,0)</f>
        <v>0</v>
      </c>
      <c r="AG1072">
        <v>1</v>
      </c>
      <c r="AH1072">
        <f>IF(Table13[[#This Row],[method_payment]]=1,1,0)</f>
        <v>1</v>
      </c>
      <c r="AI1072">
        <f>IF(Table13[[#This Row],[method_payment]]=2,1,0)</f>
        <v>0</v>
      </c>
      <c r="AJ1072">
        <f>IF(Table13[[#This Row],[method_payment]]=3,1,0)</f>
        <v>0</v>
      </c>
      <c r="AK1072">
        <f>IF(Table13[[#This Row],[method_payment]]=5,1,0)</f>
        <v>0</v>
      </c>
      <c r="AL1072">
        <f>IF(Table13[[#This Row],[method_payment]]=6,1,0)</f>
        <v>0</v>
      </c>
      <c r="AM1072" t="s">
        <v>16</v>
      </c>
      <c r="AN1072" t="s">
        <v>15</v>
      </c>
      <c r="AO1072">
        <v>1</v>
      </c>
      <c r="AP1072" s="2">
        <v>254.94</v>
      </c>
      <c r="AQ1072" s="3">
        <f>IF(AND(Table13[[#This Row],[Average_amount_spent_per_visit_last_3_months]]&gt;=1,Table13[[#This Row],[Average_amount_spent_per_visit_last_3_months]]&lt;=999),1,0)</f>
        <v>1</v>
      </c>
      <c r="AR1072" s="3">
        <f>IF(AND(Table13[[#This Row],[Average_amount_spent_per_visit_last_3_months]]&gt;=1000,Table13[[#This Row],[Average_amount_spent_per_visit_last_3_months]]&lt;=6700),1,0)</f>
        <v>0</v>
      </c>
      <c r="AS1072">
        <v>1</v>
      </c>
      <c r="AT1072">
        <v>43</v>
      </c>
      <c r="AU1072">
        <f>IF(AND(Table13[[#This Row],[Age]]&gt;=18,Table13[[#This Row],[Age]]&lt;=25),1,0)</f>
        <v>0</v>
      </c>
      <c r="AV1072">
        <f>IF(AND(Table13[[#This Row],[Age]]&gt;=26,Table13[[#This Row],[Age]]&lt;=35),1,0)</f>
        <v>0</v>
      </c>
      <c r="AW1072">
        <f>IF(AND(Table13[[#This Row],[Age]]&gt;=36,Table13[[#This Row],[Age]]&lt;=45),1,0)</f>
        <v>1</v>
      </c>
      <c r="AX1072">
        <f>IF(AND(Table13[[#This Row],[Age]]&gt;=46,Table13[[#This Row],[Age]]&lt;=55),1,0)</f>
        <v>0</v>
      </c>
      <c r="AY1072">
        <f>IF(AND(Table13[[#This Row],[Age]]&gt;=56,Table13[[#This Row],[Age]]&lt;=67),1,0)</f>
        <v>0</v>
      </c>
      <c r="AZ1072" t="s">
        <v>25</v>
      </c>
      <c r="BA1072">
        <f>IF(Table13[[#This Row],[Marital Status]]="Married",1,0)</f>
        <v>1</v>
      </c>
      <c r="BB1072">
        <f>IF(Table13[[#This Row],[Marital Status]]="Single",1,0)</f>
        <v>0</v>
      </c>
      <c r="BC1072" t="s">
        <v>27</v>
      </c>
      <c r="BD1072">
        <f>IF(Table13[[#This Row],[gender]]="Male",1,0)</f>
        <v>1</v>
      </c>
      <c r="BE1072">
        <f>IF(Table13[[#This Row],[gender]]="Female",1,0)</f>
        <v>0</v>
      </c>
      <c r="BF1072" t="s">
        <v>19</v>
      </c>
      <c r="BG1072">
        <f>IF(Table13[[#This Row],[Highest level of Education]]="Did not attend school",1,0)</f>
        <v>0</v>
      </c>
      <c r="BH1072">
        <f>IF(Table13[[#This Row],[Highest level of Education]]="K12 completed",1,0)</f>
        <v>0</v>
      </c>
      <c r="BI1072">
        <f>IF(Table13[[#This Row],[Highest level of Education]]="High School Completed",1,0)</f>
        <v>0</v>
      </c>
      <c r="BJ1072">
        <f>IF(Table13[[#This Row],[Highest level of Education]]="Technical Diploma/Partially completed College",1,0)</f>
        <v>0</v>
      </c>
      <c r="BK1072">
        <f>IF(Table13[[#This Row],[Highest level of Education]]="University/College Degree",1,0)</f>
        <v>1</v>
      </c>
      <c r="BL1072">
        <f>IF(Table13[[#This Row],[Highest level of Education]]="Post-graduate education",1,0)</f>
        <v>0</v>
      </c>
      <c r="BM1072">
        <v>2</v>
      </c>
      <c r="BN1072">
        <v>1</v>
      </c>
      <c r="BO1072">
        <v>5</v>
      </c>
      <c r="BP1072">
        <f>IF(Table13[[#This Row],[Monthly_Income 1_5500 2_8000 3_11000 4_15000 5_20000 6_27000 7_35000 8_5000 9_51000 98_0]]=1,1,0)</f>
        <v>0</v>
      </c>
      <c r="BQ1072">
        <f>IF(Table13[[#This Row],[Monthly_Income 1_5500 2_8000 3_11000 4_15000 5_20000 6_27000 7_35000 8_5000 9_51000 98_0]]=2,1,0)</f>
        <v>0</v>
      </c>
      <c r="BR1072">
        <f>IF(Table13[[#This Row],[Monthly_Income 1_5500 2_8000 3_11000 4_15000 5_20000 6_27000 7_35000 8_5000 9_51000 98_0]]=3,1,0)</f>
        <v>0</v>
      </c>
      <c r="BS1072">
        <f>IF(Table13[[#This Row],[Monthly_Income 1_5500 2_8000 3_11000 4_15000 5_20000 6_27000 7_35000 8_5000 9_51000 98_0]]=4,1,0)</f>
        <v>0</v>
      </c>
      <c r="BT1072">
        <f>IF(Table13[[#This Row],[Monthly_Income 1_5500 2_8000 3_11000 4_15000 5_20000 6_27000 7_35000 8_5000 9_51000 98_0]]=5,1,0)</f>
        <v>1</v>
      </c>
      <c r="BU1072">
        <f>IF(Table13[[#This Row],[Monthly_Income 1_5500 2_8000 3_11000 4_15000 5_20000 6_27000 7_35000 8_5000 9_51000 98_0]]=6,1,0)</f>
        <v>0</v>
      </c>
      <c r="BV1072">
        <f>IF(Table13[[#This Row],[Monthly_Income 1_5500 2_8000 3_11000 4_15000 5_20000 6_27000 7_35000 8_5000 9_51000 98_0]]=7,1,0)</f>
        <v>0</v>
      </c>
      <c r="BW1072">
        <f>IF(Table13[[#This Row],[Monthly_Income 1_5500 2_8000 3_11000 4_15000 5_20000 6_27000 7_35000 8_5000 9_51000 98_0]]=8,1,0)</f>
        <v>0</v>
      </c>
      <c r="BX1072">
        <f>IF(Table13[[#This Row],[Monthly_Income 1_5500 2_8000 3_11000 4_15000 5_20000 6_27000 7_35000 8_5000 9_51000 98_0]]=9,1,0)</f>
        <v>0</v>
      </c>
      <c r="BY1072">
        <f>IF(Table13[[#This Row],[Monthly_Income 1_5500 2_8000 3_11000 4_15000 5_20000 6_27000 7_35000 8_5000 9_51000 98_0]]=98,1,0)</f>
        <v>0</v>
      </c>
      <c r="BZ1072">
        <v>6</v>
      </c>
      <c r="CA1072">
        <f>IF(Table13[[#This Row],[Monthly_Household_Income]]=1,1,0)</f>
        <v>0</v>
      </c>
      <c r="CB1072">
        <f>IF(Table13[[#This Row],[Monthly_Household_Income]]=2,1,0)</f>
        <v>0</v>
      </c>
      <c r="CC1072">
        <f>IF(Table13[[#This Row],[Monthly_Household_Income]]=3,1,0)</f>
        <v>0</v>
      </c>
      <c r="CD1072">
        <f>IF(Table13[[#This Row],[Monthly_Household_Income]]=4,1,0)</f>
        <v>0</v>
      </c>
      <c r="CE1072">
        <f>IF(Table13[[#This Row],[Monthly_Household_Income]]=5,1,0)</f>
        <v>0</v>
      </c>
      <c r="CF1072">
        <f>IF(Table13[[#This Row],[Monthly_Household_Income]]=6,1,0)</f>
        <v>1</v>
      </c>
      <c r="CG1072">
        <f>IF(Table13[[#This Row],[Monthly_Household_Income]]=7,1,0)</f>
        <v>0</v>
      </c>
      <c r="CH1072">
        <f>IF(Table13[[#This Row],[Monthly_Household_Income]]=8,1,0)</f>
        <v>0</v>
      </c>
      <c r="CI1072">
        <f>IF(Table13[[#This Row],[Monthly_Household_Income]]=9,1,0)</f>
        <v>0</v>
      </c>
      <c r="CJ1072">
        <f>IF(Table13[[#This Row],[Monthly_Household_Income]]=98,1,0)</f>
        <v>0</v>
      </c>
    </row>
    <row r="1073" spans="1:88">
      <c r="A1073">
        <v>3977</v>
      </c>
      <c r="B1073" s="1">
        <v>42973</v>
      </c>
      <c r="C1073" t="s">
        <v>31</v>
      </c>
      <c r="D1073">
        <v>9</v>
      </c>
      <c r="E1073">
        <v>9</v>
      </c>
      <c r="F1073">
        <v>8</v>
      </c>
      <c r="G1073">
        <v>8</v>
      </c>
      <c r="H1073">
        <v>8</v>
      </c>
      <c r="I1073">
        <v>9</v>
      </c>
      <c r="J1073" t="s">
        <v>15</v>
      </c>
      <c r="K1073">
        <v>8</v>
      </c>
      <c r="L1073">
        <v>8</v>
      </c>
      <c r="M1073">
        <v>7</v>
      </c>
      <c r="N1073">
        <v>9</v>
      </c>
      <c r="O1073">
        <v>9</v>
      </c>
      <c r="P1073">
        <v>8</v>
      </c>
      <c r="Q1073">
        <v>9</v>
      </c>
      <c r="R1073">
        <v>7</v>
      </c>
      <c r="S1073">
        <v>9</v>
      </c>
      <c r="T1073">
        <v>8</v>
      </c>
      <c r="U1073">
        <v>8</v>
      </c>
      <c r="V1073">
        <v>7</v>
      </c>
      <c r="W1073">
        <v>9</v>
      </c>
      <c r="X1073">
        <v>9</v>
      </c>
      <c r="Y1073">
        <v>8</v>
      </c>
      <c r="Z1073">
        <v>8</v>
      </c>
      <c r="AA1073">
        <v>9</v>
      </c>
      <c r="AB1073">
        <v>7</v>
      </c>
      <c r="AC1073">
        <v>1</v>
      </c>
      <c r="AD1073">
        <f>IF(Table13[[#This Row],[payment]]=1,1,0)</f>
        <v>1</v>
      </c>
      <c r="AE1073">
        <f>IF(Table13[[#This Row],[payment]]=2,1,0)</f>
        <v>0</v>
      </c>
      <c r="AF1073">
        <f>IF(Table13[[#This Row],[payment]]=3,1,0)</f>
        <v>0</v>
      </c>
      <c r="AG1073">
        <v>5</v>
      </c>
      <c r="AH1073">
        <f>IF(Table13[[#This Row],[method_payment]]=1,1,0)</f>
        <v>0</v>
      </c>
      <c r="AI1073">
        <f>IF(Table13[[#This Row],[method_payment]]=2,1,0)</f>
        <v>0</v>
      </c>
      <c r="AJ1073">
        <f>IF(Table13[[#This Row],[method_payment]]=3,1,0)</f>
        <v>0</v>
      </c>
      <c r="AK1073">
        <f>IF(Table13[[#This Row],[method_payment]]=5,1,0)</f>
        <v>1</v>
      </c>
      <c r="AL1073">
        <f>IF(Table13[[#This Row],[method_payment]]=6,1,0)</f>
        <v>0</v>
      </c>
      <c r="AM1073" t="s">
        <v>16</v>
      </c>
      <c r="AN1073" t="s">
        <v>16</v>
      </c>
      <c r="AO1073">
        <v>1</v>
      </c>
      <c r="AP1073" s="2">
        <v>1153.98</v>
      </c>
      <c r="AQ1073" s="3">
        <f>IF(AND(Table13[[#This Row],[Average_amount_spent_per_visit_last_3_months]]&gt;=1,Table13[[#This Row],[Average_amount_spent_per_visit_last_3_months]]&lt;=999),1,0)</f>
        <v>0</v>
      </c>
      <c r="AR1073" s="3">
        <f>IF(AND(Table13[[#This Row],[Average_amount_spent_per_visit_last_3_months]]&gt;=1000,Table13[[#This Row],[Average_amount_spent_per_visit_last_3_months]]&lt;=6700),1,0)</f>
        <v>1</v>
      </c>
      <c r="AS1073">
        <v>3</v>
      </c>
      <c r="AT1073">
        <v>26</v>
      </c>
      <c r="AU1073">
        <f>IF(AND(Table13[[#This Row],[Age]]&gt;=18,Table13[[#This Row],[Age]]&lt;=25),1,0)</f>
        <v>0</v>
      </c>
      <c r="AV1073">
        <f>IF(AND(Table13[[#This Row],[Age]]&gt;=26,Table13[[#This Row],[Age]]&lt;=35),1,0)</f>
        <v>1</v>
      </c>
      <c r="AW1073">
        <f>IF(AND(Table13[[#This Row],[Age]]&gt;=36,Table13[[#This Row],[Age]]&lt;=45),1,0)</f>
        <v>0</v>
      </c>
      <c r="AX1073">
        <f>IF(AND(Table13[[#This Row],[Age]]&gt;=46,Table13[[#This Row],[Age]]&lt;=55),1,0)</f>
        <v>0</v>
      </c>
      <c r="AY1073">
        <f>IF(AND(Table13[[#This Row],[Age]]&gt;=56,Table13[[#This Row],[Age]]&lt;=67),1,0)</f>
        <v>0</v>
      </c>
      <c r="AZ1073" t="s">
        <v>24</v>
      </c>
      <c r="BA1073">
        <f>IF(Table13[[#This Row],[Marital Status]]="Married",1,0)</f>
        <v>0</v>
      </c>
      <c r="BB1073">
        <f>IF(Table13[[#This Row],[Marital Status]]="Single",1,0)</f>
        <v>1</v>
      </c>
      <c r="BC1073" t="s">
        <v>28</v>
      </c>
      <c r="BD1073">
        <f>IF(Table13[[#This Row],[gender]]="Male",1,0)</f>
        <v>0</v>
      </c>
      <c r="BE1073">
        <f>IF(Table13[[#This Row],[gender]]="Female",1,0)</f>
        <v>1</v>
      </c>
      <c r="BF1073" t="s">
        <v>20</v>
      </c>
      <c r="BG1073">
        <f>IF(Table13[[#This Row],[Highest level of Education]]="Did not attend school",1,0)</f>
        <v>0</v>
      </c>
      <c r="BH1073">
        <f>IF(Table13[[#This Row],[Highest level of Education]]="K12 completed",1,0)</f>
        <v>0</v>
      </c>
      <c r="BI1073">
        <f>IF(Table13[[#This Row],[Highest level of Education]]="High School Completed",1,0)</f>
        <v>1</v>
      </c>
      <c r="BJ1073">
        <f>IF(Table13[[#This Row],[Highest level of Education]]="Technical Diploma/Partially completed College",1,0)</f>
        <v>0</v>
      </c>
      <c r="BK1073">
        <f>IF(Table13[[#This Row],[Highest level of Education]]="University/College Degree",1,0)</f>
        <v>0</v>
      </c>
      <c r="BL1073">
        <f>IF(Table13[[#This Row],[Highest level of Education]]="Post-graduate education",1,0)</f>
        <v>0</v>
      </c>
      <c r="BM1073">
        <v>0</v>
      </c>
      <c r="BN1073">
        <v>1</v>
      </c>
      <c r="BO1073">
        <v>2</v>
      </c>
      <c r="BP1073">
        <f>IF(Table13[[#This Row],[Monthly_Income 1_5500 2_8000 3_11000 4_15000 5_20000 6_27000 7_35000 8_5000 9_51000 98_0]]=1,1,0)</f>
        <v>0</v>
      </c>
      <c r="BQ1073">
        <f>IF(Table13[[#This Row],[Monthly_Income 1_5500 2_8000 3_11000 4_15000 5_20000 6_27000 7_35000 8_5000 9_51000 98_0]]=2,1,0)</f>
        <v>1</v>
      </c>
      <c r="BR1073">
        <f>IF(Table13[[#This Row],[Monthly_Income 1_5500 2_8000 3_11000 4_15000 5_20000 6_27000 7_35000 8_5000 9_51000 98_0]]=3,1,0)</f>
        <v>0</v>
      </c>
      <c r="BS1073">
        <f>IF(Table13[[#This Row],[Monthly_Income 1_5500 2_8000 3_11000 4_15000 5_20000 6_27000 7_35000 8_5000 9_51000 98_0]]=4,1,0)</f>
        <v>0</v>
      </c>
      <c r="BT1073">
        <f>IF(Table13[[#This Row],[Monthly_Income 1_5500 2_8000 3_11000 4_15000 5_20000 6_27000 7_35000 8_5000 9_51000 98_0]]=5,1,0)</f>
        <v>0</v>
      </c>
      <c r="BU1073">
        <f>IF(Table13[[#This Row],[Monthly_Income 1_5500 2_8000 3_11000 4_15000 5_20000 6_27000 7_35000 8_5000 9_51000 98_0]]=6,1,0)</f>
        <v>0</v>
      </c>
      <c r="BV1073">
        <f>IF(Table13[[#This Row],[Monthly_Income 1_5500 2_8000 3_11000 4_15000 5_20000 6_27000 7_35000 8_5000 9_51000 98_0]]=7,1,0)</f>
        <v>0</v>
      </c>
      <c r="BW1073">
        <f>IF(Table13[[#This Row],[Monthly_Income 1_5500 2_8000 3_11000 4_15000 5_20000 6_27000 7_35000 8_5000 9_51000 98_0]]=8,1,0)</f>
        <v>0</v>
      </c>
      <c r="BX1073">
        <f>IF(Table13[[#This Row],[Monthly_Income 1_5500 2_8000 3_11000 4_15000 5_20000 6_27000 7_35000 8_5000 9_51000 98_0]]=9,1,0)</f>
        <v>0</v>
      </c>
      <c r="BY1073">
        <f>IF(Table13[[#This Row],[Monthly_Income 1_5500 2_8000 3_11000 4_15000 5_20000 6_27000 7_35000 8_5000 9_51000 98_0]]=98,1,0)</f>
        <v>0</v>
      </c>
      <c r="BZ1073">
        <v>4</v>
      </c>
      <c r="CA1073">
        <f>IF(Table13[[#This Row],[Monthly_Household_Income]]=1,1,0)</f>
        <v>0</v>
      </c>
      <c r="CB1073">
        <f>IF(Table13[[#This Row],[Monthly_Household_Income]]=2,1,0)</f>
        <v>0</v>
      </c>
      <c r="CC1073">
        <f>IF(Table13[[#This Row],[Monthly_Household_Income]]=3,1,0)</f>
        <v>0</v>
      </c>
      <c r="CD1073">
        <f>IF(Table13[[#This Row],[Monthly_Household_Income]]=4,1,0)</f>
        <v>1</v>
      </c>
      <c r="CE1073">
        <f>IF(Table13[[#This Row],[Monthly_Household_Income]]=5,1,0)</f>
        <v>0</v>
      </c>
      <c r="CF1073">
        <f>IF(Table13[[#This Row],[Monthly_Household_Income]]=6,1,0)</f>
        <v>0</v>
      </c>
      <c r="CG1073">
        <f>IF(Table13[[#This Row],[Monthly_Household_Income]]=7,1,0)</f>
        <v>0</v>
      </c>
      <c r="CH1073">
        <f>IF(Table13[[#This Row],[Monthly_Household_Income]]=8,1,0)</f>
        <v>0</v>
      </c>
      <c r="CI1073">
        <f>IF(Table13[[#This Row],[Monthly_Household_Income]]=9,1,0)</f>
        <v>0</v>
      </c>
      <c r="CJ1073">
        <f>IF(Table13[[#This Row],[Monthly_Household_Income]]=98,1,0)</f>
        <v>0</v>
      </c>
    </row>
    <row r="1074" spans="1:88">
      <c r="A1074">
        <v>3978</v>
      </c>
      <c r="B1074" s="1">
        <v>43069</v>
      </c>
      <c r="C1074" t="s">
        <v>32</v>
      </c>
      <c r="D1074">
        <v>7</v>
      </c>
      <c r="E1074">
        <v>8</v>
      </c>
      <c r="F1074">
        <v>8</v>
      </c>
      <c r="G1074">
        <v>8</v>
      </c>
      <c r="H1074">
        <v>7</v>
      </c>
      <c r="I1074">
        <v>6</v>
      </c>
      <c r="J1074" t="s">
        <v>15</v>
      </c>
      <c r="K1074">
        <v>8</v>
      </c>
      <c r="L1074">
        <v>6</v>
      </c>
      <c r="M1074">
        <v>7</v>
      </c>
      <c r="N1074">
        <v>7</v>
      </c>
      <c r="O1074">
        <v>6</v>
      </c>
      <c r="P1074">
        <v>8</v>
      </c>
      <c r="Q1074">
        <v>7</v>
      </c>
      <c r="R1074">
        <v>7</v>
      </c>
      <c r="S1074">
        <v>8</v>
      </c>
      <c r="T1074">
        <v>6</v>
      </c>
      <c r="U1074">
        <v>7</v>
      </c>
      <c r="V1074">
        <v>7</v>
      </c>
      <c r="W1074">
        <v>8</v>
      </c>
      <c r="X1074">
        <v>6</v>
      </c>
      <c r="Y1074">
        <v>7</v>
      </c>
      <c r="Z1074">
        <v>7</v>
      </c>
      <c r="AA1074">
        <v>6</v>
      </c>
      <c r="AB1074">
        <v>8</v>
      </c>
      <c r="AC1074">
        <v>2</v>
      </c>
      <c r="AD1074">
        <f>IF(Table13[[#This Row],[payment]]=1,1,0)</f>
        <v>0</v>
      </c>
      <c r="AE1074">
        <f>IF(Table13[[#This Row],[payment]]=2,1,0)</f>
        <v>1</v>
      </c>
      <c r="AF1074">
        <f>IF(Table13[[#This Row],[payment]]=3,1,0)</f>
        <v>0</v>
      </c>
      <c r="AG1074">
        <v>1</v>
      </c>
      <c r="AH1074">
        <f>IF(Table13[[#This Row],[method_payment]]=1,1,0)</f>
        <v>1</v>
      </c>
      <c r="AI1074">
        <f>IF(Table13[[#This Row],[method_payment]]=2,1,0)</f>
        <v>0</v>
      </c>
      <c r="AJ1074">
        <f>IF(Table13[[#This Row],[method_payment]]=3,1,0)</f>
        <v>0</v>
      </c>
      <c r="AK1074">
        <f>IF(Table13[[#This Row],[method_payment]]=5,1,0)</f>
        <v>0</v>
      </c>
      <c r="AL1074">
        <f>IF(Table13[[#This Row],[method_payment]]=6,1,0)</f>
        <v>0</v>
      </c>
      <c r="AM1074" t="s">
        <v>16</v>
      </c>
      <c r="AN1074" t="s">
        <v>16</v>
      </c>
      <c r="AO1074">
        <v>2</v>
      </c>
      <c r="AP1074" s="2">
        <v>858.41</v>
      </c>
      <c r="AQ1074" s="3">
        <f>IF(AND(Table13[[#This Row],[Average_amount_spent_per_visit_last_3_months]]&gt;=1,Table13[[#This Row],[Average_amount_spent_per_visit_last_3_months]]&lt;=999),1,0)</f>
        <v>1</v>
      </c>
      <c r="AR1074" s="3">
        <f>IF(AND(Table13[[#This Row],[Average_amount_spent_per_visit_last_3_months]]&gt;=1000,Table13[[#This Row],[Average_amount_spent_per_visit_last_3_months]]&lt;=6700),1,0)</f>
        <v>0</v>
      </c>
      <c r="AS1074">
        <v>1</v>
      </c>
      <c r="AT1074">
        <v>44</v>
      </c>
      <c r="AU1074">
        <f>IF(AND(Table13[[#This Row],[Age]]&gt;=18,Table13[[#This Row],[Age]]&lt;=25),1,0)</f>
        <v>0</v>
      </c>
      <c r="AV1074">
        <f>IF(AND(Table13[[#This Row],[Age]]&gt;=26,Table13[[#This Row],[Age]]&lt;=35),1,0)</f>
        <v>0</v>
      </c>
      <c r="AW1074">
        <f>IF(AND(Table13[[#This Row],[Age]]&gt;=36,Table13[[#This Row],[Age]]&lt;=45),1,0)</f>
        <v>1</v>
      </c>
      <c r="AX1074">
        <f>IF(AND(Table13[[#This Row],[Age]]&gt;=46,Table13[[#This Row],[Age]]&lt;=55),1,0)</f>
        <v>0</v>
      </c>
      <c r="AY1074">
        <f>IF(AND(Table13[[#This Row],[Age]]&gt;=56,Table13[[#This Row],[Age]]&lt;=67),1,0)</f>
        <v>0</v>
      </c>
      <c r="AZ1074" t="s">
        <v>25</v>
      </c>
      <c r="BA1074">
        <f>IF(Table13[[#This Row],[Marital Status]]="Married",1,0)</f>
        <v>1</v>
      </c>
      <c r="BB1074">
        <f>IF(Table13[[#This Row],[Marital Status]]="Single",1,0)</f>
        <v>0</v>
      </c>
      <c r="BC1074" t="s">
        <v>27</v>
      </c>
      <c r="BD1074">
        <f>IF(Table13[[#This Row],[gender]]="Male",1,0)</f>
        <v>1</v>
      </c>
      <c r="BE1074">
        <f>IF(Table13[[#This Row],[gender]]="Female",1,0)</f>
        <v>0</v>
      </c>
      <c r="BF1074" t="s">
        <v>20</v>
      </c>
      <c r="BG1074">
        <f>IF(Table13[[#This Row],[Highest level of Education]]="Did not attend school",1,0)</f>
        <v>0</v>
      </c>
      <c r="BH1074">
        <f>IF(Table13[[#This Row],[Highest level of Education]]="K12 completed",1,0)</f>
        <v>0</v>
      </c>
      <c r="BI1074">
        <f>IF(Table13[[#This Row],[Highest level of Education]]="High School Completed",1,0)</f>
        <v>1</v>
      </c>
      <c r="BJ1074">
        <f>IF(Table13[[#This Row],[Highest level of Education]]="Technical Diploma/Partially completed College",1,0)</f>
        <v>0</v>
      </c>
      <c r="BK1074">
        <f>IF(Table13[[#This Row],[Highest level of Education]]="University/College Degree",1,0)</f>
        <v>0</v>
      </c>
      <c r="BL1074">
        <f>IF(Table13[[#This Row],[Highest level of Education]]="Post-graduate education",1,0)</f>
        <v>0</v>
      </c>
      <c r="BM1074">
        <v>3</v>
      </c>
      <c r="BN1074">
        <v>1</v>
      </c>
      <c r="BO1074">
        <v>2</v>
      </c>
      <c r="BP1074">
        <f>IF(Table13[[#This Row],[Monthly_Income 1_5500 2_8000 3_11000 4_15000 5_20000 6_27000 7_35000 8_5000 9_51000 98_0]]=1,1,0)</f>
        <v>0</v>
      </c>
      <c r="BQ1074">
        <f>IF(Table13[[#This Row],[Monthly_Income 1_5500 2_8000 3_11000 4_15000 5_20000 6_27000 7_35000 8_5000 9_51000 98_0]]=2,1,0)</f>
        <v>1</v>
      </c>
      <c r="BR1074">
        <f>IF(Table13[[#This Row],[Monthly_Income 1_5500 2_8000 3_11000 4_15000 5_20000 6_27000 7_35000 8_5000 9_51000 98_0]]=3,1,0)</f>
        <v>0</v>
      </c>
      <c r="BS1074">
        <f>IF(Table13[[#This Row],[Monthly_Income 1_5500 2_8000 3_11000 4_15000 5_20000 6_27000 7_35000 8_5000 9_51000 98_0]]=4,1,0)</f>
        <v>0</v>
      </c>
      <c r="BT1074">
        <f>IF(Table13[[#This Row],[Monthly_Income 1_5500 2_8000 3_11000 4_15000 5_20000 6_27000 7_35000 8_5000 9_51000 98_0]]=5,1,0)</f>
        <v>0</v>
      </c>
      <c r="BU1074">
        <f>IF(Table13[[#This Row],[Monthly_Income 1_5500 2_8000 3_11000 4_15000 5_20000 6_27000 7_35000 8_5000 9_51000 98_0]]=6,1,0)</f>
        <v>0</v>
      </c>
      <c r="BV1074">
        <f>IF(Table13[[#This Row],[Monthly_Income 1_5500 2_8000 3_11000 4_15000 5_20000 6_27000 7_35000 8_5000 9_51000 98_0]]=7,1,0)</f>
        <v>0</v>
      </c>
      <c r="BW1074">
        <f>IF(Table13[[#This Row],[Monthly_Income 1_5500 2_8000 3_11000 4_15000 5_20000 6_27000 7_35000 8_5000 9_51000 98_0]]=8,1,0)</f>
        <v>0</v>
      </c>
      <c r="BX1074">
        <f>IF(Table13[[#This Row],[Monthly_Income 1_5500 2_8000 3_11000 4_15000 5_20000 6_27000 7_35000 8_5000 9_51000 98_0]]=9,1,0)</f>
        <v>0</v>
      </c>
      <c r="BY1074">
        <f>IF(Table13[[#This Row],[Monthly_Income 1_5500 2_8000 3_11000 4_15000 5_20000 6_27000 7_35000 8_5000 9_51000 98_0]]=98,1,0)</f>
        <v>0</v>
      </c>
      <c r="BZ1074">
        <v>5</v>
      </c>
      <c r="CA1074">
        <f>IF(Table13[[#This Row],[Monthly_Household_Income]]=1,1,0)</f>
        <v>0</v>
      </c>
      <c r="CB1074">
        <f>IF(Table13[[#This Row],[Monthly_Household_Income]]=2,1,0)</f>
        <v>0</v>
      </c>
      <c r="CC1074">
        <f>IF(Table13[[#This Row],[Monthly_Household_Income]]=3,1,0)</f>
        <v>0</v>
      </c>
      <c r="CD1074">
        <f>IF(Table13[[#This Row],[Monthly_Household_Income]]=4,1,0)</f>
        <v>0</v>
      </c>
      <c r="CE1074">
        <f>IF(Table13[[#This Row],[Monthly_Household_Income]]=5,1,0)</f>
        <v>1</v>
      </c>
      <c r="CF1074">
        <f>IF(Table13[[#This Row],[Monthly_Household_Income]]=6,1,0)</f>
        <v>0</v>
      </c>
      <c r="CG1074">
        <f>IF(Table13[[#This Row],[Monthly_Household_Income]]=7,1,0)</f>
        <v>0</v>
      </c>
      <c r="CH1074">
        <f>IF(Table13[[#This Row],[Monthly_Household_Income]]=8,1,0)</f>
        <v>0</v>
      </c>
      <c r="CI1074">
        <f>IF(Table13[[#This Row],[Monthly_Household_Income]]=9,1,0)</f>
        <v>0</v>
      </c>
      <c r="CJ1074">
        <f>IF(Table13[[#This Row],[Monthly_Household_Income]]=98,1,0)</f>
        <v>0</v>
      </c>
    </row>
    <row r="1075" spans="1:88">
      <c r="A1075">
        <v>3980</v>
      </c>
      <c r="B1075" s="1">
        <v>43098</v>
      </c>
      <c r="C1075" t="s">
        <v>39</v>
      </c>
      <c r="D1075">
        <v>8</v>
      </c>
      <c r="E1075">
        <v>6</v>
      </c>
      <c r="F1075">
        <v>8</v>
      </c>
      <c r="G1075">
        <v>7</v>
      </c>
      <c r="H1075">
        <v>8</v>
      </c>
      <c r="I1075">
        <v>5</v>
      </c>
      <c r="J1075" t="s">
        <v>15</v>
      </c>
      <c r="K1075">
        <v>9</v>
      </c>
      <c r="L1075">
        <v>9</v>
      </c>
      <c r="M1075">
        <v>8</v>
      </c>
      <c r="N1075">
        <v>8</v>
      </c>
      <c r="O1075">
        <v>7</v>
      </c>
      <c r="P1075">
        <v>7</v>
      </c>
      <c r="Q1075">
        <v>6</v>
      </c>
      <c r="R1075">
        <v>7</v>
      </c>
      <c r="S1075">
        <v>8</v>
      </c>
      <c r="T1075">
        <v>9</v>
      </c>
      <c r="U1075">
        <v>7</v>
      </c>
      <c r="V1075">
        <v>7</v>
      </c>
      <c r="W1075">
        <v>7</v>
      </c>
      <c r="X1075">
        <v>8</v>
      </c>
      <c r="Y1075">
        <v>9</v>
      </c>
      <c r="Z1075">
        <v>9</v>
      </c>
      <c r="AA1075">
        <v>8</v>
      </c>
      <c r="AB1075">
        <v>9</v>
      </c>
      <c r="AC1075">
        <v>1</v>
      </c>
      <c r="AD1075">
        <f>IF(Table13[[#This Row],[payment]]=1,1,0)</f>
        <v>1</v>
      </c>
      <c r="AE1075">
        <f>IF(Table13[[#This Row],[payment]]=2,1,0)</f>
        <v>0</v>
      </c>
      <c r="AF1075">
        <f>IF(Table13[[#This Row],[payment]]=3,1,0)</f>
        <v>0</v>
      </c>
      <c r="AG1075">
        <v>1</v>
      </c>
      <c r="AH1075">
        <f>IF(Table13[[#This Row],[method_payment]]=1,1,0)</f>
        <v>1</v>
      </c>
      <c r="AI1075">
        <f>IF(Table13[[#This Row],[method_payment]]=2,1,0)</f>
        <v>0</v>
      </c>
      <c r="AJ1075">
        <f>IF(Table13[[#This Row],[method_payment]]=3,1,0)</f>
        <v>0</v>
      </c>
      <c r="AK1075">
        <f>IF(Table13[[#This Row],[method_payment]]=5,1,0)</f>
        <v>0</v>
      </c>
      <c r="AL1075">
        <f>IF(Table13[[#This Row],[method_payment]]=6,1,0)</f>
        <v>0</v>
      </c>
      <c r="AM1075" t="s">
        <v>15</v>
      </c>
      <c r="AN1075" t="s">
        <v>15</v>
      </c>
      <c r="AO1075">
        <v>1</v>
      </c>
      <c r="AP1075" s="2">
        <v>417.01</v>
      </c>
      <c r="AQ1075" s="3">
        <f>IF(AND(Table13[[#This Row],[Average_amount_spent_per_visit_last_3_months]]&gt;=1,Table13[[#This Row],[Average_amount_spent_per_visit_last_3_months]]&lt;=999),1,0)</f>
        <v>1</v>
      </c>
      <c r="AR1075" s="3">
        <f>IF(AND(Table13[[#This Row],[Average_amount_spent_per_visit_last_3_months]]&gt;=1000,Table13[[#This Row],[Average_amount_spent_per_visit_last_3_months]]&lt;=6700),1,0)</f>
        <v>0</v>
      </c>
      <c r="AS1075">
        <v>3</v>
      </c>
      <c r="AT1075">
        <v>41</v>
      </c>
      <c r="AU1075">
        <f>IF(AND(Table13[[#This Row],[Age]]&gt;=18,Table13[[#This Row],[Age]]&lt;=25),1,0)</f>
        <v>0</v>
      </c>
      <c r="AV1075">
        <f>IF(AND(Table13[[#This Row],[Age]]&gt;=26,Table13[[#This Row],[Age]]&lt;=35),1,0)</f>
        <v>0</v>
      </c>
      <c r="AW1075">
        <f>IF(AND(Table13[[#This Row],[Age]]&gt;=36,Table13[[#This Row],[Age]]&lt;=45),1,0)</f>
        <v>1</v>
      </c>
      <c r="AX1075">
        <f>IF(AND(Table13[[#This Row],[Age]]&gt;=46,Table13[[#This Row],[Age]]&lt;=55),1,0)</f>
        <v>0</v>
      </c>
      <c r="AY1075">
        <f>IF(AND(Table13[[#This Row],[Age]]&gt;=56,Table13[[#This Row],[Age]]&lt;=67),1,0)</f>
        <v>0</v>
      </c>
      <c r="AZ1075" t="s">
        <v>25</v>
      </c>
      <c r="BA1075">
        <f>IF(Table13[[#This Row],[Marital Status]]="Married",1,0)</f>
        <v>1</v>
      </c>
      <c r="BB1075">
        <f>IF(Table13[[#This Row],[Marital Status]]="Single",1,0)</f>
        <v>0</v>
      </c>
      <c r="BC1075" t="s">
        <v>28</v>
      </c>
      <c r="BD1075">
        <f>IF(Table13[[#This Row],[gender]]="Male",1,0)</f>
        <v>0</v>
      </c>
      <c r="BE1075">
        <f>IF(Table13[[#This Row],[gender]]="Female",1,0)</f>
        <v>1</v>
      </c>
      <c r="BF1075" t="s">
        <v>23</v>
      </c>
      <c r="BG1075">
        <f>IF(Table13[[#This Row],[Highest level of Education]]="Did not attend school",1,0)</f>
        <v>0</v>
      </c>
      <c r="BH1075">
        <f>IF(Table13[[#This Row],[Highest level of Education]]="K12 completed",1,0)</f>
        <v>0</v>
      </c>
      <c r="BI1075">
        <f>IF(Table13[[#This Row],[Highest level of Education]]="High School Completed",1,0)</f>
        <v>0</v>
      </c>
      <c r="BJ1075">
        <f>IF(Table13[[#This Row],[Highest level of Education]]="Technical Diploma/Partially completed College",1,0)</f>
        <v>1</v>
      </c>
      <c r="BK1075">
        <f>IF(Table13[[#This Row],[Highest level of Education]]="University/College Degree",1,0)</f>
        <v>0</v>
      </c>
      <c r="BL1075">
        <f>IF(Table13[[#This Row],[Highest level of Education]]="Post-graduate education",1,0)</f>
        <v>0</v>
      </c>
      <c r="BM1075">
        <v>3</v>
      </c>
      <c r="BN1075">
        <v>1</v>
      </c>
      <c r="BO1075">
        <v>3</v>
      </c>
      <c r="BP1075">
        <f>IF(Table13[[#This Row],[Monthly_Income 1_5500 2_8000 3_11000 4_15000 5_20000 6_27000 7_35000 8_5000 9_51000 98_0]]=1,1,0)</f>
        <v>0</v>
      </c>
      <c r="BQ1075">
        <f>IF(Table13[[#This Row],[Monthly_Income 1_5500 2_8000 3_11000 4_15000 5_20000 6_27000 7_35000 8_5000 9_51000 98_0]]=2,1,0)</f>
        <v>0</v>
      </c>
      <c r="BR1075">
        <f>IF(Table13[[#This Row],[Monthly_Income 1_5500 2_8000 3_11000 4_15000 5_20000 6_27000 7_35000 8_5000 9_51000 98_0]]=3,1,0)</f>
        <v>1</v>
      </c>
      <c r="BS1075">
        <f>IF(Table13[[#This Row],[Monthly_Income 1_5500 2_8000 3_11000 4_15000 5_20000 6_27000 7_35000 8_5000 9_51000 98_0]]=4,1,0)</f>
        <v>0</v>
      </c>
      <c r="BT1075">
        <f>IF(Table13[[#This Row],[Monthly_Income 1_5500 2_8000 3_11000 4_15000 5_20000 6_27000 7_35000 8_5000 9_51000 98_0]]=5,1,0)</f>
        <v>0</v>
      </c>
      <c r="BU1075">
        <f>IF(Table13[[#This Row],[Monthly_Income 1_5500 2_8000 3_11000 4_15000 5_20000 6_27000 7_35000 8_5000 9_51000 98_0]]=6,1,0)</f>
        <v>0</v>
      </c>
      <c r="BV1075">
        <f>IF(Table13[[#This Row],[Monthly_Income 1_5500 2_8000 3_11000 4_15000 5_20000 6_27000 7_35000 8_5000 9_51000 98_0]]=7,1,0)</f>
        <v>0</v>
      </c>
      <c r="BW1075">
        <f>IF(Table13[[#This Row],[Monthly_Income 1_5500 2_8000 3_11000 4_15000 5_20000 6_27000 7_35000 8_5000 9_51000 98_0]]=8,1,0)</f>
        <v>0</v>
      </c>
      <c r="BX1075">
        <f>IF(Table13[[#This Row],[Monthly_Income 1_5500 2_8000 3_11000 4_15000 5_20000 6_27000 7_35000 8_5000 9_51000 98_0]]=9,1,0)</f>
        <v>0</v>
      </c>
      <c r="BY1075">
        <f>IF(Table13[[#This Row],[Monthly_Income 1_5500 2_8000 3_11000 4_15000 5_20000 6_27000 7_35000 8_5000 9_51000 98_0]]=98,1,0)</f>
        <v>0</v>
      </c>
      <c r="BZ1075">
        <v>4</v>
      </c>
      <c r="CA1075">
        <f>IF(Table13[[#This Row],[Monthly_Household_Income]]=1,1,0)</f>
        <v>0</v>
      </c>
      <c r="CB1075">
        <f>IF(Table13[[#This Row],[Monthly_Household_Income]]=2,1,0)</f>
        <v>0</v>
      </c>
      <c r="CC1075">
        <f>IF(Table13[[#This Row],[Monthly_Household_Income]]=3,1,0)</f>
        <v>0</v>
      </c>
      <c r="CD1075">
        <f>IF(Table13[[#This Row],[Monthly_Household_Income]]=4,1,0)</f>
        <v>1</v>
      </c>
      <c r="CE1075">
        <f>IF(Table13[[#This Row],[Monthly_Household_Income]]=5,1,0)</f>
        <v>0</v>
      </c>
      <c r="CF1075">
        <f>IF(Table13[[#This Row],[Monthly_Household_Income]]=6,1,0)</f>
        <v>0</v>
      </c>
      <c r="CG1075">
        <f>IF(Table13[[#This Row],[Monthly_Household_Income]]=7,1,0)</f>
        <v>0</v>
      </c>
      <c r="CH1075">
        <f>IF(Table13[[#This Row],[Monthly_Household_Income]]=8,1,0)</f>
        <v>0</v>
      </c>
      <c r="CI1075">
        <f>IF(Table13[[#This Row],[Monthly_Household_Income]]=9,1,0)</f>
        <v>0</v>
      </c>
      <c r="CJ1075">
        <f>IF(Table13[[#This Row],[Monthly_Household_Income]]=98,1,0)</f>
        <v>0</v>
      </c>
    </row>
    <row r="1076" spans="1:88">
      <c r="A1076">
        <v>3989</v>
      </c>
      <c r="B1076" s="1">
        <v>43070</v>
      </c>
      <c r="C1076" t="s">
        <v>5</v>
      </c>
      <c r="D1076">
        <v>7</v>
      </c>
      <c r="E1076">
        <v>8</v>
      </c>
      <c r="F1076">
        <v>7</v>
      </c>
      <c r="G1076">
        <v>7</v>
      </c>
      <c r="H1076">
        <v>7</v>
      </c>
      <c r="I1076">
        <v>7</v>
      </c>
      <c r="J1076" t="s">
        <v>15</v>
      </c>
      <c r="K1076">
        <v>6</v>
      </c>
      <c r="L1076">
        <v>8</v>
      </c>
      <c r="M1076">
        <v>8</v>
      </c>
      <c r="N1076">
        <v>7</v>
      </c>
      <c r="O1076">
        <v>8</v>
      </c>
      <c r="P1076">
        <v>6</v>
      </c>
      <c r="Q1076">
        <v>6</v>
      </c>
      <c r="R1076">
        <v>7</v>
      </c>
      <c r="S1076">
        <v>7</v>
      </c>
      <c r="T1076">
        <v>8</v>
      </c>
      <c r="U1076">
        <v>9</v>
      </c>
      <c r="V1076">
        <v>7</v>
      </c>
      <c r="W1076">
        <v>7</v>
      </c>
      <c r="X1076">
        <v>0</v>
      </c>
      <c r="Y1076">
        <v>8</v>
      </c>
      <c r="Z1076">
        <v>6</v>
      </c>
      <c r="AA1076">
        <v>6</v>
      </c>
      <c r="AB1076">
        <v>0</v>
      </c>
      <c r="AC1076">
        <v>2</v>
      </c>
      <c r="AD1076">
        <f>IF(Table13[[#This Row],[payment]]=1,1,0)</f>
        <v>0</v>
      </c>
      <c r="AE1076">
        <f>IF(Table13[[#This Row],[payment]]=2,1,0)</f>
        <v>1</v>
      </c>
      <c r="AF1076">
        <f>IF(Table13[[#This Row],[payment]]=3,1,0)</f>
        <v>0</v>
      </c>
      <c r="AG1076">
        <v>6</v>
      </c>
      <c r="AH1076">
        <f>IF(Table13[[#This Row],[method_payment]]=1,1,0)</f>
        <v>0</v>
      </c>
      <c r="AI1076">
        <f>IF(Table13[[#This Row],[method_payment]]=2,1,0)</f>
        <v>0</v>
      </c>
      <c r="AJ1076">
        <f>IF(Table13[[#This Row],[method_payment]]=3,1,0)</f>
        <v>0</v>
      </c>
      <c r="AK1076">
        <f>IF(Table13[[#This Row],[method_payment]]=5,1,0)</f>
        <v>0</v>
      </c>
      <c r="AL1076">
        <f>IF(Table13[[#This Row],[method_payment]]=6,1,0)</f>
        <v>1</v>
      </c>
      <c r="AM1076" t="s">
        <v>15</v>
      </c>
      <c r="AN1076" t="s">
        <v>15</v>
      </c>
      <c r="AO1076">
        <v>1</v>
      </c>
      <c r="AP1076" s="2">
        <v>210.55</v>
      </c>
      <c r="AQ1076" s="3">
        <f>IF(AND(Table13[[#This Row],[Average_amount_spent_per_visit_last_3_months]]&gt;=1,Table13[[#This Row],[Average_amount_spent_per_visit_last_3_months]]&lt;=999),1,0)</f>
        <v>1</v>
      </c>
      <c r="AR1076" s="3">
        <f>IF(AND(Table13[[#This Row],[Average_amount_spent_per_visit_last_3_months]]&gt;=1000,Table13[[#This Row],[Average_amount_spent_per_visit_last_3_months]]&lt;=6700),1,0)</f>
        <v>0</v>
      </c>
      <c r="AS1076">
        <v>3</v>
      </c>
      <c r="AT1076">
        <v>47</v>
      </c>
      <c r="AU1076">
        <f>IF(AND(Table13[[#This Row],[Age]]&gt;=18,Table13[[#This Row],[Age]]&lt;=25),1,0)</f>
        <v>0</v>
      </c>
      <c r="AV1076">
        <f>IF(AND(Table13[[#This Row],[Age]]&gt;=26,Table13[[#This Row],[Age]]&lt;=35),1,0)</f>
        <v>0</v>
      </c>
      <c r="AW1076">
        <f>IF(AND(Table13[[#This Row],[Age]]&gt;=36,Table13[[#This Row],[Age]]&lt;=45),1,0)</f>
        <v>0</v>
      </c>
      <c r="AX1076">
        <f>IF(AND(Table13[[#This Row],[Age]]&gt;=46,Table13[[#This Row],[Age]]&lt;=55),1,0)</f>
        <v>1</v>
      </c>
      <c r="AY1076">
        <f>IF(AND(Table13[[#This Row],[Age]]&gt;=56,Table13[[#This Row],[Age]]&lt;=67),1,0)</f>
        <v>0</v>
      </c>
      <c r="AZ1076" t="s">
        <v>25</v>
      </c>
      <c r="BA1076">
        <f>IF(Table13[[#This Row],[Marital Status]]="Married",1,0)</f>
        <v>1</v>
      </c>
      <c r="BB1076">
        <f>IF(Table13[[#This Row],[Marital Status]]="Single",1,0)</f>
        <v>0</v>
      </c>
      <c r="BC1076" t="s">
        <v>28</v>
      </c>
      <c r="BD1076">
        <f>IF(Table13[[#This Row],[gender]]="Male",1,0)</f>
        <v>0</v>
      </c>
      <c r="BE1076">
        <f>IF(Table13[[#This Row],[gender]]="Female",1,0)</f>
        <v>1</v>
      </c>
      <c r="BF1076" t="s">
        <v>23</v>
      </c>
      <c r="BG1076">
        <f>IF(Table13[[#This Row],[Highest level of Education]]="Did not attend school",1,0)</f>
        <v>0</v>
      </c>
      <c r="BH1076">
        <f>IF(Table13[[#This Row],[Highest level of Education]]="K12 completed",1,0)</f>
        <v>0</v>
      </c>
      <c r="BI1076">
        <f>IF(Table13[[#This Row],[Highest level of Education]]="High School Completed",1,0)</f>
        <v>0</v>
      </c>
      <c r="BJ1076">
        <f>IF(Table13[[#This Row],[Highest level of Education]]="Technical Diploma/Partially completed College",1,0)</f>
        <v>1</v>
      </c>
      <c r="BK1076">
        <f>IF(Table13[[#This Row],[Highest level of Education]]="University/College Degree",1,0)</f>
        <v>0</v>
      </c>
      <c r="BL1076">
        <f>IF(Table13[[#This Row],[Highest level of Education]]="Post-graduate education",1,0)</f>
        <v>0</v>
      </c>
      <c r="BM1076">
        <v>4</v>
      </c>
      <c r="BN1076">
        <v>1</v>
      </c>
      <c r="BO1076">
        <v>4</v>
      </c>
      <c r="BP1076">
        <f>IF(Table13[[#This Row],[Monthly_Income 1_5500 2_8000 3_11000 4_15000 5_20000 6_27000 7_35000 8_5000 9_51000 98_0]]=1,1,0)</f>
        <v>0</v>
      </c>
      <c r="BQ1076">
        <f>IF(Table13[[#This Row],[Monthly_Income 1_5500 2_8000 3_11000 4_15000 5_20000 6_27000 7_35000 8_5000 9_51000 98_0]]=2,1,0)</f>
        <v>0</v>
      </c>
      <c r="BR1076">
        <f>IF(Table13[[#This Row],[Monthly_Income 1_5500 2_8000 3_11000 4_15000 5_20000 6_27000 7_35000 8_5000 9_51000 98_0]]=3,1,0)</f>
        <v>0</v>
      </c>
      <c r="BS1076">
        <f>IF(Table13[[#This Row],[Monthly_Income 1_5500 2_8000 3_11000 4_15000 5_20000 6_27000 7_35000 8_5000 9_51000 98_0]]=4,1,0)</f>
        <v>1</v>
      </c>
      <c r="BT1076">
        <f>IF(Table13[[#This Row],[Monthly_Income 1_5500 2_8000 3_11000 4_15000 5_20000 6_27000 7_35000 8_5000 9_51000 98_0]]=5,1,0)</f>
        <v>0</v>
      </c>
      <c r="BU1076">
        <f>IF(Table13[[#This Row],[Monthly_Income 1_5500 2_8000 3_11000 4_15000 5_20000 6_27000 7_35000 8_5000 9_51000 98_0]]=6,1,0)</f>
        <v>0</v>
      </c>
      <c r="BV1076">
        <f>IF(Table13[[#This Row],[Monthly_Income 1_5500 2_8000 3_11000 4_15000 5_20000 6_27000 7_35000 8_5000 9_51000 98_0]]=7,1,0)</f>
        <v>0</v>
      </c>
      <c r="BW1076">
        <f>IF(Table13[[#This Row],[Monthly_Income 1_5500 2_8000 3_11000 4_15000 5_20000 6_27000 7_35000 8_5000 9_51000 98_0]]=8,1,0)</f>
        <v>0</v>
      </c>
      <c r="BX1076">
        <f>IF(Table13[[#This Row],[Monthly_Income 1_5500 2_8000 3_11000 4_15000 5_20000 6_27000 7_35000 8_5000 9_51000 98_0]]=9,1,0)</f>
        <v>0</v>
      </c>
      <c r="BY1076">
        <f>IF(Table13[[#This Row],[Monthly_Income 1_5500 2_8000 3_11000 4_15000 5_20000 6_27000 7_35000 8_5000 9_51000 98_0]]=98,1,0)</f>
        <v>0</v>
      </c>
      <c r="BZ1076">
        <v>6</v>
      </c>
      <c r="CA1076">
        <f>IF(Table13[[#This Row],[Monthly_Household_Income]]=1,1,0)</f>
        <v>0</v>
      </c>
      <c r="CB1076">
        <f>IF(Table13[[#This Row],[Monthly_Household_Income]]=2,1,0)</f>
        <v>0</v>
      </c>
      <c r="CC1076">
        <f>IF(Table13[[#This Row],[Monthly_Household_Income]]=3,1,0)</f>
        <v>0</v>
      </c>
      <c r="CD1076">
        <f>IF(Table13[[#This Row],[Monthly_Household_Income]]=4,1,0)</f>
        <v>0</v>
      </c>
      <c r="CE1076">
        <f>IF(Table13[[#This Row],[Monthly_Household_Income]]=5,1,0)</f>
        <v>0</v>
      </c>
      <c r="CF1076">
        <f>IF(Table13[[#This Row],[Monthly_Household_Income]]=6,1,0)</f>
        <v>1</v>
      </c>
      <c r="CG1076">
        <f>IF(Table13[[#This Row],[Monthly_Household_Income]]=7,1,0)</f>
        <v>0</v>
      </c>
      <c r="CH1076">
        <f>IF(Table13[[#This Row],[Monthly_Household_Income]]=8,1,0)</f>
        <v>0</v>
      </c>
      <c r="CI1076">
        <f>IF(Table13[[#This Row],[Monthly_Household_Income]]=9,1,0)</f>
        <v>0</v>
      </c>
      <c r="CJ1076">
        <f>IF(Table13[[#This Row],[Monthly_Household_Income]]=98,1,0)</f>
        <v>0</v>
      </c>
    </row>
    <row r="1077" spans="1:88">
      <c r="A1077">
        <v>3991</v>
      </c>
      <c r="B1077" s="1">
        <v>42969</v>
      </c>
      <c r="C1077" t="s">
        <v>29</v>
      </c>
      <c r="D1077">
        <v>8</v>
      </c>
      <c r="E1077">
        <v>9</v>
      </c>
      <c r="F1077">
        <v>7</v>
      </c>
      <c r="G1077">
        <v>7</v>
      </c>
      <c r="H1077">
        <v>7</v>
      </c>
      <c r="I1077">
        <v>6</v>
      </c>
      <c r="J1077" t="s">
        <v>15</v>
      </c>
      <c r="K1077">
        <v>7</v>
      </c>
      <c r="L1077">
        <v>8</v>
      </c>
      <c r="M1077">
        <v>7</v>
      </c>
      <c r="N1077">
        <v>8</v>
      </c>
      <c r="O1077">
        <v>7</v>
      </c>
      <c r="P1077">
        <v>8</v>
      </c>
      <c r="Q1077">
        <v>7</v>
      </c>
      <c r="R1077">
        <v>7</v>
      </c>
      <c r="S1077">
        <v>7</v>
      </c>
      <c r="T1077">
        <v>8</v>
      </c>
      <c r="U1077">
        <v>9</v>
      </c>
      <c r="V1077">
        <v>9</v>
      </c>
      <c r="W1077">
        <v>8</v>
      </c>
      <c r="X1077">
        <v>0</v>
      </c>
      <c r="Y1077">
        <v>7</v>
      </c>
      <c r="Z1077">
        <v>8</v>
      </c>
      <c r="AA1077">
        <v>6</v>
      </c>
      <c r="AB1077">
        <v>7</v>
      </c>
      <c r="AC1077">
        <v>2</v>
      </c>
      <c r="AD1077">
        <f>IF(Table13[[#This Row],[payment]]=1,1,0)</f>
        <v>0</v>
      </c>
      <c r="AE1077">
        <f>IF(Table13[[#This Row],[payment]]=2,1,0)</f>
        <v>1</v>
      </c>
      <c r="AF1077">
        <f>IF(Table13[[#This Row],[payment]]=3,1,0)</f>
        <v>0</v>
      </c>
      <c r="AG1077">
        <v>1</v>
      </c>
      <c r="AH1077">
        <f>IF(Table13[[#This Row],[method_payment]]=1,1,0)</f>
        <v>1</v>
      </c>
      <c r="AI1077">
        <f>IF(Table13[[#This Row],[method_payment]]=2,1,0)</f>
        <v>0</v>
      </c>
      <c r="AJ1077">
        <f>IF(Table13[[#This Row],[method_payment]]=3,1,0)</f>
        <v>0</v>
      </c>
      <c r="AK1077">
        <f>IF(Table13[[#This Row],[method_payment]]=5,1,0)</f>
        <v>0</v>
      </c>
      <c r="AL1077">
        <f>IF(Table13[[#This Row],[method_payment]]=6,1,0)</f>
        <v>0</v>
      </c>
      <c r="AM1077" t="s">
        <v>16</v>
      </c>
      <c r="AN1077" t="s">
        <v>15</v>
      </c>
      <c r="AO1077">
        <v>2</v>
      </c>
      <c r="AP1077" s="2">
        <v>98.65</v>
      </c>
      <c r="AQ1077" s="3">
        <f>IF(AND(Table13[[#This Row],[Average_amount_spent_per_visit_last_3_months]]&gt;=1,Table13[[#This Row],[Average_amount_spent_per_visit_last_3_months]]&lt;=999),1,0)</f>
        <v>1</v>
      </c>
      <c r="AR1077" s="3">
        <f>IF(AND(Table13[[#This Row],[Average_amount_spent_per_visit_last_3_months]]&gt;=1000,Table13[[#This Row],[Average_amount_spent_per_visit_last_3_months]]&lt;=6700),1,0)</f>
        <v>0</v>
      </c>
      <c r="AS1077">
        <v>2</v>
      </c>
      <c r="AT1077">
        <v>31</v>
      </c>
      <c r="AU1077">
        <f>IF(AND(Table13[[#This Row],[Age]]&gt;=18,Table13[[#This Row],[Age]]&lt;=25),1,0)</f>
        <v>0</v>
      </c>
      <c r="AV1077">
        <f>IF(AND(Table13[[#This Row],[Age]]&gt;=26,Table13[[#This Row],[Age]]&lt;=35),1,0)</f>
        <v>1</v>
      </c>
      <c r="AW1077">
        <f>IF(AND(Table13[[#This Row],[Age]]&gt;=36,Table13[[#This Row],[Age]]&lt;=45),1,0)</f>
        <v>0</v>
      </c>
      <c r="AX1077">
        <f>IF(AND(Table13[[#This Row],[Age]]&gt;=46,Table13[[#This Row],[Age]]&lt;=55),1,0)</f>
        <v>0</v>
      </c>
      <c r="AY1077">
        <f>IF(AND(Table13[[#This Row],[Age]]&gt;=56,Table13[[#This Row],[Age]]&lt;=67),1,0)</f>
        <v>0</v>
      </c>
      <c r="AZ1077" t="s">
        <v>24</v>
      </c>
      <c r="BA1077">
        <f>IF(Table13[[#This Row],[Marital Status]]="Married",1,0)</f>
        <v>0</v>
      </c>
      <c r="BB1077">
        <f>IF(Table13[[#This Row],[Marital Status]]="Single",1,0)</f>
        <v>1</v>
      </c>
      <c r="BC1077" t="s">
        <v>28</v>
      </c>
      <c r="BD1077">
        <f>IF(Table13[[#This Row],[gender]]="Male",1,0)</f>
        <v>0</v>
      </c>
      <c r="BE1077">
        <f>IF(Table13[[#This Row],[gender]]="Female",1,0)</f>
        <v>1</v>
      </c>
      <c r="BF1077" t="s">
        <v>23</v>
      </c>
      <c r="BG1077">
        <f>IF(Table13[[#This Row],[Highest level of Education]]="Did not attend school",1,0)</f>
        <v>0</v>
      </c>
      <c r="BH1077">
        <f>IF(Table13[[#This Row],[Highest level of Education]]="K12 completed",1,0)</f>
        <v>0</v>
      </c>
      <c r="BI1077">
        <f>IF(Table13[[#This Row],[Highest level of Education]]="High School Completed",1,0)</f>
        <v>0</v>
      </c>
      <c r="BJ1077">
        <f>IF(Table13[[#This Row],[Highest level of Education]]="Technical Diploma/Partially completed College",1,0)</f>
        <v>1</v>
      </c>
      <c r="BK1077">
        <f>IF(Table13[[#This Row],[Highest level of Education]]="University/College Degree",1,0)</f>
        <v>0</v>
      </c>
      <c r="BL1077">
        <f>IF(Table13[[#This Row],[Highest level of Education]]="Post-graduate education",1,0)</f>
        <v>0</v>
      </c>
      <c r="BM1077">
        <v>0</v>
      </c>
      <c r="BN1077">
        <v>1</v>
      </c>
      <c r="BO1077">
        <v>2</v>
      </c>
      <c r="BP1077">
        <f>IF(Table13[[#This Row],[Monthly_Income 1_5500 2_8000 3_11000 4_15000 5_20000 6_27000 7_35000 8_5000 9_51000 98_0]]=1,1,0)</f>
        <v>0</v>
      </c>
      <c r="BQ1077">
        <f>IF(Table13[[#This Row],[Monthly_Income 1_5500 2_8000 3_11000 4_15000 5_20000 6_27000 7_35000 8_5000 9_51000 98_0]]=2,1,0)</f>
        <v>1</v>
      </c>
      <c r="BR1077">
        <f>IF(Table13[[#This Row],[Monthly_Income 1_5500 2_8000 3_11000 4_15000 5_20000 6_27000 7_35000 8_5000 9_51000 98_0]]=3,1,0)</f>
        <v>0</v>
      </c>
      <c r="BS1077">
        <f>IF(Table13[[#This Row],[Monthly_Income 1_5500 2_8000 3_11000 4_15000 5_20000 6_27000 7_35000 8_5000 9_51000 98_0]]=4,1,0)</f>
        <v>0</v>
      </c>
      <c r="BT1077">
        <f>IF(Table13[[#This Row],[Monthly_Income 1_5500 2_8000 3_11000 4_15000 5_20000 6_27000 7_35000 8_5000 9_51000 98_0]]=5,1,0)</f>
        <v>0</v>
      </c>
      <c r="BU1077">
        <f>IF(Table13[[#This Row],[Monthly_Income 1_5500 2_8000 3_11000 4_15000 5_20000 6_27000 7_35000 8_5000 9_51000 98_0]]=6,1,0)</f>
        <v>0</v>
      </c>
      <c r="BV1077">
        <f>IF(Table13[[#This Row],[Monthly_Income 1_5500 2_8000 3_11000 4_15000 5_20000 6_27000 7_35000 8_5000 9_51000 98_0]]=7,1,0)</f>
        <v>0</v>
      </c>
      <c r="BW1077">
        <f>IF(Table13[[#This Row],[Monthly_Income 1_5500 2_8000 3_11000 4_15000 5_20000 6_27000 7_35000 8_5000 9_51000 98_0]]=8,1,0)</f>
        <v>0</v>
      </c>
      <c r="BX1077">
        <f>IF(Table13[[#This Row],[Monthly_Income 1_5500 2_8000 3_11000 4_15000 5_20000 6_27000 7_35000 8_5000 9_51000 98_0]]=9,1,0)</f>
        <v>0</v>
      </c>
      <c r="BY1077">
        <f>IF(Table13[[#This Row],[Monthly_Income 1_5500 2_8000 3_11000 4_15000 5_20000 6_27000 7_35000 8_5000 9_51000 98_0]]=98,1,0)</f>
        <v>0</v>
      </c>
      <c r="BZ1077">
        <v>4</v>
      </c>
      <c r="CA1077">
        <f>IF(Table13[[#This Row],[Monthly_Household_Income]]=1,1,0)</f>
        <v>0</v>
      </c>
      <c r="CB1077">
        <f>IF(Table13[[#This Row],[Monthly_Household_Income]]=2,1,0)</f>
        <v>0</v>
      </c>
      <c r="CC1077">
        <f>IF(Table13[[#This Row],[Monthly_Household_Income]]=3,1,0)</f>
        <v>0</v>
      </c>
      <c r="CD1077">
        <f>IF(Table13[[#This Row],[Monthly_Household_Income]]=4,1,0)</f>
        <v>1</v>
      </c>
      <c r="CE1077">
        <f>IF(Table13[[#This Row],[Monthly_Household_Income]]=5,1,0)</f>
        <v>0</v>
      </c>
      <c r="CF1077">
        <f>IF(Table13[[#This Row],[Monthly_Household_Income]]=6,1,0)</f>
        <v>0</v>
      </c>
      <c r="CG1077">
        <f>IF(Table13[[#This Row],[Monthly_Household_Income]]=7,1,0)</f>
        <v>0</v>
      </c>
      <c r="CH1077">
        <f>IF(Table13[[#This Row],[Monthly_Household_Income]]=8,1,0)</f>
        <v>0</v>
      </c>
      <c r="CI1077">
        <f>IF(Table13[[#This Row],[Monthly_Household_Income]]=9,1,0)</f>
        <v>0</v>
      </c>
      <c r="CJ1077">
        <f>IF(Table13[[#This Row],[Monthly_Household_Income]]=98,1,0)</f>
        <v>0</v>
      </c>
    </row>
    <row r="1078" spans="1:88">
      <c r="A1078">
        <v>3992</v>
      </c>
      <c r="B1078" s="1">
        <v>43161</v>
      </c>
      <c r="C1078" t="s">
        <v>29</v>
      </c>
      <c r="D1078">
        <v>9</v>
      </c>
      <c r="E1078">
        <v>8</v>
      </c>
      <c r="F1078">
        <v>9</v>
      </c>
      <c r="G1078">
        <v>9</v>
      </c>
      <c r="H1078">
        <v>8</v>
      </c>
      <c r="I1078">
        <v>7</v>
      </c>
      <c r="J1078" t="s">
        <v>16</v>
      </c>
      <c r="K1078">
        <v>10</v>
      </c>
      <c r="L1078">
        <v>8</v>
      </c>
      <c r="M1078">
        <v>10</v>
      </c>
      <c r="N1078">
        <v>8</v>
      </c>
      <c r="O1078">
        <v>9</v>
      </c>
      <c r="P1078">
        <v>9</v>
      </c>
      <c r="Q1078">
        <v>9</v>
      </c>
      <c r="R1078">
        <v>8</v>
      </c>
      <c r="S1078">
        <v>7</v>
      </c>
      <c r="T1078">
        <v>8</v>
      </c>
      <c r="U1078">
        <v>9</v>
      </c>
      <c r="V1078">
        <v>7</v>
      </c>
      <c r="W1078">
        <v>9</v>
      </c>
      <c r="X1078">
        <v>8</v>
      </c>
      <c r="Y1078">
        <v>7</v>
      </c>
      <c r="Z1078">
        <v>8</v>
      </c>
      <c r="AA1078">
        <v>7</v>
      </c>
      <c r="AB1078">
        <v>8</v>
      </c>
      <c r="AC1078">
        <v>2</v>
      </c>
      <c r="AD1078">
        <f>IF(Table13[[#This Row],[payment]]=1,1,0)</f>
        <v>0</v>
      </c>
      <c r="AE1078">
        <f>IF(Table13[[#This Row],[payment]]=2,1,0)</f>
        <v>1</v>
      </c>
      <c r="AF1078">
        <f>IF(Table13[[#This Row],[payment]]=3,1,0)</f>
        <v>0</v>
      </c>
      <c r="AG1078">
        <v>6</v>
      </c>
      <c r="AH1078">
        <f>IF(Table13[[#This Row],[method_payment]]=1,1,0)</f>
        <v>0</v>
      </c>
      <c r="AI1078">
        <f>IF(Table13[[#This Row],[method_payment]]=2,1,0)</f>
        <v>0</v>
      </c>
      <c r="AJ1078">
        <f>IF(Table13[[#This Row],[method_payment]]=3,1,0)</f>
        <v>0</v>
      </c>
      <c r="AK1078">
        <f>IF(Table13[[#This Row],[method_payment]]=5,1,0)</f>
        <v>0</v>
      </c>
      <c r="AL1078">
        <f>IF(Table13[[#This Row],[method_payment]]=6,1,0)</f>
        <v>1</v>
      </c>
      <c r="AM1078" t="s">
        <v>16</v>
      </c>
      <c r="AN1078" t="s">
        <v>16</v>
      </c>
      <c r="AO1078">
        <v>1</v>
      </c>
      <c r="AP1078" s="2">
        <v>522.57000000000005</v>
      </c>
      <c r="AQ1078" s="3">
        <f>IF(AND(Table13[[#This Row],[Average_amount_spent_per_visit_last_3_months]]&gt;=1,Table13[[#This Row],[Average_amount_spent_per_visit_last_3_months]]&lt;=999),1,0)</f>
        <v>1</v>
      </c>
      <c r="AR1078" s="3">
        <f>IF(AND(Table13[[#This Row],[Average_amount_spent_per_visit_last_3_months]]&gt;=1000,Table13[[#This Row],[Average_amount_spent_per_visit_last_3_months]]&lt;=6700),1,0)</f>
        <v>0</v>
      </c>
      <c r="AS1078">
        <v>2</v>
      </c>
      <c r="AT1078">
        <v>47</v>
      </c>
      <c r="AU1078">
        <f>IF(AND(Table13[[#This Row],[Age]]&gt;=18,Table13[[#This Row],[Age]]&lt;=25),1,0)</f>
        <v>0</v>
      </c>
      <c r="AV1078">
        <f>IF(AND(Table13[[#This Row],[Age]]&gt;=26,Table13[[#This Row],[Age]]&lt;=35),1,0)</f>
        <v>0</v>
      </c>
      <c r="AW1078">
        <f>IF(AND(Table13[[#This Row],[Age]]&gt;=36,Table13[[#This Row],[Age]]&lt;=45),1,0)</f>
        <v>0</v>
      </c>
      <c r="AX1078">
        <f>IF(AND(Table13[[#This Row],[Age]]&gt;=46,Table13[[#This Row],[Age]]&lt;=55),1,0)</f>
        <v>1</v>
      </c>
      <c r="AY1078">
        <f>IF(AND(Table13[[#This Row],[Age]]&gt;=56,Table13[[#This Row],[Age]]&lt;=67),1,0)</f>
        <v>0</v>
      </c>
      <c r="AZ1078" t="s">
        <v>25</v>
      </c>
      <c r="BA1078">
        <f>IF(Table13[[#This Row],[Marital Status]]="Married",1,0)</f>
        <v>1</v>
      </c>
      <c r="BB1078">
        <f>IF(Table13[[#This Row],[Marital Status]]="Single",1,0)</f>
        <v>0</v>
      </c>
      <c r="BC1078" t="s">
        <v>28</v>
      </c>
      <c r="BD1078">
        <f>IF(Table13[[#This Row],[gender]]="Male",1,0)</f>
        <v>0</v>
      </c>
      <c r="BE1078">
        <f>IF(Table13[[#This Row],[gender]]="Female",1,0)</f>
        <v>1</v>
      </c>
      <c r="BF1078" t="s">
        <v>19</v>
      </c>
      <c r="BG1078">
        <f>IF(Table13[[#This Row],[Highest level of Education]]="Did not attend school",1,0)</f>
        <v>0</v>
      </c>
      <c r="BH1078">
        <f>IF(Table13[[#This Row],[Highest level of Education]]="K12 completed",1,0)</f>
        <v>0</v>
      </c>
      <c r="BI1078">
        <f>IF(Table13[[#This Row],[Highest level of Education]]="High School Completed",1,0)</f>
        <v>0</v>
      </c>
      <c r="BJ1078">
        <f>IF(Table13[[#This Row],[Highest level of Education]]="Technical Diploma/Partially completed College",1,0)</f>
        <v>0</v>
      </c>
      <c r="BK1078">
        <f>IF(Table13[[#This Row],[Highest level of Education]]="University/College Degree",1,0)</f>
        <v>1</v>
      </c>
      <c r="BL1078">
        <f>IF(Table13[[#This Row],[Highest level of Education]]="Post-graduate education",1,0)</f>
        <v>0</v>
      </c>
      <c r="BM1078">
        <v>3</v>
      </c>
      <c r="BN1078">
        <v>1</v>
      </c>
      <c r="BO1078">
        <v>6</v>
      </c>
      <c r="BP1078">
        <f>IF(Table13[[#This Row],[Monthly_Income 1_5500 2_8000 3_11000 4_15000 5_20000 6_27000 7_35000 8_5000 9_51000 98_0]]=1,1,0)</f>
        <v>0</v>
      </c>
      <c r="BQ1078">
        <f>IF(Table13[[#This Row],[Monthly_Income 1_5500 2_8000 3_11000 4_15000 5_20000 6_27000 7_35000 8_5000 9_51000 98_0]]=2,1,0)</f>
        <v>0</v>
      </c>
      <c r="BR1078">
        <f>IF(Table13[[#This Row],[Monthly_Income 1_5500 2_8000 3_11000 4_15000 5_20000 6_27000 7_35000 8_5000 9_51000 98_0]]=3,1,0)</f>
        <v>0</v>
      </c>
      <c r="BS1078">
        <f>IF(Table13[[#This Row],[Monthly_Income 1_5500 2_8000 3_11000 4_15000 5_20000 6_27000 7_35000 8_5000 9_51000 98_0]]=4,1,0)</f>
        <v>0</v>
      </c>
      <c r="BT1078">
        <f>IF(Table13[[#This Row],[Monthly_Income 1_5500 2_8000 3_11000 4_15000 5_20000 6_27000 7_35000 8_5000 9_51000 98_0]]=5,1,0)</f>
        <v>0</v>
      </c>
      <c r="BU1078">
        <f>IF(Table13[[#This Row],[Monthly_Income 1_5500 2_8000 3_11000 4_15000 5_20000 6_27000 7_35000 8_5000 9_51000 98_0]]=6,1,0)</f>
        <v>1</v>
      </c>
      <c r="BV1078">
        <f>IF(Table13[[#This Row],[Monthly_Income 1_5500 2_8000 3_11000 4_15000 5_20000 6_27000 7_35000 8_5000 9_51000 98_0]]=7,1,0)</f>
        <v>0</v>
      </c>
      <c r="BW1078">
        <f>IF(Table13[[#This Row],[Monthly_Income 1_5500 2_8000 3_11000 4_15000 5_20000 6_27000 7_35000 8_5000 9_51000 98_0]]=8,1,0)</f>
        <v>0</v>
      </c>
      <c r="BX1078">
        <f>IF(Table13[[#This Row],[Monthly_Income 1_5500 2_8000 3_11000 4_15000 5_20000 6_27000 7_35000 8_5000 9_51000 98_0]]=9,1,0)</f>
        <v>0</v>
      </c>
      <c r="BY1078">
        <f>IF(Table13[[#This Row],[Monthly_Income 1_5500 2_8000 3_11000 4_15000 5_20000 6_27000 7_35000 8_5000 9_51000 98_0]]=98,1,0)</f>
        <v>0</v>
      </c>
      <c r="BZ1078">
        <v>7</v>
      </c>
      <c r="CA1078">
        <f>IF(Table13[[#This Row],[Monthly_Household_Income]]=1,1,0)</f>
        <v>0</v>
      </c>
      <c r="CB1078">
        <f>IF(Table13[[#This Row],[Monthly_Household_Income]]=2,1,0)</f>
        <v>0</v>
      </c>
      <c r="CC1078">
        <f>IF(Table13[[#This Row],[Monthly_Household_Income]]=3,1,0)</f>
        <v>0</v>
      </c>
      <c r="CD1078">
        <f>IF(Table13[[#This Row],[Monthly_Household_Income]]=4,1,0)</f>
        <v>0</v>
      </c>
      <c r="CE1078">
        <f>IF(Table13[[#This Row],[Monthly_Household_Income]]=5,1,0)</f>
        <v>0</v>
      </c>
      <c r="CF1078">
        <f>IF(Table13[[#This Row],[Monthly_Household_Income]]=6,1,0)</f>
        <v>0</v>
      </c>
      <c r="CG1078">
        <f>IF(Table13[[#This Row],[Monthly_Household_Income]]=7,1,0)</f>
        <v>1</v>
      </c>
      <c r="CH1078">
        <f>IF(Table13[[#This Row],[Monthly_Household_Income]]=8,1,0)</f>
        <v>0</v>
      </c>
      <c r="CI1078">
        <f>IF(Table13[[#This Row],[Monthly_Household_Income]]=9,1,0)</f>
        <v>0</v>
      </c>
      <c r="CJ1078">
        <f>IF(Table13[[#This Row],[Monthly_Household_Income]]=98,1,0)</f>
        <v>0</v>
      </c>
    </row>
    <row r="1079" spans="1:88">
      <c r="A1079">
        <v>3996</v>
      </c>
      <c r="B1079" s="1">
        <v>42995</v>
      </c>
      <c r="C1079" t="s">
        <v>2</v>
      </c>
      <c r="D1079">
        <v>7</v>
      </c>
      <c r="E1079">
        <v>7</v>
      </c>
      <c r="F1079">
        <v>6</v>
      </c>
      <c r="G1079">
        <v>6</v>
      </c>
      <c r="H1079">
        <v>6</v>
      </c>
      <c r="I1079">
        <v>7</v>
      </c>
      <c r="J1079" t="s">
        <v>15</v>
      </c>
      <c r="K1079">
        <v>7</v>
      </c>
      <c r="L1079">
        <v>7</v>
      </c>
      <c r="M1079">
        <v>8</v>
      </c>
      <c r="N1079">
        <v>7</v>
      </c>
      <c r="O1079">
        <v>8</v>
      </c>
      <c r="P1079">
        <v>8</v>
      </c>
      <c r="Q1079">
        <v>8</v>
      </c>
      <c r="R1079">
        <v>7</v>
      </c>
      <c r="S1079">
        <v>6</v>
      </c>
      <c r="T1079">
        <v>6</v>
      </c>
      <c r="U1079">
        <v>6</v>
      </c>
      <c r="V1079">
        <v>6</v>
      </c>
      <c r="W1079">
        <v>8</v>
      </c>
      <c r="X1079">
        <v>7</v>
      </c>
      <c r="Y1079">
        <v>7</v>
      </c>
      <c r="Z1079">
        <v>8</v>
      </c>
      <c r="AA1079">
        <v>7</v>
      </c>
      <c r="AB1079">
        <v>7</v>
      </c>
      <c r="AC1079">
        <v>1</v>
      </c>
      <c r="AD1079">
        <f>IF(Table13[[#This Row],[payment]]=1,1,0)</f>
        <v>1</v>
      </c>
      <c r="AE1079">
        <f>IF(Table13[[#This Row],[payment]]=2,1,0)</f>
        <v>0</v>
      </c>
      <c r="AF1079">
        <f>IF(Table13[[#This Row],[payment]]=3,1,0)</f>
        <v>0</v>
      </c>
      <c r="AG1079">
        <v>1</v>
      </c>
      <c r="AH1079">
        <f>IF(Table13[[#This Row],[method_payment]]=1,1,0)</f>
        <v>1</v>
      </c>
      <c r="AI1079">
        <f>IF(Table13[[#This Row],[method_payment]]=2,1,0)</f>
        <v>0</v>
      </c>
      <c r="AJ1079">
        <f>IF(Table13[[#This Row],[method_payment]]=3,1,0)</f>
        <v>0</v>
      </c>
      <c r="AK1079">
        <f>IF(Table13[[#This Row],[method_payment]]=5,1,0)</f>
        <v>0</v>
      </c>
      <c r="AL1079">
        <f>IF(Table13[[#This Row],[method_payment]]=6,1,0)</f>
        <v>0</v>
      </c>
      <c r="AM1079" t="s">
        <v>15</v>
      </c>
      <c r="AN1079" t="s">
        <v>16</v>
      </c>
      <c r="AO1079">
        <v>2</v>
      </c>
      <c r="AP1079" s="2">
        <v>180.72</v>
      </c>
      <c r="AQ1079" s="3">
        <f>IF(AND(Table13[[#This Row],[Average_amount_spent_per_visit_last_3_months]]&gt;=1,Table13[[#This Row],[Average_amount_spent_per_visit_last_3_months]]&lt;=999),1,0)</f>
        <v>1</v>
      </c>
      <c r="AR1079" s="3">
        <f>IF(AND(Table13[[#This Row],[Average_amount_spent_per_visit_last_3_months]]&gt;=1000,Table13[[#This Row],[Average_amount_spent_per_visit_last_3_months]]&lt;=6700),1,0)</f>
        <v>0</v>
      </c>
      <c r="AS1079">
        <v>1</v>
      </c>
      <c r="AT1079">
        <v>29</v>
      </c>
      <c r="AU1079">
        <f>IF(AND(Table13[[#This Row],[Age]]&gt;=18,Table13[[#This Row],[Age]]&lt;=25),1,0)</f>
        <v>0</v>
      </c>
      <c r="AV1079">
        <f>IF(AND(Table13[[#This Row],[Age]]&gt;=26,Table13[[#This Row],[Age]]&lt;=35),1,0)</f>
        <v>1</v>
      </c>
      <c r="AW1079">
        <f>IF(AND(Table13[[#This Row],[Age]]&gt;=36,Table13[[#This Row],[Age]]&lt;=45),1,0)</f>
        <v>0</v>
      </c>
      <c r="AX1079">
        <f>IF(AND(Table13[[#This Row],[Age]]&gt;=46,Table13[[#This Row],[Age]]&lt;=55),1,0)</f>
        <v>0</v>
      </c>
      <c r="AY1079">
        <f>IF(AND(Table13[[#This Row],[Age]]&gt;=56,Table13[[#This Row],[Age]]&lt;=67),1,0)</f>
        <v>0</v>
      </c>
      <c r="AZ1079" t="s">
        <v>25</v>
      </c>
      <c r="BA1079">
        <f>IF(Table13[[#This Row],[Marital Status]]="Married",1,0)</f>
        <v>1</v>
      </c>
      <c r="BB1079">
        <f>IF(Table13[[#This Row],[Marital Status]]="Single",1,0)</f>
        <v>0</v>
      </c>
      <c r="BC1079" t="s">
        <v>28</v>
      </c>
      <c r="BD1079">
        <f>IF(Table13[[#This Row],[gender]]="Male",1,0)</f>
        <v>0</v>
      </c>
      <c r="BE1079">
        <f>IF(Table13[[#This Row],[gender]]="Female",1,0)</f>
        <v>1</v>
      </c>
      <c r="BF1079" t="s">
        <v>23</v>
      </c>
      <c r="BG1079">
        <f>IF(Table13[[#This Row],[Highest level of Education]]="Did not attend school",1,0)</f>
        <v>0</v>
      </c>
      <c r="BH1079">
        <f>IF(Table13[[#This Row],[Highest level of Education]]="K12 completed",1,0)</f>
        <v>0</v>
      </c>
      <c r="BI1079">
        <f>IF(Table13[[#This Row],[Highest level of Education]]="High School Completed",1,0)</f>
        <v>0</v>
      </c>
      <c r="BJ1079">
        <f>IF(Table13[[#This Row],[Highest level of Education]]="Technical Diploma/Partially completed College",1,0)</f>
        <v>1</v>
      </c>
      <c r="BK1079">
        <f>IF(Table13[[#This Row],[Highest level of Education]]="University/College Degree",1,0)</f>
        <v>0</v>
      </c>
      <c r="BL1079">
        <f>IF(Table13[[#This Row],[Highest level of Education]]="Post-graduate education",1,0)</f>
        <v>0</v>
      </c>
      <c r="BM1079">
        <v>3</v>
      </c>
      <c r="BN1079">
        <v>3</v>
      </c>
      <c r="BO1079" t="s">
        <v>1</v>
      </c>
      <c r="BP1079">
        <f>IF(Table13[[#This Row],[Monthly_Income 1_5500 2_8000 3_11000 4_15000 5_20000 6_27000 7_35000 8_5000 9_51000 98_0]]=1,1,0)</f>
        <v>0</v>
      </c>
      <c r="BQ1079">
        <f>IF(Table13[[#This Row],[Monthly_Income 1_5500 2_8000 3_11000 4_15000 5_20000 6_27000 7_35000 8_5000 9_51000 98_0]]=2,1,0)</f>
        <v>0</v>
      </c>
      <c r="BR1079">
        <f>IF(Table13[[#This Row],[Monthly_Income 1_5500 2_8000 3_11000 4_15000 5_20000 6_27000 7_35000 8_5000 9_51000 98_0]]=3,1,0)</f>
        <v>0</v>
      </c>
      <c r="BS1079">
        <f>IF(Table13[[#This Row],[Monthly_Income 1_5500 2_8000 3_11000 4_15000 5_20000 6_27000 7_35000 8_5000 9_51000 98_0]]=4,1,0)</f>
        <v>0</v>
      </c>
      <c r="BT1079">
        <f>IF(Table13[[#This Row],[Monthly_Income 1_5500 2_8000 3_11000 4_15000 5_20000 6_27000 7_35000 8_5000 9_51000 98_0]]=5,1,0)</f>
        <v>0</v>
      </c>
      <c r="BU1079">
        <f>IF(Table13[[#This Row],[Monthly_Income 1_5500 2_8000 3_11000 4_15000 5_20000 6_27000 7_35000 8_5000 9_51000 98_0]]=6,1,0)</f>
        <v>0</v>
      </c>
      <c r="BV1079">
        <f>IF(Table13[[#This Row],[Monthly_Income 1_5500 2_8000 3_11000 4_15000 5_20000 6_27000 7_35000 8_5000 9_51000 98_0]]=7,1,0)</f>
        <v>0</v>
      </c>
      <c r="BW1079">
        <f>IF(Table13[[#This Row],[Monthly_Income 1_5500 2_8000 3_11000 4_15000 5_20000 6_27000 7_35000 8_5000 9_51000 98_0]]=8,1,0)</f>
        <v>0</v>
      </c>
      <c r="BX1079">
        <f>IF(Table13[[#This Row],[Monthly_Income 1_5500 2_8000 3_11000 4_15000 5_20000 6_27000 7_35000 8_5000 9_51000 98_0]]=9,1,0)</f>
        <v>0</v>
      </c>
      <c r="BY1079">
        <f>IF(Table13[[#This Row],[Monthly_Income 1_5500 2_8000 3_11000 4_15000 5_20000 6_27000 7_35000 8_5000 9_51000 98_0]]=98,1,0)</f>
        <v>0</v>
      </c>
      <c r="BZ1079">
        <v>3</v>
      </c>
      <c r="CA1079">
        <f>IF(Table13[[#This Row],[Monthly_Household_Income]]=1,1,0)</f>
        <v>0</v>
      </c>
      <c r="CB1079">
        <f>IF(Table13[[#This Row],[Monthly_Household_Income]]=2,1,0)</f>
        <v>0</v>
      </c>
      <c r="CC1079">
        <f>IF(Table13[[#This Row],[Monthly_Household_Income]]=3,1,0)</f>
        <v>1</v>
      </c>
      <c r="CD1079">
        <f>IF(Table13[[#This Row],[Monthly_Household_Income]]=4,1,0)</f>
        <v>0</v>
      </c>
      <c r="CE1079">
        <f>IF(Table13[[#This Row],[Monthly_Household_Income]]=5,1,0)</f>
        <v>0</v>
      </c>
      <c r="CF1079">
        <f>IF(Table13[[#This Row],[Monthly_Household_Income]]=6,1,0)</f>
        <v>0</v>
      </c>
      <c r="CG1079">
        <f>IF(Table13[[#This Row],[Monthly_Household_Income]]=7,1,0)</f>
        <v>0</v>
      </c>
      <c r="CH1079">
        <f>IF(Table13[[#This Row],[Monthly_Household_Income]]=8,1,0)</f>
        <v>0</v>
      </c>
      <c r="CI1079">
        <f>IF(Table13[[#This Row],[Monthly_Household_Income]]=9,1,0)</f>
        <v>0</v>
      </c>
      <c r="CJ1079">
        <f>IF(Table13[[#This Row],[Monthly_Household_Income]]=98,1,0)</f>
        <v>0</v>
      </c>
    </row>
    <row r="1080" spans="1:88">
      <c r="A1080">
        <v>3997</v>
      </c>
      <c r="B1080" s="1">
        <v>43160</v>
      </c>
      <c r="C1080" t="s">
        <v>2</v>
      </c>
      <c r="D1080">
        <v>7</v>
      </c>
      <c r="E1080">
        <v>6</v>
      </c>
      <c r="F1080">
        <v>6</v>
      </c>
      <c r="G1080">
        <v>7</v>
      </c>
      <c r="H1080">
        <v>7</v>
      </c>
      <c r="I1080">
        <v>7</v>
      </c>
      <c r="J1080" t="s">
        <v>15</v>
      </c>
      <c r="K1080">
        <v>6</v>
      </c>
      <c r="L1080">
        <v>6</v>
      </c>
      <c r="M1080">
        <v>8</v>
      </c>
      <c r="N1080">
        <v>7</v>
      </c>
      <c r="O1080">
        <v>7</v>
      </c>
      <c r="P1080">
        <v>8</v>
      </c>
      <c r="Q1080">
        <v>6</v>
      </c>
      <c r="R1080">
        <v>8</v>
      </c>
      <c r="S1080">
        <v>7</v>
      </c>
      <c r="T1080">
        <v>8</v>
      </c>
      <c r="U1080">
        <v>6</v>
      </c>
      <c r="V1080">
        <v>8</v>
      </c>
      <c r="W1080">
        <v>7</v>
      </c>
      <c r="X1080">
        <v>7</v>
      </c>
      <c r="Y1080">
        <v>7</v>
      </c>
      <c r="Z1080">
        <v>8</v>
      </c>
      <c r="AA1080">
        <v>6</v>
      </c>
      <c r="AB1080">
        <v>7</v>
      </c>
      <c r="AC1080">
        <v>2</v>
      </c>
      <c r="AD1080">
        <f>IF(Table13[[#This Row],[payment]]=1,1,0)</f>
        <v>0</v>
      </c>
      <c r="AE1080">
        <f>IF(Table13[[#This Row],[payment]]=2,1,0)</f>
        <v>1</v>
      </c>
      <c r="AF1080">
        <f>IF(Table13[[#This Row],[payment]]=3,1,0)</f>
        <v>0</v>
      </c>
      <c r="AG1080">
        <v>3</v>
      </c>
      <c r="AH1080">
        <f>IF(Table13[[#This Row],[method_payment]]=1,1,0)</f>
        <v>0</v>
      </c>
      <c r="AI1080">
        <f>IF(Table13[[#This Row],[method_payment]]=2,1,0)</f>
        <v>0</v>
      </c>
      <c r="AJ1080">
        <f>IF(Table13[[#This Row],[method_payment]]=3,1,0)</f>
        <v>1</v>
      </c>
      <c r="AK1080">
        <f>IF(Table13[[#This Row],[method_payment]]=5,1,0)</f>
        <v>0</v>
      </c>
      <c r="AL1080">
        <f>IF(Table13[[#This Row],[method_payment]]=6,1,0)</f>
        <v>0</v>
      </c>
      <c r="AM1080" t="s">
        <v>16</v>
      </c>
      <c r="AN1080" t="s">
        <v>16</v>
      </c>
      <c r="AO1080">
        <v>6</v>
      </c>
      <c r="AP1080" s="2">
        <v>147.36000000000001</v>
      </c>
      <c r="AQ1080" s="3">
        <f>IF(AND(Table13[[#This Row],[Average_amount_spent_per_visit_last_3_months]]&gt;=1,Table13[[#This Row],[Average_amount_spent_per_visit_last_3_months]]&lt;=999),1,0)</f>
        <v>1</v>
      </c>
      <c r="AR1080" s="3">
        <f>IF(AND(Table13[[#This Row],[Average_amount_spent_per_visit_last_3_months]]&gt;=1000,Table13[[#This Row],[Average_amount_spent_per_visit_last_3_months]]&lt;=6700),1,0)</f>
        <v>0</v>
      </c>
      <c r="AS1080">
        <v>3</v>
      </c>
      <c r="AT1080">
        <v>41</v>
      </c>
      <c r="AU1080">
        <f>IF(AND(Table13[[#This Row],[Age]]&gt;=18,Table13[[#This Row],[Age]]&lt;=25),1,0)</f>
        <v>0</v>
      </c>
      <c r="AV1080">
        <f>IF(AND(Table13[[#This Row],[Age]]&gt;=26,Table13[[#This Row],[Age]]&lt;=35),1,0)</f>
        <v>0</v>
      </c>
      <c r="AW1080">
        <f>IF(AND(Table13[[#This Row],[Age]]&gt;=36,Table13[[#This Row],[Age]]&lt;=45),1,0)</f>
        <v>1</v>
      </c>
      <c r="AX1080">
        <f>IF(AND(Table13[[#This Row],[Age]]&gt;=46,Table13[[#This Row],[Age]]&lt;=55),1,0)</f>
        <v>0</v>
      </c>
      <c r="AY1080">
        <f>IF(AND(Table13[[#This Row],[Age]]&gt;=56,Table13[[#This Row],[Age]]&lt;=67),1,0)</f>
        <v>0</v>
      </c>
      <c r="AZ1080" t="s">
        <v>25</v>
      </c>
      <c r="BA1080">
        <f>IF(Table13[[#This Row],[Marital Status]]="Married",1,0)</f>
        <v>1</v>
      </c>
      <c r="BB1080">
        <f>IF(Table13[[#This Row],[Marital Status]]="Single",1,0)</f>
        <v>0</v>
      </c>
      <c r="BC1080" t="s">
        <v>28</v>
      </c>
      <c r="BD1080">
        <f>IF(Table13[[#This Row],[gender]]="Male",1,0)</f>
        <v>0</v>
      </c>
      <c r="BE1080">
        <f>IF(Table13[[#This Row],[gender]]="Female",1,0)</f>
        <v>1</v>
      </c>
      <c r="BF1080" t="s">
        <v>23</v>
      </c>
      <c r="BG1080">
        <f>IF(Table13[[#This Row],[Highest level of Education]]="Did not attend school",1,0)</f>
        <v>0</v>
      </c>
      <c r="BH1080">
        <f>IF(Table13[[#This Row],[Highest level of Education]]="K12 completed",1,0)</f>
        <v>0</v>
      </c>
      <c r="BI1080">
        <f>IF(Table13[[#This Row],[Highest level of Education]]="High School Completed",1,0)</f>
        <v>0</v>
      </c>
      <c r="BJ1080">
        <f>IF(Table13[[#This Row],[Highest level of Education]]="Technical Diploma/Partially completed College",1,0)</f>
        <v>1</v>
      </c>
      <c r="BK1080">
        <f>IF(Table13[[#This Row],[Highest level of Education]]="University/College Degree",1,0)</f>
        <v>0</v>
      </c>
      <c r="BL1080">
        <f>IF(Table13[[#This Row],[Highest level of Education]]="Post-graduate education",1,0)</f>
        <v>0</v>
      </c>
      <c r="BM1080">
        <v>3</v>
      </c>
      <c r="BN1080">
        <v>3</v>
      </c>
      <c r="BO1080" t="s">
        <v>1</v>
      </c>
      <c r="BP1080">
        <f>IF(Table13[[#This Row],[Monthly_Income 1_5500 2_8000 3_11000 4_15000 5_20000 6_27000 7_35000 8_5000 9_51000 98_0]]=1,1,0)</f>
        <v>0</v>
      </c>
      <c r="BQ1080">
        <f>IF(Table13[[#This Row],[Monthly_Income 1_5500 2_8000 3_11000 4_15000 5_20000 6_27000 7_35000 8_5000 9_51000 98_0]]=2,1,0)</f>
        <v>0</v>
      </c>
      <c r="BR1080">
        <f>IF(Table13[[#This Row],[Monthly_Income 1_5500 2_8000 3_11000 4_15000 5_20000 6_27000 7_35000 8_5000 9_51000 98_0]]=3,1,0)</f>
        <v>0</v>
      </c>
      <c r="BS1080">
        <f>IF(Table13[[#This Row],[Monthly_Income 1_5500 2_8000 3_11000 4_15000 5_20000 6_27000 7_35000 8_5000 9_51000 98_0]]=4,1,0)</f>
        <v>0</v>
      </c>
      <c r="BT1080">
        <f>IF(Table13[[#This Row],[Monthly_Income 1_5500 2_8000 3_11000 4_15000 5_20000 6_27000 7_35000 8_5000 9_51000 98_0]]=5,1,0)</f>
        <v>0</v>
      </c>
      <c r="BU1080">
        <f>IF(Table13[[#This Row],[Monthly_Income 1_5500 2_8000 3_11000 4_15000 5_20000 6_27000 7_35000 8_5000 9_51000 98_0]]=6,1,0)</f>
        <v>0</v>
      </c>
      <c r="BV1080">
        <f>IF(Table13[[#This Row],[Monthly_Income 1_5500 2_8000 3_11000 4_15000 5_20000 6_27000 7_35000 8_5000 9_51000 98_0]]=7,1,0)</f>
        <v>0</v>
      </c>
      <c r="BW1080">
        <f>IF(Table13[[#This Row],[Monthly_Income 1_5500 2_8000 3_11000 4_15000 5_20000 6_27000 7_35000 8_5000 9_51000 98_0]]=8,1,0)</f>
        <v>0</v>
      </c>
      <c r="BX1080">
        <f>IF(Table13[[#This Row],[Monthly_Income 1_5500 2_8000 3_11000 4_15000 5_20000 6_27000 7_35000 8_5000 9_51000 98_0]]=9,1,0)</f>
        <v>0</v>
      </c>
      <c r="BY1080">
        <f>IF(Table13[[#This Row],[Monthly_Income 1_5500 2_8000 3_11000 4_15000 5_20000 6_27000 7_35000 8_5000 9_51000 98_0]]=98,1,0)</f>
        <v>0</v>
      </c>
      <c r="BZ1080">
        <v>4</v>
      </c>
      <c r="CA1080">
        <f>IF(Table13[[#This Row],[Monthly_Household_Income]]=1,1,0)</f>
        <v>0</v>
      </c>
      <c r="CB1080">
        <f>IF(Table13[[#This Row],[Monthly_Household_Income]]=2,1,0)</f>
        <v>0</v>
      </c>
      <c r="CC1080">
        <f>IF(Table13[[#This Row],[Monthly_Household_Income]]=3,1,0)</f>
        <v>0</v>
      </c>
      <c r="CD1080">
        <f>IF(Table13[[#This Row],[Monthly_Household_Income]]=4,1,0)</f>
        <v>1</v>
      </c>
      <c r="CE1080">
        <f>IF(Table13[[#This Row],[Monthly_Household_Income]]=5,1,0)</f>
        <v>0</v>
      </c>
      <c r="CF1080">
        <f>IF(Table13[[#This Row],[Monthly_Household_Income]]=6,1,0)</f>
        <v>0</v>
      </c>
      <c r="CG1080">
        <f>IF(Table13[[#This Row],[Monthly_Household_Income]]=7,1,0)</f>
        <v>0</v>
      </c>
      <c r="CH1080">
        <f>IF(Table13[[#This Row],[Monthly_Household_Income]]=8,1,0)</f>
        <v>0</v>
      </c>
      <c r="CI1080">
        <f>IF(Table13[[#This Row],[Monthly_Household_Income]]=9,1,0)</f>
        <v>0</v>
      </c>
      <c r="CJ1080">
        <f>IF(Table13[[#This Row],[Monthly_Household_Income]]=98,1,0)</f>
        <v>0</v>
      </c>
    </row>
    <row r="1081" spans="1:88">
      <c r="A1081">
        <v>4008</v>
      </c>
      <c r="B1081" s="1">
        <v>42945</v>
      </c>
      <c r="C1081" t="s">
        <v>33</v>
      </c>
      <c r="D1081">
        <v>9</v>
      </c>
      <c r="E1081">
        <v>7</v>
      </c>
      <c r="F1081">
        <v>9</v>
      </c>
      <c r="G1081">
        <v>7</v>
      </c>
      <c r="H1081">
        <v>7</v>
      </c>
      <c r="I1081">
        <v>6</v>
      </c>
      <c r="J1081" t="s">
        <v>15</v>
      </c>
      <c r="K1081">
        <v>7</v>
      </c>
      <c r="L1081">
        <v>7</v>
      </c>
      <c r="M1081">
        <v>9</v>
      </c>
      <c r="N1081">
        <v>7</v>
      </c>
      <c r="O1081">
        <v>6</v>
      </c>
      <c r="P1081">
        <v>9</v>
      </c>
      <c r="Q1081">
        <v>6</v>
      </c>
      <c r="R1081">
        <v>7</v>
      </c>
      <c r="S1081">
        <v>8</v>
      </c>
      <c r="T1081">
        <v>8</v>
      </c>
      <c r="U1081">
        <v>7</v>
      </c>
      <c r="V1081">
        <v>7</v>
      </c>
      <c r="W1081">
        <v>6</v>
      </c>
      <c r="X1081">
        <v>6</v>
      </c>
      <c r="Y1081">
        <v>7</v>
      </c>
      <c r="Z1081">
        <v>7</v>
      </c>
      <c r="AA1081">
        <v>8</v>
      </c>
      <c r="AB1081">
        <v>7</v>
      </c>
      <c r="AC1081">
        <v>1</v>
      </c>
      <c r="AD1081">
        <f>IF(Table13[[#This Row],[payment]]=1,1,0)</f>
        <v>1</v>
      </c>
      <c r="AE1081">
        <f>IF(Table13[[#This Row],[payment]]=2,1,0)</f>
        <v>0</v>
      </c>
      <c r="AF1081">
        <f>IF(Table13[[#This Row],[payment]]=3,1,0)</f>
        <v>0</v>
      </c>
      <c r="AG1081">
        <v>1</v>
      </c>
      <c r="AH1081">
        <f>IF(Table13[[#This Row],[method_payment]]=1,1,0)</f>
        <v>1</v>
      </c>
      <c r="AI1081">
        <f>IF(Table13[[#This Row],[method_payment]]=2,1,0)</f>
        <v>0</v>
      </c>
      <c r="AJ1081">
        <f>IF(Table13[[#This Row],[method_payment]]=3,1,0)</f>
        <v>0</v>
      </c>
      <c r="AK1081">
        <f>IF(Table13[[#This Row],[method_payment]]=5,1,0)</f>
        <v>0</v>
      </c>
      <c r="AL1081">
        <f>IF(Table13[[#This Row],[method_payment]]=6,1,0)</f>
        <v>0</v>
      </c>
      <c r="AM1081" t="s">
        <v>16</v>
      </c>
      <c r="AN1081" t="s">
        <v>15</v>
      </c>
      <c r="AO1081">
        <v>2</v>
      </c>
      <c r="AP1081" s="2">
        <v>171.95</v>
      </c>
      <c r="AQ1081" s="3">
        <f>IF(AND(Table13[[#This Row],[Average_amount_spent_per_visit_last_3_months]]&gt;=1,Table13[[#This Row],[Average_amount_spent_per_visit_last_3_months]]&lt;=999),1,0)</f>
        <v>1</v>
      </c>
      <c r="AR1081" s="3">
        <f>IF(AND(Table13[[#This Row],[Average_amount_spent_per_visit_last_3_months]]&gt;=1000,Table13[[#This Row],[Average_amount_spent_per_visit_last_3_months]]&lt;=6700),1,0)</f>
        <v>0</v>
      </c>
      <c r="AS1081">
        <v>1</v>
      </c>
      <c r="AT1081">
        <v>27</v>
      </c>
      <c r="AU1081">
        <f>IF(AND(Table13[[#This Row],[Age]]&gt;=18,Table13[[#This Row],[Age]]&lt;=25),1,0)</f>
        <v>0</v>
      </c>
      <c r="AV1081">
        <f>IF(AND(Table13[[#This Row],[Age]]&gt;=26,Table13[[#This Row],[Age]]&lt;=35),1,0)</f>
        <v>1</v>
      </c>
      <c r="AW1081">
        <f>IF(AND(Table13[[#This Row],[Age]]&gt;=36,Table13[[#This Row],[Age]]&lt;=45),1,0)</f>
        <v>0</v>
      </c>
      <c r="AX1081">
        <f>IF(AND(Table13[[#This Row],[Age]]&gt;=46,Table13[[#This Row],[Age]]&lt;=55),1,0)</f>
        <v>0</v>
      </c>
      <c r="AY1081">
        <f>IF(AND(Table13[[#This Row],[Age]]&gt;=56,Table13[[#This Row],[Age]]&lt;=67),1,0)</f>
        <v>0</v>
      </c>
      <c r="AZ1081" t="s">
        <v>25</v>
      </c>
      <c r="BA1081">
        <f>IF(Table13[[#This Row],[Marital Status]]="Married",1,0)</f>
        <v>1</v>
      </c>
      <c r="BB1081">
        <f>IF(Table13[[#This Row],[Marital Status]]="Single",1,0)</f>
        <v>0</v>
      </c>
      <c r="BC1081" t="s">
        <v>28</v>
      </c>
      <c r="BD1081">
        <f>IF(Table13[[#This Row],[gender]]="Male",1,0)</f>
        <v>0</v>
      </c>
      <c r="BE1081">
        <f>IF(Table13[[#This Row],[gender]]="Female",1,0)</f>
        <v>1</v>
      </c>
      <c r="BF1081" t="s">
        <v>19</v>
      </c>
      <c r="BG1081">
        <f>IF(Table13[[#This Row],[Highest level of Education]]="Did not attend school",1,0)</f>
        <v>0</v>
      </c>
      <c r="BH1081">
        <f>IF(Table13[[#This Row],[Highest level of Education]]="K12 completed",1,0)</f>
        <v>0</v>
      </c>
      <c r="BI1081">
        <f>IF(Table13[[#This Row],[Highest level of Education]]="High School Completed",1,0)</f>
        <v>0</v>
      </c>
      <c r="BJ1081">
        <f>IF(Table13[[#This Row],[Highest level of Education]]="Technical Diploma/Partially completed College",1,0)</f>
        <v>0</v>
      </c>
      <c r="BK1081">
        <f>IF(Table13[[#This Row],[Highest level of Education]]="University/College Degree",1,0)</f>
        <v>1</v>
      </c>
      <c r="BL1081">
        <f>IF(Table13[[#This Row],[Highest level of Education]]="Post-graduate education",1,0)</f>
        <v>0</v>
      </c>
      <c r="BM1081">
        <v>3</v>
      </c>
      <c r="BN1081">
        <v>1</v>
      </c>
      <c r="BO1081">
        <v>3</v>
      </c>
      <c r="BP1081">
        <f>IF(Table13[[#This Row],[Monthly_Income 1_5500 2_8000 3_11000 4_15000 5_20000 6_27000 7_35000 8_5000 9_51000 98_0]]=1,1,0)</f>
        <v>0</v>
      </c>
      <c r="BQ1081">
        <f>IF(Table13[[#This Row],[Monthly_Income 1_5500 2_8000 3_11000 4_15000 5_20000 6_27000 7_35000 8_5000 9_51000 98_0]]=2,1,0)</f>
        <v>0</v>
      </c>
      <c r="BR1081">
        <f>IF(Table13[[#This Row],[Monthly_Income 1_5500 2_8000 3_11000 4_15000 5_20000 6_27000 7_35000 8_5000 9_51000 98_0]]=3,1,0)</f>
        <v>1</v>
      </c>
      <c r="BS1081">
        <f>IF(Table13[[#This Row],[Monthly_Income 1_5500 2_8000 3_11000 4_15000 5_20000 6_27000 7_35000 8_5000 9_51000 98_0]]=4,1,0)</f>
        <v>0</v>
      </c>
      <c r="BT1081">
        <f>IF(Table13[[#This Row],[Monthly_Income 1_5500 2_8000 3_11000 4_15000 5_20000 6_27000 7_35000 8_5000 9_51000 98_0]]=5,1,0)</f>
        <v>0</v>
      </c>
      <c r="BU1081">
        <f>IF(Table13[[#This Row],[Monthly_Income 1_5500 2_8000 3_11000 4_15000 5_20000 6_27000 7_35000 8_5000 9_51000 98_0]]=6,1,0)</f>
        <v>0</v>
      </c>
      <c r="BV1081">
        <f>IF(Table13[[#This Row],[Monthly_Income 1_5500 2_8000 3_11000 4_15000 5_20000 6_27000 7_35000 8_5000 9_51000 98_0]]=7,1,0)</f>
        <v>0</v>
      </c>
      <c r="BW1081">
        <f>IF(Table13[[#This Row],[Monthly_Income 1_5500 2_8000 3_11000 4_15000 5_20000 6_27000 7_35000 8_5000 9_51000 98_0]]=8,1,0)</f>
        <v>0</v>
      </c>
      <c r="BX1081">
        <f>IF(Table13[[#This Row],[Monthly_Income 1_5500 2_8000 3_11000 4_15000 5_20000 6_27000 7_35000 8_5000 9_51000 98_0]]=9,1,0)</f>
        <v>0</v>
      </c>
      <c r="BY1081">
        <f>IF(Table13[[#This Row],[Monthly_Income 1_5500 2_8000 3_11000 4_15000 5_20000 6_27000 7_35000 8_5000 9_51000 98_0]]=98,1,0)</f>
        <v>0</v>
      </c>
      <c r="BZ1081">
        <v>5</v>
      </c>
      <c r="CA1081">
        <f>IF(Table13[[#This Row],[Monthly_Household_Income]]=1,1,0)</f>
        <v>0</v>
      </c>
      <c r="CB1081">
        <f>IF(Table13[[#This Row],[Monthly_Household_Income]]=2,1,0)</f>
        <v>0</v>
      </c>
      <c r="CC1081">
        <f>IF(Table13[[#This Row],[Monthly_Household_Income]]=3,1,0)</f>
        <v>0</v>
      </c>
      <c r="CD1081">
        <f>IF(Table13[[#This Row],[Monthly_Household_Income]]=4,1,0)</f>
        <v>0</v>
      </c>
      <c r="CE1081">
        <f>IF(Table13[[#This Row],[Monthly_Household_Income]]=5,1,0)</f>
        <v>1</v>
      </c>
      <c r="CF1081">
        <f>IF(Table13[[#This Row],[Monthly_Household_Income]]=6,1,0)</f>
        <v>0</v>
      </c>
      <c r="CG1081">
        <f>IF(Table13[[#This Row],[Monthly_Household_Income]]=7,1,0)</f>
        <v>0</v>
      </c>
      <c r="CH1081">
        <f>IF(Table13[[#This Row],[Monthly_Household_Income]]=8,1,0)</f>
        <v>0</v>
      </c>
      <c r="CI1081">
        <f>IF(Table13[[#This Row],[Monthly_Household_Income]]=9,1,0)</f>
        <v>0</v>
      </c>
      <c r="CJ1081">
        <f>IF(Table13[[#This Row],[Monthly_Household_Income]]=98,1,0)</f>
        <v>0</v>
      </c>
    </row>
    <row r="1082" spans="1:88">
      <c r="A1082">
        <v>4009</v>
      </c>
      <c r="B1082" s="1">
        <v>43251</v>
      </c>
      <c r="C1082" t="s">
        <v>31</v>
      </c>
      <c r="D1082">
        <v>7</v>
      </c>
      <c r="E1082">
        <v>6</v>
      </c>
      <c r="F1082">
        <v>8</v>
      </c>
      <c r="G1082">
        <v>8</v>
      </c>
      <c r="H1082">
        <v>8</v>
      </c>
      <c r="I1082">
        <v>6</v>
      </c>
      <c r="J1082" t="s">
        <v>15</v>
      </c>
      <c r="K1082">
        <v>7</v>
      </c>
      <c r="L1082">
        <v>7</v>
      </c>
      <c r="M1082">
        <v>7</v>
      </c>
      <c r="N1082">
        <v>8</v>
      </c>
      <c r="O1082">
        <v>8</v>
      </c>
      <c r="P1082">
        <v>8</v>
      </c>
      <c r="Q1082">
        <v>8</v>
      </c>
      <c r="R1082">
        <v>8</v>
      </c>
      <c r="S1082">
        <v>7</v>
      </c>
      <c r="T1082">
        <v>8</v>
      </c>
      <c r="U1082">
        <v>8</v>
      </c>
      <c r="V1082">
        <v>8</v>
      </c>
      <c r="W1082">
        <v>0</v>
      </c>
      <c r="X1082">
        <v>0</v>
      </c>
      <c r="Y1082">
        <v>7</v>
      </c>
      <c r="Z1082">
        <v>7</v>
      </c>
      <c r="AA1082">
        <v>8</v>
      </c>
      <c r="AB1082">
        <v>0</v>
      </c>
      <c r="AC1082">
        <v>1</v>
      </c>
      <c r="AD1082">
        <f>IF(Table13[[#This Row],[payment]]=1,1,0)</f>
        <v>1</v>
      </c>
      <c r="AE1082">
        <f>IF(Table13[[#This Row],[payment]]=2,1,0)</f>
        <v>0</v>
      </c>
      <c r="AF1082">
        <f>IF(Table13[[#This Row],[payment]]=3,1,0)</f>
        <v>0</v>
      </c>
      <c r="AG1082">
        <v>5</v>
      </c>
      <c r="AH1082">
        <f>IF(Table13[[#This Row],[method_payment]]=1,1,0)</f>
        <v>0</v>
      </c>
      <c r="AI1082">
        <f>IF(Table13[[#This Row],[method_payment]]=2,1,0)</f>
        <v>0</v>
      </c>
      <c r="AJ1082">
        <f>IF(Table13[[#This Row],[method_payment]]=3,1,0)</f>
        <v>0</v>
      </c>
      <c r="AK1082">
        <f>IF(Table13[[#This Row],[method_payment]]=5,1,0)</f>
        <v>1</v>
      </c>
      <c r="AL1082">
        <f>IF(Table13[[#This Row],[method_payment]]=6,1,0)</f>
        <v>0</v>
      </c>
      <c r="AM1082" t="s">
        <v>16</v>
      </c>
      <c r="AN1082" t="s">
        <v>16</v>
      </c>
      <c r="AO1082">
        <v>2</v>
      </c>
      <c r="AP1082" s="2">
        <v>220.49</v>
      </c>
      <c r="AQ1082" s="3">
        <f>IF(AND(Table13[[#This Row],[Average_amount_spent_per_visit_last_3_months]]&gt;=1,Table13[[#This Row],[Average_amount_spent_per_visit_last_3_months]]&lt;=999),1,0)</f>
        <v>1</v>
      </c>
      <c r="AR1082" s="3">
        <f>IF(AND(Table13[[#This Row],[Average_amount_spent_per_visit_last_3_months]]&gt;=1000,Table13[[#This Row],[Average_amount_spent_per_visit_last_3_months]]&lt;=6700),1,0)</f>
        <v>0</v>
      </c>
      <c r="AS1082">
        <v>1</v>
      </c>
      <c r="AT1082">
        <v>28</v>
      </c>
      <c r="AU1082">
        <f>IF(AND(Table13[[#This Row],[Age]]&gt;=18,Table13[[#This Row],[Age]]&lt;=25),1,0)</f>
        <v>0</v>
      </c>
      <c r="AV1082">
        <f>IF(AND(Table13[[#This Row],[Age]]&gt;=26,Table13[[#This Row],[Age]]&lt;=35),1,0)</f>
        <v>1</v>
      </c>
      <c r="AW1082">
        <f>IF(AND(Table13[[#This Row],[Age]]&gt;=36,Table13[[#This Row],[Age]]&lt;=45),1,0)</f>
        <v>0</v>
      </c>
      <c r="AX1082">
        <f>IF(AND(Table13[[#This Row],[Age]]&gt;=46,Table13[[#This Row],[Age]]&lt;=55),1,0)</f>
        <v>0</v>
      </c>
      <c r="AY1082">
        <f>IF(AND(Table13[[#This Row],[Age]]&gt;=56,Table13[[#This Row],[Age]]&lt;=67),1,0)</f>
        <v>0</v>
      </c>
      <c r="AZ1082" t="s">
        <v>25</v>
      </c>
      <c r="BA1082">
        <f>IF(Table13[[#This Row],[Marital Status]]="Married",1,0)</f>
        <v>1</v>
      </c>
      <c r="BB1082">
        <f>IF(Table13[[#This Row],[Marital Status]]="Single",1,0)</f>
        <v>0</v>
      </c>
      <c r="BC1082" t="s">
        <v>27</v>
      </c>
      <c r="BD1082">
        <f>IF(Table13[[#This Row],[gender]]="Male",1,0)</f>
        <v>1</v>
      </c>
      <c r="BE1082">
        <f>IF(Table13[[#This Row],[gender]]="Female",1,0)</f>
        <v>0</v>
      </c>
      <c r="BF1082" t="s">
        <v>19</v>
      </c>
      <c r="BG1082">
        <f>IF(Table13[[#This Row],[Highest level of Education]]="Did not attend school",1,0)</f>
        <v>0</v>
      </c>
      <c r="BH1082">
        <f>IF(Table13[[#This Row],[Highest level of Education]]="K12 completed",1,0)</f>
        <v>0</v>
      </c>
      <c r="BI1082">
        <f>IF(Table13[[#This Row],[Highest level of Education]]="High School Completed",1,0)</f>
        <v>0</v>
      </c>
      <c r="BJ1082">
        <f>IF(Table13[[#This Row],[Highest level of Education]]="Technical Diploma/Partially completed College",1,0)</f>
        <v>0</v>
      </c>
      <c r="BK1082">
        <f>IF(Table13[[#This Row],[Highest level of Education]]="University/College Degree",1,0)</f>
        <v>1</v>
      </c>
      <c r="BL1082">
        <f>IF(Table13[[#This Row],[Highest level of Education]]="Post-graduate education",1,0)</f>
        <v>0</v>
      </c>
      <c r="BM1082">
        <v>3</v>
      </c>
      <c r="BN1082">
        <v>1</v>
      </c>
      <c r="BO1082">
        <v>4</v>
      </c>
      <c r="BP1082">
        <f>IF(Table13[[#This Row],[Monthly_Income 1_5500 2_8000 3_11000 4_15000 5_20000 6_27000 7_35000 8_5000 9_51000 98_0]]=1,1,0)</f>
        <v>0</v>
      </c>
      <c r="BQ1082">
        <f>IF(Table13[[#This Row],[Monthly_Income 1_5500 2_8000 3_11000 4_15000 5_20000 6_27000 7_35000 8_5000 9_51000 98_0]]=2,1,0)</f>
        <v>0</v>
      </c>
      <c r="BR1082">
        <f>IF(Table13[[#This Row],[Monthly_Income 1_5500 2_8000 3_11000 4_15000 5_20000 6_27000 7_35000 8_5000 9_51000 98_0]]=3,1,0)</f>
        <v>0</v>
      </c>
      <c r="BS1082">
        <f>IF(Table13[[#This Row],[Monthly_Income 1_5500 2_8000 3_11000 4_15000 5_20000 6_27000 7_35000 8_5000 9_51000 98_0]]=4,1,0)</f>
        <v>1</v>
      </c>
      <c r="BT1082">
        <f>IF(Table13[[#This Row],[Monthly_Income 1_5500 2_8000 3_11000 4_15000 5_20000 6_27000 7_35000 8_5000 9_51000 98_0]]=5,1,0)</f>
        <v>0</v>
      </c>
      <c r="BU1082">
        <f>IF(Table13[[#This Row],[Monthly_Income 1_5500 2_8000 3_11000 4_15000 5_20000 6_27000 7_35000 8_5000 9_51000 98_0]]=6,1,0)</f>
        <v>0</v>
      </c>
      <c r="BV1082">
        <f>IF(Table13[[#This Row],[Monthly_Income 1_5500 2_8000 3_11000 4_15000 5_20000 6_27000 7_35000 8_5000 9_51000 98_0]]=7,1,0)</f>
        <v>0</v>
      </c>
      <c r="BW1082">
        <f>IF(Table13[[#This Row],[Monthly_Income 1_5500 2_8000 3_11000 4_15000 5_20000 6_27000 7_35000 8_5000 9_51000 98_0]]=8,1,0)</f>
        <v>0</v>
      </c>
      <c r="BX1082">
        <f>IF(Table13[[#This Row],[Monthly_Income 1_5500 2_8000 3_11000 4_15000 5_20000 6_27000 7_35000 8_5000 9_51000 98_0]]=9,1,0)</f>
        <v>0</v>
      </c>
      <c r="BY1082">
        <f>IF(Table13[[#This Row],[Monthly_Income 1_5500 2_8000 3_11000 4_15000 5_20000 6_27000 7_35000 8_5000 9_51000 98_0]]=98,1,0)</f>
        <v>0</v>
      </c>
      <c r="BZ1082">
        <v>6</v>
      </c>
      <c r="CA1082">
        <f>IF(Table13[[#This Row],[Monthly_Household_Income]]=1,1,0)</f>
        <v>0</v>
      </c>
      <c r="CB1082">
        <f>IF(Table13[[#This Row],[Monthly_Household_Income]]=2,1,0)</f>
        <v>0</v>
      </c>
      <c r="CC1082">
        <f>IF(Table13[[#This Row],[Monthly_Household_Income]]=3,1,0)</f>
        <v>0</v>
      </c>
      <c r="CD1082">
        <f>IF(Table13[[#This Row],[Monthly_Household_Income]]=4,1,0)</f>
        <v>0</v>
      </c>
      <c r="CE1082">
        <f>IF(Table13[[#This Row],[Monthly_Household_Income]]=5,1,0)</f>
        <v>0</v>
      </c>
      <c r="CF1082">
        <f>IF(Table13[[#This Row],[Monthly_Household_Income]]=6,1,0)</f>
        <v>1</v>
      </c>
      <c r="CG1082">
        <f>IF(Table13[[#This Row],[Monthly_Household_Income]]=7,1,0)</f>
        <v>0</v>
      </c>
      <c r="CH1082">
        <f>IF(Table13[[#This Row],[Monthly_Household_Income]]=8,1,0)</f>
        <v>0</v>
      </c>
      <c r="CI1082">
        <f>IF(Table13[[#This Row],[Monthly_Household_Income]]=9,1,0)</f>
        <v>0</v>
      </c>
      <c r="CJ1082">
        <f>IF(Table13[[#This Row],[Monthly_Household_Income]]=98,1,0)</f>
        <v>0</v>
      </c>
    </row>
    <row r="1083" spans="1:88">
      <c r="A1083">
        <v>4013</v>
      </c>
      <c r="B1083" s="1">
        <v>43253</v>
      </c>
      <c r="C1083" t="s">
        <v>2</v>
      </c>
      <c r="D1083">
        <v>9</v>
      </c>
      <c r="E1083">
        <v>8</v>
      </c>
      <c r="F1083">
        <v>9</v>
      </c>
      <c r="G1083">
        <v>9</v>
      </c>
      <c r="H1083">
        <v>9</v>
      </c>
      <c r="I1083">
        <v>9</v>
      </c>
      <c r="J1083" t="s">
        <v>16</v>
      </c>
      <c r="K1083">
        <v>8</v>
      </c>
      <c r="L1083">
        <v>7</v>
      </c>
      <c r="M1083">
        <v>9</v>
      </c>
      <c r="N1083">
        <v>8</v>
      </c>
      <c r="O1083">
        <v>8</v>
      </c>
      <c r="P1083">
        <v>9</v>
      </c>
      <c r="Q1083">
        <v>7</v>
      </c>
      <c r="R1083">
        <v>9</v>
      </c>
      <c r="S1083">
        <v>10</v>
      </c>
      <c r="T1083">
        <v>8</v>
      </c>
      <c r="U1083">
        <v>9</v>
      </c>
      <c r="V1083">
        <v>10</v>
      </c>
      <c r="W1083">
        <v>9</v>
      </c>
      <c r="X1083">
        <v>10</v>
      </c>
      <c r="Y1083">
        <v>7</v>
      </c>
      <c r="Z1083">
        <v>9</v>
      </c>
      <c r="AA1083">
        <v>8</v>
      </c>
      <c r="AB1083">
        <v>8</v>
      </c>
      <c r="AC1083">
        <v>1</v>
      </c>
      <c r="AD1083">
        <f>IF(Table13[[#This Row],[payment]]=1,1,0)</f>
        <v>1</v>
      </c>
      <c r="AE1083">
        <f>IF(Table13[[#This Row],[payment]]=2,1,0)</f>
        <v>0</v>
      </c>
      <c r="AF1083">
        <f>IF(Table13[[#This Row],[payment]]=3,1,0)</f>
        <v>0</v>
      </c>
      <c r="AG1083">
        <v>1</v>
      </c>
      <c r="AH1083">
        <f>IF(Table13[[#This Row],[method_payment]]=1,1,0)</f>
        <v>1</v>
      </c>
      <c r="AI1083">
        <f>IF(Table13[[#This Row],[method_payment]]=2,1,0)</f>
        <v>0</v>
      </c>
      <c r="AJ1083">
        <f>IF(Table13[[#This Row],[method_payment]]=3,1,0)</f>
        <v>0</v>
      </c>
      <c r="AK1083">
        <f>IF(Table13[[#This Row],[method_payment]]=5,1,0)</f>
        <v>0</v>
      </c>
      <c r="AL1083">
        <f>IF(Table13[[#This Row],[method_payment]]=6,1,0)</f>
        <v>0</v>
      </c>
      <c r="AM1083" t="s">
        <v>16</v>
      </c>
      <c r="AN1083" t="s">
        <v>15</v>
      </c>
      <c r="AO1083">
        <v>1</v>
      </c>
      <c r="AP1083" s="2">
        <v>134.43</v>
      </c>
      <c r="AQ1083" s="3">
        <f>IF(AND(Table13[[#This Row],[Average_amount_spent_per_visit_last_3_months]]&gt;=1,Table13[[#This Row],[Average_amount_spent_per_visit_last_3_months]]&lt;=999),1,0)</f>
        <v>1</v>
      </c>
      <c r="AR1083" s="3">
        <f>IF(AND(Table13[[#This Row],[Average_amount_spent_per_visit_last_3_months]]&gt;=1000,Table13[[#This Row],[Average_amount_spent_per_visit_last_3_months]]&lt;=6700),1,0)</f>
        <v>0</v>
      </c>
      <c r="AS1083">
        <v>1</v>
      </c>
      <c r="AT1083">
        <v>39</v>
      </c>
      <c r="AU1083">
        <f>IF(AND(Table13[[#This Row],[Age]]&gt;=18,Table13[[#This Row],[Age]]&lt;=25),1,0)</f>
        <v>0</v>
      </c>
      <c r="AV1083">
        <f>IF(AND(Table13[[#This Row],[Age]]&gt;=26,Table13[[#This Row],[Age]]&lt;=35),1,0)</f>
        <v>0</v>
      </c>
      <c r="AW1083">
        <f>IF(AND(Table13[[#This Row],[Age]]&gt;=36,Table13[[#This Row],[Age]]&lt;=45),1,0)</f>
        <v>1</v>
      </c>
      <c r="AX1083">
        <f>IF(AND(Table13[[#This Row],[Age]]&gt;=46,Table13[[#This Row],[Age]]&lt;=55),1,0)</f>
        <v>0</v>
      </c>
      <c r="AY1083">
        <f>IF(AND(Table13[[#This Row],[Age]]&gt;=56,Table13[[#This Row],[Age]]&lt;=67),1,0)</f>
        <v>0</v>
      </c>
      <c r="AZ1083" t="s">
        <v>25</v>
      </c>
      <c r="BA1083">
        <f>IF(Table13[[#This Row],[Marital Status]]="Married",1,0)</f>
        <v>1</v>
      </c>
      <c r="BB1083">
        <f>IF(Table13[[#This Row],[Marital Status]]="Single",1,0)</f>
        <v>0</v>
      </c>
      <c r="BC1083" t="s">
        <v>27</v>
      </c>
      <c r="BD1083">
        <f>IF(Table13[[#This Row],[gender]]="Male",1,0)</f>
        <v>1</v>
      </c>
      <c r="BE1083">
        <f>IF(Table13[[#This Row],[gender]]="Female",1,0)</f>
        <v>0</v>
      </c>
      <c r="BF1083" t="s">
        <v>19</v>
      </c>
      <c r="BG1083">
        <f>IF(Table13[[#This Row],[Highest level of Education]]="Did not attend school",1,0)</f>
        <v>0</v>
      </c>
      <c r="BH1083">
        <f>IF(Table13[[#This Row],[Highest level of Education]]="K12 completed",1,0)</f>
        <v>0</v>
      </c>
      <c r="BI1083">
        <f>IF(Table13[[#This Row],[Highest level of Education]]="High School Completed",1,0)</f>
        <v>0</v>
      </c>
      <c r="BJ1083">
        <f>IF(Table13[[#This Row],[Highest level of Education]]="Technical Diploma/Partially completed College",1,0)</f>
        <v>0</v>
      </c>
      <c r="BK1083">
        <f>IF(Table13[[#This Row],[Highest level of Education]]="University/College Degree",1,0)</f>
        <v>1</v>
      </c>
      <c r="BL1083">
        <f>IF(Table13[[#This Row],[Highest level of Education]]="Post-graduate education",1,0)</f>
        <v>0</v>
      </c>
      <c r="BM1083">
        <v>2</v>
      </c>
      <c r="BN1083">
        <v>1</v>
      </c>
      <c r="BO1083">
        <v>7</v>
      </c>
      <c r="BP1083">
        <f>IF(Table13[[#This Row],[Monthly_Income 1_5500 2_8000 3_11000 4_15000 5_20000 6_27000 7_35000 8_5000 9_51000 98_0]]=1,1,0)</f>
        <v>0</v>
      </c>
      <c r="BQ1083">
        <f>IF(Table13[[#This Row],[Monthly_Income 1_5500 2_8000 3_11000 4_15000 5_20000 6_27000 7_35000 8_5000 9_51000 98_0]]=2,1,0)</f>
        <v>0</v>
      </c>
      <c r="BR1083">
        <f>IF(Table13[[#This Row],[Monthly_Income 1_5500 2_8000 3_11000 4_15000 5_20000 6_27000 7_35000 8_5000 9_51000 98_0]]=3,1,0)</f>
        <v>0</v>
      </c>
      <c r="BS1083">
        <f>IF(Table13[[#This Row],[Monthly_Income 1_5500 2_8000 3_11000 4_15000 5_20000 6_27000 7_35000 8_5000 9_51000 98_0]]=4,1,0)</f>
        <v>0</v>
      </c>
      <c r="BT1083">
        <f>IF(Table13[[#This Row],[Monthly_Income 1_5500 2_8000 3_11000 4_15000 5_20000 6_27000 7_35000 8_5000 9_51000 98_0]]=5,1,0)</f>
        <v>0</v>
      </c>
      <c r="BU1083">
        <f>IF(Table13[[#This Row],[Monthly_Income 1_5500 2_8000 3_11000 4_15000 5_20000 6_27000 7_35000 8_5000 9_51000 98_0]]=6,1,0)</f>
        <v>0</v>
      </c>
      <c r="BV1083">
        <f>IF(Table13[[#This Row],[Monthly_Income 1_5500 2_8000 3_11000 4_15000 5_20000 6_27000 7_35000 8_5000 9_51000 98_0]]=7,1,0)</f>
        <v>1</v>
      </c>
      <c r="BW1083">
        <f>IF(Table13[[#This Row],[Monthly_Income 1_5500 2_8000 3_11000 4_15000 5_20000 6_27000 7_35000 8_5000 9_51000 98_0]]=8,1,0)</f>
        <v>0</v>
      </c>
      <c r="BX1083">
        <f>IF(Table13[[#This Row],[Monthly_Income 1_5500 2_8000 3_11000 4_15000 5_20000 6_27000 7_35000 8_5000 9_51000 98_0]]=9,1,0)</f>
        <v>0</v>
      </c>
      <c r="BY1083">
        <f>IF(Table13[[#This Row],[Monthly_Income 1_5500 2_8000 3_11000 4_15000 5_20000 6_27000 7_35000 8_5000 9_51000 98_0]]=98,1,0)</f>
        <v>0</v>
      </c>
      <c r="BZ1083">
        <v>7</v>
      </c>
      <c r="CA1083">
        <f>IF(Table13[[#This Row],[Monthly_Household_Income]]=1,1,0)</f>
        <v>0</v>
      </c>
      <c r="CB1083">
        <f>IF(Table13[[#This Row],[Monthly_Household_Income]]=2,1,0)</f>
        <v>0</v>
      </c>
      <c r="CC1083">
        <f>IF(Table13[[#This Row],[Monthly_Household_Income]]=3,1,0)</f>
        <v>0</v>
      </c>
      <c r="CD1083">
        <f>IF(Table13[[#This Row],[Monthly_Household_Income]]=4,1,0)</f>
        <v>0</v>
      </c>
      <c r="CE1083">
        <f>IF(Table13[[#This Row],[Monthly_Household_Income]]=5,1,0)</f>
        <v>0</v>
      </c>
      <c r="CF1083">
        <f>IF(Table13[[#This Row],[Monthly_Household_Income]]=6,1,0)</f>
        <v>0</v>
      </c>
      <c r="CG1083">
        <f>IF(Table13[[#This Row],[Monthly_Household_Income]]=7,1,0)</f>
        <v>1</v>
      </c>
      <c r="CH1083">
        <f>IF(Table13[[#This Row],[Monthly_Household_Income]]=8,1,0)</f>
        <v>0</v>
      </c>
      <c r="CI1083">
        <f>IF(Table13[[#This Row],[Monthly_Household_Income]]=9,1,0)</f>
        <v>0</v>
      </c>
      <c r="CJ1083">
        <f>IF(Table13[[#This Row],[Monthly_Household_Income]]=98,1,0)</f>
        <v>0</v>
      </c>
    </row>
    <row r="1084" spans="1:88">
      <c r="A1084">
        <v>4019</v>
      </c>
      <c r="B1084" s="1">
        <v>43191</v>
      </c>
      <c r="C1084" t="s">
        <v>34</v>
      </c>
      <c r="D1084">
        <v>9</v>
      </c>
      <c r="E1084">
        <v>9</v>
      </c>
      <c r="F1084">
        <v>7</v>
      </c>
      <c r="G1084">
        <v>7</v>
      </c>
      <c r="H1084">
        <v>7</v>
      </c>
      <c r="I1084">
        <v>8</v>
      </c>
      <c r="J1084" t="s">
        <v>15</v>
      </c>
      <c r="K1084">
        <v>8</v>
      </c>
      <c r="L1084">
        <v>7</v>
      </c>
      <c r="M1084">
        <v>9</v>
      </c>
      <c r="N1084">
        <v>9</v>
      </c>
      <c r="O1084">
        <v>8</v>
      </c>
      <c r="P1084">
        <v>9</v>
      </c>
      <c r="Q1084">
        <v>7</v>
      </c>
      <c r="R1084">
        <v>8</v>
      </c>
      <c r="S1084">
        <v>7</v>
      </c>
      <c r="T1084">
        <v>7</v>
      </c>
      <c r="U1084">
        <v>9</v>
      </c>
      <c r="V1084">
        <v>9</v>
      </c>
      <c r="W1084">
        <v>8</v>
      </c>
      <c r="X1084">
        <v>8</v>
      </c>
      <c r="Y1084">
        <v>7</v>
      </c>
      <c r="Z1084">
        <v>9</v>
      </c>
      <c r="AA1084">
        <v>8</v>
      </c>
      <c r="AB1084">
        <v>8</v>
      </c>
      <c r="AC1084">
        <v>2</v>
      </c>
      <c r="AD1084">
        <f>IF(Table13[[#This Row],[payment]]=1,1,0)</f>
        <v>0</v>
      </c>
      <c r="AE1084">
        <f>IF(Table13[[#This Row],[payment]]=2,1,0)</f>
        <v>1</v>
      </c>
      <c r="AF1084">
        <f>IF(Table13[[#This Row],[payment]]=3,1,0)</f>
        <v>0</v>
      </c>
      <c r="AG1084">
        <v>6</v>
      </c>
      <c r="AH1084">
        <f>IF(Table13[[#This Row],[method_payment]]=1,1,0)</f>
        <v>0</v>
      </c>
      <c r="AI1084">
        <f>IF(Table13[[#This Row],[method_payment]]=2,1,0)</f>
        <v>0</v>
      </c>
      <c r="AJ1084">
        <f>IF(Table13[[#This Row],[method_payment]]=3,1,0)</f>
        <v>0</v>
      </c>
      <c r="AK1084">
        <f>IF(Table13[[#This Row],[method_payment]]=5,1,0)</f>
        <v>0</v>
      </c>
      <c r="AL1084">
        <f>IF(Table13[[#This Row],[method_payment]]=6,1,0)</f>
        <v>1</v>
      </c>
      <c r="AM1084" t="s">
        <v>16</v>
      </c>
      <c r="AN1084" t="s">
        <v>15</v>
      </c>
      <c r="AO1084">
        <v>1</v>
      </c>
      <c r="AP1084" s="2">
        <v>533.04999999999995</v>
      </c>
      <c r="AQ1084" s="3">
        <f>IF(AND(Table13[[#This Row],[Average_amount_spent_per_visit_last_3_months]]&gt;=1,Table13[[#This Row],[Average_amount_spent_per_visit_last_3_months]]&lt;=999),1,0)</f>
        <v>1</v>
      </c>
      <c r="AR1084" s="3">
        <f>IF(AND(Table13[[#This Row],[Average_amount_spent_per_visit_last_3_months]]&gt;=1000,Table13[[#This Row],[Average_amount_spent_per_visit_last_3_months]]&lt;=6700),1,0)</f>
        <v>0</v>
      </c>
      <c r="AS1084">
        <v>3</v>
      </c>
      <c r="AT1084">
        <v>38</v>
      </c>
      <c r="AU1084">
        <f>IF(AND(Table13[[#This Row],[Age]]&gt;=18,Table13[[#This Row],[Age]]&lt;=25),1,0)</f>
        <v>0</v>
      </c>
      <c r="AV1084">
        <f>IF(AND(Table13[[#This Row],[Age]]&gt;=26,Table13[[#This Row],[Age]]&lt;=35),1,0)</f>
        <v>0</v>
      </c>
      <c r="AW1084">
        <f>IF(AND(Table13[[#This Row],[Age]]&gt;=36,Table13[[#This Row],[Age]]&lt;=45),1,0)</f>
        <v>1</v>
      </c>
      <c r="AX1084">
        <f>IF(AND(Table13[[#This Row],[Age]]&gt;=46,Table13[[#This Row],[Age]]&lt;=55),1,0)</f>
        <v>0</v>
      </c>
      <c r="AY1084">
        <f>IF(AND(Table13[[#This Row],[Age]]&gt;=56,Table13[[#This Row],[Age]]&lt;=67),1,0)</f>
        <v>0</v>
      </c>
      <c r="AZ1084" t="s">
        <v>25</v>
      </c>
      <c r="BA1084">
        <f>IF(Table13[[#This Row],[Marital Status]]="Married",1,0)</f>
        <v>1</v>
      </c>
      <c r="BB1084">
        <f>IF(Table13[[#This Row],[Marital Status]]="Single",1,0)</f>
        <v>0</v>
      </c>
      <c r="BC1084" t="s">
        <v>27</v>
      </c>
      <c r="BD1084">
        <f>IF(Table13[[#This Row],[gender]]="Male",1,0)</f>
        <v>1</v>
      </c>
      <c r="BE1084">
        <f>IF(Table13[[#This Row],[gender]]="Female",1,0)</f>
        <v>0</v>
      </c>
      <c r="BF1084" t="s">
        <v>23</v>
      </c>
      <c r="BG1084">
        <f>IF(Table13[[#This Row],[Highest level of Education]]="Did not attend school",1,0)</f>
        <v>0</v>
      </c>
      <c r="BH1084">
        <f>IF(Table13[[#This Row],[Highest level of Education]]="K12 completed",1,0)</f>
        <v>0</v>
      </c>
      <c r="BI1084">
        <f>IF(Table13[[#This Row],[Highest level of Education]]="High School Completed",1,0)</f>
        <v>0</v>
      </c>
      <c r="BJ1084">
        <f>IF(Table13[[#This Row],[Highest level of Education]]="Technical Diploma/Partially completed College",1,0)</f>
        <v>1</v>
      </c>
      <c r="BK1084">
        <f>IF(Table13[[#This Row],[Highest level of Education]]="University/College Degree",1,0)</f>
        <v>0</v>
      </c>
      <c r="BL1084">
        <f>IF(Table13[[#This Row],[Highest level of Education]]="Post-graduate education",1,0)</f>
        <v>0</v>
      </c>
      <c r="BM1084">
        <v>3</v>
      </c>
      <c r="BN1084">
        <v>1</v>
      </c>
      <c r="BO1084">
        <v>4</v>
      </c>
      <c r="BP1084">
        <f>IF(Table13[[#This Row],[Monthly_Income 1_5500 2_8000 3_11000 4_15000 5_20000 6_27000 7_35000 8_5000 9_51000 98_0]]=1,1,0)</f>
        <v>0</v>
      </c>
      <c r="BQ1084">
        <f>IF(Table13[[#This Row],[Monthly_Income 1_5500 2_8000 3_11000 4_15000 5_20000 6_27000 7_35000 8_5000 9_51000 98_0]]=2,1,0)</f>
        <v>0</v>
      </c>
      <c r="BR1084">
        <f>IF(Table13[[#This Row],[Monthly_Income 1_5500 2_8000 3_11000 4_15000 5_20000 6_27000 7_35000 8_5000 9_51000 98_0]]=3,1,0)</f>
        <v>0</v>
      </c>
      <c r="BS1084">
        <f>IF(Table13[[#This Row],[Monthly_Income 1_5500 2_8000 3_11000 4_15000 5_20000 6_27000 7_35000 8_5000 9_51000 98_0]]=4,1,0)</f>
        <v>1</v>
      </c>
      <c r="BT1084">
        <f>IF(Table13[[#This Row],[Monthly_Income 1_5500 2_8000 3_11000 4_15000 5_20000 6_27000 7_35000 8_5000 9_51000 98_0]]=5,1,0)</f>
        <v>0</v>
      </c>
      <c r="BU1084">
        <f>IF(Table13[[#This Row],[Monthly_Income 1_5500 2_8000 3_11000 4_15000 5_20000 6_27000 7_35000 8_5000 9_51000 98_0]]=6,1,0)</f>
        <v>0</v>
      </c>
      <c r="BV1084">
        <f>IF(Table13[[#This Row],[Monthly_Income 1_5500 2_8000 3_11000 4_15000 5_20000 6_27000 7_35000 8_5000 9_51000 98_0]]=7,1,0)</f>
        <v>0</v>
      </c>
      <c r="BW1084">
        <f>IF(Table13[[#This Row],[Monthly_Income 1_5500 2_8000 3_11000 4_15000 5_20000 6_27000 7_35000 8_5000 9_51000 98_0]]=8,1,0)</f>
        <v>0</v>
      </c>
      <c r="BX1084">
        <f>IF(Table13[[#This Row],[Monthly_Income 1_5500 2_8000 3_11000 4_15000 5_20000 6_27000 7_35000 8_5000 9_51000 98_0]]=9,1,0)</f>
        <v>0</v>
      </c>
      <c r="BY1084">
        <f>IF(Table13[[#This Row],[Monthly_Income 1_5500 2_8000 3_11000 4_15000 5_20000 6_27000 7_35000 8_5000 9_51000 98_0]]=98,1,0)</f>
        <v>0</v>
      </c>
      <c r="BZ1084">
        <v>4</v>
      </c>
      <c r="CA1084">
        <f>IF(Table13[[#This Row],[Monthly_Household_Income]]=1,1,0)</f>
        <v>0</v>
      </c>
      <c r="CB1084">
        <f>IF(Table13[[#This Row],[Monthly_Household_Income]]=2,1,0)</f>
        <v>0</v>
      </c>
      <c r="CC1084">
        <f>IF(Table13[[#This Row],[Monthly_Household_Income]]=3,1,0)</f>
        <v>0</v>
      </c>
      <c r="CD1084">
        <f>IF(Table13[[#This Row],[Monthly_Household_Income]]=4,1,0)</f>
        <v>1</v>
      </c>
      <c r="CE1084">
        <f>IF(Table13[[#This Row],[Monthly_Household_Income]]=5,1,0)</f>
        <v>0</v>
      </c>
      <c r="CF1084">
        <f>IF(Table13[[#This Row],[Monthly_Household_Income]]=6,1,0)</f>
        <v>0</v>
      </c>
      <c r="CG1084">
        <f>IF(Table13[[#This Row],[Monthly_Household_Income]]=7,1,0)</f>
        <v>0</v>
      </c>
      <c r="CH1084">
        <f>IF(Table13[[#This Row],[Monthly_Household_Income]]=8,1,0)</f>
        <v>0</v>
      </c>
      <c r="CI1084">
        <f>IF(Table13[[#This Row],[Monthly_Household_Income]]=9,1,0)</f>
        <v>0</v>
      </c>
      <c r="CJ1084">
        <f>IF(Table13[[#This Row],[Monthly_Household_Income]]=98,1,0)</f>
        <v>0</v>
      </c>
    </row>
    <row r="1085" spans="1:88">
      <c r="A1085">
        <v>4020</v>
      </c>
      <c r="B1085" s="1">
        <v>43008</v>
      </c>
      <c r="C1085" t="s">
        <v>29</v>
      </c>
      <c r="D1085">
        <v>8</v>
      </c>
      <c r="E1085">
        <v>8</v>
      </c>
      <c r="F1085">
        <v>6</v>
      </c>
      <c r="G1085">
        <v>7</v>
      </c>
      <c r="H1085">
        <v>6</v>
      </c>
      <c r="I1085">
        <v>7</v>
      </c>
      <c r="J1085" t="s">
        <v>15</v>
      </c>
      <c r="K1085">
        <v>7</v>
      </c>
      <c r="L1085">
        <v>7</v>
      </c>
      <c r="M1085">
        <v>6</v>
      </c>
      <c r="N1085">
        <v>8</v>
      </c>
      <c r="O1085">
        <v>8</v>
      </c>
      <c r="P1085">
        <v>7</v>
      </c>
      <c r="Q1085">
        <v>7</v>
      </c>
      <c r="R1085">
        <v>8</v>
      </c>
      <c r="S1085">
        <v>7</v>
      </c>
      <c r="T1085">
        <v>7</v>
      </c>
      <c r="U1085">
        <v>8</v>
      </c>
      <c r="V1085">
        <v>8</v>
      </c>
      <c r="W1085">
        <v>6</v>
      </c>
      <c r="X1085">
        <v>7</v>
      </c>
      <c r="Y1085">
        <v>6</v>
      </c>
      <c r="Z1085">
        <v>8</v>
      </c>
      <c r="AA1085">
        <v>8</v>
      </c>
      <c r="AB1085">
        <v>7</v>
      </c>
      <c r="AC1085">
        <v>2</v>
      </c>
      <c r="AD1085">
        <f>IF(Table13[[#This Row],[payment]]=1,1,0)</f>
        <v>0</v>
      </c>
      <c r="AE1085">
        <f>IF(Table13[[#This Row],[payment]]=2,1,0)</f>
        <v>1</v>
      </c>
      <c r="AF1085">
        <f>IF(Table13[[#This Row],[payment]]=3,1,0)</f>
        <v>0</v>
      </c>
      <c r="AG1085">
        <v>1</v>
      </c>
      <c r="AH1085">
        <f>IF(Table13[[#This Row],[method_payment]]=1,1,0)</f>
        <v>1</v>
      </c>
      <c r="AI1085">
        <f>IF(Table13[[#This Row],[method_payment]]=2,1,0)</f>
        <v>0</v>
      </c>
      <c r="AJ1085">
        <f>IF(Table13[[#This Row],[method_payment]]=3,1,0)</f>
        <v>0</v>
      </c>
      <c r="AK1085">
        <f>IF(Table13[[#This Row],[method_payment]]=5,1,0)</f>
        <v>0</v>
      </c>
      <c r="AL1085">
        <f>IF(Table13[[#This Row],[method_payment]]=6,1,0)</f>
        <v>0</v>
      </c>
      <c r="AM1085" t="s">
        <v>16</v>
      </c>
      <c r="AN1085" t="s">
        <v>15</v>
      </c>
      <c r="AO1085">
        <v>1</v>
      </c>
      <c r="AP1085" s="2">
        <v>386.74</v>
      </c>
      <c r="AQ1085" s="3">
        <f>IF(AND(Table13[[#This Row],[Average_amount_spent_per_visit_last_3_months]]&gt;=1,Table13[[#This Row],[Average_amount_spent_per_visit_last_3_months]]&lt;=999),1,0)</f>
        <v>1</v>
      </c>
      <c r="AR1085" s="3">
        <f>IF(AND(Table13[[#This Row],[Average_amount_spent_per_visit_last_3_months]]&gt;=1000,Table13[[#This Row],[Average_amount_spent_per_visit_last_3_months]]&lt;=6700),1,0)</f>
        <v>0</v>
      </c>
      <c r="AS1085">
        <v>3</v>
      </c>
      <c r="AT1085">
        <v>37</v>
      </c>
      <c r="AU1085">
        <f>IF(AND(Table13[[#This Row],[Age]]&gt;=18,Table13[[#This Row],[Age]]&lt;=25),1,0)</f>
        <v>0</v>
      </c>
      <c r="AV1085">
        <f>IF(AND(Table13[[#This Row],[Age]]&gt;=26,Table13[[#This Row],[Age]]&lt;=35),1,0)</f>
        <v>0</v>
      </c>
      <c r="AW1085">
        <f>IF(AND(Table13[[#This Row],[Age]]&gt;=36,Table13[[#This Row],[Age]]&lt;=45),1,0)</f>
        <v>1</v>
      </c>
      <c r="AX1085">
        <f>IF(AND(Table13[[#This Row],[Age]]&gt;=46,Table13[[#This Row],[Age]]&lt;=55),1,0)</f>
        <v>0</v>
      </c>
      <c r="AY1085">
        <f>IF(AND(Table13[[#This Row],[Age]]&gt;=56,Table13[[#This Row],[Age]]&lt;=67),1,0)</f>
        <v>0</v>
      </c>
      <c r="AZ1085" t="s">
        <v>25</v>
      </c>
      <c r="BA1085">
        <f>IF(Table13[[#This Row],[Marital Status]]="Married",1,0)</f>
        <v>1</v>
      </c>
      <c r="BB1085">
        <f>IF(Table13[[#This Row],[Marital Status]]="Single",1,0)</f>
        <v>0</v>
      </c>
      <c r="BC1085" t="s">
        <v>28</v>
      </c>
      <c r="BD1085">
        <f>IF(Table13[[#This Row],[gender]]="Male",1,0)</f>
        <v>0</v>
      </c>
      <c r="BE1085">
        <f>IF(Table13[[#This Row],[gender]]="Female",1,0)</f>
        <v>1</v>
      </c>
      <c r="BF1085" t="s">
        <v>19</v>
      </c>
      <c r="BG1085">
        <f>IF(Table13[[#This Row],[Highest level of Education]]="Did not attend school",1,0)</f>
        <v>0</v>
      </c>
      <c r="BH1085">
        <f>IF(Table13[[#This Row],[Highest level of Education]]="K12 completed",1,0)</f>
        <v>0</v>
      </c>
      <c r="BI1085">
        <f>IF(Table13[[#This Row],[Highest level of Education]]="High School Completed",1,0)</f>
        <v>0</v>
      </c>
      <c r="BJ1085">
        <f>IF(Table13[[#This Row],[Highest level of Education]]="Technical Diploma/Partially completed College",1,0)</f>
        <v>0</v>
      </c>
      <c r="BK1085">
        <f>IF(Table13[[#This Row],[Highest level of Education]]="University/College Degree",1,0)</f>
        <v>1</v>
      </c>
      <c r="BL1085">
        <f>IF(Table13[[#This Row],[Highest level of Education]]="Post-graduate education",1,0)</f>
        <v>0</v>
      </c>
      <c r="BM1085">
        <v>3</v>
      </c>
      <c r="BN1085">
        <v>1</v>
      </c>
      <c r="BO1085">
        <v>4</v>
      </c>
      <c r="BP1085">
        <f>IF(Table13[[#This Row],[Monthly_Income 1_5500 2_8000 3_11000 4_15000 5_20000 6_27000 7_35000 8_5000 9_51000 98_0]]=1,1,0)</f>
        <v>0</v>
      </c>
      <c r="BQ1085">
        <f>IF(Table13[[#This Row],[Monthly_Income 1_5500 2_8000 3_11000 4_15000 5_20000 6_27000 7_35000 8_5000 9_51000 98_0]]=2,1,0)</f>
        <v>0</v>
      </c>
      <c r="BR1085">
        <f>IF(Table13[[#This Row],[Monthly_Income 1_5500 2_8000 3_11000 4_15000 5_20000 6_27000 7_35000 8_5000 9_51000 98_0]]=3,1,0)</f>
        <v>0</v>
      </c>
      <c r="BS1085">
        <f>IF(Table13[[#This Row],[Monthly_Income 1_5500 2_8000 3_11000 4_15000 5_20000 6_27000 7_35000 8_5000 9_51000 98_0]]=4,1,0)</f>
        <v>1</v>
      </c>
      <c r="BT1085">
        <f>IF(Table13[[#This Row],[Monthly_Income 1_5500 2_8000 3_11000 4_15000 5_20000 6_27000 7_35000 8_5000 9_51000 98_0]]=5,1,0)</f>
        <v>0</v>
      </c>
      <c r="BU1085">
        <f>IF(Table13[[#This Row],[Monthly_Income 1_5500 2_8000 3_11000 4_15000 5_20000 6_27000 7_35000 8_5000 9_51000 98_0]]=6,1,0)</f>
        <v>0</v>
      </c>
      <c r="BV1085">
        <f>IF(Table13[[#This Row],[Monthly_Income 1_5500 2_8000 3_11000 4_15000 5_20000 6_27000 7_35000 8_5000 9_51000 98_0]]=7,1,0)</f>
        <v>0</v>
      </c>
      <c r="BW1085">
        <f>IF(Table13[[#This Row],[Monthly_Income 1_5500 2_8000 3_11000 4_15000 5_20000 6_27000 7_35000 8_5000 9_51000 98_0]]=8,1,0)</f>
        <v>0</v>
      </c>
      <c r="BX1085">
        <f>IF(Table13[[#This Row],[Monthly_Income 1_5500 2_8000 3_11000 4_15000 5_20000 6_27000 7_35000 8_5000 9_51000 98_0]]=9,1,0)</f>
        <v>0</v>
      </c>
      <c r="BY1085">
        <f>IF(Table13[[#This Row],[Monthly_Income 1_5500 2_8000 3_11000 4_15000 5_20000 6_27000 7_35000 8_5000 9_51000 98_0]]=98,1,0)</f>
        <v>0</v>
      </c>
      <c r="BZ1085">
        <v>5</v>
      </c>
      <c r="CA1085">
        <f>IF(Table13[[#This Row],[Monthly_Household_Income]]=1,1,0)</f>
        <v>0</v>
      </c>
      <c r="CB1085">
        <f>IF(Table13[[#This Row],[Monthly_Household_Income]]=2,1,0)</f>
        <v>0</v>
      </c>
      <c r="CC1085">
        <f>IF(Table13[[#This Row],[Monthly_Household_Income]]=3,1,0)</f>
        <v>0</v>
      </c>
      <c r="CD1085">
        <f>IF(Table13[[#This Row],[Monthly_Household_Income]]=4,1,0)</f>
        <v>0</v>
      </c>
      <c r="CE1085">
        <f>IF(Table13[[#This Row],[Monthly_Household_Income]]=5,1,0)</f>
        <v>1</v>
      </c>
      <c r="CF1085">
        <f>IF(Table13[[#This Row],[Monthly_Household_Income]]=6,1,0)</f>
        <v>0</v>
      </c>
      <c r="CG1085">
        <f>IF(Table13[[#This Row],[Monthly_Household_Income]]=7,1,0)</f>
        <v>0</v>
      </c>
      <c r="CH1085">
        <f>IF(Table13[[#This Row],[Monthly_Household_Income]]=8,1,0)</f>
        <v>0</v>
      </c>
      <c r="CI1085">
        <f>IF(Table13[[#This Row],[Monthly_Household_Income]]=9,1,0)</f>
        <v>0</v>
      </c>
      <c r="CJ1085">
        <f>IF(Table13[[#This Row],[Monthly_Household_Income]]=98,1,0)</f>
        <v>0</v>
      </c>
    </row>
    <row r="1086" spans="1:88">
      <c r="A1086">
        <v>4028</v>
      </c>
      <c r="B1086" s="1">
        <v>43023</v>
      </c>
      <c r="C1086" t="s">
        <v>2</v>
      </c>
      <c r="D1086">
        <v>10</v>
      </c>
      <c r="E1086">
        <v>9</v>
      </c>
      <c r="F1086">
        <v>7</v>
      </c>
      <c r="G1086">
        <v>10</v>
      </c>
      <c r="H1086">
        <v>9</v>
      </c>
      <c r="I1086">
        <v>10</v>
      </c>
      <c r="J1086" t="s">
        <v>16</v>
      </c>
      <c r="K1086">
        <v>9</v>
      </c>
      <c r="L1086">
        <v>8</v>
      </c>
      <c r="M1086">
        <v>8</v>
      </c>
      <c r="N1086">
        <v>8</v>
      </c>
      <c r="O1086">
        <v>9</v>
      </c>
      <c r="P1086">
        <v>10</v>
      </c>
      <c r="Q1086">
        <v>9</v>
      </c>
      <c r="R1086">
        <v>10</v>
      </c>
      <c r="S1086">
        <v>10</v>
      </c>
      <c r="T1086">
        <v>8</v>
      </c>
      <c r="U1086">
        <v>9</v>
      </c>
      <c r="V1086">
        <v>10</v>
      </c>
      <c r="W1086">
        <v>10</v>
      </c>
      <c r="X1086">
        <v>10</v>
      </c>
      <c r="Y1086">
        <v>9</v>
      </c>
      <c r="Z1086">
        <v>9</v>
      </c>
      <c r="AA1086">
        <v>10</v>
      </c>
      <c r="AB1086">
        <v>8</v>
      </c>
      <c r="AC1086">
        <v>2</v>
      </c>
      <c r="AD1086">
        <f>IF(Table13[[#This Row],[payment]]=1,1,0)</f>
        <v>0</v>
      </c>
      <c r="AE1086">
        <f>IF(Table13[[#This Row],[payment]]=2,1,0)</f>
        <v>1</v>
      </c>
      <c r="AF1086">
        <f>IF(Table13[[#This Row],[payment]]=3,1,0)</f>
        <v>0</v>
      </c>
      <c r="AG1086">
        <v>1</v>
      </c>
      <c r="AH1086">
        <f>IF(Table13[[#This Row],[method_payment]]=1,1,0)</f>
        <v>1</v>
      </c>
      <c r="AI1086">
        <f>IF(Table13[[#This Row],[method_payment]]=2,1,0)</f>
        <v>0</v>
      </c>
      <c r="AJ1086">
        <f>IF(Table13[[#This Row],[method_payment]]=3,1,0)</f>
        <v>0</v>
      </c>
      <c r="AK1086">
        <f>IF(Table13[[#This Row],[method_payment]]=5,1,0)</f>
        <v>0</v>
      </c>
      <c r="AL1086">
        <f>IF(Table13[[#This Row],[method_payment]]=6,1,0)</f>
        <v>0</v>
      </c>
      <c r="AM1086" t="s">
        <v>16</v>
      </c>
      <c r="AN1086" t="s">
        <v>15</v>
      </c>
      <c r="AO1086">
        <v>1</v>
      </c>
      <c r="AP1086" s="2">
        <v>266.60000000000002</v>
      </c>
      <c r="AQ1086" s="3">
        <f>IF(AND(Table13[[#This Row],[Average_amount_spent_per_visit_last_3_months]]&gt;=1,Table13[[#This Row],[Average_amount_spent_per_visit_last_3_months]]&lt;=999),1,0)</f>
        <v>1</v>
      </c>
      <c r="AR1086" s="3">
        <f>IF(AND(Table13[[#This Row],[Average_amount_spent_per_visit_last_3_months]]&gt;=1000,Table13[[#This Row],[Average_amount_spent_per_visit_last_3_months]]&lt;=6700),1,0)</f>
        <v>0</v>
      </c>
      <c r="AS1086">
        <v>2</v>
      </c>
      <c r="AT1086">
        <v>29</v>
      </c>
      <c r="AU1086">
        <f>IF(AND(Table13[[#This Row],[Age]]&gt;=18,Table13[[#This Row],[Age]]&lt;=25),1,0)</f>
        <v>0</v>
      </c>
      <c r="AV1086">
        <f>IF(AND(Table13[[#This Row],[Age]]&gt;=26,Table13[[#This Row],[Age]]&lt;=35),1,0)</f>
        <v>1</v>
      </c>
      <c r="AW1086">
        <f>IF(AND(Table13[[#This Row],[Age]]&gt;=36,Table13[[#This Row],[Age]]&lt;=45),1,0)</f>
        <v>0</v>
      </c>
      <c r="AX1086">
        <f>IF(AND(Table13[[#This Row],[Age]]&gt;=46,Table13[[#This Row],[Age]]&lt;=55),1,0)</f>
        <v>0</v>
      </c>
      <c r="AY1086">
        <f>IF(AND(Table13[[#This Row],[Age]]&gt;=56,Table13[[#This Row],[Age]]&lt;=67),1,0)</f>
        <v>0</v>
      </c>
      <c r="AZ1086" t="s">
        <v>24</v>
      </c>
      <c r="BA1086">
        <f>IF(Table13[[#This Row],[Marital Status]]="Married",1,0)</f>
        <v>0</v>
      </c>
      <c r="BB1086">
        <f>IF(Table13[[#This Row],[Marital Status]]="Single",1,0)</f>
        <v>1</v>
      </c>
      <c r="BC1086" t="s">
        <v>28</v>
      </c>
      <c r="BD1086">
        <f>IF(Table13[[#This Row],[gender]]="Male",1,0)</f>
        <v>0</v>
      </c>
      <c r="BE1086">
        <f>IF(Table13[[#This Row],[gender]]="Female",1,0)</f>
        <v>1</v>
      </c>
      <c r="BF1086" t="s">
        <v>23</v>
      </c>
      <c r="BG1086">
        <f>IF(Table13[[#This Row],[Highest level of Education]]="Did not attend school",1,0)</f>
        <v>0</v>
      </c>
      <c r="BH1086">
        <f>IF(Table13[[#This Row],[Highest level of Education]]="K12 completed",1,0)</f>
        <v>0</v>
      </c>
      <c r="BI1086">
        <f>IF(Table13[[#This Row],[Highest level of Education]]="High School Completed",1,0)</f>
        <v>0</v>
      </c>
      <c r="BJ1086">
        <f>IF(Table13[[#This Row],[Highest level of Education]]="Technical Diploma/Partially completed College",1,0)</f>
        <v>1</v>
      </c>
      <c r="BK1086">
        <f>IF(Table13[[#This Row],[Highest level of Education]]="University/College Degree",1,0)</f>
        <v>0</v>
      </c>
      <c r="BL1086">
        <f>IF(Table13[[#This Row],[Highest level of Education]]="Post-graduate education",1,0)</f>
        <v>0</v>
      </c>
      <c r="BM1086">
        <v>0</v>
      </c>
      <c r="BN1086">
        <v>1</v>
      </c>
      <c r="BO1086">
        <v>3</v>
      </c>
      <c r="BP1086">
        <f>IF(Table13[[#This Row],[Monthly_Income 1_5500 2_8000 3_11000 4_15000 5_20000 6_27000 7_35000 8_5000 9_51000 98_0]]=1,1,0)</f>
        <v>0</v>
      </c>
      <c r="BQ1086">
        <f>IF(Table13[[#This Row],[Monthly_Income 1_5500 2_8000 3_11000 4_15000 5_20000 6_27000 7_35000 8_5000 9_51000 98_0]]=2,1,0)</f>
        <v>0</v>
      </c>
      <c r="BR1086">
        <f>IF(Table13[[#This Row],[Monthly_Income 1_5500 2_8000 3_11000 4_15000 5_20000 6_27000 7_35000 8_5000 9_51000 98_0]]=3,1,0)</f>
        <v>1</v>
      </c>
      <c r="BS1086">
        <f>IF(Table13[[#This Row],[Monthly_Income 1_5500 2_8000 3_11000 4_15000 5_20000 6_27000 7_35000 8_5000 9_51000 98_0]]=4,1,0)</f>
        <v>0</v>
      </c>
      <c r="BT1086">
        <f>IF(Table13[[#This Row],[Monthly_Income 1_5500 2_8000 3_11000 4_15000 5_20000 6_27000 7_35000 8_5000 9_51000 98_0]]=5,1,0)</f>
        <v>0</v>
      </c>
      <c r="BU1086">
        <f>IF(Table13[[#This Row],[Monthly_Income 1_5500 2_8000 3_11000 4_15000 5_20000 6_27000 7_35000 8_5000 9_51000 98_0]]=6,1,0)</f>
        <v>0</v>
      </c>
      <c r="BV1086">
        <f>IF(Table13[[#This Row],[Monthly_Income 1_5500 2_8000 3_11000 4_15000 5_20000 6_27000 7_35000 8_5000 9_51000 98_0]]=7,1,0)</f>
        <v>0</v>
      </c>
      <c r="BW1086">
        <f>IF(Table13[[#This Row],[Monthly_Income 1_5500 2_8000 3_11000 4_15000 5_20000 6_27000 7_35000 8_5000 9_51000 98_0]]=8,1,0)</f>
        <v>0</v>
      </c>
      <c r="BX1086">
        <f>IF(Table13[[#This Row],[Monthly_Income 1_5500 2_8000 3_11000 4_15000 5_20000 6_27000 7_35000 8_5000 9_51000 98_0]]=9,1,0)</f>
        <v>0</v>
      </c>
      <c r="BY1086">
        <f>IF(Table13[[#This Row],[Monthly_Income 1_5500 2_8000 3_11000 4_15000 5_20000 6_27000 7_35000 8_5000 9_51000 98_0]]=98,1,0)</f>
        <v>0</v>
      </c>
      <c r="BZ1086">
        <v>6</v>
      </c>
      <c r="CA1086">
        <f>IF(Table13[[#This Row],[Monthly_Household_Income]]=1,1,0)</f>
        <v>0</v>
      </c>
      <c r="CB1086">
        <f>IF(Table13[[#This Row],[Monthly_Household_Income]]=2,1,0)</f>
        <v>0</v>
      </c>
      <c r="CC1086">
        <f>IF(Table13[[#This Row],[Monthly_Household_Income]]=3,1,0)</f>
        <v>0</v>
      </c>
      <c r="CD1086">
        <f>IF(Table13[[#This Row],[Monthly_Household_Income]]=4,1,0)</f>
        <v>0</v>
      </c>
      <c r="CE1086">
        <f>IF(Table13[[#This Row],[Monthly_Household_Income]]=5,1,0)</f>
        <v>0</v>
      </c>
      <c r="CF1086">
        <f>IF(Table13[[#This Row],[Monthly_Household_Income]]=6,1,0)</f>
        <v>1</v>
      </c>
      <c r="CG1086">
        <f>IF(Table13[[#This Row],[Monthly_Household_Income]]=7,1,0)</f>
        <v>0</v>
      </c>
      <c r="CH1086">
        <f>IF(Table13[[#This Row],[Monthly_Household_Income]]=8,1,0)</f>
        <v>0</v>
      </c>
      <c r="CI1086">
        <f>IF(Table13[[#This Row],[Monthly_Household_Income]]=9,1,0)</f>
        <v>0</v>
      </c>
      <c r="CJ1086">
        <f>IF(Table13[[#This Row],[Monthly_Household_Income]]=98,1,0)</f>
        <v>0</v>
      </c>
    </row>
    <row r="1087" spans="1:88">
      <c r="A1087">
        <v>4033</v>
      </c>
      <c r="B1087" s="1">
        <v>43019</v>
      </c>
      <c r="C1087" t="s">
        <v>32</v>
      </c>
      <c r="D1087">
        <v>8</v>
      </c>
      <c r="E1087">
        <v>7</v>
      </c>
      <c r="F1087">
        <v>6</v>
      </c>
      <c r="G1087">
        <v>8</v>
      </c>
      <c r="H1087">
        <v>9</v>
      </c>
      <c r="I1087">
        <v>8</v>
      </c>
      <c r="J1087" t="s">
        <v>16</v>
      </c>
      <c r="K1087">
        <v>8</v>
      </c>
      <c r="L1087">
        <v>6</v>
      </c>
      <c r="M1087">
        <v>6</v>
      </c>
      <c r="N1087">
        <v>7</v>
      </c>
      <c r="O1087">
        <v>7</v>
      </c>
      <c r="P1087">
        <v>7</v>
      </c>
      <c r="Q1087">
        <v>9</v>
      </c>
      <c r="R1087">
        <v>8</v>
      </c>
      <c r="S1087">
        <v>8</v>
      </c>
      <c r="T1087">
        <v>8</v>
      </c>
      <c r="U1087">
        <v>9</v>
      </c>
      <c r="V1087">
        <v>7</v>
      </c>
      <c r="W1087">
        <v>8</v>
      </c>
      <c r="X1087">
        <v>9</v>
      </c>
      <c r="Y1087">
        <v>7</v>
      </c>
      <c r="Z1087">
        <v>9</v>
      </c>
      <c r="AA1087">
        <v>10</v>
      </c>
      <c r="AB1087">
        <v>0</v>
      </c>
      <c r="AC1087">
        <v>1</v>
      </c>
      <c r="AD1087">
        <f>IF(Table13[[#This Row],[payment]]=1,1,0)</f>
        <v>1</v>
      </c>
      <c r="AE1087">
        <f>IF(Table13[[#This Row],[payment]]=2,1,0)</f>
        <v>0</v>
      </c>
      <c r="AF1087">
        <f>IF(Table13[[#This Row],[payment]]=3,1,0)</f>
        <v>0</v>
      </c>
      <c r="AG1087">
        <v>6</v>
      </c>
      <c r="AH1087">
        <f>IF(Table13[[#This Row],[method_payment]]=1,1,0)</f>
        <v>0</v>
      </c>
      <c r="AI1087">
        <f>IF(Table13[[#This Row],[method_payment]]=2,1,0)</f>
        <v>0</v>
      </c>
      <c r="AJ1087">
        <f>IF(Table13[[#This Row],[method_payment]]=3,1,0)</f>
        <v>0</v>
      </c>
      <c r="AK1087">
        <f>IF(Table13[[#This Row],[method_payment]]=5,1,0)</f>
        <v>0</v>
      </c>
      <c r="AL1087">
        <f>IF(Table13[[#This Row],[method_payment]]=6,1,0)</f>
        <v>1</v>
      </c>
      <c r="AM1087" t="s">
        <v>16</v>
      </c>
      <c r="AN1087" t="s">
        <v>16</v>
      </c>
      <c r="AO1087">
        <v>1</v>
      </c>
      <c r="AP1087" s="2">
        <v>179.34</v>
      </c>
      <c r="AQ1087" s="3">
        <f>IF(AND(Table13[[#This Row],[Average_amount_spent_per_visit_last_3_months]]&gt;=1,Table13[[#This Row],[Average_amount_spent_per_visit_last_3_months]]&lt;=999),1,0)</f>
        <v>1</v>
      </c>
      <c r="AR1087" s="3">
        <f>IF(AND(Table13[[#This Row],[Average_amount_spent_per_visit_last_3_months]]&gt;=1000,Table13[[#This Row],[Average_amount_spent_per_visit_last_3_months]]&lt;=6700),1,0)</f>
        <v>0</v>
      </c>
      <c r="AS1087">
        <v>1</v>
      </c>
      <c r="AT1087">
        <v>30</v>
      </c>
      <c r="AU1087">
        <f>IF(AND(Table13[[#This Row],[Age]]&gt;=18,Table13[[#This Row],[Age]]&lt;=25),1,0)</f>
        <v>0</v>
      </c>
      <c r="AV1087">
        <f>IF(AND(Table13[[#This Row],[Age]]&gt;=26,Table13[[#This Row],[Age]]&lt;=35),1,0)</f>
        <v>1</v>
      </c>
      <c r="AW1087">
        <f>IF(AND(Table13[[#This Row],[Age]]&gt;=36,Table13[[#This Row],[Age]]&lt;=45),1,0)</f>
        <v>0</v>
      </c>
      <c r="AX1087">
        <f>IF(AND(Table13[[#This Row],[Age]]&gt;=46,Table13[[#This Row],[Age]]&lt;=55),1,0)</f>
        <v>0</v>
      </c>
      <c r="AY1087">
        <f>IF(AND(Table13[[#This Row],[Age]]&gt;=56,Table13[[#This Row],[Age]]&lt;=67),1,0)</f>
        <v>0</v>
      </c>
      <c r="AZ1087" t="s">
        <v>24</v>
      </c>
      <c r="BA1087">
        <f>IF(Table13[[#This Row],[Marital Status]]="Married",1,0)</f>
        <v>0</v>
      </c>
      <c r="BB1087">
        <f>IF(Table13[[#This Row],[Marital Status]]="Single",1,0)</f>
        <v>1</v>
      </c>
      <c r="BC1087" t="s">
        <v>27</v>
      </c>
      <c r="BD1087">
        <f>IF(Table13[[#This Row],[gender]]="Male",1,0)</f>
        <v>1</v>
      </c>
      <c r="BE1087">
        <f>IF(Table13[[#This Row],[gender]]="Female",1,0)</f>
        <v>0</v>
      </c>
      <c r="BF1087" t="s">
        <v>19</v>
      </c>
      <c r="BG1087">
        <f>IF(Table13[[#This Row],[Highest level of Education]]="Did not attend school",1,0)</f>
        <v>0</v>
      </c>
      <c r="BH1087">
        <f>IF(Table13[[#This Row],[Highest level of Education]]="K12 completed",1,0)</f>
        <v>0</v>
      </c>
      <c r="BI1087">
        <f>IF(Table13[[#This Row],[Highest level of Education]]="High School Completed",1,0)</f>
        <v>0</v>
      </c>
      <c r="BJ1087">
        <f>IF(Table13[[#This Row],[Highest level of Education]]="Technical Diploma/Partially completed College",1,0)</f>
        <v>0</v>
      </c>
      <c r="BK1087">
        <f>IF(Table13[[#This Row],[Highest level of Education]]="University/College Degree",1,0)</f>
        <v>1</v>
      </c>
      <c r="BL1087">
        <f>IF(Table13[[#This Row],[Highest level of Education]]="Post-graduate education",1,0)</f>
        <v>0</v>
      </c>
      <c r="BM1087">
        <v>0</v>
      </c>
      <c r="BN1087">
        <v>1</v>
      </c>
      <c r="BO1087">
        <v>4</v>
      </c>
      <c r="BP1087">
        <f>IF(Table13[[#This Row],[Monthly_Income 1_5500 2_8000 3_11000 4_15000 5_20000 6_27000 7_35000 8_5000 9_51000 98_0]]=1,1,0)</f>
        <v>0</v>
      </c>
      <c r="BQ1087">
        <f>IF(Table13[[#This Row],[Monthly_Income 1_5500 2_8000 3_11000 4_15000 5_20000 6_27000 7_35000 8_5000 9_51000 98_0]]=2,1,0)</f>
        <v>0</v>
      </c>
      <c r="BR1087">
        <f>IF(Table13[[#This Row],[Monthly_Income 1_5500 2_8000 3_11000 4_15000 5_20000 6_27000 7_35000 8_5000 9_51000 98_0]]=3,1,0)</f>
        <v>0</v>
      </c>
      <c r="BS1087">
        <f>IF(Table13[[#This Row],[Monthly_Income 1_5500 2_8000 3_11000 4_15000 5_20000 6_27000 7_35000 8_5000 9_51000 98_0]]=4,1,0)</f>
        <v>1</v>
      </c>
      <c r="BT1087">
        <f>IF(Table13[[#This Row],[Monthly_Income 1_5500 2_8000 3_11000 4_15000 5_20000 6_27000 7_35000 8_5000 9_51000 98_0]]=5,1,0)</f>
        <v>0</v>
      </c>
      <c r="BU1087">
        <f>IF(Table13[[#This Row],[Monthly_Income 1_5500 2_8000 3_11000 4_15000 5_20000 6_27000 7_35000 8_5000 9_51000 98_0]]=6,1,0)</f>
        <v>0</v>
      </c>
      <c r="BV1087">
        <f>IF(Table13[[#This Row],[Monthly_Income 1_5500 2_8000 3_11000 4_15000 5_20000 6_27000 7_35000 8_5000 9_51000 98_0]]=7,1,0)</f>
        <v>0</v>
      </c>
      <c r="BW1087">
        <f>IF(Table13[[#This Row],[Monthly_Income 1_5500 2_8000 3_11000 4_15000 5_20000 6_27000 7_35000 8_5000 9_51000 98_0]]=8,1,0)</f>
        <v>0</v>
      </c>
      <c r="BX1087">
        <f>IF(Table13[[#This Row],[Monthly_Income 1_5500 2_8000 3_11000 4_15000 5_20000 6_27000 7_35000 8_5000 9_51000 98_0]]=9,1,0)</f>
        <v>0</v>
      </c>
      <c r="BY1087">
        <f>IF(Table13[[#This Row],[Monthly_Income 1_5500 2_8000 3_11000 4_15000 5_20000 6_27000 7_35000 8_5000 9_51000 98_0]]=98,1,0)</f>
        <v>0</v>
      </c>
      <c r="BZ1087">
        <v>7</v>
      </c>
      <c r="CA1087">
        <f>IF(Table13[[#This Row],[Monthly_Household_Income]]=1,1,0)</f>
        <v>0</v>
      </c>
      <c r="CB1087">
        <f>IF(Table13[[#This Row],[Monthly_Household_Income]]=2,1,0)</f>
        <v>0</v>
      </c>
      <c r="CC1087">
        <f>IF(Table13[[#This Row],[Monthly_Household_Income]]=3,1,0)</f>
        <v>0</v>
      </c>
      <c r="CD1087">
        <f>IF(Table13[[#This Row],[Monthly_Household_Income]]=4,1,0)</f>
        <v>0</v>
      </c>
      <c r="CE1087">
        <f>IF(Table13[[#This Row],[Monthly_Household_Income]]=5,1,0)</f>
        <v>0</v>
      </c>
      <c r="CF1087">
        <f>IF(Table13[[#This Row],[Monthly_Household_Income]]=6,1,0)</f>
        <v>0</v>
      </c>
      <c r="CG1087">
        <f>IF(Table13[[#This Row],[Monthly_Household_Income]]=7,1,0)</f>
        <v>1</v>
      </c>
      <c r="CH1087">
        <f>IF(Table13[[#This Row],[Monthly_Household_Income]]=8,1,0)</f>
        <v>0</v>
      </c>
      <c r="CI1087">
        <f>IF(Table13[[#This Row],[Monthly_Household_Income]]=9,1,0)</f>
        <v>0</v>
      </c>
      <c r="CJ1087">
        <f>IF(Table13[[#This Row],[Monthly_Household_Income]]=98,1,0)</f>
        <v>0</v>
      </c>
    </row>
    <row r="1088" spans="1:88">
      <c r="A1088">
        <v>4034</v>
      </c>
      <c r="B1088" s="1">
        <v>43251</v>
      </c>
      <c r="C1088" t="s">
        <v>32</v>
      </c>
      <c r="D1088">
        <v>6</v>
      </c>
      <c r="E1088">
        <v>7</v>
      </c>
      <c r="F1088">
        <v>6</v>
      </c>
      <c r="G1088">
        <v>7</v>
      </c>
      <c r="H1088">
        <v>8</v>
      </c>
      <c r="I1088">
        <v>6</v>
      </c>
      <c r="J1088" t="s">
        <v>15</v>
      </c>
      <c r="K1088">
        <v>8</v>
      </c>
      <c r="L1088">
        <v>7</v>
      </c>
      <c r="M1088">
        <v>6</v>
      </c>
      <c r="N1088">
        <v>8</v>
      </c>
      <c r="O1088">
        <v>7</v>
      </c>
      <c r="P1088">
        <v>8</v>
      </c>
      <c r="Q1088">
        <v>6</v>
      </c>
      <c r="R1088">
        <v>6</v>
      </c>
      <c r="S1088">
        <v>7</v>
      </c>
      <c r="T1088">
        <v>8</v>
      </c>
      <c r="U1088">
        <v>7</v>
      </c>
      <c r="V1088">
        <v>6</v>
      </c>
      <c r="W1088">
        <v>8</v>
      </c>
      <c r="X1088">
        <v>7</v>
      </c>
      <c r="Y1088">
        <v>8</v>
      </c>
      <c r="Z1088">
        <v>6</v>
      </c>
      <c r="AA1088">
        <v>7</v>
      </c>
      <c r="AB1088">
        <v>7</v>
      </c>
      <c r="AC1088">
        <v>3</v>
      </c>
      <c r="AD1088">
        <f>IF(Table13[[#This Row],[payment]]=1,1,0)</f>
        <v>0</v>
      </c>
      <c r="AE1088">
        <f>IF(Table13[[#This Row],[payment]]=2,1,0)</f>
        <v>0</v>
      </c>
      <c r="AF1088">
        <f>IF(Table13[[#This Row],[payment]]=3,1,0)</f>
        <v>1</v>
      </c>
      <c r="AG1088">
        <v>2</v>
      </c>
      <c r="AH1088">
        <f>IF(Table13[[#This Row],[method_payment]]=1,1,0)</f>
        <v>0</v>
      </c>
      <c r="AI1088">
        <f>IF(Table13[[#This Row],[method_payment]]=2,1,0)</f>
        <v>1</v>
      </c>
      <c r="AJ1088">
        <f>IF(Table13[[#This Row],[method_payment]]=3,1,0)</f>
        <v>0</v>
      </c>
      <c r="AK1088">
        <f>IF(Table13[[#This Row],[method_payment]]=5,1,0)</f>
        <v>0</v>
      </c>
      <c r="AL1088">
        <f>IF(Table13[[#This Row],[method_payment]]=6,1,0)</f>
        <v>0</v>
      </c>
      <c r="AM1088" t="s">
        <v>16</v>
      </c>
      <c r="AN1088" t="s">
        <v>16</v>
      </c>
      <c r="AO1088">
        <v>2</v>
      </c>
      <c r="AP1088" s="2">
        <v>400.44</v>
      </c>
      <c r="AQ1088" s="3">
        <f>IF(AND(Table13[[#This Row],[Average_amount_spent_per_visit_last_3_months]]&gt;=1,Table13[[#This Row],[Average_amount_spent_per_visit_last_3_months]]&lt;=999),1,0)</f>
        <v>1</v>
      </c>
      <c r="AR1088" s="3">
        <f>IF(AND(Table13[[#This Row],[Average_amount_spent_per_visit_last_3_months]]&gt;=1000,Table13[[#This Row],[Average_amount_spent_per_visit_last_3_months]]&lt;=6700),1,0)</f>
        <v>0</v>
      </c>
      <c r="AS1088">
        <v>1</v>
      </c>
      <c r="AT1088">
        <v>47</v>
      </c>
      <c r="AU1088">
        <f>IF(AND(Table13[[#This Row],[Age]]&gt;=18,Table13[[#This Row],[Age]]&lt;=25),1,0)</f>
        <v>0</v>
      </c>
      <c r="AV1088">
        <f>IF(AND(Table13[[#This Row],[Age]]&gt;=26,Table13[[#This Row],[Age]]&lt;=35),1,0)</f>
        <v>0</v>
      </c>
      <c r="AW1088">
        <f>IF(AND(Table13[[#This Row],[Age]]&gt;=36,Table13[[#This Row],[Age]]&lt;=45),1,0)</f>
        <v>0</v>
      </c>
      <c r="AX1088">
        <f>IF(AND(Table13[[#This Row],[Age]]&gt;=46,Table13[[#This Row],[Age]]&lt;=55),1,0)</f>
        <v>1</v>
      </c>
      <c r="AY1088">
        <f>IF(AND(Table13[[#This Row],[Age]]&gt;=56,Table13[[#This Row],[Age]]&lt;=67),1,0)</f>
        <v>0</v>
      </c>
      <c r="AZ1088" t="s">
        <v>25</v>
      </c>
      <c r="BA1088">
        <f>IF(Table13[[#This Row],[Marital Status]]="Married",1,0)</f>
        <v>1</v>
      </c>
      <c r="BB1088">
        <f>IF(Table13[[#This Row],[Marital Status]]="Single",1,0)</f>
        <v>0</v>
      </c>
      <c r="BC1088" t="s">
        <v>28</v>
      </c>
      <c r="BD1088">
        <f>IF(Table13[[#This Row],[gender]]="Male",1,0)</f>
        <v>0</v>
      </c>
      <c r="BE1088">
        <f>IF(Table13[[#This Row],[gender]]="Female",1,0)</f>
        <v>1</v>
      </c>
      <c r="BF1088" t="s">
        <v>19</v>
      </c>
      <c r="BG1088">
        <f>IF(Table13[[#This Row],[Highest level of Education]]="Did not attend school",1,0)</f>
        <v>0</v>
      </c>
      <c r="BH1088">
        <f>IF(Table13[[#This Row],[Highest level of Education]]="K12 completed",1,0)</f>
        <v>0</v>
      </c>
      <c r="BI1088">
        <f>IF(Table13[[#This Row],[Highest level of Education]]="High School Completed",1,0)</f>
        <v>0</v>
      </c>
      <c r="BJ1088">
        <f>IF(Table13[[#This Row],[Highest level of Education]]="Technical Diploma/Partially completed College",1,0)</f>
        <v>0</v>
      </c>
      <c r="BK1088">
        <f>IF(Table13[[#This Row],[Highest level of Education]]="University/College Degree",1,0)</f>
        <v>1</v>
      </c>
      <c r="BL1088">
        <f>IF(Table13[[#This Row],[Highest level of Education]]="Post-graduate education",1,0)</f>
        <v>0</v>
      </c>
      <c r="BM1088">
        <v>2</v>
      </c>
      <c r="BN1088">
        <v>3</v>
      </c>
      <c r="BO1088" t="s">
        <v>1</v>
      </c>
      <c r="BP1088">
        <f>IF(Table13[[#This Row],[Monthly_Income 1_5500 2_8000 3_11000 4_15000 5_20000 6_27000 7_35000 8_5000 9_51000 98_0]]=1,1,0)</f>
        <v>0</v>
      </c>
      <c r="BQ1088">
        <f>IF(Table13[[#This Row],[Monthly_Income 1_5500 2_8000 3_11000 4_15000 5_20000 6_27000 7_35000 8_5000 9_51000 98_0]]=2,1,0)</f>
        <v>0</v>
      </c>
      <c r="BR1088">
        <f>IF(Table13[[#This Row],[Monthly_Income 1_5500 2_8000 3_11000 4_15000 5_20000 6_27000 7_35000 8_5000 9_51000 98_0]]=3,1,0)</f>
        <v>0</v>
      </c>
      <c r="BS1088">
        <f>IF(Table13[[#This Row],[Monthly_Income 1_5500 2_8000 3_11000 4_15000 5_20000 6_27000 7_35000 8_5000 9_51000 98_0]]=4,1,0)</f>
        <v>0</v>
      </c>
      <c r="BT1088">
        <f>IF(Table13[[#This Row],[Monthly_Income 1_5500 2_8000 3_11000 4_15000 5_20000 6_27000 7_35000 8_5000 9_51000 98_0]]=5,1,0)</f>
        <v>0</v>
      </c>
      <c r="BU1088">
        <f>IF(Table13[[#This Row],[Monthly_Income 1_5500 2_8000 3_11000 4_15000 5_20000 6_27000 7_35000 8_5000 9_51000 98_0]]=6,1,0)</f>
        <v>0</v>
      </c>
      <c r="BV1088">
        <f>IF(Table13[[#This Row],[Monthly_Income 1_5500 2_8000 3_11000 4_15000 5_20000 6_27000 7_35000 8_5000 9_51000 98_0]]=7,1,0)</f>
        <v>0</v>
      </c>
      <c r="BW1088">
        <f>IF(Table13[[#This Row],[Monthly_Income 1_5500 2_8000 3_11000 4_15000 5_20000 6_27000 7_35000 8_5000 9_51000 98_0]]=8,1,0)</f>
        <v>0</v>
      </c>
      <c r="BX1088">
        <f>IF(Table13[[#This Row],[Monthly_Income 1_5500 2_8000 3_11000 4_15000 5_20000 6_27000 7_35000 8_5000 9_51000 98_0]]=9,1,0)</f>
        <v>0</v>
      </c>
      <c r="BY1088">
        <f>IF(Table13[[#This Row],[Monthly_Income 1_5500 2_8000 3_11000 4_15000 5_20000 6_27000 7_35000 8_5000 9_51000 98_0]]=98,1,0)</f>
        <v>0</v>
      </c>
      <c r="BZ1088">
        <v>5</v>
      </c>
      <c r="CA1088">
        <f>IF(Table13[[#This Row],[Monthly_Household_Income]]=1,1,0)</f>
        <v>0</v>
      </c>
      <c r="CB1088">
        <f>IF(Table13[[#This Row],[Monthly_Household_Income]]=2,1,0)</f>
        <v>0</v>
      </c>
      <c r="CC1088">
        <f>IF(Table13[[#This Row],[Monthly_Household_Income]]=3,1,0)</f>
        <v>0</v>
      </c>
      <c r="CD1088">
        <f>IF(Table13[[#This Row],[Monthly_Household_Income]]=4,1,0)</f>
        <v>0</v>
      </c>
      <c r="CE1088">
        <f>IF(Table13[[#This Row],[Monthly_Household_Income]]=5,1,0)</f>
        <v>1</v>
      </c>
      <c r="CF1088">
        <f>IF(Table13[[#This Row],[Monthly_Household_Income]]=6,1,0)</f>
        <v>0</v>
      </c>
      <c r="CG1088">
        <f>IF(Table13[[#This Row],[Monthly_Household_Income]]=7,1,0)</f>
        <v>0</v>
      </c>
      <c r="CH1088">
        <f>IF(Table13[[#This Row],[Monthly_Household_Income]]=8,1,0)</f>
        <v>0</v>
      </c>
      <c r="CI1088">
        <f>IF(Table13[[#This Row],[Monthly_Household_Income]]=9,1,0)</f>
        <v>0</v>
      </c>
      <c r="CJ1088">
        <f>IF(Table13[[#This Row],[Monthly_Household_Income]]=98,1,0)</f>
        <v>0</v>
      </c>
    </row>
    <row r="1089" spans="1:88">
      <c r="A1089">
        <v>4036</v>
      </c>
      <c r="B1089" s="1">
        <v>43099</v>
      </c>
      <c r="C1089" t="s">
        <v>29</v>
      </c>
      <c r="D1089">
        <v>7</v>
      </c>
      <c r="E1089">
        <v>7</v>
      </c>
      <c r="F1089">
        <v>7</v>
      </c>
      <c r="G1089">
        <v>6</v>
      </c>
      <c r="H1089">
        <v>6</v>
      </c>
      <c r="I1089">
        <v>6</v>
      </c>
      <c r="J1089" t="s">
        <v>15</v>
      </c>
      <c r="K1089">
        <v>7</v>
      </c>
      <c r="L1089">
        <v>6</v>
      </c>
      <c r="M1089">
        <v>6</v>
      </c>
      <c r="N1089">
        <v>7</v>
      </c>
      <c r="O1089">
        <v>7</v>
      </c>
      <c r="P1089">
        <v>6</v>
      </c>
      <c r="Q1089">
        <v>7</v>
      </c>
      <c r="R1089">
        <v>6</v>
      </c>
      <c r="S1089">
        <v>7</v>
      </c>
      <c r="T1089">
        <v>6</v>
      </c>
      <c r="U1089">
        <v>7</v>
      </c>
      <c r="V1089">
        <v>7</v>
      </c>
      <c r="W1089">
        <v>6</v>
      </c>
      <c r="X1089">
        <v>7</v>
      </c>
      <c r="Y1089">
        <v>6</v>
      </c>
      <c r="Z1089">
        <v>6</v>
      </c>
      <c r="AA1089">
        <v>7</v>
      </c>
      <c r="AB1089">
        <v>6</v>
      </c>
      <c r="AC1089">
        <v>1</v>
      </c>
      <c r="AD1089">
        <f>IF(Table13[[#This Row],[payment]]=1,1,0)</f>
        <v>1</v>
      </c>
      <c r="AE1089">
        <f>IF(Table13[[#This Row],[payment]]=2,1,0)</f>
        <v>0</v>
      </c>
      <c r="AF1089">
        <f>IF(Table13[[#This Row],[payment]]=3,1,0)</f>
        <v>0</v>
      </c>
      <c r="AG1089">
        <v>6</v>
      </c>
      <c r="AH1089">
        <f>IF(Table13[[#This Row],[method_payment]]=1,1,0)</f>
        <v>0</v>
      </c>
      <c r="AI1089">
        <f>IF(Table13[[#This Row],[method_payment]]=2,1,0)</f>
        <v>0</v>
      </c>
      <c r="AJ1089">
        <f>IF(Table13[[#This Row],[method_payment]]=3,1,0)</f>
        <v>0</v>
      </c>
      <c r="AK1089">
        <f>IF(Table13[[#This Row],[method_payment]]=5,1,0)</f>
        <v>0</v>
      </c>
      <c r="AL1089">
        <f>IF(Table13[[#This Row],[method_payment]]=6,1,0)</f>
        <v>1</v>
      </c>
      <c r="AM1089" t="s">
        <v>16</v>
      </c>
      <c r="AN1089" t="s">
        <v>15</v>
      </c>
      <c r="AO1089">
        <v>2</v>
      </c>
      <c r="AP1089" s="2">
        <v>134.87</v>
      </c>
      <c r="AQ1089" s="3">
        <f>IF(AND(Table13[[#This Row],[Average_amount_spent_per_visit_last_3_months]]&gt;=1,Table13[[#This Row],[Average_amount_spent_per_visit_last_3_months]]&lt;=999),1,0)</f>
        <v>1</v>
      </c>
      <c r="AR1089" s="3">
        <f>IF(AND(Table13[[#This Row],[Average_amount_spent_per_visit_last_3_months]]&gt;=1000,Table13[[#This Row],[Average_amount_spent_per_visit_last_3_months]]&lt;=6700),1,0)</f>
        <v>0</v>
      </c>
      <c r="AS1089">
        <v>2</v>
      </c>
      <c r="AT1089">
        <v>24</v>
      </c>
      <c r="AU1089">
        <f>IF(AND(Table13[[#This Row],[Age]]&gt;=18,Table13[[#This Row],[Age]]&lt;=25),1,0)</f>
        <v>1</v>
      </c>
      <c r="AV1089">
        <f>IF(AND(Table13[[#This Row],[Age]]&gt;=26,Table13[[#This Row],[Age]]&lt;=35),1,0)</f>
        <v>0</v>
      </c>
      <c r="AW1089">
        <f>IF(AND(Table13[[#This Row],[Age]]&gt;=36,Table13[[#This Row],[Age]]&lt;=45),1,0)</f>
        <v>0</v>
      </c>
      <c r="AX1089">
        <f>IF(AND(Table13[[#This Row],[Age]]&gt;=46,Table13[[#This Row],[Age]]&lt;=55),1,0)</f>
        <v>0</v>
      </c>
      <c r="AY1089">
        <f>IF(AND(Table13[[#This Row],[Age]]&gt;=56,Table13[[#This Row],[Age]]&lt;=67),1,0)</f>
        <v>0</v>
      </c>
      <c r="AZ1089" t="s">
        <v>24</v>
      </c>
      <c r="BA1089">
        <f>IF(Table13[[#This Row],[Marital Status]]="Married",1,0)</f>
        <v>0</v>
      </c>
      <c r="BB1089">
        <f>IF(Table13[[#This Row],[Marital Status]]="Single",1,0)</f>
        <v>1</v>
      </c>
      <c r="BC1089" t="s">
        <v>27</v>
      </c>
      <c r="BD1089">
        <f>IF(Table13[[#This Row],[gender]]="Male",1,0)</f>
        <v>1</v>
      </c>
      <c r="BE1089">
        <f>IF(Table13[[#This Row],[gender]]="Female",1,0)</f>
        <v>0</v>
      </c>
      <c r="BF1089" t="s">
        <v>19</v>
      </c>
      <c r="BG1089">
        <f>IF(Table13[[#This Row],[Highest level of Education]]="Did not attend school",1,0)</f>
        <v>0</v>
      </c>
      <c r="BH1089">
        <f>IF(Table13[[#This Row],[Highest level of Education]]="K12 completed",1,0)</f>
        <v>0</v>
      </c>
      <c r="BI1089">
        <f>IF(Table13[[#This Row],[Highest level of Education]]="High School Completed",1,0)</f>
        <v>0</v>
      </c>
      <c r="BJ1089">
        <f>IF(Table13[[#This Row],[Highest level of Education]]="Technical Diploma/Partially completed College",1,0)</f>
        <v>0</v>
      </c>
      <c r="BK1089">
        <f>IF(Table13[[#This Row],[Highest level of Education]]="University/College Degree",1,0)</f>
        <v>1</v>
      </c>
      <c r="BL1089">
        <f>IF(Table13[[#This Row],[Highest level of Education]]="Post-graduate education",1,0)</f>
        <v>0</v>
      </c>
      <c r="BM1089">
        <v>0</v>
      </c>
      <c r="BN1089">
        <v>1</v>
      </c>
      <c r="BO1089">
        <v>2</v>
      </c>
      <c r="BP1089">
        <f>IF(Table13[[#This Row],[Monthly_Income 1_5500 2_8000 3_11000 4_15000 5_20000 6_27000 7_35000 8_5000 9_51000 98_0]]=1,1,0)</f>
        <v>0</v>
      </c>
      <c r="BQ1089">
        <f>IF(Table13[[#This Row],[Monthly_Income 1_5500 2_8000 3_11000 4_15000 5_20000 6_27000 7_35000 8_5000 9_51000 98_0]]=2,1,0)</f>
        <v>1</v>
      </c>
      <c r="BR1089">
        <f>IF(Table13[[#This Row],[Monthly_Income 1_5500 2_8000 3_11000 4_15000 5_20000 6_27000 7_35000 8_5000 9_51000 98_0]]=3,1,0)</f>
        <v>0</v>
      </c>
      <c r="BS1089">
        <f>IF(Table13[[#This Row],[Monthly_Income 1_5500 2_8000 3_11000 4_15000 5_20000 6_27000 7_35000 8_5000 9_51000 98_0]]=4,1,0)</f>
        <v>0</v>
      </c>
      <c r="BT1089">
        <f>IF(Table13[[#This Row],[Monthly_Income 1_5500 2_8000 3_11000 4_15000 5_20000 6_27000 7_35000 8_5000 9_51000 98_0]]=5,1,0)</f>
        <v>0</v>
      </c>
      <c r="BU1089">
        <f>IF(Table13[[#This Row],[Monthly_Income 1_5500 2_8000 3_11000 4_15000 5_20000 6_27000 7_35000 8_5000 9_51000 98_0]]=6,1,0)</f>
        <v>0</v>
      </c>
      <c r="BV1089">
        <f>IF(Table13[[#This Row],[Monthly_Income 1_5500 2_8000 3_11000 4_15000 5_20000 6_27000 7_35000 8_5000 9_51000 98_0]]=7,1,0)</f>
        <v>0</v>
      </c>
      <c r="BW1089">
        <f>IF(Table13[[#This Row],[Monthly_Income 1_5500 2_8000 3_11000 4_15000 5_20000 6_27000 7_35000 8_5000 9_51000 98_0]]=8,1,0)</f>
        <v>0</v>
      </c>
      <c r="BX1089">
        <f>IF(Table13[[#This Row],[Monthly_Income 1_5500 2_8000 3_11000 4_15000 5_20000 6_27000 7_35000 8_5000 9_51000 98_0]]=9,1,0)</f>
        <v>0</v>
      </c>
      <c r="BY1089">
        <f>IF(Table13[[#This Row],[Monthly_Income 1_5500 2_8000 3_11000 4_15000 5_20000 6_27000 7_35000 8_5000 9_51000 98_0]]=98,1,0)</f>
        <v>0</v>
      </c>
      <c r="BZ1089">
        <v>6</v>
      </c>
      <c r="CA1089">
        <f>IF(Table13[[#This Row],[Monthly_Household_Income]]=1,1,0)</f>
        <v>0</v>
      </c>
      <c r="CB1089">
        <f>IF(Table13[[#This Row],[Monthly_Household_Income]]=2,1,0)</f>
        <v>0</v>
      </c>
      <c r="CC1089">
        <f>IF(Table13[[#This Row],[Monthly_Household_Income]]=3,1,0)</f>
        <v>0</v>
      </c>
      <c r="CD1089">
        <f>IF(Table13[[#This Row],[Monthly_Household_Income]]=4,1,0)</f>
        <v>0</v>
      </c>
      <c r="CE1089">
        <f>IF(Table13[[#This Row],[Monthly_Household_Income]]=5,1,0)</f>
        <v>0</v>
      </c>
      <c r="CF1089">
        <f>IF(Table13[[#This Row],[Monthly_Household_Income]]=6,1,0)</f>
        <v>1</v>
      </c>
      <c r="CG1089">
        <f>IF(Table13[[#This Row],[Monthly_Household_Income]]=7,1,0)</f>
        <v>0</v>
      </c>
      <c r="CH1089">
        <f>IF(Table13[[#This Row],[Monthly_Household_Income]]=8,1,0)</f>
        <v>0</v>
      </c>
      <c r="CI1089">
        <f>IF(Table13[[#This Row],[Monthly_Household_Income]]=9,1,0)</f>
        <v>0</v>
      </c>
      <c r="CJ1089">
        <f>IF(Table13[[#This Row],[Monthly_Household_Income]]=98,1,0)</f>
        <v>0</v>
      </c>
    </row>
    <row r="1090" spans="1:88">
      <c r="A1090">
        <v>4041</v>
      </c>
      <c r="B1090" s="1">
        <v>43026</v>
      </c>
      <c r="C1090" t="s">
        <v>39</v>
      </c>
      <c r="D1090">
        <v>7</v>
      </c>
      <c r="E1090">
        <v>7</v>
      </c>
      <c r="F1090">
        <v>7</v>
      </c>
      <c r="G1090">
        <v>8</v>
      </c>
      <c r="H1090">
        <v>9</v>
      </c>
      <c r="I1090">
        <v>8</v>
      </c>
      <c r="J1090" t="s">
        <v>16</v>
      </c>
      <c r="K1090">
        <v>8</v>
      </c>
      <c r="L1090">
        <v>7</v>
      </c>
      <c r="M1090">
        <v>8</v>
      </c>
      <c r="N1090">
        <v>6</v>
      </c>
      <c r="O1090">
        <v>8</v>
      </c>
      <c r="P1090">
        <v>10</v>
      </c>
      <c r="Q1090">
        <v>9</v>
      </c>
      <c r="R1090">
        <v>9</v>
      </c>
      <c r="S1090">
        <v>9</v>
      </c>
      <c r="T1090">
        <v>8</v>
      </c>
      <c r="U1090">
        <v>9</v>
      </c>
      <c r="V1090">
        <v>9</v>
      </c>
      <c r="W1090">
        <v>7</v>
      </c>
      <c r="X1090">
        <v>9</v>
      </c>
      <c r="Y1090">
        <v>9</v>
      </c>
      <c r="Z1090">
        <v>8</v>
      </c>
      <c r="AA1090">
        <v>9</v>
      </c>
      <c r="AB1090">
        <v>9</v>
      </c>
      <c r="AC1090">
        <v>2</v>
      </c>
      <c r="AD1090">
        <f>IF(Table13[[#This Row],[payment]]=1,1,0)</f>
        <v>0</v>
      </c>
      <c r="AE1090">
        <f>IF(Table13[[#This Row],[payment]]=2,1,0)</f>
        <v>1</v>
      </c>
      <c r="AF1090">
        <f>IF(Table13[[#This Row],[payment]]=3,1,0)</f>
        <v>0</v>
      </c>
      <c r="AG1090">
        <v>5</v>
      </c>
      <c r="AH1090">
        <f>IF(Table13[[#This Row],[method_payment]]=1,1,0)</f>
        <v>0</v>
      </c>
      <c r="AI1090">
        <f>IF(Table13[[#This Row],[method_payment]]=2,1,0)</f>
        <v>0</v>
      </c>
      <c r="AJ1090">
        <f>IF(Table13[[#This Row],[method_payment]]=3,1,0)</f>
        <v>0</v>
      </c>
      <c r="AK1090">
        <f>IF(Table13[[#This Row],[method_payment]]=5,1,0)</f>
        <v>1</v>
      </c>
      <c r="AL1090">
        <f>IF(Table13[[#This Row],[method_payment]]=6,1,0)</f>
        <v>0</v>
      </c>
      <c r="AM1090" t="s">
        <v>16</v>
      </c>
      <c r="AN1090" t="s">
        <v>15</v>
      </c>
      <c r="AO1090">
        <v>3</v>
      </c>
      <c r="AP1090" s="2">
        <v>391.59</v>
      </c>
      <c r="AQ1090" s="3">
        <f>IF(AND(Table13[[#This Row],[Average_amount_spent_per_visit_last_3_months]]&gt;=1,Table13[[#This Row],[Average_amount_spent_per_visit_last_3_months]]&lt;=999),1,0)</f>
        <v>1</v>
      </c>
      <c r="AR1090" s="3">
        <f>IF(AND(Table13[[#This Row],[Average_amount_spent_per_visit_last_3_months]]&gt;=1000,Table13[[#This Row],[Average_amount_spent_per_visit_last_3_months]]&lt;=6700),1,0)</f>
        <v>0</v>
      </c>
      <c r="AS1090">
        <v>1</v>
      </c>
      <c r="AT1090">
        <v>33</v>
      </c>
      <c r="AU1090">
        <f>IF(AND(Table13[[#This Row],[Age]]&gt;=18,Table13[[#This Row],[Age]]&lt;=25),1,0)</f>
        <v>0</v>
      </c>
      <c r="AV1090">
        <f>IF(AND(Table13[[#This Row],[Age]]&gt;=26,Table13[[#This Row],[Age]]&lt;=35),1,0)</f>
        <v>1</v>
      </c>
      <c r="AW1090">
        <f>IF(AND(Table13[[#This Row],[Age]]&gt;=36,Table13[[#This Row],[Age]]&lt;=45),1,0)</f>
        <v>0</v>
      </c>
      <c r="AX1090">
        <f>IF(AND(Table13[[#This Row],[Age]]&gt;=46,Table13[[#This Row],[Age]]&lt;=55),1,0)</f>
        <v>0</v>
      </c>
      <c r="AY1090">
        <f>IF(AND(Table13[[#This Row],[Age]]&gt;=56,Table13[[#This Row],[Age]]&lt;=67),1,0)</f>
        <v>0</v>
      </c>
      <c r="AZ1090" t="s">
        <v>25</v>
      </c>
      <c r="BA1090">
        <f>IF(Table13[[#This Row],[Marital Status]]="Married",1,0)</f>
        <v>1</v>
      </c>
      <c r="BB1090">
        <f>IF(Table13[[#This Row],[Marital Status]]="Single",1,0)</f>
        <v>0</v>
      </c>
      <c r="BC1090" t="s">
        <v>27</v>
      </c>
      <c r="BD1090">
        <f>IF(Table13[[#This Row],[gender]]="Male",1,0)</f>
        <v>1</v>
      </c>
      <c r="BE1090">
        <f>IF(Table13[[#This Row],[gender]]="Female",1,0)</f>
        <v>0</v>
      </c>
      <c r="BF1090" t="s">
        <v>19</v>
      </c>
      <c r="BG1090">
        <f>IF(Table13[[#This Row],[Highest level of Education]]="Did not attend school",1,0)</f>
        <v>0</v>
      </c>
      <c r="BH1090">
        <f>IF(Table13[[#This Row],[Highest level of Education]]="K12 completed",1,0)</f>
        <v>0</v>
      </c>
      <c r="BI1090">
        <f>IF(Table13[[#This Row],[Highest level of Education]]="High School Completed",1,0)</f>
        <v>0</v>
      </c>
      <c r="BJ1090">
        <f>IF(Table13[[#This Row],[Highest level of Education]]="Technical Diploma/Partially completed College",1,0)</f>
        <v>0</v>
      </c>
      <c r="BK1090">
        <f>IF(Table13[[#This Row],[Highest level of Education]]="University/College Degree",1,0)</f>
        <v>1</v>
      </c>
      <c r="BL1090">
        <f>IF(Table13[[#This Row],[Highest level of Education]]="Post-graduate education",1,0)</f>
        <v>0</v>
      </c>
      <c r="BM1090">
        <v>2</v>
      </c>
      <c r="BN1090">
        <v>1</v>
      </c>
      <c r="BO1090">
        <v>98</v>
      </c>
      <c r="BP1090">
        <f>IF(Table13[[#This Row],[Monthly_Income 1_5500 2_8000 3_11000 4_15000 5_20000 6_27000 7_35000 8_5000 9_51000 98_0]]=1,1,0)</f>
        <v>0</v>
      </c>
      <c r="BQ1090">
        <f>IF(Table13[[#This Row],[Monthly_Income 1_5500 2_8000 3_11000 4_15000 5_20000 6_27000 7_35000 8_5000 9_51000 98_0]]=2,1,0)</f>
        <v>0</v>
      </c>
      <c r="BR1090">
        <f>IF(Table13[[#This Row],[Monthly_Income 1_5500 2_8000 3_11000 4_15000 5_20000 6_27000 7_35000 8_5000 9_51000 98_0]]=3,1,0)</f>
        <v>0</v>
      </c>
      <c r="BS1090">
        <f>IF(Table13[[#This Row],[Monthly_Income 1_5500 2_8000 3_11000 4_15000 5_20000 6_27000 7_35000 8_5000 9_51000 98_0]]=4,1,0)</f>
        <v>0</v>
      </c>
      <c r="BT1090">
        <f>IF(Table13[[#This Row],[Monthly_Income 1_5500 2_8000 3_11000 4_15000 5_20000 6_27000 7_35000 8_5000 9_51000 98_0]]=5,1,0)</f>
        <v>0</v>
      </c>
      <c r="BU1090">
        <f>IF(Table13[[#This Row],[Monthly_Income 1_5500 2_8000 3_11000 4_15000 5_20000 6_27000 7_35000 8_5000 9_51000 98_0]]=6,1,0)</f>
        <v>0</v>
      </c>
      <c r="BV1090">
        <f>IF(Table13[[#This Row],[Monthly_Income 1_5500 2_8000 3_11000 4_15000 5_20000 6_27000 7_35000 8_5000 9_51000 98_0]]=7,1,0)</f>
        <v>0</v>
      </c>
      <c r="BW1090">
        <f>IF(Table13[[#This Row],[Monthly_Income 1_5500 2_8000 3_11000 4_15000 5_20000 6_27000 7_35000 8_5000 9_51000 98_0]]=8,1,0)</f>
        <v>0</v>
      </c>
      <c r="BX1090">
        <f>IF(Table13[[#This Row],[Monthly_Income 1_5500 2_8000 3_11000 4_15000 5_20000 6_27000 7_35000 8_5000 9_51000 98_0]]=9,1,0)</f>
        <v>0</v>
      </c>
      <c r="BY1090">
        <f>IF(Table13[[#This Row],[Monthly_Income 1_5500 2_8000 3_11000 4_15000 5_20000 6_27000 7_35000 8_5000 9_51000 98_0]]=98,1,0)</f>
        <v>1</v>
      </c>
      <c r="BZ1090">
        <v>98</v>
      </c>
      <c r="CA1090">
        <f>IF(Table13[[#This Row],[Monthly_Household_Income]]=1,1,0)</f>
        <v>0</v>
      </c>
      <c r="CB1090">
        <f>IF(Table13[[#This Row],[Monthly_Household_Income]]=2,1,0)</f>
        <v>0</v>
      </c>
      <c r="CC1090">
        <f>IF(Table13[[#This Row],[Monthly_Household_Income]]=3,1,0)</f>
        <v>0</v>
      </c>
      <c r="CD1090">
        <f>IF(Table13[[#This Row],[Monthly_Household_Income]]=4,1,0)</f>
        <v>0</v>
      </c>
      <c r="CE1090">
        <f>IF(Table13[[#This Row],[Monthly_Household_Income]]=5,1,0)</f>
        <v>0</v>
      </c>
      <c r="CF1090">
        <f>IF(Table13[[#This Row],[Monthly_Household_Income]]=6,1,0)</f>
        <v>0</v>
      </c>
      <c r="CG1090">
        <f>IF(Table13[[#This Row],[Monthly_Household_Income]]=7,1,0)</f>
        <v>0</v>
      </c>
      <c r="CH1090">
        <f>IF(Table13[[#This Row],[Monthly_Household_Income]]=8,1,0)</f>
        <v>0</v>
      </c>
      <c r="CI1090">
        <f>IF(Table13[[#This Row],[Monthly_Household_Income]]=9,1,0)</f>
        <v>0</v>
      </c>
      <c r="CJ1090">
        <f>IF(Table13[[#This Row],[Monthly_Household_Income]]=98,1,0)</f>
        <v>1</v>
      </c>
    </row>
    <row r="1091" spans="1:88">
      <c r="A1091">
        <v>4042</v>
      </c>
      <c r="B1091" s="1">
        <v>43222</v>
      </c>
      <c r="C1091" t="s">
        <v>32</v>
      </c>
      <c r="D1091">
        <v>8</v>
      </c>
      <c r="E1091">
        <v>8</v>
      </c>
      <c r="F1091">
        <v>8</v>
      </c>
      <c r="G1091">
        <v>7</v>
      </c>
      <c r="H1091">
        <v>7</v>
      </c>
      <c r="I1091">
        <v>8</v>
      </c>
      <c r="J1091" t="s">
        <v>15</v>
      </c>
      <c r="K1091">
        <v>7</v>
      </c>
      <c r="L1091">
        <v>6</v>
      </c>
      <c r="M1091">
        <v>8</v>
      </c>
      <c r="N1091">
        <v>8</v>
      </c>
      <c r="O1091">
        <v>7</v>
      </c>
      <c r="P1091">
        <v>8</v>
      </c>
      <c r="Q1091">
        <v>6</v>
      </c>
      <c r="R1091">
        <v>7</v>
      </c>
      <c r="S1091">
        <v>6</v>
      </c>
      <c r="T1091">
        <v>6</v>
      </c>
      <c r="U1091">
        <v>8</v>
      </c>
      <c r="V1091">
        <v>8</v>
      </c>
      <c r="W1091">
        <v>7</v>
      </c>
      <c r="X1091">
        <v>7</v>
      </c>
      <c r="Y1091">
        <v>6</v>
      </c>
      <c r="Z1091">
        <v>8</v>
      </c>
      <c r="AA1091">
        <v>6</v>
      </c>
      <c r="AB1091">
        <v>8</v>
      </c>
      <c r="AC1091">
        <v>2</v>
      </c>
      <c r="AD1091">
        <f>IF(Table13[[#This Row],[payment]]=1,1,0)</f>
        <v>0</v>
      </c>
      <c r="AE1091">
        <f>IF(Table13[[#This Row],[payment]]=2,1,0)</f>
        <v>1</v>
      </c>
      <c r="AF1091">
        <f>IF(Table13[[#This Row],[payment]]=3,1,0)</f>
        <v>0</v>
      </c>
      <c r="AG1091">
        <v>1</v>
      </c>
      <c r="AH1091">
        <f>IF(Table13[[#This Row],[method_payment]]=1,1,0)</f>
        <v>1</v>
      </c>
      <c r="AI1091">
        <f>IF(Table13[[#This Row],[method_payment]]=2,1,0)</f>
        <v>0</v>
      </c>
      <c r="AJ1091">
        <f>IF(Table13[[#This Row],[method_payment]]=3,1,0)</f>
        <v>0</v>
      </c>
      <c r="AK1091">
        <f>IF(Table13[[#This Row],[method_payment]]=5,1,0)</f>
        <v>0</v>
      </c>
      <c r="AL1091">
        <f>IF(Table13[[#This Row],[method_payment]]=6,1,0)</f>
        <v>0</v>
      </c>
      <c r="AM1091" t="s">
        <v>16</v>
      </c>
      <c r="AN1091" t="s">
        <v>16</v>
      </c>
      <c r="AO1091">
        <v>1</v>
      </c>
      <c r="AP1091" s="2">
        <v>565.36</v>
      </c>
      <c r="AQ1091" s="3">
        <f>IF(AND(Table13[[#This Row],[Average_amount_spent_per_visit_last_3_months]]&gt;=1,Table13[[#This Row],[Average_amount_spent_per_visit_last_3_months]]&lt;=999),1,0)</f>
        <v>1</v>
      </c>
      <c r="AR1091" s="3">
        <f>IF(AND(Table13[[#This Row],[Average_amount_spent_per_visit_last_3_months]]&gt;=1000,Table13[[#This Row],[Average_amount_spent_per_visit_last_3_months]]&lt;=6700),1,0)</f>
        <v>0</v>
      </c>
      <c r="AS1091">
        <v>3</v>
      </c>
      <c r="AT1091">
        <v>42</v>
      </c>
      <c r="AU1091">
        <f>IF(AND(Table13[[#This Row],[Age]]&gt;=18,Table13[[#This Row],[Age]]&lt;=25),1,0)</f>
        <v>0</v>
      </c>
      <c r="AV1091">
        <f>IF(AND(Table13[[#This Row],[Age]]&gt;=26,Table13[[#This Row],[Age]]&lt;=35),1,0)</f>
        <v>0</v>
      </c>
      <c r="AW1091">
        <f>IF(AND(Table13[[#This Row],[Age]]&gt;=36,Table13[[#This Row],[Age]]&lt;=45),1,0)</f>
        <v>1</v>
      </c>
      <c r="AX1091">
        <f>IF(AND(Table13[[#This Row],[Age]]&gt;=46,Table13[[#This Row],[Age]]&lt;=55),1,0)</f>
        <v>0</v>
      </c>
      <c r="AY1091">
        <f>IF(AND(Table13[[#This Row],[Age]]&gt;=56,Table13[[#This Row],[Age]]&lt;=67),1,0)</f>
        <v>0</v>
      </c>
      <c r="AZ1091" t="s">
        <v>24</v>
      </c>
      <c r="BA1091">
        <f>IF(Table13[[#This Row],[Marital Status]]="Married",1,0)</f>
        <v>0</v>
      </c>
      <c r="BB1091">
        <f>IF(Table13[[#This Row],[Marital Status]]="Single",1,0)</f>
        <v>1</v>
      </c>
      <c r="BC1091" t="s">
        <v>28</v>
      </c>
      <c r="BD1091">
        <f>IF(Table13[[#This Row],[gender]]="Male",1,0)</f>
        <v>0</v>
      </c>
      <c r="BE1091">
        <f>IF(Table13[[#This Row],[gender]]="Female",1,0)</f>
        <v>1</v>
      </c>
      <c r="BF1091" t="s">
        <v>23</v>
      </c>
      <c r="BG1091">
        <f>IF(Table13[[#This Row],[Highest level of Education]]="Did not attend school",1,0)</f>
        <v>0</v>
      </c>
      <c r="BH1091">
        <f>IF(Table13[[#This Row],[Highest level of Education]]="K12 completed",1,0)</f>
        <v>0</v>
      </c>
      <c r="BI1091">
        <f>IF(Table13[[#This Row],[Highest level of Education]]="High School Completed",1,0)</f>
        <v>0</v>
      </c>
      <c r="BJ1091">
        <f>IF(Table13[[#This Row],[Highest level of Education]]="Technical Diploma/Partially completed College",1,0)</f>
        <v>1</v>
      </c>
      <c r="BK1091">
        <f>IF(Table13[[#This Row],[Highest level of Education]]="University/College Degree",1,0)</f>
        <v>0</v>
      </c>
      <c r="BL1091">
        <f>IF(Table13[[#This Row],[Highest level of Education]]="Post-graduate education",1,0)</f>
        <v>0</v>
      </c>
      <c r="BM1091">
        <v>0</v>
      </c>
      <c r="BN1091">
        <v>1</v>
      </c>
      <c r="BO1091">
        <v>3</v>
      </c>
      <c r="BP1091">
        <f>IF(Table13[[#This Row],[Monthly_Income 1_5500 2_8000 3_11000 4_15000 5_20000 6_27000 7_35000 8_5000 9_51000 98_0]]=1,1,0)</f>
        <v>0</v>
      </c>
      <c r="BQ1091">
        <f>IF(Table13[[#This Row],[Monthly_Income 1_5500 2_8000 3_11000 4_15000 5_20000 6_27000 7_35000 8_5000 9_51000 98_0]]=2,1,0)</f>
        <v>0</v>
      </c>
      <c r="BR1091">
        <f>IF(Table13[[#This Row],[Monthly_Income 1_5500 2_8000 3_11000 4_15000 5_20000 6_27000 7_35000 8_5000 9_51000 98_0]]=3,1,0)</f>
        <v>1</v>
      </c>
      <c r="BS1091">
        <f>IF(Table13[[#This Row],[Monthly_Income 1_5500 2_8000 3_11000 4_15000 5_20000 6_27000 7_35000 8_5000 9_51000 98_0]]=4,1,0)</f>
        <v>0</v>
      </c>
      <c r="BT1091">
        <f>IF(Table13[[#This Row],[Monthly_Income 1_5500 2_8000 3_11000 4_15000 5_20000 6_27000 7_35000 8_5000 9_51000 98_0]]=5,1,0)</f>
        <v>0</v>
      </c>
      <c r="BU1091">
        <f>IF(Table13[[#This Row],[Monthly_Income 1_5500 2_8000 3_11000 4_15000 5_20000 6_27000 7_35000 8_5000 9_51000 98_0]]=6,1,0)</f>
        <v>0</v>
      </c>
      <c r="BV1091">
        <f>IF(Table13[[#This Row],[Monthly_Income 1_5500 2_8000 3_11000 4_15000 5_20000 6_27000 7_35000 8_5000 9_51000 98_0]]=7,1,0)</f>
        <v>0</v>
      </c>
      <c r="BW1091">
        <f>IF(Table13[[#This Row],[Monthly_Income 1_5500 2_8000 3_11000 4_15000 5_20000 6_27000 7_35000 8_5000 9_51000 98_0]]=8,1,0)</f>
        <v>0</v>
      </c>
      <c r="BX1091">
        <f>IF(Table13[[#This Row],[Monthly_Income 1_5500 2_8000 3_11000 4_15000 5_20000 6_27000 7_35000 8_5000 9_51000 98_0]]=9,1,0)</f>
        <v>0</v>
      </c>
      <c r="BY1091">
        <f>IF(Table13[[#This Row],[Monthly_Income 1_5500 2_8000 3_11000 4_15000 5_20000 6_27000 7_35000 8_5000 9_51000 98_0]]=98,1,0)</f>
        <v>0</v>
      </c>
      <c r="BZ1091">
        <v>97</v>
      </c>
      <c r="CA1091">
        <f>IF(Table13[[#This Row],[Monthly_Household_Income]]=1,1,0)</f>
        <v>0</v>
      </c>
      <c r="CB1091">
        <f>IF(Table13[[#This Row],[Monthly_Household_Income]]=2,1,0)</f>
        <v>0</v>
      </c>
      <c r="CC1091">
        <f>IF(Table13[[#This Row],[Monthly_Household_Income]]=3,1,0)</f>
        <v>0</v>
      </c>
      <c r="CD1091">
        <f>IF(Table13[[#This Row],[Monthly_Household_Income]]=4,1,0)</f>
        <v>0</v>
      </c>
      <c r="CE1091">
        <f>IF(Table13[[#This Row],[Monthly_Household_Income]]=5,1,0)</f>
        <v>0</v>
      </c>
      <c r="CF1091">
        <f>IF(Table13[[#This Row],[Monthly_Household_Income]]=6,1,0)</f>
        <v>0</v>
      </c>
      <c r="CG1091">
        <f>IF(Table13[[#This Row],[Monthly_Household_Income]]=7,1,0)</f>
        <v>0</v>
      </c>
      <c r="CH1091">
        <f>IF(Table13[[#This Row],[Monthly_Household_Income]]=8,1,0)</f>
        <v>0</v>
      </c>
      <c r="CI1091">
        <f>IF(Table13[[#This Row],[Monthly_Household_Income]]=9,1,0)</f>
        <v>0</v>
      </c>
      <c r="CJ1091">
        <f>IF(Table13[[#This Row],[Monthly_Household_Income]]=98,1,0)</f>
        <v>0</v>
      </c>
    </row>
    <row r="1092" spans="1:88">
      <c r="A1092">
        <v>4051</v>
      </c>
      <c r="B1092" s="1">
        <v>42918</v>
      </c>
      <c r="C1092" t="s">
        <v>5</v>
      </c>
      <c r="D1092">
        <v>7</v>
      </c>
      <c r="E1092">
        <v>8</v>
      </c>
      <c r="F1092">
        <v>6</v>
      </c>
      <c r="G1092">
        <v>7</v>
      </c>
      <c r="H1092">
        <v>7</v>
      </c>
      <c r="I1092">
        <v>6</v>
      </c>
      <c r="J1092" t="s">
        <v>15</v>
      </c>
      <c r="K1092">
        <v>7</v>
      </c>
      <c r="L1092">
        <v>6</v>
      </c>
      <c r="M1092">
        <v>6</v>
      </c>
      <c r="N1092">
        <v>7</v>
      </c>
      <c r="O1092">
        <v>6</v>
      </c>
      <c r="P1092">
        <v>7</v>
      </c>
      <c r="Q1092">
        <v>7</v>
      </c>
      <c r="R1092">
        <v>6</v>
      </c>
      <c r="S1092">
        <v>7</v>
      </c>
      <c r="T1092">
        <v>7</v>
      </c>
      <c r="U1092">
        <v>6</v>
      </c>
      <c r="V1092">
        <v>7</v>
      </c>
      <c r="W1092">
        <v>6</v>
      </c>
      <c r="X1092">
        <v>7</v>
      </c>
      <c r="Y1092">
        <v>6</v>
      </c>
      <c r="Z1092">
        <v>6</v>
      </c>
      <c r="AA1092">
        <v>7</v>
      </c>
      <c r="AB1092">
        <v>7</v>
      </c>
      <c r="AC1092">
        <v>2</v>
      </c>
      <c r="AD1092">
        <f>IF(Table13[[#This Row],[payment]]=1,1,0)</f>
        <v>0</v>
      </c>
      <c r="AE1092">
        <f>IF(Table13[[#This Row],[payment]]=2,1,0)</f>
        <v>1</v>
      </c>
      <c r="AF1092">
        <f>IF(Table13[[#This Row],[payment]]=3,1,0)</f>
        <v>0</v>
      </c>
      <c r="AG1092">
        <v>1</v>
      </c>
      <c r="AH1092">
        <f>IF(Table13[[#This Row],[method_payment]]=1,1,0)</f>
        <v>1</v>
      </c>
      <c r="AI1092">
        <f>IF(Table13[[#This Row],[method_payment]]=2,1,0)</f>
        <v>0</v>
      </c>
      <c r="AJ1092">
        <f>IF(Table13[[#This Row],[method_payment]]=3,1,0)</f>
        <v>0</v>
      </c>
      <c r="AK1092">
        <f>IF(Table13[[#This Row],[method_payment]]=5,1,0)</f>
        <v>0</v>
      </c>
      <c r="AL1092">
        <f>IF(Table13[[#This Row],[method_payment]]=6,1,0)</f>
        <v>0</v>
      </c>
      <c r="AM1092" t="s">
        <v>16</v>
      </c>
      <c r="AN1092" t="s">
        <v>15</v>
      </c>
      <c r="AO1092">
        <v>1</v>
      </c>
      <c r="AP1092" s="2">
        <v>325.08999999999997</v>
      </c>
      <c r="AQ1092" s="3">
        <f>IF(AND(Table13[[#This Row],[Average_amount_spent_per_visit_last_3_months]]&gt;=1,Table13[[#This Row],[Average_amount_spent_per_visit_last_3_months]]&lt;=999),1,0)</f>
        <v>1</v>
      </c>
      <c r="AR1092" s="3">
        <f>IF(AND(Table13[[#This Row],[Average_amount_spent_per_visit_last_3_months]]&gt;=1000,Table13[[#This Row],[Average_amount_spent_per_visit_last_3_months]]&lt;=6700),1,0)</f>
        <v>0</v>
      </c>
      <c r="AS1092">
        <v>3</v>
      </c>
      <c r="AT1092">
        <v>30</v>
      </c>
      <c r="AU1092">
        <f>IF(AND(Table13[[#This Row],[Age]]&gt;=18,Table13[[#This Row],[Age]]&lt;=25),1,0)</f>
        <v>0</v>
      </c>
      <c r="AV1092">
        <f>IF(AND(Table13[[#This Row],[Age]]&gt;=26,Table13[[#This Row],[Age]]&lt;=35),1,0)</f>
        <v>1</v>
      </c>
      <c r="AW1092">
        <f>IF(AND(Table13[[#This Row],[Age]]&gt;=36,Table13[[#This Row],[Age]]&lt;=45),1,0)</f>
        <v>0</v>
      </c>
      <c r="AX1092">
        <f>IF(AND(Table13[[#This Row],[Age]]&gt;=46,Table13[[#This Row],[Age]]&lt;=55),1,0)</f>
        <v>0</v>
      </c>
      <c r="AY1092">
        <f>IF(AND(Table13[[#This Row],[Age]]&gt;=56,Table13[[#This Row],[Age]]&lt;=67),1,0)</f>
        <v>0</v>
      </c>
      <c r="AZ1092" t="s">
        <v>25</v>
      </c>
      <c r="BA1092">
        <f>IF(Table13[[#This Row],[Marital Status]]="Married",1,0)</f>
        <v>1</v>
      </c>
      <c r="BB1092">
        <f>IF(Table13[[#This Row],[Marital Status]]="Single",1,0)</f>
        <v>0</v>
      </c>
      <c r="BC1092" t="s">
        <v>28</v>
      </c>
      <c r="BD1092">
        <f>IF(Table13[[#This Row],[gender]]="Male",1,0)</f>
        <v>0</v>
      </c>
      <c r="BE1092">
        <f>IF(Table13[[#This Row],[gender]]="Female",1,0)</f>
        <v>1</v>
      </c>
      <c r="BF1092" t="s">
        <v>20</v>
      </c>
      <c r="BG1092">
        <f>IF(Table13[[#This Row],[Highest level of Education]]="Did not attend school",1,0)</f>
        <v>0</v>
      </c>
      <c r="BH1092">
        <f>IF(Table13[[#This Row],[Highest level of Education]]="K12 completed",1,0)</f>
        <v>0</v>
      </c>
      <c r="BI1092">
        <f>IF(Table13[[#This Row],[Highest level of Education]]="High School Completed",1,0)</f>
        <v>1</v>
      </c>
      <c r="BJ1092">
        <f>IF(Table13[[#This Row],[Highest level of Education]]="Technical Diploma/Partially completed College",1,0)</f>
        <v>0</v>
      </c>
      <c r="BK1092">
        <f>IF(Table13[[#This Row],[Highest level of Education]]="University/College Degree",1,0)</f>
        <v>0</v>
      </c>
      <c r="BL1092">
        <f>IF(Table13[[#This Row],[Highest level of Education]]="Post-graduate education",1,0)</f>
        <v>0</v>
      </c>
      <c r="BM1092">
        <v>1</v>
      </c>
      <c r="BN1092">
        <v>1</v>
      </c>
      <c r="BO1092">
        <v>2</v>
      </c>
      <c r="BP1092">
        <f>IF(Table13[[#This Row],[Monthly_Income 1_5500 2_8000 3_11000 4_15000 5_20000 6_27000 7_35000 8_5000 9_51000 98_0]]=1,1,0)</f>
        <v>0</v>
      </c>
      <c r="BQ1092">
        <f>IF(Table13[[#This Row],[Monthly_Income 1_5500 2_8000 3_11000 4_15000 5_20000 6_27000 7_35000 8_5000 9_51000 98_0]]=2,1,0)</f>
        <v>1</v>
      </c>
      <c r="BR1092">
        <f>IF(Table13[[#This Row],[Monthly_Income 1_5500 2_8000 3_11000 4_15000 5_20000 6_27000 7_35000 8_5000 9_51000 98_0]]=3,1,0)</f>
        <v>0</v>
      </c>
      <c r="BS1092">
        <f>IF(Table13[[#This Row],[Monthly_Income 1_5500 2_8000 3_11000 4_15000 5_20000 6_27000 7_35000 8_5000 9_51000 98_0]]=4,1,0)</f>
        <v>0</v>
      </c>
      <c r="BT1092">
        <f>IF(Table13[[#This Row],[Monthly_Income 1_5500 2_8000 3_11000 4_15000 5_20000 6_27000 7_35000 8_5000 9_51000 98_0]]=5,1,0)</f>
        <v>0</v>
      </c>
      <c r="BU1092">
        <f>IF(Table13[[#This Row],[Monthly_Income 1_5500 2_8000 3_11000 4_15000 5_20000 6_27000 7_35000 8_5000 9_51000 98_0]]=6,1,0)</f>
        <v>0</v>
      </c>
      <c r="BV1092">
        <f>IF(Table13[[#This Row],[Monthly_Income 1_5500 2_8000 3_11000 4_15000 5_20000 6_27000 7_35000 8_5000 9_51000 98_0]]=7,1,0)</f>
        <v>0</v>
      </c>
      <c r="BW1092">
        <f>IF(Table13[[#This Row],[Monthly_Income 1_5500 2_8000 3_11000 4_15000 5_20000 6_27000 7_35000 8_5000 9_51000 98_0]]=8,1,0)</f>
        <v>0</v>
      </c>
      <c r="BX1092">
        <f>IF(Table13[[#This Row],[Monthly_Income 1_5500 2_8000 3_11000 4_15000 5_20000 6_27000 7_35000 8_5000 9_51000 98_0]]=9,1,0)</f>
        <v>0</v>
      </c>
      <c r="BY1092">
        <f>IF(Table13[[#This Row],[Monthly_Income 1_5500 2_8000 3_11000 4_15000 5_20000 6_27000 7_35000 8_5000 9_51000 98_0]]=98,1,0)</f>
        <v>0</v>
      </c>
      <c r="BZ1092">
        <v>4</v>
      </c>
      <c r="CA1092">
        <f>IF(Table13[[#This Row],[Monthly_Household_Income]]=1,1,0)</f>
        <v>0</v>
      </c>
      <c r="CB1092">
        <f>IF(Table13[[#This Row],[Monthly_Household_Income]]=2,1,0)</f>
        <v>0</v>
      </c>
      <c r="CC1092">
        <f>IF(Table13[[#This Row],[Monthly_Household_Income]]=3,1,0)</f>
        <v>0</v>
      </c>
      <c r="CD1092">
        <f>IF(Table13[[#This Row],[Monthly_Household_Income]]=4,1,0)</f>
        <v>1</v>
      </c>
      <c r="CE1092">
        <f>IF(Table13[[#This Row],[Monthly_Household_Income]]=5,1,0)</f>
        <v>0</v>
      </c>
      <c r="CF1092">
        <f>IF(Table13[[#This Row],[Monthly_Household_Income]]=6,1,0)</f>
        <v>0</v>
      </c>
      <c r="CG1092">
        <f>IF(Table13[[#This Row],[Monthly_Household_Income]]=7,1,0)</f>
        <v>0</v>
      </c>
      <c r="CH1092">
        <f>IF(Table13[[#This Row],[Monthly_Household_Income]]=8,1,0)</f>
        <v>0</v>
      </c>
      <c r="CI1092">
        <f>IF(Table13[[#This Row],[Monthly_Household_Income]]=9,1,0)</f>
        <v>0</v>
      </c>
      <c r="CJ1092">
        <f>IF(Table13[[#This Row],[Monthly_Household_Income]]=98,1,0)</f>
        <v>0</v>
      </c>
    </row>
    <row r="1093" spans="1:88">
      <c r="A1093">
        <v>4053</v>
      </c>
      <c r="B1093" s="1">
        <v>42972</v>
      </c>
      <c r="C1093" t="s">
        <v>35</v>
      </c>
      <c r="D1093">
        <v>10</v>
      </c>
      <c r="E1093">
        <v>10</v>
      </c>
      <c r="F1093">
        <v>10</v>
      </c>
      <c r="G1093">
        <v>10</v>
      </c>
      <c r="H1093">
        <v>9</v>
      </c>
      <c r="I1093">
        <v>10</v>
      </c>
      <c r="J1093" t="s">
        <v>16</v>
      </c>
      <c r="K1093">
        <v>9</v>
      </c>
      <c r="L1093">
        <v>10</v>
      </c>
      <c r="M1093">
        <v>9</v>
      </c>
      <c r="N1093">
        <v>10</v>
      </c>
      <c r="O1093">
        <v>9</v>
      </c>
      <c r="P1093">
        <v>10</v>
      </c>
      <c r="Q1093">
        <v>10</v>
      </c>
      <c r="R1093">
        <v>9</v>
      </c>
      <c r="S1093">
        <v>10</v>
      </c>
      <c r="T1093">
        <v>10</v>
      </c>
      <c r="U1093">
        <v>9</v>
      </c>
      <c r="V1093">
        <v>10</v>
      </c>
      <c r="W1093">
        <v>9</v>
      </c>
      <c r="X1093">
        <v>9</v>
      </c>
      <c r="Y1093">
        <v>10</v>
      </c>
      <c r="Z1093">
        <v>10</v>
      </c>
      <c r="AA1093">
        <v>9</v>
      </c>
      <c r="AB1093">
        <v>9</v>
      </c>
      <c r="AC1093">
        <v>1</v>
      </c>
      <c r="AD1093">
        <f>IF(Table13[[#This Row],[payment]]=1,1,0)</f>
        <v>1</v>
      </c>
      <c r="AE1093">
        <f>IF(Table13[[#This Row],[payment]]=2,1,0)</f>
        <v>0</v>
      </c>
      <c r="AF1093">
        <f>IF(Table13[[#This Row],[payment]]=3,1,0)</f>
        <v>0</v>
      </c>
      <c r="AG1093">
        <v>1</v>
      </c>
      <c r="AH1093">
        <f>IF(Table13[[#This Row],[method_payment]]=1,1,0)</f>
        <v>1</v>
      </c>
      <c r="AI1093">
        <f>IF(Table13[[#This Row],[method_payment]]=2,1,0)</f>
        <v>0</v>
      </c>
      <c r="AJ1093">
        <f>IF(Table13[[#This Row],[method_payment]]=3,1,0)</f>
        <v>0</v>
      </c>
      <c r="AK1093">
        <f>IF(Table13[[#This Row],[method_payment]]=5,1,0)</f>
        <v>0</v>
      </c>
      <c r="AL1093">
        <f>IF(Table13[[#This Row],[method_payment]]=6,1,0)</f>
        <v>0</v>
      </c>
      <c r="AM1093" t="s">
        <v>16</v>
      </c>
      <c r="AN1093" t="s">
        <v>16</v>
      </c>
      <c r="AO1093">
        <v>1</v>
      </c>
      <c r="AP1093" s="2">
        <v>329.52</v>
      </c>
      <c r="AQ1093" s="3">
        <f>IF(AND(Table13[[#This Row],[Average_amount_spent_per_visit_last_3_months]]&gt;=1,Table13[[#This Row],[Average_amount_spent_per_visit_last_3_months]]&lt;=999),1,0)</f>
        <v>1</v>
      </c>
      <c r="AR1093" s="3">
        <f>IF(AND(Table13[[#This Row],[Average_amount_spent_per_visit_last_3_months]]&gt;=1000,Table13[[#This Row],[Average_amount_spent_per_visit_last_3_months]]&lt;=6700),1,0)</f>
        <v>0</v>
      </c>
      <c r="AS1093">
        <v>3</v>
      </c>
      <c r="AT1093">
        <v>30</v>
      </c>
      <c r="AU1093">
        <f>IF(AND(Table13[[#This Row],[Age]]&gt;=18,Table13[[#This Row],[Age]]&lt;=25),1,0)</f>
        <v>0</v>
      </c>
      <c r="AV1093">
        <f>IF(AND(Table13[[#This Row],[Age]]&gt;=26,Table13[[#This Row],[Age]]&lt;=35),1,0)</f>
        <v>1</v>
      </c>
      <c r="AW1093">
        <f>IF(AND(Table13[[#This Row],[Age]]&gt;=36,Table13[[#This Row],[Age]]&lt;=45),1,0)</f>
        <v>0</v>
      </c>
      <c r="AX1093">
        <f>IF(AND(Table13[[#This Row],[Age]]&gt;=46,Table13[[#This Row],[Age]]&lt;=55),1,0)</f>
        <v>0</v>
      </c>
      <c r="AY1093">
        <f>IF(AND(Table13[[#This Row],[Age]]&gt;=56,Table13[[#This Row],[Age]]&lt;=67),1,0)</f>
        <v>0</v>
      </c>
      <c r="AZ1093" t="s">
        <v>25</v>
      </c>
      <c r="BA1093">
        <f>IF(Table13[[#This Row],[Marital Status]]="Married",1,0)</f>
        <v>1</v>
      </c>
      <c r="BB1093">
        <f>IF(Table13[[#This Row],[Marital Status]]="Single",1,0)</f>
        <v>0</v>
      </c>
      <c r="BC1093" t="s">
        <v>28</v>
      </c>
      <c r="BD1093">
        <f>IF(Table13[[#This Row],[gender]]="Male",1,0)</f>
        <v>0</v>
      </c>
      <c r="BE1093">
        <f>IF(Table13[[#This Row],[gender]]="Female",1,0)</f>
        <v>1</v>
      </c>
      <c r="BF1093" t="s">
        <v>19</v>
      </c>
      <c r="BG1093">
        <f>IF(Table13[[#This Row],[Highest level of Education]]="Did not attend school",1,0)</f>
        <v>0</v>
      </c>
      <c r="BH1093">
        <f>IF(Table13[[#This Row],[Highest level of Education]]="K12 completed",1,0)</f>
        <v>0</v>
      </c>
      <c r="BI1093">
        <f>IF(Table13[[#This Row],[Highest level of Education]]="High School Completed",1,0)</f>
        <v>0</v>
      </c>
      <c r="BJ1093">
        <f>IF(Table13[[#This Row],[Highest level of Education]]="Technical Diploma/Partially completed College",1,0)</f>
        <v>0</v>
      </c>
      <c r="BK1093">
        <f>IF(Table13[[#This Row],[Highest level of Education]]="University/College Degree",1,0)</f>
        <v>1</v>
      </c>
      <c r="BL1093">
        <f>IF(Table13[[#This Row],[Highest level of Education]]="Post-graduate education",1,0)</f>
        <v>0</v>
      </c>
      <c r="BM1093">
        <v>2</v>
      </c>
      <c r="BN1093">
        <v>1</v>
      </c>
      <c r="BO1093">
        <v>5</v>
      </c>
      <c r="BP1093">
        <f>IF(Table13[[#This Row],[Monthly_Income 1_5500 2_8000 3_11000 4_15000 5_20000 6_27000 7_35000 8_5000 9_51000 98_0]]=1,1,0)</f>
        <v>0</v>
      </c>
      <c r="BQ1093">
        <f>IF(Table13[[#This Row],[Monthly_Income 1_5500 2_8000 3_11000 4_15000 5_20000 6_27000 7_35000 8_5000 9_51000 98_0]]=2,1,0)</f>
        <v>0</v>
      </c>
      <c r="BR1093">
        <f>IF(Table13[[#This Row],[Monthly_Income 1_5500 2_8000 3_11000 4_15000 5_20000 6_27000 7_35000 8_5000 9_51000 98_0]]=3,1,0)</f>
        <v>0</v>
      </c>
      <c r="BS1093">
        <f>IF(Table13[[#This Row],[Monthly_Income 1_5500 2_8000 3_11000 4_15000 5_20000 6_27000 7_35000 8_5000 9_51000 98_0]]=4,1,0)</f>
        <v>0</v>
      </c>
      <c r="BT1093">
        <f>IF(Table13[[#This Row],[Monthly_Income 1_5500 2_8000 3_11000 4_15000 5_20000 6_27000 7_35000 8_5000 9_51000 98_0]]=5,1,0)</f>
        <v>1</v>
      </c>
      <c r="BU1093">
        <f>IF(Table13[[#This Row],[Monthly_Income 1_5500 2_8000 3_11000 4_15000 5_20000 6_27000 7_35000 8_5000 9_51000 98_0]]=6,1,0)</f>
        <v>0</v>
      </c>
      <c r="BV1093">
        <f>IF(Table13[[#This Row],[Monthly_Income 1_5500 2_8000 3_11000 4_15000 5_20000 6_27000 7_35000 8_5000 9_51000 98_0]]=7,1,0)</f>
        <v>0</v>
      </c>
      <c r="BW1093">
        <f>IF(Table13[[#This Row],[Monthly_Income 1_5500 2_8000 3_11000 4_15000 5_20000 6_27000 7_35000 8_5000 9_51000 98_0]]=8,1,0)</f>
        <v>0</v>
      </c>
      <c r="BX1093">
        <f>IF(Table13[[#This Row],[Monthly_Income 1_5500 2_8000 3_11000 4_15000 5_20000 6_27000 7_35000 8_5000 9_51000 98_0]]=9,1,0)</f>
        <v>0</v>
      </c>
      <c r="BY1093">
        <f>IF(Table13[[#This Row],[Monthly_Income 1_5500 2_8000 3_11000 4_15000 5_20000 6_27000 7_35000 8_5000 9_51000 98_0]]=98,1,0)</f>
        <v>0</v>
      </c>
      <c r="BZ1093">
        <v>7</v>
      </c>
      <c r="CA1093">
        <f>IF(Table13[[#This Row],[Monthly_Household_Income]]=1,1,0)</f>
        <v>0</v>
      </c>
      <c r="CB1093">
        <f>IF(Table13[[#This Row],[Monthly_Household_Income]]=2,1,0)</f>
        <v>0</v>
      </c>
      <c r="CC1093">
        <f>IF(Table13[[#This Row],[Monthly_Household_Income]]=3,1,0)</f>
        <v>0</v>
      </c>
      <c r="CD1093">
        <f>IF(Table13[[#This Row],[Monthly_Household_Income]]=4,1,0)</f>
        <v>0</v>
      </c>
      <c r="CE1093">
        <f>IF(Table13[[#This Row],[Monthly_Household_Income]]=5,1,0)</f>
        <v>0</v>
      </c>
      <c r="CF1093">
        <f>IF(Table13[[#This Row],[Monthly_Household_Income]]=6,1,0)</f>
        <v>0</v>
      </c>
      <c r="CG1093">
        <f>IF(Table13[[#This Row],[Monthly_Household_Income]]=7,1,0)</f>
        <v>1</v>
      </c>
      <c r="CH1093">
        <f>IF(Table13[[#This Row],[Monthly_Household_Income]]=8,1,0)</f>
        <v>0</v>
      </c>
      <c r="CI1093">
        <f>IF(Table13[[#This Row],[Monthly_Household_Income]]=9,1,0)</f>
        <v>0</v>
      </c>
      <c r="CJ1093">
        <f>IF(Table13[[#This Row],[Monthly_Household_Income]]=98,1,0)</f>
        <v>0</v>
      </c>
    </row>
    <row r="1094" spans="1:88">
      <c r="A1094">
        <v>4056</v>
      </c>
      <c r="B1094" s="1">
        <v>42966</v>
      </c>
      <c r="C1094" t="s">
        <v>35</v>
      </c>
      <c r="D1094">
        <v>8</v>
      </c>
      <c r="E1094">
        <v>9</v>
      </c>
      <c r="F1094">
        <v>8</v>
      </c>
      <c r="G1094">
        <v>8</v>
      </c>
      <c r="H1094">
        <v>8</v>
      </c>
      <c r="I1094">
        <v>8</v>
      </c>
      <c r="J1094" t="s">
        <v>16</v>
      </c>
      <c r="K1094">
        <v>7</v>
      </c>
      <c r="L1094">
        <v>9</v>
      </c>
      <c r="M1094">
        <v>8</v>
      </c>
      <c r="N1094">
        <v>8</v>
      </c>
      <c r="O1094">
        <v>9</v>
      </c>
      <c r="P1094">
        <v>7</v>
      </c>
      <c r="Q1094">
        <v>9</v>
      </c>
      <c r="R1094">
        <v>8</v>
      </c>
      <c r="S1094">
        <v>9</v>
      </c>
      <c r="T1094">
        <v>8</v>
      </c>
      <c r="U1094">
        <v>7</v>
      </c>
      <c r="V1094">
        <v>8</v>
      </c>
      <c r="W1094">
        <v>8</v>
      </c>
      <c r="X1094">
        <v>7</v>
      </c>
      <c r="Y1094">
        <v>7</v>
      </c>
      <c r="Z1094">
        <v>9</v>
      </c>
      <c r="AA1094">
        <v>7</v>
      </c>
      <c r="AB1094">
        <v>8</v>
      </c>
      <c r="AC1094">
        <v>1</v>
      </c>
      <c r="AD1094">
        <f>IF(Table13[[#This Row],[payment]]=1,1,0)</f>
        <v>1</v>
      </c>
      <c r="AE1094">
        <f>IF(Table13[[#This Row],[payment]]=2,1,0)</f>
        <v>0</v>
      </c>
      <c r="AF1094">
        <f>IF(Table13[[#This Row],[payment]]=3,1,0)</f>
        <v>0</v>
      </c>
      <c r="AG1094">
        <v>1</v>
      </c>
      <c r="AH1094">
        <f>IF(Table13[[#This Row],[method_payment]]=1,1,0)</f>
        <v>1</v>
      </c>
      <c r="AI1094">
        <f>IF(Table13[[#This Row],[method_payment]]=2,1,0)</f>
        <v>0</v>
      </c>
      <c r="AJ1094">
        <f>IF(Table13[[#This Row],[method_payment]]=3,1,0)</f>
        <v>0</v>
      </c>
      <c r="AK1094">
        <f>IF(Table13[[#This Row],[method_payment]]=5,1,0)</f>
        <v>0</v>
      </c>
      <c r="AL1094">
        <f>IF(Table13[[#This Row],[method_payment]]=6,1,0)</f>
        <v>0</v>
      </c>
      <c r="AM1094" t="s">
        <v>16</v>
      </c>
      <c r="AN1094" t="s">
        <v>16</v>
      </c>
      <c r="AO1094">
        <v>1</v>
      </c>
      <c r="AP1094" s="2">
        <v>184.99</v>
      </c>
      <c r="AQ1094" s="3">
        <f>IF(AND(Table13[[#This Row],[Average_amount_spent_per_visit_last_3_months]]&gt;=1,Table13[[#This Row],[Average_amount_spent_per_visit_last_3_months]]&lt;=999),1,0)</f>
        <v>1</v>
      </c>
      <c r="AR1094" s="3">
        <f>IF(AND(Table13[[#This Row],[Average_amount_spent_per_visit_last_3_months]]&gt;=1000,Table13[[#This Row],[Average_amount_spent_per_visit_last_3_months]]&lt;=6700),1,0)</f>
        <v>0</v>
      </c>
      <c r="AS1094">
        <v>2</v>
      </c>
      <c r="AT1094">
        <v>41</v>
      </c>
      <c r="AU1094">
        <f>IF(AND(Table13[[#This Row],[Age]]&gt;=18,Table13[[#This Row],[Age]]&lt;=25),1,0)</f>
        <v>0</v>
      </c>
      <c r="AV1094">
        <f>IF(AND(Table13[[#This Row],[Age]]&gt;=26,Table13[[#This Row],[Age]]&lt;=35),1,0)</f>
        <v>0</v>
      </c>
      <c r="AW1094">
        <f>IF(AND(Table13[[#This Row],[Age]]&gt;=36,Table13[[#This Row],[Age]]&lt;=45),1,0)</f>
        <v>1</v>
      </c>
      <c r="AX1094">
        <f>IF(AND(Table13[[#This Row],[Age]]&gt;=46,Table13[[#This Row],[Age]]&lt;=55),1,0)</f>
        <v>0</v>
      </c>
      <c r="AY1094">
        <f>IF(AND(Table13[[#This Row],[Age]]&gt;=56,Table13[[#This Row],[Age]]&lt;=67),1,0)</f>
        <v>0</v>
      </c>
      <c r="AZ1094" t="s">
        <v>24</v>
      </c>
      <c r="BA1094">
        <f>IF(Table13[[#This Row],[Marital Status]]="Married",1,0)</f>
        <v>0</v>
      </c>
      <c r="BB1094">
        <f>IF(Table13[[#This Row],[Marital Status]]="Single",1,0)</f>
        <v>1</v>
      </c>
      <c r="BC1094" t="s">
        <v>27</v>
      </c>
      <c r="BD1094">
        <f>IF(Table13[[#This Row],[gender]]="Male",1,0)</f>
        <v>1</v>
      </c>
      <c r="BE1094">
        <f>IF(Table13[[#This Row],[gender]]="Female",1,0)</f>
        <v>0</v>
      </c>
      <c r="BF1094" t="s">
        <v>23</v>
      </c>
      <c r="BG1094">
        <f>IF(Table13[[#This Row],[Highest level of Education]]="Did not attend school",1,0)</f>
        <v>0</v>
      </c>
      <c r="BH1094">
        <f>IF(Table13[[#This Row],[Highest level of Education]]="K12 completed",1,0)</f>
        <v>0</v>
      </c>
      <c r="BI1094">
        <f>IF(Table13[[#This Row],[Highest level of Education]]="High School Completed",1,0)</f>
        <v>0</v>
      </c>
      <c r="BJ1094">
        <f>IF(Table13[[#This Row],[Highest level of Education]]="Technical Diploma/Partially completed College",1,0)</f>
        <v>1</v>
      </c>
      <c r="BK1094">
        <f>IF(Table13[[#This Row],[Highest level of Education]]="University/College Degree",1,0)</f>
        <v>0</v>
      </c>
      <c r="BL1094">
        <f>IF(Table13[[#This Row],[Highest level of Education]]="Post-graduate education",1,0)</f>
        <v>0</v>
      </c>
      <c r="BM1094">
        <v>0</v>
      </c>
      <c r="BN1094">
        <v>1</v>
      </c>
      <c r="BO1094">
        <v>3</v>
      </c>
      <c r="BP1094">
        <f>IF(Table13[[#This Row],[Monthly_Income 1_5500 2_8000 3_11000 4_15000 5_20000 6_27000 7_35000 8_5000 9_51000 98_0]]=1,1,0)</f>
        <v>0</v>
      </c>
      <c r="BQ1094">
        <f>IF(Table13[[#This Row],[Monthly_Income 1_5500 2_8000 3_11000 4_15000 5_20000 6_27000 7_35000 8_5000 9_51000 98_0]]=2,1,0)</f>
        <v>0</v>
      </c>
      <c r="BR1094">
        <f>IF(Table13[[#This Row],[Monthly_Income 1_5500 2_8000 3_11000 4_15000 5_20000 6_27000 7_35000 8_5000 9_51000 98_0]]=3,1,0)</f>
        <v>1</v>
      </c>
      <c r="BS1094">
        <f>IF(Table13[[#This Row],[Monthly_Income 1_5500 2_8000 3_11000 4_15000 5_20000 6_27000 7_35000 8_5000 9_51000 98_0]]=4,1,0)</f>
        <v>0</v>
      </c>
      <c r="BT1094">
        <f>IF(Table13[[#This Row],[Monthly_Income 1_5500 2_8000 3_11000 4_15000 5_20000 6_27000 7_35000 8_5000 9_51000 98_0]]=5,1,0)</f>
        <v>0</v>
      </c>
      <c r="BU1094">
        <f>IF(Table13[[#This Row],[Monthly_Income 1_5500 2_8000 3_11000 4_15000 5_20000 6_27000 7_35000 8_5000 9_51000 98_0]]=6,1,0)</f>
        <v>0</v>
      </c>
      <c r="BV1094">
        <f>IF(Table13[[#This Row],[Monthly_Income 1_5500 2_8000 3_11000 4_15000 5_20000 6_27000 7_35000 8_5000 9_51000 98_0]]=7,1,0)</f>
        <v>0</v>
      </c>
      <c r="BW1094">
        <f>IF(Table13[[#This Row],[Monthly_Income 1_5500 2_8000 3_11000 4_15000 5_20000 6_27000 7_35000 8_5000 9_51000 98_0]]=8,1,0)</f>
        <v>0</v>
      </c>
      <c r="BX1094">
        <f>IF(Table13[[#This Row],[Monthly_Income 1_5500 2_8000 3_11000 4_15000 5_20000 6_27000 7_35000 8_5000 9_51000 98_0]]=9,1,0)</f>
        <v>0</v>
      </c>
      <c r="BY1094">
        <f>IF(Table13[[#This Row],[Monthly_Income 1_5500 2_8000 3_11000 4_15000 5_20000 6_27000 7_35000 8_5000 9_51000 98_0]]=98,1,0)</f>
        <v>0</v>
      </c>
      <c r="BZ1094">
        <v>5</v>
      </c>
      <c r="CA1094">
        <f>IF(Table13[[#This Row],[Monthly_Household_Income]]=1,1,0)</f>
        <v>0</v>
      </c>
      <c r="CB1094">
        <f>IF(Table13[[#This Row],[Monthly_Household_Income]]=2,1,0)</f>
        <v>0</v>
      </c>
      <c r="CC1094">
        <f>IF(Table13[[#This Row],[Monthly_Household_Income]]=3,1,0)</f>
        <v>0</v>
      </c>
      <c r="CD1094">
        <f>IF(Table13[[#This Row],[Monthly_Household_Income]]=4,1,0)</f>
        <v>0</v>
      </c>
      <c r="CE1094">
        <f>IF(Table13[[#This Row],[Monthly_Household_Income]]=5,1,0)</f>
        <v>1</v>
      </c>
      <c r="CF1094">
        <f>IF(Table13[[#This Row],[Monthly_Household_Income]]=6,1,0)</f>
        <v>0</v>
      </c>
      <c r="CG1094">
        <f>IF(Table13[[#This Row],[Monthly_Household_Income]]=7,1,0)</f>
        <v>0</v>
      </c>
      <c r="CH1094">
        <f>IF(Table13[[#This Row],[Monthly_Household_Income]]=8,1,0)</f>
        <v>0</v>
      </c>
      <c r="CI1094">
        <f>IF(Table13[[#This Row],[Monthly_Household_Income]]=9,1,0)</f>
        <v>0</v>
      </c>
      <c r="CJ1094">
        <f>IF(Table13[[#This Row],[Monthly_Household_Income]]=98,1,0)</f>
        <v>0</v>
      </c>
    </row>
    <row r="1095" spans="1:88">
      <c r="A1095">
        <v>4058</v>
      </c>
      <c r="B1095" s="1">
        <v>43018</v>
      </c>
      <c r="C1095" t="s">
        <v>39</v>
      </c>
      <c r="D1095">
        <v>6</v>
      </c>
      <c r="E1095">
        <v>9</v>
      </c>
      <c r="F1095">
        <v>8</v>
      </c>
      <c r="G1095">
        <v>8</v>
      </c>
      <c r="H1095">
        <v>9</v>
      </c>
      <c r="I1095">
        <v>10</v>
      </c>
      <c r="J1095" t="s">
        <v>15</v>
      </c>
      <c r="K1095">
        <v>8</v>
      </c>
      <c r="L1095">
        <v>7</v>
      </c>
      <c r="M1095">
        <v>6</v>
      </c>
      <c r="N1095">
        <v>7</v>
      </c>
      <c r="O1095">
        <v>8</v>
      </c>
      <c r="P1095">
        <v>6</v>
      </c>
      <c r="Q1095">
        <v>7</v>
      </c>
      <c r="R1095">
        <v>9</v>
      </c>
      <c r="S1095">
        <v>8</v>
      </c>
      <c r="T1095">
        <v>7</v>
      </c>
      <c r="U1095">
        <v>8</v>
      </c>
      <c r="V1095">
        <v>7</v>
      </c>
      <c r="W1095">
        <v>7</v>
      </c>
      <c r="X1095">
        <v>7</v>
      </c>
      <c r="Y1095">
        <v>8</v>
      </c>
      <c r="Z1095">
        <v>9</v>
      </c>
      <c r="AA1095">
        <v>9</v>
      </c>
      <c r="AB1095">
        <v>10</v>
      </c>
      <c r="AC1095">
        <v>1</v>
      </c>
      <c r="AD1095">
        <f>IF(Table13[[#This Row],[payment]]=1,1,0)</f>
        <v>1</v>
      </c>
      <c r="AE1095">
        <f>IF(Table13[[#This Row],[payment]]=2,1,0)</f>
        <v>0</v>
      </c>
      <c r="AF1095">
        <f>IF(Table13[[#This Row],[payment]]=3,1,0)</f>
        <v>0</v>
      </c>
      <c r="AG1095">
        <v>5</v>
      </c>
      <c r="AH1095">
        <f>IF(Table13[[#This Row],[method_payment]]=1,1,0)</f>
        <v>0</v>
      </c>
      <c r="AI1095">
        <f>IF(Table13[[#This Row],[method_payment]]=2,1,0)</f>
        <v>0</v>
      </c>
      <c r="AJ1095">
        <f>IF(Table13[[#This Row],[method_payment]]=3,1,0)</f>
        <v>0</v>
      </c>
      <c r="AK1095">
        <f>IF(Table13[[#This Row],[method_payment]]=5,1,0)</f>
        <v>1</v>
      </c>
      <c r="AL1095">
        <f>IF(Table13[[#This Row],[method_payment]]=6,1,0)</f>
        <v>0</v>
      </c>
      <c r="AM1095" t="s">
        <v>16</v>
      </c>
      <c r="AN1095" t="s">
        <v>15</v>
      </c>
      <c r="AO1095">
        <v>4</v>
      </c>
      <c r="AP1095" s="2">
        <v>290.5</v>
      </c>
      <c r="AQ1095" s="3">
        <f>IF(AND(Table13[[#This Row],[Average_amount_spent_per_visit_last_3_months]]&gt;=1,Table13[[#This Row],[Average_amount_spent_per_visit_last_3_months]]&lt;=999),1,0)</f>
        <v>1</v>
      </c>
      <c r="AR1095" s="3">
        <f>IF(AND(Table13[[#This Row],[Average_amount_spent_per_visit_last_3_months]]&gt;=1000,Table13[[#This Row],[Average_amount_spent_per_visit_last_3_months]]&lt;=6700),1,0)</f>
        <v>0</v>
      </c>
      <c r="AS1095">
        <v>2</v>
      </c>
      <c r="AT1095">
        <v>34</v>
      </c>
      <c r="AU1095">
        <f>IF(AND(Table13[[#This Row],[Age]]&gt;=18,Table13[[#This Row],[Age]]&lt;=25),1,0)</f>
        <v>0</v>
      </c>
      <c r="AV1095">
        <f>IF(AND(Table13[[#This Row],[Age]]&gt;=26,Table13[[#This Row],[Age]]&lt;=35),1,0)</f>
        <v>1</v>
      </c>
      <c r="AW1095">
        <f>IF(AND(Table13[[#This Row],[Age]]&gt;=36,Table13[[#This Row],[Age]]&lt;=45),1,0)</f>
        <v>0</v>
      </c>
      <c r="AX1095">
        <f>IF(AND(Table13[[#This Row],[Age]]&gt;=46,Table13[[#This Row],[Age]]&lt;=55),1,0)</f>
        <v>0</v>
      </c>
      <c r="AY1095">
        <f>IF(AND(Table13[[#This Row],[Age]]&gt;=56,Table13[[#This Row],[Age]]&lt;=67),1,0)</f>
        <v>0</v>
      </c>
      <c r="AZ1095" t="s">
        <v>24</v>
      </c>
      <c r="BA1095">
        <f>IF(Table13[[#This Row],[Marital Status]]="Married",1,0)</f>
        <v>0</v>
      </c>
      <c r="BB1095">
        <f>IF(Table13[[#This Row],[Marital Status]]="Single",1,0)</f>
        <v>1</v>
      </c>
      <c r="BC1095" t="s">
        <v>27</v>
      </c>
      <c r="BD1095">
        <f>IF(Table13[[#This Row],[gender]]="Male",1,0)</f>
        <v>1</v>
      </c>
      <c r="BE1095">
        <f>IF(Table13[[#This Row],[gender]]="Female",1,0)</f>
        <v>0</v>
      </c>
      <c r="BF1095" t="s">
        <v>23</v>
      </c>
      <c r="BG1095">
        <f>IF(Table13[[#This Row],[Highest level of Education]]="Did not attend school",1,0)</f>
        <v>0</v>
      </c>
      <c r="BH1095">
        <f>IF(Table13[[#This Row],[Highest level of Education]]="K12 completed",1,0)</f>
        <v>0</v>
      </c>
      <c r="BI1095">
        <f>IF(Table13[[#This Row],[Highest level of Education]]="High School Completed",1,0)</f>
        <v>0</v>
      </c>
      <c r="BJ1095">
        <f>IF(Table13[[#This Row],[Highest level of Education]]="Technical Diploma/Partially completed College",1,0)</f>
        <v>1</v>
      </c>
      <c r="BK1095">
        <f>IF(Table13[[#This Row],[Highest level of Education]]="University/College Degree",1,0)</f>
        <v>0</v>
      </c>
      <c r="BL1095">
        <f>IF(Table13[[#This Row],[Highest level of Education]]="Post-graduate education",1,0)</f>
        <v>0</v>
      </c>
      <c r="BM1095">
        <v>0</v>
      </c>
      <c r="BN1095">
        <v>1</v>
      </c>
      <c r="BO1095">
        <v>4</v>
      </c>
      <c r="BP1095">
        <f>IF(Table13[[#This Row],[Monthly_Income 1_5500 2_8000 3_11000 4_15000 5_20000 6_27000 7_35000 8_5000 9_51000 98_0]]=1,1,0)</f>
        <v>0</v>
      </c>
      <c r="BQ1095">
        <f>IF(Table13[[#This Row],[Monthly_Income 1_5500 2_8000 3_11000 4_15000 5_20000 6_27000 7_35000 8_5000 9_51000 98_0]]=2,1,0)</f>
        <v>0</v>
      </c>
      <c r="BR1095">
        <f>IF(Table13[[#This Row],[Monthly_Income 1_5500 2_8000 3_11000 4_15000 5_20000 6_27000 7_35000 8_5000 9_51000 98_0]]=3,1,0)</f>
        <v>0</v>
      </c>
      <c r="BS1095">
        <f>IF(Table13[[#This Row],[Monthly_Income 1_5500 2_8000 3_11000 4_15000 5_20000 6_27000 7_35000 8_5000 9_51000 98_0]]=4,1,0)</f>
        <v>1</v>
      </c>
      <c r="BT1095">
        <f>IF(Table13[[#This Row],[Monthly_Income 1_5500 2_8000 3_11000 4_15000 5_20000 6_27000 7_35000 8_5000 9_51000 98_0]]=5,1,0)</f>
        <v>0</v>
      </c>
      <c r="BU1095">
        <f>IF(Table13[[#This Row],[Monthly_Income 1_5500 2_8000 3_11000 4_15000 5_20000 6_27000 7_35000 8_5000 9_51000 98_0]]=6,1,0)</f>
        <v>0</v>
      </c>
      <c r="BV1095">
        <f>IF(Table13[[#This Row],[Monthly_Income 1_5500 2_8000 3_11000 4_15000 5_20000 6_27000 7_35000 8_5000 9_51000 98_0]]=7,1,0)</f>
        <v>0</v>
      </c>
      <c r="BW1095">
        <f>IF(Table13[[#This Row],[Monthly_Income 1_5500 2_8000 3_11000 4_15000 5_20000 6_27000 7_35000 8_5000 9_51000 98_0]]=8,1,0)</f>
        <v>0</v>
      </c>
      <c r="BX1095">
        <f>IF(Table13[[#This Row],[Monthly_Income 1_5500 2_8000 3_11000 4_15000 5_20000 6_27000 7_35000 8_5000 9_51000 98_0]]=9,1,0)</f>
        <v>0</v>
      </c>
      <c r="BY1095">
        <f>IF(Table13[[#This Row],[Monthly_Income 1_5500 2_8000 3_11000 4_15000 5_20000 6_27000 7_35000 8_5000 9_51000 98_0]]=98,1,0)</f>
        <v>0</v>
      </c>
      <c r="BZ1095">
        <v>8</v>
      </c>
      <c r="CA1095">
        <f>IF(Table13[[#This Row],[Monthly_Household_Income]]=1,1,0)</f>
        <v>0</v>
      </c>
      <c r="CB1095">
        <f>IF(Table13[[#This Row],[Monthly_Household_Income]]=2,1,0)</f>
        <v>0</v>
      </c>
      <c r="CC1095">
        <f>IF(Table13[[#This Row],[Monthly_Household_Income]]=3,1,0)</f>
        <v>0</v>
      </c>
      <c r="CD1095">
        <f>IF(Table13[[#This Row],[Monthly_Household_Income]]=4,1,0)</f>
        <v>0</v>
      </c>
      <c r="CE1095">
        <f>IF(Table13[[#This Row],[Monthly_Household_Income]]=5,1,0)</f>
        <v>0</v>
      </c>
      <c r="CF1095">
        <f>IF(Table13[[#This Row],[Monthly_Household_Income]]=6,1,0)</f>
        <v>0</v>
      </c>
      <c r="CG1095">
        <f>IF(Table13[[#This Row],[Monthly_Household_Income]]=7,1,0)</f>
        <v>0</v>
      </c>
      <c r="CH1095">
        <f>IF(Table13[[#This Row],[Monthly_Household_Income]]=8,1,0)</f>
        <v>1</v>
      </c>
      <c r="CI1095">
        <f>IF(Table13[[#This Row],[Monthly_Household_Income]]=9,1,0)</f>
        <v>0</v>
      </c>
      <c r="CJ1095">
        <f>IF(Table13[[#This Row],[Monthly_Household_Income]]=98,1,0)</f>
        <v>0</v>
      </c>
    </row>
    <row r="1096" spans="1:88">
      <c r="A1096">
        <v>4067</v>
      </c>
      <c r="B1096" s="1">
        <v>42977</v>
      </c>
      <c r="C1096" t="s">
        <v>32</v>
      </c>
      <c r="D1096">
        <v>8</v>
      </c>
      <c r="E1096">
        <v>7</v>
      </c>
      <c r="F1096">
        <v>8</v>
      </c>
      <c r="G1096">
        <v>8</v>
      </c>
      <c r="H1096">
        <v>8</v>
      </c>
      <c r="I1096">
        <v>8</v>
      </c>
      <c r="J1096" t="s">
        <v>15</v>
      </c>
      <c r="K1096">
        <v>8</v>
      </c>
      <c r="L1096">
        <v>7</v>
      </c>
      <c r="M1096">
        <v>8</v>
      </c>
      <c r="N1096">
        <v>7</v>
      </c>
      <c r="O1096">
        <v>8</v>
      </c>
      <c r="P1096">
        <v>10</v>
      </c>
      <c r="Q1096">
        <v>9</v>
      </c>
      <c r="R1096">
        <v>9</v>
      </c>
      <c r="S1096">
        <v>7</v>
      </c>
      <c r="T1096">
        <v>9</v>
      </c>
      <c r="U1096">
        <v>8</v>
      </c>
      <c r="V1096">
        <v>8</v>
      </c>
      <c r="W1096">
        <v>7</v>
      </c>
      <c r="X1096">
        <v>8</v>
      </c>
      <c r="Y1096">
        <v>7</v>
      </c>
      <c r="Z1096">
        <v>8</v>
      </c>
      <c r="AA1096">
        <v>7</v>
      </c>
      <c r="AB1096">
        <v>8</v>
      </c>
      <c r="AC1096">
        <v>1</v>
      </c>
      <c r="AD1096">
        <f>IF(Table13[[#This Row],[payment]]=1,1,0)</f>
        <v>1</v>
      </c>
      <c r="AE1096">
        <f>IF(Table13[[#This Row],[payment]]=2,1,0)</f>
        <v>0</v>
      </c>
      <c r="AF1096">
        <f>IF(Table13[[#This Row],[payment]]=3,1,0)</f>
        <v>0</v>
      </c>
      <c r="AG1096">
        <v>2</v>
      </c>
      <c r="AH1096">
        <f>IF(Table13[[#This Row],[method_payment]]=1,1,0)</f>
        <v>0</v>
      </c>
      <c r="AI1096">
        <f>IF(Table13[[#This Row],[method_payment]]=2,1,0)</f>
        <v>1</v>
      </c>
      <c r="AJ1096">
        <f>IF(Table13[[#This Row],[method_payment]]=3,1,0)</f>
        <v>0</v>
      </c>
      <c r="AK1096">
        <f>IF(Table13[[#This Row],[method_payment]]=5,1,0)</f>
        <v>0</v>
      </c>
      <c r="AL1096">
        <f>IF(Table13[[#This Row],[method_payment]]=6,1,0)</f>
        <v>0</v>
      </c>
      <c r="AM1096" t="s">
        <v>16</v>
      </c>
      <c r="AN1096" t="s">
        <v>16</v>
      </c>
      <c r="AO1096">
        <v>2</v>
      </c>
      <c r="AP1096" s="2">
        <v>767.26</v>
      </c>
      <c r="AQ1096" s="3">
        <f>IF(AND(Table13[[#This Row],[Average_amount_spent_per_visit_last_3_months]]&gt;=1,Table13[[#This Row],[Average_amount_spent_per_visit_last_3_months]]&lt;=999),1,0)</f>
        <v>1</v>
      </c>
      <c r="AR1096" s="3">
        <f>IF(AND(Table13[[#This Row],[Average_amount_spent_per_visit_last_3_months]]&gt;=1000,Table13[[#This Row],[Average_amount_spent_per_visit_last_3_months]]&lt;=6700),1,0)</f>
        <v>0</v>
      </c>
      <c r="AS1096">
        <v>2</v>
      </c>
      <c r="AT1096">
        <v>43</v>
      </c>
      <c r="AU1096">
        <f>IF(AND(Table13[[#This Row],[Age]]&gt;=18,Table13[[#This Row],[Age]]&lt;=25),1,0)</f>
        <v>0</v>
      </c>
      <c r="AV1096">
        <f>IF(AND(Table13[[#This Row],[Age]]&gt;=26,Table13[[#This Row],[Age]]&lt;=35),1,0)</f>
        <v>0</v>
      </c>
      <c r="AW1096">
        <f>IF(AND(Table13[[#This Row],[Age]]&gt;=36,Table13[[#This Row],[Age]]&lt;=45),1,0)</f>
        <v>1</v>
      </c>
      <c r="AX1096">
        <f>IF(AND(Table13[[#This Row],[Age]]&gt;=46,Table13[[#This Row],[Age]]&lt;=55),1,0)</f>
        <v>0</v>
      </c>
      <c r="AY1096">
        <f>IF(AND(Table13[[#This Row],[Age]]&gt;=56,Table13[[#This Row],[Age]]&lt;=67),1,0)</f>
        <v>0</v>
      </c>
      <c r="AZ1096" t="s">
        <v>25</v>
      </c>
      <c r="BA1096">
        <f>IF(Table13[[#This Row],[Marital Status]]="Married",1,0)</f>
        <v>1</v>
      </c>
      <c r="BB1096">
        <f>IF(Table13[[#This Row],[Marital Status]]="Single",1,0)</f>
        <v>0</v>
      </c>
      <c r="BC1096" t="s">
        <v>27</v>
      </c>
      <c r="BD1096">
        <f>IF(Table13[[#This Row],[gender]]="Male",1,0)</f>
        <v>1</v>
      </c>
      <c r="BE1096">
        <f>IF(Table13[[#This Row],[gender]]="Female",1,0)</f>
        <v>0</v>
      </c>
      <c r="BF1096" t="s">
        <v>19</v>
      </c>
      <c r="BG1096">
        <f>IF(Table13[[#This Row],[Highest level of Education]]="Did not attend school",1,0)</f>
        <v>0</v>
      </c>
      <c r="BH1096">
        <f>IF(Table13[[#This Row],[Highest level of Education]]="K12 completed",1,0)</f>
        <v>0</v>
      </c>
      <c r="BI1096">
        <f>IF(Table13[[#This Row],[Highest level of Education]]="High School Completed",1,0)</f>
        <v>0</v>
      </c>
      <c r="BJ1096">
        <f>IF(Table13[[#This Row],[Highest level of Education]]="Technical Diploma/Partially completed College",1,0)</f>
        <v>0</v>
      </c>
      <c r="BK1096">
        <f>IF(Table13[[#This Row],[Highest level of Education]]="University/College Degree",1,0)</f>
        <v>1</v>
      </c>
      <c r="BL1096">
        <f>IF(Table13[[#This Row],[Highest level of Education]]="Post-graduate education",1,0)</f>
        <v>0</v>
      </c>
      <c r="BM1096">
        <v>2</v>
      </c>
      <c r="BN1096">
        <v>1</v>
      </c>
      <c r="BO1096">
        <v>7</v>
      </c>
      <c r="BP1096">
        <f>IF(Table13[[#This Row],[Monthly_Income 1_5500 2_8000 3_11000 4_15000 5_20000 6_27000 7_35000 8_5000 9_51000 98_0]]=1,1,0)</f>
        <v>0</v>
      </c>
      <c r="BQ1096">
        <f>IF(Table13[[#This Row],[Monthly_Income 1_5500 2_8000 3_11000 4_15000 5_20000 6_27000 7_35000 8_5000 9_51000 98_0]]=2,1,0)</f>
        <v>0</v>
      </c>
      <c r="BR1096">
        <f>IF(Table13[[#This Row],[Monthly_Income 1_5500 2_8000 3_11000 4_15000 5_20000 6_27000 7_35000 8_5000 9_51000 98_0]]=3,1,0)</f>
        <v>0</v>
      </c>
      <c r="BS1096">
        <f>IF(Table13[[#This Row],[Monthly_Income 1_5500 2_8000 3_11000 4_15000 5_20000 6_27000 7_35000 8_5000 9_51000 98_0]]=4,1,0)</f>
        <v>0</v>
      </c>
      <c r="BT1096">
        <f>IF(Table13[[#This Row],[Monthly_Income 1_5500 2_8000 3_11000 4_15000 5_20000 6_27000 7_35000 8_5000 9_51000 98_0]]=5,1,0)</f>
        <v>0</v>
      </c>
      <c r="BU1096">
        <f>IF(Table13[[#This Row],[Monthly_Income 1_5500 2_8000 3_11000 4_15000 5_20000 6_27000 7_35000 8_5000 9_51000 98_0]]=6,1,0)</f>
        <v>0</v>
      </c>
      <c r="BV1096">
        <f>IF(Table13[[#This Row],[Monthly_Income 1_5500 2_8000 3_11000 4_15000 5_20000 6_27000 7_35000 8_5000 9_51000 98_0]]=7,1,0)</f>
        <v>1</v>
      </c>
      <c r="BW1096">
        <f>IF(Table13[[#This Row],[Monthly_Income 1_5500 2_8000 3_11000 4_15000 5_20000 6_27000 7_35000 8_5000 9_51000 98_0]]=8,1,0)</f>
        <v>0</v>
      </c>
      <c r="BX1096">
        <f>IF(Table13[[#This Row],[Monthly_Income 1_5500 2_8000 3_11000 4_15000 5_20000 6_27000 7_35000 8_5000 9_51000 98_0]]=9,1,0)</f>
        <v>0</v>
      </c>
      <c r="BY1096">
        <f>IF(Table13[[#This Row],[Monthly_Income 1_5500 2_8000 3_11000 4_15000 5_20000 6_27000 7_35000 8_5000 9_51000 98_0]]=98,1,0)</f>
        <v>0</v>
      </c>
      <c r="BZ1096">
        <v>7</v>
      </c>
      <c r="CA1096">
        <f>IF(Table13[[#This Row],[Monthly_Household_Income]]=1,1,0)</f>
        <v>0</v>
      </c>
      <c r="CB1096">
        <f>IF(Table13[[#This Row],[Monthly_Household_Income]]=2,1,0)</f>
        <v>0</v>
      </c>
      <c r="CC1096">
        <f>IF(Table13[[#This Row],[Monthly_Household_Income]]=3,1,0)</f>
        <v>0</v>
      </c>
      <c r="CD1096">
        <f>IF(Table13[[#This Row],[Monthly_Household_Income]]=4,1,0)</f>
        <v>0</v>
      </c>
      <c r="CE1096">
        <f>IF(Table13[[#This Row],[Monthly_Household_Income]]=5,1,0)</f>
        <v>0</v>
      </c>
      <c r="CF1096">
        <f>IF(Table13[[#This Row],[Monthly_Household_Income]]=6,1,0)</f>
        <v>0</v>
      </c>
      <c r="CG1096">
        <f>IF(Table13[[#This Row],[Monthly_Household_Income]]=7,1,0)</f>
        <v>1</v>
      </c>
      <c r="CH1096">
        <f>IF(Table13[[#This Row],[Monthly_Household_Income]]=8,1,0)</f>
        <v>0</v>
      </c>
      <c r="CI1096">
        <f>IF(Table13[[#This Row],[Monthly_Household_Income]]=9,1,0)</f>
        <v>0</v>
      </c>
      <c r="CJ1096">
        <f>IF(Table13[[#This Row],[Monthly_Household_Income]]=98,1,0)</f>
        <v>0</v>
      </c>
    </row>
    <row r="1097" spans="1:88">
      <c r="A1097">
        <v>4069</v>
      </c>
      <c r="B1097" s="1">
        <v>43018</v>
      </c>
      <c r="C1097" t="s">
        <v>31</v>
      </c>
      <c r="D1097">
        <v>7</v>
      </c>
      <c r="E1097">
        <v>9</v>
      </c>
      <c r="F1097">
        <v>6</v>
      </c>
      <c r="G1097">
        <v>8</v>
      </c>
      <c r="H1097">
        <v>8</v>
      </c>
      <c r="I1097">
        <v>8</v>
      </c>
      <c r="J1097" t="s">
        <v>16</v>
      </c>
      <c r="K1097">
        <v>8</v>
      </c>
      <c r="L1097">
        <v>7</v>
      </c>
      <c r="M1097">
        <v>8</v>
      </c>
      <c r="N1097">
        <v>6</v>
      </c>
      <c r="O1097">
        <v>6</v>
      </c>
      <c r="P1097">
        <v>8</v>
      </c>
      <c r="Q1097">
        <v>7</v>
      </c>
      <c r="R1097">
        <v>9</v>
      </c>
      <c r="S1097">
        <v>7</v>
      </c>
      <c r="T1097">
        <v>8</v>
      </c>
      <c r="U1097">
        <v>8</v>
      </c>
      <c r="V1097">
        <v>7</v>
      </c>
      <c r="W1097">
        <v>7</v>
      </c>
      <c r="X1097">
        <v>6</v>
      </c>
      <c r="Y1097">
        <v>8</v>
      </c>
      <c r="Z1097">
        <v>10</v>
      </c>
      <c r="AA1097">
        <v>7</v>
      </c>
      <c r="AB1097">
        <v>6</v>
      </c>
      <c r="AC1097">
        <v>2</v>
      </c>
      <c r="AD1097">
        <f>IF(Table13[[#This Row],[payment]]=1,1,0)</f>
        <v>0</v>
      </c>
      <c r="AE1097">
        <f>IF(Table13[[#This Row],[payment]]=2,1,0)</f>
        <v>1</v>
      </c>
      <c r="AF1097">
        <f>IF(Table13[[#This Row],[payment]]=3,1,0)</f>
        <v>0</v>
      </c>
      <c r="AG1097">
        <v>2</v>
      </c>
      <c r="AH1097">
        <f>IF(Table13[[#This Row],[method_payment]]=1,1,0)</f>
        <v>0</v>
      </c>
      <c r="AI1097">
        <f>IF(Table13[[#This Row],[method_payment]]=2,1,0)</f>
        <v>1</v>
      </c>
      <c r="AJ1097">
        <f>IF(Table13[[#This Row],[method_payment]]=3,1,0)</f>
        <v>0</v>
      </c>
      <c r="AK1097">
        <f>IF(Table13[[#This Row],[method_payment]]=5,1,0)</f>
        <v>0</v>
      </c>
      <c r="AL1097">
        <f>IF(Table13[[#This Row],[method_payment]]=6,1,0)</f>
        <v>0</v>
      </c>
      <c r="AM1097" t="s">
        <v>16</v>
      </c>
      <c r="AN1097" t="s">
        <v>16</v>
      </c>
      <c r="AO1097">
        <v>1</v>
      </c>
      <c r="AP1097" s="2">
        <v>216.93</v>
      </c>
      <c r="AQ1097" s="3">
        <f>IF(AND(Table13[[#This Row],[Average_amount_spent_per_visit_last_3_months]]&gt;=1,Table13[[#This Row],[Average_amount_spent_per_visit_last_3_months]]&lt;=999),1,0)</f>
        <v>1</v>
      </c>
      <c r="AR1097" s="3">
        <f>IF(AND(Table13[[#This Row],[Average_amount_spent_per_visit_last_3_months]]&gt;=1000,Table13[[#This Row],[Average_amount_spent_per_visit_last_3_months]]&lt;=6700),1,0)</f>
        <v>0</v>
      </c>
      <c r="AS1097">
        <v>2</v>
      </c>
      <c r="AT1097">
        <v>28</v>
      </c>
      <c r="AU1097">
        <f>IF(AND(Table13[[#This Row],[Age]]&gt;=18,Table13[[#This Row],[Age]]&lt;=25),1,0)</f>
        <v>0</v>
      </c>
      <c r="AV1097">
        <f>IF(AND(Table13[[#This Row],[Age]]&gt;=26,Table13[[#This Row],[Age]]&lt;=35),1,0)</f>
        <v>1</v>
      </c>
      <c r="AW1097">
        <f>IF(AND(Table13[[#This Row],[Age]]&gt;=36,Table13[[#This Row],[Age]]&lt;=45),1,0)</f>
        <v>0</v>
      </c>
      <c r="AX1097">
        <f>IF(AND(Table13[[#This Row],[Age]]&gt;=46,Table13[[#This Row],[Age]]&lt;=55),1,0)</f>
        <v>0</v>
      </c>
      <c r="AY1097">
        <f>IF(AND(Table13[[#This Row],[Age]]&gt;=56,Table13[[#This Row],[Age]]&lt;=67),1,0)</f>
        <v>0</v>
      </c>
      <c r="AZ1097" t="s">
        <v>24</v>
      </c>
      <c r="BA1097">
        <f>IF(Table13[[#This Row],[Marital Status]]="Married",1,0)</f>
        <v>0</v>
      </c>
      <c r="BB1097">
        <f>IF(Table13[[#This Row],[Marital Status]]="Single",1,0)</f>
        <v>1</v>
      </c>
      <c r="BC1097" t="s">
        <v>27</v>
      </c>
      <c r="BD1097">
        <f>IF(Table13[[#This Row],[gender]]="Male",1,0)</f>
        <v>1</v>
      </c>
      <c r="BE1097">
        <f>IF(Table13[[#This Row],[gender]]="Female",1,0)</f>
        <v>0</v>
      </c>
      <c r="BF1097" t="s">
        <v>23</v>
      </c>
      <c r="BG1097">
        <f>IF(Table13[[#This Row],[Highest level of Education]]="Did not attend school",1,0)</f>
        <v>0</v>
      </c>
      <c r="BH1097">
        <f>IF(Table13[[#This Row],[Highest level of Education]]="K12 completed",1,0)</f>
        <v>0</v>
      </c>
      <c r="BI1097">
        <f>IF(Table13[[#This Row],[Highest level of Education]]="High School Completed",1,0)</f>
        <v>0</v>
      </c>
      <c r="BJ1097">
        <f>IF(Table13[[#This Row],[Highest level of Education]]="Technical Diploma/Partially completed College",1,0)</f>
        <v>1</v>
      </c>
      <c r="BK1097">
        <f>IF(Table13[[#This Row],[Highest level of Education]]="University/College Degree",1,0)</f>
        <v>0</v>
      </c>
      <c r="BL1097">
        <f>IF(Table13[[#This Row],[Highest level of Education]]="Post-graduate education",1,0)</f>
        <v>0</v>
      </c>
      <c r="BM1097">
        <v>0</v>
      </c>
      <c r="BN1097">
        <v>1</v>
      </c>
      <c r="BO1097">
        <v>2</v>
      </c>
      <c r="BP1097">
        <f>IF(Table13[[#This Row],[Monthly_Income 1_5500 2_8000 3_11000 4_15000 5_20000 6_27000 7_35000 8_5000 9_51000 98_0]]=1,1,0)</f>
        <v>0</v>
      </c>
      <c r="BQ1097">
        <f>IF(Table13[[#This Row],[Monthly_Income 1_5500 2_8000 3_11000 4_15000 5_20000 6_27000 7_35000 8_5000 9_51000 98_0]]=2,1,0)</f>
        <v>1</v>
      </c>
      <c r="BR1097">
        <f>IF(Table13[[#This Row],[Monthly_Income 1_5500 2_8000 3_11000 4_15000 5_20000 6_27000 7_35000 8_5000 9_51000 98_0]]=3,1,0)</f>
        <v>0</v>
      </c>
      <c r="BS1097">
        <f>IF(Table13[[#This Row],[Monthly_Income 1_5500 2_8000 3_11000 4_15000 5_20000 6_27000 7_35000 8_5000 9_51000 98_0]]=4,1,0)</f>
        <v>0</v>
      </c>
      <c r="BT1097">
        <f>IF(Table13[[#This Row],[Monthly_Income 1_5500 2_8000 3_11000 4_15000 5_20000 6_27000 7_35000 8_5000 9_51000 98_0]]=5,1,0)</f>
        <v>0</v>
      </c>
      <c r="BU1097">
        <f>IF(Table13[[#This Row],[Monthly_Income 1_5500 2_8000 3_11000 4_15000 5_20000 6_27000 7_35000 8_5000 9_51000 98_0]]=6,1,0)</f>
        <v>0</v>
      </c>
      <c r="BV1097">
        <f>IF(Table13[[#This Row],[Monthly_Income 1_5500 2_8000 3_11000 4_15000 5_20000 6_27000 7_35000 8_5000 9_51000 98_0]]=7,1,0)</f>
        <v>0</v>
      </c>
      <c r="BW1097">
        <f>IF(Table13[[#This Row],[Monthly_Income 1_5500 2_8000 3_11000 4_15000 5_20000 6_27000 7_35000 8_5000 9_51000 98_0]]=8,1,0)</f>
        <v>0</v>
      </c>
      <c r="BX1097">
        <f>IF(Table13[[#This Row],[Monthly_Income 1_5500 2_8000 3_11000 4_15000 5_20000 6_27000 7_35000 8_5000 9_51000 98_0]]=9,1,0)</f>
        <v>0</v>
      </c>
      <c r="BY1097">
        <f>IF(Table13[[#This Row],[Monthly_Income 1_5500 2_8000 3_11000 4_15000 5_20000 6_27000 7_35000 8_5000 9_51000 98_0]]=98,1,0)</f>
        <v>0</v>
      </c>
      <c r="BZ1097">
        <v>97</v>
      </c>
      <c r="CA1097">
        <f>IF(Table13[[#This Row],[Monthly_Household_Income]]=1,1,0)</f>
        <v>0</v>
      </c>
      <c r="CB1097">
        <f>IF(Table13[[#This Row],[Monthly_Household_Income]]=2,1,0)</f>
        <v>0</v>
      </c>
      <c r="CC1097">
        <f>IF(Table13[[#This Row],[Monthly_Household_Income]]=3,1,0)</f>
        <v>0</v>
      </c>
      <c r="CD1097">
        <f>IF(Table13[[#This Row],[Monthly_Household_Income]]=4,1,0)</f>
        <v>0</v>
      </c>
      <c r="CE1097">
        <f>IF(Table13[[#This Row],[Monthly_Household_Income]]=5,1,0)</f>
        <v>0</v>
      </c>
      <c r="CF1097">
        <f>IF(Table13[[#This Row],[Monthly_Household_Income]]=6,1,0)</f>
        <v>0</v>
      </c>
      <c r="CG1097">
        <f>IF(Table13[[#This Row],[Monthly_Household_Income]]=7,1,0)</f>
        <v>0</v>
      </c>
      <c r="CH1097">
        <f>IF(Table13[[#This Row],[Monthly_Household_Income]]=8,1,0)</f>
        <v>0</v>
      </c>
      <c r="CI1097">
        <f>IF(Table13[[#This Row],[Monthly_Household_Income]]=9,1,0)</f>
        <v>0</v>
      </c>
      <c r="CJ1097">
        <f>IF(Table13[[#This Row],[Monthly_Household_Income]]=98,1,0)</f>
        <v>0</v>
      </c>
    </row>
    <row r="1098" spans="1:88">
      <c r="A1098">
        <v>4071</v>
      </c>
      <c r="B1098" s="1">
        <v>42977</v>
      </c>
      <c r="C1098" t="s">
        <v>2</v>
      </c>
      <c r="D1098">
        <v>7</v>
      </c>
      <c r="E1098">
        <v>8</v>
      </c>
      <c r="F1098">
        <v>8</v>
      </c>
      <c r="G1098">
        <v>7</v>
      </c>
      <c r="H1098">
        <v>7</v>
      </c>
      <c r="I1098">
        <v>8</v>
      </c>
      <c r="J1098" t="s">
        <v>15</v>
      </c>
      <c r="K1098">
        <v>8</v>
      </c>
      <c r="L1098">
        <v>7</v>
      </c>
      <c r="M1098">
        <v>9</v>
      </c>
      <c r="N1098">
        <v>9</v>
      </c>
      <c r="O1098">
        <v>8</v>
      </c>
      <c r="P1098">
        <v>9</v>
      </c>
      <c r="Q1098">
        <v>7</v>
      </c>
      <c r="R1098">
        <v>6</v>
      </c>
      <c r="S1098">
        <v>7</v>
      </c>
      <c r="T1098">
        <v>6</v>
      </c>
      <c r="U1098">
        <v>7</v>
      </c>
      <c r="V1098">
        <v>8</v>
      </c>
      <c r="W1098">
        <v>10</v>
      </c>
      <c r="X1098">
        <v>9</v>
      </c>
      <c r="Y1098">
        <v>7</v>
      </c>
      <c r="Z1098">
        <v>7</v>
      </c>
      <c r="AA1098">
        <v>9</v>
      </c>
      <c r="AB1098">
        <v>7</v>
      </c>
      <c r="AC1098">
        <v>2</v>
      </c>
      <c r="AD1098">
        <f>IF(Table13[[#This Row],[payment]]=1,1,0)</f>
        <v>0</v>
      </c>
      <c r="AE1098">
        <f>IF(Table13[[#This Row],[payment]]=2,1,0)</f>
        <v>1</v>
      </c>
      <c r="AF1098">
        <f>IF(Table13[[#This Row],[payment]]=3,1,0)</f>
        <v>0</v>
      </c>
      <c r="AG1098">
        <v>1</v>
      </c>
      <c r="AH1098">
        <f>IF(Table13[[#This Row],[method_payment]]=1,1,0)</f>
        <v>1</v>
      </c>
      <c r="AI1098">
        <f>IF(Table13[[#This Row],[method_payment]]=2,1,0)</f>
        <v>0</v>
      </c>
      <c r="AJ1098">
        <f>IF(Table13[[#This Row],[method_payment]]=3,1,0)</f>
        <v>0</v>
      </c>
      <c r="AK1098">
        <f>IF(Table13[[#This Row],[method_payment]]=5,1,0)</f>
        <v>0</v>
      </c>
      <c r="AL1098">
        <f>IF(Table13[[#This Row],[method_payment]]=6,1,0)</f>
        <v>0</v>
      </c>
      <c r="AM1098" t="s">
        <v>16</v>
      </c>
      <c r="AN1098" t="s">
        <v>16</v>
      </c>
      <c r="AO1098">
        <v>6</v>
      </c>
      <c r="AP1098" s="2">
        <v>391.8</v>
      </c>
      <c r="AQ1098" s="3">
        <f>IF(AND(Table13[[#This Row],[Average_amount_spent_per_visit_last_3_months]]&gt;=1,Table13[[#This Row],[Average_amount_spent_per_visit_last_3_months]]&lt;=999),1,0)</f>
        <v>1</v>
      </c>
      <c r="AR1098" s="3">
        <f>IF(AND(Table13[[#This Row],[Average_amount_spent_per_visit_last_3_months]]&gt;=1000,Table13[[#This Row],[Average_amount_spent_per_visit_last_3_months]]&lt;=6700),1,0)</f>
        <v>0</v>
      </c>
      <c r="AS1098">
        <v>1</v>
      </c>
      <c r="AT1098">
        <v>32</v>
      </c>
      <c r="AU1098">
        <f>IF(AND(Table13[[#This Row],[Age]]&gt;=18,Table13[[#This Row],[Age]]&lt;=25),1,0)</f>
        <v>0</v>
      </c>
      <c r="AV1098">
        <f>IF(AND(Table13[[#This Row],[Age]]&gt;=26,Table13[[#This Row],[Age]]&lt;=35),1,0)</f>
        <v>1</v>
      </c>
      <c r="AW1098">
        <f>IF(AND(Table13[[#This Row],[Age]]&gt;=36,Table13[[#This Row],[Age]]&lt;=45),1,0)</f>
        <v>0</v>
      </c>
      <c r="AX1098">
        <f>IF(AND(Table13[[#This Row],[Age]]&gt;=46,Table13[[#This Row],[Age]]&lt;=55),1,0)</f>
        <v>0</v>
      </c>
      <c r="AY1098">
        <f>IF(AND(Table13[[#This Row],[Age]]&gt;=56,Table13[[#This Row],[Age]]&lt;=67),1,0)</f>
        <v>0</v>
      </c>
      <c r="AZ1098" t="s">
        <v>25</v>
      </c>
      <c r="BA1098">
        <f>IF(Table13[[#This Row],[Marital Status]]="Married",1,0)</f>
        <v>1</v>
      </c>
      <c r="BB1098">
        <f>IF(Table13[[#This Row],[Marital Status]]="Single",1,0)</f>
        <v>0</v>
      </c>
      <c r="BC1098" t="s">
        <v>28</v>
      </c>
      <c r="BD1098">
        <f>IF(Table13[[#This Row],[gender]]="Male",1,0)</f>
        <v>0</v>
      </c>
      <c r="BE1098">
        <f>IF(Table13[[#This Row],[gender]]="Female",1,0)</f>
        <v>1</v>
      </c>
      <c r="BF1098" t="s">
        <v>19</v>
      </c>
      <c r="BG1098">
        <f>IF(Table13[[#This Row],[Highest level of Education]]="Did not attend school",1,0)</f>
        <v>0</v>
      </c>
      <c r="BH1098">
        <f>IF(Table13[[#This Row],[Highest level of Education]]="K12 completed",1,0)</f>
        <v>0</v>
      </c>
      <c r="BI1098">
        <f>IF(Table13[[#This Row],[Highest level of Education]]="High School Completed",1,0)</f>
        <v>0</v>
      </c>
      <c r="BJ1098">
        <f>IF(Table13[[#This Row],[Highest level of Education]]="Technical Diploma/Partially completed College",1,0)</f>
        <v>0</v>
      </c>
      <c r="BK1098">
        <f>IF(Table13[[#This Row],[Highest level of Education]]="University/College Degree",1,0)</f>
        <v>1</v>
      </c>
      <c r="BL1098">
        <f>IF(Table13[[#This Row],[Highest level of Education]]="Post-graduate education",1,0)</f>
        <v>0</v>
      </c>
      <c r="BM1098">
        <v>2</v>
      </c>
      <c r="BN1098">
        <v>1</v>
      </c>
      <c r="BO1098">
        <v>4</v>
      </c>
      <c r="BP1098">
        <f>IF(Table13[[#This Row],[Monthly_Income 1_5500 2_8000 3_11000 4_15000 5_20000 6_27000 7_35000 8_5000 9_51000 98_0]]=1,1,0)</f>
        <v>0</v>
      </c>
      <c r="BQ1098">
        <f>IF(Table13[[#This Row],[Monthly_Income 1_5500 2_8000 3_11000 4_15000 5_20000 6_27000 7_35000 8_5000 9_51000 98_0]]=2,1,0)</f>
        <v>0</v>
      </c>
      <c r="BR1098">
        <f>IF(Table13[[#This Row],[Monthly_Income 1_5500 2_8000 3_11000 4_15000 5_20000 6_27000 7_35000 8_5000 9_51000 98_0]]=3,1,0)</f>
        <v>0</v>
      </c>
      <c r="BS1098">
        <f>IF(Table13[[#This Row],[Monthly_Income 1_5500 2_8000 3_11000 4_15000 5_20000 6_27000 7_35000 8_5000 9_51000 98_0]]=4,1,0)</f>
        <v>1</v>
      </c>
      <c r="BT1098">
        <f>IF(Table13[[#This Row],[Monthly_Income 1_5500 2_8000 3_11000 4_15000 5_20000 6_27000 7_35000 8_5000 9_51000 98_0]]=5,1,0)</f>
        <v>0</v>
      </c>
      <c r="BU1098">
        <f>IF(Table13[[#This Row],[Monthly_Income 1_5500 2_8000 3_11000 4_15000 5_20000 6_27000 7_35000 8_5000 9_51000 98_0]]=6,1,0)</f>
        <v>0</v>
      </c>
      <c r="BV1098">
        <f>IF(Table13[[#This Row],[Monthly_Income 1_5500 2_8000 3_11000 4_15000 5_20000 6_27000 7_35000 8_5000 9_51000 98_0]]=7,1,0)</f>
        <v>0</v>
      </c>
      <c r="BW1098">
        <f>IF(Table13[[#This Row],[Monthly_Income 1_5500 2_8000 3_11000 4_15000 5_20000 6_27000 7_35000 8_5000 9_51000 98_0]]=8,1,0)</f>
        <v>0</v>
      </c>
      <c r="BX1098">
        <f>IF(Table13[[#This Row],[Monthly_Income 1_5500 2_8000 3_11000 4_15000 5_20000 6_27000 7_35000 8_5000 9_51000 98_0]]=9,1,0)</f>
        <v>0</v>
      </c>
      <c r="BY1098">
        <f>IF(Table13[[#This Row],[Monthly_Income 1_5500 2_8000 3_11000 4_15000 5_20000 6_27000 7_35000 8_5000 9_51000 98_0]]=98,1,0)</f>
        <v>0</v>
      </c>
      <c r="BZ1098">
        <v>9</v>
      </c>
      <c r="CA1098">
        <f>IF(Table13[[#This Row],[Monthly_Household_Income]]=1,1,0)</f>
        <v>0</v>
      </c>
      <c r="CB1098">
        <f>IF(Table13[[#This Row],[Monthly_Household_Income]]=2,1,0)</f>
        <v>0</v>
      </c>
      <c r="CC1098">
        <f>IF(Table13[[#This Row],[Monthly_Household_Income]]=3,1,0)</f>
        <v>0</v>
      </c>
      <c r="CD1098">
        <f>IF(Table13[[#This Row],[Monthly_Household_Income]]=4,1,0)</f>
        <v>0</v>
      </c>
      <c r="CE1098">
        <f>IF(Table13[[#This Row],[Monthly_Household_Income]]=5,1,0)</f>
        <v>0</v>
      </c>
      <c r="CF1098">
        <f>IF(Table13[[#This Row],[Monthly_Household_Income]]=6,1,0)</f>
        <v>0</v>
      </c>
      <c r="CG1098">
        <f>IF(Table13[[#This Row],[Monthly_Household_Income]]=7,1,0)</f>
        <v>0</v>
      </c>
      <c r="CH1098">
        <f>IF(Table13[[#This Row],[Monthly_Household_Income]]=8,1,0)</f>
        <v>0</v>
      </c>
      <c r="CI1098">
        <f>IF(Table13[[#This Row],[Monthly_Household_Income]]=9,1,0)</f>
        <v>1</v>
      </c>
      <c r="CJ1098">
        <f>IF(Table13[[#This Row],[Monthly_Household_Income]]=98,1,0)</f>
        <v>0</v>
      </c>
    </row>
    <row r="1099" spans="1:88">
      <c r="A1099">
        <v>4072</v>
      </c>
      <c r="B1099" s="1">
        <v>42997</v>
      </c>
      <c r="C1099" t="s">
        <v>32</v>
      </c>
      <c r="D1099">
        <v>8</v>
      </c>
      <c r="E1099">
        <v>7</v>
      </c>
      <c r="F1099">
        <v>8</v>
      </c>
      <c r="G1099">
        <v>7</v>
      </c>
      <c r="H1099">
        <v>7</v>
      </c>
      <c r="I1099">
        <v>9</v>
      </c>
      <c r="J1099" t="s">
        <v>15</v>
      </c>
      <c r="K1099">
        <v>8</v>
      </c>
      <c r="L1099">
        <v>6</v>
      </c>
      <c r="M1099">
        <v>7</v>
      </c>
      <c r="N1099">
        <v>7</v>
      </c>
      <c r="O1099">
        <v>9</v>
      </c>
      <c r="P1099">
        <v>9</v>
      </c>
      <c r="Q1099">
        <v>8</v>
      </c>
      <c r="R1099">
        <v>10</v>
      </c>
      <c r="S1099">
        <v>7</v>
      </c>
      <c r="T1099">
        <v>7</v>
      </c>
      <c r="U1099">
        <v>8</v>
      </c>
      <c r="V1099">
        <v>6</v>
      </c>
      <c r="W1099">
        <v>8</v>
      </c>
      <c r="X1099">
        <v>0</v>
      </c>
      <c r="Y1099">
        <v>7</v>
      </c>
      <c r="Z1099">
        <v>6</v>
      </c>
      <c r="AA1099">
        <v>6</v>
      </c>
      <c r="AB1099">
        <v>0</v>
      </c>
      <c r="AC1099">
        <v>2</v>
      </c>
      <c r="AD1099">
        <f>IF(Table13[[#This Row],[payment]]=1,1,0)</f>
        <v>0</v>
      </c>
      <c r="AE1099">
        <f>IF(Table13[[#This Row],[payment]]=2,1,0)</f>
        <v>1</v>
      </c>
      <c r="AF1099">
        <f>IF(Table13[[#This Row],[payment]]=3,1,0)</f>
        <v>0</v>
      </c>
      <c r="AG1099">
        <v>2</v>
      </c>
      <c r="AH1099">
        <f>IF(Table13[[#This Row],[method_payment]]=1,1,0)</f>
        <v>0</v>
      </c>
      <c r="AI1099">
        <f>IF(Table13[[#This Row],[method_payment]]=2,1,0)</f>
        <v>1</v>
      </c>
      <c r="AJ1099">
        <f>IF(Table13[[#This Row],[method_payment]]=3,1,0)</f>
        <v>0</v>
      </c>
      <c r="AK1099">
        <f>IF(Table13[[#This Row],[method_payment]]=5,1,0)</f>
        <v>0</v>
      </c>
      <c r="AL1099">
        <f>IF(Table13[[#This Row],[method_payment]]=6,1,0)</f>
        <v>0</v>
      </c>
      <c r="AM1099" t="s">
        <v>16</v>
      </c>
      <c r="AN1099" t="s">
        <v>16</v>
      </c>
      <c r="AO1099">
        <v>2</v>
      </c>
      <c r="AP1099" s="2">
        <v>942.57</v>
      </c>
      <c r="AQ1099" s="3">
        <f>IF(AND(Table13[[#This Row],[Average_amount_spent_per_visit_last_3_months]]&gt;=1,Table13[[#This Row],[Average_amount_spent_per_visit_last_3_months]]&lt;=999),1,0)</f>
        <v>1</v>
      </c>
      <c r="AR1099" s="3">
        <f>IF(AND(Table13[[#This Row],[Average_amount_spent_per_visit_last_3_months]]&gt;=1000,Table13[[#This Row],[Average_amount_spent_per_visit_last_3_months]]&lt;=6700),1,0)</f>
        <v>0</v>
      </c>
      <c r="AS1099">
        <v>2</v>
      </c>
      <c r="AT1099">
        <v>46</v>
      </c>
      <c r="AU1099">
        <f>IF(AND(Table13[[#This Row],[Age]]&gt;=18,Table13[[#This Row],[Age]]&lt;=25),1,0)</f>
        <v>0</v>
      </c>
      <c r="AV1099">
        <f>IF(AND(Table13[[#This Row],[Age]]&gt;=26,Table13[[#This Row],[Age]]&lt;=35),1,0)</f>
        <v>0</v>
      </c>
      <c r="AW1099">
        <f>IF(AND(Table13[[#This Row],[Age]]&gt;=36,Table13[[#This Row],[Age]]&lt;=45),1,0)</f>
        <v>0</v>
      </c>
      <c r="AX1099">
        <f>IF(AND(Table13[[#This Row],[Age]]&gt;=46,Table13[[#This Row],[Age]]&lt;=55),1,0)</f>
        <v>1</v>
      </c>
      <c r="AY1099">
        <f>IF(AND(Table13[[#This Row],[Age]]&gt;=56,Table13[[#This Row],[Age]]&lt;=67),1,0)</f>
        <v>0</v>
      </c>
      <c r="AZ1099" t="s">
        <v>25</v>
      </c>
      <c r="BA1099">
        <f>IF(Table13[[#This Row],[Marital Status]]="Married",1,0)</f>
        <v>1</v>
      </c>
      <c r="BB1099">
        <f>IF(Table13[[#This Row],[Marital Status]]="Single",1,0)</f>
        <v>0</v>
      </c>
      <c r="BC1099" t="s">
        <v>27</v>
      </c>
      <c r="BD1099">
        <f>IF(Table13[[#This Row],[gender]]="Male",1,0)</f>
        <v>1</v>
      </c>
      <c r="BE1099">
        <f>IF(Table13[[#This Row],[gender]]="Female",1,0)</f>
        <v>0</v>
      </c>
      <c r="BF1099" t="s">
        <v>18</v>
      </c>
      <c r="BG1099">
        <f>IF(Table13[[#This Row],[Highest level of Education]]="Did not attend school",1,0)</f>
        <v>0</v>
      </c>
      <c r="BH1099">
        <f>IF(Table13[[#This Row],[Highest level of Education]]="K12 completed",1,0)</f>
        <v>0</v>
      </c>
      <c r="BI1099">
        <f>IF(Table13[[#This Row],[Highest level of Education]]="High School Completed",1,0)</f>
        <v>0</v>
      </c>
      <c r="BJ1099">
        <f>IF(Table13[[#This Row],[Highest level of Education]]="Technical Diploma/Partially completed College",1,0)</f>
        <v>0</v>
      </c>
      <c r="BK1099">
        <f>IF(Table13[[#This Row],[Highest level of Education]]="University/College Degree",1,0)</f>
        <v>0</v>
      </c>
      <c r="BL1099">
        <f>IF(Table13[[#This Row],[Highest level of Education]]="Post-graduate education",1,0)</f>
        <v>1</v>
      </c>
      <c r="BM1099">
        <v>4</v>
      </c>
      <c r="BN1099">
        <v>1</v>
      </c>
      <c r="BO1099">
        <v>7</v>
      </c>
      <c r="BP1099">
        <f>IF(Table13[[#This Row],[Monthly_Income 1_5500 2_8000 3_11000 4_15000 5_20000 6_27000 7_35000 8_5000 9_51000 98_0]]=1,1,0)</f>
        <v>0</v>
      </c>
      <c r="BQ1099">
        <f>IF(Table13[[#This Row],[Monthly_Income 1_5500 2_8000 3_11000 4_15000 5_20000 6_27000 7_35000 8_5000 9_51000 98_0]]=2,1,0)</f>
        <v>0</v>
      </c>
      <c r="BR1099">
        <f>IF(Table13[[#This Row],[Monthly_Income 1_5500 2_8000 3_11000 4_15000 5_20000 6_27000 7_35000 8_5000 9_51000 98_0]]=3,1,0)</f>
        <v>0</v>
      </c>
      <c r="BS1099">
        <f>IF(Table13[[#This Row],[Monthly_Income 1_5500 2_8000 3_11000 4_15000 5_20000 6_27000 7_35000 8_5000 9_51000 98_0]]=4,1,0)</f>
        <v>0</v>
      </c>
      <c r="BT1099">
        <f>IF(Table13[[#This Row],[Monthly_Income 1_5500 2_8000 3_11000 4_15000 5_20000 6_27000 7_35000 8_5000 9_51000 98_0]]=5,1,0)</f>
        <v>0</v>
      </c>
      <c r="BU1099">
        <f>IF(Table13[[#This Row],[Monthly_Income 1_5500 2_8000 3_11000 4_15000 5_20000 6_27000 7_35000 8_5000 9_51000 98_0]]=6,1,0)</f>
        <v>0</v>
      </c>
      <c r="BV1099">
        <f>IF(Table13[[#This Row],[Monthly_Income 1_5500 2_8000 3_11000 4_15000 5_20000 6_27000 7_35000 8_5000 9_51000 98_0]]=7,1,0)</f>
        <v>1</v>
      </c>
      <c r="BW1099">
        <f>IF(Table13[[#This Row],[Monthly_Income 1_5500 2_8000 3_11000 4_15000 5_20000 6_27000 7_35000 8_5000 9_51000 98_0]]=8,1,0)</f>
        <v>0</v>
      </c>
      <c r="BX1099">
        <f>IF(Table13[[#This Row],[Monthly_Income 1_5500 2_8000 3_11000 4_15000 5_20000 6_27000 7_35000 8_5000 9_51000 98_0]]=9,1,0)</f>
        <v>0</v>
      </c>
      <c r="BY1099">
        <f>IF(Table13[[#This Row],[Monthly_Income 1_5500 2_8000 3_11000 4_15000 5_20000 6_27000 7_35000 8_5000 9_51000 98_0]]=98,1,0)</f>
        <v>0</v>
      </c>
      <c r="BZ1099">
        <v>8</v>
      </c>
      <c r="CA1099">
        <f>IF(Table13[[#This Row],[Monthly_Household_Income]]=1,1,0)</f>
        <v>0</v>
      </c>
      <c r="CB1099">
        <f>IF(Table13[[#This Row],[Monthly_Household_Income]]=2,1,0)</f>
        <v>0</v>
      </c>
      <c r="CC1099">
        <f>IF(Table13[[#This Row],[Monthly_Household_Income]]=3,1,0)</f>
        <v>0</v>
      </c>
      <c r="CD1099">
        <f>IF(Table13[[#This Row],[Monthly_Household_Income]]=4,1,0)</f>
        <v>0</v>
      </c>
      <c r="CE1099">
        <f>IF(Table13[[#This Row],[Monthly_Household_Income]]=5,1,0)</f>
        <v>0</v>
      </c>
      <c r="CF1099">
        <f>IF(Table13[[#This Row],[Monthly_Household_Income]]=6,1,0)</f>
        <v>0</v>
      </c>
      <c r="CG1099">
        <f>IF(Table13[[#This Row],[Monthly_Household_Income]]=7,1,0)</f>
        <v>0</v>
      </c>
      <c r="CH1099">
        <f>IF(Table13[[#This Row],[Monthly_Household_Income]]=8,1,0)</f>
        <v>1</v>
      </c>
      <c r="CI1099">
        <f>IF(Table13[[#This Row],[Monthly_Household_Income]]=9,1,0)</f>
        <v>0</v>
      </c>
      <c r="CJ1099">
        <f>IF(Table13[[#This Row],[Monthly_Household_Income]]=98,1,0)</f>
        <v>0</v>
      </c>
    </row>
    <row r="1100" spans="1:88">
      <c r="A1100">
        <v>4077</v>
      </c>
      <c r="B1100" s="1">
        <v>42989</v>
      </c>
      <c r="C1100" t="s">
        <v>35</v>
      </c>
      <c r="D1100">
        <v>10</v>
      </c>
      <c r="E1100">
        <v>8</v>
      </c>
      <c r="F1100">
        <v>9</v>
      </c>
      <c r="G1100">
        <v>9</v>
      </c>
      <c r="H1100">
        <v>8</v>
      </c>
      <c r="I1100">
        <v>7</v>
      </c>
      <c r="J1100" t="s">
        <v>16</v>
      </c>
      <c r="K1100">
        <v>10</v>
      </c>
      <c r="L1100">
        <v>9</v>
      </c>
      <c r="M1100">
        <v>9</v>
      </c>
      <c r="N1100">
        <v>9</v>
      </c>
      <c r="O1100">
        <v>9</v>
      </c>
      <c r="P1100">
        <v>9</v>
      </c>
      <c r="Q1100">
        <v>8</v>
      </c>
      <c r="R1100">
        <v>10</v>
      </c>
      <c r="S1100">
        <v>9</v>
      </c>
      <c r="T1100">
        <v>8</v>
      </c>
      <c r="U1100">
        <v>9</v>
      </c>
      <c r="V1100">
        <v>9</v>
      </c>
      <c r="W1100">
        <v>9</v>
      </c>
      <c r="X1100">
        <v>9</v>
      </c>
      <c r="Y1100">
        <v>9</v>
      </c>
      <c r="Z1100">
        <v>10</v>
      </c>
      <c r="AA1100">
        <v>8</v>
      </c>
      <c r="AB1100">
        <v>8</v>
      </c>
      <c r="AC1100">
        <v>2</v>
      </c>
      <c r="AD1100">
        <f>IF(Table13[[#This Row],[payment]]=1,1,0)</f>
        <v>0</v>
      </c>
      <c r="AE1100">
        <f>IF(Table13[[#This Row],[payment]]=2,1,0)</f>
        <v>1</v>
      </c>
      <c r="AF1100">
        <f>IF(Table13[[#This Row],[payment]]=3,1,0)</f>
        <v>0</v>
      </c>
      <c r="AG1100">
        <v>1</v>
      </c>
      <c r="AH1100">
        <f>IF(Table13[[#This Row],[method_payment]]=1,1,0)</f>
        <v>1</v>
      </c>
      <c r="AI1100">
        <f>IF(Table13[[#This Row],[method_payment]]=2,1,0)</f>
        <v>0</v>
      </c>
      <c r="AJ1100">
        <f>IF(Table13[[#This Row],[method_payment]]=3,1,0)</f>
        <v>0</v>
      </c>
      <c r="AK1100">
        <f>IF(Table13[[#This Row],[method_payment]]=5,1,0)</f>
        <v>0</v>
      </c>
      <c r="AL1100">
        <f>IF(Table13[[#This Row],[method_payment]]=6,1,0)</f>
        <v>0</v>
      </c>
      <c r="AM1100" t="s">
        <v>16</v>
      </c>
      <c r="AN1100" t="s">
        <v>16</v>
      </c>
      <c r="AO1100">
        <v>1</v>
      </c>
      <c r="AP1100" s="2">
        <v>1122.73</v>
      </c>
      <c r="AQ1100" s="3">
        <f>IF(AND(Table13[[#This Row],[Average_amount_spent_per_visit_last_3_months]]&gt;=1,Table13[[#This Row],[Average_amount_spent_per_visit_last_3_months]]&lt;=999),1,0)</f>
        <v>0</v>
      </c>
      <c r="AR1100" s="3">
        <f>IF(AND(Table13[[#This Row],[Average_amount_spent_per_visit_last_3_months]]&gt;=1000,Table13[[#This Row],[Average_amount_spent_per_visit_last_3_months]]&lt;=6700),1,0)</f>
        <v>1</v>
      </c>
      <c r="AS1100">
        <v>2</v>
      </c>
      <c r="AT1100">
        <v>62</v>
      </c>
      <c r="AU1100">
        <f>IF(AND(Table13[[#This Row],[Age]]&gt;=18,Table13[[#This Row],[Age]]&lt;=25),1,0)</f>
        <v>0</v>
      </c>
      <c r="AV1100">
        <f>IF(AND(Table13[[#This Row],[Age]]&gt;=26,Table13[[#This Row],[Age]]&lt;=35),1,0)</f>
        <v>0</v>
      </c>
      <c r="AW1100">
        <f>IF(AND(Table13[[#This Row],[Age]]&gt;=36,Table13[[#This Row],[Age]]&lt;=45),1,0)</f>
        <v>0</v>
      </c>
      <c r="AX1100">
        <f>IF(AND(Table13[[#This Row],[Age]]&gt;=46,Table13[[#This Row],[Age]]&lt;=55),1,0)</f>
        <v>0</v>
      </c>
      <c r="AY1100">
        <f>IF(AND(Table13[[#This Row],[Age]]&gt;=56,Table13[[#This Row],[Age]]&lt;=67),1,0)</f>
        <v>1</v>
      </c>
      <c r="AZ1100" t="s">
        <v>25</v>
      </c>
      <c r="BA1100">
        <f>IF(Table13[[#This Row],[Marital Status]]="Married",1,0)</f>
        <v>1</v>
      </c>
      <c r="BB1100">
        <f>IF(Table13[[#This Row],[Marital Status]]="Single",1,0)</f>
        <v>0</v>
      </c>
      <c r="BC1100" t="s">
        <v>28</v>
      </c>
      <c r="BD1100">
        <f>IF(Table13[[#This Row],[gender]]="Male",1,0)</f>
        <v>0</v>
      </c>
      <c r="BE1100">
        <f>IF(Table13[[#This Row],[gender]]="Female",1,0)</f>
        <v>1</v>
      </c>
      <c r="BF1100" t="s">
        <v>19</v>
      </c>
      <c r="BG1100">
        <f>IF(Table13[[#This Row],[Highest level of Education]]="Did not attend school",1,0)</f>
        <v>0</v>
      </c>
      <c r="BH1100">
        <f>IF(Table13[[#This Row],[Highest level of Education]]="K12 completed",1,0)</f>
        <v>0</v>
      </c>
      <c r="BI1100">
        <f>IF(Table13[[#This Row],[Highest level of Education]]="High School Completed",1,0)</f>
        <v>0</v>
      </c>
      <c r="BJ1100">
        <f>IF(Table13[[#This Row],[Highest level of Education]]="Technical Diploma/Partially completed College",1,0)</f>
        <v>0</v>
      </c>
      <c r="BK1100">
        <f>IF(Table13[[#This Row],[Highest level of Education]]="University/College Degree",1,0)</f>
        <v>1</v>
      </c>
      <c r="BL1100">
        <f>IF(Table13[[#This Row],[Highest level of Education]]="Post-graduate education",1,0)</f>
        <v>0</v>
      </c>
      <c r="BM1100">
        <v>1</v>
      </c>
      <c r="BN1100">
        <v>2</v>
      </c>
      <c r="BO1100">
        <v>1</v>
      </c>
      <c r="BP1100">
        <f>IF(Table13[[#This Row],[Monthly_Income 1_5500 2_8000 3_11000 4_15000 5_20000 6_27000 7_35000 8_5000 9_51000 98_0]]=1,1,0)</f>
        <v>1</v>
      </c>
      <c r="BQ1100">
        <f>IF(Table13[[#This Row],[Monthly_Income 1_5500 2_8000 3_11000 4_15000 5_20000 6_27000 7_35000 8_5000 9_51000 98_0]]=2,1,0)</f>
        <v>0</v>
      </c>
      <c r="BR1100">
        <f>IF(Table13[[#This Row],[Monthly_Income 1_5500 2_8000 3_11000 4_15000 5_20000 6_27000 7_35000 8_5000 9_51000 98_0]]=3,1,0)</f>
        <v>0</v>
      </c>
      <c r="BS1100">
        <f>IF(Table13[[#This Row],[Monthly_Income 1_5500 2_8000 3_11000 4_15000 5_20000 6_27000 7_35000 8_5000 9_51000 98_0]]=4,1,0)</f>
        <v>0</v>
      </c>
      <c r="BT1100">
        <f>IF(Table13[[#This Row],[Monthly_Income 1_5500 2_8000 3_11000 4_15000 5_20000 6_27000 7_35000 8_5000 9_51000 98_0]]=5,1,0)</f>
        <v>0</v>
      </c>
      <c r="BU1100">
        <f>IF(Table13[[#This Row],[Monthly_Income 1_5500 2_8000 3_11000 4_15000 5_20000 6_27000 7_35000 8_5000 9_51000 98_0]]=6,1,0)</f>
        <v>0</v>
      </c>
      <c r="BV1100">
        <f>IF(Table13[[#This Row],[Monthly_Income 1_5500 2_8000 3_11000 4_15000 5_20000 6_27000 7_35000 8_5000 9_51000 98_0]]=7,1,0)</f>
        <v>0</v>
      </c>
      <c r="BW1100">
        <f>IF(Table13[[#This Row],[Monthly_Income 1_5500 2_8000 3_11000 4_15000 5_20000 6_27000 7_35000 8_5000 9_51000 98_0]]=8,1,0)</f>
        <v>0</v>
      </c>
      <c r="BX1100">
        <f>IF(Table13[[#This Row],[Monthly_Income 1_5500 2_8000 3_11000 4_15000 5_20000 6_27000 7_35000 8_5000 9_51000 98_0]]=9,1,0)</f>
        <v>0</v>
      </c>
      <c r="BY1100">
        <f>IF(Table13[[#This Row],[Monthly_Income 1_5500 2_8000 3_11000 4_15000 5_20000 6_27000 7_35000 8_5000 9_51000 98_0]]=98,1,0)</f>
        <v>0</v>
      </c>
      <c r="BZ1100">
        <v>9</v>
      </c>
      <c r="CA1100">
        <f>IF(Table13[[#This Row],[Monthly_Household_Income]]=1,1,0)</f>
        <v>0</v>
      </c>
      <c r="CB1100">
        <f>IF(Table13[[#This Row],[Monthly_Household_Income]]=2,1,0)</f>
        <v>0</v>
      </c>
      <c r="CC1100">
        <f>IF(Table13[[#This Row],[Monthly_Household_Income]]=3,1,0)</f>
        <v>0</v>
      </c>
      <c r="CD1100">
        <f>IF(Table13[[#This Row],[Monthly_Household_Income]]=4,1,0)</f>
        <v>0</v>
      </c>
      <c r="CE1100">
        <f>IF(Table13[[#This Row],[Monthly_Household_Income]]=5,1,0)</f>
        <v>0</v>
      </c>
      <c r="CF1100">
        <f>IF(Table13[[#This Row],[Monthly_Household_Income]]=6,1,0)</f>
        <v>0</v>
      </c>
      <c r="CG1100">
        <f>IF(Table13[[#This Row],[Monthly_Household_Income]]=7,1,0)</f>
        <v>0</v>
      </c>
      <c r="CH1100">
        <f>IF(Table13[[#This Row],[Monthly_Household_Income]]=8,1,0)</f>
        <v>0</v>
      </c>
      <c r="CI1100">
        <f>IF(Table13[[#This Row],[Monthly_Household_Income]]=9,1,0)</f>
        <v>1</v>
      </c>
      <c r="CJ1100">
        <f>IF(Table13[[#This Row],[Monthly_Household_Income]]=98,1,0)</f>
        <v>0</v>
      </c>
    </row>
    <row r="1101" spans="1:88">
      <c r="A1101">
        <v>4080</v>
      </c>
      <c r="B1101" s="1">
        <v>42990</v>
      </c>
      <c r="C1101" t="s">
        <v>37</v>
      </c>
      <c r="D1101">
        <v>9</v>
      </c>
      <c r="E1101">
        <v>8</v>
      </c>
      <c r="F1101">
        <v>9</v>
      </c>
      <c r="G1101">
        <v>9</v>
      </c>
      <c r="H1101">
        <v>8</v>
      </c>
      <c r="I1101">
        <v>7</v>
      </c>
      <c r="J1101" t="s">
        <v>16</v>
      </c>
      <c r="K1101">
        <v>8</v>
      </c>
      <c r="L1101">
        <v>9</v>
      </c>
      <c r="M1101">
        <v>10</v>
      </c>
      <c r="N1101">
        <v>10</v>
      </c>
      <c r="O1101">
        <v>9</v>
      </c>
      <c r="P1101">
        <v>9</v>
      </c>
      <c r="Q1101">
        <v>8</v>
      </c>
      <c r="R1101">
        <v>10</v>
      </c>
      <c r="S1101">
        <v>9</v>
      </c>
      <c r="T1101">
        <v>9</v>
      </c>
      <c r="U1101">
        <v>10</v>
      </c>
      <c r="V1101">
        <v>9</v>
      </c>
      <c r="W1101">
        <v>10</v>
      </c>
      <c r="X1101">
        <v>8</v>
      </c>
      <c r="Y1101">
        <v>8</v>
      </c>
      <c r="Z1101">
        <v>10</v>
      </c>
      <c r="AA1101">
        <v>8</v>
      </c>
      <c r="AB1101">
        <v>8</v>
      </c>
      <c r="AC1101">
        <v>2</v>
      </c>
      <c r="AD1101">
        <f>IF(Table13[[#This Row],[payment]]=1,1,0)</f>
        <v>0</v>
      </c>
      <c r="AE1101">
        <f>IF(Table13[[#This Row],[payment]]=2,1,0)</f>
        <v>1</v>
      </c>
      <c r="AF1101">
        <f>IF(Table13[[#This Row],[payment]]=3,1,0)</f>
        <v>0</v>
      </c>
      <c r="AG1101">
        <v>1</v>
      </c>
      <c r="AH1101">
        <f>IF(Table13[[#This Row],[method_payment]]=1,1,0)</f>
        <v>1</v>
      </c>
      <c r="AI1101">
        <f>IF(Table13[[#This Row],[method_payment]]=2,1,0)</f>
        <v>0</v>
      </c>
      <c r="AJ1101">
        <f>IF(Table13[[#This Row],[method_payment]]=3,1,0)</f>
        <v>0</v>
      </c>
      <c r="AK1101">
        <f>IF(Table13[[#This Row],[method_payment]]=5,1,0)</f>
        <v>0</v>
      </c>
      <c r="AL1101">
        <f>IF(Table13[[#This Row],[method_payment]]=6,1,0)</f>
        <v>0</v>
      </c>
      <c r="AM1101" t="s">
        <v>16</v>
      </c>
      <c r="AN1101" t="s">
        <v>16</v>
      </c>
      <c r="AO1101">
        <v>1</v>
      </c>
      <c r="AP1101" s="2">
        <v>1650.94</v>
      </c>
      <c r="AQ1101" s="3">
        <f>IF(AND(Table13[[#This Row],[Average_amount_spent_per_visit_last_3_months]]&gt;=1,Table13[[#This Row],[Average_amount_spent_per_visit_last_3_months]]&lt;=999),1,0)</f>
        <v>0</v>
      </c>
      <c r="AR1101" s="3">
        <f>IF(AND(Table13[[#This Row],[Average_amount_spent_per_visit_last_3_months]]&gt;=1000,Table13[[#This Row],[Average_amount_spent_per_visit_last_3_months]]&lt;=6700),1,0)</f>
        <v>1</v>
      </c>
      <c r="AS1101">
        <v>2</v>
      </c>
      <c r="AT1101">
        <v>35</v>
      </c>
      <c r="AU1101">
        <f>IF(AND(Table13[[#This Row],[Age]]&gt;=18,Table13[[#This Row],[Age]]&lt;=25),1,0)</f>
        <v>0</v>
      </c>
      <c r="AV1101">
        <f>IF(AND(Table13[[#This Row],[Age]]&gt;=26,Table13[[#This Row],[Age]]&lt;=35),1,0)</f>
        <v>1</v>
      </c>
      <c r="AW1101">
        <f>IF(AND(Table13[[#This Row],[Age]]&gt;=36,Table13[[#This Row],[Age]]&lt;=45),1,0)</f>
        <v>0</v>
      </c>
      <c r="AX1101">
        <f>IF(AND(Table13[[#This Row],[Age]]&gt;=46,Table13[[#This Row],[Age]]&lt;=55),1,0)</f>
        <v>0</v>
      </c>
      <c r="AY1101">
        <f>IF(AND(Table13[[#This Row],[Age]]&gt;=56,Table13[[#This Row],[Age]]&lt;=67),1,0)</f>
        <v>0</v>
      </c>
      <c r="AZ1101" t="s">
        <v>25</v>
      </c>
      <c r="BA1101">
        <f>IF(Table13[[#This Row],[Marital Status]]="Married",1,0)</f>
        <v>1</v>
      </c>
      <c r="BB1101">
        <f>IF(Table13[[#This Row],[Marital Status]]="Single",1,0)</f>
        <v>0</v>
      </c>
      <c r="BC1101" t="s">
        <v>27</v>
      </c>
      <c r="BD1101">
        <f>IF(Table13[[#This Row],[gender]]="Male",1,0)</f>
        <v>1</v>
      </c>
      <c r="BE1101">
        <f>IF(Table13[[#This Row],[gender]]="Female",1,0)</f>
        <v>0</v>
      </c>
      <c r="BF1101" t="s">
        <v>23</v>
      </c>
      <c r="BG1101">
        <f>IF(Table13[[#This Row],[Highest level of Education]]="Did not attend school",1,0)</f>
        <v>0</v>
      </c>
      <c r="BH1101">
        <f>IF(Table13[[#This Row],[Highest level of Education]]="K12 completed",1,0)</f>
        <v>0</v>
      </c>
      <c r="BI1101">
        <f>IF(Table13[[#This Row],[Highest level of Education]]="High School Completed",1,0)</f>
        <v>0</v>
      </c>
      <c r="BJ1101">
        <f>IF(Table13[[#This Row],[Highest level of Education]]="Technical Diploma/Partially completed College",1,0)</f>
        <v>1</v>
      </c>
      <c r="BK1101">
        <f>IF(Table13[[#This Row],[Highest level of Education]]="University/College Degree",1,0)</f>
        <v>0</v>
      </c>
      <c r="BL1101">
        <f>IF(Table13[[#This Row],[Highest level of Education]]="Post-graduate education",1,0)</f>
        <v>0</v>
      </c>
      <c r="BM1101">
        <v>1</v>
      </c>
      <c r="BN1101">
        <v>1</v>
      </c>
      <c r="BO1101">
        <v>4</v>
      </c>
      <c r="BP1101">
        <f>IF(Table13[[#This Row],[Monthly_Income 1_5500 2_8000 3_11000 4_15000 5_20000 6_27000 7_35000 8_5000 9_51000 98_0]]=1,1,0)</f>
        <v>0</v>
      </c>
      <c r="BQ1101">
        <f>IF(Table13[[#This Row],[Monthly_Income 1_5500 2_8000 3_11000 4_15000 5_20000 6_27000 7_35000 8_5000 9_51000 98_0]]=2,1,0)</f>
        <v>0</v>
      </c>
      <c r="BR1101">
        <f>IF(Table13[[#This Row],[Monthly_Income 1_5500 2_8000 3_11000 4_15000 5_20000 6_27000 7_35000 8_5000 9_51000 98_0]]=3,1,0)</f>
        <v>0</v>
      </c>
      <c r="BS1101">
        <f>IF(Table13[[#This Row],[Monthly_Income 1_5500 2_8000 3_11000 4_15000 5_20000 6_27000 7_35000 8_5000 9_51000 98_0]]=4,1,0)</f>
        <v>1</v>
      </c>
      <c r="BT1101">
        <f>IF(Table13[[#This Row],[Monthly_Income 1_5500 2_8000 3_11000 4_15000 5_20000 6_27000 7_35000 8_5000 9_51000 98_0]]=5,1,0)</f>
        <v>0</v>
      </c>
      <c r="BU1101">
        <f>IF(Table13[[#This Row],[Monthly_Income 1_5500 2_8000 3_11000 4_15000 5_20000 6_27000 7_35000 8_5000 9_51000 98_0]]=6,1,0)</f>
        <v>0</v>
      </c>
      <c r="BV1101">
        <f>IF(Table13[[#This Row],[Monthly_Income 1_5500 2_8000 3_11000 4_15000 5_20000 6_27000 7_35000 8_5000 9_51000 98_0]]=7,1,0)</f>
        <v>0</v>
      </c>
      <c r="BW1101">
        <f>IF(Table13[[#This Row],[Monthly_Income 1_5500 2_8000 3_11000 4_15000 5_20000 6_27000 7_35000 8_5000 9_51000 98_0]]=8,1,0)</f>
        <v>0</v>
      </c>
      <c r="BX1101">
        <f>IF(Table13[[#This Row],[Monthly_Income 1_5500 2_8000 3_11000 4_15000 5_20000 6_27000 7_35000 8_5000 9_51000 98_0]]=9,1,0)</f>
        <v>0</v>
      </c>
      <c r="BY1101">
        <f>IF(Table13[[#This Row],[Monthly_Income 1_5500 2_8000 3_11000 4_15000 5_20000 6_27000 7_35000 8_5000 9_51000 98_0]]=98,1,0)</f>
        <v>0</v>
      </c>
      <c r="BZ1101">
        <v>6</v>
      </c>
      <c r="CA1101">
        <f>IF(Table13[[#This Row],[Monthly_Household_Income]]=1,1,0)</f>
        <v>0</v>
      </c>
      <c r="CB1101">
        <f>IF(Table13[[#This Row],[Monthly_Household_Income]]=2,1,0)</f>
        <v>0</v>
      </c>
      <c r="CC1101">
        <f>IF(Table13[[#This Row],[Monthly_Household_Income]]=3,1,0)</f>
        <v>0</v>
      </c>
      <c r="CD1101">
        <f>IF(Table13[[#This Row],[Monthly_Household_Income]]=4,1,0)</f>
        <v>0</v>
      </c>
      <c r="CE1101">
        <f>IF(Table13[[#This Row],[Monthly_Household_Income]]=5,1,0)</f>
        <v>0</v>
      </c>
      <c r="CF1101">
        <f>IF(Table13[[#This Row],[Monthly_Household_Income]]=6,1,0)</f>
        <v>1</v>
      </c>
      <c r="CG1101">
        <f>IF(Table13[[#This Row],[Monthly_Household_Income]]=7,1,0)</f>
        <v>0</v>
      </c>
      <c r="CH1101">
        <f>IF(Table13[[#This Row],[Monthly_Household_Income]]=8,1,0)</f>
        <v>0</v>
      </c>
      <c r="CI1101">
        <f>IF(Table13[[#This Row],[Monthly_Household_Income]]=9,1,0)</f>
        <v>0</v>
      </c>
      <c r="CJ1101">
        <f>IF(Table13[[#This Row],[Monthly_Household_Income]]=98,1,0)</f>
        <v>0</v>
      </c>
    </row>
    <row r="1102" spans="1:88">
      <c r="A1102">
        <v>4084</v>
      </c>
      <c r="B1102" s="1">
        <v>42987</v>
      </c>
      <c r="C1102" t="s">
        <v>33</v>
      </c>
      <c r="D1102">
        <v>7</v>
      </c>
      <c r="E1102">
        <v>7</v>
      </c>
      <c r="F1102">
        <v>8</v>
      </c>
      <c r="G1102">
        <v>8</v>
      </c>
      <c r="H1102">
        <v>8</v>
      </c>
      <c r="I1102">
        <v>7</v>
      </c>
      <c r="J1102" t="s">
        <v>15</v>
      </c>
      <c r="K1102">
        <v>7</v>
      </c>
      <c r="L1102">
        <v>9</v>
      </c>
      <c r="M1102">
        <v>8</v>
      </c>
      <c r="N1102">
        <v>7</v>
      </c>
      <c r="O1102">
        <v>7</v>
      </c>
      <c r="P1102">
        <v>6</v>
      </c>
      <c r="Q1102">
        <v>6</v>
      </c>
      <c r="R1102">
        <v>8</v>
      </c>
      <c r="S1102">
        <v>6</v>
      </c>
      <c r="T1102">
        <v>7</v>
      </c>
      <c r="U1102">
        <v>8</v>
      </c>
      <c r="V1102">
        <v>8</v>
      </c>
      <c r="W1102">
        <v>0</v>
      </c>
      <c r="X1102">
        <v>7</v>
      </c>
      <c r="Y1102">
        <v>7</v>
      </c>
      <c r="Z1102">
        <v>9</v>
      </c>
      <c r="AA1102">
        <v>8</v>
      </c>
      <c r="AB1102">
        <v>7</v>
      </c>
      <c r="AC1102">
        <v>1</v>
      </c>
      <c r="AD1102">
        <f>IF(Table13[[#This Row],[payment]]=1,1,0)</f>
        <v>1</v>
      </c>
      <c r="AE1102">
        <f>IF(Table13[[#This Row],[payment]]=2,1,0)</f>
        <v>0</v>
      </c>
      <c r="AF1102">
        <f>IF(Table13[[#This Row],[payment]]=3,1,0)</f>
        <v>0</v>
      </c>
      <c r="AG1102">
        <v>6</v>
      </c>
      <c r="AH1102">
        <f>IF(Table13[[#This Row],[method_payment]]=1,1,0)</f>
        <v>0</v>
      </c>
      <c r="AI1102">
        <f>IF(Table13[[#This Row],[method_payment]]=2,1,0)</f>
        <v>0</v>
      </c>
      <c r="AJ1102">
        <f>IF(Table13[[#This Row],[method_payment]]=3,1,0)</f>
        <v>0</v>
      </c>
      <c r="AK1102">
        <f>IF(Table13[[#This Row],[method_payment]]=5,1,0)</f>
        <v>0</v>
      </c>
      <c r="AL1102">
        <f>IF(Table13[[#This Row],[method_payment]]=6,1,0)</f>
        <v>1</v>
      </c>
      <c r="AM1102" t="s">
        <v>16</v>
      </c>
      <c r="AN1102" t="s">
        <v>16</v>
      </c>
      <c r="AO1102">
        <v>1</v>
      </c>
      <c r="AP1102" s="2">
        <v>255.88</v>
      </c>
      <c r="AQ1102" s="3">
        <f>IF(AND(Table13[[#This Row],[Average_amount_spent_per_visit_last_3_months]]&gt;=1,Table13[[#This Row],[Average_amount_spent_per_visit_last_3_months]]&lt;=999),1,0)</f>
        <v>1</v>
      </c>
      <c r="AR1102" s="3">
        <f>IF(AND(Table13[[#This Row],[Average_amount_spent_per_visit_last_3_months]]&gt;=1000,Table13[[#This Row],[Average_amount_spent_per_visit_last_3_months]]&lt;=6700),1,0)</f>
        <v>0</v>
      </c>
      <c r="AS1102">
        <v>3</v>
      </c>
      <c r="AT1102">
        <v>31</v>
      </c>
      <c r="AU1102">
        <f>IF(AND(Table13[[#This Row],[Age]]&gt;=18,Table13[[#This Row],[Age]]&lt;=25),1,0)</f>
        <v>0</v>
      </c>
      <c r="AV1102">
        <f>IF(AND(Table13[[#This Row],[Age]]&gt;=26,Table13[[#This Row],[Age]]&lt;=35),1,0)</f>
        <v>1</v>
      </c>
      <c r="AW1102">
        <f>IF(AND(Table13[[#This Row],[Age]]&gt;=36,Table13[[#This Row],[Age]]&lt;=45),1,0)</f>
        <v>0</v>
      </c>
      <c r="AX1102">
        <f>IF(AND(Table13[[#This Row],[Age]]&gt;=46,Table13[[#This Row],[Age]]&lt;=55),1,0)</f>
        <v>0</v>
      </c>
      <c r="AY1102">
        <f>IF(AND(Table13[[#This Row],[Age]]&gt;=56,Table13[[#This Row],[Age]]&lt;=67),1,0)</f>
        <v>0</v>
      </c>
      <c r="AZ1102" t="s">
        <v>24</v>
      </c>
      <c r="BA1102">
        <f>IF(Table13[[#This Row],[Marital Status]]="Married",1,0)</f>
        <v>0</v>
      </c>
      <c r="BB1102">
        <f>IF(Table13[[#This Row],[Marital Status]]="Single",1,0)</f>
        <v>1</v>
      </c>
      <c r="BC1102" t="s">
        <v>28</v>
      </c>
      <c r="BD1102">
        <f>IF(Table13[[#This Row],[gender]]="Male",1,0)</f>
        <v>0</v>
      </c>
      <c r="BE1102">
        <f>IF(Table13[[#This Row],[gender]]="Female",1,0)</f>
        <v>1</v>
      </c>
      <c r="BF1102" t="s">
        <v>19</v>
      </c>
      <c r="BG1102">
        <f>IF(Table13[[#This Row],[Highest level of Education]]="Did not attend school",1,0)</f>
        <v>0</v>
      </c>
      <c r="BH1102">
        <f>IF(Table13[[#This Row],[Highest level of Education]]="K12 completed",1,0)</f>
        <v>0</v>
      </c>
      <c r="BI1102">
        <f>IF(Table13[[#This Row],[Highest level of Education]]="High School Completed",1,0)</f>
        <v>0</v>
      </c>
      <c r="BJ1102">
        <f>IF(Table13[[#This Row],[Highest level of Education]]="Technical Diploma/Partially completed College",1,0)</f>
        <v>0</v>
      </c>
      <c r="BK1102">
        <f>IF(Table13[[#This Row],[Highest level of Education]]="University/College Degree",1,0)</f>
        <v>1</v>
      </c>
      <c r="BL1102">
        <f>IF(Table13[[#This Row],[Highest level of Education]]="Post-graduate education",1,0)</f>
        <v>0</v>
      </c>
      <c r="BM1102">
        <v>0</v>
      </c>
      <c r="BN1102">
        <v>1</v>
      </c>
      <c r="BO1102">
        <v>4</v>
      </c>
      <c r="BP1102">
        <f>IF(Table13[[#This Row],[Monthly_Income 1_5500 2_8000 3_11000 4_15000 5_20000 6_27000 7_35000 8_5000 9_51000 98_0]]=1,1,0)</f>
        <v>0</v>
      </c>
      <c r="BQ1102">
        <f>IF(Table13[[#This Row],[Monthly_Income 1_5500 2_8000 3_11000 4_15000 5_20000 6_27000 7_35000 8_5000 9_51000 98_0]]=2,1,0)</f>
        <v>0</v>
      </c>
      <c r="BR1102">
        <f>IF(Table13[[#This Row],[Monthly_Income 1_5500 2_8000 3_11000 4_15000 5_20000 6_27000 7_35000 8_5000 9_51000 98_0]]=3,1,0)</f>
        <v>0</v>
      </c>
      <c r="BS1102">
        <f>IF(Table13[[#This Row],[Monthly_Income 1_5500 2_8000 3_11000 4_15000 5_20000 6_27000 7_35000 8_5000 9_51000 98_0]]=4,1,0)</f>
        <v>1</v>
      </c>
      <c r="BT1102">
        <f>IF(Table13[[#This Row],[Monthly_Income 1_5500 2_8000 3_11000 4_15000 5_20000 6_27000 7_35000 8_5000 9_51000 98_0]]=5,1,0)</f>
        <v>0</v>
      </c>
      <c r="BU1102">
        <f>IF(Table13[[#This Row],[Monthly_Income 1_5500 2_8000 3_11000 4_15000 5_20000 6_27000 7_35000 8_5000 9_51000 98_0]]=6,1,0)</f>
        <v>0</v>
      </c>
      <c r="BV1102">
        <f>IF(Table13[[#This Row],[Monthly_Income 1_5500 2_8000 3_11000 4_15000 5_20000 6_27000 7_35000 8_5000 9_51000 98_0]]=7,1,0)</f>
        <v>0</v>
      </c>
      <c r="BW1102">
        <f>IF(Table13[[#This Row],[Monthly_Income 1_5500 2_8000 3_11000 4_15000 5_20000 6_27000 7_35000 8_5000 9_51000 98_0]]=8,1,0)</f>
        <v>0</v>
      </c>
      <c r="BX1102">
        <f>IF(Table13[[#This Row],[Monthly_Income 1_5500 2_8000 3_11000 4_15000 5_20000 6_27000 7_35000 8_5000 9_51000 98_0]]=9,1,0)</f>
        <v>0</v>
      </c>
      <c r="BY1102">
        <f>IF(Table13[[#This Row],[Monthly_Income 1_5500 2_8000 3_11000 4_15000 5_20000 6_27000 7_35000 8_5000 9_51000 98_0]]=98,1,0)</f>
        <v>0</v>
      </c>
      <c r="BZ1102">
        <v>6</v>
      </c>
      <c r="CA1102">
        <f>IF(Table13[[#This Row],[Monthly_Household_Income]]=1,1,0)</f>
        <v>0</v>
      </c>
      <c r="CB1102">
        <f>IF(Table13[[#This Row],[Monthly_Household_Income]]=2,1,0)</f>
        <v>0</v>
      </c>
      <c r="CC1102">
        <f>IF(Table13[[#This Row],[Monthly_Household_Income]]=3,1,0)</f>
        <v>0</v>
      </c>
      <c r="CD1102">
        <f>IF(Table13[[#This Row],[Monthly_Household_Income]]=4,1,0)</f>
        <v>0</v>
      </c>
      <c r="CE1102">
        <f>IF(Table13[[#This Row],[Monthly_Household_Income]]=5,1,0)</f>
        <v>0</v>
      </c>
      <c r="CF1102">
        <f>IF(Table13[[#This Row],[Monthly_Household_Income]]=6,1,0)</f>
        <v>1</v>
      </c>
      <c r="CG1102">
        <f>IF(Table13[[#This Row],[Monthly_Household_Income]]=7,1,0)</f>
        <v>0</v>
      </c>
      <c r="CH1102">
        <f>IF(Table13[[#This Row],[Monthly_Household_Income]]=8,1,0)</f>
        <v>0</v>
      </c>
      <c r="CI1102">
        <f>IF(Table13[[#This Row],[Monthly_Household_Income]]=9,1,0)</f>
        <v>0</v>
      </c>
      <c r="CJ1102">
        <f>IF(Table13[[#This Row],[Monthly_Household_Income]]=98,1,0)</f>
        <v>0</v>
      </c>
    </row>
    <row r="1103" spans="1:88">
      <c r="A1103">
        <v>4086</v>
      </c>
      <c r="B1103" s="1">
        <v>42919</v>
      </c>
      <c r="C1103" t="s">
        <v>32</v>
      </c>
      <c r="D1103">
        <v>7</v>
      </c>
      <c r="E1103">
        <v>8</v>
      </c>
      <c r="F1103">
        <v>7</v>
      </c>
      <c r="G1103">
        <v>7</v>
      </c>
      <c r="H1103">
        <v>6</v>
      </c>
      <c r="I1103">
        <v>6</v>
      </c>
      <c r="J1103" t="s">
        <v>15</v>
      </c>
      <c r="K1103">
        <v>8</v>
      </c>
      <c r="L1103">
        <v>6</v>
      </c>
      <c r="M1103">
        <v>7</v>
      </c>
      <c r="N1103">
        <v>6</v>
      </c>
      <c r="O1103">
        <v>8</v>
      </c>
      <c r="P1103">
        <v>7</v>
      </c>
      <c r="Q1103">
        <v>6</v>
      </c>
      <c r="R1103">
        <v>6</v>
      </c>
      <c r="S1103">
        <v>8</v>
      </c>
      <c r="T1103">
        <v>8</v>
      </c>
      <c r="U1103">
        <v>8</v>
      </c>
      <c r="V1103">
        <v>7</v>
      </c>
      <c r="W1103">
        <v>7</v>
      </c>
      <c r="X1103">
        <v>0</v>
      </c>
      <c r="Y1103">
        <v>8</v>
      </c>
      <c r="Z1103">
        <v>8</v>
      </c>
      <c r="AA1103">
        <v>7</v>
      </c>
      <c r="AB1103">
        <v>0</v>
      </c>
      <c r="AC1103">
        <v>2</v>
      </c>
      <c r="AD1103">
        <f>IF(Table13[[#This Row],[payment]]=1,1,0)</f>
        <v>0</v>
      </c>
      <c r="AE1103">
        <f>IF(Table13[[#This Row],[payment]]=2,1,0)</f>
        <v>1</v>
      </c>
      <c r="AF1103">
        <f>IF(Table13[[#This Row],[payment]]=3,1,0)</f>
        <v>0</v>
      </c>
      <c r="AG1103">
        <v>1</v>
      </c>
      <c r="AH1103">
        <f>IF(Table13[[#This Row],[method_payment]]=1,1,0)</f>
        <v>1</v>
      </c>
      <c r="AI1103">
        <f>IF(Table13[[#This Row],[method_payment]]=2,1,0)</f>
        <v>0</v>
      </c>
      <c r="AJ1103">
        <f>IF(Table13[[#This Row],[method_payment]]=3,1,0)</f>
        <v>0</v>
      </c>
      <c r="AK1103">
        <f>IF(Table13[[#This Row],[method_payment]]=5,1,0)</f>
        <v>0</v>
      </c>
      <c r="AL1103">
        <f>IF(Table13[[#This Row],[method_payment]]=6,1,0)</f>
        <v>0</v>
      </c>
      <c r="AM1103" t="s">
        <v>16</v>
      </c>
      <c r="AN1103" t="s">
        <v>16</v>
      </c>
      <c r="AO1103">
        <v>1</v>
      </c>
      <c r="AP1103" s="2">
        <v>1078.33</v>
      </c>
      <c r="AQ1103" s="3">
        <f>IF(AND(Table13[[#This Row],[Average_amount_spent_per_visit_last_3_months]]&gt;=1,Table13[[#This Row],[Average_amount_spent_per_visit_last_3_months]]&lt;=999),1,0)</f>
        <v>0</v>
      </c>
      <c r="AR1103" s="3">
        <f>IF(AND(Table13[[#This Row],[Average_amount_spent_per_visit_last_3_months]]&gt;=1000,Table13[[#This Row],[Average_amount_spent_per_visit_last_3_months]]&lt;=6700),1,0)</f>
        <v>1</v>
      </c>
      <c r="AS1103">
        <v>2</v>
      </c>
      <c r="AT1103">
        <v>58</v>
      </c>
      <c r="AU1103">
        <f>IF(AND(Table13[[#This Row],[Age]]&gt;=18,Table13[[#This Row],[Age]]&lt;=25),1,0)</f>
        <v>0</v>
      </c>
      <c r="AV1103">
        <f>IF(AND(Table13[[#This Row],[Age]]&gt;=26,Table13[[#This Row],[Age]]&lt;=35),1,0)</f>
        <v>0</v>
      </c>
      <c r="AW1103">
        <f>IF(AND(Table13[[#This Row],[Age]]&gt;=36,Table13[[#This Row],[Age]]&lt;=45),1,0)</f>
        <v>0</v>
      </c>
      <c r="AX1103">
        <f>IF(AND(Table13[[#This Row],[Age]]&gt;=46,Table13[[#This Row],[Age]]&lt;=55),1,0)</f>
        <v>0</v>
      </c>
      <c r="AY1103">
        <f>IF(AND(Table13[[#This Row],[Age]]&gt;=56,Table13[[#This Row],[Age]]&lt;=67),1,0)</f>
        <v>1</v>
      </c>
      <c r="AZ1103" t="s">
        <v>25</v>
      </c>
      <c r="BA1103">
        <f>IF(Table13[[#This Row],[Marital Status]]="Married",1,0)</f>
        <v>1</v>
      </c>
      <c r="BB1103">
        <f>IF(Table13[[#This Row],[Marital Status]]="Single",1,0)</f>
        <v>0</v>
      </c>
      <c r="BC1103" t="s">
        <v>28</v>
      </c>
      <c r="BD1103">
        <f>IF(Table13[[#This Row],[gender]]="Male",1,0)</f>
        <v>0</v>
      </c>
      <c r="BE1103">
        <f>IF(Table13[[#This Row],[gender]]="Female",1,0)</f>
        <v>1</v>
      </c>
      <c r="BF1103" t="s">
        <v>20</v>
      </c>
      <c r="BG1103">
        <f>IF(Table13[[#This Row],[Highest level of Education]]="Did not attend school",1,0)</f>
        <v>0</v>
      </c>
      <c r="BH1103">
        <f>IF(Table13[[#This Row],[Highest level of Education]]="K12 completed",1,0)</f>
        <v>0</v>
      </c>
      <c r="BI1103">
        <f>IF(Table13[[#This Row],[Highest level of Education]]="High School Completed",1,0)</f>
        <v>1</v>
      </c>
      <c r="BJ1103">
        <f>IF(Table13[[#This Row],[Highest level of Education]]="Technical Diploma/Partially completed College",1,0)</f>
        <v>0</v>
      </c>
      <c r="BK1103">
        <f>IF(Table13[[#This Row],[Highest level of Education]]="University/College Degree",1,0)</f>
        <v>0</v>
      </c>
      <c r="BL1103">
        <f>IF(Table13[[#This Row],[Highest level of Education]]="Post-graduate education",1,0)</f>
        <v>0</v>
      </c>
      <c r="BM1103">
        <v>1</v>
      </c>
      <c r="BN1103">
        <v>3</v>
      </c>
      <c r="BO1103" t="s">
        <v>1</v>
      </c>
      <c r="BP1103">
        <f>IF(Table13[[#This Row],[Monthly_Income 1_5500 2_8000 3_11000 4_15000 5_20000 6_27000 7_35000 8_5000 9_51000 98_0]]=1,1,0)</f>
        <v>0</v>
      </c>
      <c r="BQ1103">
        <f>IF(Table13[[#This Row],[Monthly_Income 1_5500 2_8000 3_11000 4_15000 5_20000 6_27000 7_35000 8_5000 9_51000 98_0]]=2,1,0)</f>
        <v>0</v>
      </c>
      <c r="BR1103">
        <f>IF(Table13[[#This Row],[Monthly_Income 1_5500 2_8000 3_11000 4_15000 5_20000 6_27000 7_35000 8_5000 9_51000 98_0]]=3,1,0)</f>
        <v>0</v>
      </c>
      <c r="BS1103">
        <f>IF(Table13[[#This Row],[Monthly_Income 1_5500 2_8000 3_11000 4_15000 5_20000 6_27000 7_35000 8_5000 9_51000 98_0]]=4,1,0)</f>
        <v>0</v>
      </c>
      <c r="BT1103">
        <f>IF(Table13[[#This Row],[Monthly_Income 1_5500 2_8000 3_11000 4_15000 5_20000 6_27000 7_35000 8_5000 9_51000 98_0]]=5,1,0)</f>
        <v>0</v>
      </c>
      <c r="BU1103">
        <f>IF(Table13[[#This Row],[Monthly_Income 1_5500 2_8000 3_11000 4_15000 5_20000 6_27000 7_35000 8_5000 9_51000 98_0]]=6,1,0)</f>
        <v>0</v>
      </c>
      <c r="BV1103">
        <f>IF(Table13[[#This Row],[Monthly_Income 1_5500 2_8000 3_11000 4_15000 5_20000 6_27000 7_35000 8_5000 9_51000 98_0]]=7,1,0)</f>
        <v>0</v>
      </c>
      <c r="BW1103">
        <f>IF(Table13[[#This Row],[Monthly_Income 1_5500 2_8000 3_11000 4_15000 5_20000 6_27000 7_35000 8_5000 9_51000 98_0]]=8,1,0)</f>
        <v>0</v>
      </c>
      <c r="BX1103">
        <f>IF(Table13[[#This Row],[Monthly_Income 1_5500 2_8000 3_11000 4_15000 5_20000 6_27000 7_35000 8_5000 9_51000 98_0]]=9,1,0)</f>
        <v>0</v>
      </c>
      <c r="BY1103">
        <f>IF(Table13[[#This Row],[Monthly_Income 1_5500 2_8000 3_11000 4_15000 5_20000 6_27000 7_35000 8_5000 9_51000 98_0]]=98,1,0)</f>
        <v>0</v>
      </c>
      <c r="BZ1103">
        <v>97</v>
      </c>
      <c r="CA1103">
        <f>IF(Table13[[#This Row],[Monthly_Household_Income]]=1,1,0)</f>
        <v>0</v>
      </c>
      <c r="CB1103">
        <f>IF(Table13[[#This Row],[Monthly_Household_Income]]=2,1,0)</f>
        <v>0</v>
      </c>
      <c r="CC1103">
        <f>IF(Table13[[#This Row],[Monthly_Household_Income]]=3,1,0)</f>
        <v>0</v>
      </c>
      <c r="CD1103">
        <f>IF(Table13[[#This Row],[Monthly_Household_Income]]=4,1,0)</f>
        <v>0</v>
      </c>
      <c r="CE1103">
        <f>IF(Table13[[#This Row],[Monthly_Household_Income]]=5,1,0)</f>
        <v>0</v>
      </c>
      <c r="CF1103">
        <f>IF(Table13[[#This Row],[Monthly_Household_Income]]=6,1,0)</f>
        <v>0</v>
      </c>
      <c r="CG1103">
        <f>IF(Table13[[#This Row],[Monthly_Household_Income]]=7,1,0)</f>
        <v>0</v>
      </c>
      <c r="CH1103">
        <f>IF(Table13[[#This Row],[Monthly_Household_Income]]=8,1,0)</f>
        <v>0</v>
      </c>
      <c r="CI1103">
        <f>IF(Table13[[#This Row],[Monthly_Household_Income]]=9,1,0)</f>
        <v>0</v>
      </c>
      <c r="CJ1103">
        <f>IF(Table13[[#This Row],[Monthly_Household_Income]]=98,1,0)</f>
        <v>0</v>
      </c>
    </row>
    <row r="1104" spans="1:88">
      <c r="A1104">
        <v>4091</v>
      </c>
      <c r="B1104" s="1">
        <v>43252</v>
      </c>
      <c r="C1104" t="s">
        <v>4</v>
      </c>
      <c r="D1104">
        <v>9</v>
      </c>
      <c r="E1104">
        <v>7</v>
      </c>
      <c r="F1104">
        <v>7</v>
      </c>
      <c r="G1104">
        <v>7</v>
      </c>
      <c r="H1104">
        <v>7</v>
      </c>
      <c r="I1104">
        <v>7</v>
      </c>
      <c r="J1104" t="s">
        <v>15</v>
      </c>
      <c r="K1104">
        <v>7</v>
      </c>
      <c r="L1104">
        <v>7</v>
      </c>
      <c r="M1104">
        <v>8</v>
      </c>
      <c r="N1104">
        <v>9</v>
      </c>
      <c r="O1104">
        <v>6</v>
      </c>
      <c r="P1104">
        <v>6</v>
      </c>
      <c r="Q1104">
        <v>8</v>
      </c>
      <c r="R1104">
        <v>7</v>
      </c>
      <c r="S1104">
        <v>7</v>
      </c>
      <c r="T1104">
        <v>10</v>
      </c>
      <c r="U1104">
        <v>8</v>
      </c>
      <c r="V1104">
        <v>9</v>
      </c>
      <c r="W1104">
        <v>8</v>
      </c>
      <c r="X1104">
        <v>8</v>
      </c>
      <c r="Y1104">
        <v>8</v>
      </c>
      <c r="Z1104">
        <v>7</v>
      </c>
      <c r="AA1104">
        <v>7</v>
      </c>
      <c r="AB1104">
        <v>7</v>
      </c>
      <c r="AC1104">
        <v>3</v>
      </c>
      <c r="AD1104">
        <f>IF(Table13[[#This Row],[payment]]=1,1,0)</f>
        <v>0</v>
      </c>
      <c r="AE1104">
        <f>IF(Table13[[#This Row],[payment]]=2,1,0)</f>
        <v>0</v>
      </c>
      <c r="AF1104">
        <f>IF(Table13[[#This Row],[payment]]=3,1,0)</f>
        <v>1</v>
      </c>
      <c r="AG1104">
        <v>6</v>
      </c>
      <c r="AH1104">
        <f>IF(Table13[[#This Row],[method_payment]]=1,1,0)</f>
        <v>0</v>
      </c>
      <c r="AI1104">
        <f>IF(Table13[[#This Row],[method_payment]]=2,1,0)</f>
        <v>0</v>
      </c>
      <c r="AJ1104">
        <f>IF(Table13[[#This Row],[method_payment]]=3,1,0)</f>
        <v>0</v>
      </c>
      <c r="AK1104">
        <f>IF(Table13[[#This Row],[method_payment]]=5,1,0)</f>
        <v>0</v>
      </c>
      <c r="AL1104">
        <f>IF(Table13[[#This Row],[method_payment]]=6,1,0)</f>
        <v>1</v>
      </c>
      <c r="AM1104" t="s">
        <v>16</v>
      </c>
      <c r="AN1104" t="s">
        <v>16</v>
      </c>
      <c r="AO1104">
        <v>1</v>
      </c>
      <c r="AP1104" s="2">
        <v>1038.1500000000001</v>
      </c>
      <c r="AQ1104" s="3">
        <f>IF(AND(Table13[[#This Row],[Average_amount_spent_per_visit_last_3_months]]&gt;=1,Table13[[#This Row],[Average_amount_spent_per_visit_last_3_months]]&lt;=999),1,0)</f>
        <v>0</v>
      </c>
      <c r="AR1104" s="3">
        <f>IF(AND(Table13[[#This Row],[Average_amount_spent_per_visit_last_3_months]]&gt;=1000,Table13[[#This Row],[Average_amount_spent_per_visit_last_3_months]]&lt;=6700),1,0)</f>
        <v>1</v>
      </c>
      <c r="AS1104">
        <v>2</v>
      </c>
      <c r="AT1104">
        <v>23</v>
      </c>
      <c r="AU1104">
        <f>IF(AND(Table13[[#This Row],[Age]]&gt;=18,Table13[[#This Row],[Age]]&lt;=25),1,0)</f>
        <v>1</v>
      </c>
      <c r="AV1104">
        <f>IF(AND(Table13[[#This Row],[Age]]&gt;=26,Table13[[#This Row],[Age]]&lt;=35),1,0)</f>
        <v>0</v>
      </c>
      <c r="AW1104">
        <f>IF(AND(Table13[[#This Row],[Age]]&gt;=36,Table13[[#This Row],[Age]]&lt;=45),1,0)</f>
        <v>0</v>
      </c>
      <c r="AX1104">
        <f>IF(AND(Table13[[#This Row],[Age]]&gt;=46,Table13[[#This Row],[Age]]&lt;=55),1,0)</f>
        <v>0</v>
      </c>
      <c r="AY1104">
        <f>IF(AND(Table13[[#This Row],[Age]]&gt;=56,Table13[[#This Row],[Age]]&lt;=67),1,0)</f>
        <v>0</v>
      </c>
      <c r="AZ1104" t="s">
        <v>24</v>
      </c>
      <c r="BA1104">
        <f>IF(Table13[[#This Row],[Marital Status]]="Married",1,0)</f>
        <v>0</v>
      </c>
      <c r="BB1104">
        <f>IF(Table13[[#This Row],[Marital Status]]="Single",1,0)</f>
        <v>1</v>
      </c>
      <c r="BC1104" t="s">
        <v>27</v>
      </c>
      <c r="BD1104">
        <f>IF(Table13[[#This Row],[gender]]="Male",1,0)</f>
        <v>1</v>
      </c>
      <c r="BE1104">
        <f>IF(Table13[[#This Row],[gender]]="Female",1,0)</f>
        <v>0</v>
      </c>
      <c r="BF1104" t="s">
        <v>23</v>
      </c>
      <c r="BG1104">
        <f>IF(Table13[[#This Row],[Highest level of Education]]="Did not attend school",1,0)</f>
        <v>0</v>
      </c>
      <c r="BH1104">
        <f>IF(Table13[[#This Row],[Highest level of Education]]="K12 completed",1,0)</f>
        <v>0</v>
      </c>
      <c r="BI1104">
        <f>IF(Table13[[#This Row],[Highest level of Education]]="High School Completed",1,0)</f>
        <v>0</v>
      </c>
      <c r="BJ1104">
        <f>IF(Table13[[#This Row],[Highest level of Education]]="Technical Diploma/Partially completed College",1,0)</f>
        <v>1</v>
      </c>
      <c r="BK1104">
        <f>IF(Table13[[#This Row],[Highest level of Education]]="University/College Degree",1,0)</f>
        <v>0</v>
      </c>
      <c r="BL1104">
        <f>IF(Table13[[#This Row],[Highest level of Education]]="Post-graduate education",1,0)</f>
        <v>0</v>
      </c>
      <c r="BM1104">
        <v>0</v>
      </c>
      <c r="BN1104">
        <v>1</v>
      </c>
      <c r="BO1104">
        <v>2</v>
      </c>
      <c r="BP1104">
        <f>IF(Table13[[#This Row],[Monthly_Income 1_5500 2_8000 3_11000 4_15000 5_20000 6_27000 7_35000 8_5000 9_51000 98_0]]=1,1,0)</f>
        <v>0</v>
      </c>
      <c r="BQ1104">
        <f>IF(Table13[[#This Row],[Monthly_Income 1_5500 2_8000 3_11000 4_15000 5_20000 6_27000 7_35000 8_5000 9_51000 98_0]]=2,1,0)</f>
        <v>1</v>
      </c>
      <c r="BR1104">
        <f>IF(Table13[[#This Row],[Monthly_Income 1_5500 2_8000 3_11000 4_15000 5_20000 6_27000 7_35000 8_5000 9_51000 98_0]]=3,1,0)</f>
        <v>0</v>
      </c>
      <c r="BS1104">
        <f>IF(Table13[[#This Row],[Monthly_Income 1_5500 2_8000 3_11000 4_15000 5_20000 6_27000 7_35000 8_5000 9_51000 98_0]]=4,1,0)</f>
        <v>0</v>
      </c>
      <c r="BT1104">
        <f>IF(Table13[[#This Row],[Monthly_Income 1_5500 2_8000 3_11000 4_15000 5_20000 6_27000 7_35000 8_5000 9_51000 98_0]]=5,1,0)</f>
        <v>0</v>
      </c>
      <c r="BU1104">
        <f>IF(Table13[[#This Row],[Monthly_Income 1_5500 2_8000 3_11000 4_15000 5_20000 6_27000 7_35000 8_5000 9_51000 98_0]]=6,1,0)</f>
        <v>0</v>
      </c>
      <c r="BV1104">
        <f>IF(Table13[[#This Row],[Monthly_Income 1_5500 2_8000 3_11000 4_15000 5_20000 6_27000 7_35000 8_5000 9_51000 98_0]]=7,1,0)</f>
        <v>0</v>
      </c>
      <c r="BW1104">
        <f>IF(Table13[[#This Row],[Monthly_Income 1_5500 2_8000 3_11000 4_15000 5_20000 6_27000 7_35000 8_5000 9_51000 98_0]]=8,1,0)</f>
        <v>0</v>
      </c>
      <c r="BX1104">
        <f>IF(Table13[[#This Row],[Monthly_Income 1_5500 2_8000 3_11000 4_15000 5_20000 6_27000 7_35000 8_5000 9_51000 98_0]]=9,1,0)</f>
        <v>0</v>
      </c>
      <c r="BY1104">
        <f>IF(Table13[[#This Row],[Monthly_Income 1_5500 2_8000 3_11000 4_15000 5_20000 6_27000 7_35000 8_5000 9_51000 98_0]]=98,1,0)</f>
        <v>0</v>
      </c>
      <c r="BZ1104">
        <v>4</v>
      </c>
      <c r="CA1104">
        <f>IF(Table13[[#This Row],[Monthly_Household_Income]]=1,1,0)</f>
        <v>0</v>
      </c>
      <c r="CB1104">
        <f>IF(Table13[[#This Row],[Monthly_Household_Income]]=2,1,0)</f>
        <v>0</v>
      </c>
      <c r="CC1104">
        <f>IF(Table13[[#This Row],[Monthly_Household_Income]]=3,1,0)</f>
        <v>0</v>
      </c>
      <c r="CD1104">
        <f>IF(Table13[[#This Row],[Monthly_Household_Income]]=4,1,0)</f>
        <v>1</v>
      </c>
      <c r="CE1104">
        <f>IF(Table13[[#This Row],[Monthly_Household_Income]]=5,1,0)</f>
        <v>0</v>
      </c>
      <c r="CF1104">
        <f>IF(Table13[[#This Row],[Monthly_Household_Income]]=6,1,0)</f>
        <v>0</v>
      </c>
      <c r="CG1104">
        <f>IF(Table13[[#This Row],[Monthly_Household_Income]]=7,1,0)</f>
        <v>0</v>
      </c>
      <c r="CH1104">
        <f>IF(Table13[[#This Row],[Monthly_Household_Income]]=8,1,0)</f>
        <v>0</v>
      </c>
      <c r="CI1104">
        <f>IF(Table13[[#This Row],[Monthly_Household_Income]]=9,1,0)</f>
        <v>0</v>
      </c>
      <c r="CJ1104">
        <f>IF(Table13[[#This Row],[Monthly_Household_Income]]=98,1,0)</f>
        <v>0</v>
      </c>
    </row>
    <row r="1105" spans="1:88">
      <c r="A1105">
        <v>4100</v>
      </c>
      <c r="B1105" s="1">
        <v>43024</v>
      </c>
      <c r="C1105" t="s">
        <v>2</v>
      </c>
      <c r="D1105">
        <v>7</v>
      </c>
      <c r="E1105">
        <v>8</v>
      </c>
      <c r="F1105">
        <v>8</v>
      </c>
      <c r="G1105">
        <v>7</v>
      </c>
      <c r="H1105">
        <v>7</v>
      </c>
      <c r="I1105">
        <v>7</v>
      </c>
      <c r="J1105" t="s">
        <v>15</v>
      </c>
      <c r="K1105">
        <v>10</v>
      </c>
      <c r="L1105">
        <v>8</v>
      </c>
      <c r="M1105">
        <v>9</v>
      </c>
      <c r="N1105">
        <v>8</v>
      </c>
      <c r="O1105">
        <v>7</v>
      </c>
      <c r="P1105">
        <v>9</v>
      </c>
      <c r="Q1105">
        <v>8</v>
      </c>
      <c r="R1105">
        <v>8</v>
      </c>
      <c r="S1105">
        <v>9</v>
      </c>
      <c r="T1105">
        <v>7</v>
      </c>
      <c r="U1105">
        <v>8</v>
      </c>
      <c r="V1105">
        <v>7</v>
      </c>
      <c r="W1105">
        <v>8</v>
      </c>
      <c r="X1105">
        <v>6</v>
      </c>
      <c r="Y1105">
        <v>8</v>
      </c>
      <c r="Z1105">
        <v>8</v>
      </c>
      <c r="AA1105">
        <v>8</v>
      </c>
      <c r="AB1105">
        <v>7</v>
      </c>
      <c r="AC1105">
        <v>1</v>
      </c>
      <c r="AD1105">
        <f>IF(Table13[[#This Row],[payment]]=1,1,0)</f>
        <v>1</v>
      </c>
      <c r="AE1105">
        <f>IF(Table13[[#This Row],[payment]]=2,1,0)</f>
        <v>0</v>
      </c>
      <c r="AF1105">
        <f>IF(Table13[[#This Row],[payment]]=3,1,0)</f>
        <v>0</v>
      </c>
      <c r="AG1105">
        <v>3</v>
      </c>
      <c r="AH1105">
        <f>IF(Table13[[#This Row],[method_payment]]=1,1,0)</f>
        <v>0</v>
      </c>
      <c r="AI1105">
        <f>IF(Table13[[#This Row],[method_payment]]=2,1,0)</f>
        <v>0</v>
      </c>
      <c r="AJ1105">
        <f>IF(Table13[[#This Row],[method_payment]]=3,1,0)</f>
        <v>1</v>
      </c>
      <c r="AK1105">
        <f>IF(Table13[[#This Row],[method_payment]]=5,1,0)</f>
        <v>0</v>
      </c>
      <c r="AL1105">
        <f>IF(Table13[[#This Row],[method_payment]]=6,1,0)</f>
        <v>0</v>
      </c>
      <c r="AM1105" t="s">
        <v>16</v>
      </c>
      <c r="AN1105" t="s">
        <v>16</v>
      </c>
      <c r="AO1105">
        <v>6</v>
      </c>
      <c r="AP1105" s="2">
        <v>141.99</v>
      </c>
      <c r="AQ1105" s="3">
        <f>IF(AND(Table13[[#This Row],[Average_amount_spent_per_visit_last_3_months]]&gt;=1,Table13[[#This Row],[Average_amount_spent_per_visit_last_3_months]]&lt;=999),1,0)</f>
        <v>1</v>
      </c>
      <c r="AR1105" s="3">
        <f>IF(AND(Table13[[#This Row],[Average_amount_spent_per_visit_last_3_months]]&gt;=1000,Table13[[#This Row],[Average_amount_spent_per_visit_last_3_months]]&lt;=6700),1,0)</f>
        <v>0</v>
      </c>
      <c r="AS1105">
        <v>3</v>
      </c>
      <c r="AT1105">
        <v>34</v>
      </c>
      <c r="AU1105">
        <f>IF(AND(Table13[[#This Row],[Age]]&gt;=18,Table13[[#This Row],[Age]]&lt;=25),1,0)</f>
        <v>0</v>
      </c>
      <c r="AV1105">
        <f>IF(AND(Table13[[#This Row],[Age]]&gt;=26,Table13[[#This Row],[Age]]&lt;=35),1,0)</f>
        <v>1</v>
      </c>
      <c r="AW1105">
        <f>IF(AND(Table13[[#This Row],[Age]]&gt;=36,Table13[[#This Row],[Age]]&lt;=45),1,0)</f>
        <v>0</v>
      </c>
      <c r="AX1105">
        <f>IF(AND(Table13[[#This Row],[Age]]&gt;=46,Table13[[#This Row],[Age]]&lt;=55),1,0)</f>
        <v>0</v>
      </c>
      <c r="AY1105">
        <f>IF(AND(Table13[[#This Row],[Age]]&gt;=56,Table13[[#This Row],[Age]]&lt;=67),1,0)</f>
        <v>0</v>
      </c>
      <c r="AZ1105" t="s">
        <v>25</v>
      </c>
      <c r="BA1105">
        <f>IF(Table13[[#This Row],[Marital Status]]="Married",1,0)</f>
        <v>1</v>
      </c>
      <c r="BB1105">
        <f>IF(Table13[[#This Row],[Marital Status]]="Single",1,0)</f>
        <v>0</v>
      </c>
      <c r="BC1105" t="s">
        <v>28</v>
      </c>
      <c r="BD1105">
        <f>IF(Table13[[#This Row],[gender]]="Male",1,0)</f>
        <v>0</v>
      </c>
      <c r="BE1105">
        <f>IF(Table13[[#This Row],[gender]]="Female",1,0)</f>
        <v>1</v>
      </c>
      <c r="BF1105" t="s">
        <v>19</v>
      </c>
      <c r="BG1105">
        <f>IF(Table13[[#This Row],[Highest level of Education]]="Did not attend school",1,0)</f>
        <v>0</v>
      </c>
      <c r="BH1105">
        <f>IF(Table13[[#This Row],[Highest level of Education]]="K12 completed",1,0)</f>
        <v>0</v>
      </c>
      <c r="BI1105">
        <f>IF(Table13[[#This Row],[Highest level of Education]]="High School Completed",1,0)</f>
        <v>0</v>
      </c>
      <c r="BJ1105">
        <f>IF(Table13[[#This Row],[Highest level of Education]]="Technical Diploma/Partially completed College",1,0)</f>
        <v>0</v>
      </c>
      <c r="BK1105">
        <f>IF(Table13[[#This Row],[Highest level of Education]]="University/College Degree",1,0)</f>
        <v>1</v>
      </c>
      <c r="BL1105">
        <f>IF(Table13[[#This Row],[Highest level of Education]]="Post-graduate education",1,0)</f>
        <v>0</v>
      </c>
      <c r="BM1105">
        <v>3</v>
      </c>
      <c r="BN1105">
        <v>1</v>
      </c>
      <c r="BO1105">
        <v>3</v>
      </c>
      <c r="BP1105">
        <f>IF(Table13[[#This Row],[Monthly_Income 1_5500 2_8000 3_11000 4_15000 5_20000 6_27000 7_35000 8_5000 9_51000 98_0]]=1,1,0)</f>
        <v>0</v>
      </c>
      <c r="BQ1105">
        <f>IF(Table13[[#This Row],[Monthly_Income 1_5500 2_8000 3_11000 4_15000 5_20000 6_27000 7_35000 8_5000 9_51000 98_0]]=2,1,0)</f>
        <v>0</v>
      </c>
      <c r="BR1105">
        <f>IF(Table13[[#This Row],[Monthly_Income 1_5500 2_8000 3_11000 4_15000 5_20000 6_27000 7_35000 8_5000 9_51000 98_0]]=3,1,0)</f>
        <v>1</v>
      </c>
      <c r="BS1105">
        <f>IF(Table13[[#This Row],[Monthly_Income 1_5500 2_8000 3_11000 4_15000 5_20000 6_27000 7_35000 8_5000 9_51000 98_0]]=4,1,0)</f>
        <v>0</v>
      </c>
      <c r="BT1105">
        <f>IF(Table13[[#This Row],[Monthly_Income 1_5500 2_8000 3_11000 4_15000 5_20000 6_27000 7_35000 8_5000 9_51000 98_0]]=5,1,0)</f>
        <v>0</v>
      </c>
      <c r="BU1105">
        <f>IF(Table13[[#This Row],[Monthly_Income 1_5500 2_8000 3_11000 4_15000 5_20000 6_27000 7_35000 8_5000 9_51000 98_0]]=6,1,0)</f>
        <v>0</v>
      </c>
      <c r="BV1105">
        <f>IF(Table13[[#This Row],[Monthly_Income 1_5500 2_8000 3_11000 4_15000 5_20000 6_27000 7_35000 8_5000 9_51000 98_0]]=7,1,0)</f>
        <v>0</v>
      </c>
      <c r="BW1105">
        <f>IF(Table13[[#This Row],[Monthly_Income 1_5500 2_8000 3_11000 4_15000 5_20000 6_27000 7_35000 8_5000 9_51000 98_0]]=8,1,0)</f>
        <v>0</v>
      </c>
      <c r="BX1105">
        <f>IF(Table13[[#This Row],[Monthly_Income 1_5500 2_8000 3_11000 4_15000 5_20000 6_27000 7_35000 8_5000 9_51000 98_0]]=9,1,0)</f>
        <v>0</v>
      </c>
      <c r="BY1105">
        <f>IF(Table13[[#This Row],[Monthly_Income 1_5500 2_8000 3_11000 4_15000 5_20000 6_27000 7_35000 8_5000 9_51000 98_0]]=98,1,0)</f>
        <v>0</v>
      </c>
      <c r="BZ1105">
        <v>7</v>
      </c>
      <c r="CA1105">
        <f>IF(Table13[[#This Row],[Monthly_Household_Income]]=1,1,0)</f>
        <v>0</v>
      </c>
      <c r="CB1105">
        <f>IF(Table13[[#This Row],[Monthly_Household_Income]]=2,1,0)</f>
        <v>0</v>
      </c>
      <c r="CC1105">
        <f>IF(Table13[[#This Row],[Monthly_Household_Income]]=3,1,0)</f>
        <v>0</v>
      </c>
      <c r="CD1105">
        <f>IF(Table13[[#This Row],[Monthly_Household_Income]]=4,1,0)</f>
        <v>0</v>
      </c>
      <c r="CE1105">
        <f>IF(Table13[[#This Row],[Monthly_Household_Income]]=5,1,0)</f>
        <v>0</v>
      </c>
      <c r="CF1105">
        <f>IF(Table13[[#This Row],[Monthly_Household_Income]]=6,1,0)</f>
        <v>0</v>
      </c>
      <c r="CG1105">
        <f>IF(Table13[[#This Row],[Monthly_Household_Income]]=7,1,0)</f>
        <v>1</v>
      </c>
      <c r="CH1105">
        <f>IF(Table13[[#This Row],[Monthly_Household_Income]]=8,1,0)</f>
        <v>0</v>
      </c>
      <c r="CI1105">
        <f>IF(Table13[[#This Row],[Monthly_Household_Income]]=9,1,0)</f>
        <v>0</v>
      </c>
      <c r="CJ1105">
        <f>IF(Table13[[#This Row],[Monthly_Household_Income]]=98,1,0)</f>
        <v>0</v>
      </c>
    </row>
    <row r="1106" spans="1:88">
      <c r="A1106">
        <v>4103</v>
      </c>
      <c r="B1106" s="1">
        <v>42998</v>
      </c>
      <c r="C1106" t="s">
        <v>2</v>
      </c>
      <c r="D1106">
        <v>7</v>
      </c>
      <c r="E1106">
        <v>7</v>
      </c>
      <c r="F1106">
        <v>6</v>
      </c>
      <c r="G1106">
        <v>7</v>
      </c>
      <c r="H1106">
        <v>8</v>
      </c>
      <c r="I1106">
        <v>7</v>
      </c>
      <c r="J1106" t="s">
        <v>15</v>
      </c>
      <c r="K1106">
        <v>7</v>
      </c>
      <c r="L1106">
        <v>9</v>
      </c>
      <c r="M1106">
        <v>8</v>
      </c>
      <c r="N1106">
        <v>8</v>
      </c>
      <c r="O1106">
        <v>9</v>
      </c>
      <c r="P1106">
        <v>7</v>
      </c>
      <c r="Q1106">
        <v>8</v>
      </c>
      <c r="R1106">
        <v>8</v>
      </c>
      <c r="S1106">
        <v>8</v>
      </c>
      <c r="T1106">
        <v>7</v>
      </c>
      <c r="U1106">
        <v>6</v>
      </c>
      <c r="V1106">
        <v>8</v>
      </c>
      <c r="W1106">
        <v>6</v>
      </c>
      <c r="X1106">
        <v>6</v>
      </c>
      <c r="Y1106">
        <v>8</v>
      </c>
      <c r="Z1106">
        <v>8</v>
      </c>
      <c r="AA1106">
        <v>9</v>
      </c>
      <c r="AB1106">
        <v>7</v>
      </c>
      <c r="AC1106">
        <v>1</v>
      </c>
      <c r="AD1106">
        <f>IF(Table13[[#This Row],[payment]]=1,1,0)</f>
        <v>1</v>
      </c>
      <c r="AE1106">
        <f>IF(Table13[[#This Row],[payment]]=2,1,0)</f>
        <v>0</v>
      </c>
      <c r="AF1106">
        <f>IF(Table13[[#This Row],[payment]]=3,1,0)</f>
        <v>0</v>
      </c>
      <c r="AG1106">
        <v>1</v>
      </c>
      <c r="AH1106">
        <f>IF(Table13[[#This Row],[method_payment]]=1,1,0)</f>
        <v>1</v>
      </c>
      <c r="AI1106">
        <f>IF(Table13[[#This Row],[method_payment]]=2,1,0)</f>
        <v>0</v>
      </c>
      <c r="AJ1106">
        <f>IF(Table13[[#This Row],[method_payment]]=3,1,0)</f>
        <v>0</v>
      </c>
      <c r="AK1106">
        <f>IF(Table13[[#This Row],[method_payment]]=5,1,0)</f>
        <v>0</v>
      </c>
      <c r="AL1106">
        <f>IF(Table13[[#This Row],[method_payment]]=6,1,0)</f>
        <v>0</v>
      </c>
      <c r="AM1106" t="s">
        <v>16</v>
      </c>
      <c r="AN1106" t="s">
        <v>16</v>
      </c>
      <c r="AO1106">
        <v>2</v>
      </c>
      <c r="AP1106" s="2">
        <v>146.32</v>
      </c>
      <c r="AQ1106" s="3">
        <f>IF(AND(Table13[[#This Row],[Average_amount_spent_per_visit_last_3_months]]&gt;=1,Table13[[#This Row],[Average_amount_spent_per_visit_last_3_months]]&lt;=999),1,0)</f>
        <v>1</v>
      </c>
      <c r="AR1106" s="3">
        <f>IF(AND(Table13[[#This Row],[Average_amount_spent_per_visit_last_3_months]]&gt;=1000,Table13[[#This Row],[Average_amount_spent_per_visit_last_3_months]]&lt;=6700),1,0)</f>
        <v>0</v>
      </c>
      <c r="AS1106">
        <v>2</v>
      </c>
      <c r="AT1106">
        <v>39</v>
      </c>
      <c r="AU1106">
        <f>IF(AND(Table13[[#This Row],[Age]]&gt;=18,Table13[[#This Row],[Age]]&lt;=25),1,0)</f>
        <v>0</v>
      </c>
      <c r="AV1106">
        <f>IF(AND(Table13[[#This Row],[Age]]&gt;=26,Table13[[#This Row],[Age]]&lt;=35),1,0)</f>
        <v>0</v>
      </c>
      <c r="AW1106">
        <f>IF(AND(Table13[[#This Row],[Age]]&gt;=36,Table13[[#This Row],[Age]]&lt;=45),1,0)</f>
        <v>1</v>
      </c>
      <c r="AX1106">
        <f>IF(AND(Table13[[#This Row],[Age]]&gt;=46,Table13[[#This Row],[Age]]&lt;=55),1,0)</f>
        <v>0</v>
      </c>
      <c r="AY1106">
        <f>IF(AND(Table13[[#This Row],[Age]]&gt;=56,Table13[[#This Row],[Age]]&lt;=67),1,0)</f>
        <v>0</v>
      </c>
      <c r="AZ1106" t="s">
        <v>25</v>
      </c>
      <c r="BA1106">
        <f>IF(Table13[[#This Row],[Marital Status]]="Married",1,0)</f>
        <v>1</v>
      </c>
      <c r="BB1106">
        <f>IF(Table13[[#This Row],[Marital Status]]="Single",1,0)</f>
        <v>0</v>
      </c>
      <c r="BC1106" t="s">
        <v>28</v>
      </c>
      <c r="BD1106">
        <f>IF(Table13[[#This Row],[gender]]="Male",1,0)</f>
        <v>0</v>
      </c>
      <c r="BE1106">
        <f>IF(Table13[[#This Row],[gender]]="Female",1,0)</f>
        <v>1</v>
      </c>
      <c r="BF1106" t="s">
        <v>23</v>
      </c>
      <c r="BG1106">
        <f>IF(Table13[[#This Row],[Highest level of Education]]="Did not attend school",1,0)</f>
        <v>0</v>
      </c>
      <c r="BH1106">
        <f>IF(Table13[[#This Row],[Highest level of Education]]="K12 completed",1,0)</f>
        <v>0</v>
      </c>
      <c r="BI1106">
        <f>IF(Table13[[#This Row],[Highest level of Education]]="High School Completed",1,0)</f>
        <v>0</v>
      </c>
      <c r="BJ1106">
        <f>IF(Table13[[#This Row],[Highest level of Education]]="Technical Diploma/Partially completed College",1,0)</f>
        <v>1</v>
      </c>
      <c r="BK1106">
        <f>IF(Table13[[#This Row],[Highest level of Education]]="University/College Degree",1,0)</f>
        <v>0</v>
      </c>
      <c r="BL1106">
        <f>IF(Table13[[#This Row],[Highest level of Education]]="Post-graduate education",1,0)</f>
        <v>0</v>
      </c>
      <c r="BM1106">
        <v>1</v>
      </c>
      <c r="BN1106">
        <v>1</v>
      </c>
      <c r="BO1106">
        <v>4</v>
      </c>
      <c r="BP1106">
        <f>IF(Table13[[#This Row],[Monthly_Income 1_5500 2_8000 3_11000 4_15000 5_20000 6_27000 7_35000 8_5000 9_51000 98_0]]=1,1,0)</f>
        <v>0</v>
      </c>
      <c r="BQ1106">
        <f>IF(Table13[[#This Row],[Monthly_Income 1_5500 2_8000 3_11000 4_15000 5_20000 6_27000 7_35000 8_5000 9_51000 98_0]]=2,1,0)</f>
        <v>0</v>
      </c>
      <c r="BR1106">
        <f>IF(Table13[[#This Row],[Monthly_Income 1_5500 2_8000 3_11000 4_15000 5_20000 6_27000 7_35000 8_5000 9_51000 98_0]]=3,1,0)</f>
        <v>0</v>
      </c>
      <c r="BS1106">
        <f>IF(Table13[[#This Row],[Monthly_Income 1_5500 2_8000 3_11000 4_15000 5_20000 6_27000 7_35000 8_5000 9_51000 98_0]]=4,1,0)</f>
        <v>1</v>
      </c>
      <c r="BT1106">
        <f>IF(Table13[[#This Row],[Monthly_Income 1_5500 2_8000 3_11000 4_15000 5_20000 6_27000 7_35000 8_5000 9_51000 98_0]]=5,1,0)</f>
        <v>0</v>
      </c>
      <c r="BU1106">
        <f>IF(Table13[[#This Row],[Monthly_Income 1_5500 2_8000 3_11000 4_15000 5_20000 6_27000 7_35000 8_5000 9_51000 98_0]]=6,1,0)</f>
        <v>0</v>
      </c>
      <c r="BV1106">
        <f>IF(Table13[[#This Row],[Monthly_Income 1_5500 2_8000 3_11000 4_15000 5_20000 6_27000 7_35000 8_5000 9_51000 98_0]]=7,1,0)</f>
        <v>0</v>
      </c>
      <c r="BW1106">
        <f>IF(Table13[[#This Row],[Monthly_Income 1_5500 2_8000 3_11000 4_15000 5_20000 6_27000 7_35000 8_5000 9_51000 98_0]]=8,1,0)</f>
        <v>0</v>
      </c>
      <c r="BX1106">
        <f>IF(Table13[[#This Row],[Monthly_Income 1_5500 2_8000 3_11000 4_15000 5_20000 6_27000 7_35000 8_5000 9_51000 98_0]]=9,1,0)</f>
        <v>0</v>
      </c>
      <c r="BY1106">
        <f>IF(Table13[[#This Row],[Monthly_Income 1_5500 2_8000 3_11000 4_15000 5_20000 6_27000 7_35000 8_5000 9_51000 98_0]]=98,1,0)</f>
        <v>0</v>
      </c>
      <c r="BZ1106">
        <v>7</v>
      </c>
      <c r="CA1106">
        <f>IF(Table13[[#This Row],[Monthly_Household_Income]]=1,1,0)</f>
        <v>0</v>
      </c>
      <c r="CB1106">
        <f>IF(Table13[[#This Row],[Monthly_Household_Income]]=2,1,0)</f>
        <v>0</v>
      </c>
      <c r="CC1106">
        <f>IF(Table13[[#This Row],[Monthly_Household_Income]]=3,1,0)</f>
        <v>0</v>
      </c>
      <c r="CD1106">
        <f>IF(Table13[[#This Row],[Monthly_Household_Income]]=4,1,0)</f>
        <v>0</v>
      </c>
      <c r="CE1106">
        <f>IF(Table13[[#This Row],[Monthly_Household_Income]]=5,1,0)</f>
        <v>0</v>
      </c>
      <c r="CF1106">
        <f>IF(Table13[[#This Row],[Monthly_Household_Income]]=6,1,0)</f>
        <v>0</v>
      </c>
      <c r="CG1106">
        <f>IF(Table13[[#This Row],[Monthly_Household_Income]]=7,1,0)</f>
        <v>1</v>
      </c>
      <c r="CH1106">
        <f>IF(Table13[[#This Row],[Monthly_Household_Income]]=8,1,0)</f>
        <v>0</v>
      </c>
      <c r="CI1106">
        <f>IF(Table13[[#This Row],[Monthly_Household_Income]]=9,1,0)</f>
        <v>0</v>
      </c>
      <c r="CJ1106">
        <f>IF(Table13[[#This Row],[Monthly_Household_Income]]=98,1,0)</f>
        <v>0</v>
      </c>
    </row>
    <row r="1107" spans="1:88">
      <c r="A1107">
        <v>4105</v>
      </c>
      <c r="B1107" s="1">
        <v>43222</v>
      </c>
      <c r="C1107" t="s">
        <v>34</v>
      </c>
      <c r="D1107">
        <v>7</v>
      </c>
      <c r="E1107">
        <v>8</v>
      </c>
      <c r="F1107">
        <v>7</v>
      </c>
      <c r="G1107">
        <v>7</v>
      </c>
      <c r="H1107">
        <v>7</v>
      </c>
      <c r="I1107">
        <v>6</v>
      </c>
      <c r="J1107" t="s">
        <v>15</v>
      </c>
      <c r="K1107">
        <v>8</v>
      </c>
      <c r="L1107">
        <v>6</v>
      </c>
      <c r="M1107">
        <v>7</v>
      </c>
      <c r="N1107">
        <v>7</v>
      </c>
      <c r="O1107">
        <v>8</v>
      </c>
      <c r="P1107">
        <v>6</v>
      </c>
      <c r="Q1107">
        <v>6</v>
      </c>
      <c r="R1107">
        <v>8</v>
      </c>
      <c r="S1107">
        <v>7</v>
      </c>
      <c r="T1107">
        <v>7</v>
      </c>
      <c r="U1107">
        <v>8</v>
      </c>
      <c r="V1107">
        <v>6</v>
      </c>
      <c r="W1107">
        <v>8</v>
      </c>
      <c r="X1107">
        <v>6</v>
      </c>
      <c r="Y1107">
        <v>7</v>
      </c>
      <c r="Z1107">
        <v>7</v>
      </c>
      <c r="AA1107">
        <v>8</v>
      </c>
      <c r="AB1107">
        <v>7</v>
      </c>
      <c r="AC1107">
        <v>2</v>
      </c>
      <c r="AD1107">
        <f>IF(Table13[[#This Row],[payment]]=1,1,0)</f>
        <v>0</v>
      </c>
      <c r="AE1107">
        <f>IF(Table13[[#This Row],[payment]]=2,1,0)</f>
        <v>1</v>
      </c>
      <c r="AF1107">
        <f>IF(Table13[[#This Row],[payment]]=3,1,0)</f>
        <v>0</v>
      </c>
      <c r="AG1107">
        <v>6</v>
      </c>
      <c r="AH1107">
        <f>IF(Table13[[#This Row],[method_payment]]=1,1,0)</f>
        <v>0</v>
      </c>
      <c r="AI1107">
        <f>IF(Table13[[#This Row],[method_payment]]=2,1,0)</f>
        <v>0</v>
      </c>
      <c r="AJ1107">
        <f>IF(Table13[[#This Row],[method_payment]]=3,1,0)</f>
        <v>0</v>
      </c>
      <c r="AK1107">
        <f>IF(Table13[[#This Row],[method_payment]]=5,1,0)</f>
        <v>0</v>
      </c>
      <c r="AL1107">
        <f>IF(Table13[[#This Row],[method_payment]]=6,1,0)</f>
        <v>1</v>
      </c>
      <c r="AM1107" t="s">
        <v>16</v>
      </c>
      <c r="AN1107" t="s">
        <v>15</v>
      </c>
      <c r="AO1107">
        <v>1</v>
      </c>
      <c r="AP1107" s="2">
        <v>297.05</v>
      </c>
      <c r="AQ1107" s="3">
        <f>IF(AND(Table13[[#This Row],[Average_amount_spent_per_visit_last_3_months]]&gt;=1,Table13[[#This Row],[Average_amount_spent_per_visit_last_3_months]]&lt;=999),1,0)</f>
        <v>1</v>
      </c>
      <c r="AR1107" s="3">
        <f>IF(AND(Table13[[#This Row],[Average_amount_spent_per_visit_last_3_months]]&gt;=1000,Table13[[#This Row],[Average_amount_spent_per_visit_last_3_months]]&lt;=6700),1,0)</f>
        <v>0</v>
      </c>
      <c r="AS1107">
        <v>3</v>
      </c>
      <c r="AT1107">
        <v>30</v>
      </c>
      <c r="AU1107">
        <f>IF(AND(Table13[[#This Row],[Age]]&gt;=18,Table13[[#This Row],[Age]]&lt;=25),1,0)</f>
        <v>0</v>
      </c>
      <c r="AV1107">
        <f>IF(AND(Table13[[#This Row],[Age]]&gt;=26,Table13[[#This Row],[Age]]&lt;=35),1,0)</f>
        <v>1</v>
      </c>
      <c r="AW1107">
        <f>IF(AND(Table13[[#This Row],[Age]]&gt;=36,Table13[[#This Row],[Age]]&lt;=45),1,0)</f>
        <v>0</v>
      </c>
      <c r="AX1107">
        <f>IF(AND(Table13[[#This Row],[Age]]&gt;=46,Table13[[#This Row],[Age]]&lt;=55),1,0)</f>
        <v>0</v>
      </c>
      <c r="AY1107">
        <f>IF(AND(Table13[[#This Row],[Age]]&gt;=56,Table13[[#This Row],[Age]]&lt;=67),1,0)</f>
        <v>0</v>
      </c>
      <c r="AZ1107" t="s">
        <v>25</v>
      </c>
      <c r="BA1107">
        <f>IF(Table13[[#This Row],[Marital Status]]="Married",1,0)</f>
        <v>1</v>
      </c>
      <c r="BB1107">
        <f>IF(Table13[[#This Row],[Marital Status]]="Single",1,0)</f>
        <v>0</v>
      </c>
      <c r="BC1107" t="s">
        <v>27</v>
      </c>
      <c r="BD1107">
        <f>IF(Table13[[#This Row],[gender]]="Male",1,0)</f>
        <v>1</v>
      </c>
      <c r="BE1107">
        <f>IF(Table13[[#This Row],[gender]]="Female",1,0)</f>
        <v>0</v>
      </c>
      <c r="BF1107" t="s">
        <v>19</v>
      </c>
      <c r="BG1107">
        <f>IF(Table13[[#This Row],[Highest level of Education]]="Did not attend school",1,0)</f>
        <v>0</v>
      </c>
      <c r="BH1107">
        <f>IF(Table13[[#This Row],[Highest level of Education]]="K12 completed",1,0)</f>
        <v>0</v>
      </c>
      <c r="BI1107">
        <f>IF(Table13[[#This Row],[Highest level of Education]]="High School Completed",1,0)</f>
        <v>0</v>
      </c>
      <c r="BJ1107">
        <f>IF(Table13[[#This Row],[Highest level of Education]]="Technical Diploma/Partially completed College",1,0)</f>
        <v>0</v>
      </c>
      <c r="BK1107">
        <f>IF(Table13[[#This Row],[Highest level of Education]]="University/College Degree",1,0)</f>
        <v>1</v>
      </c>
      <c r="BL1107">
        <f>IF(Table13[[#This Row],[Highest level of Education]]="Post-graduate education",1,0)</f>
        <v>0</v>
      </c>
      <c r="BM1107">
        <v>3</v>
      </c>
      <c r="BN1107">
        <v>1</v>
      </c>
      <c r="BO1107">
        <v>4</v>
      </c>
      <c r="BP1107">
        <f>IF(Table13[[#This Row],[Monthly_Income 1_5500 2_8000 3_11000 4_15000 5_20000 6_27000 7_35000 8_5000 9_51000 98_0]]=1,1,0)</f>
        <v>0</v>
      </c>
      <c r="BQ1107">
        <f>IF(Table13[[#This Row],[Monthly_Income 1_5500 2_8000 3_11000 4_15000 5_20000 6_27000 7_35000 8_5000 9_51000 98_0]]=2,1,0)</f>
        <v>0</v>
      </c>
      <c r="BR1107">
        <f>IF(Table13[[#This Row],[Monthly_Income 1_5500 2_8000 3_11000 4_15000 5_20000 6_27000 7_35000 8_5000 9_51000 98_0]]=3,1,0)</f>
        <v>0</v>
      </c>
      <c r="BS1107">
        <f>IF(Table13[[#This Row],[Monthly_Income 1_5500 2_8000 3_11000 4_15000 5_20000 6_27000 7_35000 8_5000 9_51000 98_0]]=4,1,0)</f>
        <v>1</v>
      </c>
      <c r="BT1107">
        <f>IF(Table13[[#This Row],[Monthly_Income 1_5500 2_8000 3_11000 4_15000 5_20000 6_27000 7_35000 8_5000 9_51000 98_0]]=5,1,0)</f>
        <v>0</v>
      </c>
      <c r="BU1107">
        <f>IF(Table13[[#This Row],[Monthly_Income 1_5500 2_8000 3_11000 4_15000 5_20000 6_27000 7_35000 8_5000 9_51000 98_0]]=6,1,0)</f>
        <v>0</v>
      </c>
      <c r="BV1107">
        <f>IF(Table13[[#This Row],[Monthly_Income 1_5500 2_8000 3_11000 4_15000 5_20000 6_27000 7_35000 8_5000 9_51000 98_0]]=7,1,0)</f>
        <v>0</v>
      </c>
      <c r="BW1107">
        <f>IF(Table13[[#This Row],[Monthly_Income 1_5500 2_8000 3_11000 4_15000 5_20000 6_27000 7_35000 8_5000 9_51000 98_0]]=8,1,0)</f>
        <v>0</v>
      </c>
      <c r="BX1107">
        <f>IF(Table13[[#This Row],[Monthly_Income 1_5500 2_8000 3_11000 4_15000 5_20000 6_27000 7_35000 8_5000 9_51000 98_0]]=9,1,0)</f>
        <v>0</v>
      </c>
      <c r="BY1107">
        <f>IF(Table13[[#This Row],[Monthly_Income 1_5500 2_8000 3_11000 4_15000 5_20000 6_27000 7_35000 8_5000 9_51000 98_0]]=98,1,0)</f>
        <v>0</v>
      </c>
      <c r="BZ1107">
        <v>6</v>
      </c>
      <c r="CA1107">
        <f>IF(Table13[[#This Row],[Monthly_Household_Income]]=1,1,0)</f>
        <v>0</v>
      </c>
      <c r="CB1107">
        <f>IF(Table13[[#This Row],[Monthly_Household_Income]]=2,1,0)</f>
        <v>0</v>
      </c>
      <c r="CC1107">
        <f>IF(Table13[[#This Row],[Monthly_Household_Income]]=3,1,0)</f>
        <v>0</v>
      </c>
      <c r="CD1107">
        <f>IF(Table13[[#This Row],[Monthly_Household_Income]]=4,1,0)</f>
        <v>0</v>
      </c>
      <c r="CE1107">
        <f>IF(Table13[[#This Row],[Monthly_Household_Income]]=5,1,0)</f>
        <v>0</v>
      </c>
      <c r="CF1107">
        <f>IF(Table13[[#This Row],[Monthly_Household_Income]]=6,1,0)</f>
        <v>1</v>
      </c>
      <c r="CG1107">
        <f>IF(Table13[[#This Row],[Monthly_Household_Income]]=7,1,0)</f>
        <v>0</v>
      </c>
      <c r="CH1107">
        <f>IF(Table13[[#This Row],[Monthly_Household_Income]]=8,1,0)</f>
        <v>0</v>
      </c>
      <c r="CI1107">
        <f>IF(Table13[[#This Row],[Monthly_Household_Income]]=9,1,0)</f>
        <v>0</v>
      </c>
      <c r="CJ1107">
        <f>IF(Table13[[#This Row],[Monthly_Household_Income]]=98,1,0)</f>
        <v>0</v>
      </c>
    </row>
    <row r="1108" spans="1:88">
      <c r="A1108">
        <v>4109</v>
      </c>
      <c r="B1108" s="1">
        <v>42973</v>
      </c>
      <c r="C1108" t="s">
        <v>9</v>
      </c>
      <c r="D1108">
        <v>9</v>
      </c>
      <c r="E1108">
        <v>7</v>
      </c>
      <c r="F1108">
        <v>8</v>
      </c>
      <c r="G1108">
        <v>8</v>
      </c>
      <c r="H1108">
        <v>6</v>
      </c>
      <c r="I1108">
        <v>7</v>
      </c>
      <c r="J1108" t="s">
        <v>16</v>
      </c>
      <c r="K1108">
        <v>7</v>
      </c>
      <c r="L1108">
        <v>7</v>
      </c>
      <c r="M1108">
        <v>8</v>
      </c>
      <c r="N1108">
        <v>8</v>
      </c>
      <c r="O1108">
        <v>8</v>
      </c>
      <c r="P1108">
        <v>7</v>
      </c>
      <c r="Q1108">
        <v>8</v>
      </c>
      <c r="R1108">
        <v>8</v>
      </c>
      <c r="S1108">
        <v>9</v>
      </c>
      <c r="T1108">
        <v>8</v>
      </c>
      <c r="U1108">
        <v>7</v>
      </c>
      <c r="V1108">
        <v>8</v>
      </c>
      <c r="W1108">
        <v>7</v>
      </c>
      <c r="X1108">
        <v>7</v>
      </c>
      <c r="Y1108">
        <v>9</v>
      </c>
      <c r="Z1108">
        <v>7</v>
      </c>
      <c r="AA1108">
        <v>7</v>
      </c>
      <c r="AB1108">
        <v>0</v>
      </c>
      <c r="AC1108">
        <v>1</v>
      </c>
      <c r="AD1108">
        <f>IF(Table13[[#This Row],[payment]]=1,1,0)</f>
        <v>1</v>
      </c>
      <c r="AE1108">
        <f>IF(Table13[[#This Row],[payment]]=2,1,0)</f>
        <v>0</v>
      </c>
      <c r="AF1108">
        <f>IF(Table13[[#This Row],[payment]]=3,1,0)</f>
        <v>0</v>
      </c>
      <c r="AG1108">
        <v>1</v>
      </c>
      <c r="AH1108">
        <f>IF(Table13[[#This Row],[method_payment]]=1,1,0)</f>
        <v>1</v>
      </c>
      <c r="AI1108">
        <f>IF(Table13[[#This Row],[method_payment]]=2,1,0)</f>
        <v>0</v>
      </c>
      <c r="AJ1108">
        <f>IF(Table13[[#This Row],[method_payment]]=3,1,0)</f>
        <v>0</v>
      </c>
      <c r="AK1108">
        <f>IF(Table13[[#This Row],[method_payment]]=5,1,0)</f>
        <v>0</v>
      </c>
      <c r="AL1108">
        <f>IF(Table13[[#This Row],[method_payment]]=6,1,0)</f>
        <v>0</v>
      </c>
      <c r="AM1108" t="s">
        <v>16</v>
      </c>
      <c r="AN1108" t="s">
        <v>15</v>
      </c>
      <c r="AO1108">
        <v>2</v>
      </c>
      <c r="AP1108" s="2">
        <v>899.35</v>
      </c>
      <c r="AQ1108" s="3">
        <f>IF(AND(Table13[[#This Row],[Average_amount_spent_per_visit_last_3_months]]&gt;=1,Table13[[#This Row],[Average_amount_spent_per_visit_last_3_months]]&lt;=999),1,0)</f>
        <v>1</v>
      </c>
      <c r="AR1108" s="3">
        <f>IF(AND(Table13[[#This Row],[Average_amount_spent_per_visit_last_3_months]]&gt;=1000,Table13[[#This Row],[Average_amount_spent_per_visit_last_3_months]]&lt;=6700),1,0)</f>
        <v>0</v>
      </c>
      <c r="AS1108">
        <v>3</v>
      </c>
      <c r="AT1108">
        <v>35</v>
      </c>
      <c r="AU1108">
        <f>IF(AND(Table13[[#This Row],[Age]]&gt;=18,Table13[[#This Row],[Age]]&lt;=25),1,0)</f>
        <v>0</v>
      </c>
      <c r="AV1108">
        <f>IF(AND(Table13[[#This Row],[Age]]&gt;=26,Table13[[#This Row],[Age]]&lt;=35),1,0)</f>
        <v>1</v>
      </c>
      <c r="AW1108">
        <f>IF(AND(Table13[[#This Row],[Age]]&gt;=36,Table13[[#This Row],[Age]]&lt;=45),1,0)</f>
        <v>0</v>
      </c>
      <c r="AX1108">
        <f>IF(AND(Table13[[#This Row],[Age]]&gt;=46,Table13[[#This Row],[Age]]&lt;=55),1,0)</f>
        <v>0</v>
      </c>
      <c r="AY1108">
        <f>IF(AND(Table13[[#This Row],[Age]]&gt;=56,Table13[[#This Row],[Age]]&lt;=67),1,0)</f>
        <v>0</v>
      </c>
      <c r="AZ1108" t="s">
        <v>25</v>
      </c>
      <c r="BA1108">
        <f>IF(Table13[[#This Row],[Marital Status]]="Married",1,0)</f>
        <v>1</v>
      </c>
      <c r="BB1108">
        <f>IF(Table13[[#This Row],[Marital Status]]="Single",1,0)</f>
        <v>0</v>
      </c>
      <c r="BC1108" t="s">
        <v>28</v>
      </c>
      <c r="BD1108">
        <f>IF(Table13[[#This Row],[gender]]="Male",1,0)</f>
        <v>0</v>
      </c>
      <c r="BE1108">
        <f>IF(Table13[[#This Row],[gender]]="Female",1,0)</f>
        <v>1</v>
      </c>
      <c r="BF1108" t="s">
        <v>23</v>
      </c>
      <c r="BG1108">
        <f>IF(Table13[[#This Row],[Highest level of Education]]="Did not attend school",1,0)</f>
        <v>0</v>
      </c>
      <c r="BH1108">
        <f>IF(Table13[[#This Row],[Highest level of Education]]="K12 completed",1,0)</f>
        <v>0</v>
      </c>
      <c r="BI1108">
        <f>IF(Table13[[#This Row],[Highest level of Education]]="High School Completed",1,0)</f>
        <v>0</v>
      </c>
      <c r="BJ1108">
        <f>IF(Table13[[#This Row],[Highest level of Education]]="Technical Diploma/Partially completed College",1,0)</f>
        <v>1</v>
      </c>
      <c r="BK1108">
        <f>IF(Table13[[#This Row],[Highest level of Education]]="University/College Degree",1,0)</f>
        <v>0</v>
      </c>
      <c r="BL1108">
        <f>IF(Table13[[#This Row],[Highest level of Education]]="Post-graduate education",1,0)</f>
        <v>0</v>
      </c>
      <c r="BM1108">
        <v>3</v>
      </c>
      <c r="BN1108">
        <v>1</v>
      </c>
      <c r="BO1108">
        <v>3</v>
      </c>
      <c r="BP1108">
        <f>IF(Table13[[#This Row],[Monthly_Income 1_5500 2_8000 3_11000 4_15000 5_20000 6_27000 7_35000 8_5000 9_51000 98_0]]=1,1,0)</f>
        <v>0</v>
      </c>
      <c r="BQ1108">
        <f>IF(Table13[[#This Row],[Monthly_Income 1_5500 2_8000 3_11000 4_15000 5_20000 6_27000 7_35000 8_5000 9_51000 98_0]]=2,1,0)</f>
        <v>0</v>
      </c>
      <c r="BR1108">
        <f>IF(Table13[[#This Row],[Monthly_Income 1_5500 2_8000 3_11000 4_15000 5_20000 6_27000 7_35000 8_5000 9_51000 98_0]]=3,1,0)</f>
        <v>1</v>
      </c>
      <c r="BS1108">
        <f>IF(Table13[[#This Row],[Monthly_Income 1_5500 2_8000 3_11000 4_15000 5_20000 6_27000 7_35000 8_5000 9_51000 98_0]]=4,1,0)</f>
        <v>0</v>
      </c>
      <c r="BT1108">
        <f>IF(Table13[[#This Row],[Monthly_Income 1_5500 2_8000 3_11000 4_15000 5_20000 6_27000 7_35000 8_5000 9_51000 98_0]]=5,1,0)</f>
        <v>0</v>
      </c>
      <c r="BU1108">
        <f>IF(Table13[[#This Row],[Monthly_Income 1_5500 2_8000 3_11000 4_15000 5_20000 6_27000 7_35000 8_5000 9_51000 98_0]]=6,1,0)</f>
        <v>0</v>
      </c>
      <c r="BV1108">
        <f>IF(Table13[[#This Row],[Monthly_Income 1_5500 2_8000 3_11000 4_15000 5_20000 6_27000 7_35000 8_5000 9_51000 98_0]]=7,1,0)</f>
        <v>0</v>
      </c>
      <c r="BW1108">
        <f>IF(Table13[[#This Row],[Monthly_Income 1_5500 2_8000 3_11000 4_15000 5_20000 6_27000 7_35000 8_5000 9_51000 98_0]]=8,1,0)</f>
        <v>0</v>
      </c>
      <c r="BX1108">
        <f>IF(Table13[[#This Row],[Monthly_Income 1_5500 2_8000 3_11000 4_15000 5_20000 6_27000 7_35000 8_5000 9_51000 98_0]]=9,1,0)</f>
        <v>0</v>
      </c>
      <c r="BY1108">
        <f>IF(Table13[[#This Row],[Monthly_Income 1_5500 2_8000 3_11000 4_15000 5_20000 6_27000 7_35000 8_5000 9_51000 98_0]]=98,1,0)</f>
        <v>0</v>
      </c>
      <c r="BZ1108">
        <v>4</v>
      </c>
      <c r="CA1108">
        <f>IF(Table13[[#This Row],[Monthly_Household_Income]]=1,1,0)</f>
        <v>0</v>
      </c>
      <c r="CB1108">
        <f>IF(Table13[[#This Row],[Monthly_Household_Income]]=2,1,0)</f>
        <v>0</v>
      </c>
      <c r="CC1108">
        <f>IF(Table13[[#This Row],[Monthly_Household_Income]]=3,1,0)</f>
        <v>0</v>
      </c>
      <c r="CD1108">
        <f>IF(Table13[[#This Row],[Monthly_Household_Income]]=4,1,0)</f>
        <v>1</v>
      </c>
      <c r="CE1108">
        <f>IF(Table13[[#This Row],[Monthly_Household_Income]]=5,1,0)</f>
        <v>0</v>
      </c>
      <c r="CF1108">
        <f>IF(Table13[[#This Row],[Monthly_Household_Income]]=6,1,0)</f>
        <v>0</v>
      </c>
      <c r="CG1108">
        <f>IF(Table13[[#This Row],[Monthly_Household_Income]]=7,1,0)</f>
        <v>0</v>
      </c>
      <c r="CH1108">
        <f>IF(Table13[[#This Row],[Monthly_Household_Income]]=8,1,0)</f>
        <v>0</v>
      </c>
      <c r="CI1108">
        <f>IF(Table13[[#This Row],[Monthly_Household_Income]]=9,1,0)</f>
        <v>0</v>
      </c>
      <c r="CJ1108">
        <f>IF(Table13[[#This Row],[Monthly_Household_Income]]=98,1,0)</f>
        <v>0</v>
      </c>
    </row>
    <row r="1109" spans="1:88">
      <c r="A1109">
        <v>4111</v>
      </c>
      <c r="B1109" s="1">
        <v>43001</v>
      </c>
      <c r="C1109" t="s">
        <v>32</v>
      </c>
      <c r="D1109">
        <v>9</v>
      </c>
      <c r="E1109">
        <v>7</v>
      </c>
      <c r="F1109">
        <v>6</v>
      </c>
      <c r="G1109">
        <v>7</v>
      </c>
      <c r="H1109">
        <v>7</v>
      </c>
      <c r="I1109">
        <v>8</v>
      </c>
      <c r="J1109" t="s">
        <v>16</v>
      </c>
      <c r="K1109">
        <v>9</v>
      </c>
      <c r="L1109">
        <v>7</v>
      </c>
      <c r="M1109">
        <v>7</v>
      </c>
      <c r="N1109">
        <v>8</v>
      </c>
      <c r="O1109">
        <v>7</v>
      </c>
      <c r="P1109">
        <v>6</v>
      </c>
      <c r="Q1109">
        <v>6</v>
      </c>
      <c r="R1109">
        <v>8</v>
      </c>
      <c r="S1109">
        <v>8</v>
      </c>
      <c r="T1109">
        <v>10</v>
      </c>
      <c r="U1109">
        <v>9</v>
      </c>
      <c r="V1109">
        <v>9</v>
      </c>
      <c r="W1109">
        <v>6</v>
      </c>
      <c r="X1109">
        <v>8</v>
      </c>
      <c r="Y1109">
        <v>8</v>
      </c>
      <c r="Z1109">
        <v>7</v>
      </c>
      <c r="AA1109">
        <v>7</v>
      </c>
      <c r="AB1109">
        <v>6</v>
      </c>
      <c r="AC1109">
        <v>2</v>
      </c>
      <c r="AD1109">
        <f>IF(Table13[[#This Row],[payment]]=1,1,0)</f>
        <v>0</v>
      </c>
      <c r="AE1109">
        <f>IF(Table13[[#This Row],[payment]]=2,1,0)</f>
        <v>1</v>
      </c>
      <c r="AF1109">
        <f>IF(Table13[[#This Row],[payment]]=3,1,0)</f>
        <v>0</v>
      </c>
      <c r="AG1109">
        <v>1</v>
      </c>
      <c r="AH1109">
        <f>IF(Table13[[#This Row],[method_payment]]=1,1,0)</f>
        <v>1</v>
      </c>
      <c r="AI1109">
        <f>IF(Table13[[#This Row],[method_payment]]=2,1,0)</f>
        <v>0</v>
      </c>
      <c r="AJ1109">
        <f>IF(Table13[[#This Row],[method_payment]]=3,1,0)</f>
        <v>0</v>
      </c>
      <c r="AK1109">
        <f>IF(Table13[[#This Row],[method_payment]]=5,1,0)</f>
        <v>0</v>
      </c>
      <c r="AL1109">
        <f>IF(Table13[[#This Row],[method_payment]]=6,1,0)</f>
        <v>0</v>
      </c>
      <c r="AM1109" t="s">
        <v>16</v>
      </c>
      <c r="AN1109" t="s">
        <v>16</v>
      </c>
      <c r="AO1109">
        <v>3</v>
      </c>
      <c r="AP1109" s="2">
        <v>130.55000000000001</v>
      </c>
      <c r="AQ1109" s="3">
        <f>IF(AND(Table13[[#This Row],[Average_amount_spent_per_visit_last_3_months]]&gt;=1,Table13[[#This Row],[Average_amount_spent_per_visit_last_3_months]]&lt;=999),1,0)</f>
        <v>1</v>
      </c>
      <c r="AR1109" s="3">
        <f>IF(AND(Table13[[#This Row],[Average_amount_spent_per_visit_last_3_months]]&gt;=1000,Table13[[#This Row],[Average_amount_spent_per_visit_last_3_months]]&lt;=6700),1,0)</f>
        <v>0</v>
      </c>
      <c r="AS1109">
        <v>3</v>
      </c>
      <c r="AT1109">
        <v>24</v>
      </c>
      <c r="AU1109">
        <f>IF(AND(Table13[[#This Row],[Age]]&gt;=18,Table13[[#This Row],[Age]]&lt;=25),1,0)</f>
        <v>1</v>
      </c>
      <c r="AV1109">
        <f>IF(AND(Table13[[#This Row],[Age]]&gt;=26,Table13[[#This Row],[Age]]&lt;=35),1,0)</f>
        <v>0</v>
      </c>
      <c r="AW1109">
        <f>IF(AND(Table13[[#This Row],[Age]]&gt;=36,Table13[[#This Row],[Age]]&lt;=45),1,0)</f>
        <v>0</v>
      </c>
      <c r="AX1109">
        <f>IF(AND(Table13[[#This Row],[Age]]&gt;=46,Table13[[#This Row],[Age]]&lt;=55),1,0)</f>
        <v>0</v>
      </c>
      <c r="AY1109">
        <f>IF(AND(Table13[[#This Row],[Age]]&gt;=56,Table13[[#This Row],[Age]]&lt;=67),1,0)</f>
        <v>0</v>
      </c>
      <c r="AZ1109" t="s">
        <v>24</v>
      </c>
      <c r="BA1109">
        <f>IF(Table13[[#This Row],[Marital Status]]="Married",1,0)</f>
        <v>0</v>
      </c>
      <c r="BB1109">
        <f>IF(Table13[[#This Row],[Marital Status]]="Single",1,0)</f>
        <v>1</v>
      </c>
      <c r="BC1109" t="s">
        <v>27</v>
      </c>
      <c r="BD1109">
        <f>IF(Table13[[#This Row],[gender]]="Male",1,0)</f>
        <v>1</v>
      </c>
      <c r="BE1109">
        <f>IF(Table13[[#This Row],[gender]]="Female",1,0)</f>
        <v>0</v>
      </c>
      <c r="BF1109" t="s">
        <v>23</v>
      </c>
      <c r="BG1109">
        <f>IF(Table13[[#This Row],[Highest level of Education]]="Did not attend school",1,0)</f>
        <v>0</v>
      </c>
      <c r="BH1109">
        <f>IF(Table13[[#This Row],[Highest level of Education]]="K12 completed",1,0)</f>
        <v>0</v>
      </c>
      <c r="BI1109">
        <f>IF(Table13[[#This Row],[Highest level of Education]]="High School Completed",1,0)</f>
        <v>0</v>
      </c>
      <c r="BJ1109">
        <f>IF(Table13[[#This Row],[Highest level of Education]]="Technical Diploma/Partially completed College",1,0)</f>
        <v>1</v>
      </c>
      <c r="BK1109">
        <f>IF(Table13[[#This Row],[Highest level of Education]]="University/College Degree",1,0)</f>
        <v>0</v>
      </c>
      <c r="BL1109">
        <f>IF(Table13[[#This Row],[Highest level of Education]]="Post-graduate education",1,0)</f>
        <v>0</v>
      </c>
      <c r="BM1109">
        <v>0</v>
      </c>
      <c r="BN1109">
        <v>5</v>
      </c>
      <c r="BO1109" t="s">
        <v>1</v>
      </c>
      <c r="BP1109">
        <f>IF(Table13[[#This Row],[Monthly_Income 1_5500 2_8000 3_11000 4_15000 5_20000 6_27000 7_35000 8_5000 9_51000 98_0]]=1,1,0)</f>
        <v>0</v>
      </c>
      <c r="BQ1109">
        <f>IF(Table13[[#This Row],[Monthly_Income 1_5500 2_8000 3_11000 4_15000 5_20000 6_27000 7_35000 8_5000 9_51000 98_0]]=2,1,0)</f>
        <v>0</v>
      </c>
      <c r="BR1109">
        <f>IF(Table13[[#This Row],[Monthly_Income 1_5500 2_8000 3_11000 4_15000 5_20000 6_27000 7_35000 8_5000 9_51000 98_0]]=3,1,0)</f>
        <v>0</v>
      </c>
      <c r="BS1109">
        <f>IF(Table13[[#This Row],[Monthly_Income 1_5500 2_8000 3_11000 4_15000 5_20000 6_27000 7_35000 8_5000 9_51000 98_0]]=4,1,0)</f>
        <v>0</v>
      </c>
      <c r="BT1109">
        <f>IF(Table13[[#This Row],[Monthly_Income 1_5500 2_8000 3_11000 4_15000 5_20000 6_27000 7_35000 8_5000 9_51000 98_0]]=5,1,0)</f>
        <v>0</v>
      </c>
      <c r="BU1109">
        <f>IF(Table13[[#This Row],[Monthly_Income 1_5500 2_8000 3_11000 4_15000 5_20000 6_27000 7_35000 8_5000 9_51000 98_0]]=6,1,0)</f>
        <v>0</v>
      </c>
      <c r="BV1109">
        <f>IF(Table13[[#This Row],[Monthly_Income 1_5500 2_8000 3_11000 4_15000 5_20000 6_27000 7_35000 8_5000 9_51000 98_0]]=7,1,0)</f>
        <v>0</v>
      </c>
      <c r="BW1109">
        <f>IF(Table13[[#This Row],[Monthly_Income 1_5500 2_8000 3_11000 4_15000 5_20000 6_27000 7_35000 8_5000 9_51000 98_0]]=8,1,0)</f>
        <v>0</v>
      </c>
      <c r="BX1109">
        <f>IF(Table13[[#This Row],[Monthly_Income 1_5500 2_8000 3_11000 4_15000 5_20000 6_27000 7_35000 8_5000 9_51000 98_0]]=9,1,0)</f>
        <v>0</v>
      </c>
      <c r="BY1109">
        <f>IF(Table13[[#This Row],[Monthly_Income 1_5500 2_8000 3_11000 4_15000 5_20000 6_27000 7_35000 8_5000 9_51000 98_0]]=98,1,0)</f>
        <v>0</v>
      </c>
      <c r="BZ1109">
        <v>4</v>
      </c>
      <c r="CA1109">
        <f>IF(Table13[[#This Row],[Monthly_Household_Income]]=1,1,0)</f>
        <v>0</v>
      </c>
      <c r="CB1109">
        <f>IF(Table13[[#This Row],[Monthly_Household_Income]]=2,1,0)</f>
        <v>0</v>
      </c>
      <c r="CC1109">
        <f>IF(Table13[[#This Row],[Monthly_Household_Income]]=3,1,0)</f>
        <v>0</v>
      </c>
      <c r="CD1109">
        <f>IF(Table13[[#This Row],[Monthly_Household_Income]]=4,1,0)</f>
        <v>1</v>
      </c>
      <c r="CE1109">
        <f>IF(Table13[[#This Row],[Monthly_Household_Income]]=5,1,0)</f>
        <v>0</v>
      </c>
      <c r="CF1109">
        <f>IF(Table13[[#This Row],[Monthly_Household_Income]]=6,1,0)</f>
        <v>0</v>
      </c>
      <c r="CG1109">
        <f>IF(Table13[[#This Row],[Monthly_Household_Income]]=7,1,0)</f>
        <v>0</v>
      </c>
      <c r="CH1109">
        <f>IF(Table13[[#This Row],[Monthly_Household_Income]]=8,1,0)</f>
        <v>0</v>
      </c>
      <c r="CI1109">
        <f>IF(Table13[[#This Row],[Monthly_Household_Income]]=9,1,0)</f>
        <v>0</v>
      </c>
      <c r="CJ1109">
        <f>IF(Table13[[#This Row],[Monthly_Household_Income]]=98,1,0)</f>
        <v>0</v>
      </c>
    </row>
    <row r="1110" spans="1:88">
      <c r="A1110">
        <v>4115</v>
      </c>
      <c r="B1110" s="1">
        <v>43038</v>
      </c>
      <c r="C1110" t="s">
        <v>2</v>
      </c>
      <c r="D1110">
        <v>7</v>
      </c>
      <c r="E1110">
        <v>7</v>
      </c>
      <c r="F1110">
        <v>8</v>
      </c>
      <c r="G1110">
        <v>8</v>
      </c>
      <c r="H1110">
        <v>7</v>
      </c>
      <c r="I1110">
        <v>7</v>
      </c>
      <c r="J1110" t="s">
        <v>16</v>
      </c>
      <c r="K1110">
        <v>9</v>
      </c>
      <c r="L1110">
        <v>9</v>
      </c>
      <c r="M1110">
        <v>7</v>
      </c>
      <c r="N1110">
        <v>7</v>
      </c>
      <c r="O1110">
        <v>8</v>
      </c>
      <c r="P1110">
        <v>6</v>
      </c>
      <c r="Q1110">
        <v>6</v>
      </c>
      <c r="R1110">
        <v>6</v>
      </c>
      <c r="S1110">
        <v>8</v>
      </c>
      <c r="T1110">
        <v>7</v>
      </c>
      <c r="U1110">
        <v>6</v>
      </c>
      <c r="V1110">
        <v>6</v>
      </c>
      <c r="W1110">
        <v>8</v>
      </c>
      <c r="X1110">
        <v>8</v>
      </c>
      <c r="Y1110">
        <v>6</v>
      </c>
      <c r="Z1110">
        <v>6</v>
      </c>
      <c r="AA1110">
        <v>9</v>
      </c>
      <c r="AB1110">
        <v>6</v>
      </c>
      <c r="AC1110">
        <v>1</v>
      </c>
      <c r="AD1110">
        <f>IF(Table13[[#This Row],[payment]]=1,1,0)</f>
        <v>1</v>
      </c>
      <c r="AE1110">
        <f>IF(Table13[[#This Row],[payment]]=2,1,0)</f>
        <v>0</v>
      </c>
      <c r="AF1110">
        <f>IF(Table13[[#This Row],[payment]]=3,1,0)</f>
        <v>0</v>
      </c>
      <c r="AG1110">
        <v>1</v>
      </c>
      <c r="AH1110">
        <f>IF(Table13[[#This Row],[method_payment]]=1,1,0)</f>
        <v>1</v>
      </c>
      <c r="AI1110">
        <f>IF(Table13[[#This Row],[method_payment]]=2,1,0)</f>
        <v>0</v>
      </c>
      <c r="AJ1110">
        <f>IF(Table13[[#This Row],[method_payment]]=3,1,0)</f>
        <v>0</v>
      </c>
      <c r="AK1110">
        <f>IF(Table13[[#This Row],[method_payment]]=5,1,0)</f>
        <v>0</v>
      </c>
      <c r="AL1110">
        <f>IF(Table13[[#This Row],[method_payment]]=6,1,0)</f>
        <v>0</v>
      </c>
      <c r="AM1110" t="s">
        <v>16</v>
      </c>
      <c r="AN1110" t="s">
        <v>15</v>
      </c>
      <c r="AO1110">
        <v>6</v>
      </c>
      <c r="AP1110" s="2">
        <v>213.69</v>
      </c>
      <c r="AQ1110" s="3">
        <f>IF(AND(Table13[[#This Row],[Average_amount_spent_per_visit_last_3_months]]&gt;=1,Table13[[#This Row],[Average_amount_spent_per_visit_last_3_months]]&lt;=999),1,0)</f>
        <v>1</v>
      </c>
      <c r="AR1110" s="3">
        <f>IF(AND(Table13[[#This Row],[Average_amount_spent_per_visit_last_3_months]]&gt;=1000,Table13[[#This Row],[Average_amount_spent_per_visit_last_3_months]]&lt;=6700),1,0)</f>
        <v>0</v>
      </c>
      <c r="AS1110">
        <v>3</v>
      </c>
      <c r="AT1110">
        <v>44</v>
      </c>
      <c r="AU1110">
        <f>IF(AND(Table13[[#This Row],[Age]]&gt;=18,Table13[[#This Row],[Age]]&lt;=25),1,0)</f>
        <v>0</v>
      </c>
      <c r="AV1110">
        <f>IF(AND(Table13[[#This Row],[Age]]&gt;=26,Table13[[#This Row],[Age]]&lt;=35),1,0)</f>
        <v>0</v>
      </c>
      <c r="AW1110">
        <f>IF(AND(Table13[[#This Row],[Age]]&gt;=36,Table13[[#This Row],[Age]]&lt;=45),1,0)</f>
        <v>1</v>
      </c>
      <c r="AX1110">
        <f>IF(AND(Table13[[#This Row],[Age]]&gt;=46,Table13[[#This Row],[Age]]&lt;=55),1,0)</f>
        <v>0</v>
      </c>
      <c r="AY1110">
        <f>IF(AND(Table13[[#This Row],[Age]]&gt;=56,Table13[[#This Row],[Age]]&lt;=67),1,0)</f>
        <v>0</v>
      </c>
      <c r="AZ1110" t="s">
        <v>25</v>
      </c>
      <c r="BA1110">
        <f>IF(Table13[[#This Row],[Marital Status]]="Married",1,0)</f>
        <v>1</v>
      </c>
      <c r="BB1110">
        <f>IF(Table13[[#This Row],[Marital Status]]="Single",1,0)</f>
        <v>0</v>
      </c>
      <c r="BC1110" t="s">
        <v>28</v>
      </c>
      <c r="BD1110">
        <f>IF(Table13[[#This Row],[gender]]="Male",1,0)</f>
        <v>0</v>
      </c>
      <c r="BE1110">
        <f>IF(Table13[[#This Row],[gender]]="Female",1,0)</f>
        <v>1</v>
      </c>
      <c r="BF1110" t="s">
        <v>19</v>
      </c>
      <c r="BG1110">
        <f>IF(Table13[[#This Row],[Highest level of Education]]="Did not attend school",1,0)</f>
        <v>0</v>
      </c>
      <c r="BH1110">
        <f>IF(Table13[[#This Row],[Highest level of Education]]="K12 completed",1,0)</f>
        <v>0</v>
      </c>
      <c r="BI1110">
        <f>IF(Table13[[#This Row],[Highest level of Education]]="High School Completed",1,0)</f>
        <v>0</v>
      </c>
      <c r="BJ1110">
        <f>IF(Table13[[#This Row],[Highest level of Education]]="Technical Diploma/Partially completed College",1,0)</f>
        <v>0</v>
      </c>
      <c r="BK1110">
        <f>IF(Table13[[#This Row],[Highest level of Education]]="University/College Degree",1,0)</f>
        <v>1</v>
      </c>
      <c r="BL1110">
        <f>IF(Table13[[#This Row],[Highest level of Education]]="Post-graduate education",1,0)</f>
        <v>0</v>
      </c>
      <c r="BM1110">
        <v>3</v>
      </c>
      <c r="BN1110">
        <v>1</v>
      </c>
      <c r="BO1110">
        <v>5</v>
      </c>
      <c r="BP1110">
        <f>IF(Table13[[#This Row],[Monthly_Income 1_5500 2_8000 3_11000 4_15000 5_20000 6_27000 7_35000 8_5000 9_51000 98_0]]=1,1,0)</f>
        <v>0</v>
      </c>
      <c r="BQ1110">
        <f>IF(Table13[[#This Row],[Monthly_Income 1_5500 2_8000 3_11000 4_15000 5_20000 6_27000 7_35000 8_5000 9_51000 98_0]]=2,1,0)</f>
        <v>0</v>
      </c>
      <c r="BR1110">
        <f>IF(Table13[[#This Row],[Monthly_Income 1_5500 2_8000 3_11000 4_15000 5_20000 6_27000 7_35000 8_5000 9_51000 98_0]]=3,1,0)</f>
        <v>0</v>
      </c>
      <c r="BS1110">
        <f>IF(Table13[[#This Row],[Monthly_Income 1_5500 2_8000 3_11000 4_15000 5_20000 6_27000 7_35000 8_5000 9_51000 98_0]]=4,1,0)</f>
        <v>0</v>
      </c>
      <c r="BT1110">
        <f>IF(Table13[[#This Row],[Monthly_Income 1_5500 2_8000 3_11000 4_15000 5_20000 6_27000 7_35000 8_5000 9_51000 98_0]]=5,1,0)</f>
        <v>1</v>
      </c>
      <c r="BU1110">
        <f>IF(Table13[[#This Row],[Monthly_Income 1_5500 2_8000 3_11000 4_15000 5_20000 6_27000 7_35000 8_5000 9_51000 98_0]]=6,1,0)</f>
        <v>0</v>
      </c>
      <c r="BV1110">
        <f>IF(Table13[[#This Row],[Monthly_Income 1_5500 2_8000 3_11000 4_15000 5_20000 6_27000 7_35000 8_5000 9_51000 98_0]]=7,1,0)</f>
        <v>0</v>
      </c>
      <c r="BW1110">
        <f>IF(Table13[[#This Row],[Monthly_Income 1_5500 2_8000 3_11000 4_15000 5_20000 6_27000 7_35000 8_5000 9_51000 98_0]]=8,1,0)</f>
        <v>0</v>
      </c>
      <c r="BX1110">
        <f>IF(Table13[[#This Row],[Monthly_Income 1_5500 2_8000 3_11000 4_15000 5_20000 6_27000 7_35000 8_5000 9_51000 98_0]]=9,1,0)</f>
        <v>0</v>
      </c>
      <c r="BY1110">
        <f>IF(Table13[[#This Row],[Monthly_Income 1_5500 2_8000 3_11000 4_15000 5_20000 6_27000 7_35000 8_5000 9_51000 98_0]]=98,1,0)</f>
        <v>0</v>
      </c>
      <c r="BZ1110">
        <v>6</v>
      </c>
      <c r="CA1110">
        <f>IF(Table13[[#This Row],[Monthly_Household_Income]]=1,1,0)</f>
        <v>0</v>
      </c>
      <c r="CB1110">
        <f>IF(Table13[[#This Row],[Monthly_Household_Income]]=2,1,0)</f>
        <v>0</v>
      </c>
      <c r="CC1110">
        <f>IF(Table13[[#This Row],[Monthly_Household_Income]]=3,1,0)</f>
        <v>0</v>
      </c>
      <c r="CD1110">
        <f>IF(Table13[[#This Row],[Monthly_Household_Income]]=4,1,0)</f>
        <v>0</v>
      </c>
      <c r="CE1110">
        <f>IF(Table13[[#This Row],[Monthly_Household_Income]]=5,1,0)</f>
        <v>0</v>
      </c>
      <c r="CF1110">
        <f>IF(Table13[[#This Row],[Monthly_Household_Income]]=6,1,0)</f>
        <v>1</v>
      </c>
      <c r="CG1110">
        <f>IF(Table13[[#This Row],[Monthly_Household_Income]]=7,1,0)</f>
        <v>0</v>
      </c>
      <c r="CH1110">
        <f>IF(Table13[[#This Row],[Monthly_Household_Income]]=8,1,0)</f>
        <v>0</v>
      </c>
      <c r="CI1110">
        <f>IF(Table13[[#This Row],[Monthly_Household_Income]]=9,1,0)</f>
        <v>0</v>
      </c>
      <c r="CJ1110">
        <f>IF(Table13[[#This Row],[Monthly_Household_Income]]=98,1,0)</f>
        <v>0</v>
      </c>
    </row>
    <row r="1111" spans="1:88">
      <c r="A1111">
        <v>4116</v>
      </c>
      <c r="B1111" s="1">
        <v>42965</v>
      </c>
      <c r="C1111" t="s">
        <v>39</v>
      </c>
      <c r="D1111">
        <v>8</v>
      </c>
      <c r="E1111">
        <v>8</v>
      </c>
      <c r="F1111">
        <v>9</v>
      </c>
      <c r="G1111">
        <v>7</v>
      </c>
      <c r="H1111">
        <v>6</v>
      </c>
      <c r="I1111">
        <v>6</v>
      </c>
      <c r="J1111" t="s">
        <v>15</v>
      </c>
      <c r="K1111">
        <v>7</v>
      </c>
      <c r="L1111">
        <v>6</v>
      </c>
      <c r="M1111">
        <v>7</v>
      </c>
      <c r="N1111">
        <v>7</v>
      </c>
      <c r="O1111">
        <v>6</v>
      </c>
      <c r="P1111">
        <v>7</v>
      </c>
      <c r="Q1111">
        <v>6</v>
      </c>
      <c r="R1111">
        <v>6</v>
      </c>
      <c r="S1111">
        <v>6</v>
      </c>
      <c r="T1111">
        <v>7</v>
      </c>
      <c r="U1111">
        <v>7</v>
      </c>
      <c r="V1111">
        <v>6</v>
      </c>
      <c r="W1111">
        <v>6</v>
      </c>
      <c r="X1111">
        <v>6</v>
      </c>
      <c r="Y1111">
        <v>7</v>
      </c>
      <c r="Z1111">
        <v>7</v>
      </c>
      <c r="AA1111">
        <v>6</v>
      </c>
      <c r="AB1111">
        <v>6</v>
      </c>
      <c r="AC1111">
        <v>2</v>
      </c>
      <c r="AD1111">
        <f>IF(Table13[[#This Row],[payment]]=1,1,0)</f>
        <v>0</v>
      </c>
      <c r="AE1111">
        <f>IF(Table13[[#This Row],[payment]]=2,1,0)</f>
        <v>1</v>
      </c>
      <c r="AF1111">
        <f>IF(Table13[[#This Row],[payment]]=3,1,0)</f>
        <v>0</v>
      </c>
      <c r="AG1111">
        <v>5</v>
      </c>
      <c r="AH1111">
        <f>IF(Table13[[#This Row],[method_payment]]=1,1,0)</f>
        <v>0</v>
      </c>
      <c r="AI1111">
        <f>IF(Table13[[#This Row],[method_payment]]=2,1,0)</f>
        <v>0</v>
      </c>
      <c r="AJ1111">
        <f>IF(Table13[[#This Row],[method_payment]]=3,1,0)</f>
        <v>0</v>
      </c>
      <c r="AK1111">
        <f>IF(Table13[[#This Row],[method_payment]]=5,1,0)</f>
        <v>1</v>
      </c>
      <c r="AL1111">
        <f>IF(Table13[[#This Row],[method_payment]]=6,1,0)</f>
        <v>0</v>
      </c>
      <c r="AM1111" t="s">
        <v>16</v>
      </c>
      <c r="AN1111" t="s">
        <v>16</v>
      </c>
      <c r="AO1111">
        <v>1</v>
      </c>
      <c r="AP1111" s="2">
        <v>333.72</v>
      </c>
      <c r="AQ1111" s="3">
        <f>IF(AND(Table13[[#This Row],[Average_amount_spent_per_visit_last_3_months]]&gt;=1,Table13[[#This Row],[Average_amount_spent_per_visit_last_3_months]]&lt;=999),1,0)</f>
        <v>1</v>
      </c>
      <c r="AR1111" s="3">
        <f>IF(AND(Table13[[#This Row],[Average_amount_spent_per_visit_last_3_months]]&gt;=1000,Table13[[#This Row],[Average_amount_spent_per_visit_last_3_months]]&lt;=6700),1,0)</f>
        <v>0</v>
      </c>
      <c r="AS1111">
        <v>1</v>
      </c>
      <c r="AT1111">
        <v>39</v>
      </c>
      <c r="AU1111">
        <f>IF(AND(Table13[[#This Row],[Age]]&gt;=18,Table13[[#This Row],[Age]]&lt;=25),1,0)</f>
        <v>0</v>
      </c>
      <c r="AV1111">
        <f>IF(AND(Table13[[#This Row],[Age]]&gt;=26,Table13[[#This Row],[Age]]&lt;=35),1,0)</f>
        <v>0</v>
      </c>
      <c r="AW1111">
        <f>IF(AND(Table13[[#This Row],[Age]]&gt;=36,Table13[[#This Row],[Age]]&lt;=45),1,0)</f>
        <v>1</v>
      </c>
      <c r="AX1111">
        <f>IF(AND(Table13[[#This Row],[Age]]&gt;=46,Table13[[#This Row],[Age]]&lt;=55),1,0)</f>
        <v>0</v>
      </c>
      <c r="AY1111">
        <f>IF(AND(Table13[[#This Row],[Age]]&gt;=56,Table13[[#This Row],[Age]]&lt;=67),1,0)</f>
        <v>0</v>
      </c>
      <c r="AZ1111" t="s">
        <v>25</v>
      </c>
      <c r="BA1111">
        <f>IF(Table13[[#This Row],[Marital Status]]="Married",1,0)</f>
        <v>1</v>
      </c>
      <c r="BB1111">
        <f>IF(Table13[[#This Row],[Marital Status]]="Single",1,0)</f>
        <v>0</v>
      </c>
      <c r="BC1111" t="s">
        <v>27</v>
      </c>
      <c r="BD1111">
        <f>IF(Table13[[#This Row],[gender]]="Male",1,0)</f>
        <v>1</v>
      </c>
      <c r="BE1111">
        <f>IF(Table13[[#This Row],[gender]]="Female",1,0)</f>
        <v>0</v>
      </c>
      <c r="BF1111" t="s">
        <v>19</v>
      </c>
      <c r="BG1111">
        <f>IF(Table13[[#This Row],[Highest level of Education]]="Did not attend school",1,0)</f>
        <v>0</v>
      </c>
      <c r="BH1111">
        <f>IF(Table13[[#This Row],[Highest level of Education]]="K12 completed",1,0)</f>
        <v>0</v>
      </c>
      <c r="BI1111">
        <f>IF(Table13[[#This Row],[Highest level of Education]]="High School Completed",1,0)</f>
        <v>0</v>
      </c>
      <c r="BJ1111">
        <f>IF(Table13[[#This Row],[Highest level of Education]]="Technical Diploma/Partially completed College",1,0)</f>
        <v>0</v>
      </c>
      <c r="BK1111">
        <f>IF(Table13[[#This Row],[Highest level of Education]]="University/College Degree",1,0)</f>
        <v>1</v>
      </c>
      <c r="BL1111">
        <f>IF(Table13[[#This Row],[Highest level of Education]]="Post-graduate education",1,0)</f>
        <v>0</v>
      </c>
      <c r="BM1111">
        <v>2</v>
      </c>
      <c r="BN1111">
        <v>1</v>
      </c>
      <c r="BO1111">
        <v>5</v>
      </c>
      <c r="BP1111">
        <f>IF(Table13[[#This Row],[Monthly_Income 1_5500 2_8000 3_11000 4_15000 5_20000 6_27000 7_35000 8_5000 9_51000 98_0]]=1,1,0)</f>
        <v>0</v>
      </c>
      <c r="BQ1111">
        <f>IF(Table13[[#This Row],[Monthly_Income 1_5500 2_8000 3_11000 4_15000 5_20000 6_27000 7_35000 8_5000 9_51000 98_0]]=2,1,0)</f>
        <v>0</v>
      </c>
      <c r="BR1111">
        <f>IF(Table13[[#This Row],[Monthly_Income 1_5500 2_8000 3_11000 4_15000 5_20000 6_27000 7_35000 8_5000 9_51000 98_0]]=3,1,0)</f>
        <v>0</v>
      </c>
      <c r="BS1111">
        <f>IF(Table13[[#This Row],[Monthly_Income 1_5500 2_8000 3_11000 4_15000 5_20000 6_27000 7_35000 8_5000 9_51000 98_0]]=4,1,0)</f>
        <v>0</v>
      </c>
      <c r="BT1111">
        <f>IF(Table13[[#This Row],[Monthly_Income 1_5500 2_8000 3_11000 4_15000 5_20000 6_27000 7_35000 8_5000 9_51000 98_0]]=5,1,0)</f>
        <v>1</v>
      </c>
      <c r="BU1111">
        <f>IF(Table13[[#This Row],[Monthly_Income 1_5500 2_8000 3_11000 4_15000 5_20000 6_27000 7_35000 8_5000 9_51000 98_0]]=6,1,0)</f>
        <v>0</v>
      </c>
      <c r="BV1111">
        <f>IF(Table13[[#This Row],[Monthly_Income 1_5500 2_8000 3_11000 4_15000 5_20000 6_27000 7_35000 8_5000 9_51000 98_0]]=7,1,0)</f>
        <v>0</v>
      </c>
      <c r="BW1111">
        <f>IF(Table13[[#This Row],[Monthly_Income 1_5500 2_8000 3_11000 4_15000 5_20000 6_27000 7_35000 8_5000 9_51000 98_0]]=8,1,0)</f>
        <v>0</v>
      </c>
      <c r="BX1111">
        <f>IF(Table13[[#This Row],[Monthly_Income 1_5500 2_8000 3_11000 4_15000 5_20000 6_27000 7_35000 8_5000 9_51000 98_0]]=9,1,0)</f>
        <v>0</v>
      </c>
      <c r="BY1111">
        <f>IF(Table13[[#This Row],[Monthly_Income 1_5500 2_8000 3_11000 4_15000 5_20000 6_27000 7_35000 8_5000 9_51000 98_0]]=98,1,0)</f>
        <v>0</v>
      </c>
      <c r="BZ1111">
        <v>6</v>
      </c>
      <c r="CA1111">
        <f>IF(Table13[[#This Row],[Monthly_Household_Income]]=1,1,0)</f>
        <v>0</v>
      </c>
      <c r="CB1111">
        <f>IF(Table13[[#This Row],[Monthly_Household_Income]]=2,1,0)</f>
        <v>0</v>
      </c>
      <c r="CC1111">
        <f>IF(Table13[[#This Row],[Monthly_Household_Income]]=3,1,0)</f>
        <v>0</v>
      </c>
      <c r="CD1111">
        <f>IF(Table13[[#This Row],[Monthly_Household_Income]]=4,1,0)</f>
        <v>0</v>
      </c>
      <c r="CE1111">
        <f>IF(Table13[[#This Row],[Monthly_Household_Income]]=5,1,0)</f>
        <v>0</v>
      </c>
      <c r="CF1111">
        <f>IF(Table13[[#This Row],[Monthly_Household_Income]]=6,1,0)</f>
        <v>1</v>
      </c>
      <c r="CG1111">
        <f>IF(Table13[[#This Row],[Monthly_Household_Income]]=7,1,0)</f>
        <v>0</v>
      </c>
      <c r="CH1111">
        <f>IF(Table13[[#This Row],[Monthly_Household_Income]]=8,1,0)</f>
        <v>0</v>
      </c>
      <c r="CI1111">
        <f>IF(Table13[[#This Row],[Monthly_Household_Income]]=9,1,0)</f>
        <v>0</v>
      </c>
      <c r="CJ1111">
        <f>IF(Table13[[#This Row],[Monthly_Household_Income]]=98,1,0)</f>
        <v>0</v>
      </c>
    </row>
    <row r="1112" spans="1:88">
      <c r="A1112">
        <v>4117</v>
      </c>
      <c r="B1112" s="1">
        <v>42998</v>
      </c>
      <c r="C1112" t="s">
        <v>33</v>
      </c>
      <c r="D1112">
        <v>8</v>
      </c>
      <c r="E1112">
        <v>9</v>
      </c>
      <c r="F1112">
        <v>9</v>
      </c>
      <c r="G1112">
        <v>8</v>
      </c>
      <c r="H1112">
        <v>8</v>
      </c>
      <c r="I1112">
        <v>7</v>
      </c>
      <c r="J1112" t="s">
        <v>15</v>
      </c>
      <c r="K1112">
        <v>10</v>
      </c>
      <c r="L1112">
        <v>8</v>
      </c>
      <c r="M1112">
        <v>8</v>
      </c>
      <c r="N1112">
        <v>9</v>
      </c>
      <c r="O1112">
        <v>7</v>
      </c>
      <c r="P1112">
        <v>6</v>
      </c>
      <c r="Q1112">
        <v>8</v>
      </c>
      <c r="R1112">
        <v>7</v>
      </c>
      <c r="S1112">
        <v>7</v>
      </c>
      <c r="T1112">
        <v>8</v>
      </c>
      <c r="U1112">
        <v>9</v>
      </c>
      <c r="V1112">
        <v>7</v>
      </c>
      <c r="W1112">
        <v>7</v>
      </c>
      <c r="X1112">
        <v>8</v>
      </c>
      <c r="Y1112">
        <v>9</v>
      </c>
      <c r="Z1112">
        <v>6</v>
      </c>
      <c r="AA1112">
        <v>6</v>
      </c>
      <c r="AB1112">
        <v>7</v>
      </c>
      <c r="AC1112">
        <v>3</v>
      </c>
      <c r="AD1112">
        <f>IF(Table13[[#This Row],[payment]]=1,1,0)</f>
        <v>0</v>
      </c>
      <c r="AE1112">
        <f>IF(Table13[[#This Row],[payment]]=2,1,0)</f>
        <v>0</v>
      </c>
      <c r="AF1112">
        <f>IF(Table13[[#This Row],[payment]]=3,1,0)</f>
        <v>1</v>
      </c>
      <c r="AG1112">
        <v>6</v>
      </c>
      <c r="AH1112">
        <f>IF(Table13[[#This Row],[method_payment]]=1,1,0)</f>
        <v>0</v>
      </c>
      <c r="AI1112">
        <f>IF(Table13[[#This Row],[method_payment]]=2,1,0)</f>
        <v>0</v>
      </c>
      <c r="AJ1112">
        <f>IF(Table13[[#This Row],[method_payment]]=3,1,0)</f>
        <v>0</v>
      </c>
      <c r="AK1112">
        <f>IF(Table13[[#This Row],[method_payment]]=5,1,0)</f>
        <v>0</v>
      </c>
      <c r="AL1112">
        <f>IF(Table13[[#This Row],[method_payment]]=6,1,0)</f>
        <v>1</v>
      </c>
      <c r="AM1112" t="s">
        <v>16</v>
      </c>
      <c r="AN1112" t="s">
        <v>15</v>
      </c>
      <c r="AO1112">
        <v>1</v>
      </c>
      <c r="AP1112" s="2">
        <v>158.75</v>
      </c>
      <c r="AQ1112" s="3">
        <f>IF(AND(Table13[[#This Row],[Average_amount_spent_per_visit_last_3_months]]&gt;=1,Table13[[#This Row],[Average_amount_spent_per_visit_last_3_months]]&lt;=999),1,0)</f>
        <v>1</v>
      </c>
      <c r="AR1112" s="3">
        <f>IF(AND(Table13[[#This Row],[Average_amount_spent_per_visit_last_3_months]]&gt;=1000,Table13[[#This Row],[Average_amount_spent_per_visit_last_3_months]]&lt;=6700),1,0)</f>
        <v>0</v>
      </c>
      <c r="AS1112">
        <v>3</v>
      </c>
      <c r="AT1112">
        <v>29</v>
      </c>
      <c r="AU1112">
        <f>IF(AND(Table13[[#This Row],[Age]]&gt;=18,Table13[[#This Row],[Age]]&lt;=25),1,0)</f>
        <v>0</v>
      </c>
      <c r="AV1112">
        <f>IF(AND(Table13[[#This Row],[Age]]&gt;=26,Table13[[#This Row],[Age]]&lt;=35),1,0)</f>
        <v>1</v>
      </c>
      <c r="AW1112">
        <f>IF(AND(Table13[[#This Row],[Age]]&gt;=36,Table13[[#This Row],[Age]]&lt;=45),1,0)</f>
        <v>0</v>
      </c>
      <c r="AX1112">
        <f>IF(AND(Table13[[#This Row],[Age]]&gt;=46,Table13[[#This Row],[Age]]&lt;=55),1,0)</f>
        <v>0</v>
      </c>
      <c r="AY1112">
        <f>IF(AND(Table13[[#This Row],[Age]]&gt;=56,Table13[[#This Row],[Age]]&lt;=67),1,0)</f>
        <v>0</v>
      </c>
      <c r="AZ1112" t="s">
        <v>24</v>
      </c>
      <c r="BA1112">
        <f>IF(Table13[[#This Row],[Marital Status]]="Married",1,0)</f>
        <v>0</v>
      </c>
      <c r="BB1112">
        <f>IF(Table13[[#This Row],[Marital Status]]="Single",1,0)</f>
        <v>1</v>
      </c>
      <c r="BC1112" t="s">
        <v>27</v>
      </c>
      <c r="BD1112">
        <f>IF(Table13[[#This Row],[gender]]="Male",1,0)</f>
        <v>1</v>
      </c>
      <c r="BE1112">
        <f>IF(Table13[[#This Row],[gender]]="Female",1,0)</f>
        <v>0</v>
      </c>
      <c r="BF1112" t="s">
        <v>19</v>
      </c>
      <c r="BG1112">
        <f>IF(Table13[[#This Row],[Highest level of Education]]="Did not attend school",1,0)</f>
        <v>0</v>
      </c>
      <c r="BH1112">
        <f>IF(Table13[[#This Row],[Highest level of Education]]="K12 completed",1,0)</f>
        <v>0</v>
      </c>
      <c r="BI1112">
        <f>IF(Table13[[#This Row],[Highest level of Education]]="High School Completed",1,0)</f>
        <v>0</v>
      </c>
      <c r="BJ1112">
        <f>IF(Table13[[#This Row],[Highest level of Education]]="Technical Diploma/Partially completed College",1,0)</f>
        <v>0</v>
      </c>
      <c r="BK1112">
        <f>IF(Table13[[#This Row],[Highest level of Education]]="University/College Degree",1,0)</f>
        <v>1</v>
      </c>
      <c r="BL1112">
        <f>IF(Table13[[#This Row],[Highest level of Education]]="Post-graduate education",1,0)</f>
        <v>0</v>
      </c>
      <c r="BM1112">
        <v>0</v>
      </c>
      <c r="BN1112">
        <v>1</v>
      </c>
      <c r="BO1112">
        <v>98</v>
      </c>
      <c r="BP1112">
        <f>IF(Table13[[#This Row],[Monthly_Income 1_5500 2_8000 3_11000 4_15000 5_20000 6_27000 7_35000 8_5000 9_51000 98_0]]=1,1,0)</f>
        <v>0</v>
      </c>
      <c r="BQ1112">
        <f>IF(Table13[[#This Row],[Monthly_Income 1_5500 2_8000 3_11000 4_15000 5_20000 6_27000 7_35000 8_5000 9_51000 98_0]]=2,1,0)</f>
        <v>0</v>
      </c>
      <c r="BR1112">
        <f>IF(Table13[[#This Row],[Monthly_Income 1_5500 2_8000 3_11000 4_15000 5_20000 6_27000 7_35000 8_5000 9_51000 98_0]]=3,1,0)</f>
        <v>0</v>
      </c>
      <c r="BS1112">
        <f>IF(Table13[[#This Row],[Monthly_Income 1_5500 2_8000 3_11000 4_15000 5_20000 6_27000 7_35000 8_5000 9_51000 98_0]]=4,1,0)</f>
        <v>0</v>
      </c>
      <c r="BT1112">
        <f>IF(Table13[[#This Row],[Monthly_Income 1_5500 2_8000 3_11000 4_15000 5_20000 6_27000 7_35000 8_5000 9_51000 98_0]]=5,1,0)</f>
        <v>0</v>
      </c>
      <c r="BU1112">
        <f>IF(Table13[[#This Row],[Monthly_Income 1_5500 2_8000 3_11000 4_15000 5_20000 6_27000 7_35000 8_5000 9_51000 98_0]]=6,1,0)</f>
        <v>0</v>
      </c>
      <c r="BV1112">
        <f>IF(Table13[[#This Row],[Monthly_Income 1_5500 2_8000 3_11000 4_15000 5_20000 6_27000 7_35000 8_5000 9_51000 98_0]]=7,1,0)</f>
        <v>0</v>
      </c>
      <c r="BW1112">
        <f>IF(Table13[[#This Row],[Monthly_Income 1_5500 2_8000 3_11000 4_15000 5_20000 6_27000 7_35000 8_5000 9_51000 98_0]]=8,1,0)</f>
        <v>0</v>
      </c>
      <c r="BX1112">
        <f>IF(Table13[[#This Row],[Monthly_Income 1_5500 2_8000 3_11000 4_15000 5_20000 6_27000 7_35000 8_5000 9_51000 98_0]]=9,1,0)</f>
        <v>0</v>
      </c>
      <c r="BY1112">
        <f>IF(Table13[[#This Row],[Monthly_Income 1_5500 2_8000 3_11000 4_15000 5_20000 6_27000 7_35000 8_5000 9_51000 98_0]]=98,1,0)</f>
        <v>1</v>
      </c>
      <c r="BZ1112">
        <v>98</v>
      </c>
      <c r="CA1112">
        <f>IF(Table13[[#This Row],[Monthly_Household_Income]]=1,1,0)</f>
        <v>0</v>
      </c>
      <c r="CB1112">
        <f>IF(Table13[[#This Row],[Monthly_Household_Income]]=2,1,0)</f>
        <v>0</v>
      </c>
      <c r="CC1112">
        <f>IF(Table13[[#This Row],[Monthly_Household_Income]]=3,1,0)</f>
        <v>0</v>
      </c>
      <c r="CD1112">
        <f>IF(Table13[[#This Row],[Monthly_Household_Income]]=4,1,0)</f>
        <v>0</v>
      </c>
      <c r="CE1112">
        <f>IF(Table13[[#This Row],[Monthly_Household_Income]]=5,1,0)</f>
        <v>0</v>
      </c>
      <c r="CF1112">
        <f>IF(Table13[[#This Row],[Monthly_Household_Income]]=6,1,0)</f>
        <v>0</v>
      </c>
      <c r="CG1112">
        <f>IF(Table13[[#This Row],[Monthly_Household_Income]]=7,1,0)</f>
        <v>0</v>
      </c>
      <c r="CH1112">
        <f>IF(Table13[[#This Row],[Monthly_Household_Income]]=8,1,0)</f>
        <v>0</v>
      </c>
      <c r="CI1112">
        <f>IF(Table13[[#This Row],[Monthly_Household_Income]]=9,1,0)</f>
        <v>0</v>
      </c>
      <c r="CJ1112">
        <f>IF(Table13[[#This Row],[Monthly_Household_Income]]=98,1,0)</f>
        <v>1</v>
      </c>
    </row>
    <row r="1113" spans="1:88">
      <c r="A1113">
        <v>4120</v>
      </c>
      <c r="B1113" s="1">
        <v>42973</v>
      </c>
      <c r="C1113" t="s">
        <v>31</v>
      </c>
      <c r="D1113">
        <v>9</v>
      </c>
      <c r="E1113">
        <v>7</v>
      </c>
      <c r="F1113">
        <v>9</v>
      </c>
      <c r="G1113">
        <v>7</v>
      </c>
      <c r="H1113">
        <v>7</v>
      </c>
      <c r="I1113">
        <v>6</v>
      </c>
      <c r="J1113" t="s">
        <v>15</v>
      </c>
      <c r="K1113">
        <v>9</v>
      </c>
      <c r="L1113">
        <v>8</v>
      </c>
      <c r="M1113">
        <v>8</v>
      </c>
      <c r="N1113">
        <v>7</v>
      </c>
      <c r="O1113">
        <v>8</v>
      </c>
      <c r="P1113">
        <v>7</v>
      </c>
      <c r="Q1113">
        <v>8</v>
      </c>
      <c r="R1113">
        <v>6</v>
      </c>
      <c r="S1113">
        <v>9</v>
      </c>
      <c r="T1113">
        <v>8</v>
      </c>
      <c r="U1113">
        <v>9</v>
      </c>
      <c r="V1113">
        <v>8</v>
      </c>
      <c r="W1113">
        <v>6</v>
      </c>
      <c r="X1113">
        <v>6</v>
      </c>
      <c r="Y1113">
        <v>8</v>
      </c>
      <c r="Z1113">
        <v>9</v>
      </c>
      <c r="AA1113">
        <v>7</v>
      </c>
      <c r="AB1113">
        <v>7</v>
      </c>
      <c r="AC1113">
        <v>2</v>
      </c>
      <c r="AD1113">
        <f>IF(Table13[[#This Row],[payment]]=1,1,0)</f>
        <v>0</v>
      </c>
      <c r="AE1113">
        <f>IF(Table13[[#This Row],[payment]]=2,1,0)</f>
        <v>1</v>
      </c>
      <c r="AF1113">
        <f>IF(Table13[[#This Row],[payment]]=3,1,0)</f>
        <v>0</v>
      </c>
      <c r="AG1113">
        <v>2</v>
      </c>
      <c r="AH1113">
        <f>IF(Table13[[#This Row],[method_payment]]=1,1,0)</f>
        <v>0</v>
      </c>
      <c r="AI1113">
        <f>IF(Table13[[#This Row],[method_payment]]=2,1,0)</f>
        <v>1</v>
      </c>
      <c r="AJ1113">
        <f>IF(Table13[[#This Row],[method_payment]]=3,1,0)</f>
        <v>0</v>
      </c>
      <c r="AK1113">
        <f>IF(Table13[[#This Row],[method_payment]]=5,1,0)</f>
        <v>0</v>
      </c>
      <c r="AL1113">
        <f>IF(Table13[[#This Row],[method_payment]]=6,1,0)</f>
        <v>0</v>
      </c>
      <c r="AM1113" t="s">
        <v>16</v>
      </c>
      <c r="AN1113" t="s">
        <v>16</v>
      </c>
      <c r="AO1113">
        <v>1</v>
      </c>
      <c r="AP1113" s="2">
        <v>845.82</v>
      </c>
      <c r="AQ1113" s="3">
        <f>IF(AND(Table13[[#This Row],[Average_amount_spent_per_visit_last_3_months]]&gt;=1,Table13[[#This Row],[Average_amount_spent_per_visit_last_3_months]]&lt;=999),1,0)</f>
        <v>1</v>
      </c>
      <c r="AR1113" s="3">
        <f>IF(AND(Table13[[#This Row],[Average_amount_spent_per_visit_last_3_months]]&gt;=1000,Table13[[#This Row],[Average_amount_spent_per_visit_last_3_months]]&lt;=6700),1,0)</f>
        <v>0</v>
      </c>
      <c r="AS1113">
        <v>3</v>
      </c>
      <c r="AT1113">
        <v>34</v>
      </c>
      <c r="AU1113">
        <f>IF(AND(Table13[[#This Row],[Age]]&gt;=18,Table13[[#This Row],[Age]]&lt;=25),1,0)</f>
        <v>0</v>
      </c>
      <c r="AV1113">
        <f>IF(AND(Table13[[#This Row],[Age]]&gt;=26,Table13[[#This Row],[Age]]&lt;=35),1,0)</f>
        <v>1</v>
      </c>
      <c r="AW1113">
        <f>IF(AND(Table13[[#This Row],[Age]]&gt;=36,Table13[[#This Row],[Age]]&lt;=45),1,0)</f>
        <v>0</v>
      </c>
      <c r="AX1113">
        <f>IF(AND(Table13[[#This Row],[Age]]&gt;=46,Table13[[#This Row],[Age]]&lt;=55),1,0)</f>
        <v>0</v>
      </c>
      <c r="AY1113">
        <f>IF(AND(Table13[[#This Row],[Age]]&gt;=56,Table13[[#This Row],[Age]]&lt;=67),1,0)</f>
        <v>0</v>
      </c>
      <c r="AZ1113" t="s">
        <v>24</v>
      </c>
      <c r="BA1113">
        <f>IF(Table13[[#This Row],[Marital Status]]="Married",1,0)</f>
        <v>0</v>
      </c>
      <c r="BB1113">
        <f>IF(Table13[[#This Row],[Marital Status]]="Single",1,0)</f>
        <v>1</v>
      </c>
      <c r="BC1113" t="s">
        <v>28</v>
      </c>
      <c r="BD1113">
        <f>IF(Table13[[#This Row],[gender]]="Male",1,0)</f>
        <v>0</v>
      </c>
      <c r="BE1113">
        <f>IF(Table13[[#This Row],[gender]]="Female",1,0)</f>
        <v>1</v>
      </c>
      <c r="BF1113" t="s">
        <v>23</v>
      </c>
      <c r="BG1113">
        <f>IF(Table13[[#This Row],[Highest level of Education]]="Did not attend school",1,0)</f>
        <v>0</v>
      </c>
      <c r="BH1113">
        <f>IF(Table13[[#This Row],[Highest level of Education]]="K12 completed",1,0)</f>
        <v>0</v>
      </c>
      <c r="BI1113">
        <f>IF(Table13[[#This Row],[Highest level of Education]]="High School Completed",1,0)</f>
        <v>0</v>
      </c>
      <c r="BJ1113">
        <f>IF(Table13[[#This Row],[Highest level of Education]]="Technical Diploma/Partially completed College",1,0)</f>
        <v>1</v>
      </c>
      <c r="BK1113">
        <f>IF(Table13[[#This Row],[Highest level of Education]]="University/College Degree",1,0)</f>
        <v>0</v>
      </c>
      <c r="BL1113">
        <f>IF(Table13[[#This Row],[Highest level of Education]]="Post-graduate education",1,0)</f>
        <v>0</v>
      </c>
      <c r="BM1113">
        <v>0</v>
      </c>
      <c r="BN1113">
        <v>1</v>
      </c>
      <c r="BO1113">
        <v>2</v>
      </c>
      <c r="BP1113">
        <f>IF(Table13[[#This Row],[Monthly_Income 1_5500 2_8000 3_11000 4_15000 5_20000 6_27000 7_35000 8_5000 9_51000 98_0]]=1,1,0)</f>
        <v>0</v>
      </c>
      <c r="BQ1113">
        <f>IF(Table13[[#This Row],[Monthly_Income 1_5500 2_8000 3_11000 4_15000 5_20000 6_27000 7_35000 8_5000 9_51000 98_0]]=2,1,0)</f>
        <v>1</v>
      </c>
      <c r="BR1113">
        <f>IF(Table13[[#This Row],[Monthly_Income 1_5500 2_8000 3_11000 4_15000 5_20000 6_27000 7_35000 8_5000 9_51000 98_0]]=3,1,0)</f>
        <v>0</v>
      </c>
      <c r="BS1113">
        <f>IF(Table13[[#This Row],[Monthly_Income 1_5500 2_8000 3_11000 4_15000 5_20000 6_27000 7_35000 8_5000 9_51000 98_0]]=4,1,0)</f>
        <v>0</v>
      </c>
      <c r="BT1113">
        <f>IF(Table13[[#This Row],[Monthly_Income 1_5500 2_8000 3_11000 4_15000 5_20000 6_27000 7_35000 8_5000 9_51000 98_0]]=5,1,0)</f>
        <v>0</v>
      </c>
      <c r="BU1113">
        <f>IF(Table13[[#This Row],[Monthly_Income 1_5500 2_8000 3_11000 4_15000 5_20000 6_27000 7_35000 8_5000 9_51000 98_0]]=6,1,0)</f>
        <v>0</v>
      </c>
      <c r="BV1113">
        <f>IF(Table13[[#This Row],[Monthly_Income 1_5500 2_8000 3_11000 4_15000 5_20000 6_27000 7_35000 8_5000 9_51000 98_0]]=7,1,0)</f>
        <v>0</v>
      </c>
      <c r="BW1113">
        <f>IF(Table13[[#This Row],[Monthly_Income 1_5500 2_8000 3_11000 4_15000 5_20000 6_27000 7_35000 8_5000 9_51000 98_0]]=8,1,0)</f>
        <v>0</v>
      </c>
      <c r="BX1113">
        <f>IF(Table13[[#This Row],[Monthly_Income 1_5500 2_8000 3_11000 4_15000 5_20000 6_27000 7_35000 8_5000 9_51000 98_0]]=9,1,0)</f>
        <v>0</v>
      </c>
      <c r="BY1113">
        <f>IF(Table13[[#This Row],[Monthly_Income 1_5500 2_8000 3_11000 4_15000 5_20000 6_27000 7_35000 8_5000 9_51000 98_0]]=98,1,0)</f>
        <v>0</v>
      </c>
      <c r="BZ1113">
        <v>4</v>
      </c>
      <c r="CA1113">
        <f>IF(Table13[[#This Row],[Monthly_Household_Income]]=1,1,0)</f>
        <v>0</v>
      </c>
      <c r="CB1113">
        <f>IF(Table13[[#This Row],[Monthly_Household_Income]]=2,1,0)</f>
        <v>0</v>
      </c>
      <c r="CC1113">
        <f>IF(Table13[[#This Row],[Monthly_Household_Income]]=3,1,0)</f>
        <v>0</v>
      </c>
      <c r="CD1113">
        <f>IF(Table13[[#This Row],[Monthly_Household_Income]]=4,1,0)</f>
        <v>1</v>
      </c>
      <c r="CE1113">
        <f>IF(Table13[[#This Row],[Monthly_Household_Income]]=5,1,0)</f>
        <v>0</v>
      </c>
      <c r="CF1113">
        <f>IF(Table13[[#This Row],[Monthly_Household_Income]]=6,1,0)</f>
        <v>0</v>
      </c>
      <c r="CG1113">
        <f>IF(Table13[[#This Row],[Monthly_Household_Income]]=7,1,0)</f>
        <v>0</v>
      </c>
      <c r="CH1113">
        <f>IF(Table13[[#This Row],[Monthly_Household_Income]]=8,1,0)</f>
        <v>0</v>
      </c>
      <c r="CI1113">
        <f>IF(Table13[[#This Row],[Monthly_Household_Income]]=9,1,0)</f>
        <v>0</v>
      </c>
      <c r="CJ1113">
        <f>IF(Table13[[#This Row],[Monthly_Household_Income]]=98,1,0)</f>
        <v>0</v>
      </c>
    </row>
    <row r="1114" spans="1:88">
      <c r="A1114">
        <v>4126</v>
      </c>
      <c r="B1114" s="1">
        <v>43222</v>
      </c>
      <c r="C1114" t="s">
        <v>33</v>
      </c>
      <c r="D1114">
        <v>7</v>
      </c>
      <c r="E1114">
        <v>7</v>
      </c>
      <c r="F1114">
        <v>7</v>
      </c>
      <c r="G1114">
        <v>7</v>
      </c>
      <c r="H1114">
        <v>6</v>
      </c>
      <c r="I1114">
        <v>6</v>
      </c>
      <c r="J1114" t="s">
        <v>15</v>
      </c>
      <c r="K1114">
        <v>6</v>
      </c>
      <c r="L1114">
        <v>7</v>
      </c>
      <c r="M1114">
        <v>6</v>
      </c>
      <c r="N1114">
        <v>7</v>
      </c>
      <c r="O1114">
        <v>6</v>
      </c>
      <c r="P1114">
        <v>6</v>
      </c>
      <c r="Q1114">
        <v>7</v>
      </c>
      <c r="R1114">
        <v>7</v>
      </c>
      <c r="S1114">
        <v>7</v>
      </c>
      <c r="T1114">
        <v>6</v>
      </c>
      <c r="U1114">
        <v>6</v>
      </c>
      <c r="V1114">
        <v>7</v>
      </c>
      <c r="W1114">
        <v>7</v>
      </c>
      <c r="X1114">
        <v>0</v>
      </c>
      <c r="Y1114">
        <v>7</v>
      </c>
      <c r="Z1114">
        <v>6</v>
      </c>
      <c r="AA1114">
        <v>6</v>
      </c>
      <c r="AB1114">
        <v>6</v>
      </c>
      <c r="AC1114">
        <v>2</v>
      </c>
      <c r="AD1114">
        <f>IF(Table13[[#This Row],[payment]]=1,1,0)</f>
        <v>0</v>
      </c>
      <c r="AE1114">
        <f>IF(Table13[[#This Row],[payment]]=2,1,0)</f>
        <v>1</v>
      </c>
      <c r="AF1114">
        <f>IF(Table13[[#This Row],[payment]]=3,1,0)</f>
        <v>0</v>
      </c>
      <c r="AG1114">
        <v>1</v>
      </c>
      <c r="AH1114">
        <f>IF(Table13[[#This Row],[method_payment]]=1,1,0)</f>
        <v>1</v>
      </c>
      <c r="AI1114">
        <f>IF(Table13[[#This Row],[method_payment]]=2,1,0)</f>
        <v>0</v>
      </c>
      <c r="AJ1114">
        <f>IF(Table13[[#This Row],[method_payment]]=3,1,0)</f>
        <v>0</v>
      </c>
      <c r="AK1114">
        <f>IF(Table13[[#This Row],[method_payment]]=5,1,0)</f>
        <v>0</v>
      </c>
      <c r="AL1114">
        <f>IF(Table13[[#This Row],[method_payment]]=6,1,0)</f>
        <v>0</v>
      </c>
      <c r="AM1114" t="s">
        <v>16</v>
      </c>
      <c r="AN1114" t="s">
        <v>16</v>
      </c>
      <c r="AO1114">
        <v>1</v>
      </c>
      <c r="AP1114" s="2">
        <v>259.63</v>
      </c>
      <c r="AQ1114" s="3">
        <f>IF(AND(Table13[[#This Row],[Average_amount_spent_per_visit_last_3_months]]&gt;=1,Table13[[#This Row],[Average_amount_spent_per_visit_last_3_months]]&lt;=999),1,0)</f>
        <v>1</v>
      </c>
      <c r="AR1114" s="3">
        <f>IF(AND(Table13[[#This Row],[Average_amount_spent_per_visit_last_3_months]]&gt;=1000,Table13[[#This Row],[Average_amount_spent_per_visit_last_3_months]]&lt;=6700),1,0)</f>
        <v>0</v>
      </c>
      <c r="AS1114">
        <v>3</v>
      </c>
      <c r="AT1114">
        <v>47</v>
      </c>
      <c r="AU1114">
        <f>IF(AND(Table13[[#This Row],[Age]]&gt;=18,Table13[[#This Row],[Age]]&lt;=25),1,0)</f>
        <v>0</v>
      </c>
      <c r="AV1114">
        <f>IF(AND(Table13[[#This Row],[Age]]&gt;=26,Table13[[#This Row],[Age]]&lt;=35),1,0)</f>
        <v>0</v>
      </c>
      <c r="AW1114">
        <f>IF(AND(Table13[[#This Row],[Age]]&gt;=36,Table13[[#This Row],[Age]]&lt;=45),1,0)</f>
        <v>0</v>
      </c>
      <c r="AX1114">
        <f>IF(AND(Table13[[#This Row],[Age]]&gt;=46,Table13[[#This Row],[Age]]&lt;=55),1,0)</f>
        <v>1</v>
      </c>
      <c r="AY1114">
        <f>IF(AND(Table13[[#This Row],[Age]]&gt;=56,Table13[[#This Row],[Age]]&lt;=67),1,0)</f>
        <v>0</v>
      </c>
      <c r="AZ1114" t="s">
        <v>24</v>
      </c>
      <c r="BA1114">
        <f>IF(Table13[[#This Row],[Marital Status]]="Married",1,0)</f>
        <v>0</v>
      </c>
      <c r="BB1114">
        <f>IF(Table13[[#This Row],[Marital Status]]="Single",1,0)</f>
        <v>1</v>
      </c>
      <c r="BC1114" t="s">
        <v>27</v>
      </c>
      <c r="BD1114">
        <f>IF(Table13[[#This Row],[gender]]="Male",1,0)</f>
        <v>1</v>
      </c>
      <c r="BE1114">
        <f>IF(Table13[[#This Row],[gender]]="Female",1,0)</f>
        <v>0</v>
      </c>
      <c r="BF1114" t="s">
        <v>23</v>
      </c>
      <c r="BG1114">
        <f>IF(Table13[[#This Row],[Highest level of Education]]="Did not attend school",1,0)</f>
        <v>0</v>
      </c>
      <c r="BH1114">
        <f>IF(Table13[[#This Row],[Highest level of Education]]="K12 completed",1,0)</f>
        <v>0</v>
      </c>
      <c r="BI1114">
        <f>IF(Table13[[#This Row],[Highest level of Education]]="High School Completed",1,0)</f>
        <v>0</v>
      </c>
      <c r="BJ1114">
        <f>IF(Table13[[#This Row],[Highest level of Education]]="Technical Diploma/Partially completed College",1,0)</f>
        <v>1</v>
      </c>
      <c r="BK1114">
        <f>IF(Table13[[#This Row],[Highest level of Education]]="University/College Degree",1,0)</f>
        <v>0</v>
      </c>
      <c r="BL1114">
        <f>IF(Table13[[#This Row],[Highest level of Education]]="Post-graduate education",1,0)</f>
        <v>0</v>
      </c>
      <c r="BM1114">
        <v>0</v>
      </c>
      <c r="BN1114">
        <v>1</v>
      </c>
      <c r="BO1114">
        <v>3</v>
      </c>
      <c r="BP1114">
        <f>IF(Table13[[#This Row],[Monthly_Income 1_5500 2_8000 3_11000 4_15000 5_20000 6_27000 7_35000 8_5000 9_51000 98_0]]=1,1,0)</f>
        <v>0</v>
      </c>
      <c r="BQ1114">
        <f>IF(Table13[[#This Row],[Monthly_Income 1_5500 2_8000 3_11000 4_15000 5_20000 6_27000 7_35000 8_5000 9_51000 98_0]]=2,1,0)</f>
        <v>0</v>
      </c>
      <c r="BR1114">
        <f>IF(Table13[[#This Row],[Monthly_Income 1_5500 2_8000 3_11000 4_15000 5_20000 6_27000 7_35000 8_5000 9_51000 98_0]]=3,1,0)</f>
        <v>1</v>
      </c>
      <c r="BS1114">
        <f>IF(Table13[[#This Row],[Monthly_Income 1_5500 2_8000 3_11000 4_15000 5_20000 6_27000 7_35000 8_5000 9_51000 98_0]]=4,1,0)</f>
        <v>0</v>
      </c>
      <c r="BT1114">
        <f>IF(Table13[[#This Row],[Monthly_Income 1_5500 2_8000 3_11000 4_15000 5_20000 6_27000 7_35000 8_5000 9_51000 98_0]]=5,1,0)</f>
        <v>0</v>
      </c>
      <c r="BU1114">
        <f>IF(Table13[[#This Row],[Monthly_Income 1_5500 2_8000 3_11000 4_15000 5_20000 6_27000 7_35000 8_5000 9_51000 98_0]]=6,1,0)</f>
        <v>0</v>
      </c>
      <c r="BV1114">
        <f>IF(Table13[[#This Row],[Monthly_Income 1_5500 2_8000 3_11000 4_15000 5_20000 6_27000 7_35000 8_5000 9_51000 98_0]]=7,1,0)</f>
        <v>0</v>
      </c>
      <c r="BW1114">
        <f>IF(Table13[[#This Row],[Monthly_Income 1_5500 2_8000 3_11000 4_15000 5_20000 6_27000 7_35000 8_5000 9_51000 98_0]]=8,1,0)</f>
        <v>0</v>
      </c>
      <c r="BX1114">
        <f>IF(Table13[[#This Row],[Monthly_Income 1_5500 2_8000 3_11000 4_15000 5_20000 6_27000 7_35000 8_5000 9_51000 98_0]]=9,1,0)</f>
        <v>0</v>
      </c>
      <c r="BY1114">
        <f>IF(Table13[[#This Row],[Monthly_Income 1_5500 2_8000 3_11000 4_15000 5_20000 6_27000 7_35000 8_5000 9_51000 98_0]]=98,1,0)</f>
        <v>0</v>
      </c>
      <c r="BZ1114">
        <v>7</v>
      </c>
      <c r="CA1114">
        <f>IF(Table13[[#This Row],[Monthly_Household_Income]]=1,1,0)</f>
        <v>0</v>
      </c>
      <c r="CB1114">
        <f>IF(Table13[[#This Row],[Monthly_Household_Income]]=2,1,0)</f>
        <v>0</v>
      </c>
      <c r="CC1114">
        <f>IF(Table13[[#This Row],[Monthly_Household_Income]]=3,1,0)</f>
        <v>0</v>
      </c>
      <c r="CD1114">
        <f>IF(Table13[[#This Row],[Monthly_Household_Income]]=4,1,0)</f>
        <v>0</v>
      </c>
      <c r="CE1114">
        <f>IF(Table13[[#This Row],[Monthly_Household_Income]]=5,1,0)</f>
        <v>0</v>
      </c>
      <c r="CF1114">
        <f>IF(Table13[[#This Row],[Monthly_Household_Income]]=6,1,0)</f>
        <v>0</v>
      </c>
      <c r="CG1114">
        <f>IF(Table13[[#This Row],[Monthly_Household_Income]]=7,1,0)</f>
        <v>1</v>
      </c>
      <c r="CH1114">
        <f>IF(Table13[[#This Row],[Monthly_Household_Income]]=8,1,0)</f>
        <v>0</v>
      </c>
      <c r="CI1114">
        <f>IF(Table13[[#This Row],[Monthly_Household_Income]]=9,1,0)</f>
        <v>0</v>
      </c>
      <c r="CJ1114">
        <f>IF(Table13[[#This Row],[Monthly_Household_Income]]=98,1,0)</f>
        <v>0</v>
      </c>
    </row>
    <row r="1115" spans="1:88">
      <c r="A1115">
        <v>4140</v>
      </c>
      <c r="B1115" s="1">
        <v>43022</v>
      </c>
      <c r="C1115" t="s">
        <v>34</v>
      </c>
      <c r="D1115">
        <v>9</v>
      </c>
      <c r="E1115">
        <v>8</v>
      </c>
      <c r="F1115">
        <v>9</v>
      </c>
      <c r="G1115">
        <v>9</v>
      </c>
      <c r="H1115">
        <v>9</v>
      </c>
      <c r="I1115">
        <v>8</v>
      </c>
      <c r="J1115" t="s">
        <v>16</v>
      </c>
      <c r="K1115">
        <v>7</v>
      </c>
      <c r="L1115">
        <v>8</v>
      </c>
      <c r="M1115">
        <v>9</v>
      </c>
      <c r="N1115">
        <v>9</v>
      </c>
      <c r="O1115">
        <v>8</v>
      </c>
      <c r="P1115">
        <v>8</v>
      </c>
      <c r="Q1115">
        <v>10</v>
      </c>
      <c r="R1115">
        <v>7</v>
      </c>
      <c r="S1115">
        <v>10</v>
      </c>
      <c r="T1115">
        <v>7</v>
      </c>
      <c r="U1115">
        <v>9</v>
      </c>
      <c r="V1115">
        <v>10</v>
      </c>
      <c r="W1115">
        <v>7</v>
      </c>
      <c r="X1115">
        <v>9</v>
      </c>
      <c r="Y1115">
        <v>10</v>
      </c>
      <c r="Z1115">
        <v>8</v>
      </c>
      <c r="AA1115">
        <v>7</v>
      </c>
      <c r="AB1115">
        <v>9</v>
      </c>
      <c r="AC1115">
        <v>2</v>
      </c>
      <c r="AD1115">
        <f>IF(Table13[[#This Row],[payment]]=1,1,0)</f>
        <v>0</v>
      </c>
      <c r="AE1115">
        <f>IF(Table13[[#This Row],[payment]]=2,1,0)</f>
        <v>1</v>
      </c>
      <c r="AF1115">
        <f>IF(Table13[[#This Row],[payment]]=3,1,0)</f>
        <v>0</v>
      </c>
      <c r="AG1115">
        <v>1</v>
      </c>
      <c r="AH1115">
        <f>IF(Table13[[#This Row],[method_payment]]=1,1,0)</f>
        <v>1</v>
      </c>
      <c r="AI1115">
        <f>IF(Table13[[#This Row],[method_payment]]=2,1,0)</f>
        <v>0</v>
      </c>
      <c r="AJ1115">
        <f>IF(Table13[[#This Row],[method_payment]]=3,1,0)</f>
        <v>0</v>
      </c>
      <c r="AK1115">
        <f>IF(Table13[[#This Row],[method_payment]]=5,1,0)</f>
        <v>0</v>
      </c>
      <c r="AL1115">
        <f>IF(Table13[[#This Row],[method_payment]]=6,1,0)</f>
        <v>0</v>
      </c>
      <c r="AM1115" t="s">
        <v>16</v>
      </c>
      <c r="AN1115" t="s">
        <v>16</v>
      </c>
      <c r="AO1115">
        <v>3</v>
      </c>
      <c r="AP1115" s="2">
        <v>123.42</v>
      </c>
      <c r="AQ1115" s="3">
        <f>IF(AND(Table13[[#This Row],[Average_amount_spent_per_visit_last_3_months]]&gt;=1,Table13[[#This Row],[Average_amount_spent_per_visit_last_3_months]]&lt;=999),1,0)</f>
        <v>1</v>
      </c>
      <c r="AR1115" s="3">
        <f>IF(AND(Table13[[#This Row],[Average_amount_spent_per_visit_last_3_months]]&gt;=1000,Table13[[#This Row],[Average_amount_spent_per_visit_last_3_months]]&lt;=6700),1,0)</f>
        <v>0</v>
      </c>
      <c r="AS1115">
        <v>1</v>
      </c>
      <c r="AT1115">
        <v>38</v>
      </c>
      <c r="AU1115">
        <f>IF(AND(Table13[[#This Row],[Age]]&gt;=18,Table13[[#This Row],[Age]]&lt;=25),1,0)</f>
        <v>0</v>
      </c>
      <c r="AV1115">
        <f>IF(AND(Table13[[#This Row],[Age]]&gt;=26,Table13[[#This Row],[Age]]&lt;=35),1,0)</f>
        <v>0</v>
      </c>
      <c r="AW1115">
        <f>IF(AND(Table13[[#This Row],[Age]]&gt;=36,Table13[[#This Row],[Age]]&lt;=45),1,0)</f>
        <v>1</v>
      </c>
      <c r="AX1115">
        <f>IF(AND(Table13[[#This Row],[Age]]&gt;=46,Table13[[#This Row],[Age]]&lt;=55),1,0)</f>
        <v>0</v>
      </c>
      <c r="AY1115">
        <f>IF(AND(Table13[[#This Row],[Age]]&gt;=56,Table13[[#This Row],[Age]]&lt;=67),1,0)</f>
        <v>0</v>
      </c>
      <c r="AZ1115" t="s">
        <v>25</v>
      </c>
      <c r="BA1115">
        <f>IF(Table13[[#This Row],[Marital Status]]="Married",1,0)</f>
        <v>1</v>
      </c>
      <c r="BB1115">
        <f>IF(Table13[[#This Row],[Marital Status]]="Single",1,0)</f>
        <v>0</v>
      </c>
      <c r="BC1115" t="s">
        <v>28</v>
      </c>
      <c r="BD1115">
        <f>IF(Table13[[#This Row],[gender]]="Male",1,0)</f>
        <v>0</v>
      </c>
      <c r="BE1115">
        <f>IF(Table13[[#This Row],[gender]]="Female",1,0)</f>
        <v>1</v>
      </c>
      <c r="BF1115" t="s">
        <v>19</v>
      </c>
      <c r="BG1115">
        <f>IF(Table13[[#This Row],[Highest level of Education]]="Did not attend school",1,0)</f>
        <v>0</v>
      </c>
      <c r="BH1115">
        <f>IF(Table13[[#This Row],[Highest level of Education]]="K12 completed",1,0)</f>
        <v>0</v>
      </c>
      <c r="BI1115">
        <f>IF(Table13[[#This Row],[Highest level of Education]]="High School Completed",1,0)</f>
        <v>0</v>
      </c>
      <c r="BJ1115">
        <f>IF(Table13[[#This Row],[Highest level of Education]]="Technical Diploma/Partially completed College",1,0)</f>
        <v>0</v>
      </c>
      <c r="BK1115">
        <f>IF(Table13[[#This Row],[Highest level of Education]]="University/College Degree",1,0)</f>
        <v>1</v>
      </c>
      <c r="BL1115">
        <f>IF(Table13[[#This Row],[Highest level of Education]]="Post-graduate education",1,0)</f>
        <v>0</v>
      </c>
      <c r="BM1115">
        <v>3</v>
      </c>
      <c r="BN1115">
        <v>6</v>
      </c>
      <c r="BO1115" t="s">
        <v>1</v>
      </c>
      <c r="BP1115">
        <f>IF(Table13[[#This Row],[Monthly_Income 1_5500 2_8000 3_11000 4_15000 5_20000 6_27000 7_35000 8_5000 9_51000 98_0]]=1,1,0)</f>
        <v>0</v>
      </c>
      <c r="BQ1115">
        <f>IF(Table13[[#This Row],[Monthly_Income 1_5500 2_8000 3_11000 4_15000 5_20000 6_27000 7_35000 8_5000 9_51000 98_0]]=2,1,0)</f>
        <v>0</v>
      </c>
      <c r="BR1115">
        <f>IF(Table13[[#This Row],[Monthly_Income 1_5500 2_8000 3_11000 4_15000 5_20000 6_27000 7_35000 8_5000 9_51000 98_0]]=3,1,0)</f>
        <v>0</v>
      </c>
      <c r="BS1115">
        <f>IF(Table13[[#This Row],[Monthly_Income 1_5500 2_8000 3_11000 4_15000 5_20000 6_27000 7_35000 8_5000 9_51000 98_0]]=4,1,0)</f>
        <v>0</v>
      </c>
      <c r="BT1115">
        <f>IF(Table13[[#This Row],[Monthly_Income 1_5500 2_8000 3_11000 4_15000 5_20000 6_27000 7_35000 8_5000 9_51000 98_0]]=5,1,0)</f>
        <v>0</v>
      </c>
      <c r="BU1115">
        <f>IF(Table13[[#This Row],[Monthly_Income 1_5500 2_8000 3_11000 4_15000 5_20000 6_27000 7_35000 8_5000 9_51000 98_0]]=6,1,0)</f>
        <v>0</v>
      </c>
      <c r="BV1115">
        <f>IF(Table13[[#This Row],[Monthly_Income 1_5500 2_8000 3_11000 4_15000 5_20000 6_27000 7_35000 8_5000 9_51000 98_0]]=7,1,0)</f>
        <v>0</v>
      </c>
      <c r="BW1115">
        <f>IF(Table13[[#This Row],[Monthly_Income 1_5500 2_8000 3_11000 4_15000 5_20000 6_27000 7_35000 8_5000 9_51000 98_0]]=8,1,0)</f>
        <v>0</v>
      </c>
      <c r="BX1115">
        <f>IF(Table13[[#This Row],[Monthly_Income 1_5500 2_8000 3_11000 4_15000 5_20000 6_27000 7_35000 8_5000 9_51000 98_0]]=9,1,0)</f>
        <v>0</v>
      </c>
      <c r="BY1115">
        <f>IF(Table13[[#This Row],[Monthly_Income 1_5500 2_8000 3_11000 4_15000 5_20000 6_27000 7_35000 8_5000 9_51000 98_0]]=98,1,0)</f>
        <v>0</v>
      </c>
      <c r="BZ1115">
        <v>8</v>
      </c>
      <c r="CA1115">
        <f>IF(Table13[[#This Row],[Monthly_Household_Income]]=1,1,0)</f>
        <v>0</v>
      </c>
      <c r="CB1115">
        <f>IF(Table13[[#This Row],[Monthly_Household_Income]]=2,1,0)</f>
        <v>0</v>
      </c>
      <c r="CC1115">
        <f>IF(Table13[[#This Row],[Monthly_Household_Income]]=3,1,0)</f>
        <v>0</v>
      </c>
      <c r="CD1115">
        <f>IF(Table13[[#This Row],[Monthly_Household_Income]]=4,1,0)</f>
        <v>0</v>
      </c>
      <c r="CE1115">
        <f>IF(Table13[[#This Row],[Monthly_Household_Income]]=5,1,0)</f>
        <v>0</v>
      </c>
      <c r="CF1115">
        <f>IF(Table13[[#This Row],[Monthly_Household_Income]]=6,1,0)</f>
        <v>0</v>
      </c>
      <c r="CG1115">
        <f>IF(Table13[[#This Row],[Monthly_Household_Income]]=7,1,0)</f>
        <v>0</v>
      </c>
      <c r="CH1115">
        <f>IF(Table13[[#This Row],[Monthly_Household_Income]]=8,1,0)</f>
        <v>1</v>
      </c>
      <c r="CI1115">
        <f>IF(Table13[[#This Row],[Monthly_Household_Income]]=9,1,0)</f>
        <v>0</v>
      </c>
      <c r="CJ1115">
        <f>IF(Table13[[#This Row],[Monthly_Household_Income]]=98,1,0)</f>
        <v>0</v>
      </c>
    </row>
    <row r="1116" spans="1:88">
      <c r="A1116">
        <v>4141</v>
      </c>
      <c r="B1116" s="1">
        <v>42974</v>
      </c>
      <c r="C1116" t="s">
        <v>2</v>
      </c>
      <c r="D1116">
        <v>9</v>
      </c>
      <c r="E1116">
        <v>10</v>
      </c>
      <c r="F1116">
        <v>10</v>
      </c>
      <c r="G1116">
        <v>9</v>
      </c>
      <c r="H1116">
        <v>9</v>
      </c>
      <c r="I1116">
        <v>10</v>
      </c>
      <c r="J1116" t="s">
        <v>15</v>
      </c>
      <c r="K1116">
        <v>9</v>
      </c>
      <c r="L1116">
        <v>10</v>
      </c>
      <c r="M1116">
        <v>9</v>
      </c>
      <c r="N1116">
        <v>10</v>
      </c>
      <c r="O1116">
        <v>10</v>
      </c>
      <c r="P1116">
        <v>9</v>
      </c>
      <c r="Q1116">
        <v>9</v>
      </c>
      <c r="R1116">
        <v>10</v>
      </c>
      <c r="S1116">
        <v>10</v>
      </c>
      <c r="T1116">
        <v>10</v>
      </c>
      <c r="U1116">
        <v>9</v>
      </c>
      <c r="V1116">
        <v>10</v>
      </c>
      <c r="W1116">
        <v>9</v>
      </c>
      <c r="X1116">
        <v>9</v>
      </c>
      <c r="Y1116">
        <v>10</v>
      </c>
      <c r="Z1116">
        <v>10</v>
      </c>
      <c r="AA1116">
        <v>9</v>
      </c>
      <c r="AB1116">
        <v>10</v>
      </c>
      <c r="AC1116">
        <v>2</v>
      </c>
      <c r="AD1116">
        <f>IF(Table13[[#This Row],[payment]]=1,1,0)</f>
        <v>0</v>
      </c>
      <c r="AE1116">
        <f>IF(Table13[[#This Row],[payment]]=2,1,0)</f>
        <v>1</v>
      </c>
      <c r="AF1116">
        <f>IF(Table13[[#This Row],[payment]]=3,1,0)</f>
        <v>0</v>
      </c>
      <c r="AG1116">
        <v>1</v>
      </c>
      <c r="AH1116">
        <f>IF(Table13[[#This Row],[method_payment]]=1,1,0)</f>
        <v>1</v>
      </c>
      <c r="AI1116">
        <f>IF(Table13[[#This Row],[method_payment]]=2,1,0)</f>
        <v>0</v>
      </c>
      <c r="AJ1116">
        <f>IF(Table13[[#This Row],[method_payment]]=3,1,0)</f>
        <v>0</v>
      </c>
      <c r="AK1116">
        <f>IF(Table13[[#This Row],[method_payment]]=5,1,0)</f>
        <v>0</v>
      </c>
      <c r="AL1116">
        <f>IF(Table13[[#This Row],[method_payment]]=6,1,0)</f>
        <v>0</v>
      </c>
      <c r="AM1116" t="s">
        <v>16</v>
      </c>
      <c r="AN1116" t="s">
        <v>16</v>
      </c>
      <c r="AO1116">
        <v>1</v>
      </c>
      <c r="AP1116" s="2">
        <v>216.3</v>
      </c>
      <c r="AQ1116" s="3">
        <f>IF(AND(Table13[[#This Row],[Average_amount_spent_per_visit_last_3_months]]&gt;=1,Table13[[#This Row],[Average_amount_spent_per_visit_last_3_months]]&lt;=999),1,0)</f>
        <v>1</v>
      </c>
      <c r="AR1116" s="3">
        <f>IF(AND(Table13[[#This Row],[Average_amount_spent_per_visit_last_3_months]]&gt;=1000,Table13[[#This Row],[Average_amount_spent_per_visit_last_3_months]]&lt;=6700),1,0)</f>
        <v>0</v>
      </c>
      <c r="AS1116">
        <v>3</v>
      </c>
      <c r="AT1116">
        <v>24</v>
      </c>
      <c r="AU1116">
        <f>IF(AND(Table13[[#This Row],[Age]]&gt;=18,Table13[[#This Row],[Age]]&lt;=25),1,0)</f>
        <v>1</v>
      </c>
      <c r="AV1116">
        <f>IF(AND(Table13[[#This Row],[Age]]&gt;=26,Table13[[#This Row],[Age]]&lt;=35),1,0)</f>
        <v>0</v>
      </c>
      <c r="AW1116">
        <f>IF(AND(Table13[[#This Row],[Age]]&gt;=36,Table13[[#This Row],[Age]]&lt;=45),1,0)</f>
        <v>0</v>
      </c>
      <c r="AX1116">
        <f>IF(AND(Table13[[#This Row],[Age]]&gt;=46,Table13[[#This Row],[Age]]&lt;=55),1,0)</f>
        <v>0</v>
      </c>
      <c r="AY1116">
        <f>IF(AND(Table13[[#This Row],[Age]]&gt;=56,Table13[[#This Row],[Age]]&lt;=67),1,0)</f>
        <v>0</v>
      </c>
      <c r="AZ1116" t="s">
        <v>24</v>
      </c>
      <c r="BA1116">
        <f>IF(Table13[[#This Row],[Marital Status]]="Married",1,0)</f>
        <v>0</v>
      </c>
      <c r="BB1116">
        <f>IF(Table13[[#This Row],[Marital Status]]="Single",1,0)</f>
        <v>1</v>
      </c>
      <c r="BC1116" t="s">
        <v>28</v>
      </c>
      <c r="BD1116">
        <f>IF(Table13[[#This Row],[gender]]="Male",1,0)</f>
        <v>0</v>
      </c>
      <c r="BE1116">
        <f>IF(Table13[[#This Row],[gender]]="Female",1,0)</f>
        <v>1</v>
      </c>
      <c r="BF1116" t="s">
        <v>19</v>
      </c>
      <c r="BG1116">
        <f>IF(Table13[[#This Row],[Highest level of Education]]="Did not attend school",1,0)</f>
        <v>0</v>
      </c>
      <c r="BH1116">
        <f>IF(Table13[[#This Row],[Highest level of Education]]="K12 completed",1,0)</f>
        <v>0</v>
      </c>
      <c r="BI1116">
        <f>IF(Table13[[#This Row],[Highest level of Education]]="High School Completed",1,0)</f>
        <v>0</v>
      </c>
      <c r="BJ1116">
        <f>IF(Table13[[#This Row],[Highest level of Education]]="Technical Diploma/Partially completed College",1,0)</f>
        <v>0</v>
      </c>
      <c r="BK1116">
        <f>IF(Table13[[#This Row],[Highest level of Education]]="University/College Degree",1,0)</f>
        <v>1</v>
      </c>
      <c r="BL1116">
        <f>IF(Table13[[#This Row],[Highest level of Education]]="Post-graduate education",1,0)</f>
        <v>0</v>
      </c>
      <c r="BM1116">
        <v>0</v>
      </c>
      <c r="BN1116">
        <v>1</v>
      </c>
      <c r="BO1116">
        <v>2</v>
      </c>
      <c r="BP1116">
        <f>IF(Table13[[#This Row],[Monthly_Income 1_5500 2_8000 3_11000 4_15000 5_20000 6_27000 7_35000 8_5000 9_51000 98_0]]=1,1,0)</f>
        <v>0</v>
      </c>
      <c r="BQ1116">
        <f>IF(Table13[[#This Row],[Monthly_Income 1_5500 2_8000 3_11000 4_15000 5_20000 6_27000 7_35000 8_5000 9_51000 98_0]]=2,1,0)</f>
        <v>1</v>
      </c>
      <c r="BR1116">
        <f>IF(Table13[[#This Row],[Monthly_Income 1_5500 2_8000 3_11000 4_15000 5_20000 6_27000 7_35000 8_5000 9_51000 98_0]]=3,1,0)</f>
        <v>0</v>
      </c>
      <c r="BS1116">
        <f>IF(Table13[[#This Row],[Monthly_Income 1_5500 2_8000 3_11000 4_15000 5_20000 6_27000 7_35000 8_5000 9_51000 98_0]]=4,1,0)</f>
        <v>0</v>
      </c>
      <c r="BT1116">
        <f>IF(Table13[[#This Row],[Monthly_Income 1_5500 2_8000 3_11000 4_15000 5_20000 6_27000 7_35000 8_5000 9_51000 98_0]]=5,1,0)</f>
        <v>0</v>
      </c>
      <c r="BU1116">
        <f>IF(Table13[[#This Row],[Monthly_Income 1_5500 2_8000 3_11000 4_15000 5_20000 6_27000 7_35000 8_5000 9_51000 98_0]]=6,1,0)</f>
        <v>0</v>
      </c>
      <c r="BV1116">
        <f>IF(Table13[[#This Row],[Monthly_Income 1_5500 2_8000 3_11000 4_15000 5_20000 6_27000 7_35000 8_5000 9_51000 98_0]]=7,1,0)</f>
        <v>0</v>
      </c>
      <c r="BW1116">
        <f>IF(Table13[[#This Row],[Monthly_Income 1_5500 2_8000 3_11000 4_15000 5_20000 6_27000 7_35000 8_5000 9_51000 98_0]]=8,1,0)</f>
        <v>0</v>
      </c>
      <c r="BX1116">
        <f>IF(Table13[[#This Row],[Monthly_Income 1_5500 2_8000 3_11000 4_15000 5_20000 6_27000 7_35000 8_5000 9_51000 98_0]]=9,1,0)</f>
        <v>0</v>
      </c>
      <c r="BY1116">
        <f>IF(Table13[[#This Row],[Monthly_Income 1_5500 2_8000 3_11000 4_15000 5_20000 6_27000 7_35000 8_5000 9_51000 98_0]]=98,1,0)</f>
        <v>0</v>
      </c>
      <c r="BZ1116">
        <v>7</v>
      </c>
      <c r="CA1116">
        <f>IF(Table13[[#This Row],[Monthly_Household_Income]]=1,1,0)</f>
        <v>0</v>
      </c>
      <c r="CB1116">
        <f>IF(Table13[[#This Row],[Monthly_Household_Income]]=2,1,0)</f>
        <v>0</v>
      </c>
      <c r="CC1116">
        <f>IF(Table13[[#This Row],[Monthly_Household_Income]]=3,1,0)</f>
        <v>0</v>
      </c>
      <c r="CD1116">
        <f>IF(Table13[[#This Row],[Monthly_Household_Income]]=4,1,0)</f>
        <v>0</v>
      </c>
      <c r="CE1116">
        <f>IF(Table13[[#This Row],[Monthly_Household_Income]]=5,1,0)</f>
        <v>0</v>
      </c>
      <c r="CF1116">
        <f>IF(Table13[[#This Row],[Monthly_Household_Income]]=6,1,0)</f>
        <v>0</v>
      </c>
      <c r="CG1116">
        <f>IF(Table13[[#This Row],[Monthly_Household_Income]]=7,1,0)</f>
        <v>1</v>
      </c>
      <c r="CH1116">
        <f>IF(Table13[[#This Row],[Monthly_Household_Income]]=8,1,0)</f>
        <v>0</v>
      </c>
      <c r="CI1116">
        <f>IF(Table13[[#This Row],[Monthly_Household_Income]]=9,1,0)</f>
        <v>0</v>
      </c>
      <c r="CJ1116">
        <f>IF(Table13[[#This Row],[Monthly_Household_Income]]=98,1,0)</f>
        <v>0</v>
      </c>
    </row>
    <row r="1117" spans="1:88">
      <c r="A1117">
        <v>4145</v>
      </c>
      <c r="B1117" s="1">
        <v>43018</v>
      </c>
      <c r="C1117" t="s">
        <v>29</v>
      </c>
      <c r="D1117">
        <v>7</v>
      </c>
      <c r="E1117">
        <v>7</v>
      </c>
      <c r="F1117">
        <v>8</v>
      </c>
      <c r="G1117">
        <v>8</v>
      </c>
      <c r="H1117">
        <v>8</v>
      </c>
      <c r="I1117">
        <v>7</v>
      </c>
      <c r="J1117" t="s">
        <v>15</v>
      </c>
      <c r="K1117">
        <v>8</v>
      </c>
      <c r="L1117">
        <v>6</v>
      </c>
      <c r="M1117">
        <v>7</v>
      </c>
      <c r="N1117">
        <v>7</v>
      </c>
      <c r="O1117">
        <v>9</v>
      </c>
      <c r="P1117">
        <v>7</v>
      </c>
      <c r="Q1117">
        <v>8</v>
      </c>
      <c r="R1117">
        <v>8</v>
      </c>
      <c r="S1117">
        <v>9</v>
      </c>
      <c r="T1117">
        <v>8</v>
      </c>
      <c r="U1117">
        <v>8</v>
      </c>
      <c r="V1117">
        <v>7</v>
      </c>
      <c r="W1117">
        <v>9</v>
      </c>
      <c r="X1117">
        <v>8</v>
      </c>
      <c r="Y1117">
        <v>6</v>
      </c>
      <c r="Z1117">
        <v>7</v>
      </c>
      <c r="AA1117">
        <v>7</v>
      </c>
      <c r="AB1117">
        <v>0</v>
      </c>
      <c r="AC1117">
        <v>3</v>
      </c>
      <c r="AD1117">
        <f>IF(Table13[[#This Row],[payment]]=1,1,0)</f>
        <v>0</v>
      </c>
      <c r="AE1117">
        <f>IF(Table13[[#This Row],[payment]]=2,1,0)</f>
        <v>0</v>
      </c>
      <c r="AF1117">
        <f>IF(Table13[[#This Row],[payment]]=3,1,0)</f>
        <v>1</v>
      </c>
      <c r="AG1117">
        <v>1</v>
      </c>
      <c r="AH1117">
        <f>IF(Table13[[#This Row],[method_payment]]=1,1,0)</f>
        <v>1</v>
      </c>
      <c r="AI1117">
        <f>IF(Table13[[#This Row],[method_payment]]=2,1,0)</f>
        <v>0</v>
      </c>
      <c r="AJ1117">
        <f>IF(Table13[[#This Row],[method_payment]]=3,1,0)</f>
        <v>0</v>
      </c>
      <c r="AK1117">
        <f>IF(Table13[[#This Row],[method_payment]]=5,1,0)</f>
        <v>0</v>
      </c>
      <c r="AL1117">
        <f>IF(Table13[[#This Row],[method_payment]]=6,1,0)</f>
        <v>0</v>
      </c>
      <c r="AM1117" t="s">
        <v>16</v>
      </c>
      <c r="AN1117" t="s">
        <v>16</v>
      </c>
      <c r="AO1117">
        <v>1</v>
      </c>
      <c r="AP1117" s="2">
        <v>437.7</v>
      </c>
      <c r="AQ1117" s="3">
        <f>IF(AND(Table13[[#This Row],[Average_amount_spent_per_visit_last_3_months]]&gt;=1,Table13[[#This Row],[Average_amount_spent_per_visit_last_3_months]]&lt;=999),1,0)</f>
        <v>1</v>
      </c>
      <c r="AR1117" s="3">
        <f>IF(AND(Table13[[#This Row],[Average_amount_spent_per_visit_last_3_months]]&gt;=1000,Table13[[#This Row],[Average_amount_spent_per_visit_last_3_months]]&lt;=6700),1,0)</f>
        <v>0</v>
      </c>
      <c r="AS1117">
        <v>2</v>
      </c>
      <c r="AT1117">
        <v>23</v>
      </c>
      <c r="AU1117">
        <f>IF(AND(Table13[[#This Row],[Age]]&gt;=18,Table13[[#This Row],[Age]]&lt;=25),1,0)</f>
        <v>1</v>
      </c>
      <c r="AV1117">
        <f>IF(AND(Table13[[#This Row],[Age]]&gt;=26,Table13[[#This Row],[Age]]&lt;=35),1,0)</f>
        <v>0</v>
      </c>
      <c r="AW1117">
        <f>IF(AND(Table13[[#This Row],[Age]]&gt;=36,Table13[[#This Row],[Age]]&lt;=45),1,0)</f>
        <v>0</v>
      </c>
      <c r="AX1117">
        <f>IF(AND(Table13[[#This Row],[Age]]&gt;=46,Table13[[#This Row],[Age]]&lt;=55),1,0)</f>
        <v>0</v>
      </c>
      <c r="AY1117">
        <f>IF(AND(Table13[[#This Row],[Age]]&gt;=56,Table13[[#This Row],[Age]]&lt;=67),1,0)</f>
        <v>0</v>
      </c>
      <c r="AZ1117" t="s">
        <v>24</v>
      </c>
      <c r="BA1117">
        <f>IF(Table13[[#This Row],[Marital Status]]="Married",1,0)</f>
        <v>0</v>
      </c>
      <c r="BB1117">
        <f>IF(Table13[[#This Row],[Marital Status]]="Single",1,0)</f>
        <v>1</v>
      </c>
      <c r="BC1117" t="s">
        <v>27</v>
      </c>
      <c r="BD1117">
        <f>IF(Table13[[#This Row],[gender]]="Male",1,0)</f>
        <v>1</v>
      </c>
      <c r="BE1117">
        <f>IF(Table13[[#This Row],[gender]]="Female",1,0)</f>
        <v>0</v>
      </c>
      <c r="BF1117" t="s">
        <v>23</v>
      </c>
      <c r="BG1117">
        <f>IF(Table13[[#This Row],[Highest level of Education]]="Did not attend school",1,0)</f>
        <v>0</v>
      </c>
      <c r="BH1117">
        <f>IF(Table13[[#This Row],[Highest level of Education]]="K12 completed",1,0)</f>
        <v>0</v>
      </c>
      <c r="BI1117">
        <f>IF(Table13[[#This Row],[Highest level of Education]]="High School Completed",1,0)</f>
        <v>0</v>
      </c>
      <c r="BJ1117">
        <f>IF(Table13[[#This Row],[Highest level of Education]]="Technical Diploma/Partially completed College",1,0)</f>
        <v>1</v>
      </c>
      <c r="BK1117">
        <f>IF(Table13[[#This Row],[Highest level of Education]]="University/College Degree",1,0)</f>
        <v>0</v>
      </c>
      <c r="BL1117">
        <f>IF(Table13[[#This Row],[Highest level of Education]]="Post-graduate education",1,0)</f>
        <v>0</v>
      </c>
      <c r="BM1117">
        <v>0</v>
      </c>
      <c r="BN1117">
        <v>1</v>
      </c>
      <c r="BO1117">
        <v>2</v>
      </c>
      <c r="BP1117">
        <f>IF(Table13[[#This Row],[Monthly_Income 1_5500 2_8000 3_11000 4_15000 5_20000 6_27000 7_35000 8_5000 9_51000 98_0]]=1,1,0)</f>
        <v>0</v>
      </c>
      <c r="BQ1117">
        <f>IF(Table13[[#This Row],[Monthly_Income 1_5500 2_8000 3_11000 4_15000 5_20000 6_27000 7_35000 8_5000 9_51000 98_0]]=2,1,0)</f>
        <v>1</v>
      </c>
      <c r="BR1117">
        <f>IF(Table13[[#This Row],[Monthly_Income 1_5500 2_8000 3_11000 4_15000 5_20000 6_27000 7_35000 8_5000 9_51000 98_0]]=3,1,0)</f>
        <v>0</v>
      </c>
      <c r="BS1117">
        <f>IF(Table13[[#This Row],[Monthly_Income 1_5500 2_8000 3_11000 4_15000 5_20000 6_27000 7_35000 8_5000 9_51000 98_0]]=4,1,0)</f>
        <v>0</v>
      </c>
      <c r="BT1117">
        <f>IF(Table13[[#This Row],[Monthly_Income 1_5500 2_8000 3_11000 4_15000 5_20000 6_27000 7_35000 8_5000 9_51000 98_0]]=5,1,0)</f>
        <v>0</v>
      </c>
      <c r="BU1117">
        <f>IF(Table13[[#This Row],[Monthly_Income 1_5500 2_8000 3_11000 4_15000 5_20000 6_27000 7_35000 8_5000 9_51000 98_0]]=6,1,0)</f>
        <v>0</v>
      </c>
      <c r="BV1117">
        <f>IF(Table13[[#This Row],[Monthly_Income 1_5500 2_8000 3_11000 4_15000 5_20000 6_27000 7_35000 8_5000 9_51000 98_0]]=7,1,0)</f>
        <v>0</v>
      </c>
      <c r="BW1117">
        <f>IF(Table13[[#This Row],[Monthly_Income 1_5500 2_8000 3_11000 4_15000 5_20000 6_27000 7_35000 8_5000 9_51000 98_0]]=8,1,0)</f>
        <v>0</v>
      </c>
      <c r="BX1117">
        <f>IF(Table13[[#This Row],[Monthly_Income 1_5500 2_8000 3_11000 4_15000 5_20000 6_27000 7_35000 8_5000 9_51000 98_0]]=9,1,0)</f>
        <v>0</v>
      </c>
      <c r="BY1117">
        <f>IF(Table13[[#This Row],[Monthly_Income 1_5500 2_8000 3_11000 4_15000 5_20000 6_27000 7_35000 8_5000 9_51000 98_0]]=98,1,0)</f>
        <v>0</v>
      </c>
      <c r="BZ1117">
        <v>4</v>
      </c>
      <c r="CA1117">
        <f>IF(Table13[[#This Row],[Monthly_Household_Income]]=1,1,0)</f>
        <v>0</v>
      </c>
      <c r="CB1117">
        <f>IF(Table13[[#This Row],[Monthly_Household_Income]]=2,1,0)</f>
        <v>0</v>
      </c>
      <c r="CC1117">
        <f>IF(Table13[[#This Row],[Monthly_Household_Income]]=3,1,0)</f>
        <v>0</v>
      </c>
      <c r="CD1117">
        <f>IF(Table13[[#This Row],[Monthly_Household_Income]]=4,1,0)</f>
        <v>1</v>
      </c>
      <c r="CE1117">
        <f>IF(Table13[[#This Row],[Monthly_Household_Income]]=5,1,0)</f>
        <v>0</v>
      </c>
      <c r="CF1117">
        <f>IF(Table13[[#This Row],[Monthly_Household_Income]]=6,1,0)</f>
        <v>0</v>
      </c>
      <c r="CG1117">
        <f>IF(Table13[[#This Row],[Monthly_Household_Income]]=7,1,0)</f>
        <v>0</v>
      </c>
      <c r="CH1117">
        <f>IF(Table13[[#This Row],[Monthly_Household_Income]]=8,1,0)</f>
        <v>0</v>
      </c>
      <c r="CI1117">
        <f>IF(Table13[[#This Row],[Monthly_Household_Income]]=9,1,0)</f>
        <v>0</v>
      </c>
      <c r="CJ1117">
        <f>IF(Table13[[#This Row],[Monthly_Household_Income]]=98,1,0)</f>
        <v>0</v>
      </c>
    </row>
    <row r="1118" spans="1:88">
      <c r="A1118">
        <v>4148</v>
      </c>
      <c r="B1118" s="1">
        <v>43005</v>
      </c>
      <c r="C1118" t="s">
        <v>29</v>
      </c>
      <c r="D1118">
        <v>6</v>
      </c>
      <c r="E1118">
        <v>7</v>
      </c>
      <c r="F1118">
        <v>8</v>
      </c>
      <c r="G1118">
        <v>7</v>
      </c>
      <c r="H1118">
        <v>7</v>
      </c>
      <c r="I1118">
        <v>5</v>
      </c>
      <c r="J1118" t="s">
        <v>15</v>
      </c>
      <c r="K1118">
        <v>7</v>
      </c>
      <c r="L1118">
        <v>7</v>
      </c>
      <c r="M1118">
        <v>8</v>
      </c>
      <c r="N1118">
        <v>7</v>
      </c>
      <c r="O1118">
        <v>6</v>
      </c>
      <c r="P1118">
        <v>9</v>
      </c>
      <c r="Q1118">
        <v>6</v>
      </c>
      <c r="R1118">
        <v>8</v>
      </c>
      <c r="S1118">
        <v>9</v>
      </c>
      <c r="T1118">
        <v>8</v>
      </c>
      <c r="U1118">
        <v>8</v>
      </c>
      <c r="V1118">
        <v>7</v>
      </c>
      <c r="W1118">
        <v>6</v>
      </c>
      <c r="X1118">
        <v>0</v>
      </c>
      <c r="Y1118">
        <v>7</v>
      </c>
      <c r="Z1118">
        <v>6</v>
      </c>
      <c r="AA1118">
        <v>9</v>
      </c>
      <c r="AB1118">
        <v>0</v>
      </c>
      <c r="AC1118">
        <v>1</v>
      </c>
      <c r="AD1118">
        <f>IF(Table13[[#This Row],[payment]]=1,1,0)</f>
        <v>1</v>
      </c>
      <c r="AE1118">
        <f>IF(Table13[[#This Row],[payment]]=2,1,0)</f>
        <v>0</v>
      </c>
      <c r="AF1118">
        <f>IF(Table13[[#This Row],[payment]]=3,1,0)</f>
        <v>0</v>
      </c>
      <c r="AG1118">
        <v>1</v>
      </c>
      <c r="AH1118">
        <f>IF(Table13[[#This Row],[method_payment]]=1,1,0)</f>
        <v>1</v>
      </c>
      <c r="AI1118">
        <f>IF(Table13[[#This Row],[method_payment]]=2,1,0)</f>
        <v>0</v>
      </c>
      <c r="AJ1118">
        <f>IF(Table13[[#This Row],[method_payment]]=3,1,0)</f>
        <v>0</v>
      </c>
      <c r="AK1118">
        <f>IF(Table13[[#This Row],[method_payment]]=5,1,0)</f>
        <v>0</v>
      </c>
      <c r="AL1118">
        <f>IF(Table13[[#This Row],[method_payment]]=6,1,0)</f>
        <v>0</v>
      </c>
      <c r="AM1118" t="s">
        <v>15</v>
      </c>
      <c r="AN1118" t="s">
        <v>16</v>
      </c>
      <c r="AO1118">
        <v>1</v>
      </c>
      <c r="AP1118" s="2">
        <v>1144.27</v>
      </c>
      <c r="AQ1118" s="3">
        <f>IF(AND(Table13[[#This Row],[Average_amount_spent_per_visit_last_3_months]]&gt;=1,Table13[[#This Row],[Average_amount_spent_per_visit_last_3_months]]&lt;=999),1,0)</f>
        <v>0</v>
      </c>
      <c r="AR1118" s="3">
        <f>IF(AND(Table13[[#This Row],[Average_amount_spent_per_visit_last_3_months]]&gt;=1000,Table13[[#This Row],[Average_amount_spent_per_visit_last_3_months]]&lt;=6700),1,0)</f>
        <v>1</v>
      </c>
      <c r="AS1118">
        <v>1</v>
      </c>
      <c r="AT1118">
        <v>35</v>
      </c>
      <c r="AU1118">
        <f>IF(AND(Table13[[#This Row],[Age]]&gt;=18,Table13[[#This Row],[Age]]&lt;=25),1,0)</f>
        <v>0</v>
      </c>
      <c r="AV1118">
        <f>IF(AND(Table13[[#This Row],[Age]]&gt;=26,Table13[[#This Row],[Age]]&lt;=35),1,0)</f>
        <v>1</v>
      </c>
      <c r="AW1118">
        <f>IF(AND(Table13[[#This Row],[Age]]&gt;=36,Table13[[#This Row],[Age]]&lt;=45),1,0)</f>
        <v>0</v>
      </c>
      <c r="AX1118">
        <f>IF(AND(Table13[[#This Row],[Age]]&gt;=46,Table13[[#This Row],[Age]]&lt;=55),1,0)</f>
        <v>0</v>
      </c>
      <c r="AY1118">
        <f>IF(AND(Table13[[#This Row],[Age]]&gt;=56,Table13[[#This Row],[Age]]&lt;=67),1,0)</f>
        <v>0</v>
      </c>
      <c r="AZ1118" t="s">
        <v>24</v>
      </c>
      <c r="BA1118">
        <f>IF(Table13[[#This Row],[Marital Status]]="Married",1,0)</f>
        <v>0</v>
      </c>
      <c r="BB1118">
        <f>IF(Table13[[#This Row],[Marital Status]]="Single",1,0)</f>
        <v>1</v>
      </c>
      <c r="BC1118" t="s">
        <v>27</v>
      </c>
      <c r="BD1118">
        <f>IF(Table13[[#This Row],[gender]]="Male",1,0)</f>
        <v>1</v>
      </c>
      <c r="BE1118">
        <f>IF(Table13[[#This Row],[gender]]="Female",1,0)</f>
        <v>0</v>
      </c>
      <c r="BF1118" t="s">
        <v>19</v>
      </c>
      <c r="BG1118">
        <f>IF(Table13[[#This Row],[Highest level of Education]]="Did not attend school",1,0)</f>
        <v>0</v>
      </c>
      <c r="BH1118">
        <f>IF(Table13[[#This Row],[Highest level of Education]]="K12 completed",1,0)</f>
        <v>0</v>
      </c>
      <c r="BI1118">
        <f>IF(Table13[[#This Row],[Highest level of Education]]="High School Completed",1,0)</f>
        <v>0</v>
      </c>
      <c r="BJ1118">
        <f>IF(Table13[[#This Row],[Highest level of Education]]="Technical Diploma/Partially completed College",1,0)</f>
        <v>0</v>
      </c>
      <c r="BK1118">
        <f>IF(Table13[[#This Row],[Highest level of Education]]="University/College Degree",1,0)</f>
        <v>1</v>
      </c>
      <c r="BL1118">
        <f>IF(Table13[[#This Row],[Highest level of Education]]="Post-graduate education",1,0)</f>
        <v>0</v>
      </c>
      <c r="BM1118">
        <v>0</v>
      </c>
      <c r="BN1118">
        <v>1</v>
      </c>
      <c r="BO1118">
        <v>5</v>
      </c>
      <c r="BP1118">
        <f>IF(Table13[[#This Row],[Monthly_Income 1_5500 2_8000 3_11000 4_15000 5_20000 6_27000 7_35000 8_5000 9_51000 98_0]]=1,1,0)</f>
        <v>0</v>
      </c>
      <c r="BQ1118">
        <f>IF(Table13[[#This Row],[Monthly_Income 1_5500 2_8000 3_11000 4_15000 5_20000 6_27000 7_35000 8_5000 9_51000 98_0]]=2,1,0)</f>
        <v>0</v>
      </c>
      <c r="BR1118">
        <f>IF(Table13[[#This Row],[Monthly_Income 1_5500 2_8000 3_11000 4_15000 5_20000 6_27000 7_35000 8_5000 9_51000 98_0]]=3,1,0)</f>
        <v>0</v>
      </c>
      <c r="BS1118">
        <f>IF(Table13[[#This Row],[Monthly_Income 1_5500 2_8000 3_11000 4_15000 5_20000 6_27000 7_35000 8_5000 9_51000 98_0]]=4,1,0)</f>
        <v>0</v>
      </c>
      <c r="BT1118">
        <f>IF(Table13[[#This Row],[Monthly_Income 1_5500 2_8000 3_11000 4_15000 5_20000 6_27000 7_35000 8_5000 9_51000 98_0]]=5,1,0)</f>
        <v>1</v>
      </c>
      <c r="BU1118">
        <f>IF(Table13[[#This Row],[Monthly_Income 1_5500 2_8000 3_11000 4_15000 5_20000 6_27000 7_35000 8_5000 9_51000 98_0]]=6,1,0)</f>
        <v>0</v>
      </c>
      <c r="BV1118">
        <f>IF(Table13[[#This Row],[Monthly_Income 1_5500 2_8000 3_11000 4_15000 5_20000 6_27000 7_35000 8_5000 9_51000 98_0]]=7,1,0)</f>
        <v>0</v>
      </c>
      <c r="BW1118">
        <f>IF(Table13[[#This Row],[Monthly_Income 1_5500 2_8000 3_11000 4_15000 5_20000 6_27000 7_35000 8_5000 9_51000 98_0]]=8,1,0)</f>
        <v>0</v>
      </c>
      <c r="BX1118">
        <f>IF(Table13[[#This Row],[Monthly_Income 1_5500 2_8000 3_11000 4_15000 5_20000 6_27000 7_35000 8_5000 9_51000 98_0]]=9,1,0)</f>
        <v>0</v>
      </c>
      <c r="BY1118">
        <f>IF(Table13[[#This Row],[Monthly_Income 1_5500 2_8000 3_11000 4_15000 5_20000 6_27000 7_35000 8_5000 9_51000 98_0]]=98,1,0)</f>
        <v>0</v>
      </c>
      <c r="BZ1118">
        <v>8</v>
      </c>
      <c r="CA1118">
        <f>IF(Table13[[#This Row],[Monthly_Household_Income]]=1,1,0)</f>
        <v>0</v>
      </c>
      <c r="CB1118">
        <f>IF(Table13[[#This Row],[Monthly_Household_Income]]=2,1,0)</f>
        <v>0</v>
      </c>
      <c r="CC1118">
        <f>IF(Table13[[#This Row],[Monthly_Household_Income]]=3,1,0)</f>
        <v>0</v>
      </c>
      <c r="CD1118">
        <f>IF(Table13[[#This Row],[Monthly_Household_Income]]=4,1,0)</f>
        <v>0</v>
      </c>
      <c r="CE1118">
        <f>IF(Table13[[#This Row],[Monthly_Household_Income]]=5,1,0)</f>
        <v>0</v>
      </c>
      <c r="CF1118">
        <f>IF(Table13[[#This Row],[Monthly_Household_Income]]=6,1,0)</f>
        <v>0</v>
      </c>
      <c r="CG1118">
        <f>IF(Table13[[#This Row],[Monthly_Household_Income]]=7,1,0)</f>
        <v>0</v>
      </c>
      <c r="CH1118">
        <f>IF(Table13[[#This Row],[Monthly_Household_Income]]=8,1,0)</f>
        <v>1</v>
      </c>
      <c r="CI1118">
        <f>IF(Table13[[#This Row],[Monthly_Household_Income]]=9,1,0)</f>
        <v>0</v>
      </c>
      <c r="CJ1118">
        <f>IF(Table13[[#This Row],[Monthly_Household_Income]]=98,1,0)</f>
        <v>0</v>
      </c>
    </row>
    <row r="1119" spans="1:88">
      <c r="A1119">
        <v>4155</v>
      </c>
      <c r="B1119" s="1">
        <v>42968</v>
      </c>
      <c r="C1119" t="s">
        <v>32</v>
      </c>
      <c r="D1119">
        <v>6</v>
      </c>
      <c r="E1119">
        <v>8</v>
      </c>
      <c r="F1119">
        <v>9</v>
      </c>
      <c r="G1119">
        <v>7</v>
      </c>
      <c r="H1119">
        <v>8</v>
      </c>
      <c r="I1119">
        <v>6</v>
      </c>
      <c r="J1119" t="s">
        <v>15</v>
      </c>
      <c r="K1119">
        <v>8</v>
      </c>
      <c r="L1119">
        <v>9</v>
      </c>
      <c r="M1119">
        <v>6</v>
      </c>
      <c r="N1119">
        <v>8</v>
      </c>
      <c r="O1119">
        <v>8</v>
      </c>
      <c r="P1119">
        <v>8</v>
      </c>
      <c r="Q1119">
        <v>6</v>
      </c>
      <c r="R1119">
        <v>8</v>
      </c>
      <c r="S1119">
        <v>7</v>
      </c>
      <c r="T1119">
        <v>7</v>
      </c>
      <c r="U1119">
        <v>8</v>
      </c>
      <c r="V1119">
        <v>6</v>
      </c>
      <c r="W1119">
        <v>8</v>
      </c>
      <c r="X1119">
        <v>8</v>
      </c>
      <c r="Y1119">
        <v>7</v>
      </c>
      <c r="Z1119">
        <v>9</v>
      </c>
      <c r="AA1119">
        <v>7</v>
      </c>
      <c r="AB1119">
        <v>7</v>
      </c>
      <c r="AC1119">
        <v>2</v>
      </c>
      <c r="AD1119">
        <f>IF(Table13[[#This Row],[payment]]=1,1,0)</f>
        <v>0</v>
      </c>
      <c r="AE1119">
        <f>IF(Table13[[#This Row],[payment]]=2,1,0)</f>
        <v>1</v>
      </c>
      <c r="AF1119">
        <f>IF(Table13[[#This Row],[payment]]=3,1,0)</f>
        <v>0</v>
      </c>
      <c r="AG1119">
        <v>1</v>
      </c>
      <c r="AH1119">
        <f>IF(Table13[[#This Row],[method_payment]]=1,1,0)</f>
        <v>1</v>
      </c>
      <c r="AI1119">
        <f>IF(Table13[[#This Row],[method_payment]]=2,1,0)</f>
        <v>0</v>
      </c>
      <c r="AJ1119">
        <f>IF(Table13[[#This Row],[method_payment]]=3,1,0)</f>
        <v>0</v>
      </c>
      <c r="AK1119">
        <f>IF(Table13[[#This Row],[method_payment]]=5,1,0)</f>
        <v>0</v>
      </c>
      <c r="AL1119">
        <f>IF(Table13[[#This Row],[method_payment]]=6,1,0)</f>
        <v>0</v>
      </c>
      <c r="AM1119" t="s">
        <v>15</v>
      </c>
      <c r="AN1119" t="s">
        <v>16</v>
      </c>
      <c r="AO1119">
        <v>1</v>
      </c>
      <c r="AP1119" s="2">
        <v>148.75</v>
      </c>
      <c r="AQ1119" s="3">
        <f>IF(AND(Table13[[#This Row],[Average_amount_spent_per_visit_last_3_months]]&gt;=1,Table13[[#This Row],[Average_amount_spent_per_visit_last_3_months]]&lt;=999),1,0)</f>
        <v>1</v>
      </c>
      <c r="AR1119" s="3">
        <f>IF(AND(Table13[[#This Row],[Average_amount_spent_per_visit_last_3_months]]&gt;=1000,Table13[[#This Row],[Average_amount_spent_per_visit_last_3_months]]&lt;=6700),1,0)</f>
        <v>0</v>
      </c>
      <c r="AS1119">
        <v>3</v>
      </c>
      <c r="AT1119">
        <v>26</v>
      </c>
      <c r="AU1119">
        <f>IF(AND(Table13[[#This Row],[Age]]&gt;=18,Table13[[#This Row],[Age]]&lt;=25),1,0)</f>
        <v>0</v>
      </c>
      <c r="AV1119">
        <f>IF(AND(Table13[[#This Row],[Age]]&gt;=26,Table13[[#This Row],[Age]]&lt;=35),1,0)</f>
        <v>1</v>
      </c>
      <c r="AW1119">
        <f>IF(AND(Table13[[#This Row],[Age]]&gt;=36,Table13[[#This Row],[Age]]&lt;=45),1,0)</f>
        <v>0</v>
      </c>
      <c r="AX1119">
        <f>IF(AND(Table13[[#This Row],[Age]]&gt;=46,Table13[[#This Row],[Age]]&lt;=55),1,0)</f>
        <v>0</v>
      </c>
      <c r="AY1119">
        <f>IF(AND(Table13[[#This Row],[Age]]&gt;=56,Table13[[#This Row],[Age]]&lt;=67),1,0)</f>
        <v>0</v>
      </c>
      <c r="AZ1119" t="s">
        <v>24</v>
      </c>
      <c r="BA1119">
        <f>IF(Table13[[#This Row],[Marital Status]]="Married",1,0)</f>
        <v>0</v>
      </c>
      <c r="BB1119">
        <f>IF(Table13[[#This Row],[Marital Status]]="Single",1,0)</f>
        <v>1</v>
      </c>
      <c r="BC1119" t="s">
        <v>27</v>
      </c>
      <c r="BD1119">
        <f>IF(Table13[[#This Row],[gender]]="Male",1,0)</f>
        <v>1</v>
      </c>
      <c r="BE1119">
        <f>IF(Table13[[#This Row],[gender]]="Female",1,0)</f>
        <v>0</v>
      </c>
      <c r="BF1119" t="s">
        <v>23</v>
      </c>
      <c r="BG1119">
        <f>IF(Table13[[#This Row],[Highest level of Education]]="Did not attend school",1,0)</f>
        <v>0</v>
      </c>
      <c r="BH1119">
        <f>IF(Table13[[#This Row],[Highest level of Education]]="K12 completed",1,0)</f>
        <v>0</v>
      </c>
      <c r="BI1119">
        <f>IF(Table13[[#This Row],[Highest level of Education]]="High School Completed",1,0)</f>
        <v>0</v>
      </c>
      <c r="BJ1119">
        <f>IF(Table13[[#This Row],[Highest level of Education]]="Technical Diploma/Partially completed College",1,0)</f>
        <v>1</v>
      </c>
      <c r="BK1119">
        <f>IF(Table13[[#This Row],[Highest level of Education]]="University/College Degree",1,0)</f>
        <v>0</v>
      </c>
      <c r="BL1119">
        <f>IF(Table13[[#This Row],[Highest level of Education]]="Post-graduate education",1,0)</f>
        <v>0</v>
      </c>
      <c r="BM1119">
        <v>0</v>
      </c>
      <c r="BN1119">
        <v>1</v>
      </c>
      <c r="BO1119">
        <v>2</v>
      </c>
      <c r="BP1119">
        <f>IF(Table13[[#This Row],[Monthly_Income 1_5500 2_8000 3_11000 4_15000 5_20000 6_27000 7_35000 8_5000 9_51000 98_0]]=1,1,0)</f>
        <v>0</v>
      </c>
      <c r="BQ1119">
        <f>IF(Table13[[#This Row],[Monthly_Income 1_5500 2_8000 3_11000 4_15000 5_20000 6_27000 7_35000 8_5000 9_51000 98_0]]=2,1,0)</f>
        <v>1</v>
      </c>
      <c r="BR1119">
        <f>IF(Table13[[#This Row],[Monthly_Income 1_5500 2_8000 3_11000 4_15000 5_20000 6_27000 7_35000 8_5000 9_51000 98_0]]=3,1,0)</f>
        <v>0</v>
      </c>
      <c r="BS1119">
        <f>IF(Table13[[#This Row],[Monthly_Income 1_5500 2_8000 3_11000 4_15000 5_20000 6_27000 7_35000 8_5000 9_51000 98_0]]=4,1,0)</f>
        <v>0</v>
      </c>
      <c r="BT1119">
        <f>IF(Table13[[#This Row],[Monthly_Income 1_5500 2_8000 3_11000 4_15000 5_20000 6_27000 7_35000 8_5000 9_51000 98_0]]=5,1,0)</f>
        <v>0</v>
      </c>
      <c r="BU1119">
        <f>IF(Table13[[#This Row],[Monthly_Income 1_5500 2_8000 3_11000 4_15000 5_20000 6_27000 7_35000 8_5000 9_51000 98_0]]=6,1,0)</f>
        <v>0</v>
      </c>
      <c r="BV1119">
        <f>IF(Table13[[#This Row],[Monthly_Income 1_5500 2_8000 3_11000 4_15000 5_20000 6_27000 7_35000 8_5000 9_51000 98_0]]=7,1,0)</f>
        <v>0</v>
      </c>
      <c r="BW1119">
        <f>IF(Table13[[#This Row],[Monthly_Income 1_5500 2_8000 3_11000 4_15000 5_20000 6_27000 7_35000 8_5000 9_51000 98_0]]=8,1,0)</f>
        <v>0</v>
      </c>
      <c r="BX1119">
        <f>IF(Table13[[#This Row],[Monthly_Income 1_5500 2_8000 3_11000 4_15000 5_20000 6_27000 7_35000 8_5000 9_51000 98_0]]=9,1,0)</f>
        <v>0</v>
      </c>
      <c r="BY1119">
        <f>IF(Table13[[#This Row],[Monthly_Income 1_5500 2_8000 3_11000 4_15000 5_20000 6_27000 7_35000 8_5000 9_51000 98_0]]=98,1,0)</f>
        <v>0</v>
      </c>
      <c r="BZ1119">
        <v>6</v>
      </c>
      <c r="CA1119">
        <f>IF(Table13[[#This Row],[Monthly_Household_Income]]=1,1,0)</f>
        <v>0</v>
      </c>
      <c r="CB1119">
        <f>IF(Table13[[#This Row],[Monthly_Household_Income]]=2,1,0)</f>
        <v>0</v>
      </c>
      <c r="CC1119">
        <f>IF(Table13[[#This Row],[Monthly_Household_Income]]=3,1,0)</f>
        <v>0</v>
      </c>
      <c r="CD1119">
        <f>IF(Table13[[#This Row],[Monthly_Household_Income]]=4,1,0)</f>
        <v>0</v>
      </c>
      <c r="CE1119">
        <f>IF(Table13[[#This Row],[Monthly_Household_Income]]=5,1,0)</f>
        <v>0</v>
      </c>
      <c r="CF1119">
        <f>IF(Table13[[#This Row],[Monthly_Household_Income]]=6,1,0)</f>
        <v>1</v>
      </c>
      <c r="CG1119">
        <f>IF(Table13[[#This Row],[Monthly_Household_Income]]=7,1,0)</f>
        <v>0</v>
      </c>
      <c r="CH1119">
        <f>IF(Table13[[#This Row],[Monthly_Household_Income]]=8,1,0)</f>
        <v>0</v>
      </c>
      <c r="CI1119">
        <f>IF(Table13[[#This Row],[Monthly_Household_Income]]=9,1,0)</f>
        <v>0</v>
      </c>
      <c r="CJ1119">
        <f>IF(Table13[[#This Row],[Monthly_Household_Income]]=98,1,0)</f>
        <v>0</v>
      </c>
    </row>
    <row r="1120" spans="1:88">
      <c r="A1120">
        <v>4158</v>
      </c>
      <c r="B1120" s="1">
        <v>42949</v>
      </c>
      <c r="C1120" t="s">
        <v>33</v>
      </c>
      <c r="D1120">
        <v>7</v>
      </c>
      <c r="E1120">
        <v>7</v>
      </c>
      <c r="F1120">
        <v>9</v>
      </c>
      <c r="G1120">
        <v>9</v>
      </c>
      <c r="H1120">
        <v>7</v>
      </c>
      <c r="I1120">
        <v>7</v>
      </c>
      <c r="J1120" t="s">
        <v>15</v>
      </c>
      <c r="K1120">
        <v>8</v>
      </c>
      <c r="L1120">
        <v>9</v>
      </c>
      <c r="M1120">
        <v>9</v>
      </c>
      <c r="N1120">
        <v>8</v>
      </c>
      <c r="O1120">
        <v>9</v>
      </c>
      <c r="P1120">
        <v>8</v>
      </c>
      <c r="Q1120">
        <v>8</v>
      </c>
      <c r="R1120">
        <v>9</v>
      </c>
      <c r="S1120">
        <v>9</v>
      </c>
      <c r="T1120">
        <v>9</v>
      </c>
      <c r="U1120">
        <v>8</v>
      </c>
      <c r="V1120">
        <v>10</v>
      </c>
      <c r="W1120">
        <v>9</v>
      </c>
      <c r="X1120">
        <v>9</v>
      </c>
      <c r="Y1120">
        <v>9</v>
      </c>
      <c r="Z1120">
        <v>9</v>
      </c>
      <c r="AA1120">
        <v>10</v>
      </c>
      <c r="AB1120">
        <v>9</v>
      </c>
      <c r="AC1120">
        <v>2</v>
      </c>
      <c r="AD1120">
        <f>IF(Table13[[#This Row],[payment]]=1,1,0)</f>
        <v>0</v>
      </c>
      <c r="AE1120">
        <f>IF(Table13[[#This Row],[payment]]=2,1,0)</f>
        <v>1</v>
      </c>
      <c r="AF1120">
        <f>IF(Table13[[#This Row],[payment]]=3,1,0)</f>
        <v>0</v>
      </c>
      <c r="AG1120">
        <v>2</v>
      </c>
      <c r="AH1120">
        <f>IF(Table13[[#This Row],[method_payment]]=1,1,0)</f>
        <v>0</v>
      </c>
      <c r="AI1120">
        <f>IF(Table13[[#This Row],[method_payment]]=2,1,0)</f>
        <v>1</v>
      </c>
      <c r="AJ1120">
        <f>IF(Table13[[#This Row],[method_payment]]=3,1,0)</f>
        <v>0</v>
      </c>
      <c r="AK1120">
        <f>IF(Table13[[#This Row],[method_payment]]=5,1,0)</f>
        <v>0</v>
      </c>
      <c r="AL1120">
        <f>IF(Table13[[#This Row],[method_payment]]=6,1,0)</f>
        <v>0</v>
      </c>
      <c r="AM1120" t="s">
        <v>16</v>
      </c>
      <c r="AN1120" t="s">
        <v>16</v>
      </c>
      <c r="AO1120">
        <v>1</v>
      </c>
      <c r="AP1120" s="2">
        <v>625.95000000000005</v>
      </c>
      <c r="AQ1120" s="3">
        <f>IF(AND(Table13[[#This Row],[Average_amount_spent_per_visit_last_3_months]]&gt;=1,Table13[[#This Row],[Average_amount_spent_per_visit_last_3_months]]&lt;=999),1,0)</f>
        <v>1</v>
      </c>
      <c r="AR1120" s="3">
        <f>IF(AND(Table13[[#This Row],[Average_amount_spent_per_visit_last_3_months]]&gt;=1000,Table13[[#This Row],[Average_amount_spent_per_visit_last_3_months]]&lt;=6700),1,0)</f>
        <v>0</v>
      </c>
      <c r="AS1120">
        <v>2</v>
      </c>
      <c r="AT1120">
        <v>50</v>
      </c>
      <c r="AU1120">
        <f>IF(AND(Table13[[#This Row],[Age]]&gt;=18,Table13[[#This Row],[Age]]&lt;=25),1,0)</f>
        <v>0</v>
      </c>
      <c r="AV1120">
        <f>IF(AND(Table13[[#This Row],[Age]]&gt;=26,Table13[[#This Row],[Age]]&lt;=35),1,0)</f>
        <v>0</v>
      </c>
      <c r="AW1120">
        <f>IF(AND(Table13[[#This Row],[Age]]&gt;=36,Table13[[#This Row],[Age]]&lt;=45),1,0)</f>
        <v>0</v>
      </c>
      <c r="AX1120">
        <f>IF(AND(Table13[[#This Row],[Age]]&gt;=46,Table13[[#This Row],[Age]]&lt;=55),1,0)</f>
        <v>1</v>
      </c>
      <c r="AY1120">
        <f>IF(AND(Table13[[#This Row],[Age]]&gt;=56,Table13[[#This Row],[Age]]&lt;=67),1,0)</f>
        <v>0</v>
      </c>
      <c r="AZ1120" t="s">
        <v>25</v>
      </c>
      <c r="BA1120">
        <f>IF(Table13[[#This Row],[Marital Status]]="Married",1,0)</f>
        <v>1</v>
      </c>
      <c r="BB1120">
        <f>IF(Table13[[#This Row],[Marital Status]]="Single",1,0)</f>
        <v>0</v>
      </c>
      <c r="BC1120" t="s">
        <v>27</v>
      </c>
      <c r="BD1120">
        <f>IF(Table13[[#This Row],[gender]]="Male",1,0)</f>
        <v>1</v>
      </c>
      <c r="BE1120">
        <f>IF(Table13[[#This Row],[gender]]="Female",1,0)</f>
        <v>0</v>
      </c>
      <c r="BF1120" t="s">
        <v>19</v>
      </c>
      <c r="BG1120">
        <f>IF(Table13[[#This Row],[Highest level of Education]]="Did not attend school",1,0)</f>
        <v>0</v>
      </c>
      <c r="BH1120">
        <f>IF(Table13[[#This Row],[Highest level of Education]]="K12 completed",1,0)</f>
        <v>0</v>
      </c>
      <c r="BI1120">
        <f>IF(Table13[[#This Row],[Highest level of Education]]="High School Completed",1,0)</f>
        <v>0</v>
      </c>
      <c r="BJ1120">
        <f>IF(Table13[[#This Row],[Highest level of Education]]="Technical Diploma/Partially completed College",1,0)</f>
        <v>0</v>
      </c>
      <c r="BK1120">
        <f>IF(Table13[[#This Row],[Highest level of Education]]="University/College Degree",1,0)</f>
        <v>1</v>
      </c>
      <c r="BL1120">
        <f>IF(Table13[[#This Row],[Highest level of Education]]="Post-graduate education",1,0)</f>
        <v>0</v>
      </c>
      <c r="BM1120">
        <v>1</v>
      </c>
      <c r="BN1120">
        <v>1</v>
      </c>
      <c r="BO1120">
        <v>7</v>
      </c>
      <c r="BP1120">
        <f>IF(Table13[[#This Row],[Monthly_Income 1_5500 2_8000 3_11000 4_15000 5_20000 6_27000 7_35000 8_5000 9_51000 98_0]]=1,1,0)</f>
        <v>0</v>
      </c>
      <c r="BQ1120">
        <f>IF(Table13[[#This Row],[Monthly_Income 1_5500 2_8000 3_11000 4_15000 5_20000 6_27000 7_35000 8_5000 9_51000 98_0]]=2,1,0)</f>
        <v>0</v>
      </c>
      <c r="BR1120">
        <f>IF(Table13[[#This Row],[Monthly_Income 1_5500 2_8000 3_11000 4_15000 5_20000 6_27000 7_35000 8_5000 9_51000 98_0]]=3,1,0)</f>
        <v>0</v>
      </c>
      <c r="BS1120">
        <f>IF(Table13[[#This Row],[Monthly_Income 1_5500 2_8000 3_11000 4_15000 5_20000 6_27000 7_35000 8_5000 9_51000 98_0]]=4,1,0)</f>
        <v>0</v>
      </c>
      <c r="BT1120">
        <f>IF(Table13[[#This Row],[Monthly_Income 1_5500 2_8000 3_11000 4_15000 5_20000 6_27000 7_35000 8_5000 9_51000 98_0]]=5,1,0)</f>
        <v>0</v>
      </c>
      <c r="BU1120">
        <f>IF(Table13[[#This Row],[Monthly_Income 1_5500 2_8000 3_11000 4_15000 5_20000 6_27000 7_35000 8_5000 9_51000 98_0]]=6,1,0)</f>
        <v>0</v>
      </c>
      <c r="BV1120">
        <f>IF(Table13[[#This Row],[Monthly_Income 1_5500 2_8000 3_11000 4_15000 5_20000 6_27000 7_35000 8_5000 9_51000 98_0]]=7,1,0)</f>
        <v>1</v>
      </c>
      <c r="BW1120">
        <f>IF(Table13[[#This Row],[Monthly_Income 1_5500 2_8000 3_11000 4_15000 5_20000 6_27000 7_35000 8_5000 9_51000 98_0]]=8,1,0)</f>
        <v>0</v>
      </c>
      <c r="BX1120">
        <f>IF(Table13[[#This Row],[Monthly_Income 1_5500 2_8000 3_11000 4_15000 5_20000 6_27000 7_35000 8_5000 9_51000 98_0]]=9,1,0)</f>
        <v>0</v>
      </c>
      <c r="BY1120">
        <f>IF(Table13[[#This Row],[Monthly_Income 1_5500 2_8000 3_11000 4_15000 5_20000 6_27000 7_35000 8_5000 9_51000 98_0]]=98,1,0)</f>
        <v>0</v>
      </c>
      <c r="BZ1120">
        <v>8</v>
      </c>
      <c r="CA1120">
        <f>IF(Table13[[#This Row],[Monthly_Household_Income]]=1,1,0)</f>
        <v>0</v>
      </c>
      <c r="CB1120">
        <f>IF(Table13[[#This Row],[Monthly_Household_Income]]=2,1,0)</f>
        <v>0</v>
      </c>
      <c r="CC1120">
        <f>IF(Table13[[#This Row],[Monthly_Household_Income]]=3,1,0)</f>
        <v>0</v>
      </c>
      <c r="CD1120">
        <f>IF(Table13[[#This Row],[Monthly_Household_Income]]=4,1,0)</f>
        <v>0</v>
      </c>
      <c r="CE1120">
        <f>IF(Table13[[#This Row],[Monthly_Household_Income]]=5,1,0)</f>
        <v>0</v>
      </c>
      <c r="CF1120">
        <f>IF(Table13[[#This Row],[Monthly_Household_Income]]=6,1,0)</f>
        <v>0</v>
      </c>
      <c r="CG1120">
        <f>IF(Table13[[#This Row],[Monthly_Household_Income]]=7,1,0)</f>
        <v>0</v>
      </c>
      <c r="CH1120">
        <f>IF(Table13[[#This Row],[Monthly_Household_Income]]=8,1,0)</f>
        <v>1</v>
      </c>
      <c r="CI1120">
        <f>IF(Table13[[#This Row],[Monthly_Household_Income]]=9,1,0)</f>
        <v>0</v>
      </c>
      <c r="CJ1120">
        <f>IF(Table13[[#This Row],[Monthly_Household_Income]]=98,1,0)</f>
        <v>0</v>
      </c>
    </row>
    <row r="1121" spans="1:88">
      <c r="A1121">
        <v>4159</v>
      </c>
      <c r="B1121" s="1">
        <v>43008</v>
      </c>
      <c r="C1121" t="s">
        <v>6</v>
      </c>
      <c r="D1121">
        <v>9</v>
      </c>
      <c r="E1121">
        <v>9</v>
      </c>
      <c r="F1121">
        <v>7</v>
      </c>
      <c r="G1121">
        <v>7</v>
      </c>
      <c r="H1121">
        <v>8</v>
      </c>
      <c r="I1121">
        <v>7</v>
      </c>
      <c r="J1121" t="s">
        <v>15</v>
      </c>
      <c r="K1121">
        <v>7</v>
      </c>
      <c r="L1121">
        <v>8</v>
      </c>
      <c r="M1121">
        <v>7</v>
      </c>
      <c r="N1121">
        <v>9</v>
      </c>
      <c r="O1121">
        <v>9</v>
      </c>
      <c r="P1121">
        <v>8</v>
      </c>
      <c r="Q1121">
        <v>8</v>
      </c>
      <c r="R1121">
        <v>9</v>
      </c>
      <c r="S1121">
        <v>9</v>
      </c>
      <c r="T1121">
        <v>8</v>
      </c>
      <c r="U1121">
        <v>9</v>
      </c>
      <c r="V1121">
        <v>9</v>
      </c>
      <c r="W1121">
        <v>8</v>
      </c>
      <c r="X1121">
        <v>8</v>
      </c>
      <c r="Y1121">
        <v>9</v>
      </c>
      <c r="Z1121">
        <v>8</v>
      </c>
      <c r="AA1121">
        <v>9</v>
      </c>
      <c r="AB1121">
        <v>7</v>
      </c>
      <c r="AC1121">
        <v>2</v>
      </c>
      <c r="AD1121">
        <f>IF(Table13[[#This Row],[payment]]=1,1,0)</f>
        <v>0</v>
      </c>
      <c r="AE1121">
        <f>IF(Table13[[#This Row],[payment]]=2,1,0)</f>
        <v>1</v>
      </c>
      <c r="AF1121">
        <f>IF(Table13[[#This Row],[payment]]=3,1,0)</f>
        <v>0</v>
      </c>
      <c r="AG1121">
        <v>1</v>
      </c>
      <c r="AH1121">
        <f>IF(Table13[[#This Row],[method_payment]]=1,1,0)</f>
        <v>1</v>
      </c>
      <c r="AI1121">
        <f>IF(Table13[[#This Row],[method_payment]]=2,1,0)</f>
        <v>0</v>
      </c>
      <c r="AJ1121">
        <f>IF(Table13[[#This Row],[method_payment]]=3,1,0)</f>
        <v>0</v>
      </c>
      <c r="AK1121">
        <f>IF(Table13[[#This Row],[method_payment]]=5,1,0)</f>
        <v>0</v>
      </c>
      <c r="AL1121">
        <f>IF(Table13[[#This Row],[method_payment]]=6,1,0)</f>
        <v>0</v>
      </c>
      <c r="AM1121" t="s">
        <v>16</v>
      </c>
      <c r="AN1121" t="s">
        <v>15</v>
      </c>
      <c r="AO1121">
        <v>1</v>
      </c>
      <c r="AP1121" s="2">
        <v>234.57</v>
      </c>
      <c r="AQ1121" s="3">
        <f>IF(AND(Table13[[#This Row],[Average_amount_spent_per_visit_last_3_months]]&gt;=1,Table13[[#This Row],[Average_amount_spent_per_visit_last_3_months]]&lt;=999),1,0)</f>
        <v>1</v>
      </c>
      <c r="AR1121" s="3">
        <f>IF(AND(Table13[[#This Row],[Average_amount_spent_per_visit_last_3_months]]&gt;=1000,Table13[[#This Row],[Average_amount_spent_per_visit_last_3_months]]&lt;=6700),1,0)</f>
        <v>0</v>
      </c>
      <c r="AS1121">
        <v>3</v>
      </c>
      <c r="AT1121">
        <v>41</v>
      </c>
      <c r="AU1121">
        <f>IF(AND(Table13[[#This Row],[Age]]&gt;=18,Table13[[#This Row],[Age]]&lt;=25),1,0)</f>
        <v>0</v>
      </c>
      <c r="AV1121">
        <f>IF(AND(Table13[[#This Row],[Age]]&gt;=26,Table13[[#This Row],[Age]]&lt;=35),1,0)</f>
        <v>0</v>
      </c>
      <c r="AW1121">
        <f>IF(AND(Table13[[#This Row],[Age]]&gt;=36,Table13[[#This Row],[Age]]&lt;=45),1,0)</f>
        <v>1</v>
      </c>
      <c r="AX1121">
        <f>IF(AND(Table13[[#This Row],[Age]]&gt;=46,Table13[[#This Row],[Age]]&lt;=55),1,0)</f>
        <v>0</v>
      </c>
      <c r="AY1121">
        <f>IF(AND(Table13[[#This Row],[Age]]&gt;=56,Table13[[#This Row],[Age]]&lt;=67),1,0)</f>
        <v>0</v>
      </c>
      <c r="AZ1121" t="s">
        <v>25</v>
      </c>
      <c r="BA1121">
        <f>IF(Table13[[#This Row],[Marital Status]]="Married",1,0)</f>
        <v>1</v>
      </c>
      <c r="BB1121">
        <f>IF(Table13[[#This Row],[Marital Status]]="Single",1,0)</f>
        <v>0</v>
      </c>
      <c r="BC1121" t="s">
        <v>27</v>
      </c>
      <c r="BD1121">
        <f>IF(Table13[[#This Row],[gender]]="Male",1,0)</f>
        <v>1</v>
      </c>
      <c r="BE1121">
        <f>IF(Table13[[#This Row],[gender]]="Female",1,0)</f>
        <v>0</v>
      </c>
      <c r="BF1121" t="s">
        <v>23</v>
      </c>
      <c r="BG1121">
        <f>IF(Table13[[#This Row],[Highest level of Education]]="Did not attend school",1,0)</f>
        <v>0</v>
      </c>
      <c r="BH1121">
        <f>IF(Table13[[#This Row],[Highest level of Education]]="K12 completed",1,0)</f>
        <v>0</v>
      </c>
      <c r="BI1121">
        <f>IF(Table13[[#This Row],[Highest level of Education]]="High School Completed",1,0)</f>
        <v>0</v>
      </c>
      <c r="BJ1121">
        <f>IF(Table13[[#This Row],[Highest level of Education]]="Technical Diploma/Partially completed College",1,0)</f>
        <v>1</v>
      </c>
      <c r="BK1121">
        <f>IF(Table13[[#This Row],[Highest level of Education]]="University/College Degree",1,0)</f>
        <v>0</v>
      </c>
      <c r="BL1121">
        <f>IF(Table13[[#This Row],[Highest level of Education]]="Post-graduate education",1,0)</f>
        <v>0</v>
      </c>
      <c r="BM1121">
        <v>2</v>
      </c>
      <c r="BN1121">
        <v>1</v>
      </c>
      <c r="BO1121">
        <v>5</v>
      </c>
      <c r="BP1121">
        <f>IF(Table13[[#This Row],[Monthly_Income 1_5500 2_8000 3_11000 4_15000 5_20000 6_27000 7_35000 8_5000 9_51000 98_0]]=1,1,0)</f>
        <v>0</v>
      </c>
      <c r="BQ1121">
        <f>IF(Table13[[#This Row],[Monthly_Income 1_5500 2_8000 3_11000 4_15000 5_20000 6_27000 7_35000 8_5000 9_51000 98_0]]=2,1,0)</f>
        <v>0</v>
      </c>
      <c r="BR1121">
        <f>IF(Table13[[#This Row],[Monthly_Income 1_5500 2_8000 3_11000 4_15000 5_20000 6_27000 7_35000 8_5000 9_51000 98_0]]=3,1,0)</f>
        <v>0</v>
      </c>
      <c r="BS1121">
        <f>IF(Table13[[#This Row],[Monthly_Income 1_5500 2_8000 3_11000 4_15000 5_20000 6_27000 7_35000 8_5000 9_51000 98_0]]=4,1,0)</f>
        <v>0</v>
      </c>
      <c r="BT1121">
        <f>IF(Table13[[#This Row],[Monthly_Income 1_5500 2_8000 3_11000 4_15000 5_20000 6_27000 7_35000 8_5000 9_51000 98_0]]=5,1,0)</f>
        <v>1</v>
      </c>
      <c r="BU1121">
        <f>IF(Table13[[#This Row],[Monthly_Income 1_5500 2_8000 3_11000 4_15000 5_20000 6_27000 7_35000 8_5000 9_51000 98_0]]=6,1,0)</f>
        <v>0</v>
      </c>
      <c r="BV1121">
        <f>IF(Table13[[#This Row],[Monthly_Income 1_5500 2_8000 3_11000 4_15000 5_20000 6_27000 7_35000 8_5000 9_51000 98_0]]=7,1,0)</f>
        <v>0</v>
      </c>
      <c r="BW1121">
        <f>IF(Table13[[#This Row],[Monthly_Income 1_5500 2_8000 3_11000 4_15000 5_20000 6_27000 7_35000 8_5000 9_51000 98_0]]=8,1,0)</f>
        <v>0</v>
      </c>
      <c r="BX1121">
        <f>IF(Table13[[#This Row],[Monthly_Income 1_5500 2_8000 3_11000 4_15000 5_20000 6_27000 7_35000 8_5000 9_51000 98_0]]=9,1,0)</f>
        <v>0</v>
      </c>
      <c r="BY1121">
        <f>IF(Table13[[#This Row],[Monthly_Income 1_5500 2_8000 3_11000 4_15000 5_20000 6_27000 7_35000 8_5000 9_51000 98_0]]=98,1,0)</f>
        <v>0</v>
      </c>
      <c r="BZ1121">
        <v>7</v>
      </c>
      <c r="CA1121">
        <f>IF(Table13[[#This Row],[Monthly_Household_Income]]=1,1,0)</f>
        <v>0</v>
      </c>
      <c r="CB1121">
        <f>IF(Table13[[#This Row],[Monthly_Household_Income]]=2,1,0)</f>
        <v>0</v>
      </c>
      <c r="CC1121">
        <f>IF(Table13[[#This Row],[Monthly_Household_Income]]=3,1,0)</f>
        <v>0</v>
      </c>
      <c r="CD1121">
        <f>IF(Table13[[#This Row],[Monthly_Household_Income]]=4,1,0)</f>
        <v>0</v>
      </c>
      <c r="CE1121">
        <f>IF(Table13[[#This Row],[Monthly_Household_Income]]=5,1,0)</f>
        <v>0</v>
      </c>
      <c r="CF1121">
        <f>IF(Table13[[#This Row],[Monthly_Household_Income]]=6,1,0)</f>
        <v>0</v>
      </c>
      <c r="CG1121">
        <f>IF(Table13[[#This Row],[Monthly_Household_Income]]=7,1,0)</f>
        <v>1</v>
      </c>
      <c r="CH1121">
        <f>IF(Table13[[#This Row],[Monthly_Household_Income]]=8,1,0)</f>
        <v>0</v>
      </c>
      <c r="CI1121">
        <f>IF(Table13[[#This Row],[Monthly_Household_Income]]=9,1,0)</f>
        <v>0</v>
      </c>
      <c r="CJ1121">
        <f>IF(Table13[[#This Row],[Monthly_Household_Income]]=98,1,0)</f>
        <v>0</v>
      </c>
    </row>
    <row r="1122" spans="1:88">
      <c r="A1122">
        <v>4168</v>
      </c>
      <c r="B1122" s="1">
        <v>43100</v>
      </c>
      <c r="C1122" t="s">
        <v>39</v>
      </c>
      <c r="D1122">
        <v>8</v>
      </c>
      <c r="E1122">
        <v>9</v>
      </c>
      <c r="F1122">
        <v>9</v>
      </c>
      <c r="G1122">
        <v>8</v>
      </c>
      <c r="H1122">
        <v>7</v>
      </c>
      <c r="I1122">
        <v>7</v>
      </c>
      <c r="J1122" t="s">
        <v>15</v>
      </c>
      <c r="K1122">
        <v>8</v>
      </c>
      <c r="L1122">
        <v>6</v>
      </c>
      <c r="M1122">
        <v>7</v>
      </c>
      <c r="N1122">
        <v>8</v>
      </c>
      <c r="O1122">
        <v>10</v>
      </c>
      <c r="P1122">
        <v>7</v>
      </c>
      <c r="Q1122">
        <v>9</v>
      </c>
      <c r="R1122">
        <v>8</v>
      </c>
      <c r="S1122">
        <v>7</v>
      </c>
      <c r="T1122">
        <v>6</v>
      </c>
      <c r="U1122">
        <v>7</v>
      </c>
      <c r="V1122">
        <v>6</v>
      </c>
      <c r="W1122">
        <v>7</v>
      </c>
      <c r="X1122">
        <v>8</v>
      </c>
      <c r="Y1122">
        <v>9</v>
      </c>
      <c r="Z1122">
        <v>8</v>
      </c>
      <c r="AA1122">
        <v>6</v>
      </c>
      <c r="AB1122">
        <v>7</v>
      </c>
      <c r="AC1122">
        <v>2</v>
      </c>
      <c r="AD1122">
        <f>IF(Table13[[#This Row],[payment]]=1,1,0)</f>
        <v>0</v>
      </c>
      <c r="AE1122">
        <f>IF(Table13[[#This Row],[payment]]=2,1,0)</f>
        <v>1</v>
      </c>
      <c r="AF1122">
        <f>IF(Table13[[#This Row],[payment]]=3,1,0)</f>
        <v>0</v>
      </c>
      <c r="AG1122">
        <v>1</v>
      </c>
      <c r="AH1122">
        <f>IF(Table13[[#This Row],[method_payment]]=1,1,0)</f>
        <v>1</v>
      </c>
      <c r="AI1122">
        <f>IF(Table13[[#This Row],[method_payment]]=2,1,0)</f>
        <v>0</v>
      </c>
      <c r="AJ1122">
        <f>IF(Table13[[#This Row],[method_payment]]=3,1,0)</f>
        <v>0</v>
      </c>
      <c r="AK1122">
        <f>IF(Table13[[#This Row],[method_payment]]=5,1,0)</f>
        <v>0</v>
      </c>
      <c r="AL1122">
        <f>IF(Table13[[#This Row],[method_payment]]=6,1,0)</f>
        <v>0</v>
      </c>
      <c r="AM1122" t="s">
        <v>16</v>
      </c>
      <c r="AN1122" t="s">
        <v>15</v>
      </c>
      <c r="AO1122">
        <v>1</v>
      </c>
      <c r="AP1122" s="2">
        <v>179.22</v>
      </c>
      <c r="AQ1122" s="3">
        <f>IF(AND(Table13[[#This Row],[Average_amount_spent_per_visit_last_3_months]]&gt;=1,Table13[[#This Row],[Average_amount_spent_per_visit_last_3_months]]&lt;=999),1,0)</f>
        <v>1</v>
      </c>
      <c r="AR1122" s="3">
        <f>IF(AND(Table13[[#This Row],[Average_amount_spent_per_visit_last_3_months]]&gt;=1000,Table13[[#This Row],[Average_amount_spent_per_visit_last_3_months]]&lt;=6700),1,0)</f>
        <v>0</v>
      </c>
      <c r="AS1122">
        <v>2</v>
      </c>
      <c r="AT1122">
        <v>27</v>
      </c>
      <c r="AU1122">
        <f>IF(AND(Table13[[#This Row],[Age]]&gt;=18,Table13[[#This Row],[Age]]&lt;=25),1,0)</f>
        <v>0</v>
      </c>
      <c r="AV1122">
        <f>IF(AND(Table13[[#This Row],[Age]]&gt;=26,Table13[[#This Row],[Age]]&lt;=35),1,0)</f>
        <v>1</v>
      </c>
      <c r="AW1122">
        <f>IF(AND(Table13[[#This Row],[Age]]&gt;=36,Table13[[#This Row],[Age]]&lt;=45),1,0)</f>
        <v>0</v>
      </c>
      <c r="AX1122">
        <f>IF(AND(Table13[[#This Row],[Age]]&gt;=46,Table13[[#This Row],[Age]]&lt;=55),1,0)</f>
        <v>0</v>
      </c>
      <c r="AY1122">
        <f>IF(AND(Table13[[#This Row],[Age]]&gt;=56,Table13[[#This Row],[Age]]&lt;=67),1,0)</f>
        <v>0</v>
      </c>
      <c r="AZ1122" t="s">
        <v>24</v>
      </c>
      <c r="BA1122">
        <f>IF(Table13[[#This Row],[Marital Status]]="Married",1,0)</f>
        <v>0</v>
      </c>
      <c r="BB1122">
        <f>IF(Table13[[#This Row],[Marital Status]]="Single",1,0)</f>
        <v>1</v>
      </c>
      <c r="BC1122" t="s">
        <v>27</v>
      </c>
      <c r="BD1122">
        <f>IF(Table13[[#This Row],[gender]]="Male",1,0)</f>
        <v>1</v>
      </c>
      <c r="BE1122">
        <f>IF(Table13[[#This Row],[gender]]="Female",1,0)</f>
        <v>0</v>
      </c>
      <c r="BF1122" t="s">
        <v>23</v>
      </c>
      <c r="BG1122">
        <f>IF(Table13[[#This Row],[Highest level of Education]]="Did not attend school",1,0)</f>
        <v>0</v>
      </c>
      <c r="BH1122">
        <f>IF(Table13[[#This Row],[Highest level of Education]]="K12 completed",1,0)</f>
        <v>0</v>
      </c>
      <c r="BI1122">
        <f>IF(Table13[[#This Row],[Highest level of Education]]="High School Completed",1,0)</f>
        <v>0</v>
      </c>
      <c r="BJ1122">
        <f>IF(Table13[[#This Row],[Highest level of Education]]="Technical Diploma/Partially completed College",1,0)</f>
        <v>1</v>
      </c>
      <c r="BK1122">
        <f>IF(Table13[[#This Row],[Highest level of Education]]="University/College Degree",1,0)</f>
        <v>0</v>
      </c>
      <c r="BL1122">
        <f>IF(Table13[[#This Row],[Highest level of Education]]="Post-graduate education",1,0)</f>
        <v>0</v>
      </c>
      <c r="BM1122">
        <v>0</v>
      </c>
      <c r="BN1122">
        <v>1</v>
      </c>
      <c r="BO1122">
        <v>2</v>
      </c>
      <c r="BP1122">
        <f>IF(Table13[[#This Row],[Monthly_Income 1_5500 2_8000 3_11000 4_15000 5_20000 6_27000 7_35000 8_5000 9_51000 98_0]]=1,1,0)</f>
        <v>0</v>
      </c>
      <c r="BQ1122">
        <f>IF(Table13[[#This Row],[Monthly_Income 1_5500 2_8000 3_11000 4_15000 5_20000 6_27000 7_35000 8_5000 9_51000 98_0]]=2,1,0)</f>
        <v>1</v>
      </c>
      <c r="BR1122">
        <f>IF(Table13[[#This Row],[Monthly_Income 1_5500 2_8000 3_11000 4_15000 5_20000 6_27000 7_35000 8_5000 9_51000 98_0]]=3,1,0)</f>
        <v>0</v>
      </c>
      <c r="BS1122">
        <f>IF(Table13[[#This Row],[Monthly_Income 1_5500 2_8000 3_11000 4_15000 5_20000 6_27000 7_35000 8_5000 9_51000 98_0]]=4,1,0)</f>
        <v>0</v>
      </c>
      <c r="BT1122">
        <f>IF(Table13[[#This Row],[Monthly_Income 1_5500 2_8000 3_11000 4_15000 5_20000 6_27000 7_35000 8_5000 9_51000 98_0]]=5,1,0)</f>
        <v>0</v>
      </c>
      <c r="BU1122">
        <f>IF(Table13[[#This Row],[Monthly_Income 1_5500 2_8000 3_11000 4_15000 5_20000 6_27000 7_35000 8_5000 9_51000 98_0]]=6,1,0)</f>
        <v>0</v>
      </c>
      <c r="BV1122">
        <f>IF(Table13[[#This Row],[Monthly_Income 1_5500 2_8000 3_11000 4_15000 5_20000 6_27000 7_35000 8_5000 9_51000 98_0]]=7,1,0)</f>
        <v>0</v>
      </c>
      <c r="BW1122">
        <f>IF(Table13[[#This Row],[Monthly_Income 1_5500 2_8000 3_11000 4_15000 5_20000 6_27000 7_35000 8_5000 9_51000 98_0]]=8,1,0)</f>
        <v>0</v>
      </c>
      <c r="BX1122">
        <f>IF(Table13[[#This Row],[Monthly_Income 1_5500 2_8000 3_11000 4_15000 5_20000 6_27000 7_35000 8_5000 9_51000 98_0]]=9,1,0)</f>
        <v>0</v>
      </c>
      <c r="BY1122">
        <f>IF(Table13[[#This Row],[Monthly_Income 1_5500 2_8000 3_11000 4_15000 5_20000 6_27000 7_35000 8_5000 9_51000 98_0]]=98,1,0)</f>
        <v>0</v>
      </c>
      <c r="BZ1122">
        <v>7</v>
      </c>
      <c r="CA1122">
        <f>IF(Table13[[#This Row],[Monthly_Household_Income]]=1,1,0)</f>
        <v>0</v>
      </c>
      <c r="CB1122">
        <f>IF(Table13[[#This Row],[Monthly_Household_Income]]=2,1,0)</f>
        <v>0</v>
      </c>
      <c r="CC1122">
        <f>IF(Table13[[#This Row],[Monthly_Household_Income]]=3,1,0)</f>
        <v>0</v>
      </c>
      <c r="CD1122">
        <f>IF(Table13[[#This Row],[Monthly_Household_Income]]=4,1,0)</f>
        <v>0</v>
      </c>
      <c r="CE1122">
        <f>IF(Table13[[#This Row],[Monthly_Household_Income]]=5,1,0)</f>
        <v>0</v>
      </c>
      <c r="CF1122">
        <f>IF(Table13[[#This Row],[Monthly_Household_Income]]=6,1,0)</f>
        <v>0</v>
      </c>
      <c r="CG1122">
        <f>IF(Table13[[#This Row],[Monthly_Household_Income]]=7,1,0)</f>
        <v>1</v>
      </c>
      <c r="CH1122">
        <f>IF(Table13[[#This Row],[Monthly_Household_Income]]=8,1,0)</f>
        <v>0</v>
      </c>
      <c r="CI1122">
        <f>IF(Table13[[#This Row],[Monthly_Household_Income]]=9,1,0)</f>
        <v>0</v>
      </c>
      <c r="CJ1122">
        <f>IF(Table13[[#This Row],[Monthly_Household_Income]]=98,1,0)</f>
        <v>0</v>
      </c>
    </row>
    <row r="1123" spans="1:88">
      <c r="A1123">
        <v>4176</v>
      </c>
      <c r="B1123" s="1">
        <v>42966</v>
      </c>
      <c r="C1123" t="s">
        <v>32</v>
      </c>
      <c r="D1123">
        <v>7</v>
      </c>
      <c r="E1123">
        <v>6</v>
      </c>
      <c r="F1123">
        <v>6</v>
      </c>
      <c r="G1123">
        <v>6</v>
      </c>
      <c r="H1123">
        <v>6</v>
      </c>
      <c r="I1123">
        <v>6</v>
      </c>
      <c r="J1123" t="s">
        <v>15</v>
      </c>
      <c r="K1123">
        <v>7</v>
      </c>
      <c r="L1123">
        <v>6</v>
      </c>
      <c r="M1123">
        <v>6</v>
      </c>
      <c r="N1123">
        <v>7</v>
      </c>
      <c r="O1123">
        <v>7</v>
      </c>
      <c r="P1123">
        <v>6</v>
      </c>
      <c r="Q1123">
        <v>7</v>
      </c>
      <c r="R1123">
        <v>6</v>
      </c>
      <c r="S1123">
        <v>7</v>
      </c>
      <c r="T1123">
        <v>6</v>
      </c>
      <c r="U1123">
        <v>7</v>
      </c>
      <c r="V1123">
        <v>6</v>
      </c>
      <c r="W1123">
        <v>6</v>
      </c>
      <c r="X1123">
        <v>7</v>
      </c>
      <c r="Y1123">
        <v>7</v>
      </c>
      <c r="Z1123">
        <v>6</v>
      </c>
      <c r="AA1123">
        <v>6</v>
      </c>
      <c r="AB1123">
        <v>7</v>
      </c>
      <c r="AC1123">
        <v>1</v>
      </c>
      <c r="AD1123">
        <f>IF(Table13[[#This Row],[payment]]=1,1,0)</f>
        <v>1</v>
      </c>
      <c r="AE1123">
        <f>IF(Table13[[#This Row],[payment]]=2,1,0)</f>
        <v>0</v>
      </c>
      <c r="AF1123">
        <f>IF(Table13[[#This Row],[payment]]=3,1,0)</f>
        <v>0</v>
      </c>
      <c r="AG1123">
        <v>1</v>
      </c>
      <c r="AH1123">
        <f>IF(Table13[[#This Row],[method_payment]]=1,1,0)</f>
        <v>1</v>
      </c>
      <c r="AI1123">
        <f>IF(Table13[[#This Row],[method_payment]]=2,1,0)</f>
        <v>0</v>
      </c>
      <c r="AJ1123">
        <f>IF(Table13[[#This Row],[method_payment]]=3,1,0)</f>
        <v>0</v>
      </c>
      <c r="AK1123">
        <f>IF(Table13[[#This Row],[method_payment]]=5,1,0)</f>
        <v>0</v>
      </c>
      <c r="AL1123">
        <f>IF(Table13[[#This Row],[method_payment]]=6,1,0)</f>
        <v>0</v>
      </c>
      <c r="AM1123" t="s">
        <v>16</v>
      </c>
      <c r="AN1123" t="s">
        <v>16</v>
      </c>
      <c r="AO1123">
        <v>1</v>
      </c>
      <c r="AP1123" s="2">
        <v>343.4</v>
      </c>
      <c r="AQ1123" s="3">
        <f>IF(AND(Table13[[#This Row],[Average_amount_spent_per_visit_last_3_months]]&gt;=1,Table13[[#This Row],[Average_amount_spent_per_visit_last_3_months]]&lt;=999),1,0)</f>
        <v>1</v>
      </c>
      <c r="AR1123" s="3">
        <f>IF(AND(Table13[[#This Row],[Average_amount_spent_per_visit_last_3_months]]&gt;=1000,Table13[[#This Row],[Average_amount_spent_per_visit_last_3_months]]&lt;=6700),1,0)</f>
        <v>0</v>
      </c>
      <c r="AS1123">
        <v>1</v>
      </c>
      <c r="AT1123">
        <v>38</v>
      </c>
      <c r="AU1123">
        <f>IF(AND(Table13[[#This Row],[Age]]&gt;=18,Table13[[#This Row],[Age]]&lt;=25),1,0)</f>
        <v>0</v>
      </c>
      <c r="AV1123">
        <f>IF(AND(Table13[[#This Row],[Age]]&gt;=26,Table13[[#This Row],[Age]]&lt;=35),1,0)</f>
        <v>0</v>
      </c>
      <c r="AW1123">
        <f>IF(AND(Table13[[#This Row],[Age]]&gt;=36,Table13[[#This Row],[Age]]&lt;=45),1,0)</f>
        <v>1</v>
      </c>
      <c r="AX1123">
        <f>IF(AND(Table13[[#This Row],[Age]]&gt;=46,Table13[[#This Row],[Age]]&lt;=55),1,0)</f>
        <v>0</v>
      </c>
      <c r="AY1123">
        <f>IF(AND(Table13[[#This Row],[Age]]&gt;=56,Table13[[#This Row],[Age]]&lt;=67),1,0)</f>
        <v>0</v>
      </c>
      <c r="AZ1123" t="s">
        <v>25</v>
      </c>
      <c r="BA1123">
        <f>IF(Table13[[#This Row],[Marital Status]]="Married",1,0)</f>
        <v>1</v>
      </c>
      <c r="BB1123">
        <f>IF(Table13[[#This Row],[Marital Status]]="Single",1,0)</f>
        <v>0</v>
      </c>
      <c r="BC1123" t="s">
        <v>28</v>
      </c>
      <c r="BD1123">
        <f>IF(Table13[[#This Row],[gender]]="Male",1,0)</f>
        <v>0</v>
      </c>
      <c r="BE1123">
        <f>IF(Table13[[#This Row],[gender]]="Female",1,0)</f>
        <v>1</v>
      </c>
      <c r="BF1123" t="s">
        <v>20</v>
      </c>
      <c r="BG1123">
        <f>IF(Table13[[#This Row],[Highest level of Education]]="Did not attend school",1,0)</f>
        <v>0</v>
      </c>
      <c r="BH1123">
        <f>IF(Table13[[#This Row],[Highest level of Education]]="K12 completed",1,0)</f>
        <v>0</v>
      </c>
      <c r="BI1123">
        <f>IF(Table13[[#This Row],[Highest level of Education]]="High School Completed",1,0)</f>
        <v>1</v>
      </c>
      <c r="BJ1123">
        <f>IF(Table13[[#This Row],[Highest level of Education]]="Technical Diploma/Partially completed College",1,0)</f>
        <v>0</v>
      </c>
      <c r="BK1123">
        <f>IF(Table13[[#This Row],[Highest level of Education]]="University/College Degree",1,0)</f>
        <v>0</v>
      </c>
      <c r="BL1123">
        <f>IF(Table13[[#This Row],[Highest level of Education]]="Post-graduate education",1,0)</f>
        <v>0</v>
      </c>
      <c r="BM1123">
        <v>2</v>
      </c>
      <c r="BN1123">
        <v>1</v>
      </c>
      <c r="BO1123">
        <v>3</v>
      </c>
      <c r="BP1123">
        <f>IF(Table13[[#This Row],[Monthly_Income 1_5500 2_8000 3_11000 4_15000 5_20000 6_27000 7_35000 8_5000 9_51000 98_0]]=1,1,0)</f>
        <v>0</v>
      </c>
      <c r="BQ1123">
        <f>IF(Table13[[#This Row],[Monthly_Income 1_5500 2_8000 3_11000 4_15000 5_20000 6_27000 7_35000 8_5000 9_51000 98_0]]=2,1,0)</f>
        <v>0</v>
      </c>
      <c r="BR1123">
        <f>IF(Table13[[#This Row],[Monthly_Income 1_5500 2_8000 3_11000 4_15000 5_20000 6_27000 7_35000 8_5000 9_51000 98_0]]=3,1,0)</f>
        <v>1</v>
      </c>
      <c r="BS1123">
        <f>IF(Table13[[#This Row],[Monthly_Income 1_5500 2_8000 3_11000 4_15000 5_20000 6_27000 7_35000 8_5000 9_51000 98_0]]=4,1,0)</f>
        <v>0</v>
      </c>
      <c r="BT1123">
        <f>IF(Table13[[#This Row],[Monthly_Income 1_5500 2_8000 3_11000 4_15000 5_20000 6_27000 7_35000 8_5000 9_51000 98_0]]=5,1,0)</f>
        <v>0</v>
      </c>
      <c r="BU1123">
        <f>IF(Table13[[#This Row],[Monthly_Income 1_5500 2_8000 3_11000 4_15000 5_20000 6_27000 7_35000 8_5000 9_51000 98_0]]=6,1,0)</f>
        <v>0</v>
      </c>
      <c r="BV1123">
        <f>IF(Table13[[#This Row],[Monthly_Income 1_5500 2_8000 3_11000 4_15000 5_20000 6_27000 7_35000 8_5000 9_51000 98_0]]=7,1,0)</f>
        <v>0</v>
      </c>
      <c r="BW1123">
        <f>IF(Table13[[#This Row],[Monthly_Income 1_5500 2_8000 3_11000 4_15000 5_20000 6_27000 7_35000 8_5000 9_51000 98_0]]=8,1,0)</f>
        <v>0</v>
      </c>
      <c r="BX1123">
        <f>IF(Table13[[#This Row],[Monthly_Income 1_5500 2_8000 3_11000 4_15000 5_20000 6_27000 7_35000 8_5000 9_51000 98_0]]=9,1,0)</f>
        <v>0</v>
      </c>
      <c r="BY1123">
        <f>IF(Table13[[#This Row],[Monthly_Income 1_5500 2_8000 3_11000 4_15000 5_20000 6_27000 7_35000 8_5000 9_51000 98_0]]=98,1,0)</f>
        <v>0</v>
      </c>
      <c r="BZ1123">
        <v>5</v>
      </c>
      <c r="CA1123">
        <f>IF(Table13[[#This Row],[Monthly_Household_Income]]=1,1,0)</f>
        <v>0</v>
      </c>
      <c r="CB1123">
        <f>IF(Table13[[#This Row],[Monthly_Household_Income]]=2,1,0)</f>
        <v>0</v>
      </c>
      <c r="CC1123">
        <f>IF(Table13[[#This Row],[Monthly_Household_Income]]=3,1,0)</f>
        <v>0</v>
      </c>
      <c r="CD1123">
        <f>IF(Table13[[#This Row],[Monthly_Household_Income]]=4,1,0)</f>
        <v>0</v>
      </c>
      <c r="CE1123">
        <f>IF(Table13[[#This Row],[Monthly_Household_Income]]=5,1,0)</f>
        <v>1</v>
      </c>
      <c r="CF1123">
        <f>IF(Table13[[#This Row],[Monthly_Household_Income]]=6,1,0)</f>
        <v>0</v>
      </c>
      <c r="CG1123">
        <f>IF(Table13[[#This Row],[Monthly_Household_Income]]=7,1,0)</f>
        <v>0</v>
      </c>
      <c r="CH1123">
        <f>IF(Table13[[#This Row],[Monthly_Household_Income]]=8,1,0)</f>
        <v>0</v>
      </c>
      <c r="CI1123">
        <f>IF(Table13[[#This Row],[Monthly_Household_Income]]=9,1,0)</f>
        <v>0</v>
      </c>
      <c r="CJ1123">
        <f>IF(Table13[[#This Row],[Monthly_Household_Income]]=98,1,0)</f>
        <v>0</v>
      </c>
    </row>
    <row r="1124" spans="1:88">
      <c r="A1124">
        <v>4184</v>
      </c>
      <c r="B1124" s="1">
        <v>42960</v>
      </c>
      <c r="C1124" t="s">
        <v>35</v>
      </c>
      <c r="D1124">
        <v>7</v>
      </c>
      <c r="E1124">
        <v>8</v>
      </c>
      <c r="F1124">
        <v>8</v>
      </c>
      <c r="G1124">
        <v>7</v>
      </c>
      <c r="H1124">
        <v>7</v>
      </c>
      <c r="I1124">
        <v>7</v>
      </c>
      <c r="J1124" t="s">
        <v>15</v>
      </c>
      <c r="K1124">
        <v>8</v>
      </c>
      <c r="L1124">
        <v>6</v>
      </c>
      <c r="M1124">
        <v>7</v>
      </c>
      <c r="N1124">
        <v>7</v>
      </c>
      <c r="O1124">
        <v>8</v>
      </c>
      <c r="P1124">
        <v>6</v>
      </c>
      <c r="Q1124">
        <v>7</v>
      </c>
      <c r="R1124">
        <v>7</v>
      </c>
      <c r="S1124">
        <v>8</v>
      </c>
      <c r="T1124">
        <v>7</v>
      </c>
      <c r="U1124">
        <v>7</v>
      </c>
      <c r="V1124">
        <v>8</v>
      </c>
      <c r="W1124">
        <v>6</v>
      </c>
      <c r="X1124">
        <v>8</v>
      </c>
      <c r="Y1124">
        <v>7</v>
      </c>
      <c r="Z1124">
        <v>7</v>
      </c>
      <c r="AA1124">
        <v>8</v>
      </c>
      <c r="AB1124">
        <v>7</v>
      </c>
      <c r="AC1124">
        <v>2</v>
      </c>
      <c r="AD1124">
        <f>IF(Table13[[#This Row],[payment]]=1,1,0)</f>
        <v>0</v>
      </c>
      <c r="AE1124">
        <f>IF(Table13[[#This Row],[payment]]=2,1,0)</f>
        <v>1</v>
      </c>
      <c r="AF1124">
        <f>IF(Table13[[#This Row],[payment]]=3,1,0)</f>
        <v>0</v>
      </c>
      <c r="AG1124">
        <v>3</v>
      </c>
      <c r="AH1124">
        <f>IF(Table13[[#This Row],[method_payment]]=1,1,0)</f>
        <v>0</v>
      </c>
      <c r="AI1124">
        <f>IF(Table13[[#This Row],[method_payment]]=2,1,0)</f>
        <v>0</v>
      </c>
      <c r="AJ1124">
        <f>IF(Table13[[#This Row],[method_payment]]=3,1,0)</f>
        <v>1</v>
      </c>
      <c r="AK1124">
        <f>IF(Table13[[#This Row],[method_payment]]=5,1,0)</f>
        <v>0</v>
      </c>
      <c r="AL1124">
        <f>IF(Table13[[#This Row],[method_payment]]=6,1,0)</f>
        <v>0</v>
      </c>
      <c r="AM1124" t="s">
        <v>16</v>
      </c>
      <c r="AN1124" t="s">
        <v>16</v>
      </c>
      <c r="AO1124">
        <v>3</v>
      </c>
      <c r="AP1124" s="2">
        <v>105.07</v>
      </c>
      <c r="AQ1124" s="3">
        <f>IF(AND(Table13[[#This Row],[Average_amount_spent_per_visit_last_3_months]]&gt;=1,Table13[[#This Row],[Average_amount_spent_per_visit_last_3_months]]&lt;=999),1,0)</f>
        <v>1</v>
      </c>
      <c r="AR1124" s="3">
        <f>IF(AND(Table13[[#This Row],[Average_amount_spent_per_visit_last_3_months]]&gt;=1000,Table13[[#This Row],[Average_amount_spent_per_visit_last_3_months]]&lt;=6700),1,0)</f>
        <v>0</v>
      </c>
      <c r="AS1124">
        <v>1</v>
      </c>
      <c r="AT1124">
        <v>41</v>
      </c>
      <c r="AU1124">
        <f>IF(AND(Table13[[#This Row],[Age]]&gt;=18,Table13[[#This Row],[Age]]&lt;=25),1,0)</f>
        <v>0</v>
      </c>
      <c r="AV1124">
        <f>IF(AND(Table13[[#This Row],[Age]]&gt;=26,Table13[[#This Row],[Age]]&lt;=35),1,0)</f>
        <v>0</v>
      </c>
      <c r="AW1124">
        <f>IF(AND(Table13[[#This Row],[Age]]&gt;=36,Table13[[#This Row],[Age]]&lt;=45),1,0)</f>
        <v>1</v>
      </c>
      <c r="AX1124">
        <f>IF(AND(Table13[[#This Row],[Age]]&gt;=46,Table13[[#This Row],[Age]]&lt;=55),1,0)</f>
        <v>0</v>
      </c>
      <c r="AY1124">
        <f>IF(AND(Table13[[#This Row],[Age]]&gt;=56,Table13[[#This Row],[Age]]&lt;=67),1,0)</f>
        <v>0</v>
      </c>
      <c r="AZ1124" t="s">
        <v>25</v>
      </c>
      <c r="BA1124">
        <f>IF(Table13[[#This Row],[Marital Status]]="Married",1,0)</f>
        <v>1</v>
      </c>
      <c r="BB1124">
        <f>IF(Table13[[#This Row],[Marital Status]]="Single",1,0)</f>
        <v>0</v>
      </c>
      <c r="BC1124" t="s">
        <v>28</v>
      </c>
      <c r="BD1124">
        <f>IF(Table13[[#This Row],[gender]]="Male",1,0)</f>
        <v>0</v>
      </c>
      <c r="BE1124">
        <f>IF(Table13[[#This Row],[gender]]="Female",1,0)</f>
        <v>1</v>
      </c>
      <c r="BF1124" t="s">
        <v>23</v>
      </c>
      <c r="BG1124">
        <f>IF(Table13[[#This Row],[Highest level of Education]]="Did not attend school",1,0)</f>
        <v>0</v>
      </c>
      <c r="BH1124">
        <f>IF(Table13[[#This Row],[Highest level of Education]]="K12 completed",1,0)</f>
        <v>0</v>
      </c>
      <c r="BI1124">
        <f>IF(Table13[[#This Row],[Highest level of Education]]="High School Completed",1,0)</f>
        <v>0</v>
      </c>
      <c r="BJ1124">
        <f>IF(Table13[[#This Row],[Highest level of Education]]="Technical Diploma/Partially completed College",1,0)</f>
        <v>1</v>
      </c>
      <c r="BK1124">
        <f>IF(Table13[[#This Row],[Highest level of Education]]="University/College Degree",1,0)</f>
        <v>0</v>
      </c>
      <c r="BL1124">
        <f>IF(Table13[[#This Row],[Highest level of Education]]="Post-graduate education",1,0)</f>
        <v>0</v>
      </c>
      <c r="BM1124">
        <v>3</v>
      </c>
      <c r="BN1124">
        <v>1</v>
      </c>
      <c r="BO1124">
        <v>2</v>
      </c>
      <c r="BP1124">
        <f>IF(Table13[[#This Row],[Monthly_Income 1_5500 2_8000 3_11000 4_15000 5_20000 6_27000 7_35000 8_5000 9_51000 98_0]]=1,1,0)</f>
        <v>0</v>
      </c>
      <c r="BQ1124">
        <f>IF(Table13[[#This Row],[Monthly_Income 1_5500 2_8000 3_11000 4_15000 5_20000 6_27000 7_35000 8_5000 9_51000 98_0]]=2,1,0)</f>
        <v>1</v>
      </c>
      <c r="BR1124">
        <f>IF(Table13[[#This Row],[Monthly_Income 1_5500 2_8000 3_11000 4_15000 5_20000 6_27000 7_35000 8_5000 9_51000 98_0]]=3,1,0)</f>
        <v>0</v>
      </c>
      <c r="BS1124">
        <f>IF(Table13[[#This Row],[Monthly_Income 1_5500 2_8000 3_11000 4_15000 5_20000 6_27000 7_35000 8_5000 9_51000 98_0]]=4,1,0)</f>
        <v>0</v>
      </c>
      <c r="BT1124">
        <f>IF(Table13[[#This Row],[Monthly_Income 1_5500 2_8000 3_11000 4_15000 5_20000 6_27000 7_35000 8_5000 9_51000 98_0]]=5,1,0)</f>
        <v>0</v>
      </c>
      <c r="BU1124">
        <f>IF(Table13[[#This Row],[Monthly_Income 1_5500 2_8000 3_11000 4_15000 5_20000 6_27000 7_35000 8_5000 9_51000 98_0]]=6,1,0)</f>
        <v>0</v>
      </c>
      <c r="BV1124">
        <f>IF(Table13[[#This Row],[Monthly_Income 1_5500 2_8000 3_11000 4_15000 5_20000 6_27000 7_35000 8_5000 9_51000 98_0]]=7,1,0)</f>
        <v>0</v>
      </c>
      <c r="BW1124">
        <f>IF(Table13[[#This Row],[Monthly_Income 1_5500 2_8000 3_11000 4_15000 5_20000 6_27000 7_35000 8_5000 9_51000 98_0]]=8,1,0)</f>
        <v>0</v>
      </c>
      <c r="BX1124">
        <f>IF(Table13[[#This Row],[Monthly_Income 1_5500 2_8000 3_11000 4_15000 5_20000 6_27000 7_35000 8_5000 9_51000 98_0]]=9,1,0)</f>
        <v>0</v>
      </c>
      <c r="BY1124">
        <f>IF(Table13[[#This Row],[Monthly_Income 1_5500 2_8000 3_11000 4_15000 5_20000 6_27000 7_35000 8_5000 9_51000 98_0]]=98,1,0)</f>
        <v>0</v>
      </c>
      <c r="BZ1124">
        <v>4</v>
      </c>
      <c r="CA1124">
        <f>IF(Table13[[#This Row],[Monthly_Household_Income]]=1,1,0)</f>
        <v>0</v>
      </c>
      <c r="CB1124">
        <f>IF(Table13[[#This Row],[Monthly_Household_Income]]=2,1,0)</f>
        <v>0</v>
      </c>
      <c r="CC1124">
        <f>IF(Table13[[#This Row],[Monthly_Household_Income]]=3,1,0)</f>
        <v>0</v>
      </c>
      <c r="CD1124">
        <f>IF(Table13[[#This Row],[Monthly_Household_Income]]=4,1,0)</f>
        <v>1</v>
      </c>
      <c r="CE1124">
        <f>IF(Table13[[#This Row],[Monthly_Household_Income]]=5,1,0)</f>
        <v>0</v>
      </c>
      <c r="CF1124">
        <f>IF(Table13[[#This Row],[Monthly_Household_Income]]=6,1,0)</f>
        <v>0</v>
      </c>
      <c r="CG1124">
        <f>IF(Table13[[#This Row],[Monthly_Household_Income]]=7,1,0)</f>
        <v>0</v>
      </c>
      <c r="CH1124">
        <f>IF(Table13[[#This Row],[Monthly_Household_Income]]=8,1,0)</f>
        <v>0</v>
      </c>
      <c r="CI1124">
        <f>IF(Table13[[#This Row],[Monthly_Household_Income]]=9,1,0)</f>
        <v>0</v>
      </c>
      <c r="CJ1124">
        <f>IF(Table13[[#This Row],[Monthly_Household_Income]]=98,1,0)</f>
        <v>0</v>
      </c>
    </row>
    <row r="1125" spans="1:88">
      <c r="A1125">
        <v>4188</v>
      </c>
      <c r="B1125" s="1">
        <v>42993</v>
      </c>
      <c r="C1125" t="s">
        <v>2</v>
      </c>
      <c r="D1125">
        <v>8</v>
      </c>
      <c r="E1125">
        <v>7</v>
      </c>
      <c r="F1125">
        <v>7</v>
      </c>
      <c r="G1125">
        <v>8</v>
      </c>
      <c r="H1125">
        <v>7</v>
      </c>
      <c r="I1125">
        <v>7</v>
      </c>
      <c r="J1125" t="s">
        <v>15</v>
      </c>
      <c r="K1125">
        <v>7</v>
      </c>
      <c r="L1125">
        <v>9</v>
      </c>
      <c r="M1125">
        <v>8</v>
      </c>
      <c r="N1125">
        <v>7</v>
      </c>
      <c r="O1125">
        <v>8</v>
      </c>
      <c r="P1125">
        <v>6</v>
      </c>
      <c r="Q1125">
        <v>7</v>
      </c>
      <c r="R1125">
        <v>8</v>
      </c>
      <c r="S1125">
        <v>7</v>
      </c>
      <c r="T1125">
        <v>7</v>
      </c>
      <c r="U1125">
        <v>6</v>
      </c>
      <c r="V1125">
        <v>7</v>
      </c>
      <c r="W1125">
        <v>8</v>
      </c>
      <c r="X1125">
        <v>7</v>
      </c>
      <c r="Y1125">
        <v>7</v>
      </c>
      <c r="Z1125">
        <v>8</v>
      </c>
      <c r="AA1125">
        <v>9</v>
      </c>
      <c r="AB1125">
        <v>7</v>
      </c>
      <c r="AC1125">
        <v>1</v>
      </c>
      <c r="AD1125">
        <f>IF(Table13[[#This Row],[payment]]=1,1,0)</f>
        <v>1</v>
      </c>
      <c r="AE1125">
        <f>IF(Table13[[#This Row],[payment]]=2,1,0)</f>
        <v>0</v>
      </c>
      <c r="AF1125">
        <f>IF(Table13[[#This Row],[payment]]=3,1,0)</f>
        <v>0</v>
      </c>
      <c r="AG1125">
        <v>3</v>
      </c>
      <c r="AH1125">
        <f>IF(Table13[[#This Row],[method_payment]]=1,1,0)</f>
        <v>0</v>
      </c>
      <c r="AI1125">
        <f>IF(Table13[[#This Row],[method_payment]]=2,1,0)</f>
        <v>0</v>
      </c>
      <c r="AJ1125">
        <f>IF(Table13[[#This Row],[method_payment]]=3,1,0)</f>
        <v>1</v>
      </c>
      <c r="AK1125">
        <f>IF(Table13[[#This Row],[method_payment]]=5,1,0)</f>
        <v>0</v>
      </c>
      <c r="AL1125">
        <f>IF(Table13[[#This Row],[method_payment]]=6,1,0)</f>
        <v>0</v>
      </c>
      <c r="AM1125" t="s">
        <v>16</v>
      </c>
      <c r="AN1125" t="s">
        <v>16</v>
      </c>
      <c r="AO1125">
        <v>1</v>
      </c>
      <c r="AP1125" s="2">
        <v>291.20999999999998</v>
      </c>
      <c r="AQ1125" s="3">
        <f>IF(AND(Table13[[#This Row],[Average_amount_spent_per_visit_last_3_months]]&gt;=1,Table13[[#This Row],[Average_amount_spent_per_visit_last_3_months]]&lt;=999),1,0)</f>
        <v>1</v>
      </c>
      <c r="AR1125" s="3">
        <f>IF(AND(Table13[[#This Row],[Average_amount_spent_per_visit_last_3_months]]&gt;=1000,Table13[[#This Row],[Average_amount_spent_per_visit_last_3_months]]&lt;=6700),1,0)</f>
        <v>0</v>
      </c>
      <c r="AS1125">
        <v>3</v>
      </c>
      <c r="AT1125">
        <v>30</v>
      </c>
      <c r="AU1125">
        <f>IF(AND(Table13[[#This Row],[Age]]&gt;=18,Table13[[#This Row],[Age]]&lt;=25),1,0)</f>
        <v>0</v>
      </c>
      <c r="AV1125">
        <f>IF(AND(Table13[[#This Row],[Age]]&gt;=26,Table13[[#This Row],[Age]]&lt;=35),1,0)</f>
        <v>1</v>
      </c>
      <c r="AW1125">
        <f>IF(AND(Table13[[#This Row],[Age]]&gt;=36,Table13[[#This Row],[Age]]&lt;=45),1,0)</f>
        <v>0</v>
      </c>
      <c r="AX1125">
        <f>IF(AND(Table13[[#This Row],[Age]]&gt;=46,Table13[[#This Row],[Age]]&lt;=55),1,0)</f>
        <v>0</v>
      </c>
      <c r="AY1125">
        <f>IF(AND(Table13[[#This Row],[Age]]&gt;=56,Table13[[#This Row],[Age]]&lt;=67),1,0)</f>
        <v>0</v>
      </c>
      <c r="AZ1125" t="s">
        <v>24</v>
      </c>
      <c r="BA1125">
        <f>IF(Table13[[#This Row],[Marital Status]]="Married",1,0)</f>
        <v>0</v>
      </c>
      <c r="BB1125">
        <f>IF(Table13[[#This Row],[Marital Status]]="Single",1,0)</f>
        <v>1</v>
      </c>
      <c r="BC1125" t="s">
        <v>27</v>
      </c>
      <c r="BD1125">
        <f>IF(Table13[[#This Row],[gender]]="Male",1,0)</f>
        <v>1</v>
      </c>
      <c r="BE1125">
        <f>IF(Table13[[#This Row],[gender]]="Female",1,0)</f>
        <v>0</v>
      </c>
      <c r="BF1125" t="s">
        <v>23</v>
      </c>
      <c r="BG1125">
        <f>IF(Table13[[#This Row],[Highest level of Education]]="Did not attend school",1,0)</f>
        <v>0</v>
      </c>
      <c r="BH1125">
        <f>IF(Table13[[#This Row],[Highest level of Education]]="K12 completed",1,0)</f>
        <v>0</v>
      </c>
      <c r="BI1125">
        <f>IF(Table13[[#This Row],[Highest level of Education]]="High School Completed",1,0)</f>
        <v>0</v>
      </c>
      <c r="BJ1125">
        <f>IF(Table13[[#This Row],[Highest level of Education]]="Technical Diploma/Partially completed College",1,0)</f>
        <v>1</v>
      </c>
      <c r="BK1125">
        <f>IF(Table13[[#This Row],[Highest level of Education]]="University/College Degree",1,0)</f>
        <v>0</v>
      </c>
      <c r="BL1125">
        <f>IF(Table13[[#This Row],[Highest level of Education]]="Post-graduate education",1,0)</f>
        <v>0</v>
      </c>
      <c r="BM1125">
        <v>0</v>
      </c>
      <c r="BN1125">
        <v>1</v>
      </c>
      <c r="BO1125">
        <v>2</v>
      </c>
      <c r="BP1125">
        <f>IF(Table13[[#This Row],[Monthly_Income 1_5500 2_8000 3_11000 4_15000 5_20000 6_27000 7_35000 8_5000 9_51000 98_0]]=1,1,0)</f>
        <v>0</v>
      </c>
      <c r="BQ1125">
        <f>IF(Table13[[#This Row],[Monthly_Income 1_5500 2_8000 3_11000 4_15000 5_20000 6_27000 7_35000 8_5000 9_51000 98_0]]=2,1,0)</f>
        <v>1</v>
      </c>
      <c r="BR1125">
        <f>IF(Table13[[#This Row],[Monthly_Income 1_5500 2_8000 3_11000 4_15000 5_20000 6_27000 7_35000 8_5000 9_51000 98_0]]=3,1,0)</f>
        <v>0</v>
      </c>
      <c r="BS1125">
        <f>IF(Table13[[#This Row],[Monthly_Income 1_5500 2_8000 3_11000 4_15000 5_20000 6_27000 7_35000 8_5000 9_51000 98_0]]=4,1,0)</f>
        <v>0</v>
      </c>
      <c r="BT1125">
        <f>IF(Table13[[#This Row],[Monthly_Income 1_5500 2_8000 3_11000 4_15000 5_20000 6_27000 7_35000 8_5000 9_51000 98_0]]=5,1,0)</f>
        <v>0</v>
      </c>
      <c r="BU1125">
        <f>IF(Table13[[#This Row],[Monthly_Income 1_5500 2_8000 3_11000 4_15000 5_20000 6_27000 7_35000 8_5000 9_51000 98_0]]=6,1,0)</f>
        <v>0</v>
      </c>
      <c r="BV1125">
        <f>IF(Table13[[#This Row],[Monthly_Income 1_5500 2_8000 3_11000 4_15000 5_20000 6_27000 7_35000 8_5000 9_51000 98_0]]=7,1,0)</f>
        <v>0</v>
      </c>
      <c r="BW1125">
        <f>IF(Table13[[#This Row],[Monthly_Income 1_5500 2_8000 3_11000 4_15000 5_20000 6_27000 7_35000 8_5000 9_51000 98_0]]=8,1,0)</f>
        <v>0</v>
      </c>
      <c r="BX1125">
        <f>IF(Table13[[#This Row],[Monthly_Income 1_5500 2_8000 3_11000 4_15000 5_20000 6_27000 7_35000 8_5000 9_51000 98_0]]=9,1,0)</f>
        <v>0</v>
      </c>
      <c r="BY1125">
        <f>IF(Table13[[#This Row],[Monthly_Income 1_5500 2_8000 3_11000 4_15000 5_20000 6_27000 7_35000 8_5000 9_51000 98_0]]=98,1,0)</f>
        <v>0</v>
      </c>
      <c r="BZ1125">
        <v>7</v>
      </c>
      <c r="CA1125">
        <f>IF(Table13[[#This Row],[Monthly_Household_Income]]=1,1,0)</f>
        <v>0</v>
      </c>
      <c r="CB1125">
        <f>IF(Table13[[#This Row],[Monthly_Household_Income]]=2,1,0)</f>
        <v>0</v>
      </c>
      <c r="CC1125">
        <f>IF(Table13[[#This Row],[Monthly_Household_Income]]=3,1,0)</f>
        <v>0</v>
      </c>
      <c r="CD1125">
        <f>IF(Table13[[#This Row],[Monthly_Household_Income]]=4,1,0)</f>
        <v>0</v>
      </c>
      <c r="CE1125">
        <f>IF(Table13[[#This Row],[Monthly_Household_Income]]=5,1,0)</f>
        <v>0</v>
      </c>
      <c r="CF1125">
        <f>IF(Table13[[#This Row],[Monthly_Household_Income]]=6,1,0)</f>
        <v>0</v>
      </c>
      <c r="CG1125">
        <f>IF(Table13[[#This Row],[Monthly_Household_Income]]=7,1,0)</f>
        <v>1</v>
      </c>
      <c r="CH1125">
        <f>IF(Table13[[#This Row],[Monthly_Household_Income]]=8,1,0)</f>
        <v>0</v>
      </c>
      <c r="CI1125">
        <f>IF(Table13[[#This Row],[Monthly_Household_Income]]=9,1,0)</f>
        <v>0</v>
      </c>
      <c r="CJ1125">
        <f>IF(Table13[[#This Row],[Monthly_Household_Income]]=98,1,0)</f>
        <v>0</v>
      </c>
    </row>
    <row r="1126" spans="1:88">
      <c r="A1126">
        <v>4190</v>
      </c>
      <c r="B1126" s="1">
        <v>42990</v>
      </c>
      <c r="C1126" t="s">
        <v>32</v>
      </c>
      <c r="D1126">
        <v>7</v>
      </c>
      <c r="E1126">
        <v>7</v>
      </c>
      <c r="F1126">
        <v>8</v>
      </c>
      <c r="G1126">
        <v>7</v>
      </c>
      <c r="H1126">
        <v>8</v>
      </c>
      <c r="I1126">
        <v>7</v>
      </c>
      <c r="J1126" t="s">
        <v>15</v>
      </c>
      <c r="K1126">
        <v>9</v>
      </c>
      <c r="L1126">
        <v>7</v>
      </c>
      <c r="M1126">
        <v>9</v>
      </c>
      <c r="N1126">
        <v>8</v>
      </c>
      <c r="O1126">
        <v>8</v>
      </c>
      <c r="P1126">
        <v>8</v>
      </c>
      <c r="Q1126">
        <v>9</v>
      </c>
      <c r="R1126">
        <v>7</v>
      </c>
      <c r="S1126">
        <v>9</v>
      </c>
      <c r="T1126">
        <v>8</v>
      </c>
      <c r="U1126">
        <v>8</v>
      </c>
      <c r="V1126">
        <v>7</v>
      </c>
      <c r="W1126">
        <v>8</v>
      </c>
      <c r="X1126">
        <v>7</v>
      </c>
      <c r="Y1126">
        <v>9</v>
      </c>
      <c r="Z1126">
        <v>9</v>
      </c>
      <c r="AA1126">
        <v>6</v>
      </c>
      <c r="AB1126">
        <v>7</v>
      </c>
      <c r="AC1126">
        <v>2</v>
      </c>
      <c r="AD1126">
        <f>IF(Table13[[#This Row],[payment]]=1,1,0)</f>
        <v>0</v>
      </c>
      <c r="AE1126">
        <f>IF(Table13[[#This Row],[payment]]=2,1,0)</f>
        <v>1</v>
      </c>
      <c r="AF1126">
        <f>IF(Table13[[#This Row],[payment]]=3,1,0)</f>
        <v>0</v>
      </c>
      <c r="AG1126">
        <v>1</v>
      </c>
      <c r="AH1126">
        <f>IF(Table13[[#This Row],[method_payment]]=1,1,0)</f>
        <v>1</v>
      </c>
      <c r="AI1126">
        <f>IF(Table13[[#This Row],[method_payment]]=2,1,0)</f>
        <v>0</v>
      </c>
      <c r="AJ1126">
        <f>IF(Table13[[#This Row],[method_payment]]=3,1,0)</f>
        <v>0</v>
      </c>
      <c r="AK1126">
        <f>IF(Table13[[#This Row],[method_payment]]=5,1,0)</f>
        <v>0</v>
      </c>
      <c r="AL1126">
        <f>IF(Table13[[#This Row],[method_payment]]=6,1,0)</f>
        <v>0</v>
      </c>
      <c r="AM1126" t="s">
        <v>16</v>
      </c>
      <c r="AN1126" t="s">
        <v>15</v>
      </c>
      <c r="AO1126">
        <v>1</v>
      </c>
      <c r="AP1126" s="2">
        <v>241.07</v>
      </c>
      <c r="AQ1126" s="3">
        <f>IF(AND(Table13[[#This Row],[Average_amount_spent_per_visit_last_3_months]]&gt;=1,Table13[[#This Row],[Average_amount_spent_per_visit_last_3_months]]&lt;=999),1,0)</f>
        <v>1</v>
      </c>
      <c r="AR1126" s="3">
        <f>IF(AND(Table13[[#This Row],[Average_amount_spent_per_visit_last_3_months]]&gt;=1000,Table13[[#This Row],[Average_amount_spent_per_visit_last_3_months]]&lt;=6700),1,0)</f>
        <v>0</v>
      </c>
      <c r="AS1126">
        <v>2</v>
      </c>
      <c r="AT1126">
        <v>47</v>
      </c>
      <c r="AU1126">
        <f>IF(AND(Table13[[#This Row],[Age]]&gt;=18,Table13[[#This Row],[Age]]&lt;=25),1,0)</f>
        <v>0</v>
      </c>
      <c r="AV1126">
        <f>IF(AND(Table13[[#This Row],[Age]]&gt;=26,Table13[[#This Row],[Age]]&lt;=35),1,0)</f>
        <v>0</v>
      </c>
      <c r="AW1126">
        <f>IF(AND(Table13[[#This Row],[Age]]&gt;=36,Table13[[#This Row],[Age]]&lt;=45),1,0)</f>
        <v>0</v>
      </c>
      <c r="AX1126">
        <f>IF(AND(Table13[[#This Row],[Age]]&gt;=46,Table13[[#This Row],[Age]]&lt;=55),1,0)</f>
        <v>1</v>
      </c>
      <c r="AY1126">
        <f>IF(AND(Table13[[#This Row],[Age]]&gt;=56,Table13[[#This Row],[Age]]&lt;=67),1,0)</f>
        <v>0</v>
      </c>
      <c r="AZ1126" t="s">
        <v>25</v>
      </c>
      <c r="BA1126">
        <f>IF(Table13[[#This Row],[Marital Status]]="Married",1,0)</f>
        <v>1</v>
      </c>
      <c r="BB1126">
        <f>IF(Table13[[#This Row],[Marital Status]]="Single",1,0)</f>
        <v>0</v>
      </c>
      <c r="BC1126" t="s">
        <v>28</v>
      </c>
      <c r="BD1126">
        <f>IF(Table13[[#This Row],[gender]]="Male",1,0)</f>
        <v>0</v>
      </c>
      <c r="BE1126">
        <f>IF(Table13[[#This Row],[gender]]="Female",1,0)</f>
        <v>1</v>
      </c>
      <c r="BF1126" t="s">
        <v>23</v>
      </c>
      <c r="BG1126">
        <f>IF(Table13[[#This Row],[Highest level of Education]]="Did not attend school",1,0)</f>
        <v>0</v>
      </c>
      <c r="BH1126">
        <f>IF(Table13[[#This Row],[Highest level of Education]]="K12 completed",1,0)</f>
        <v>0</v>
      </c>
      <c r="BI1126">
        <f>IF(Table13[[#This Row],[Highest level of Education]]="High School Completed",1,0)</f>
        <v>0</v>
      </c>
      <c r="BJ1126">
        <f>IF(Table13[[#This Row],[Highest level of Education]]="Technical Diploma/Partially completed College",1,0)</f>
        <v>1</v>
      </c>
      <c r="BK1126">
        <f>IF(Table13[[#This Row],[Highest level of Education]]="University/College Degree",1,0)</f>
        <v>0</v>
      </c>
      <c r="BL1126">
        <f>IF(Table13[[#This Row],[Highest level of Education]]="Post-graduate education",1,0)</f>
        <v>0</v>
      </c>
      <c r="BM1126">
        <v>4</v>
      </c>
      <c r="BN1126">
        <v>3</v>
      </c>
      <c r="BO1126" t="s">
        <v>1</v>
      </c>
      <c r="BP1126">
        <f>IF(Table13[[#This Row],[Monthly_Income 1_5500 2_8000 3_11000 4_15000 5_20000 6_27000 7_35000 8_5000 9_51000 98_0]]=1,1,0)</f>
        <v>0</v>
      </c>
      <c r="BQ1126">
        <f>IF(Table13[[#This Row],[Monthly_Income 1_5500 2_8000 3_11000 4_15000 5_20000 6_27000 7_35000 8_5000 9_51000 98_0]]=2,1,0)</f>
        <v>0</v>
      </c>
      <c r="BR1126">
        <f>IF(Table13[[#This Row],[Monthly_Income 1_5500 2_8000 3_11000 4_15000 5_20000 6_27000 7_35000 8_5000 9_51000 98_0]]=3,1,0)</f>
        <v>0</v>
      </c>
      <c r="BS1126">
        <f>IF(Table13[[#This Row],[Monthly_Income 1_5500 2_8000 3_11000 4_15000 5_20000 6_27000 7_35000 8_5000 9_51000 98_0]]=4,1,0)</f>
        <v>0</v>
      </c>
      <c r="BT1126">
        <f>IF(Table13[[#This Row],[Monthly_Income 1_5500 2_8000 3_11000 4_15000 5_20000 6_27000 7_35000 8_5000 9_51000 98_0]]=5,1,0)</f>
        <v>0</v>
      </c>
      <c r="BU1126">
        <f>IF(Table13[[#This Row],[Monthly_Income 1_5500 2_8000 3_11000 4_15000 5_20000 6_27000 7_35000 8_5000 9_51000 98_0]]=6,1,0)</f>
        <v>0</v>
      </c>
      <c r="BV1126">
        <f>IF(Table13[[#This Row],[Monthly_Income 1_5500 2_8000 3_11000 4_15000 5_20000 6_27000 7_35000 8_5000 9_51000 98_0]]=7,1,0)</f>
        <v>0</v>
      </c>
      <c r="BW1126">
        <f>IF(Table13[[#This Row],[Monthly_Income 1_5500 2_8000 3_11000 4_15000 5_20000 6_27000 7_35000 8_5000 9_51000 98_0]]=8,1,0)</f>
        <v>0</v>
      </c>
      <c r="BX1126">
        <f>IF(Table13[[#This Row],[Monthly_Income 1_5500 2_8000 3_11000 4_15000 5_20000 6_27000 7_35000 8_5000 9_51000 98_0]]=9,1,0)</f>
        <v>0</v>
      </c>
      <c r="BY1126">
        <f>IF(Table13[[#This Row],[Monthly_Income 1_5500 2_8000 3_11000 4_15000 5_20000 6_27000 7_35000 8_5000 9_51000 98_0]]=98,1,0)</f>
        <v>0</v>
      </c>
      <c r="BZ1126">
        <v>7</v>
      </c>
      <c r="CA1126">
        <f>IF(Table13[[#This Row],[Monthly_Household_Income]]=1,1,0)</f>
        <v>0</v>
      </c>
      <c r="CB1126">
        <f>IF(Table13[[#This Row],[Monthly_Household_Income]]=2,1,0)</f>
        <v>0</v>
      </c>
      <c r="CC1126">
        <f>IF(Table13[[#This Row],[Monthly_Household_Income]]=3,1,0)</f>
        <v>0</v>
      </c>
      <c r="CD1126">
        <f>IF(Table13[[#This Row],[Monthly_Household_Income]]=4,1,0)</f>
        <v>0</v>
      </c>
      <c r="CE1126">
        <f>IF(Table13[[#This Row],[Monthly_Household_Income]]=5,1,0)</f>
        <v>0</v>
      </c>
      <c r="CF1126">
        <f>IF(Table13[[#This Row],[Monthly_Household_Income]]=6,1,0)</f>
        <v>0</v>
      </c>
      <c r="CG1126">
        <f>IF(Table13[[#This Row],[Monthly_Household_Income]]=7,1,0)</f>
        <v>1</v>
      </c>
      <c r="CH1126">
        <f>IF(Table13[[#This Row],[Monthly_Household_Income]]=8,1,0)</f>
        <v>0</v>
      </c>
      <c r="CI1126">
        <f>IF(Table13[[#This Row],[Monthly_Household_Income]]=9,1,0)</f>
        <v>0</v>
      </c>
      <c r="CJ1126">
        <f>IF(Table13[[#This Row],[Monthly_Household_Income]]=98,1,0)</f>
        <v>0</v>
      </c>
    </row>
    <row r="1127" spans="1:88">
      <c r="A1127">
        <v>4196</v>
      </c>
      <c r="B1127" s="1">
        <v>42973</v>
      </c>
      <c r="C1127" t="s">
        <v>2</v>
      </c>
      <c r="D1127">
        <v>8</v>
      </c>
      <c r="E1127">
        <v>7</v>
      </c>
      <c r="F1127">
        <v>9</v>
      </c>
      <c r="G1127">
        <v>8</v>
      </c>
      <c r="H1127">
        <v>8</v>
      </c>
      <c r="I1127">
        <v>7</v>
      </c>
      <c r="J1127" t="s">
        <v>16</v>
      </c>
      <c r="K1127">
        <v>9</v>
      </c>
      <c r="L1127">
        <v>8</v>
      </c>
      <c r="M1127">
        <v>7</v>
      </c>
      <c r="N1127">
        <v>8</v>
      </c>
      <c r="O1127">
        <v>6</v>
      </c>
      <c r="P1127">
        <v>6</v>
      </c>
      <c r="Q1127">
        <v>8</v>
      </c>
      <c r="R1127">
        <v>6</v>
      </c>
      <c r="S1127">
        <v>9</v>
      </c>
      <c r="T1127">
        <v>8</v>
      </c>
      <c r="U1127">
        <v>9</v>
      </c>
      <c r="V1127">
        <v>7</v>
      </c>
      <c r="W1127">
        <v>8</v>
      </c>
      <c r="X1127">
        <v>6</v>
      </c>
      <c r="Y1127">
        <v>7</v>
      </c>
      <c r="Z1127">
        <v>7</v>
      </c>
      <c r="AA1127">
        <v>8</v>
      </c>
      <c r="AB1127">
        <v>6</v>
      </c>
      <c r="AC1127">
        <v>1</v>
      </c>
      <c r="AD1127">
        <f>IF(Table13[[#This Row],[payment]]=1,1,0)</f>
        <v>1</v>
      </c>
      <c r="AE1127">
        <f>IF(Table13[[#This Row],[payment]]=2,1,0)</f>
        <v>0</v>
      </c>
      <c r="AF1127">
        <f>IF(Table13[[#This Row],[payment]]=3,1,0)</f>
        <v>0</v>
      </c>
      <c r="AG1127">
        <v>1</v>
      </c>
      <c r="AH1127">
        <f>IF(Table13[[#This Row],[method_payment]]=1,1,0)</f>
        <v>1</v>
      </c>
      <c r="AI1127">
        <f>IF(Table13[[#This Row],[method_payment]]=2,1,0)</f>
        <v>0</v>
      </c>
      <c r="AJ1127">
        <f>IF(Table13[[#This Row],[method_payment]]=3,1,0)</f>
        <v>0</v>
      </c>
      <c r="AK1127">
        <f>IF(Table13[[#This Row],[method_payment]]=5,1,0)</f>
        <v>0</v>
      </c>
      <c r="AL1127">
        <f>IF(Table13[[#This Row],[method_payment]]=6,1,0)</f>
        <v>0</v>
      </c>
      <c r="AM1127" t="s">
        <v>16</v>
      </c>
      <c r="AN1127" t="s">
        <v>15</v>
      </c>
      <c r="AO1127">
        <v>2</v>
      </c>
      <c r="AP1127" s="2">
        <v>405.17</v>
      </c>
      <c r="AQ1127" s="3">
        <f>IF(AND(Table13[[#This Row],[Average_amount_spent_per_visit_last_3_months]]&gt;=1,Table13[[#This Row],[Average_amount_spent_per_visit_last_3_months]]&lt;=999),1,0)</f>
        <v>1</v>
      </c>
      <c r="AR1127" s="3">
        <f>IF(AND(Table13[[#This Row],[Average_amount_spent_per_visit_last_3_months]]&gt;=1000,Table13[[#This Row],[Average_amount_spent_per_visit_last_3_months]]&lt;=6700),1,0)</f>
        <v>0</v>
      </c>
      <c r="AS1127">
        <v>3</v>
      </c>
      <c r="AT1127">
        <v>29</v>
      </c>
      <c r="AU1127">
        <f>IF(AND(Table13[[#This Row],[Age]]&gt;=18,Table13[[#This Row],[Age]]&lt;=25),1,0)</f>
        <v>0</v>
      </c>
      <c r="AV1127">
        <f>IF(AND(Table13[[#This Row],[Age]]&gt;=26,Table13[[#This Row],[Age]]&lt;=35),1,0)</f>
        <v>1</v>
      </c>
      <c r="AW1127">
        <f>IF(AND(Table13[[#This Row],[Age]]&gt;=36,Table13[[#This Row],[Age]]&lt;=45),1,0)</f>
        <v>0</v>
      </c>
      <c r="AX1127">
        <f>IF(AND(Table13[[#This Row],[Age]]&gt;=46,Table13[[#This Row],[Age]]&lt;=55),1,0)</f>
        <v>0</v>
      </c>
      <c r="AY1127">
        <f>IF(AND(Table13[[#This Row],[Age]]&gt;=56,Table13[[#This Row],[Age]]&lt;=67),1,0)</f>
        <v>0</v>
      </c>
      <c r="AZ1127" t="s">
        <v>24</v>
      </c>
      <c r="BA1127">
        <f>IF(Table13[[#This Row],[Marital Status]]="Married",1,0)</f>
        <v>0</v>
      </c>
      <c r="BB1127">
        <f>IF(Table13[[#This Row],[Marital Status]]="Single",1,0)</f>
        <v>1</v>
      </c>
      <c r="BC1127" t="s">
        <v>28</v>
      </c>
      <c r="BD1127">
        <f>IF(Table13[[#This Row],[gender]]="Male",1,0)</f>
        <v>0</v>
      </c>
      <c r="BE1127">
        <f>IF(Table13[[#This Row],[gender]]="Female",1,0)</f>
        <v>1</v>
      </c>
      <c r="BF1127" t="s">
        <v>19</v>
      </c>
      <c r="BG1127">
        <f>IF(Table13[[#This Row],[Highest level of Education]]="Did not attend school",1,0)</f>
        <v>0</v>
      </c>
      <c r="BH1127">
        <f>IF(Table13[[#This Row],[Highest level of Education]]="K12 completed",1,0)</f>
        <v>0</v>
      </c>
      <c r="BI1127">
        <f>IF(Table13[[#This Row],[Highest level of Education]]="High School Completed",1,0)</f>
        <v>0</v>
      </c>
      <c r="BJ1127">
        <f>IF(Table13[[#This Row],[Highest level of Education]]="Technical Diploma/Partially completed College",1,0)</f>
        <v>0</v>
      </c>
      <c r="BK1127">
        <f>IF(Table13[[#This Row],[Highest level of Education]]="University/College Degree",1,0)</f>
        <v>1</v>
      </c>
      <c r="BL1127">
        <f>IF(Table13[[#This Row],[Highest level of Education]]="Post-graduate education",1,0)</f>
        <v>0</v>
      </c>
      <c r="BM1127">
        <v>0</v>
      </c>
      <c r="BN1127">
        <v>1</v>
      </c>
      <c r="BO1127">
        <v>3</v>
      </c>
      <c r="BP1127">
        <f>IF(Table13[[#This Row],[Monthly_Income 1_5500 2_8000 3_11000 4_15000 5_20000 6_27000 7_35000 8_5000 9_51000 98_0]]=1,1,0)</f>
        <v>0</v>
      </c>
      <c r="BQ1127">
        <f>IF(Table13[[#This Row],[Monthly_Income 1_5500 2_8000 3_11000 4_15000 5_20000 6_27000 7_35000 8_5000 9_51000 98_0]]=2,1,0)</f>
        <v>0</v>
      </c>
      <c r="BR1127">
        <f>IF(Table13[[#This Row],[Monthly_Income 1_5500 2_8000 3_11000 4_15000 5_20000 6_27000 7_35000 8_5000 9_51000 98_0]]=3,1,0)</f>
        <v>1</v>
      </c>
      <c r="BS1127">
        <f>IF(Table13[[#This Row],[Monthly_Income 1_5500 2_8000 3_11000 4_15000 5_20000 6_27000 7_35000 8_5000 9_51000 98_0]]=4,1,0)</f>
        <v>0</v>
      </c>
      <c r="BT1127">
        <f>IF(Table13[[#This Row],[Monthly_Income 1_5500 2_8000 3_11000 4_15000 5_20000 6_27000 7_35000 8_5000 9_51000 98_0]]=5,1,0)</f>
        <v>0</v>
      </c>
      <c r="BU1127">
        <f>IF(Table13[[#This Row],[Monthly_Income 1_5500 2_8000 3_11000 4_15000 5_20000 6_27000 7_35000 8_5000 9_51000 98_0]]=6,1,0)</f>
        <v>0</v>
      </c>
      <c r="BV1127">
        <f>IF(Table13[[#This Row],[Monthly_Income 1_5500 2_8000 3_11000 4_15000 5_20000 6_27000 7_35000 8_5000 9_51000 98_0]]=7,1,0)</f>
        <v>0</v>
      </c>
      <c r="BW1127">
        <f>IF(Table13[[#This Row],[Monthly_Income 1_5500 2_8000 3_11000 4_15000 5_20000 6_27000 7_35000 8_5000 9_51000 98_0]]=8,1,0)</f>
        <v>0</v>
      </c>
      <c r="BX1127">
        <f>IF(Table13[[#This Row],[Monthly_Income 1_5500 2_8000 3_11000 4_15000 5_20000 6_27000 7_35000 8_5000 9_51000 98_0]]=9,1,0)</f>
        <v>0</v>
      </c>
      <c r="BY1127">
        <f>IF(Table13[[#This Row],[Monthly_Income 1_5500 2_8000 3_11000 4_15000 5_20000 6_27000 7_35000 8_5000 9_51000 98_0]]=98,1,0)</f>
        <v>0</v>
      </c>
      <c r="BZ1127">
        <v>3</v>
      </c>
      <c r="CA1127">
        <f>IF(Table13[[#This Row],[Monthly_Household_Income]]=1,1,0)</f>
        <v>0</v>
      </c>
      <c r="CB1127">
        <f>IF(Table13[[#This Row],[Monthly_Household_Income]]=2,1,0)</f>
        <v>0</v>
      </c>
      <c r="CC1127">
        <f>IF(Table13[[#This Row],[Monthly_Household_Income]]=3,1,0)</f>
        <v>1</v>
      </c>
      <c r="CD1127">
        <f>IF(Table13[[#This Row],[Monthly_Household_Income]]=4,1,0)</f>
        <v>0</v>
      </c>
      <c r="CE1127">
        <f>IF(Table13[[#This Row],[Monthly_Household_Income]]=5,1,0)</f>
        <v>0</v>
      </c>
      <c r="CF1127">
        <f>IF(Table13[[#This Row],[Monthly_Household_Income]]=6,1,0)</f>
        <v>0</v>
      </c>
      <c r="CG1127">
        <f>IF(Table13[[#This Row],[Monthly_Household_Income]]=7,1,0)</f>
        <v>0</v>
      </c>
      <c r="CH1127">
        <f>IF(Table13[[#This Row],[Monthly_Household_Income]]=8,1,0)</f>
        <v>0</v>
      </c>
      <c r="CI1127">
        <f>IF(Table13[[#This Row],[Monthly_Household_Income]]=9,1,0)</f>
        <v>0</v>
      </c>
      <c r="CJ1127">
        <f>IF(Table13[[#This Row],[Monthly_Household_Income]]=98,1,0)</f>
        <v>0</v>
      </c>
    </row>
    <row r="1128" spans="1:88">
      <c r="A1128">
        <v>4197</v>
      </c>
      <c r="B1128" s="1">
        <v>42988</v>
      </c>
      <c r="C1128" t="s">
        <v>29</v>
      </c>
      <c r="D1128">
        <v>7</v>
      </c>
      <c r="E1128">
        <v>7</v>
      </c>
      <c r="F1128">
        <v>9</v>
      </c>
      <c r="G1128">
        <v>7</v>
      </c>
      <c r="H1128">
        <v>9</v>
      </c>
      <c r="I1128">
        <v>7</v>
      </c>
      <c r="J1128" t="s">
        <v>15</v>
      </c>
      <c r="K1128">
        <v>7</v>
      </c>
      <c r="L1128">
        <v>6</v>
      </c>
      <c r="M1128">
        <v>8</v>
      </c>
      <c r="N1128">
        <v>7</v>
      </c>
      <c r="O1128">
        <v>8</v>
      </c>
      <c r="P1128">
        <v>9</v>
      </c>
      <c r="Q1128">
        <v>7</v>
      </c>
      <c r="R1128">
        <v>7</v>
      </c>
      <c r="S1128">
        <v>7</v>
      </c>
      <c r="T1128">
        <v>8</v>
      </c>
      <c r="U1128">
        <v>9</v>
      </c>
      <c r="V1128">
        <v>7</v>
      </c>
      <c r="W1128">
        <v>6</v>
      </c>
      <c r="X1128">
        <v>7</v>
      </c>
      <c r="Y1128">
        <v>8</v>
      </c>
      <c r="Z1128">
        <v>9</v>
      </c>
      <c r="AA1128">
        <v>9</v>
      </c>
      <c r="AB1128">
        <v>7</v>
      </c>
      <c r="AC1128">
        <v>1</v>
      </c>
      <c r="AD1128">
        <f>IF(Table13[[#This Row],[payment]]=1,1,0)</f>
        <v>1</v>
      </c>
      <c r="AE1128">
        <f>IF(Table13[[#This Row],[payment]]=2,1,0)</f>
        <v>0</v>
      </c>
      <c r="AF1128">
        <f>IF(Table13[[#This Row],[payment]]=3,1,0)</f>
        <v>0</v>
      </c>
      <c r="AG1128">
        <v>1</v>
      </c>
      <c r="AH1128">
        <f>IF(Table13[[#This Row],[method_payment]]=1,1,0)</f>
        <v>1</v>
      </c>
      <c r="AI1128">
        <f>IF(Table13[[#This Row],[method_payment]]=2,1,0)</f>
        <v>0</v>
      </c>
      <c r="AJ1128">
        <f>IF(Table13[[#This Row],[method_payment]]=3,1,0)</f>
        <v>0</v>
      </c>
      <c r="AK1128">
        <f>IF(Table13[[#This Row],[method_payment]]=5,1,0)</f>
        <v>0</v>
      </c>
      <c r="AL1128">
        <f>IF(Table13[[#This Row],[method_payment]]=6,1,0)</f>
        <v>0</v>
      </c>
      <c r="AM1128" t="s">
        <v>16</v>
      </c>
      <c r="AN1128" t="s">
        <v>15</v>
      </c>
      <c r="AO1128">
        <v>3</v>
      </c>
      <c r="AP1128" s="2">
        <v>142.72</v>
      </c>
      <c r="AQ1128" s="3">
        <f>IF(AND(Table13[[#This Row],[Average_amount_spent_per_visit_last_3_months]]&gt;=1,Table13[[#This Row],[Average_amount_spent_per_visit_last_3_months]]&lt;=999),1,0)</f>
        <v>1</v>
      </c>
      <c r="AR1128" s="3">
        <f>IF(AND(Table13[[#This Row],[Average_amount_spent_per_visit_last_3_months]]&gt;=1000,Table13[[#This Row],[Average_amount_spent_per_visit_last_3_months]]&lt;=6700),1,0)</f>
        <v>0</v>
      </c>
      <c r="AS1128">
        <v>3</v>
      </c>
      <c r="AT1128">
        <v>28</v>
      </c>
      <c r="AU1128">
        <f>IF(AND(Table13[[#This Row],[Age]]&gt;=18,Table13[[#This Row],[Age]]&lt;=25),1,0)</f>
        <v>0</v>
      </c>
      <c r="AV1128">
        <f>IF(AND(Table13[[#This Row],[Age]]&gt;=26,Table13[[#This Row],[Age]]&lt;=35),1,0)</f>
        <v>1</v>
      </c>
      <c r="AW1128">
        <f>IF(AND(Table13[[#This Row],[Age]]&gt;=36,Table13[[#This Row],[Age]]&lt;=45),1,0)</f>
        <v>0</v>
      </c>
      <c r="AX1128">
        <f>IF(AND(Table13[[#This Row],[Age]]&gt;=46,Table13[[#This Row],[Age]]&lt;=55),1,0)</f>
        <v>0</v>
      </c>
      <c r="AY1128">
        <f>IF(AND(Table13[[#This Row],[Age]]&gt;=56,Table13[[#This Row],[Age]]&lt;=67),1,0)</f>
        <v>0</v>
      </c>
      <c r="AZ1128" t="s">
        <v>24</v>
      </c>
      <c r="BA1128">
        <f>IF(Table13[[#This Row],[Marital Status]]="Married",1,0)</f>
        <v>0</v>
      </c>
      <c r="BB1128">
        <f>IF(Table13[[#This Row],[Marital Status]]="Single",1,0)</f>
        <v>1</v>
      </c>
      <c r="BC1128" t="s">
        <v>27</v>
      </c>
      <c r="BD1128">
        <f>IF(Table13[[#This Row],[gender]]="Male",1,0)</f>
        <v>1</v>
      </c>
      <c r="BE1128">
        <f>IF(Table13[[#This Row],[gender]]="Female",1,0)</f>
        <v>0</v>
      </c>
      <c r="BF1128" t="s">
        <v>19</v>
      </c>
      <c r="BG1128">
        <f>IF(Table13[[#This Row],[Highest level of Education]]="Did not attend school",1,0)</f>
        <v>0</v>
      </c>
      <c r="BH1128">
        <f>IF(Table13[[#This Row],[Highest level of Education]]="K12 completed",1,0)</f>
        <v>0</v>
      </c>
      <c r="BI1128">
        <f>IF(Table13[[#This Row],[Highest level of Education]]="High School Completed",1,0)</f>
        <v>0</v>
      </c>
      <c r="BJ1128">
        <f>IF(Table13[[#This Row],[Highest level of Education]]="Technical Diploma/Partially completed College",1,0)</f>
        <v>0</v>
      </c>
      <c r="BK1128">
        <f>IF(Table13[[#This Row],[Highest level of Education]]="University/College Degree",1,0)</f>
        <v>1</v>
      </c>
      <c r="BL1128">
        <f>IF(Table13[[#This Row],[Highest level of Education]]="Post-graduate education",1,0)</f>
        <v>0</v>
      </c>
      <c r="BM1128">
        <v>0</v>
      </c>
      <c r="BN1128">
        <v>1</v>
      </c>
      <c r="BO1128">
        <v>2</v>
      </c>
      <c r="BP1128">
        <f>IF(Table13[[#This Row],[Monthly_Income 1_5500 2_8000 3_11000 4_15000 5_20000 6_27000 7_35000 8_5000 9_51000 98_0]]=1,1,0)</f>
        <v>0</v>
      </c>
      <c r="BQ1128">
        <f>IF(Table13[[#This Row],[Monthly_Income 1_5500 2_8000 3_11000 4_15000 5_20000 6_27000 7_35000 8_5000 9_51000 98_0]]=2,1,0)</f>
        <v>1</v>
      </c>
      <c r="BR1128">
        <f>IF(Table13[[#This Row],[Monthly_Income 1_5500 2_8000 3_11000 4_15000 5_20000 6_27000 7_35000 8_5000 9_51000 98_0]]=3,1,0)</f>
        <v>0</v>
      </c>
      <c r="BS1128">
        <f>IF(Table13[[#This Row],[Monthly_Income 1_5500 2_8000 3_11000 4_15000 5_20000 6_27000 7_35000 8_5000 9_51000 98_0]]=4,1,0)</f>
        <v>0</v>
      </c>
      <c r="BT1128">
        <f>IF(Table13[[#This Row],[Monthly_Income 1_5500 2_8000 3_11000 4_15000 5_20000 6_27000 7_35000 8_5000 9_51000 98_0]]=5,1,0)</f>
        <v>0</v>
      </c>
      <c r="BU1128">
        <f>IF(Table13[[#This Row],[Monthly_Income 1_5500 2_8000 3_11000 4_15000 5_20000 6_27000 7_35000 8_5000 9_51000 98_0]]=6,1,0)</f>
        <v>0</v>
      </c>
      <c r="BV1128">
        <f>IF(Table13[[#This Row],[Monthly_Income 1_5500 2_8000 3_11000 4_15000 5_20000 6_27000 7_35000 8_5000 9_51000 98_0]]=7,1,0)</f>
        <v>0</v>
      </c>
      <c r="BW1128">
        <f>IF(Table13[[#This Row],[Monthly_Income 1_5500 2_8000 3_11000 4_15000 5_20000 6_27000 7_35000 8_5000 9_51000 98_0]]=8,1,0)</f>
        <v>0</v>
      </c>
      <c r="BX1128">
        <f>IF(Table13[[#This Row],[Monthly_Income 1_5500 2_8000 3_11000 4_15000 5_20000 6_27000 7_35000 8_5000 9_51000 98_0]]=9,1,0)</f>
        <v>0</v>
      </c>
      <c r="BY1128">
        <f>IF(Table13[[#This Row],[Monthly_Income 1_5500 2_8000 3_11000 4_15000 5_20000 6_27000 7_35000 8_5000 9_51000 98_0]]=98,1,0)</f>
        <v>0</v>
      </c>
      <c r="BZ1128">
        <v>7</v>
      </c>
      <c r="CA1128">
        <f>IF(Table13[[#This Row],[Monthly_Household_Income]]=1,1,0)</f>
        <v>0</v>
      </c>
      <c r="CB1128">
        <f>IF(Table13[[#This Row],[Monthly_Household_Income]]=2,1,0)</f>
        <v>0</v>
      </c>
      <c r="CC1128">
        <f>IF(Table13[[#This Row],[Monthly_Household_Income]]=3,1,0)</f>
        <v>0</v>
      </c>
      <c r="CD1128">
        <f>IF(Table13[[#This Row],[Monthly_Household_Income]]=4,1,0)</f>
        <v>0</v>
      </c>
      <c r="CE1128">
        <f>IF(Table13[[#This Row],[Monthly_Household_Income]]=5,1,0)</f>
        <v>0</v>
      </c>
      <c r="CF1128">
        <f>IF(Table13[[#This Row],[Monthly_Household_Income]]=6,1,0)</f>
        <v>0</v>
      </c>
      <c r="CG1128">
        <f>IF(Table13[[#This Row],[Monthly_Household_Income]]=7,1,0)</f>
        <v>1</v>
      </c>
      <c r="CH1128">
        <f>IF(Table13[[#This Row],[Monthly_Household_Income]]=8,1,0)</f>
        <v>0</v>
      </c>
      <c r="CI1128">
        <f>IF(Table13[[#This Row],[Monthly_Household_Income]]=9,1,0)</f>
        <v>0</v>
      </c>
      <c r="CJ1128">
        <f>IF(Table13[[#This Row],[Monthly_Household_Income]]=98,1,0)</f>
        <v>0</v>
      </c>
    </row>
    <row r="1129" spans="1:88">
      <c r="A1129">
        <v>4200</v>
      </c>
      <c r="B1129" s="1">
        <v>43021</v>
      </c>
      <c r="C1129" t="s">
        <v>2</v>
      </c>
      <c r="D1129">
        <v>7</v>
      </c>
      <c r="E1129">
        <v>7</v>
      </c>
      <c r="F1129">
        <v>6</v>
      </c>
      <c r="G1129">
        <v>8</v>
      </c>
      <c r="H1129">
        <v>6</v>
      </c>
      <c r="I1129">
        <v>7</v>
      </c>
      <c r="J1129" t="s">
        <v>15</v>
      </c>
      <c r="K1129">
        <v>8</v>
      </c>
      <c r="L1129">
        <v>7</v>
      </c>
      <c r="M1129">
        <v>7</v>
      </c>
      <c r="N1129">
        <v>6</v>
      </c>
      <c r="O1129">
        <v>8</v>
      </c>
      <c r="P1129">
        <v>7</v>
      </c>
      <c r="Q1129">
        <v>9</v>
      </c>
      <c r="R1129">
        <v>8</v>
      </c>
      <c r="S1129">
        <v>6</v>
      </c>
      <c r="T1129">
        <v>7</v>
      </c>
      <c r="U1129">
        <v>7</v>
      </c>
      <c r="V1129">
        <v>6</v>
      </c>
      <c r="W1129">
        <v>7</v>
      </c>
      <c r="X1129">
        <v>6</v>
      </c>
      <c r="Y1129">
        <v>8</v>
      </c>
      <c r="Z1129">
        <v>8</v>
      </c>
      <c r="AA1129">
        <v>8</v>
      </c>
      <c r="AB1129">
        <v>0</v>
      </c>
      <c r="AC1129">
        <v>1</v>
      </c>
      <c r="AD1129">
        <f>IF(Table13[[#This Row],[payment]]=1,1,0)</f>
        <v>1</v>
      </c>
      <c r="AE1129">
        <f>IF(Table13[[#This Row],[payment]]=2,1,0)</f>
        <v>0</v>
      </c>
      <c r="AF1129">
        <f>IF(Table13[[#This Row],[payment]]=3,1,0)</f>
        <v>0</v>
      </c>
      <c r="AG1129">
        <v>3</v>
      </c>
      <c r="AH1129">
        <f>IF(Table13[[#This Row],[method_payment]]=1,1,0)</f>
        <v>0</v>
      </c>
      <c r="AI1129">
        <f>IF(Table13[[#This Row],[method_payment]]=2,1,0)</f>
        <v>0</v>
      </c>
      <c r="AJ1129">
        <f>IF(Table13[[#This Row],[method_payment]]=3,1,0)</f>
        <v>1</v>
      </c>
      <c r="AK1129">
        <f>IF(Table13[[#This Row],[method_payment]]=5,1,0)</f>
        <v>0</v>
      </c>
      <c r="AL1129">
        <f>IF(Table13[[#This Row],[method_payment]]=6,1,0)</f>
        <v>0</v>
      </c>
      <c r="AM1129" t="s">
        <v>16</v>
      </c>
      <c r="AN1129" t="s">
        <v>16</v>
      </c>
      <c r="AO1129">
        <v>1</v>
      </c>
      <c r="AP1129" s="2">
        <v>700.94</v>
      </c>
      <c r="AQ1129" s="3">
        <f>IF(AND(Table13[[#This Row],[Average_amount_spent_per_visit_last_3_months]]&gt;=1,Table13[[#This Row],[Average_amount_spent_per_visit_last_3_months]]&lt;=999),1,0)</f>
        <v>1</v>
      </c>
      <c r="AR1129" s="3">
        <f>IF(AND(Table13[[#This Row],[Average_amount_spent_per_visit_last_3_months]]&gt;=1000,Table13[[#This Row],[Average_amount_spent_per_visit_last_3_months]]&lt;=6700),1,0)</f>
        <v>0</v>
      </c>
      <c r="AS1129">
        <v>1</v>
      </c>
      <c r="AT1129">
        <v>31</v>
      </c>
      <c r="AU1129">
        <f>IF(AND(Table13[[#This Row],[Age]]&gt;=18,Table13[[#This Row],[Age]]&lt;=25),1,0)</f>
        <v>0</v>
      </c>
      <c r="AV1129">
        <f>IF(AND(Table13[[#This Row],[Age]]&gt;=26,Table13[[#This Row],[Age]]&lt;=35),1,0)</f>
        <v>1</v>
      </c>
      <c r="AW1129">
        <f>IF(AND(Table13[[#This Row],[Age]]&gt;=36,Table13[[#This Row],[Age]]&lt;=45),1,0)</f>
        <v>0</v>
      </c>
      <c r="AX1129">
        <f>IF(AND(Table13[[#This Row],[Age]]&gt;=46,Table13[[#This Row],[Age]]&lt;=55),1,0)</f>
        <v>0</v>
      </c>
      <c r="AY1129">
        <f>IF(AND(Table13[[#This Row],[Age]]&gt;=56,Table13[[#This Row],[Age]]&lt;=67),1,0)</f>
        <v>0</v>
      </c>
      <c r="AZ1129" t="s">
        <v>24</v>
      </c>
      <c r="BA1129">
        <f>IF(Table13[[#This Row],[Marital Status]]="Married",1,0)</f>
        <v>0</v>
      </c>
      <c r="BB1129">
        <f>IF(Table13[[#This Row],[Marital Status]]="Single",1,0)</f>
        <v>1</v>
      </c>
      <c r="BC1129" t="s">
        <v>28</v>
      </c>
      <c r="BD1129">
        <f>IF(Table13[[#This Row],[gender]]="Male",1,0)</f>
        <v>0</v>
      </c>
      <c r="BE1129">
        <f>IF(Table13[[#This Row],[gender]]="Female",1,0)</f>
        <v>1</v>
      </c>
      <c r="BF1129" t="s">
        <v>19</v>
      </c>
      <c r="BG1129">
        <f>IF(Table13[[#This Row],[Highest level of Education]]="Did not attend school",1,0)</f>
        <v>0</v>
      </c>
      <c r="BH1129">
        <f>IF(Table13[[#This Row],[Highest level of Education]]="K12 completed",1,0)</f>
        <v>0</v>
      </c>
      <c r="BI1129">
        <f>IF(Table13[[#This Row],[Highest level of Education]]="High School Completed",1,0)</f>
        <v>0</v>
      </c>
      <c r="BJ1129">
        <f>IF(Table13[[#This Row],[Highest level of Education]]="Technical Diploma/Partially completed College",1,0)</f>
        <v>0</v>
      </c>
      <c r="BK1129">
        <f>IF(Table13[[#This Row],[Highest level of Education]]="University/College Degree",1,0)</f>
        <v>1</v>
      </c>
      <c r="BL1129">
        <f>IF(Table13[[#This Row],[Highest level of Education]]="Post-graduate education",1,0)</f>
        <v>0</v>
      </c>
      <c r="BM1129">
        <v>0</v>
      </c>
      <c r="BN1129">
        <v>1</v>
      </c>
      <c r="BO1129">
        <v>2</v>
      </c>
      <c r="BP1129">
        <f>IF(Table13[[#This Row],[Monthly_Income 1_5500 2_8000 3_11000 4_15000 5_20000 6_27000 7_35000 8_5000 9_51000 98_0]]=1,1,0)</f>
        <v>0</v>
      </c>
      <c r="BQ1129">
        <f>IF(Table13[[#This Row],[Monthly_Income 1_5500 2_8000 3_11000 4_15000 5_20000 6_27000 7_35000 8_5000 9_51000 98_0]]=2,1,0)</f>
        <v>1</v>
      </c>
      <c r="BR1129">
        <f>IF(Table13[[#This Row],[Monthly_Income 1_5500 2_8000 3_11000 4_15000 5_20000 6_27000 7_35000 8_5000 9_51000 98_0]]=3,1,0)</f>
        <v>0</v>
      </c>
      <c r="BS1129">
        <f>IF(Table13[[#This Row],[Monthly_Income 1_5500 2_8000 3_11000 4_15000 5_20000 6_27000 7_35000 8_5000 9_51000 98_0]]=4,1,0)</f>
        <v>0</v>
      </c>
      <c r="BT1129">
        <f>IF(Table13[[#This Row],[Monthly_Income 1_5500 2_8000 3_11000 4_15000 5_20000 6_27000 7_35000 8_5000 9_51000 98_0]]=5,1,0)</f>
        <v>0</v>
      </c>
      <c r="BU1129">
        <f>IF(Table13[[#This Row],[Monthly_Income 1_5500 2_8000 3_11000 4_15000 5_20000 6_27000 7_35000 8_5000 9_51000 98_0]]=6,1,0)</f>
        <v>0</v>
      </c>
      <c r="BV1129">
        <f>IF(Table13[[#This Row],[Monthly_Income 1_5500 2_8000 3_11000 4_15000 5_20000 6_27000 7_35000 8_5000 9_51000 98_0]]=7,1,0)</f>
        <v>0</v>
      </c>
      <c r="BW1129">
        <f>IF(Table13[[#This Row],[Monthly_Income 1_5500 2_8000 3_11000 4_15000 5_20000 6_27000 7_35000 8_5000 9_51000 98_0]]=8,1,0)</f>
        <v>0</v>
      </c>
      <c r="BX1129">
        <f>IF(Table13[[#This Row],[Monthly_Income 1_5500 2_8000 3_11000 4_15000 5_20000 6_27000 7_35000 8_5000 9_51000 98_0]]=9,1,0)</f>
        <v>0</v>
      </c>
      <c r="BY1129">
        <f>IF(Table13[[#This Row],[Monthly_Income 1_5500 2_8000 3_11000 4_15000 5_20000 6_27000 7_35000 8_5000 9_51000 98_0]]=98,1,0)</f>
        <v>0</v>
      </c>
      <c r="BZ1129">
        <v>5</v>
      </c>
      <c r="CA1129">
        <f>IF(Table13[[#This Row],[Monthly_Household_Income]]=1,1,0)</f>
        <v>0</v>
      </c>
      <c r="CB1129">
        <f>IF(Table13[[#This Row],[Monthly_Household_Income]]=2,1,0)</f>
        <v>0</v>
      </c>
      <c r="CC1129">
        <f>IF(Table13[[#This Row],[Monthly_Household_Income]]=3,1,0)</f>
        <v>0</v>
      </c>
      <c r="CD1129">
        <f>IF(Table13[[#This Row],[Monthly_Household_Income]]=4,1,0)</f>
        <v>0</v>
      </c>
      <c r="CE1129">
        <f>IF(Table13[[#This Row],[Monthly_Household_Income]]=5,1,0)</f>
        <v>1</v>
      </c>
      <c r="CF1129">
        <f>IF(Table13[[#This Row],[Monthly_Household_Income]]=6,1,0)</f>
        <v>0</v>
      </c>
      <c r="CG1129">
        <f>IF(Table13[[#This Row],[Monthly_Household_Income]]=7,1,0)</f>
        <v>0</v>
      </c>
      <c r="CH1129">
        <f>IF(Table13[[#This Row],[Monthly_Household_Income]]=8,1,0)</f>
        <v>0</v>
      </c>
      <c r="CI1129">
        <f>IF(Table13[[#This Row],[Monthly_Household_Income]]=9,1,0)</f>
        <v>0</v>
      </c>
      <c r="CJ1129">
        <f>IF(Table13[[#This Row],[Monthly_Household_Income]]=98,1,0)</f>
        <v>0</v>
      </c>
    </row>
    <row r="1130" spans="1:88">
      <c r="A1130">
        <v>4201</v>
      </c>
      <c r="B1130" s="1">
        <v>42974</v>
      </c>
      <c r="C1130" t="s">
        <v>39</v>
      </c>
      <c r="D1130">
        <v>6</v>
      </c>
      <c r="E1130">
        <v>7</v>
      </c>
      <c r="F1130">
        <v>7</v>
      </c>
      <c r="G1130">
        <v>8</v>
      </c>
      <c r="H1130">
        <v>9</v>
      </c>
      <c r="I1130">
        <v>8</v>
      </c>
      <c r="J1130" t="s">
        <v>16</v>
      </c>
      <c r="K1130">
        <v>7</v>
      </c>
      <c r="L1130">
        <v>6</v>
      </c>
      <c r="M1130">
        <v>8</v>
      </c>
      <c r="N1130">
        <v>8</v>
      </c>
      <c r="O1130">
        <v>6</v>
      </c>
      <c r="P1130">
        <v>6</v>
      </c>
      <c r="Q1130">
        <v>9</v>
      </c>
      <c r="R1130">
        <v>7</v>
      </c>
      <c r="S1130">
        <v>8</v>
      </c>
      <c r="T1130">
        <v>10</v>
      </c>
      <c r="U1130">
        <v>9</v>
      </c>
      <c r="V1130">
        <v>9</v>
      </c>
      <c r="W1130">
        <v>8</v>
      </c>
      <c r="X1130">
        <v>9</v>
      </c>
      <c r="Y1130">
        <v>9</v>
      </c>
      <c r="Z1130">
        <v>10</v>
      </c>
      <c r="AA1130">
        <v>8</v>
      </c>
      <c r="AB1130">
        <v>8</v>
      </c>
      <c r="AC1130">
        <v>1</v>
      </c>
      <c r="AD1130">
        <f>IF(Table13[[#This Row],[payment]]=1,1,0)</f>
        <v>1</v>
      </c>
      <c r="AE1130">
        <f>IF(Table13[[#This Row],[payment]]=2,1,0)</f>
        <v>0</v>
      </c>
      <c r="AF1130">
        <f>IF(Table13[[#This Row],[payment]]=3,1,0)</f>
        <v>0</v>
      </c>
      <c r="AG1130">
        <v>5</v>
      </c>
      <c r="AH1130">
        <f>IF(Table13[[#This Row],[method_payment]]=1,1,0)</f>
        <v>0</v>
      </c>
      <c r="AI1130">
        <f>IF(Table13[[#This Row],[method_payment]]=2,1,0)</f>
        <v>0</v>
      </c>
      <c r="AJ1130">
        <f>IF(Table13[[#This Row],[method_payment]]=3,1,0)</f>
        <v>0</v>
      </c>
      <c r="AK1130">
        <f>IF(Table13[[#This Row],[method_payment]]=5,1,0)</f>
        <v>1</v>
      </c>
      <c r="AL1130">
        <f>IF(Table13[[#This Row],[method_payment]]=6,1,0)</f>
        <v>0</v>
      </c>
      <c r="AM1130" t="s">
        <v>16</v>
      </c>
      <c r="AN1130" t="s">
        <v>15</v>
      </c>
      <c r="AO1130">
        <v>6</v>
      </c>
      <c r="AP1130" s="2">
        <v>100.11</v>
      </c>
      <c r="AQ1130" s="3">
        <f>IF(AND(Table13[[#This Row],[Average_amount_spent_per_visit_last_3_months]]&gt;=1,Table13[[#This Row],[Average_amount_spent_per_visit_last_3_months]]&lt;=999),1,0)</f>
        <v>1</v>
      </c>
      <c r="AR1130" s="3">
        <f>IF(AND(Table13[[#This Row],[Average_amount_spent_per_visit_last_3_months]]&gt;=1000,Table13[[#This Row],[Average_amount_spent_per_visit_last_3_months]]&lt;=6700),1,0)</f>
        <v>0</v>
      </c>
      <c r="AS1130">
        <v>2</v>
      </c>
      <c r="AT1130">
        <v>32</v>
      </c>
      <c r="AU1130">
        <f>IF(AND(Table13[[#This Row],[Age]]&gt;=18,Table13[[#This Row],[Age]]&lt;=25),1,0)</f>
        <v>0</v>
      </c>
      <c r="AV1130">
        <f>IF(AND(Table13[[#This Row],[Age]]&gt;=26,Table13[[#This Row],[Age]]&lt;=35),1,0)</f>
        <v>1</v>
      </c>
      <c r="AW1130">
        <f>IF(AND(Table13[[#This Row],[Age]]&gt;=36,Table13[[#This Row],[Age]]&lt;=45),1,0)</f>
        <v>0</v>
      </c>
      <c r="AX1130">
        <f>IF(AND(Table13[[#This Row],[Age]]&gt;=46,Table13[[#This Row],[Age]]&lt;=55),1,0)</f>
        <v>0</v>
      </c>
      <c r="AY1130">
        <f>IF(AND(Table13[[#This Row],[Age]]&gt;=56,Table13[[#This Row],[Age]]&lt;=67),1,0)</f>
        <v>0</v>
      </c>
      <c r="AZ1130" t="s">
        <v>24</v>
      </c>
      <c r="BA1130">
        <f>IF(Table13[[#This Row],[Marital Status]]="Married",1,0)</f>
        <v>0</v>
      </c>
      <c r="BB1130">
        <f>IF(Table13[[#This Row],[Marital Status]]="Single",1,0)</f>
        <v>1</v>
      </c>
      <c r="BC1130" t="s">
        <v>28</v>
      </c>
      <c r="BD1130">
        <f>IF(Table13[[#This Row],[gender]]="Male",1,0)</f>
        <v>0</v>
      </c>
      <c r="BE1130">
        <f>IF(Table13[[#This Row],[gender]]="Female",1,0)</f>
        <v>1</v>
      </c>
      <c r="BF1130" t="s">
        <v>19</v>
      </c>
      <c r="BG1130">
        <f>IF(Table13[[#This Row],[Highest level of Education]]="Did not attend school",1,0)</f>
        <v>0</v>
      </c>
      <c r="BH1130">
        <f>IF(Table13[[#This Row],[Highest level of Education]]="K12 completed",1,0)</f>
        <v>0</v>
      </c>
      <c r="BI1130">
        <f>IF(Table13[[#This Row],[Highest level of Education]]="High School Completed",1,0)</f>
        <v>0</v>
      </c>
      <c r="BJ1130">
        <f>IF(Table13[[#This Row],[Highest level of Education]]="Technical Diploma/Partially completed College",1,0)</f>
        <v>0</v>
      </c>
      <c r="BK1130">
        <f>IF(Table13[[#This Row],[Highest level of Education]]="University/College Degree",1,0)</f>
        <v>1</v>
      </c>
      <c r="BL1130">
        <f>IF(Table13[[#This Row],[Highest level of Education]]="Post-graduate education",1,0)</f>
        <v>0</v>
      </c>
      <c r="BM1130">
        <v>0</v>
      </c>
      <c r="BN1130">
        <v>1</v>
      </c>
      <c r="BO1130">
        <v>98</v>
      </c>
      <c r="BP1130">
        <f>IF(Table13[[#This Row],[Monthly_Income 1_5500 2_8000 3_11000 4_15000 5_20000 6_27000 7_35000 8_5000 9_51000 98_0]]=1,1,0)</f>
        <v>0</v>
      </c>
      <c r="BQ1130">
        <f>IF(Table13[[#This Row],[Monthly_Income 1_5500 2_8000 3_11000 4_15000 5_20000 6_27000 7_35000 8_5000 9_51000 98_0]]=2,1,0)</f>
        <v>0</v>
      </c>
      <c r="BR1130">
        <f>IF(Table13[[#This Row],[Monthly_Income 1_5500 2_8000 3_11000 4_15000 5_20000 6_27000 7_35000 8_5000 9_51000 98_0]]=3,1,0)</f>
        <v>0</v>
      </c>
      <c r="BS1130">
        <f>IF(Table13[[#This Row],[Monthly_Income 1_5500 2_8000 3_11000 4_15000 5_20000 6_27000 7_35000 8_5000 9_51000 98_0]]=4,1,0)</f>
        <v>0</v>
      </c>
      <c r="BT1130">
        <f>IF(Table13[[#This Row],[Monthly_Income 1_5500 2_8000 3_11000 4_15000 5_20000 6_27000 7_35000 8_5000 9_51000 98_0]]=5,1,0)</f>
        <v>0</v>
      </c>
      <c r="BU1130">
        <f>IF(Table13[[#This Row],[Monthly_Income 1_5500 2_8000 3_11000 4_15000 5_20000 6_27000 7_35000 8_5000 9_51000 98_0]]=6,1,0)</f>
        <v>0</v>
      </c>
      <c r="BV1130">
        <f>IF(Table13[[#This Row],[Monthly_Income 1_5500 2_8000 3_11000 4_15000 5_20000 6_27000 7_35000 8_5000 9_51000 98_0]]=7,1,0)</f>
        <v>0</v>
      </c>
      <c r="BW1130">
        <f>IF(Table13[[#This Row],[Monthly_Income 1_5500 2_8000 3_11000 4_15000 5_20000 6_27000 7_35000 8_5000 9_51000 98_0]]=8,1,0)</f>
        <v>0</v>
      </c>
      <c r="BX1130">
        <f>IF(Table13[[#This Row],[Monthly_Income 1_5500 2_8000 3_11000 4_15000 5_20000 6_27000 7_35000 8_5000 9_51000 98_0]]=9,1,0)</f>
        <v>0</v>
      </c>
      <c r="BY1130">
        <f>IF(Table13[[#This Row],[Monthly_Income 1_5500 2_8000 3_11000 4_15000 5_20000 6_27000 7_35000 8_5000 9_51000 98_0]]=98,1,0)</f>
        <v>1</v>
      </c>
      <c r="BZ1130">
        <v>98</v>
      </c>
      <c r="CA1130">
        <f>IF(Table13[[#This Row],[Monthly_Household_Income]]=1,1,0)</f>
        <v>0</v>
      </c>
      <c r="CB1130">
        <f>IF(Table13[[#This Row],[Monthly_Household_Income]]=2,1,0)</f>
        <v>0</v>
      </c>
      <c r="CC1130">
        <f>IF(Table13[[#This Row],[Monthly_Household_Income]]=3,1,0)</f>
        <v>0</v>
      </c>
      <c r="CD1130">
        <f>IF(Table13[[#This Row],[Monthly_Household_Income]]=4,1,0)</f>
        <v>0</v>
      </c>
      <c r="CE1130">
        <f>IF(Table13[[#This Row],[Monthly_Household_Income]]=5,1,0)</f>
        <v>0</v>
      </c>
      <c r="CF1130">
        <f>IF(Table13[[#This Row],[Monthly_Household_Income]]=6,1,0)</f>
        <v>0</v>
      </c>
      <c r="CG1130">
        <f>IF(Table13[[#This Row],[Monthly_Household_Income]]=7,1,0)</f>
        <v>0</v>
      </c>
      <c r="CH1130">
        <f>IF(Table13[[#This Row],[Monthly_Household_Income]]=8,1,0)</f>
        <v>0</v>
      </c>
      <c r="CI1130">
        <f>IF(Table13[[#This Row],[Monthly_Household_Income]]=9,1,0)</f>
        <v>0</v>
      </c>
      <c r="CJ1130">
        <f>IF(Table13[[#This Row],[Monthly_Household_Income]]=98,1,0)</f>
        <v>1</v>
      </c>
    </row>
    <row r="1131" spans="1:88">
      <c r="A1131">
        <v>4203</v>
      </c>
      <c r="B1131" s="1">
        <v>43001</v>
      </c>
      <c r="C1131" t="s">
        <v>35</v>
      </c>
      <c r="D1131">
        <v>9</v>
      </c>
      <c r="E1131">
        <v>7</v>
      </c>
      <c r="F1131">
        <v>8</v>
      </c>
      <c r="G1131">
        <v>8</v>
      </c>
      <c r="H1131">
        <v>7</v>
      </c>
      <c r="I1131">
        <v>8</v>
      </c>
      <c r="J1131" t="s">
        <v>16</v>
      </c>
      <c r="K1131">
        <v>8</v>
      </c>
      <c r="L1131">
        <v>6</v>
      </c>
      <c r="M1131">
        <v>7</v>
      </c>
      <c r="N1131">
        <v>7</v>
      </c>
      <c r="O1131">
        <v>6</v>
      </c>
      <c r="P1131">
        <v>6</v>
      </c>
      <c r="Q1131">
        <v>8</v>
      </c>
      <c r="R1131">
        <v>9</v>
      </c>
      <c r="S1131">
        <v>7</v>
      </c>
      <c r="T1131">
        <v>9</v>
      </c>
      <c r="U1131">
        <v>7</v>
      </c>
      <c r="V1131">
        <v>9</v>
      </c>
      <c r="W1131">
        <v>8</v>
      </c>
      <c r="X1131">
        <v>0</v>
      </c>
      <c r="Y1131">
        <v>9</v>
      </c>
      <c r="Z1131">
        <v>8</v>
      </c>
      <c r="AA1131">
        <v>7</v>
      </c>
      <c r="AB1131">
        <v>9</v>
      </c>
      <c r="AC1131">
        <v>1</v>
      </c>
      <c r="AD1131">
        <f>IF(Table13[[#This Row],[payment]]=1,1,0)</f>
        <v>1</v>
      </c>
      <c r="AE1131">
        <f>IF(Table13[[#This Row],[payment]]=2,1,0)</f>
        <v>0</v>
      </c>
      <c r="AF1131">
        <f>IF(Table13[[#This Row],[payment]]=3,1,0)</f>
        <v>0</v>
      </c>
      <c r="AG1131">
        <v>1</v>
      </c>
      <c r="AH1131">
        <f>IF(Table13[[#This Row],[method_payment]]=1,1,0)</f>
        <v>1</v>
      </c>
      <c r="AI1131">
        <f>IF(Table13[[#This Row],[method_payment]]=2,1,0)</f>
        <v>0</v>
      </c>
      <c r="AJ1131">
        <f>IF(Table13[[#This Row],[method_payment]]=3,1,0)</f>
        <v>0</v>
      </c>
      <c r="AK1131">
        <f>IF(Table13[[#This Row],[method_payment]]=5,1,0)</f>
        <v>0</v>
      </c>
      <c r="AL1131">
        <f>IF(Table13[[#This Row],[method_payment]]=6,1,0)</f>
        <v>0</v>
      </c>
      <c r="AM1131" t="s">
        <v>16</v>
      </c>
      <c r="AN1131" t="s">
        <v>16</v>
      </c>
      <c r="AO1131">
        <v>1</v>
      </c>
      <c r="AP1131" s="2">
        <v>250.25</v>
      </c>
      <c r="AQ1131" s="3">
        <f>IF(AND(Table13[[#This Row],[Average_amount_spent_per_visit_last_3_months]]&gt;=1,Table13[[#This Row],[Average_amount_spent_per_visit_last_3_months]]&lt;=999),1,0)</f>
        <v>1</v>
      </c>
      <c r="AR1131" s="3">
        <f>IF(AND(Table13[[#This Row],[Average_amount_spent_per_visit_last_3_months]]&gt;=1000,Table13[[#This Row],[Average_amount_spent_per_visit_last_3_months]]&lt;=6700),1,0)</f>
        <v>0</v>
      </c>
      <c r="AS1131">
        <v>3</v>
      </c>
      <c r="AT1131">
        <v>28</v>
      </c>
      <c r="AU1131">
        <f>IF(AND(Table13[[#This Row],[Age]]&gt;=18,Table13[[#This Row],[Age]]&lt;=25),1,0)</f>
        <v>0</v>
      </c>
      <c r="AV1131">
        <f>IF(AND(Table13[[#This Row],[Age]]&gt;=26,Table13[[#This Row],[Age]]&lt;=35),1,0)</f>
        <v>1</v>
      </c>
      <c r="AW1131">
        <f>IF(AND(Table13[[#This Row],[Age]]&gt;=36,Table13[[#This Row],[Age]]&lt;=45),1,0)</f>
        <v>0</v>
      </c>
      <c r="AX1131">
        <f>IF(AND(Table13[[#This Row],[Age]]&gt;=46,Table13[[#This Row],[Age]]&lt;=55),1,0)</f>
        <v>0</v>
      </c>
      <c r="AY1131">
        <f>IF(AND(Table13[[#This Row],[Age]]&gt;=56,Table13[[#This Row],[Age]]&lt;=67),1,0)</f>
        <v>0</v>
      </c>
      <c r="AZ1131" t="s">
        <v>24</v>
      </c>
      <c r="BA1131">
        <f>IF(Table13[[#This Row],[Marital Status]]="Married",1,0)</f>
        <v>0</v>
      </c>
      <c r="BB1131">
        <f>IF(Table13[[#This Row],[Marital Status]]="Single",1,0)</f>
        <v>1</v>
      </c>
      <c r="BC1131" t="s">
        <v>28</v>
      </c>
      <c r="BD1131">
        <f>IF(Table13[[#This Row],[gender]]="Male",1,0)</f>
        <v>0</v>
      </c>
      <c r="BE1131">
        <f>IF(Table13[[#This Row],[gender]]="Female",1,0)</f>
        <v>1</v>
      </c>
      <c r="BF1131" t="s">
        <v>19</v>
      </c>
      <c r="BG1131">
        <f>IF(Table13[[#This Row],[Highest level of Education]]="Did not attend school",1,0)</f>
        <v>0</v>
      </c>
      <c r="BH1131">
        <f>IF(Table13[[#This Row],[Highest level of Education]]="K12 completed",1,0)</f>
        <v>0</v>
      </c>
      <c r="BI1131">
        <f>IF(Table13[[#This Row],[Highest level of Education]]="High School Completed",1,0)</f>
        <v>0</v>
      </c>
      <c r="BJ1131">
        <f>IF(Table13[[#This Row],[Highest level of Education]]="Technical Diploma/Partially completed College",1,0)</f>
        <v>0</v>
      </c>
      <c r="BK1131">
        <f>IF(Table13[[#This Row],[Highest level of Education]]="University/College Degree",1,0)</f>
        <v>1</v>
      </c>
      <c r="BL1131">
        <f>IF(Table13[[#This Row],[Highest level of Education]]="Post-graduate education",1,0)</f>
        <v>0</v>
      </c>
      <c r="BM1131">
        <v>0</v>
      </c>
      <c r="BN1131">
        <v>1</v>
      </c>
      <c r="BO1131">
        <v>3</v>
      </c>
      <c r="BP1131">
        <f>IF(Table13[[#This Row],[Monthly_Income 1_5500 2_8000 3_11000 4_15000 5_20000 6_27000 7_35000 8_5000 9_51000 98_0]]=1,1,0)</f>
        <v>0</v>
      </c>
      <c r="BQ1131">
        <f>IF(Table13[[#This Row],[Monthly_Income 1_5500 2_8000 3_11000 4_15000 5_20000 6_27000 7_35000 8_5000 9_51000 98_0]]=2,1,0)</f>
        <v>0</v>
      </c>
      <c r="BR1131">
        <f>IF(Table13[[#This Row],[Monthly_Income 1_5500 2_8000 3_11000 4_15000 5_20000 6_27000 7_35000 8_5000 9_51000 98_0]]=3,1,0)</f>
        <v>1</v>
      </c>
      <c r="BS1131">
        <f>IF(Table13[[#This Row],[Monthly_Income 1_5500 2_8000 3_11000 4_15000 5_20000 6_27000 7_35000 8_5000 9_51000 98_0]]=4,1,0)</f>
        <v>0</v>
      </c>
      <c r="BT1131">
        <f>IF(Table13[[#This Row],[Monthly_Income 1_5500 2_8000 3_11000 4_15000 5_20000 6_27000 7_35000 8_5000 9_51000 98_0]]=5,1,0)</f>
        <v>0</v>
      </c>
      <c r="BU1131">
        <f>IF(Table13[[#This Row],[Monthly_Income 1_5500 2_8000 3_11000 4_15000 5_20000 6_27000 7_35000 8_5000 9_51000 98_0]]=6,1,0)</f>
        <v>0</v>
      </c>
      <c r="BV1131">
        <f>IF(Table13[[#This Row],[Monthly_Income 1_5500 2_8000 3_11000 4_15000 5_20000 6_27000 7_35000 8_5000 9_51000 98_0]]=7,1,0)</f>
        <v>0</v>
      </c>
      <c r="BW1131">
        <f>IF(Table13[[#This Row],[Monthly_Income 1_5500 2_8000 3_11000 4_15000 5_20000 6_27000 7_35000 8_5000 9_51000 98_0]]=8,1,0)</f>
        <v>0</v>
      </c>
      <c r="BX1131">
        <f>IF(Table13[[#This Row],[Monthly_Income 1_5500 2_8000 3_11000 4_15000 5_20000 6_27000 7_35000 8_5000 9_51000 98_0]]=9,1,0)</f>
        <v>0</v>
      </c>
      <c r="BY1131">
        <f>IF(Table13[[#This Row],[Monthly_Income 1_5500 2_8000 3_11000 4_15000 5_20000 6_27000 7_35000 8_5000 9_51000 98_0]]=98,1,0)</f>
        <v>0</v>
      </c>
      <c r="BZ1131">
        <v>6</v>
      </c>
      <c r="CA1131">
        <f>IF(Table13[[#This Row],[Monthly_Household_Income]]=1,1,0)</f>
        <v>0</v>
      </c>
      <c r="CB1131">
        <f>IF(Table13[[#This Row],[Monthly_Household_Income]]=2,1,0)</f>
        <v>0</v>
      </c>
      <c r="CC1131">
        <f>IF(Table13[[#This Row],[Monthly_Household_Income]]=3,1,0)</f>
        <v>0</v>
      </c>
      <c r="CD1131">
        <f>IF(Table13[[#This Row],[Monthly_Household_Income]]=4,1,0)</f>
        <v>0</v>
      </c>
      <c r="CE1131">
        <f>IF(Table13[[#This Row],[Monthly_Household_Income]]=5,1,0)</f>
        <v>0</v>
      </c>
      <c r="CF1131">
        <f>IF(Table13[[#This Row],[Monthly_Household_Income]]=6,1,0)</f>
        <v>1</v>
      </c>
      <c r="CG1131">
        <f>IF(Table13[[#This Row],[Monthly_Household_Income]]=7,1,0)</f>
        <v>0</v>
      </c>
      <c r="CH1131">
        <f>IF(Table13[[#This Row],[Monthly_Household_Income]]=8,1,0)</f>
        <v>0</v>
      </c>
      <c r="CI1131">
        <f>IF(Table13[[#This Row],[Monthly_Household_Income]]=9,1,0)</f>
        <v>0</v>
      </c>
      <c r="CJ1131">
        <f>IF(Table13[[#This Row],[Monthly_Household_Income]]=98,1,0)</f>
        <v>0</v>
      </c>
    </row>
    <row r="1132" spans="1:88">
      <c r="A1132">
        <v>4204</v>
      </c>
      <c r="B1132" s="1">
        <v>43003</v>
      </c>
      <c r="C1132" t="s">
        <v>39</v>
      </c>
      <c r="D1132">
        <v>6</v>
      </c>
      <c r="E1132">
        <v>7</v>
      </c>
      <c r="F1132">
        <v>6</v>
      </c>
      <c r="G1132">
        <v>7</v>
      </c>
      <c r="H1132">
        <v>7</v>
      </c>
      <c r="I1132">
        <v>7</v>
      </c>
      <c r="J1132" t="s">
        <v>15</v>
      </c>
      <c r="K1132">
        <v>8</v>
      </c>
      <c r="L1132">
        <v>7</v>
      </c>
      <c r="M1132">
        <v>7</v>
      </c>
      <c r="N1132">
        <v>7</v>
      </c>
      <c r="O1132">
        <v>7</v>
      </c>
      <c r="P1132">
        <v>7</v>
      </c>
      <c r="Q1132">
        <v>7</v>
      </c>
      <c r="R1132">
        <v>7</v>
      </c>
      <c r="S1132">
        <v>8</v>
      </c>
      <c r="T1132">
        <v>7</v>
      </c>
      <c r="U1132">
        <v>8</v>
      </c>
      <c r="V1132">
        <v>9</v>
      </c>
      <c r="W1132">
        <v>8</v>
      </c>
      <c r="X1132">
        <v>8</v>
      </c>
      <c r="Y1132">
        <v>9</v>
      </c>
      <c r="Z1132">
        <v>9</v>
      </c>
      <c r="AA1132">
        <v>9</v>
      </c>
      <c r="AB1132">
        <v>8</v>
      </c>
      <c r="AC1132">
        <v>1</v>
      </c>
      <c r="AD1132">
        <f>IF(Table13[[#This Row],[payment]]=1,1,0)</f>
        <v>1</v>
      </c>
      <c r="AE1132">
        <f>IF(Table13[[#This Row],[payment]]=2,1,0)</f>
        <v>0</v>
      </c>
      <c r="AF1132">
        <f>IF(Table13[[#This Row],[payment]]=3,1,0)</f>
        <v>0</v>
      </c>
      <c r="AG1132">
        <v>1</v>
      </c>
      <c r="AH1132">
        <f>IF(Table13[[#This Row],[method_payment]]=1,1,0)</f>
        <v>1</v>
      </c>
      <c r="AI1132">
        <f>IF(Table13[[#This Row],[method_payment]]=2,1,0)</f>
        <v>0</v>
      </c>
      <c r="AJ1132">
        <f>IF(Table13[[#This Row],[method_payment]]=3,1,0)</f>
        <v>0</v>
      </c>
      <c r="AK1132">
        <f>IF(Table13[[#This Row],[method_payment]]=5,1,0)</f>
        <v>0</v>
      </c>
      <c r="AL1132">
        <f>IF(Table13[[#This Row],[method_payment]]=6,1,0)</f>
        <v>0</v>
      </c>
      <c r="AM1132" t="s">
        <v>16</v>
      </c>
      <c r="AN1132" t="s">
        <v>15</v>
      </c>
      <c r="AO1132">
        <v>6</v>
      </c>
      <c r="AP1132" s="2">
        <v>123.72</v>
      </c>
      <c r="AQ1132" s="3">
        <f>IF(AND(Table13[[#This Row],[Average_amount_spent_per_visit_last_3_months]]&gt;=1,Table13[[#This Row],[Average_amount_spent_per_visit_last_3_months]]&lt;=999),1,0)</f>
        <v>1</v>
      </c>
      <c r="AR1132" s="3">
        <f>IF(AND(Table13[[#This Row],[Average_amount_spent_per_visit_last_3_months]]&gt;=1000,Table13[[#This Row],[Average_amount_spent_per_visit_last_3_months]]&lt;=6700),1,0)</f>
        <v>0</v>
      </c>
      <c r="AS1132">
        <v>3</v>
      </c>
      <c r="AT1132">
        <v>31</v>
      </c>
      <c r="AU1132">
        <f>IF(AND(Table13[[#This Row],[Age]]&gt;=18,Table13[[#This Row],[Age]]&lt;=25),1,0)</f>
        <v>0</v>
      </c>
      <c r="AV1132">
        <f>IF(AND(Table13[[#This Row],[Age]]&gt;=26,Table13[[#This Row],[Age]]&lt;=35),1,0)</f>
        <v>1</v>
      </c>
      <c r="AW1132">
        <f>IF(AND(Table13[[#This Row],[Age]]&gt;=36,Table13[[#This Row],[Age]]&lt;=45),1,0)</f>
        <v>0</v>
      </c>
      <c r="AX1132">
        <f>IF(AND(Table13[[#This Row],[Age]]&gt;=46,Table13[[#This Row],[Age]]&lt;=55),1,0)</f>
        <v>0</v>
      </c>
      <c r="AY1132">
        <f>IF(AND(Table13[[#This Row],[Age]]&gt;=56,Table13[[#This Row],[Age]]&lt;=67),1,0)</f>
        <v>0</v>
      </c>
      <c r="AZ1132" t="s">
        <v>25</v>
      </c>
      <c r="BA1132">
        <f>IF(Table13[[#This Row],[Marital Status]]="Married",1,0)</f>
        <v>1</v>
      </c>
      <c r="BB1132">
        <f>IF(Table13[[#This Row],[Marital Status]]="Single",1,0)</f>
        <v>0</v>
      </c>
      <c r="BC1132" t="s">
        <v>28</v>
      </c>
      <c r="BD1132">
        <f>IF(Table13[[#This Row],[gender]]="Male",1,0)</f>
        <v>0</v>
      </c>
      <c r="BE1132">
        <f>IF(Table13[[#This Row],[gender]]="Female",1,0)</f>
        <v>1</v>
      </c>
      <c r="BF1132" t="s">
        <v>19</v>
      </c>
      <c r="BG1132">
        <f>IF(Table13[[#This Row],[Highest level of Education]]="Did not attend school",1,0)</f>
        <v>0</v>
      </c>
      <c r="BH1132">
        <f>IF(Table13[[#This Row],[Highest level of Education]]="K12 completed",1,0)</f>
        <v>0</v>
      </c>
      <c r="BI1132">
        <f>IF(Table13[[#This Row],[Highest level of Education]]="High School Completed",1,0)</f>
        <v>0</v>
      </c>
      <c r="BJ1132">
        <f>IF(Table13[[#This Row],[Highest level of Education]]="Technical Diploma/Partially completed College",1,0)</f>
        <v>0</v>
      </c>
      <c r="BK1132">
        <f>IF(Table13[[#This Row],[Highest level of Education]]="University/College Degree",1,0)</f>
        <v>1</v>
      </c>
      <c r="BL1132">
        <f>IF(Table13[[#This Row],[Highest level of Education]]="Post-graduate education",1,0)</f>
        <v>0</v>
      </c>
      <c r="BM1132">
        <v>1</v>
      </c>
      <c r="BN1132">
        <v>1</v>
      </c>
      <c r="BO1132">
        <v>5</v>
      </c>
      <c r="BP1132">
        <f>IF(Table13[[#This Row],[Monthly_Income 1_5500 2_8000 3_11000 4_15000 5_20000 6_27000 7_35000 8_5000 9_51000 98_0]]=1,1,0)</f>
        <v>0</v>
      </c>
      <c r="BQ1132">
        <f>IF(Table13[[#This Row],[Monthly_Income 1_5500 2_8000 3_11000 4_15000 5_20000 6_27000 7_35000 8_5000 9_51000 98_0]]=2,1,0)</f>
        <v>0</v>
      </c>
      <c r="BR1132">
        <f>IF(Table13[[#This Row],[Monthly_Income 1_5500 2_8000 3_11000 4_15000 5_20000 6_27000 7_35000 8_5000 9_51000 98_0]]=3,1,0)</f>
        <v>0</v>
      </c>
      <c r="BS1132">
        <f>IF(Table13[[#This Row],[Monthly_Income 1_5500 2_8000 3_11000 4_15000 5_20000 6_27000 7_35000 8_5000 9_51000 98_0]]=4,1,0)</f>
        <v>0</v>
      </c>
      <c r="BT1132">
        <f>IF(Table13[[#This Row],[Monthly_Income 1_5500 2_8000 3_11000 4_15000 5_20000 6_27000 7_35000 8_5000 9_51000 98_0]]=5,1,0)</f>
        <v>1</v>
      </c>
      <c r="BU1132">
        <f>IF(Table13[[#This Row],[Monthly_Income 1_5500 2_8000 3_11000 4_15000 5_20000 6_27000 7_35000 8_5000 9_51000 98_0]]=6,1,0)</f>
        <v>0</v>
      </c>
      <c r="BV1132">
        <f>IF(Table13[[#This Row],[Monthly_Income 1_5500 2_8000 3_11000 4_15000 5_20000 6_27000 7_35000 8_5000 9_51000 98_0]]=7,1,0)</f>
        <v>0</v>
      </c>
      <c r="BW1132">
        <f>IF(Table13[[#This Row],[Monthly_Income 1_5500 2_8000 3_11000 4_15000 5_20000 6_27000 7_35000 8_5000 9_51000 98_0]]=8,1,0)</f>
        <v>0</v>
      </c>
      <c r="BX1132">
        <f>IF(Table13[[#This Row],[Monthly_Income 1_5500 2_8000 3_11000 4_15000 5_20000 6_27000 7_35000 8_5000 9_51000 98_0]]=9,1,0)</f>
        <v>0</v>
      </c>
      <c r="BY1132">
        <f>IF(Table13[[#This Row],[Monthly_Income 1_5500 2_8000 3_11000 4_15000 5_20000 6_27000 7_35000 8_5000 9_51000 98_0]]=98,1,0)</f>
        <v>0</v>
      </c>
      <c r="BZ1132">
        <v>7</v>
      </c>
      <c r="CA1132">
        <f>IF(Table13[[#This Row],[Monthly_Household_Income]]=1,1,0)</f>
        <v>0</v>
      </c>
      <c r="CB1132">
        <f>IF(Table13[[#This Row],[Monthly_Household_Income]]=2,1,0)</f>
        <v>0</v>
      </c>
      <c r="CC1132">
        <f>IF(Table13[[#This Row],[Monthly_Household_Income]]=3,1,0)</f>
        <v>0</v>
      </c>
      <c r="CD1132">
        <f>IF(Table13[[#This Row],[Monthly_Household_Income]]=4,1,0)</f>
        <v>0</v>
      </c>
      <c r="CE1132">
        <f>IF(Table13[[#This Row],[Monthly_Household_Income]]=5,1,0)</f>
        <v>0</v>
      </c>
      <c r="CF1132">
        <f>IF(Table13[[#This Row],[Monthly_Household_Income]]=6,1,0)</f>
        <v>0</v>
      </c>
      <c r="CG1132">
        <f>IF(Table13[[#This Row],[Monthly_Household_Income]]=7,1,0)</f>
        <v>1</v>
      </c>
      <c r="CH1132">
        <f>IF(Table13[[#This Row],[Monthly_Household_Income]]=8,1,0)</f>
        <v>0</v>
      </c>
      <c r="CI1132">
        <f>IF(Table13[[#This Row],[Monthly_Household_Income]]=9,1,0)</f>
        <v>0</v>
      </c>
      <c r="CJ1132">
        <f>IF(Table13[[#This Row],[Monthly_Household_Income]]=98,1,0)</f>
        <v>0</v>
      </c>
    </row>
    <row r="1133" spans="1:88">
      <c r="A1133">
        <v>4209</v>
      </c>
      <c r="B1133" s="1">
        <v>42950</v>
      </c>
      <c r="C1133" t="s">
        <v>29</v>
      </c>
      <c r="D1133">
        <v>8</v>
      </c>
      <c r="E1133">
        <v>8</v>
      </c>
      <c r="F1133">
        <v>8</v>
      </c>
      <c r="G1133">
        <v>8</v>
      </c>
      <c r="H1133">
        <v>8</v>
      </c>
      <c r="I1133">
        <v>7</v>
      </c>
      <c r="J1133" t="s">
        <v>16</v>
      </c>
      <c r="K1133">
        <v>9</v>
      </c>
      <c r="L1133">
        <v>9</v>
      </c>
      <c r="M1133">
        <v>9</v>
      </c>
      <c r="N1133">
        <v>9</v>
      </c>
      <c r="O1133">
        <v>8</v>
      </c>
      <c r="P1133">
        <v>7</v>
      </c>
      <c r="Q1133">
        <v>9</v>
      </c>
      <c r="R1133">
        <v>9</v>
      </c>
      <c r="S1133">
        <v>9</v>
      </c>
      <c r="T1133">
        <v>7</v>
      </c>
      <c r="U1133">
        <v>9</v>
      </c>
      <c r="V1133">
        <v>7</v>
      </c>
      <c r="W1133">
        <v>8</v>
      </c>
      <c r="X1133">
        <v>8</v>
      </c>
      <c r="Y1133">
        <v>7</v>
      </c>
      <c r="Z1133">
        <v>8</v>
      </c>
      <c r="AA1133">
        <v>6</v>
      </c>
      <c r="AB1133">
        <v>0</v>
      </c>
      <c r="AC1133">
        <v>3</v>
      </c>
      <c r="AD1133">
        <f>IF(Table13[[#This Row],[payment]]=1,1,0)</f>
        <v>0</v>
      </c>
      <c r="AE1133">
        <f>IF(Table13[[#This Row],[payment]]=2,1,0)</f>
        <v>0</v>
      </c>
      <c r="AF1133">
        <f>IF(Table13[[#This Row],[payment]]=3,1,0)</f>
        <v>1</v>
      </c>
      <c r="AG1133">
        <v>1</v>
      </c>
      <c r="AH1133">
        <f>IF(Table13[[#This Row],[method_payment]]=1,1,0)</f>
        <v>1</v>
      </c>
      <c r="AI1133">
        <f>IF(Table13[[#This Row],[method_payment]]=2,1,0)</f>
        <v>0</v>
      </c>
      <c r="AJ1133">
        <f>IF(Table13[[#This Row],[method_payment]]=3,1,0)</f>
        <v>0</v>
      </c>
      <c r="AK1133">
        <f>IF(Table13[[#This Row],[method_payment]]=5,1,0)</f>
        <v>0</v>
      </c>
      <c r="AL1133">
        <f>IF(Table13[[#This Row],[method_payment]]=6,1,0)</f>
        <v>0</v>
      </c>
      <c r="AM1133" t="s">
        <v>15</v>
      </c>
      <c r="AN1133" t="s">
        <v>15</v>
      </c>
      <c r="AO1133">
        <v>6</v>
      </c>
      <c r="AP1133" s="2">
        <v>1038.26</v>
      </c>
      <c r="AQ1133" s="3">
        <f>IF(AND(Table13[[#This Row],[Average_amount_spent_per_visit_last_3_months]]&gt;=1,Table13[[#This Row],[Average_amount_spent_per_visit_last_3_months]]&lt;=999),1,0)</f>
        <v>0</v>
      </c>
      <c r="AR1133" s="3">
        <f>IF(AND(Table13[[#This Row],[Average_amount_spent_per_visit_last_3_months]]&gt;=1000,Table13[[#This Row],[Average_amount_spent_per_visit_last_3_months]]&lt;=6700),1,0)</f>
        <v>1</v>
      </c>
      <c r="AS1133">
        <v>3</v>
      </c>
      <c r="AT1133">
        <v>39</v>
      </c>
      <c r="AU1133">
        <f>IF(AND(Table13[[#This Row],[Age]]&gt;=18,Table13[[#This Row],[Age]]&lt;=25),1,0)</f>
        <v>0</v>
      </c>
      <c r="AV1133">
        <f>IF(AND(Table13[[#This Row],[Age]]&gt;=26,Table13[[#This Row],[Age]]&lt;=35),1,0)</f>
        <v>0</v>
      </c>
      <c r="AW1133">
        <f>IF(AND(Table13[[#This Row],[Age]]&gt;=36,Table13[[#This Row],[Age]]&lt;=45),1,0)</f>
        <v>1</v>
      </c>
      <c r="AX1133">
        <f>IF(AND(Table13[[#This Row],[Age]]&gt;=46,Table13[[#This Row],[Age]]&lt;=55),1,0)</f>
        <v>0</v>
      </c>
      <c r="AY1133">
        <f>IF(AND(Table13[[#This Row],[Age]]&gt;=56,Table13[[#This Row],[Age]]&lt;=67),1,0)</f>
        <v>0</v>
      </c>
      <c r="AZ1133" t="s">
        <v>25</v>
      </c>
      <c r="BA1133">
        <f>IF(Table13[[#This Row],[Marital Status]]="Married",1,0)</f>
        <v>1</v>
      </c>
      <c r="BB1133">
        <f>IF(Table13[[#This Row],[Marital Status]]="Single",1,0)</f>
        <v>0</v>
      </c>
      <c r="BC1133" t="s">
        <v>27</v>
      </c>
      <c r="BD1133">
        <f>IF(Table13[[#This Row],[gender]]="Male",1,0)</f>
        <v>1</v>
      </c>
      <c r="BE1133">
        <f>IF(Table13[[#This Row],[gender]]="Female",1,0)</f>
        <v>0</v>
      </c>
      <c r="BF1133" t="s">
        <v>23</v>
      </c>
      <c r="BG1133">
        <f>IF(Table13[[#This Row],[Highest level of Education]]="Did not attend school",1,0)</f>
        <v>0</v>
      </c>
      <c r="BH1133">
        <f>IF(Table13[[#This Row],[Highest level of Education]]="K12 completed",1,0)</f>
        <v>0</v>
      </c>
      <c r="BI1133">
        <f>IF(Table13[[#This Row],[Highest level of Education]]="High School Completed",1,0)</f>
        <v>0</v>
      </c>
      <c r="BJ1133">
        <f>IF(Table13[[#This Row],[Highest level of Education]]="Technical Diploma/Partially completed College",1,0)</f>
        <v>1</v>
      </c>
      <c r="BK1133">
        <f>IF(Table13[[#This Row],[Highest level of Education]]="University/College Degree",1,0)</f>
        <v>0</v>
      </c>
      <c r="BL1133">
        <f>IF(Table13[[#This Row],[Highest level of Education]]="Post-graduate education",1,0)</f>
        <v>0</v>
      </c>
      <c r="BM1133">
        <v>1</v>
      </c>
      <c r="BN1133">
        <v>1</v>
      </c>
      <c r="BO1133">
        <v>5</v>
      </c>
      <c r="BP1133">
        <f>IF(Table13[[#This Row],[Monthly_Income 1_5500 2_8000 3_11000 4_15000 5_20000 6_27000 7_35000 8_5000 9_51000 98_0]]=1,1,0)</f>
        <v>0</v>
      </c>
      <c r="BQ1133">
        <f>IF(Table13[[#This Row],[Monthly_Income 1_5500 2_8000 3_11000 4_15000 5_20000 6_27000 7_35000 8_5000 9_51000 98_0]]=2,1,0)</f>
        <v>0</v>
      </c>
      <c r="BR1133">
        <f>IF(Table13[[#This Row],[Monthly_Income 1_5500 2_8000 3_11000 4_15000 5_20000 6_27000 7_35000 8_5000 9_51000 98_0]]=3,1,0)</f>
        <v>0</v>
      </c>
      <c r="BS1133">
        <f>IF(Table13[[#This Row],[Monthly_Income 1_5500 2_8000 3_11000 4_15000 5_20000 6_27000 7_35000 8_5000 9_51000 98_0]]=4,1,0)</f>
        <v>0</v>
      </c>
      <c r="BT1133">
        <f>IF(Table13[[#This Row],[Monthly_Income 1_5500 2_8000 3_11000 4_15000 5_20000 6_27000 7_35000 8_5000 9_51000 98_0]]=5,1,0)</f>
        <v>1</v>
      </c>
      <c r="BU1133">
        <f>IF(Table13[[#This Row],[Monthly_Income 1_5500 2_8000 3_11000 4_15000 5_20000 6_27000 7_35000 8_5000 9_51000 98_0]]=6,1,0)</f>
        <v>0</v>
      </c>
      <c r="BV1133">
        <f>IF(Table13[[#This Row],[Monthly_Income 1_5500 2_8000 3_11000 4_15000 5_20000 6_27000 7_35000 8_5000 9_51000 98_0]]=7,1,0)</f>
        <v>0</v>
      </c>
      <c r="BW1133">
        <f>IF(Table13[[#This Row],[Monthly_Income 1_5500 2_8000 3_11000 4_15000 5_20000 6_27000 7_35000 8_5000 9_51000 98_0]]=8,1,0)</f>
        <v>0</v>
      </c>
      <c r="BX1133">
        <f>IF(Table13[[#This Row],[Monthly_Income 1_5500 2_8000 3_11000 4_15000 5_20000 6_27000 7_35000 8_5000 9_51000 98_0]]=9,1,0)</f>
        <v>0</v>
      </c>
      <c r="BY1133">
        <f>IF(Table13[[#This Row],[Monthly_Income 1_5500 2_8000 3_11000 4_15000 5_20000 6_27000 7_35000 8_5000 9_51000 98_0]]=98,1,0)</f>
        <v>0</v>
      </c>
      <c r="BZ1133">
        <v>5</v>
      </c>
      <c r="CA1133">
        <f>IF(Table13[[#This Row],[Monthly_Household_Income]]=1,1,0)</f>
        <v>0</v>
      </c>
      <c r="CB1133">
        <f>IF(Table13[[#This Row],[Monthly_Household_Income]]=2,1,0)</f>
        <v>0</v>
      </c>
      <c r="CC1133">
        <f>IF(Table13[[#This Row],[Monthly_Household_Income]]=3,1,0)</f>
        <v>0</v>
      </c>
      <c r="CD1133">
        <f>IF(Table13[[#This Row],[Monthly_Household_Income]]=4,1,0)</f>
        <v>0</v>
      </c>
      <c r="CE1133">
        <f>IF(Table13[[#This Row],[Monthly_Household_Income]]=5,1,0)</f>
        <v>1</v>
      </c>
      <c r="CF1133">
        <f>IF(Table13[[#This Row],[Monthly_Household_Income]]=6,1,0)</f>
        <v>0</v>
      </c>
      <c r="CG1133">
        <f>IF(Table13[[#This Row],[Monthly_Household_Income]]=7,1,0)</f>
        <v>0</v>
      </c>
      <c r="CH1133">
        <f>IF(Table13[[#This Row],[Monthly_Household_Income]]=8,1,0)</f>
        <v>0</v>
      </c>
      <c r="CI1133">
        <f>IF(Table13[[#This Row],[Monthly_Household_Income]]=9,1,0)</f>
        <v>0</v>
      </c>
      <c r="CJ1133">
        <f>IF(Table13[[#This Row],[Monthly_Household_Income]]=98,1,0)</f>
        <v>0</v>
      </c>
    </row>
    <row r="1134" spans="1:88">
      <c r="A1134">
        <v>4210</v>
      </c>
      <c r="B1134" s="1">
        <v>43001</v>
      </c>
      <c r="C1134" t="s">
        <v>2</v>
      </c>
      <c r="D1134">
        <v>9</v>
      </c>
      <c r="E1134">
        <v>9</v>
      </c>
      <c r="F1134">
        <v>7</v>
      </c>
      <c r="G1134">
        <v>7</v>
      </c>
      <c r="H1134">
        <v>8</v>
      </c>
      <c r="I1134">
        <v>9</v>
      </c>
      <c r="J1134" t="s">
        <v>15</v>
      </c>
      <c r="K1134">
        <v>8</v>
      </c>
      <c r="L1134">
        <v>9</v>
      </c>
      <c r="M1134">
        <v>9</v>
      </c>
      <c r="N1134">
        <v>7</v>
      </c>
      <c r="O1134">
        <v>7</v>
      </c>
      <c r="P1134">
        <v>8</v>
      </c>
      <c r="Q1134">
        <v>6</v>
      </c>
      <c r="R1134">
        <v>8</v>
      </c>
      <c r="S1134">
        <v>8</v>
      </c>
      <c r="T1134">
        <v>7</v>
      </c>
      <c r="U1134">
        <v>7</v>
      </c>
      <c r="V1134">
        <v>8</v>
      </c>
      <c r="W1134">
        <v>6</v>
      </c>
      <c r="X1134">
        <v>0</v>
      </c>
      <c r="Y1134">
        <v>6</v>
      </c>
      <c r="Z1134">
        <v>9</v>
      </c>
      <c r="AA1134">
        <v>8</v>
      </c>
      <c r="AB1134">
        <v>0</v>
      </c>
      <c r="AC1134">
        <v>2</v>
      </c>
      <c r="AD1134">
        <f>IF(Table13[[#This Row],[payment]]=1,1,0)</f>
        <v>0</v>
      </c>
      <c r="AE1134">
        <f>IF(Table13[[#This Row],[payment]]=2,1,0)</f>
        <v>1</v>
      </c>
      <c r="AF1134">
        <f>IF(Table13[[#This Row],[payment]]=3,1,0)</f>
        <v>0</v>
      </c>
      <c r="AG1134">
        <v>3</v>
      </c>
      <c r="AH1134">
        <f>IF(Table13[[#This Row],[method_payment]]=1,1,0)</f>
        <v>0</v>
      </c>
      <c r="AI1134">
        <f>IF(Table13[[#This Row],[method_payment]]=2,1,0)</f>
        <v>0</v>
      </c>
      <c r="AJ1134">
        <f>IF(Table13[[#This Row],[method_payment]]=3,1,0)</f>
        <v>1</v>
      </c>
      <c r="AK1134">
        <f>IF(Table13[[#This Row],[method_payment]]=5,1,0)</f>
        <v>0</v>
      </c>
      <c r="AL1134">
        <f>IF(Table13[[#This Row],[method_payment]]=6,1,0)</f>
        <v>0</v>
      </c>
      <c r="AM1134" t="s">
        <v>16</v>
      </c>
      <c r="AN1134" t="s">
        <v>16</v>
      </c>
      <c r="AO1134">
        <v>1</v>
      </c>
      <c r="AP1134" s="2">
        <v>73.38</v>
      </c>
      <c r="AQ1134" s="3">
        <f>IF(AND(Table13[[#This Row],[Average_amount_spent_per_visit_last_3_months]]&gt;=1,Table13[[#This Row],[Average_amount_spent_per_visit_last_3_months]]&lt;=999),1,0)</f>
        <v>1</v>
      </c>
      <c r="AR1134" s="3">
        <f>IF(AND(Table13[[#This Row],[Average_amount_spent_per_visit_last_3_months]]&gt;=1000,Table13[[#This Row],[Average_amount_spent_per_visit_last_3_months]]&lt;=6700),1,0)</f>
        <v>0</v>
      </c>
      <c r="AS1134">
        <v>2</v>
      </c>
      <c r="AT1134">
        <v>39</v>
      </c>
      <c r="AU1134">
        <f>IF(AND(Table13[[#This Row],[Age]]&gt;=18,Table13[[#This Row],[Age]]&lt;=25),1,0)</f>
        <v>0</v>
      </c>
      <c r="AV1134">
        <f>IF(AND(Table13[[#This Row],[Age]]&gt;=26,Table13[[#This Row],[Age]]&lt;=35),1,0)</f>
        <v>0</v>
      </c>
      <c r="AW1134">
        <f>IF(AND(Table13[[#This Row],[Age]]&gt;=36,Table13[[#This Row],[Age]]&lt;=45),1,0)</f>
        <v>1</v>
      </c>
      <c r="AX1134">
        <f>IF(AND(Table13[[#This Row],[Age]]&gt;=46,Table13[[#This Row],[Age]]&lt;=55),1,0)</f>
        <v>0</v>
      </c>
      <c r="AY1134">
        <f>IF(AND(Table13[[#This Row],[Age]]&gt;=56,Table13[[#This Row],[Age]]&lt;=67),1,0)</f>
        <v>0</v>
      </c>
      <c r="AZ1134" t="s">
        <v>25</v>
      </c>
      <c r="BA1134">
        <f>IF(Table13[[#This Row],[Marital Status]]="Married",1,0)</f>
        <v>1</v>
      </c>
      <c r="BB1134">
        <f>IF(Table13[[#This Row],[Marital Status]]="Single",1,0)</f>
        <v>0</v>
      </c>
      <c r="BC1134" t="s">
        <v>27</v>
      </c>
      <c r="BD1134">
        <f>IF(Table13[[#This Row],[gender]]="Male",1,0)</f>
        <v>1</v>
      </c>
      <c r="BE1134">
        <f>IF(Table13[[#This Row],[gender]]="Female",1,0)</f>
        <v>0</v>
      </c>
      <c r="BF1134" t="s">
        <v>19</v>
      </c>
      <c r="BG1134">
        <f>IF(Table13[[#This Row],[Highest level of Education]]="Did not attend school",1,0)</f>
        <v>0</v>
      </c>
      <c r="BH1134">
        <f>IF(Table13[[#This Row],[Highest level of Education]]="K12 completed",1,0)</f>
        <v>0</v>
      </c>
      <c r="BI1134">
        <f>IF(Table13[[#This Row],[Highest level of Education]]="High School Completed",1,0)</f>
        <v>0</v>
      </c>
      <c r="BJ1134">
        <f>IF(Table13[[#This Row],[Highest level of Education]]="Technical Diploma/Partially completed College",1,0)</f>
        <v>0</v>
      </c>
      <c r="BK1134">
        <f>IF(Table13[[#This Row],[Highest level of Education]]="University/College Degree",1,0)</f>
        <v>1</v>
      </c>
      <c r="BL1134">
        <f>IF(Table13[[#This Row],[Highest level of Education]]="Post-graduate education",1,0)</f>
        <v>0</v>
      </c>
      <c r="BM1134">
        <v>2</v>
      </c>
      <c r="BN1134">
        <v>1</v>
      </c>
      <c r="BO1134">
        <v>5</v>
      </c>
      <c r="BP1134">
        <f>IF(Table13[[#This Row],[Monthly_Income 1_5500 2_8000 3_11000 4_15000 5_20000 6_27000 7_35000 8_5000 9_51000 98_0]]=1,1,0)</f>
        <v>0</v>
      </c>
      <c r="BQ1134">
        <f>IF(Table13[[#This Row],[Monthly_Income 1_5500 2_8000 3_11000 4_15000 5_20000 6_27000 7_35000 8_5000 9_51000 98_0]]=2,1,0)</f>
        <v>0</v>
      </c>
      <c r="BR1134">
        <f>IF(Table13[[#This Row],[Monthly_Income 1_5500 2_8000 3_11000 4_15000 5_20000 6_27000 7_35000 8_5000 9_51000 98_0]]=3,1,0)</f>
        <v>0</v>
      </c>
      <c r="BS1134">
        <f>IF(Table13[[#This Row],[Monthly_Income 1_5500 2_8000 3_11000 4_15000 5_20000 6_27000 7_35000 8_5000 9_51000 98_0]]=4,1,0)</f>
        <v>0</v>
      </c>
      <c r="BT1134">
        <f>IF(Table13[[#This Row],[Monthly_Income 1_5500 2_8000 3_11000 4_15000 5_20000 6_27000 7_35000 8_5000 9_51000 98_0]]=5,1,0)</f>
        <v>1</v>
      </c>
      <c r="BU1134">
        <f>IF(Table13[[#This Row],[Monthly_Income 1_5500 2_8000 3_11000 4_15000 5_20000 6_27000 7_35000 8_5000 9_51000 98_0]]=6,1,0)</f>
        <v>0</v>
      </c>
      <c r="BV1134">
        <f>IF(Table13[[#This Row],[Monthly_Income 1_5500 2_8000 3_11000 4_15000 5_20000 6_27000 7_35000 8_5000 9_51000 98_0]]=7,1,0)</f>
        <v>0</v>
      </c>
      <c r="BW1134">
        <f>IF(Table13[[#This Row],[Monthly_Income 1_5500 2_8000 3_11000 4_15000 5_20000 6_27000 7_35000 8_5000 9_51000 98_0]]=8,1,0)</f>
        <v>0</v>
      </c>
      <c r="BX1134">
        <f>IF(Table13[[#This Row],[Monthly_Income 1_5500 2_8000 3_11000 4_15000 5_20000 6_27000 7_35000 8_5000 9_51000 98_0]]=9,1,0)</f>
        <v>0</v>
      </c>
      <c r="BY1134">
        <f>IF(Table13[[#This Row],[Monthly_Income 1_5500 2_8000 3_11000 4_15000 5_20000 6_27000 7_35000 8_5000 9_51000 98_0]]=98,1,0)</f>
        <v>0</v>
      </c>
      <c r="BZ1134">
        <v>7</v>
      </c>
      <c r="CA1134">
        <f>IF(Table13[[#This Row],[Monthly_Household_Income]]=1,1,0)</f>
        <v>0</v>
      </c>
      <c r="CB1134">
        <f>IF(Table13[[#This Row],[Monthly_Household_Income]]=2,1,0)</f>
        <v>0</v>
      </c>
      <c r="CC1134">
        <f>IF(Table13[[#This Row],[Monthly_Household_Income]]=3,1,0)</f>
        <v>0</v>
      </c>
      <c r="CD1134">
        <f>IF(Table13[[#This Row],[Monthly_Household_Income]]=4,1,0)</f>
        <v>0</v>
      </c>
      <c r="CE1134">
        <f>IF(Table13[[#This Row],[Monthly_Household_Income]]=5,1,0)</f>
        <v>0</v>
      </c>
      <c r="CF1134">
        <f>IF(Table13[[#This Row],[Monthly_Household_Income]]=6,1,0)</f>
        <v>0</v>
      </c>
      <c r="CG1134">
        <f>IF(Table13[[#This Row],[Monthly_Household_Income]]=7,1,0)</f>
        <v>1</v>
      </c>
      <c r="CH1134">
        <f>IF(Table13[[#This Row],[Monthly_Household_Income]]=8,1,0)</f>
        <v>0</v>
      </c>
      <c r="CI1134">
        <f>IF(Table13[[#This Row],[Monthly_Household_Income]]=9,1,0)</f>
        <v>0</v>
      </c>
      <c r="CJ1134">
        <f>IF(Table13[[#This Row],[Monthly_Household_Income]]=98,1,0)</f>
        <v>0</v>
      </c>
    </row>
    <row r="1135" spans="1:88">
      <c r="A1135">
        <v>4212</v>
      </c>
      <c r="B1135" s="1">
        <v>43160</v>
      </c>
      <c r="C1135" t="s">
        <v>31</v>
      </c>
      <c r="D1135">
        <v>9</v>
      </c>
      <c r="E1135">
        <v>9</v>
      </c>
      <c r="F1135">
        <v>10</v>
      </c>
      <c r="G1135">
        <v>9</v>
      </c>
      <c r="H1135">
        <v>9</v>
      </c>
      <c r="I1135">
        <v>9</v>
      </c>
      <c r="J1135" t="s">
        <v>16</v>
      </c>
      <c r="K1135">
        <v>10</v>
      </c>
      <c r="L1135">
        <v>8</v>
      </c>
      <c r="M1135">
        <v>9</v>
      </c>
      <c r="N1135">
        <v>9</v>
      </c>
      <c r="O1135">
        <v>8</v>
      </c>
      <c r="P1135">
        <v>10</v>
      </c>
      <c r="Q1135">
        <v>8</v>
      </c>
      <c r="R1135">
        <v>9</v>
      </c>
      <c r="S1135">
        <v>10</v>
      </c>
      <c r="T1135">
        <v>8</v>
      </c>
      <c r="U1135">
        <v>8</v>
      </c>
      <c r="V1135">
        <v>10</v>
      </c>
      <c r="W1135">
        <v>8</v>
      </c>
      <c r="X1135">
        <v>9</v>
      </c>
      <c r="Y1135">
        <v>9</v>
      </c>
      <c r="Z1135">
        <v>8</v>
      </c>
      <c r="AA1135">
        <v>8</v>
      </c>
      <c r="AB1135">
        <v>9</v>
      </c>
      <c r="AC1135">
        <v>1</v>
      </c>
      <c r="AD1135">
        <f>IF(Table13[[#This Row],[payment]]=1,1,0)</f>
        <v>1</v>
      </c>
      <c r="AE1135">
        <f>IF(Table13[[#This Row],[payment]]=2,1,0)</f>
        <v>0</v>
      </c>
      <c r="AF1135">
        <f>IF(Table13[[#This Row],[payment]]=3,1,0)</f>
        <v>0</v>
      </c>
      <c r="AG1135">
        <v>5</v>
      </c>
      <c r="AH1135">
        <f>IF(Table13[[#This Row],[method_payment]]=1,1,0)</f>
        <v>0</v>
      </c>
      <c r="AI1135">
        <f>IF(Table13[[#This Row],[method_payment]]=2,1,0)</f>
        <v>0</v>
      </c>
      <c r="AJ1135">
        <f>IF(Table13[[#This Row],[method_payment]]=3,1,0)</f>
        <v>0</v>
      </c>
      <c r="AK1135">
        <f>IF(Table13[[#This Row],[method_payment]]=5,1,0)</f>
        <v>1</v>
      </c>
      <c r="AL1135">
        <f>IF(Table13[[#This Row],[method_payment]]=6,1,0)</f>
        <v>0</v>
      </c>
      <c r="AM1135" t="s">
        <v>16</v>
      </c>
      <c r="AN1135" t="s">
        <v>16</v>
      </c>
      <c r="AO1135">
        <v>6</v>
      </c>
      <c r="AP1135" s="2">
        <v>253.56</v>
      </c>
      <c r="AQ1135" s="3">
        <f>IF(AND(Table13[[#This Row],[Average_amount_spent_per_visit_last_3_months]]&gt;=1,Table13[[#This Row],[Average_amount_spent_per_visit_last_3_months]]&lt;=999),1,0)</f>
        <v>1</v>
      </c>
      <c r="AR1135" s="3">
        <f>IF(AND(Table13[[#This Row],[Average_amount_spent_per_visit_last_3_months]]&gt;=1000,Table13[[#This Row],[Average_amount_spent_per_visit_last_3_months]]&lt;=6700),1,0)</f>
        <v>0</v>
      </c>
      <c r="AS1135">
        <v>2</v>
      </c>
      <c r="AT1135">
        <v>28</v>
      </c>
      <c r="AU1135">
        <f>IF(AND(Table13[[#This Row],[Age]]&gt;=18,Table13[[#This Row],[Age]]&lt;=25),1,0)</f>
        <v>0</v>
      </c>
      <c r="AV1135">
        <f>IF(AND(Table13[[#This Row],[Age]]&gt;=26,Table13[[#This Row],[Age]]&lt;=35),1,0)</f>
        <v>1</v>
      </c>
      <c r="AW1135">
        <f>IF(AND(Table13[[#This Row],[Age]]&gt;=36,Table13[[#This Row],[Age]]&lt;=45),1,0)</f>
        <v>0</v>
      </c>
      <c r="AX1135">
        <f>IF(AND(Table13[[#This Row],[Age]]&gt;=46,Table13[[#This Row],[Age]]&lt;=55),1,0)</f>
        <v>0</v>
      </c>
      <c r="AY1135">
        <f>IF(AND(Table13[[#This Row],[Age]]&gt;=56,Table13[[#This Row],[Age]]&lt;=67),1,0)</f>
        <v>0</v>
      </c>
      <c r="AZ1135" t="s">
        <v>24</v>
      </c>
      <c r="BA1135">
        <f>IF(Table13[[#This Row],[Marital Status]]="Married",1,0)</f>
        <v>0</v>
      </c>
      <c r="BB1135">
        <f>IF(Table13[[#This Row],[Marital Status]]="Single",1,0)</f>
        <v>1</v>
      </c>
      <c r="BC1135" t="s">
        <v>27</v>
      </c>
      <c r="BD1135">
        <f>IF(Table13[[#This Row],[gender]]="Male",1,0)</f>
        <v>1</v>
      </c>
      <c r="BE1135">
        <f>IF(Table13[[#This Row],[gender]]="Female",1,0)</f>
        <v>0</v>
      </c>
      <c r="BF1135" t="s">
        <v>19</v>
      </c>
      <c r="BG1135">
        <f>IF(Table13[[#This Row],[Highest level of Education]]="Did not attend school",1,0)</f>
        <v>0</v>
      </c>
      <c r="BH1135">
        <f>IF(Table13[[#This Row],[Highest level of Education]]="K12 completed",1,0)</f>
        <v>0</v>
      </c>
      <c r="BI1135">
        <f>IF(Table13[[#This Row],[Highest level of Education]]="High School Completed",1,0)</f>
        <v>0</v>
      </c>
      <c r="BJ1135">
        <f>IF(Table13[[#This Row],[Highest level of Education]]="Technical Diploma/Partially completed College",1,0)</f>
        <v>0</v>
      </c>
      <c r="BK1135">
        <f>IF(Table13[[#This Row],[Highest level of Education]]="University/College Degree",1,0)</f>
        <v>1</v>
      </c>
      <c r="BL1135">
        <f>IF(Table13[[#This Row],[Highest level of Education]]="Post-graduate education",1,0)</f>
        <v>0</v>
      </c>
      <c r="BM1135">
        <v>0</v>
      </c>
      <c r="BN1135">
        <v>1</v>
      </c>
      <c r="BO1135">
        <v>3</v>
      </c>
      <c r="BP1135">
        <f>IF(Table13[[#This Row],[Monthly_Income 1_5500 2_8000 3_11000 4_15000 5_20000 6_27000 7_35000 8_5000 9_51000 98_0]]=1,1,0)</f>
        <v>0</v>
      </c>
      <c r="BQ1135">
        <f>IF(Table13[[#This Row],[Monthly_Income 1_5500 2_8000 3_11000 4_15000 5_20000 6_27000 7_35000 8_5000 9_51000 98_0]]=2,1,0)</f>
        <v>0</v>
      </c>
      <c r="BR1135">
        <f>IF(Table13[[#This Row],[Monthly_Income 1_5500 2_8000 3_11000 4_15000 5_20000 6_27000 7_35000 8_5000 9_51000 98_0]]=3,1,0)</f>
        <v>1</v>
      </c>
      <c r="BS1135">
        <f>IF(Table13[[#This Row],[Monthly_Income 1_5500 2_8000 3_11000 4_15000 5_20000 6_27000 7_35000 8_5000 9_51000 98_0]]=4,1,0)</f>
        <v>0</v>
      </c>
      <c r="BT1135">
        <f>IF(Table13[[#This Row],[Monthly_Income 1_5500 2_8000 3_11000 4_15000 5_20000 6_27000 7_35000 8_5000 9_51000 98_0]]=5,1,0)</f>
        <v>0</v>
      </c>
      <c r="BU1135">
        <f>IF(Table13[[#This Row],[Monthly_Income 1_5500 2_8000 3_11000 4_15000 5_20000 6_27000 7_35000 8_5000 9_51000 98_0]]=6,1,0)</f>
        <v>0</v>
      </c>
      <c r="BV1135">
        <f>IF(Table13[[#This Row],[Monthly_Income 1_5500 2_8000 3_11000 4_15000 5_20000 6_27000 7_35000 8_5000 9_51000 98_0]]=7,1,0)</f>
        <v>0</v>
      </c>
      <c r="BW1135">
        <f>IF(Table13[[#This Row],[Monthly_Income 1_5500 2_8000 3_11000 4_15000 5_20000 6_27000 7_35000 8_5000 9_51000 98_0]]=8,1,0)</f>
        <v>0</v>
      </c>
      <c r="BX1135">
        <f>IF(Table13[[#This Row],[Monthly_Income 1_5500 2_8000 3_11000 4_15000 5_20000 6_27000 7_35000 8_5000 9_51000 98_0]]=9,1,0)</f>
        <v>0</v>
      </c>
      <c r="BY1135">
        <f>IF(Table13[[#This Row],[Monthly_Income 1_5500 2_8000 3_11000 4_15000 5_20000 6_27000 7_35000 8_5000 9_51000 98_0]]=98,1,0)</f>
        <v>0</v>
      </c>
      <c r="BZ1135">
        <v>7</v>
      </c>
      <c r="CA1135">
        <f>IF(Table13[[#This Row],[Monthly_Household_Income]]=1,1,0)</f>
        <v>0</v>
      </c>
      <c r="CB1135">
        <f>IF(Table13[[#This Row],[Monthly_Household_Income]]=2,1,0)</f>
        <v>0</v>
      </c>
      <c r="CC1135">
        <f>IF(Table13[[#This Row],[Monthly_Household_Income]]=3,1,0)</f>
        <v>0</v>
      </c>
      <c r="CD1135">
        <f>IF(Table13[[#This Row],[Monthly_Household_Income]]=4,1,0)</f>
        <v>0</v>
      </c>
      <c r="CE1135">
        <f>IF(Table13[[#This Row],[Monthly_Household_Income]]=5,1,0)</f>
        <v>0</v>
      </c>
      <c r="CF1135">
        <f>IF(Table13[[#This Row],[Monthly_Household_Income]]=6,1,0)</f>
        <v>0</v>
      </c>
      <c r="CG1135">
        <f>IF(Table13[[#This Row],[Monthly_Household_Income]]=7,1,0)</f>
        <v>1</v>
      </c>
      <c r="CH1135">
        <f>IF(Table13[[#This Row],[Monthly_Household_Income]]=8,1,0)</f>
        <v>0</v>
      </c>
      <c r="CI1135">
        <f>IF(Table13[[#This Row],[Monthly_Household_Income]]=9,1,0)</f>
        <v>0</v>
      </c>
      <c r="CJ1135">
        <f>IF(Table13[[#This Row],[Monthly_Household_Income]]=98,1,0)</f>
        <v>0</v>
      </c>
    </row>
    <row r="1136" spans="1:88">
      <c r="A1136">
        <v>4224</v>
      </c>
      <c r="B1136" s="1">
        <v>43038</v>
      </c>
      <c r="C1136" t="s">
        <v>33</v>
      </c>
      <c r="D1136">
        <v>8</v>
      </c>
      <c r="E1136">
        <v>9</v>
      </c>
      <c r="F1136">
        <v>9</v>
      </c>
      <c r="G1136">
        <v>7</v>
      </c>
      <c r="H1136">
        <v>6</v>
      </c>
      <c r="I1136">
        <v>6</v>
      </c>
      <c r="J1136" t="s">
        <v>15</v>
      </c>
      <c r="K1136">
        <v>8</v>
      </c>
      <c r="L1136">
        <v>9</v>
      </c>
      <c r="M1136">
        <v>7</v>
      </c>
      <c r="N1136">
        <v>9</v>
      </c>
      <c r="O1136">
        <v>6</v>
      </c>
      <c r="P1136">
        <v>6</v>
      </c>
      <c r="Q1136">
        <v>7</v>
      </c>
      <c r="R1136">
        <v>8</v>
      </c>
      <c r="S1136">
        <v>7</v>
      </c>
      <c r="T1136">
        <v>8</v>
      </c>
      <c r="U1136">
        <v>8</v>
      </c>
      <c r="V1136">
        <v>7</v>
      </c>
      <c r="W1136">
        <v>6</v>
      </c>
      <c r="X1136">
        <v>7</v>
      </c>
      <c r="Y1136">
        <v>7</v>
      </c>
      <c r="Z1136">
        <v>8</v>
      </c>
      <c r="AA1136">
        <v>7</v>
      </c>
      <c r="AB1136">
        <v>7</v>
      </c>
      <c r="AC1136">
        <v>1</v>
      </c>
      <c r="AD1136">
        <f>IF(Table13[[#This Row],[payment]]=1,1,0)</f>
        <v>1</v>
      </c>
      <c r="AE1136">
        <f>IF(Table13[[#This Row],[payment]]=2,1,0)</f>
        <v>0</v>
      </c>
      <c r="AF1136">
        <f>IF(Table13[[#This Row],[payment]]=3,1,0)</f>
        <v>0</v>
      </c>
      <c r="AG1136">
        <v>1</v>
      </c>
      <c r="AH1136">
        <f>IF(Table13[[#This Row],[method_payment]]=1,1,0)</f>
        <v>1</v>
      </c>
      <c r="AI1136">
        <f>IF(Table13[[#This Row],[method_payment]]=2,1,0)</f>
        <v>0</v>
      </c>
      <c r="AJ1136">
        <f>IF(Table13[[#This Row],[method_payment]]=3,1,0)</f>
        <v>0</v>
      </c>
      <c r="AK1136">
        <f>IF(Table13[[#This Row],[method_payment]]=5,1,0)</f>
        <v>0</v>
      </c>
      <c r="AL1136">
        <f>IF(Table13[[#This Row],[method_payment]]=6,1,0)</f>
        <v>0</v>
      </c>
      <c r="AM1136" t="s">
        <v>16</v>
      </c>
      <c r="AN1136" t="s">
        <v>15</v>
      </c>
      <c r="AO1136">
        <v>3</v>
      </c>
      <c r="AP1136" s="2">
        <v>144.81</v>
      </c>
      <c r="AQ1136" s="3">
        <f>IF(AND(Table13[[#This Row],[Average_amount_spent_per_visit_last_3_months]]&gt;=1,Table13[[#This Row],[Average_amount_spent_per_visit_last_3_months]]&lt;=999),1,0)</f>
        <v>1</v>
      </c>
      <c r="AR1136" s="3">
        <f>IF(AND(Table13[[#This Row],[Average_amount_spent_per_visit_last_3_months]]&gt;=1000,Table13[[#This Row],[Average_amount_spent_per_visit_last_3_months]]&lt;=6700),1,0)</f>
        <v>0</v>
      </c>
      <c r="AS1136">
        <v>3</v>
      </c>
      <c r="AT1136">
        <v>27</v>
      </c>
      <c r="AU1136">
        <f>IF(AND(Table13[[#This Row],[Age]]&gt;=18,Table13[[#This Row],[Age]]&lt;=25),1,0)</f>
        <v>0</v>
      </c>
      <c r="AV1136">
        <f>IF(AND(Table13[[#This Row],[Age]]&gt;=26,Table13[[#This Row],[Age]]&lt;=35),1,0)</f>
        <v>1</v>
      </c>
      <c r="AW1136">
        <f>IF(AND(Table13[[#This Row],[Age]]&gt;=36,Table13[[#This Row],[Age]]&lt;=45),1,0)</f>
        <v>0</v>
      </c>
      <c r="AX1136">
        <f>IF(AND(Table13[[#This Row],[Age]]&gt;=46,Table13[[#This Row],[Age]]&lt;=55),1,0)</f>
        <v>0</v>
      </c>
      <c r="AY1136">
        <f>IF(AND(Table13[[#This Row],[Age]]&gt;=56,Table13[[#This Row],[Age]]&lt;=67),1,0)</f>
        <v>0</v>
      </c>
      <c r="AZ1136" t="s">
        <v>24</v>
      </c>
      <c r="BA1136">
        <f>IF(Table13[[#This Row],[Marital Status]]="Married",1,0)</f>
        <v>0</v>
      </c>
      <c r="BB1136">
        <f>IF(Table13[[#This Row],[Marital Status]]="Single",1,0)</f>
        <v>1</v>
      </c>
      <c r="BC1136" t="s">
        <v>28</v>
      </c>
      <c r="BD1136">
        <f>IF(Table13[[#This Row],[gender]]="Male",1,0)</f>
        <v>0</v>
      </c>
      <c r="BE1136">
        <f>IF(Table13[[#This Row],[gender]]="Female",1,0)</f>
        <v>1</v>
      </c>
      <c r="BF1136" t="s">
        <v>19</v>
      </c>
      <c r="BG1136">
        <f>IF(Table13[[#This Row],[Highest level of Education]]="Did not attend school",1,0)</f>
        <v>0</v>
      </c>
      <c r="BH1136">
        <f>IF(Table13[[#This Row],[Highest level of Education]]="K12 completed",1,0)</f>
        <v>0</v>
      </c>
      <c r="BI1136">
        <f>IF(Table13[[#This Row],[Highest level of Education]]="High School Completed",1,0)</f>
        <v>0</v>
      </c>
      <c r="BJ1136">
        <f>IF(Table13[[#This Row],[Highest level of Education]]="Technical Diploma/Partially completed College",1,0)</f>
        <v>0</v>
      </c>
      <c r="BK1136">
        <f>IF(Table13[[#This Row],[Highest level of Education]]="University/College Degree",1,0)</f>
        <v>1</v>
      </c>
      <c r="BL1136">
        <f>IF(Table13[[#This Row],[Highest level of Education]]="Post-graduate education",1,0)</f>
        <v>0</v>
      </c>
      <c r="BM1136">
        <v>0</v>
      </c>
      <c r="BN1136">
        <v>1</v>
      </c>
      <c r="BO1136">
        <v>4</v>
      </c>
      <c r="BP1136">
        <f>IF(Table13[[#This Row],[Monthly_Income 1_5500 2_8000 3_11000 4_15000 5_20000 6_27000 7_35000 8_5000 9_51000 98_0]]=1,1,0)</f>
        <v>0</v>
      </c>
      <c r="BQ1136">
        <f>IF(Table13[[#This Row],[Monthly_Income 1_5500 2_8000 3_11000 4_15000 5_20000 6_27000 7_35000 8_5000 9_51000 98_0]]=2,1,0)</f>
        <v>0</v>
      </c>
      <c r="BR1136">
        <f>IF(Table13[[#This Row],[Monthly_Income 1_5500 2_8000 3_11000 4_15000 5_20000 6_27000 7_35000 8_5000 9_51000 98_0]]=3,1,0)</f>
        <v>0</v>
      </c>
      <c r="BS1136">
        <f>IF(Table13[[#This Row],[Monthly_Income 1_5500 2_8000 3_11000 4_15000 5_20000 6_27000 7_35000 8_5000 9_51000 98_0]]=4,1,0)</f>
        <v>1</v>
      </c>
      <c r="BT1136">
        <f>IF(Table13[[#This Row],[Monthly_Income 1_5500 2_8000 3_11000 4_15000 5_20000 6_27000 7_35000 8_5000 9_51000 98_0]]=5,1,0)</f>
        <v>0</v>
      </c>
      <c r="BU1136">
        <f>IF(Table13[[#This Row],[Monthly_Income 1_5500 2_8000 3_11000 4_15000 5_20000 6_27000 7_35000 8_5000 9_51000 98_0]]=6,1,0)</f>
        <v>0</v>
      </c>
      <c r="BV1136">
        <f>IF(Table13[[#This Row],[Monthly_Income 1_5500 2_8000 3_11000 4_15000 5_20000 6_27000 7_35000 8_5000 9_51000 98_0]]=7,1,0)</f>
        <v>0</v>
      </c>
      <c r="BW1136">
        <f>IF(Table13[[#This Row],[Monthly_Income 1_5500 2_8000 3_11000 4_15000 5_20000 6_27000 7_35000 8_5000 9_51000 98_0]]=8,1,0)</f>
        <v>0</v>
      </c>
      <c r="BX1136">
        <f>IF(Table13[[#This Row],[Monthly_Income 1_5500 2_8000 3_11000 4_15000 5_20000 6_27000 7_35000 8_5000 9_51000 98_0]]=9,1,0)</f>
        <v>0</v>
      </c>
      <c r="BY1136">
        <f>IF(Table13[[#This Row],[Monthly_Income 1_5500 2_8000 3_11000 4_15000 5_20000 6_27000 7_35000 8_5000 9_51000 98_0]]=98,1,0)</f>
        <v>0</v>
      </c>
      <c r="BZ1136">
        <v>8</v>
      </c>
      <c r="CA1136">
        <f>IF(Table13[[#This Row],[Monthly_Household_Income]]=1,1,0)</f>
        <v>0</v>
      </c>
      <c r="CB1136">
        <f>IF(Table13[[#This Row],[Monthly_Household_Income]]=2,1,0)</f>
        <v>0</v>
      </c>
      <c r="CC1136">
        <f>IF(Table13[[#This Row],[Monthly_Household_Income]]=3,1,0)</f>
        <v>0</v>
      </c>
      <c r="CD1136">
        <f>IF(Table13[[#This Row],[Monthly_Household_Income]]=4,1,0)</f>
        <v>0</v>
      </c>
      <c r="CE1136">
        <f>IF(Table13[[#This Row],[Monthly_Household_Income]]=5,1,0)</f>
        <v>0</v>
      </c>
      <c r="CF1136">
        <f>IF(Table13[[#This Row],[Monthly_Household_Income]]=6,1,0)</f>
        <v>0</v>
      </c>
      <c r="CG1136">
        <f>IF(Table13[[#This Row],[Monthly_Household_Income]]=7,1,0)</f>
        <v>0</v>
      </c>
      <c r="CH1136">
        <f>IF(Table13[[#This Row],[Monthly_Household_Income]]=8,1,0)</f>
        <v>1</v>
      </c>
      <c r="CI1136">
        <f>IF(Table13[[#This Row],[Monthly_Household_Income]]=9,1,0)</f>
        <v>0</v>
      </c>
      <c r="CJ1136">
        <f>IF(Table13[[#This Row],[Monthly_Household_Income]]=98,1,0)</f>
        <v>0</v>
      </c>
    </row>
    <row r="1137" spans="1:88">
      <c r="A1137">
        <v>4227</v>
      </c>
      <c r="B1137" s="1">
        <v>43023</v>
      </c>
      <c r="C1137" t="s">
        <v>33</v>
      </c>
      <c r="D1137">
        <v>8</v>
      </c>
      <c r="E1137">
        <v>8</v>
      </c>
      <c r="F1137">
        <v>6</v>
      </c>
      <c r="G1137">
        <v>8</v>
      </c>
      <c r="H1137">
        <v>7</v>
      </c>
      <c r="I1137">
        <v>9</v>
      </c>
      <c r="J1137" t="s">
        <v>15</v>
      </c>
      <c r="K1137">
        <v>9</v>
      </c>
      <c r="L1137">
        <v>7</v>
      </c>
      <c r="M1137">
        <v>9</v>
      </c>
      <c r="N1137">
        <v>7</v>
      </c>
      <c r="O1137">
        <v>8</v>
      </c>
      <c r="P1137">
        <v>7</v>
      </c>
      <c r="Q1137">
        <v>8</v>
      </c>
      <c r="R1137">
        <v>9</v>
      </c>
      <c r="S1137">
        <v>8</v>
      </c>
      <c r="T1137">
        <v>9</v>
      </c>
      <c r="U1137">
        <v>10</v>
      </c>
      <c r="V1137">
        <v>10</v>
      </c>
      <c r="W1137">
        <v>9</v>
      </c>
      <c r="X1137">
        <v>8</v>
      </c>
      <c r="Y1137">
        <v>9</v>
      </c>
      <c r="Z1137">
        <v>8</v>
      </c>
      <c r="AA1137">
        <v>8</v>
      </c>
      <c r="AB1137">
        <v>8</v>
      </c>
      <c r="AC1137">
        <v>1</v>
      </c>
      <c r="AD1137">
        <f>IF(Table13[[#This Row],[payment]]=1,1,0)</f>
        <v>1</v>
      </c>
      <c r="AE1137">
        <f>IF(Table13[[#This Row],[payment]]=2,1,0)</f>
        <v>0</v>
      </c>
      <c r="AF1137">
        <f>IF(Table13[[#This Row],[payment]]=3,1,0)</f>
        <v>0</v>
      </c>
      <c r="AG1137">
        <v>1</v>
      </c>
      <c r="AH1137">
        <f>IF(Table13[[#This Row],[method_payment]]=1,1,0)</f>
        <v>1</v>
      </c>
      <c r="AI1137">
        <f>IF(Table13[[#This Row],[method_payment]]=2,1,0)</f>
        <v>0</v>
      </c>
      <c r="AJ1137">
        <f>IF(Table13[[#This Row],[method_payment]]=3,1,0)</f>
        <v>0</v>
      </c>
      <c r="AK1137">
        <f>IF(Table13[[#This Row],[method_payment]]=5,1,0)</f>
        <v>0</v>
      </c>
      <c r="AL1137">
        <f>IF(Table13[[#This Row],[method_payment]]=6,1,0)</f>
        <v>0</v>
      </c>
      <c r="AM1137" t="s">
        <v>16</v>
      </c>
      <c r="AN1137" t="s">
        <v>16</v>
      </c>
      <c r="AO1137">
        <v>3</v>
      </c>
      <c r="AP1137" s="2">
        <v>728.86</v>
      </c>
      <c r="AQ1137" s="3">
        <f>IF(AND(Table13[[#This Row],[Average_amount_spent_per_visit_last_3_months]]&gt;=1,Table13[[#This Row],[Average_amount_spent_per_visit_last_3_months]]&lt;=999),1,0)</f>
        <v>1</v>
      </c>
      <c r="AR1137" s="3">
        <f>IF(AND(Table13[[#This Row],[Average_amount_spent_per_visit_last_3_months]]&gt;=1000,Table13[[#This Row],[Average_amount_spent_per_visit_last_3_months]]&lt;=6700),1,0)</f>
        <v>0</v>
      </c>
      <c r="AS1137">
        <v>3</v>
      </c>
      <c r="AT1137">
        <v>34</v>
      </c>
      <c r="AU1137">
        <f>IF(AND(Table13[[#This Row],[Age]]&gt;=18,Table13[[#This Row],[Age]]&lt;=25),1,0)</f>
        <v>0</v>
      </c>
      <c r="AV1137">
        <f>IF(AND(Table13[[#This Row],[Age]]&gt;=26,Table13[[#This Row],[Age]]&lt;=35),1,0)</f>
        <v>1</v>
      </c>
      <c r="AW1137">
        <f>IF(AND(Table13[[#This Row],[Age]]&gt;=36,Table13[[#This Row],[Age]]&lt;=45),1,0)</f>
        <v>0</v>
      </c>
      <c r="AX1137">
        <f>IF(AND(Table13[[#This Row],[Age]]&gt;=46,Table13[[#This Row],[Age]]&lt;=55),1,0)</f>
        <v>0</v>
      </c>
      <c r="AY1137">
        <f>IF(AND(Table13[[#This Row],[Age]]&gt;=56,Table13[[#This Row],[Age]]&lt;=67),1,0)</f>
        <v>0</v>
      </c>
      <c r="AZ1137" t="s">
        <v>24</v>
      </c>
      <c r="BA1137">
        <f>IF(Table13[[#This Row],[Marital Status]]="Married",1,0)</f>
        <v>0</v>
      </c>
      <c r="BB1137">
        <f>IF(Table13[[#This Row],[Marital Status]]="Single",1,0)</f>
        <v>1</v>
      </c>
      <c r="BC1137" t="s">
        <v>28</v>
      </c>
      <c r="BD1137">
        <f>IF(Table13[[#This Row],[gender]]="Male",1,0)</f>
        <v>0</v>
      </c>
      <c r="BE1137">
        <f>IF(Table13[[#This Row],[gender]]="Female",1,0)</f>
        <v>1</v>
      </c>
      <c r="BF1137" t="s">
        <v>19</v>
      </c>
      <c r="BG1137">
        <f>IF(Table13[[#This Row],[Highest level of Education]]="Did not attend school",1,0)</f>
        <v>0</v>
      </c>
      <c r="BH1137">
        <f>IF(Table13[[#This Row],[Highest level of Education]]="K12 completed",1,0)</f>
        <v>0</v>
      </c>
      <c r="BI1137">
        <f>IF(Table13[[#This Row],[Highest level of Education]]="High School Completed",1,0)</f>
        <v>0</v>
      </c>
      <c r="BJ1137">
        <f>IF(Table13[[#This Row],[Highest level of Education]]="Technical Diploma/Partially completed College",1,0)</f>
        <v>0</v>
      </c>
      <c r="BK1137">
        <f>IF(Table13[[#This Row],[Highest level of Education]]="University/College Degree",1,0)</f>
        <v>1</v>
      </c>
      <c r="BL1137">
        <f>IF(Table13[[#This Row],[Highest level of Education]]="Post-graduate education",1,0)</f>
        <v>0</v>
      </c>
      <c r="BM1137">
        <v>0</v>
      </c>
      <c r="BN1137">
        <v>1</v>
      </c>
      <c r="BO1137">
        <v>5</v>
      </c>
      <c r="BP1137">
        <f>IF(Table13[[#This Row],[Monthly_Income 1_5500 2_8000 3_11000 4_15000 5_20000 6_27000 7_35000 8_5000 9_51000 98_0]]=1,1,0)</f>
        <v>0</v>
      </c>
      <c r="BQ1137">
        <f>IF(Table13[[#This Row],[Monthly_Income 1_5500 2_8000 3_11000 4_15000 5_20000 6_27000 7_35000 8_5000 9_51000 98_0]]=2,1,0)</f>
        <v>0</v>
      </c>
      <c r="BR1137">
        <f>IF(Table13[[#This Row],[Monthly_Income 1_5500 2_8000 3_11000 4_15000 5_20000 6_27000 7_35000 8_5000 9_51000 98_0]]=3,1,0)</f>
        <v>0</v>
      </c>
      <c r="BS1137">
        <f>IF(Table13[[#This Row],[Monthly_Income 1_5500 2_8000 3_11000 4_15000 5_20000 6_27000 7_35000 8_5000 9_51000 98_0]]=4,1,0)</f>
        <v>0</v>
      </c>
      <c r="BT1137">
        <f>IF(Table13[[#This Row],[Monthly_Income 1_5500 2_8000 3_11000 4_15000 5_20000 6_27000 7_35000 8_5000 9_51000 98_0]]=5,1,0)</f>
        <v>1</v>
      </c>
      <c r="BU1137">
        <f>IF(Table13[[#This Row],[Monthly_Income 1_5500 2_8000 3_11000 4_15000 5_20000 6_27000 7_35000 8_5000 9_51000 98_0]]=6,1,0)</f>
        <v>0</v>
      </c>
      <c r="BV1137">
        <f>IF(Table13[[#This Row],[Monthly_Income 1_5500 2_8000 3_11000 4_15000 5_20000 6_27000 7_35000 8_5000 9_51000 98_0]]=7,1,0)</f>
        <v>0</v>
      </c>
      <c r="BW1137">
        <f>IF(Table13[[#This Row],[Monthly_Income 1_5500 2_8000 3_11000 4_15000 5_20000 6_27000 7_35000 8_5000 9_51000 98_0]]=8,1,0)</f>
        <v>0</v>
      </c>
      <c r="BX1137">
        <f>IF(Table13[[#This Row],[Monthly_Income 1_5500 2_8000 3_11000 4_15000 5_20000 6_27000 7_35000 8_5000 9_51000 98_0]]=9,1,0)</f>
        <v>0</v>
      </c>
      <c r="BY1137">
        <f>IF(Table13[[#This Row],[Monthly_Income 1_5500 2_8000 3_11000 4_15000 5_20000 6_27000 7_35000 8_5000 9_51000 98_0]]=98,1,0)</f>
        <v>0</v>
      </c>
      <c r="BZ1137">
        <v>6</v>
      </c>
      <c r="CA1137">
        <f>IF(Table13[[#This Row],[Monthly_Household_Income]]=1,1,0)</f>
        <v>0</v>
      </c>
      <c r="CB1137">
        <f>IF(Table13[[#This Row],[Monthly_Household_Income]]=2,1,0)</f>
        <v>0</v>
      </c>
      <c r="CC1137">
        <f>IF(Table13[[#This Row],[Monthly_Household_Income]]=3,1,0)</f>
        <v>0</v>
      </c>
      <c r="CD1137">
        <f>IF(Table13[[#This Row],[Monthly_Household_Income]]=4,1,0)</f>
        <v>0</v>
      </c>
      <c r="CE1137">
        <f>IF(Table13[[#This Row],[Monthly_Household_Income]]=5,1,0)</f>
        <v>0</v>
      </c>
      <c r="CF1137">
        <f>IF(Table13[[#This Row],[Monthly_Household_Income]]=6,1,0)</f>
        <v>1</v>
      </c>
      <c r="CG1137">
        <f>IF(Table13[[#This Row],[Monthly_Household_Income]]=7,1,0)</f>
        <v>0</v>
      </c>
      <c r="CH1137">
        <f>IF(Table13[[#This Row],[Monthly_Household_Income]]=8,1,0)</f>
        <v>0</v>
      </c>
      <c r="CI1137">
        <f>IF(Table13[[#This Row],[Monthly_Household_Income]]=9,1,0)</f>
        <v>0</v>
      </c>
      <c r="CJ1137">
        <f>IF(Table13[[#This Row],[Monthly_Household_Income]]=98,1,0)</f>
        <v>0</v>
      </c>
    </row>
    <row r="1138" spans="1:88">
      <c r="A1138">
        <v>4228</v>
      </c>
      <c r="B1138" s="1">
        <v>43251</v>
      </c>
      <c r="C1138" t="s">
        <v>39</v>
      </c>
      <c r="D1138">
        <v>9</v>
      </c>
      <c r="E1138">
        <v>9</v>
      </c>
      <c r="F1138">
        <v>8</v>
      </c>
      <c r="G1138">
        <v>8</v>
      </c>
      <c r="H1138">
        <v>7</v>
      </c>
      <c r="I1138">
        <v>7</v>
      </c>
      <c r="J1138" t="s">
        <v>16</v>
      </c>
      <c r="K1138">
        <v>8</v>
      </c>
      <c r="L1138">
        <v>6</v>
      </c>
      <c r="M1138">
        <v>7</v>
      </c>
      <c r="N1138">
        <v>7</v>
      </c>
      <c r="O1138">
        <v>6</v>
      </c>
      <c r="P1138">
        <v>8</v>
      </c>
      <c r="Q1138">
        <v>7</v>
      </c>
      <c r="R1138">
        <v>7</v>
      </c>
      <c r="S1138">
        <v>6</v>
      </c>
      <c r="T1138">
        <v>8</v>
      </c>
      <c r="U1138">
        <v>7</v>
      </c>
      <c r="V1138">
        <v>7</v>
      </c>
      <c r="W1138">
        <v>6</v>
      </c>
      <c r="X1138">
        <v>8</v>
      </c>
      <c r="Y1138">
        <v>6</v>
      </c>
      <c r="Z1138">
        <v>7</v>
      </c>
      <c r="AA1138">
        <v>7</v>
      </c>
      <c r="AB1138">
        <v>8</v>
      </c>
      <c r="AC1138">
        <v>1</v>
      </c>
      <c r="AD1138">
        <f>IF(Table13[[#This Row],[payment]]=1,1,0)</f>
        <v>1</v>
      </c>
      <c r="AE1138">
        <f>IF(Table13[[#This Row],[payment]]=2,1,0)</f>
        <v>0</v>
      </c>
      <c r="AF1138">
        <f>IF(Table13[[#This Row],[payment]]=3,1,0)</f>
        <v>0</v>
      </c>
      <c r="AG1138">
        <v>2</v>
      </c>
      <c r="AH1138">
        <f>IF(Table13[[#This Row],[method_payment]]=1,1,0)</f>
        <v>0</v>
      </c>
      <c r="AI1138">
        <f>IF(Table13[[#This Row],[method_payment]]=2,1,0)</f>
        <v>1</v>
      </c>
      <c r="AJ1138">
        <f>IF(Table13[[#This Row],[method_payment]]=3,1,0)</f>
        <v>0</v>
      </c>
      <c r="AK1138">
        <f>IF(Table13[[#This Row],[method_payment]]=5,1,0)</f>
        <v>0</v>
      </c>
      <c r="AL1138">
        <f>IF(Table13[[#This Row],[method_payment]]=6,1,0)</f>
        <v>0</v>
      </c>
      <c r="AM1138" t="s">
        <v>16</v>
      </c>
      <c r="AN1138" t="s">
        <v>15</v>
      </c>
      <c r="AO1138">
        <v>3</v>
      </c>
      <c r="AP1138" s="2">
        <v>200.2</v>
      </c>
      <c r="AQ1138" s="3">
        <f>IF(AND(Table13[[#This Row],[Average_amount_spent_per_visit_last_3_months]]&gt;=1,Table13[[#This Row],[Average_amount_spent_per_visit_last_3_months]]&lt;=999),1,0)</f>
        <v>1</v>
      </c>
      <c r="AR1138" s="3">
        <f>IF(AND(Table13[[#This Row],[Average_amount_spent_per_visit_last_3_months]]&gt;=1000,Table13[[#This Row],[Average_amount_spent_per_visit_last_3_months]]&lt;=6700),1,0)</f>
        <v>0</v>
      </c>
      <c r="AS1138">
        <v>2</v>
      </c>
      <c r="AT1138">
        <v>25</v>
      </c>
      <c r="AU1138">
        <f>IF(AND(Table13[[#This Row],[Age]]&gt;=18,Table13[[#This Row],[Age]]&lt;=25),1,0)</f>
        <v>1</v>
      </c>
      <c r="AV1138">
        <f>IF(AND(Table13[[#This Row],[Age]]&gt;=26,Table13[[#This Row],[Age]]&lt;=35),1,0)</f>
        <v>0</v>
      </c>
      <c r="AW1138">
        <f>IF(AND(Table13[[#This Row],[Age]]&gt;=36,Table13[[#This Row],[Age]]&lt;=45),1,0)</f>
        <v>0</v>
      </c>
      <c r="AX1138">
        <f>IF(AND(Table13[[#This Row],[Age]]&gt;=46,Table13[[#This Row],[Age]]&lt;=55),1,0)</f>
        <v>0</v>
      </c>
      <c r="AY1138">
        <f>IF(AND(Table13[[#This Row],[Age]]&gt;=56,Table13[[#This Row],[Age]]&lt;=67),1,0)</f>
        <v>0</v>
      </c>
      <c r="AZ1138" t="s">
        <v>24</v>
      </c>
      <c r="BA1138">
        <f>IF(Table13[[#This Row],[Marital Status]]="Married",1,0)</f>
        <v>0</v>
      </c>
      <c r="BB1138">
        <f>IF(Table13[[#This Row],[Marital Status]]="Single",1,0)</f>
        <v>1</v>
      </c>
      <c r="BC1138" t="s">
        <v>27</v>
      </c>
      <c r="BD1138">
        <f>IF(Table13[[#This Row],[gender]]="Male",1,0)</f>
        <v>1</v>
      </c>
      <c r="BE1138">
        <f>IF(Table13[[#This Row],[gender]]="Female",1,0)</f>
        <v>0</v>
      </c>
      <c r="BF1138" t="s">
        <v>23</v>
      </c>
      <c r="BG1138">
        <f>IF(Table13[[#This Row],[Highest level of Education]]="Did not attend school",1,0)</f>
        <v>0</v>
      </c>
      <c r="BH1138">
        <f>IF(Table13[[#This Row],[Highest level of Education]]="K12 completed",1,0)</f>
        <v>0</v>
      </c>
      <c r="BI1138">
        <f>IF(Table13[[#This Row],[Highest level of Education]]="High School Completed",1,0)</f>
        <v>0</v>
      </c>
      <c r="BJ1138">
        <f>IF(Table13[[#This Row],[Highest level of Education]]="Technical Diploma/Partially completed College",1,0)</f>
        <v>1</v>
      </c>
      <c r="BK1138">
        <f>IF(Table13[[#This Row],[Highest level of Education]]="University/College Degree",1,0)</f>
        <v>0</v>
      </c>
      <c r="BL1138">
        <f>IF(Table13[[#This Row],[Highest level of Education]]="Post-graduate education",1,0)</f>
        <v>0</v>
      </c>
      <c r="BM1138">
        <v>0</v>
      </c>
      <c r="BN1138">
        <v>1</v>
      </c>
      <c r="BO1138">
        <v>3</v>
      </c>
      <c r="BP1138">
        <f>IF(Table13[[#This Row],[Monthly_Income 1_5500 2_8000 3_11000 4_15000 5_20000 6_27000 7_35000 8_5000 9_51000 98_0]]=1,1,0)</f>
        <v>0</v>
      </c>
      <c r="BQ1138">
        <f>IF(Table13[[#This Row],[Monthly_Income 1_5500 2_8000 3_11000 4_15000 5_20000 6_27000 7_35000 8_5000 9_51000 98_0]]=2,1,0)</f>
        <v>0</v>
      </c>
      <c r="BR1138">
        <f>IF(Table13[[#This Row],[Monthly_Income 1_5500 2_8000 3_11000 4_15000 5_20000 6_27000 7_35000 8_5000 9_51000 98_0]]=3,1,0)</f>
        <v>1</v>
      </c>
      <c r="BS1138">
        <f>IF(Table13[[#This Row],[Monthly_Income 1_5500 2_8000 3_11000 4_15000 5_20000 6_27000 7_35000 8_5000 9_51000 98_0]]=4,1,0)</f>
        <v>0</v>
      </c>
      <c r="BT1138">
        <f>IF(Table13[[#This Row],[Monthly_Income 1_5500 2_8000 3_11000 4_15000 5_20000 6_27000 7_35000 8_5000 9_51000 98_0]]=5,1,0)</f>
        <v>0</v>
      </c>
      <c r="BU1138">
        <f>IF(Table13[[#This Row],[Monthly_Income 1_5500 2_8000 3_11000 4_15000 5_20000 6_27000 7_35000 8_5000 9_51000 98_0]]=6,1,0)</f>
        <v>0</v>
      </c>
      <c r="BV1138">
        <f>IF(Table13[[#This Row],[Monthly_Income 1_5500 2_8000 3_11000 4_15000 5_20000 6_27000 7_35000 8_5000 9_51000 98_0]]=7,1,0)</f>
        <v>0</v>
      </c>
      <c r="BW1138">
        <f>IF(Table13[[#This Row],[Monthly_Income 1_5500 2_8000 3_11000 4_15000 5_20000 6_27000 7_35000 8_5000 9_51000 98_0]]=8,1,0)</f>
        <v>0</v>
      </c>
      <c r="BX1138">
        <f>IF(Table13[[#This Row],[Monthly_Income 1_5500 2_8000 3_11000 4_15000 5_20000 6_27000 7_35000 8_5000 9_51000 98_0]]=9,1,0)</f>
        <v>0</v>
      </c>
      <c r="BY1138">
        <f>IF(Table13[[#This Row],[Monthly_Income 1_5500 2_8000 3_11000 4_15000 5_20000 6_27000 7_35000 8_5000 9_51000 98_0]]=98,1,0)</f>
        <v>0</v>
      </c>
      <c r="BZ1138">
        <v>5</v>
      </c>
      <c r="CA1138">
        <f>IF(Table13[[#This Row],[Monthly_Household_Income]]=1,1,0)</f>
        <v>0</v>
      </c>
      <c r="CB1138">
        <f>IF(Table13[[#This Row],[Monthly_Household_Income]]=2,1,0)</f>
        <v>0</v>
      </c>
      <c r="CC1138">
        <f>IF(Table13[[#This Row],[Monthly_Household_Income]]=3,1,0)</f>
        <v>0</v>
      </c>
      <c r="CD1138">
        <f>IF(Table13[[#This Row],[Monthly_Household_Income]]=4,1,0)</f>
        <v>0</v>
      </c>
      <c r="CE1138">
        <f>IF(Table13[[#This Row],[Monthly_Household_Income]]=5,1,0)</f>
        <v>1</v>
      </c>
      <c r="CF1138">
        <f>IF(Table13[[#This Row],[Monthly_Household_Income]]=6,1,0)</f>
        <v>0</v>
      </c>
      <c r="CG1138">
        <f>IF(Table13[[#This Row],[Monthly_Household_Income]]=7,1,0)</f>
        <v>0</v>
      </c>
      <c r="CH1138">
        <f>IF(Table13[[#This Row],[Monthly_Household_Income]]=8,1,0)</f>
        <v>0</v>
      </c>
      <c r="CI1138">
        <f>IF(Table13[[#This Row],[Monthly_Household_Income]]=9,1,0)</f>
        <v>0</v>
      </c>
      <c r="CJ1138">
        <f>IF(Table13[[#This Row],[Monthly_Household_Income]]=98,1,0)</f>
        <v>0</v>
      </c>
    </row>
    <row r="1139" spans="1:88">
      <c r="A1139">
        <v>4229</v>
      </c>
      <c r="B1139" s="1">
        <v>42918</v>
      </c>
      <c r="C1139" t="s">
        <v>2</v>
      </c>
      <c r="D1139">
        <v>6</v>
      </c>
      <c r="E1139">
        <v>7</v>
      </c>
      <c r="F1139">
        <v>7</v>
      </c>
      <c r="G1139">
        <v>6</v>
      </c>
      <c r="H1139">
        <v>6</v>
      </c>
      <c r="I1139">
        <v>6</v>
      </c>
      <c r="J1139" t="s">
        <v>15</v>
      </c>
      <c r="K1139">
        <v>7</v>
      </c>
      <c r="L1139">
        <v>8</v>
      </c>
      <c r="M1139">
        <v>6</v>
      </c>
      <c r="N1139">
        <v>6</v>
      </c>
      <c r="O1139">
        <v>6</v>
      </c>
      <c r="P1139">
        <v>6</v>
      </c>
      <c r="Q1139">
        <v>8</v>
      </c>
      <c r="R1139">
        <v>6</v>
      </c>
      <c r="S1139">
        <v>7</v>
      </c>
      <c r="T1139">
        <v>8</v>
      </c>
      <c r="U1139">
        <v>7</v>
      </c>
      <c r="V1139">
        <v>8</v>
      </c>
      <c r="W1139">
        <v>8</v>
      </c>
      <c r="X1139">
        <v>7</v>
      </c>
      <c r="Y1139">
        <v>7</v>
      </c>
      <c r="Z1139">
        <v>7</v>
      </c>
      <c r="AA1139">
        <v>7</v>
      </c>
      <c r="AB1139">
        <v>7</v>
      </c>
      <c r="AC1139">
        <v>3</v>
      </c>
      <c r="AD1139">
        <f>IF(Table13[[#This Row],[payment]]=1,1,0)</f>
        <v>0</v>
      </c>
      <c r="AE1139">
        <f>IF(Table13[[#This Row],[payment]]=2,1,0)</f>
        <v>0</v>
      </c>
      <c r="AF1139">
        <f>IF(Table13[[#This Row],[payment]]=3,1,0)</f>
        <v>1</v>
      </c>
      <c r="AG1139">
        <v>1</v>
      </c>
      <c r="AH1139">
        <f>IF(Table13[[#This Row],[method_payment]]=1,1,0)</f>
        <v>1</v>
      </c>
      <c r="AI1139">
        <f>IF(Table13[[#This Row],[method_payment]]=2,1,0)</f>
        <v>0</v>
      </c>
      <c r="AJ1139">
        <f>IF(Table13[[#This Row],[method_payment]]=3,1,0)</f>
        <v>0</v>
      </c>
      <c r="AK1139">
        <f>IF(Table13[[#This Row],[method_payment]]=5,1,0)</f>
        <v>0</v>
      </c>
      <c r="AL1139">
        <f>IF(Table13[[#This Row],[method_payment]]=6,1,0)</f>
        <v>0</v>
      </c>
      <c r="AM1139" t="s">
        <v>15</v>
      </c>
      <c r="AN1139" t="s">
        <v>16</v>
      </c>
      <c r="AO1139">
        <v>3</v>
      </c>
      <c r="AP1139" s="2">
        <v>251.34</v>
      </c>
      <c r="AQ1139" s="3">
        <f>IF(AND(Table13[[#This Row],[Average_amount_spent_per_visit_last_3_months]]&gt;=1,Table13[[#This Row],[Average_amount_spent_per_visit_last_3_months]]&lt;=999),1,0)</f>
        <v>1</v>
      </c>
      <c r="AR1139" s="3">
        <f>IF(AND(Table13[[#This Row],[Average_amount_spent_per_visit_last_3_months]]&gt;=1000,Table13[[#This Row],[Average_amount_spent_per_visit_last_3_months]]&lt;=6700),1,0)</f>
        <v>0</v>
      </c>
      <c r="AS1139">
        <v>2</v>
      </c>
      <c r="AT1139">
        <v>43</v>
      </c>
      <c r="AU1139">
        <f>IF(AND(Table13[[#This Row],[Age]]&gt;=18,Table13[[#This Row],[Age]]&lt;=25),1,0)</f>
        <v>0</v>
      </c>
      <c r="AV1139">
        <f>IF(AND(Table13[[#This Row],[Age]]&gt;=26,Table13[[#This Row],[Age]]&lt;=35),1,0)</f>
        <v>0</v>
      </c>
      <c r="AW1139">
        <f>IF(AND(Table13[[#This Row],[Age]]&gt;=36,Table13[[#This Row],[Age]]&lt;=45),1,0)</f>
        <v>1</v>
      </c>
      <c r="AX1139">
        <f>IF(AND(Table13[[#This Row],[Age]]&gt;=46,Table13[[#This Row],[Age]]&lt;=55),1,0)</f>
        <v>0</v>
      </c>
      <c r="AY1139">
        <f>IF(AND(Table13[[#This Row],[Age]]&gt;=56,Table13[[#This Row],[Age]]&lt;=67),1,0)</f>
        <v>0</v>
      </c>
      <c r="AZ1139" t="s">
        <v>25</v>
      </c>
      <c r="BA1139">
        <f>IF(Table13[[#This Row],[Marital Status]]="Married",1,0)</f>
        <v>1</v>
      </c>
      <c r="BB1139">
        <f>IF(Table13[[#This Row],[Marital Status]]="Single",1,0)</f>
        <v>0</v>
      </c>
      <c r="BC1139" t="s">
        <v>27</v>
      </c>
      <c r="BD1139">
        <f>IF(Table13[[#This Row],[gender]]="Male",1,0)</f>
        <v>1</v>
      </c>
      <c r="BE1139">
        <f>IF(Table13[[#This Row],[gender]]="Female",1,0)</f>
        <v>0</v>
      </c>
      <c r="BF1139" t="s">
        <v>19</v>
      </c>
      <c r="BG1139">
        <f>IF(Table13[[#This Row],[Highest level of Education]]="Did not attend school",1,0)</f>
        <v>0</v>
      </c>
      <c r="BH1139">
        <f>IF(Table13[[#This Row],[Highest level of Education]]="K12 completed",1,0)</f>
        <v>0</v>
      </c>
      <c r="BI1139">
        <f>IF(Table13[[#This Row],[Highest level of Education]]="High School Completed",1,0)</f>
        <v>0</v>
      </c>
      <c r="BJ1139">
        <f>IF(Table13[[#This Row],[Highest level of Education]]="Technical Diploma/Partially completed College",1,0)</f>
        <v>0</v>
      </c>
      <c r="BK1139">
        <f>IF(Table13[[#This Row],[Highest level of Education]]="University/College Degree",1,0)</f>
        <v>1</v>
      </c>
      <c r="BL1139">
        <f>IF(Table13[[#This Row],[Highest level of Education]]="Post-graduate education",1,0)</f>
        <v>0</v>
      </c>
      <c r="BM1139">
        <v>3</v>
      </c>
      <c r="BN1139">
        <v>1</v>
      </c>
      <c r="BO1139">
        <v>4</v>
      </c>
      <c r="BP1139">
        <f>IF(Table13[[#This Row],[Monthly_Income 1_5500 2_8000 3_11000 4_15000 5_20000 6_27000 7_35000 8_5000 9_51000 98_0]]=1,1,0)</f>
        <v>0</v>
      </c>
      <c r="BQ1139">
        <f>IF(Table13[[#This Row],[Monthly_Income 1_5500 2_8000 3_11000 4_15000 5_20000 6_27000 7_35000 8_5000 9_51000 98_0]]=2,1,0)</f>
        <v>0</v>
      </c>
      <c r="BR1139">
        <f>IF(Table13[[#This Row],[Monthly_Income 1_5500 2_8000 3_11000 4_15000 5_20000 6_27000 7_35000 8_5000 9_51000 98_0]]=3,1,0)</f>
        <v>0</v>
      </c>
      <c r="BS1139">
        <f>IF(Table13[[#This Row],[Monthly_Income 1_5500 2_8000 3_11000 4_15000 5_20000 6_27000 7_35000 8_5000 9_51000 98_0]]=4,1,0)</f>
        <v>1</v>
      </c>
      <c r="BT1139">
        <f>IF(Table13[[#This Row],[Monthly_Income 1_5500 2_8000 3_11000 4_15000 5_20000 6_27000 7_35000 8_5000 9_51000 98_0]]=5,1,0)</f>
        <v>0</v>
      </c>
      <c r="BU1139">
        <f>IF(Table13[[#This Row],[Monthly_Income 1_5500 2_8000 3_11000 4_15000 5_20000 6_27000 7_35000 8_5000 9_51000 98_0]]=6,1,0)</f>
        <v>0</v>
      </c>
      <c r="BV1139">
        <f>IF(Table13[[#This Row],[Monthly_Income 1_5500 2_8000 3_11000 4_15000 5_20000 6_27000 7_35000 8_5000 9_51000 98_0]]=7,1,0)</f>
        <v>0</v>
      </c>
      <c r="BW1139">
        <f>IF(Table13[[#This Row],[Monthly_Income 1_5500 2_8000 3_11000 4_15000 5_20000 6_27000 7_35000 8_5000 9_51000 98_0]]=8,1,0)</f>
        <v>0</v>
      </c>
      <c r="BX1139">
        <f>IF(Table13[[#This Row],[Monthly_Income 1_5500 2_8000 3_11000 4_15000 5_20000 6_27000 7_35000 8_5000 9_51000 98_0]]=9,1,0)</f>
        <v>0</v>
      </c>
      <c r="BY1139">
        <f>IF(Table13[[#This Row],[Monthly_Income 1_5500 2_8000 3_11000 4_15000 5_20000 6_27000 7_35000 8_5000 9_51000 98_0]]=98,1,0)</f>
        <v>0</v>
      </c>
      <c r="BZ1139">
        <v>6</v>
      </c>
      <c r="CA1139">
        <f>IF(Table13[[#This Row],[Monthly_Household_Income]]=1,1,0)</f>
        <v>0</v>
      </c>
      <c r="CB1139">
        <f>IF(Table13[[#This Row],[Monthly_Household_Income]]=2,1,0)</f>
        <v>0</v>
      </c>
      <c r="CC1139">
        <f>IF(Table13[[#This Row],[Monthly_Household_Income]]=3,1,0)</f>
        <v>0</v>
      </c>
      <c r="CD1139">
        <f>IF(Table13[[#This Row],[Monthly_Household_Income]]=4,1,0)</f>
        <v>0</v>
      </c>
      <c r="CE1139">
        <f>IF(Table13[[#This Row],[Monthly_Household_Income]]=5,1,0)</f>
        <v>0</v>
      </c>
      <c r="CF1139">
        <f>IF(Table13[[#This Row],[Monthly_Household_Income]]=6,1,0)</f>
        <v>1</v>
      </c>
      <c r="CG1139">
        <f>IF(Table13[[#This Row],[Monthly_Household_Income]]=7,1,0)</f>
        <v>0</v>
      </c>
      <c r="CH1139">
        <f>IF(Table13[[#This Row],[Monthly_Household_Income]]=8,1,0)</f>
        <v>0</v>
      </c>
      <c r="CI1139">
        <f>IF(Table13[[#This Row],[Monthly_Household_Income]]=9,1,0)</f>
        <v>0</v>
      </c>
      <c r="CJ1139">
        <f>IF(Table13[[#This Row],[Monthly_Household_Income]]=98,1,0)</f>
        <v>0</v>
      </c>
    </row>
    <row r="1140" spans="1:88">
      <c r="A1140">
        <v>4230</v>
      </c>
      <c r="B1140" s="1">
        <v>43253</v>
      </c>
      <c r="C1140" t="s">
        <v>33</v>
      </c>
      <c r="D1140">
        <v>6</v>
      </c>
      <c r="E1140">
        <v>7</v>
      </c>
      <c r="F1140">
        <v>8</v>
      </c>
      <c r="G1140">
        <v>8</v>
      </c>
      <c r="H1140">
        <v>8</v>
      </c>
      <c r="I1140">
        <v>7</v>
      </c>
      <c r="J1140" t="s">
        <v>16</v>
      </c>
      <c r="K1140">
        <v>9</v>
      </c>
      <c r="L1140">
        <v>8</v>
      </c>
      <c r="M1140">
        <v>9</v>
      </c>
      <c r="N1140">
        <v>9</v>
      </c>
      <c r="O1140">
        <v>10</v>
      </c>
      <c r="P1140">
        <v>7</v>
      </c>
      <c r="Q1140">
        <v>8</v>
      </c>
      <c r="R1140">
        <v>8</v>
      </c>
      <c r="S1140">
        <v>7</v>
      </c>
      <c r="T1140">
        <v>8</v>
      </c>
      <c r="U1140">
        <v>8</v>
      </c>
      <c r="V1140">
        <v>7</v>
      </c>
      <c r="W1140">
        <v>9</v>
      </c>
      <c r="X1140">
        <v>8</v>
      </c>
      <c r="Y1140">
        <v>7</v>
      </c>
      <c r="Z1140">
        <v>8</v>
      </c>
      <c r="AA1140">
        <v>7</v>
      </c>
      <c r="AB1140">
        <v>8</v>
      </c>
      <c r="AC1140">
        <v>1</v>
      </c>
      <c r="AD1140">
        <f>IF(Table13[[#This Row],[payment]]=1,1,0)</f>
        <v>1</v>
      </c>
      <c r="AE1140">
        <f>IF(Table13[[#This Row],[payment]]=2,1,0)</f>
        <v>0</v>
      </c>
      <c r="AF1140">
        <f>IF(Table13[[#This Row],[payment]]=3,1,0)</f>
        <v>0</v>
      </c>
      <c r="AG1140">
        <v>1</v>
      </c>
      <c r="AH1140">
        <f>IF(Table13[[#This Row],[method_payment]]=1,1,0)</f>
        <v>1</v>
      </c>
      <c r="AI1140">
        <f>IF(Table13[[#This Row],[method_payment]]=2,1,0)</f>
        <v>0</v>
      </c>
      <c r="AJ1140">
        <f>IF(Table13[[#This Row],[method_payment]]=3,1,0)</f>
        <v>0</v>
      </c>
      <c r="AK1140">
        <f>IF(Table13[[#This Row],[method_payment]]=5,1,0)</f>
        <v>0</v>
      </c>
      <c r="AL1140">
        <f>IF(Table13[[#This Row],[method_payment]]=6,1,0)</f>
        <v>0</v>
      </c>
      <c r="AM1140" t="s">
        <v>15</v>
      </c>
      <c r="AN1140" t="s">
        <v>15</v>
      </c>
      <c r="AO1140">
        <v>2</v>
      </c>
      <c r="AP1140" s="2">
        <v>392.33</v>
      </c>
      <c r="AQ1140" s="3">
        <f>IF(AND(Table13[[#This Row],[Average_amount_spent_per_visit_last_3_months]]&gt;=1,Table13[[#This Row],[Average_amount_spent_per_visit_last_3_months]]&lt;=999),1,0)</f>
        <v>1</v>
      </c>
      <c r="AR1140" s="3">
        <f>IF(AND(Table13[[#This Row],[Average_amount_spent_per_visit_last_3_months]]&gt;=1000,Table13[[#This Row],[Average_amount_spent_per_visit_last_3_months]]&lt;=6700),1,0)</f>
        <v>0</v>
      </c>
      <c r="AS1140">
        <v>2</v>
      </c>
      <c r="AT1140">
        <v>37</v>
      </c>
      <c r="AU1140">
        <f>IF(AND(Table13[[#This Row],[Age]]&gt;=18,Table13[[#This Row],[Age]]&lt;=25),1,0)</f>
        <v>0</v>
      </c>
      <c r="AV1140">
        <f>IF(AND(Table13[[#This Row],[Age]]&gt;=26,Table13[[#This Row],[Age]]&lt;=35),1,0)</f>
        <v>0</v>
      </c>
      <c r="AW1140">
        <f>IF(AND(Table13[[#This Row],[Age]]&gt;=36,Table13[[#This Row],[Age]]&lt;=45),1,0)</f>
        <v>1</v>
      </c>
      <c r="AX1140">
        <f>IF(AND(Table13[[#This Row],[Age]]&gt;=46,Table13[[#This Row],[Age]]&lt;=55),1,0)</f>
        <v>0</v>
      </c>
      <c r="AY1140">
        <f>IF(AND(Table13[[#This Row],[Age]]&gt;=56,Table13[[#This Row],[Age]]&lt;=67),1,0)</f>
        <v>0</v>
      </c>
      <c r="AZ1140" t="s">
        <v>25</v>
      </c>
      <c r="BA1140">
        <f>IF(Table13[[#This Row],[Marital Status]]="Married",1,0)</f>
        <v>1</v>
      </c>
      <c r="BB1140">
        <f>IF(Table13[[#This Row],[Marital Status]]="Single",1,0)</f>
        <v>0</v>
      </c>
      <c r="BC1140" t="s">
        <v>28</v>
      </c>
      <c r="BD1140">
        <f>IF(Table13[[#This Row],[gender]]="Male",1,0)</f>
        <v>0</v>
      </c>
      <c r="BE1140">
        <f>IF(Table13[[#This Row],[gender]]="Female",1,0)</f>
        <v>1</v>
      </c>
      <c r="BF1140" t="s">
        <v>19</v>
      </c>
      <c r="BG1140">
        <f>IF(Table13[[#This Row],[Highest level of Education]]="Did not attend school",1,0)</f>
        <v>0</v>
      </c>
      <c r="BH1140">
        <f>IF(Table13[[#This Row],[Highest level of Education]]="K12 completed",1,0)</f>
        <v>0</v>
      </c>
      <c r="BI1140">
        <f>IF(Table13[[#This Row],[Highest level of Education]]="High School Completed",1,0)</f>
        <v>0</v>
      </c>
      <c r="BJ1140">
        <f>IF(Table13[[#This Row],[Highest level of Education]]="Technical Diploma/Partially completed College",1,0)</f>
        <v>0</v>
      </c>
      <c r="BK1140">
        <f>IF(Table13[[#This Row],[Highest level of Education]]="University/College Degree",1,0)</f>
        <v>1</v>
      </c>
      <c r="BL1140">
        <f>IF(Table13[[#This Row],[Highest level of Education]]="Post-graduate education",1,0)</f>
        <v>0</v>
      </c>
      <c r="BM1140">
        <v>3</v>
      </c>
      <c r="BN1140">
        <v>1</v>
      </c>
      <c r="BO1140">
        <v>3</v>
      </c>
      <c r="BP1140">
        <f>IF(Table13[[#This Row],[Monthly_Income 1_5500 2_8000 3_11000 4_15000 5_20000 6_27000 7_35000 8_5000 9_51000 98_0]]=1,1,0)</f>
        <v>0</v>
      </c>
      <c r="BQ1140">
        <f>IF(Table13[[#This Row],[Monthly_Income 1_5500 2_8000 3_11000 4_15000 5_20000 6_27000 7_35000 8_5000 9_51000 98_0]]=2,1,0)</f>
        <v>0</v>
      </c>
      <c r="BR1140">
        <f>IF(Table13[[#This Row],[Monthly_Income 1_5500 2_8000 3_11000 4_15000 5_20000 6_27000 7_35000 8_5000 9_51000 98_0]]=3,1,0)</f>
        <v>1</v>
      </c>
      <c r="BS1140">
        <f>IF(Table13[[#This Row],[Monthly_Income 1_5500 2_8000 3_11000 4_15000 5_20000 6_27000 7_35000 8_5000 9_51000 98_0]]=4,1,0)</f>
        <v>0</v>
      </c>
      <c r="BT1140">
        <f>IF(Table13[[#This Row],[Monthly_Income 1_5500 2_8000 3_11000 4_15000 5_20000 6_27000 7_35000 8_5000 9_51000 98_0]]=5,1,0)</f>
        <v>0</v>
      </c>
      <c r="BU1140">
        <f>IF(Table13[[#This Row],[Monthly_Income 1_5500 2_8000 3_11000 4_15000 5_20000 6_27000 7_35000 8_5000 9_51000 98_0]]=6,1,0)</f>
        <v>0</v>
      </c>
      <c r="BV1140">
        <f>IF(Table13[[#This Row],[Monthly_Income 1_5500 2_8000 3_11000 4_15000 5_20000 6_27000 7_35000 8_5000 9_51000 98_0]]=7,1,0)</f>
        <v>0</v>
      </c>
      <c r="BW1140">
        <f>IF(Table13[[#This Row],[Monthly_Income 1_5500 2_8000 3_11000 4_15000 5_20000 6_27000 7_35000 8_5000 9_51000 98_0]]=8,1,0)</f>
        <v>0</v>
      </c>
      <c r="BX1140">
        <f>IF(Table13[[#This Row],[Monthly_Income 1_5500 2_8000 3_11000 4_15000 5_20000 6_27000 7_35000 8_5000 9_51000 98_0]]=9,1,0)</f>
        <v>0</v>
      </c>
      <c r="BY1140">
        <f>IF(Table13[[#This Row],[Monthly_Income 1_5500 2_8000 3_11000 4_15000 5_20000 6_27000 7_35000 8_5000 9_51000 98_0]]=98,1,0)</f>
        <v>0</v>
      </c>
      <c r="BZ1140">
        <v>5</v>
      </c>
      <c r="CA1140">
        <f>IF(Table13[[#This Row],[Monthly_Household_Income]]=1,1,0)</f>
        <v>0</v>
      </c>
      <c r="CB1140">
        <f>IF(Table13[[#This Row],[Monthly_Household_Income]]=2,1,0)</f>
        <v>0</v>
      </c>
      <c r="CC1140">
        <f>IF(Table13[[#This Row],[Monthly_Household_Income]]=3,1,0)</f>
        <v>0</v>
      </c>
      <c r="CD1140">
        <f>IF(Table13[[#This Row],[Monthly_Household_Income]]=4,1,0)</f>
        <v>0</v>
      </c>
      <c r="CE1140">
        <f>IF(Table13[[#This Row],[Monthly_Household_Income]]=5,1,0)</f>
        <v>1</v>
      </c>
      <c r="CF1140">
        <f>IF(Table13[[#This Row],[Monthly_Household_Income]]=6,1,0)</f>
        <v>0</v>
      </c>
      <c r="CG1140">
        <f>IF(Table13[[#This Row],[Monthly_Household_Income]]=7,1,0)</f>
        <v>0</v>
      </c>
      <c r="CH1140">
        <f>IF(Table13[[#This Row],[Monthly_Household_Income]]=8,1,0)</f>
        <v>0</v>
      </c>
      <c r="CI1140">
        <f>IF(Table13[[#This Row],[Monthly_Household_Income]]=9,1,0)</f>
        <v>0</v>
      </c>
      <c r="CJ1140">
        <f>IF(Table13[[#This Row],[Monthly_Household_Income]]=98,1,0)</f>
        <v>0</v>
      </c>
    </row>
    <row r="1141" spans="1:88">
      <c r="A1141">
        <v>4231</v>
      </c>
      <c r="B1141" s="1">
        <v>43192</v>
      </c>
      <c r="C1141" t="s">
        <v>32</v>
      </c>
      <c r="D1141">
        <v>8</v>
      </c>
      <c r="E1141">
        <v>6</v>
      </c>
      <c r="F1141">
        <v>6</v>
      </c>
      <c r="G1141">
        <v>6</v>
      </c>
      <c r="H1141">
        <v>6</v>
      </c>
      <c r="I1141">
        <v>6</v>
      </c>
      <c r="J1141" t="s">
        <v>15</v>
      </c>
      <c r="K1141">
        <v>7</v>
      </c>
      <c r="L1141">
        <v>6</v>
      </c>
      <c r="M1141">
        <v>8</v>
      </c>
      <c r="N1141">
        <v>6</v>
      </c>
      <c r="O1141">
        <v>8</v>
      </c>
      <c r="P1141">
        <v>7</v>
      </c>
      <c r="Q1141">
        <v>7</v>
      </c>
      <c r="R1141">
        <v>6</v>
      </c>
      <c r="S1141">
        <v>7</v>
      </c>
      <c r="T1141">
        <v>7</v>
      </c>
      <c r="U1141">
        <v>6</v>
      </c>
      <c r="V1141">
        <v>8</v>
      </c>
      <c r="W1141">
        <v>6</v>
      </c>
      <c r="X1141">
        <v>0</v>
      </c>
      <c r="Y1141">
        <v>7</v>
      </c>
      <c r="Z1141">
        <v>7</v>
      </c>
      <c r="AA1141">
        <v>6</v>
      </c>
      <c r="AB1141">
        <v>0</v>
      </c>
      <c r="AC1141">
        <v>1</v>
      </c>
      <c r="AD1141">
        <f>IF(Table13[[#This Row],[payment]]=1,1,0)</f>
        <v>1</v>
      </c>
      <c r="AE1141">
        <f>IF(Table13[[#This Row],[payment]]=2,1,0)</f>
        <v>0</v>
      </c>
      <c r="AF1141">
        <f>IF(Table13[[#This Row],[payment]]=3,1,0)</f>
        <v>0</v>
      </c>
      <c r="AG1141">
        <v>1</v>
      </c>
      <c r="AH1141">
        <f>IF(Table13[[#This Row],[method_payment]]=1,1,0)</f>
        <v>1</v>
      </c>
      <c r="AI1141">
        <f>IF(Table13[[#This Row],[method_payment]]=2,1,0)</f>
        <v>0</v>
      </c>
      <c r="AJ1141">
        <f>IF(Table13[[#This Row],[method_payment]]=3,1,0)</f>
        <v>0</v>
      </c>
      <c r="AK1141">
        <f>IF(Table13[[#This Row],[method_payment]]=5,1,0)</f>
        <v>0</v>
      </c>
      <c r="AL1141">
        <f>IF(Table13[[#This Row],[method_payment]]=6,1,0)</f>
        <v>0</v>
      </c>
      <c r="AM1141" t="s">
        <v>16</v>
      </c>
      <c r="AN1141" t="s">
        <v>16</v>
      </c>
      <c r="AO1141">
        <v>1</v>
      </c>
      <c r="AP1141" s="2">
        <v>1483.34</v>
      </c>
      <c r="AQ1141" s="3">
        <f>IF(AND(Table13[[#This Row],[Average_amount_spent_per_visit_last_3_months]]&gt;=1,Table13[[#This Row],[Average_amount_spent_per_visit_last_3_months]]&lt;=999),1,0)</f>
        <v>0</v>
      </c>
      <c r="AR1141" s="3">
        <f>IF(AND(Table13[[#This Row],[Average_amount_spent_per_visit_last_3_months]]&gt;=1000,Table13[[#This Row],[Average_amount_spent_per_visit_last_3_months]]&lt;=6700),1,0)</f>
        <v>1</v>
      </c>
      <c r="AS1141">
        <v>2</v>
      </c>
      <c r="AT1141">
        <v>39</v>
      </c>
      <c r="AU1141">
        <f>IF(AND(Table13[[#This Row],[Age]]&gt;=18,Table13[[#This Row],[Age]]&lt;=25),1,0)</f>
        <v>0</v>
      </c>
      <c r="AV1141">
        <f>IF(AND(Table13[[#This Row],[Age]]&gt;=26,Table13[[#This Row],[Age]]&lt;=35),1,0)</f>
        <v>0</v>
      </c>
      <c r="AW1141">
        <f>IF(AND(Table13[[#This Row],[Age]]&gt;=36,Table13[[#This Row],[Age]]&lt;=45),1,0)</f>
        <v>1</v>
      </c>
      <c r="AX1141">
        <f>IF(AND(Table13[[#This Row],[Age]]&gt;=46,Table13[[#This Row],[Age]]&lt;=55),1,0)</f>
        <v>0</v>
      </c>
      <c r="AY1141">
        <f>IF(AND(Table13[[#This Row],[Age]]&gt;=56,Table13[[#This Row],[Age]]&lt;=67),1,0)</f>
        <v>0</v>
      </c>
      <c r="AZ1141" t="s">
        <v>25</v>
      </c>
      <c r="BA1141">
        <f>IF(Table13[[#This Row],[Marital Status]]="Married",1,0)</f>
        <v>1</v>
      </c>
      <c r="BB1141">
        <f>IF(Table13[[#This Row],[Marital Status]]="Single",1,0)</f>
        <v>0</v>
      </c>
      <c r="BC1141" t="s">
        <v>28</v>
      </c>
      <c r="BD1141">
        <f>IF(Table13[[#This Row],[gender]]="Male",1,0)</f>
        <v>0</v>
      </c>
      <c r="BE1141">
        <f>IF(Table13[[#This Row],[gender]]="Female",1,0)</f>
        <v>1</v>
      </c>
      <c r="BF1141" t="s">
        <v>23</v>
      </c>
      <c r="BG1141">
        <f>IF(Table13[[#This Row],[Highest level of Education]]="Did not attend school",1,0)</f>
        <v>0</v>
      </c>
      <c r="BH1141">
        <f>IF(Table13[[#This Row],[Highest level of Education]]="K12 completed",1,0)</f>
        <v>0</v>
      </c>
      <c r="BI1141">
        <f>IF(Table13[[#This Row],[Highest level of Education]]="High School Completed",1,0)</f>
        <v>0</v>
      </c>
      <c r="BJ1141">
        <f>IF(Table13[[#This Row],[Highest level of Education]]="Technical Diploma/Partially completed College",1,0)</f>
        <v>1</v>
      </c>
      <c r="BK1141">
        <f>IF(Table13[[#This Row],[Highest level of Education]]="University/College Degree",1,0)</f>
        <v>0</v>
      </c>
      <c r="BL1141">
        <f>IF(Table13[[#This Row],[Highest level of Education]]="Post-graduate education",1,0)</f>
        <v>0</v>
      </c>
      <c r="BM1141">
        <v>3</v>
      </c>
      <c r="BN1141">
        <v>3</v>
      </c>
      <c r="BO1141" t="s">
        <v>1</v>
      </c>
      <c r="BP1141">
        <f>IF(Table13[[#This Row],[Monthly_Income 1_5500 2_8000 3_11000 4_15000 5_20000 6_27000 7_35000 8_5000 9_51000 98_0]]=1,1,0)</f>
        <v>0</v>
      </c>
      <c r="BQ1141">
        <f>IF(Table13[[#This Row],[Monthly_Income 1_5500 2_8000 3_11000 4_15000 5_20000 6_27000 7_35000 8_5000 9_51000 98_0]]=2,1,0)</f>
        <v>0</v>
      </c>
      <c r="BR1141">
        <f>IF(Table13[[#This Row],[Monthly_Income 1_5500 2_8000 3_11000 4_15000 5_20000 6_27000 7_35000 8_5000 9_51000 98_0]]=3,1,0)</f>
        <v>0</v>
      </c>
      <c r="BS1141">
        <f>IF(Table13[[#This Row],[Monthly_Income 1_5500 2_8000 3_11000 4_15000 5_20000 6_27000 7_35000 8_5000 9_51000 98_0]]=4,1,0)</f>
        <v>0</v>
      </c>
      <c r="BT1141">
        <f>IF(Table13[[#This Row],[Monthly_Income 1_5500 2_8000 3_11000 4_15000 5_20000 6_27000 7_35000 8_5000 9_51000 98_0]]=5,1,0)</f>
        <v>0</v>
      </c>
      <c r="BU1141">
        <f>IF(Table13[[#This Row],[Monthly_Income 1_5500 2_8000 3_11000 4_15000 5_20000 6_27000 7_35000 8_5000 9_51000 98_0]]=6,1,0)</f>
        <v>0</v>
      </c>
      <c r="BV1141">
        <f>IF(Table13[[#This Row],[Monthly_Income 1_5500 2_8000 3_11000 4_15000 5_20000 6_27000 7_35000 8_5000 9_51000 98_0]]=7,1,0)</f>
        <v>0</v>
      </c>
      <c r="BW1141">
        <f>IF(Table13[[#This Row],[Monthly_Income 1_5500 2_8000 3_11000 4_15000 5_20000 6_27000 7_35000 8_5000 9_51000 98_0]]=8,1,0)</f>
        <v>0</v>
      </c>
      <c r="BX1141">
        <f>IF(Table13[[#This Row],[Monthly_Income 1_5500 2_8000 3_11000 4_15000 5_20000 6_27000 7_35000 8_5000 9_51000 98_0]]=9,1,0)</f>
        <v>0</v>
      </c>
      <c r="BY1141">
        <f>IF(Table13[[#This Row],[Monthly_Income 1_5500 2_8000 3_11000 4_15000 5_20000 6_27000 7_35000 8_5000 9_51000 98_0]]=98,1,0)</f>
        <v>0</v>
      </c>
      <c r="BZ1141">
        <v>97</v>
      </c>
      <c r="CA1141">
        <f>IF(Table13[[#This Row],[Monthly_Household_Income]]=1,1,0)</f>
        <v>0</v>
      </c>
      <c r="CB1141">
        <f>IF(Table13[[#This Row],[Monthly_Household_Income]]=2,1,0)</f>
        <v>0</v>
      </c>
      <c r="CC1141">
        <f>IF(Table13[[#This Row],[Monthly_Household_Income]]=3,1,0)</f>
        <v>0</v>
      </c>
      <c r="CD1141">
        <f>IF(Table13[[#This Row],[Monthly_Household_Income]]=4,1,0)</f>
        <v>0</v>
      </c>
      <c r="CE1141">
        <f>IF(Table13[[#This Row],[Monthly_Household_Income]]=5,1,0)</f>
        <v>0</v>
      </c>
      <c r="CF1141">
        <f>IF(Table13[[#This Row],[Monthly_Household_Income]]=6,1,0)</f>
        <v>0</v>
      </c>
      <c r="CG1141">
        <f>IF(Table13[[#This Row],[Monthly_Household_Income]]=7,1,0)</f>
        <v>0</v>
      </c>
      <c r="CH1141">
        <f>IF(Table13[[#This Row],[Monthly_Household_Income]]=8,1,0)</f>
        <v>0</v>
      </c>
      <c r="CI1141">
        <f>IF(Table13[[#This Row],[Monthly_Household_Income]]=9,1,0)</f>
        <v>0</v>
      </c>
      <c r="CJ1141">
        <f>IF(Table13[[#This Row],[Monthly_Household_Income]]=98,1,0)</f>
        <v>0</v>
      </c>
    </row>
    <row r="1142" spans="1:88">
      <c r="A1142">
        <v>4233</v>
      </c>
      <c r="B1142" s="1">
        <v>43252</v>
      </c>
      <c r="C1142" t="s">
        <v>29</v>
      </c>
      <c r="D1142">
        <v>6</v>
      </c>
      <c r="E1142">
        <v>8</v>
      </c>
      <c r="F1142">
        <v>8</v>
      </c>
      <c r="G1142">
        <v>6</v>
      </c>
      <c r="H1142">
        <v>7</v>
      </c>
      <c r="I1142">
        <v>8</v>
      </c>
      <c r="J1142" t="s">
        <v>15</v>
      </c>
      <c r="K1142">
        <v>8</v>
      </c>
      <c r="L1142">
        <v>8</v>
      </c>
      <c r="M1142">
        <v>8</v>
      </c>
      <c r="N1142">
        <v>8</v>
      </c>
      <c r="O1142">
        <v>7</v>
      </c>
      <c r="P1142">
        <v>6</v>
      </c>
      <c r="Q1142">
        <v>6</v>
      </c>
      <c r="R1142">
        <v>6</v>
      </c>
      <c r="S1142">
        <v>6</v>
      </c>
      <c r="T1142">
        <v>8</v>
      </c>
      <c r="U1142">
        <v>8</v>
      </c>
      <c r="V1142">
        <v>7</v>
      </c>
      <c r="W1142">
        <v>7</v>
      </c>
      <c r="X1142">
        <v>6</v>
      </c>
      <c r="Y1142">
        <v>7</v>
      </c>
      <c r="Z1142">
        <v>8</v>
      </c>
      <c r="AA1142">
        <v>7</v>
      </c>
      <c r="AB1142">
        <v>7</v>
      </c>
      <c r="AC1142">
        <v>1</v>
      </c>
      <c r="AD1142">
        <f>IF(Table13[[#This Row],[payment]]=1,1,0)</f>
        <v>1</v>
      </c>
      <c r="AE1142">
        <f>IF(Table13[[#This Row],[payment]]=2,1,0)</f>
        <v>0</v>
      </c>
      <c r="AF1142">
        <f>IF(Table13[[#This Row],[payment]]=3,1,0)</f>
        <v>0</v>
      </c>
      <c r="AG1142">
        <v>1</v>
      </c>
      <c r="AH1142">
        <f>IF(Table13[[#This Row],[method_payment]]=1,1,0)</f>
        <v>1</v>
      </c>
      <c r="AI1142">
        <f>IF(Table13[[#This Row],[method_payment]]=2,1,0)</f>
        <v>0</v>
      </c>
      <c r="AJ1142">
        <f>IF(Table13[[#This Row],[method_payment]]=3,1,0)</f>
        <v>0</v>
      </c>
      <c r="AK1142">
        <f>IF(Table13[[#This Row],[method_payment]]=5,1,0)</f>
        <v>0</v>
      </c>
      <c r="AL1142">
        <f>IF(Table13[[#This Row],[method_payment]]=6,1,0)</f>
        <v>0</v>
      </c>
      <c r="AM1142" t="s">
        <v>16</v>
      </c>
      <c r="AN1142" t="s">
        <v>15</v>
      </c>
      <c r="AO1142">
        <v>1</v>
      </c>
      <c r="AP1142" s="2">
        <v>82.58</v>
      </c>
      <c r="AQ1142" s="3">
        <f>IF(AND(Table13[[#This Row],[Average_amount_spent_per_visit_last_3_months]]&gt;=1,Table13[[#This Row],[Average_amount_spent_per_visit_last_3_months]]&lt;=999),1,0)</f>
        <v>1</v>
      </c>
      <c r="AR1142" s="3">
        <f>IF(AND(Table13[[#This Row],[Average_amount_spent_per_visit_last_3_months]]&gt;=1000,Table13[[#This Row],[Average_amount_spent_per_visit_last_3_months]]&lt;=6700),1,0)</f>
        <v>0</v>
      </c>
      <c r="AS1142">
        <v>1</v>
      </c>
      <c r="AT1142">
        <v>35</v>
      </c>
      <c r="AU1142">
        <f>IF(AND(Table13[[#This Row],[Age]]&gt;=18,Table13[[#This Row],[Age]]&lt;=25),1,0)</f>
        <v>0</v>
      </c>
      <c r="AV1142">
        <f>IF(AND(Table13[[#This Row],[Age]]&gt;=26,Table13[[#This Row],[Age]]&lt;=35),1,0)</f>
        <v>1</v>
      </c>
      <c r="AW1142">
        <f>IF(AND(Table13[[#This Row],[Age]]&gt;=36,Table13[[#This Row],[Age]]&lt;=45),1,0)</f>
        <v>0</v>
      </c>
      <c r="AX1142">
        <f>IF(AND(Table13[[#This Row],[Age]]&gt;=46,Table13[[#This Row],[Age]]&lt;=55),1,0)</f>
        <v>0</v>
      </c>
      <c r="AY1142">
        <f>IF(AND(Table13[[#This Row],[Age]]&gt;=56,Table13[[#This Row],[Age]]&lt;=67),1,0)</f>
        <v>0</v>
      </c>
      <c r="AZ1142" t="s">
        <v>25</v>
      </c>
      <c r="BA1142">
        <f>IF(Table13[[#This Row],[Marital Status]]="Married",1,0)</f>
        <v>1</v>
      </c>
      <c r="BB1142">
        <f>IF(Table13[[#This Row],[Marital Status]]="Single",1,0)</f>
        <v>0</v>
      </c>
      <c r="BC1142" t="s">
        <v>28</v>
      </c>
      <c r="BD1142">
        <f>IF(Table13[[#This Row],[gender]]="Male",1,0)</f>
        <v>0</v>
      </c>
      <c r="BE1142">
        <f>IF(Table13[[#This Row],[gender]]="Female",1,0)</f>
        <v>1</v>
      </c>
      <c r="BF1142" t="s">
        <v>19</v>
      </c>
      <c r="BG1142">
        <f>IF(Table13[[#This Row],[Highest level of Education]]="Did not attend school",1,0)</f>
        <v>0</v>
      </c>
      <c r="BH1142">
        <f>IF(Table13[[#This Row],[Highest level of Education]]="K12 completed",1,0)</f>
        <v>0</v>
      </c>
      <c r="BI1142">
        <f>IF(Table13[[#This Row],[Highest level of Education]]="High School Completed",1,0)</f>
        <v>0</v>
      </c>
      <c r="BJ1142">
        <f>IF(Table13[[#This Row],[Highest level of Education]]="Technical Diploma/Partially completed College",1,0)</f>
        <v>0</v>
      </c>
      <c r="BK1142">
        <f>IF(Table13[[#This Row],[Highest level of Education]]="University/College Degree",1,0)</f>
        <v>1</v>
      </c>
      <c r="BL1142">
        <f>IF(Table13[[#This Row],[Highest level of Education]]="Post-graduate education",1,0)</f>
        <v>0</v>
      </c>
      <c r="BM1142">
        <v>3</v>
      </c>
      <c r="BN1142">
        <v>1</v>
      </c>
      <c r="BO1142">
        <v>3</v>
      </c>
      <c r="BP1142">
        <f>IF(Table13[[#This Row],[Monthly_Income 1_5500 2_8000 3_11000 4_15000 5_20000 6_27000 7_35000 8_5000 9_51000 98_0]]=1,1,0)</f>
        <v>0</v>
      </c>
      <c r="BQ1142">
        <f>IF(Table13[[#This Row],[Monthly_Income 1_5500 2_8000 3_11000 4_15000 5_20000 6_27000 7_35000 8_5000 9_51000 98_0]]=2,1,0)</f>
        <v>0</v>
      </c>
      <c r="BR1142">
        <f>IF(Table13[[#This Row],[Monthly_Income 1_5500 2_8000 3_11000 4_15000 5_20000 6_27000 7_35000 8_5000 9_51000 98_0]]=3,1,0)</f>
        <v>1</v>
      </c>
      <c r="BS1142">
        <f>IF(Table13[[#This Row],[Monthly_Income 1_5500 2_8000 3_11000 4_15000 5_20000 6_27000 7_35000 8_5000 9_51000 98_0]]=4,1,0)</f>
        <v>0</v>
      </c>
      <c r="BT1142">
        <f>IF(Table13[[#This Row],[Monthly_Income 1_5500 2_8000 3_11000 4_15000 5_20000 6_27000 7_35000 8_5000 9_51000 98_0]]=5,1,0)</f>
        <v>0</v>
      </c>
      <c r="BU1142">
        <f>IF(Table13[[#This Row],[Monthly_Income 1_5500 2_8000 3_11000 4_15000 5_20000 6_27000 7_35000 8_5000 9_51000 98_0]]=6,1,0)</f>
        <v>0</v>
      </c>
      <c r="BV1142">
        <f>IF(Table13[[#This Row],[Monthly_Income 1_5500 2_8000 3_11000 4_15000 5_20000 6_27000 7_35000 8_5000 9_51000 98_0]]=7,1,0)</f>
        <v>0</v>
      </c>
      <c r="BW1142">
        <f>IF(Table13[[#This Row],[Monthly_Income 1_5500 2_8000 3_11000 4_15000 5_20000 6_27000 7_35000 8_5000 9_51000 98_0]]=8,1,0)</f>
        <v>0</v>
      </c>
      <c r="BX1142">
        <f>IF(Table13[[#This Row],[Monthly_Income 1_5500 2_8000 3_11000 4_15000 5_20000 6_27000 7_35000 8_5000 9_51000 98_0]]=9,1,0)</f>
        <v>0</v>
      </c>
      <c r="BY1142">
        <f>IF(Table13[[#This Row],[Monthly_Income 1_5500 2_8000 3_11000 4_15000 5_20000 6_27000 7_35000 8_5000 9_51000 98_0]]=98,1,0)</f>
        <v>0</v>
      </c>
      <c r="BZ1142">
        <v>7</v>
      </c>
      <c r="CA1142">
        <f>IF(Table13[[#This Row],[Monthly_Household_Income]]=1,1,0)</f>
        <v>0</v>
      </c>
      <c r="CB1142">
        <f>IF(Table13[[#This Row],[Monthly_Household_Income]]=2,1,0)</f>
        <v>0</v>
      </c>
      <c r="CC1142">
        <f>IF(Table13[[#This Row],[Monthly_Household_Income]]=3,1,0)</f>
        <v>0</v>
      </c>
      <c r="CD1142">
        <f>IF(Table13[[#This Row],[Monthly_Household_Income]]=4,1,0)</f>
        <v>0</v>
      </c>
      <c r="CE1142">
        <f>IF(Table13[[#This Row],[Monthly_Household_Income]]=5,1,0)</f>
        <v>0</v>
      </c>
      <c r="CF1142">
        <f>IF(Table13[[#This Row],[Monthly_Household_Income]]=6,1,0)</f>
        <v>0</v>
      </c>
      <c r="CG1142">
        <f>IF(Table13[[#This Row],[Monthly_Household_Income]]=7,1,0)</f>
        <v>1</v>
      </c>
      <c r="CH1142">
        <f>IF(Table13[[#This Row],[Monthly_Household_Income]]=8,1,0)</f>
        <v>0</v>
      </c>
      <c r="CI1142">
        <f>IF(Table13[[#This Row],[Monthly_Household_Income]]=9,1,0)</f>
        <v>0</v>
      </c>
      <c r="CJ1142">
        <f>IF(Table13[[#This Row],[Monthly_Household_Income]]=98,1,0)</f>
        <v>0</v>
      </c>
    </row>
    <row r="1143" spans="1:88">
      <c r="A1143">
        <v>4240</v>
      </c>
      <c r="B1143" s="1">
        <v>42999</v>
      </c>
      <c r="C1143" t="s">
        <v>2</v>
      </c>
      <c r="D1143">
        <v>8</v>
      </c>
      <c r="E1143">
        <v>8</v>
      </c>
      <c r="F1143">
        <v>9</v>
      </c>
      <c r="G1143">
        <v>9</v>
      </c>
      <c r="H1143">
        <v>9</v>
      </c>
      <c r="I1143">
        <v>7</v>
      </c>
      <c r="J1143" t="s">
        <v>15</v>
      </c>
      <c r="K1143">
        <v>7</v>
      </c>
      <c r="L1143">
        <v>8</v>
      </c>
      <c r="M1143">
        <v>7</v>
      </c>
      <c r="N1143">
        <v>8</v>
      </c>
      <c r="O1143">
        <v>8</v>
      </c>
      <c r="P1143">
        <v>8</v>
      </c>
      <c r="Q1143">
        <v>9</v>
      </c>
      <c r="R1143">
        <v>8</v>
      </c>
      <c r="S1143">
        <v>8</v>
      </c>
      <c r="T1143">
        <v>9</v>
      </c>
      <c r="U1143">
        <v>9</v>
      </c>
      <c r="V1143">
        <v>8</v>
      </c>
      <c r="W1143">
        <v>9</v>
      </c>
      <c r="X1143">
        <v>0</v>
      </c>
      <c r="Y1143">
        <v>7</v>
      </c>
      <c r="Z1143">
        <v>8</v>
      </c>
      <c r="AA1143">
        <v>7</v>
      </c>
      <c r="AB1143">
        <v>0</v>
      </c>
      <c r="AC1143">
        <v>2</v>
      </c>
      <c r="AD1143">
        <f>IF(Table13[[#This Row],[payment]]=1,1,0)</f>
        <v>0</v>
      </c>
      <c r="AE1143">
        <f>IF(Table13[[#This Row],[payment]]=2,1,0)</f>
        <v>1</v>
      </c>
      <c r="AF1143">
        <f>IF(Table13[[#This Row],[payment]]=3,1,0)</f>
        <v>0</v>
      </c>
      <c r="AG1143">
        <v>1</v>
      </c>
      <c r="AH1143">
        <f>IF(Table13[[#This Row],[method_payment]]=1,1,0)</f>
        <v>1</v>
      </c>
      <c r="AI1143">
        <f>IF(Table13[[#This Row],[method_payment]]=2,1,0)</f>
        <v>0</v>
      </c>
      <c r="AJ1143">
        <f>IF(Table13[[#This Row],[method_payment]]=3,1,0)</f>
        <v>0</v>
      </c>
      <c r="AK1143">
        <f>IF(Table13[[#This Row],[method_payment]]=5,1,0)</f>
        <v>0</v>
      </c>
      <c r="AL1143">
        <f>IF(Table13[[#This Row],[method_payment]]=6,1,0)</f>
        <v>0</v>
      </c>
      <c r="AM1143" t="s">
        <v>16</v>
      </c>
      <c r="AN1143" t="s">
        <v>16</v>
      </c>
      <c r="AO1143">
        <v>1</v>
      </c>
      <c r="AP1143" s="2">
        <v>333.27</v>
      </c>
      <c r="AQ1143" s="3">
        <f>IF(AND(Table13[[#This Row],[Average_amount_spent_per_visit_last_3_months]]&gt;=1,Table13[[#This Row],[Average_amount_spent_per_visit_last_3_months]]&lt;=999),1,0)</f>
        <v>1</v>
      </c>
      <c r="AR1143" s="3">
        <f>IF(AND(Table13[[#This Row],[Average_amount_spent_per_visit_last_3_months]]&gt;=1000,Table13[[#This Row],[Average_amount_spent_per_visit_last_3_months]]&lt;=6700),1,0)</f>
        <v>0</v>
      </c>
      <c r="AS1143">
        <v>2</v>
      </c>
      <c r="AT1143">
        <v>51</v>
      </c>
      <c r="AU1143">
        <f>IF(AND(Table13[[#This Row],[Age]]&gt;=18,Table13[[#This Row],[Age]]&lt;=25),1,0)</f>
        <v>0</v>
      </c>
      <c r="AV1143">
        <f>IF(AND(Table13[[#This Row],[Age]]&gt;=26,Table13[[#This Row],[Age]]&lt;=35),1,0)</f>
        <v>0</v>
      </c>
      <c r="AW1143">
        <f>IF(AND(Table13[[#This Row],[Age]]&gt;=36,Table13[[#This Row],[Age]]&lt;=45),1,0)</f>
        <v>0</v>
      </c>
      <c r="AX1143">
        <f>IF(AND(Table13[[#This Row],[Age]]&gt;=46,Table13[[#This Row],[Age]]&lt;=55),1,0)</f>
        <v>1</v>
      </c>
      <c r="AY1143">
        <f>IF(AND(Table13[[#This Row],[Age]]&gt;=56,Table13[[#This Row],[Age]]&lt;=67),1,0)</f>
        <v>0</v>
      </c>
      <c r="AZ1143" t="s">
        <v>25</v>
      </c>
      <c r="BA1143">
        <f>IF(Table13[[#This Row],[Marital Status]]="Married",1,0)</f>
        <v>1</v>
      </c>
      <c r="BB1143">
        <f>IF(Table13[[#This Row],[Marital Status]]="Single",1,0)</f>
        <v>0</v>
      </c>
      <c r="BC1143" t="s">
        <v>27</v>
      </c>
      <c r="BD1143">
        <f>IF(Table13[[#This Row],[gender]]="Male",1,0)</f>
        <v>1</v>
      </c>
      <c r="BE1143">
        <f>IF(Table13[[#This Row],[gender]]="Female",1,0)</f>
        <v>0</v>
      </c>
      <c r="BF1143" t="s">
        <v>23</v>
      </c>
      <c r="BG1143">
        <f>IF(Table13[[#This Row],[Highest level of Education]]="Did not attend school",1,0)</f>
        <v>0</v>
      </c>
      <c r="BH1143">
        <f>IF(Table13[[#This Row],[Highest level of Education]]="K12 completed",1,0)</f>
        <v>0</v>
      </c>
      <c r="BI1143">
        <f>IF(Table13[[#This Row],[Highest level of Education]]="High School Completed",1,0)</f>
        <v>0</v>
      </c>
      <c r="BJ1143">
        <f>IF(Table13[[#This Row],[Highest level of Education]]="Technical Diploma/Partially completed College",1,0)</f>
        <v>1</v>
      </c>
      <c r="BK1143">
        <f>IF(Table13[[#This Row],[Highest level of Education]]="University/College Degree",1,0)</f>
        <v>0</v>
      </c>
      <c r="BL1143">
        <f>IF(Table13[[#This Row],[Highest level of Education]]="Post-graduate education",1,0)</f>
        <v>0</v>
      </c>
      <c r="BM1143">
        <v>4</v>
      </c>
      <c r="BN1143">
        <v>1</v>
      </c>
      <c r="BO1143">
        <v>6</v>
      </c>
      <c r="BP1143">
        <f>IF(Table13[[#This Row],[Monthly_Income 1_5500 2_8000 3_11000 4_15000 5_20000 6_27000 7_35000 8_5000 9_51000 98_0]]=1,1,0)</f>
        <v>0</v>
      </c>
      <c r="BQ1143">
        <f>IF(Table13[[#This Row],[Monthly_Income 1_5500 2_8000 3_11000 4_15000 5_20000 6_27000 7_35000 8_5000 9_51000 98_0]]=2,1,0)</f>
        <v>0</v>
      </c>
      <c r="BR1143">
        <f>IF(Table13[[#This Row],[Monthly_Income 1_5500 2_8000 3_11000 4_15000 5_20000 6_27000 7_35000 8_5000 9_51000 98_0]]=3,1,0)</f>
        <v>0</v>
      </c>
      <c r="BS1143">
        <f>IF(Table13[[#This Row],[Monthly_Income 1_5500 2_8000 3_11000 4_15000 5_20000 6_27000 7_35000 8_5000 9_51000 98_0]]=4,1,0)</f>
        <v>0</v>
      </c>
      <c r="BT1143">
        <f>IF(Table13[[#This Row],[Monthly_Income 1_5500 2_8000 3_11000 4_15000 5_20000 6_27000 7_35000 8_5000 9_51000 98_0]]=5,1,0)</f>
        <v>0</v>
      </c>
      <c r="BU1143">
        <f>IF(Table13[[#This Row],[Monthly_Income 1_5500 2_8000 3_11000 4_15000 5_20000 6_27000 7_35000 8_5000 9_51000 98_0]]=6,1,0)</f>
        <v>1</v>
      </c>
      <c r="BV1143">
        <f>IF(Table13[[#This Row],[Monthly_Income 1_5500 2_8000 3_11000 4_15000 5_20000 6_27000 7_35000 8_5000 9_51000 98_0]]=7,1,0)</f>
        <v>0</v>
      </c>
      <c r="BW1143">
        <f>IF(Table13[[#This Row],[Monthly_Income 1_5500 2_8000 3_11000 4_15000 5_20000 6_27000 7_35000 8_5000 9_51000 98_0]]=8,1,0)</f>
        <v>0</v>
      </c>
      <c r="BX1143">
        <f>IF(Table13[[#This Row],[Monthly_Income 1_5500 2_8000 3_11000 4_15000 5_20000 6_27000 7_35000 8_5000 9_51000 98_0]]=9,1,0)</f>
        <v>0</v>
      </c>
      <c r="BY1143">
        <f>IF(Table13[[#This Row],[Monthly_Income 1_5500 2_8000 3_11000 4_15000 5_20000 6_27000 7_35000 8_5000 9_51000 98_0]]=98,1,0)</f>
        <v>0</v>
      </c>
      <c r="BZ1143">
        <v>6</v>
      </c>
      <c r="CA1143">
        <f>IF(Table13[[#This Row],[Monthly_Household_Income]]=1,1,0)</f>
        <v>0</v>
      </c>
      <c r="CB1143">
        <f>IF(Table13[[#This Row],[Monthly_Household_Income]]=2,1,0)</f>
        <v>0</v>
      </c>
      <c r="CC1143">
        <f>IF(Table13[[#This Row],[Monthly_Household_Income]]=3,1,0)</f>
        <v>0</v>
      </c>
      <c r="CD1143">
        <f>IF(Table13[[#This Row],[Monthly_Household_Income]]=4,1,0)</f>
        <v>0</v>
      </c>
      <c r="CE1143">
        <f>IF(Table13[[#This Row],[Monthly_Household_Income]]=5,1,0)</f>
        <v>0</v>
      </c>
      <c r="CF1143">
        <f>IF(Table13[[#This Row],[Monthly_Household_Income]]=6,1,0)</f>
        <v>1</v>
      </c>
      <c r="CG1143">
        <f>IF(Table13[[#This Row],[Monthly_Household_Income]]=7,1,0)</f>
        <v>0</v>
      </c>
      <c r="CH1143">
        <f>IF(Table13[[#This Row],[Monthly_Household_Income]]=8,1,0)</f>
        <v>0</v>
      </c>
      <c r="CI1143">
        <f>IF(Table13[[#This Row],[Monthly_Household_Income]]=9,1,0)</f>
        <v>0</v>
      </c>
      <c r="CJ1143">
        <f>IF(Table13[[#This Row],[Monthly_Household_Income]]=98,1,0)</f>
        <v>0</v>
      </c>
    </row>
    <row r="1144" spans="1:88">
      <c r="A1144">
        <v>4242</v>
      </c>
      <c r="B1144" s="1">
        <v>43070</v>
      </c>
      <c r="C1144" t="s">
        <v>39</v>
      </c>
      <c r="D1144">
        <v>6</v>
      </c>
      <c r="E1144">
        <v>8</v>
      </c>
      <c r="F1144">
        <v>6</v>
      </c>
      <c r="G1144">
        <v>8</v>
      </c>
      <c r="H1144">
        <v>8</v>
      </c>
      <c r="I1144">
        <v>6</v>
      </c>
      <c r="J1144" t="s">
        <v>15</v>
      </c>
      <c r="K1144">
        <v>9</v>
      </c>
      <c r="L1144">
        <v>8</v>
      </c>
      <c r="M1144">
        <v>8</v>
      </c>
      <c r="N1144">
        <v>9</v>
      </c>
      <c r="O1144">
        <v>8</v>
      </c>
      <c r="P1144">
        <v>7</v>
      </c>
      <c r="Q1144">
        <v>7</v>
      </c>
      <c r="R1144">
        <v>9</v>
      </c>
      <c r="S1144">
        <v>7</v>
      </c>
      <c r="T1144">
        <v>9</v>
      </c>
      <c r="U1144">
        <v>10</v>
      </c>
      <c r="V1144">
        <v>8</v>
      </c>
      <c r="W1144">
        <v>6</v>
      </c>
      <c r="X1144">
        <v>7</v>
      </c>
      <c r="Y1144">
        <v>8</v>
      </c>
      <c r="Z1144">
        <v>8</v>
      </c>
      <c r="AA1144">
        <v>7</v>
      </c>
      <c r="AB1144">
        <v>7</v>
      </c>
      <c r="AC1144">
        <v>1</v>
      </c>
      <c r="AD1144">
        <f>IF(Table13[[#This Row],[payment]]=1,1,0)</f>
        <v>1</v>
      </c>
      <c r="AE1144">
        <f>IF(Table13[[#This Row],[payment]]=2,1,0)</f>
        <v>0</v>
      </c>
      <c r="AF1144">
        <f>IF(Table13[[#This Row],[payment]]=3,1,0)</f>
        <v>0</v>
      </c>
      <c r="AG1144">
        <v>2</v>
      </c>
      <c r="AH1144">
        <f>IF(Table13[[#This Row],[method_payment]]=1,1,0)</f>
        <v>0</v>
      </c>
      <c r="AI1144">
        <f>IF(Table13[[#This Row],[method_payment]]=2,1,0)</f>
        <v>1</v>
      </c>
      <c r="AJ1144">
        <f>IF(Table13[[#This Row],[method_payment]]=3,1,0)</f>
        <v>0</v>
      </c>
      <c r="AK1144">
        <f>IF(Table13[[#This Row],[method_payment]]=5,1,0)</f>
        <v>0</v>
      </c>
      <c r="AL1144">
        <f>IF(Table13[[#This Row],[method_payment]]=6,1,0)</f>
        <v>0</v>
      </c>
      <c r="AM1144" t="s">
        <v>16</v>
      </c>
      <c r="AN1144" t="s">
        <v>15</v>
      </c>
      <c r="AO1144">
        <v>1</v>
      </c>
      <c r="AP1144" s="2">
        <v>507.16</v>
      </c>
      <c r="AQ1144" s="3">
        <f>IF(AND(Table13[[#This Row],[Average_amount_spent_per_visit_last_3_months]]&gt;=1,Table13[[#This Row],[Average_amount_spent_per_visit_last_3_months]]&lt;=999),1,0)</f>
        <v>1</v>
      </c>
      <c r="AR1144" s="3">
        <f>IF(AND(Table13[[#This Row],[Average_amount_spent_per_visit_last_3_months]]&gt;=1000,Table13[[#This Row],[Average_amount_spent_per_visit_last_3_months]]&lt;=6700),1,0)</f>
        <v>0</v>
      </c>
      <c r="AS1144">
        <v>3</v>
      </c>
      <c r="AT1144">
        <v>32</v>
      </c>
      <c r="AU1144">
        <f>IF(AND(Table13[[#This Row],[Age]]&gt;=18,Table13[[#This Row],[Age]]&lt;=25),1,0)</f>
        <v>0</v>
      </c>
      <c r="AV1144">
        <f>IF(AND(Table13[[#This Row],[Age]]&gt;=26,Table13[[#This Row],[Age]]&lt;=35),1,0)</f>
        <v>1</v>
      </c>
      <c r="AW1144">
        <f>IF(AND(Table13[[#This Row],[Age]]&gt;=36,Table13[[#This Row],[Age]]&lt;=45),1,0)</f>
        <v>0</v>
      </c>
      <c r="AX1144">
        <f>IF(AND(Table13[[#This Row],[Age]]&gt;=46,Table13[[#This Row],[Age]]&lt;=55),1,0)</f>
        <v>0</v>
      </c>
      <c r="AY1144">
        <f>IF(AND(Table13[[#This Row],[Age]]&gt;=56,Table13[[#This Row],[Age]]&lt;=67),1,0)</f>
        <v>0</v>
      </c>
      <c r="AZ1144" t="s">
        <v>24</v>
      </c>
      <c r="BA1144">
        <f>IF(Table13[[#This Row],[Marital Status]]="Married",1,0)</f>
        <v>0</v>
      </c>
      <c r="BB1144">
        <f>IF(Table13[[#This Row],[Marital Status]]="Single",1,0)</f>
        <v>1</v>
      </c>
      <c r="BC1144" t="s">
        <v>27</v>
      </c>
      <c r="BD1144">
        <f>IF(Table13[[#This Row],[gender]]="Male",1,0)</f>
        <v>1</v>
      </c>
      <c r="BE1144">
        <f>IF(Table13[[#This Row],[gender]]="Female",1,0)</f>
        <v>0</v>
      </c>
      <c r="BF1144" t="s">
        <v>23</v>
      </c>
      <c r="BG1144">
        <f>IF(Table13[[#This Row],[Highest level of Education]]="Did not attend school",1,0)</f>
        <v>0</v>
      </c>
      <c r="BH1144">
        <f>IF(Table13[[#This Row],[Highest level of Education]]="K12 completed",1,0)</f>
        <v>0</v>
      </c>
      <c r="BI1144">
        <f>IF(Table13[[#This Row],[Highest level of Education]]="High School Completed",1,0)</f>
        <v>0</v>
      </c>
      <c r="BJ1144">
        <f>IF(Table13[[#This Row],[Highest level of Education]]="Technical Diploma/Partially completed College",1,0)</f>
        <v>1</v>
      </c>
      <c r="BK1144">
        <f>IF(Table13[[#This Row],[Highest level of Education]]="University/College Degree",1,0)</f>
        <v>0</v>
      </c>
      <c r="BL1144">
        <f>IF(Table13[[#This Row],[Highest level of Education]]="Post-graduate education",1,0)</f>
        <v>0</v>
      </c>
      <c r="BM1144">
        <v>0</v>
      </c>
      <c r="BN1144">
        <v>1</v>
      </c>
      <c r="BO1144">
        <v>3</v>
      </c>
      <c r="BP1144">
        <f>IF(Table13[[#This Row],[Monthly_Income 1_5500 2_8000 3_11000 4_15000 5_20000 6_27000 7_35000 8_5000 9_51000 98_0]]=1,1,0)</f>
        <v>0</v>
      </c>
      <c r="BQ1144">
        <f>IF(Table13[[#This Row],[Monthly_Income 1_5500 2_8000 3_11000 4_15000 5_20000 6_27000 7_35000 8_5000 9_51000 98_0]]=2,1,0)</f>
        <v>0</v>
      </c>
      <c r="BR1144">
        <f>IF(Table13[[#This Row],[Monthly_Income 1_5500 2_8000 3_11000 4_15000 5_20000 6_27000 7_35000 8_5000 9_51000 98_0]]=3,1,0)</f>
        <v>1</v>
      </c>
      <c r="BS1144">
        <f>IF(Table13[[#This Row],[Monthly_Income 1_5500 2_8000 3_11000 4_15000 5_20000 6_27000 7_35000 8_5000 9_51000 98_0]]=4,1,0)</f>
        <v>0</v>
      </c>
      <c r="BT1144">
        <f>IF(Table13[[#This Row],[Monthly_Income 1_5500 2_8000 3_11000 4_15000 5_20000 6_27000 7_35000 8_5000 9_51000 98_0]]=5,1,0)</f>
        <v>0</v>
      </c>
      <c r="BU1144">
        <f>IF(Table13[[#This Row],[Monthly_Income 1_5500 2_8000 3_11000 4_15000 5_20000 6_27000 7_35000 8_5000 9_51000 98_0]]=6,1,0)</f>
        <v>0</v>
      </c>
      <c r="BV1144">
        <f>IF(Table13[[#This Row],[Monthly_Income 1_5500 2_8000 3_11000 4_15000 5_20000 6_27000 7_35000 8_5000 9_51000 98_0]]=7,1,0)</f>
        <v>0</v>
      </c>
      <c r="BW1144">
        <f>IF(Table13[[#This Row],[Monthly_Income 1_5500 2_8000 3_11000 4_15000 5_20000 6_27000 7_35000 8_5000 9_51000 98_0]]=8,1,0)</f>
        <v>0</v>
      </c>
      <c r="BX1144">
        <f>IF(Table13[[#This Row],[Monthly_Income 1_5500 2_8000 3_11000 4_15000 5_20000 6_27000 7_35000 8_5000 9_51000 98_0]]=9,1,0)</f>
        <v>0</v>
      </c>
      <c r="BY1144">
        <f>IF(Table13[[#This Row],[Monthly_Income 1_5500 2_8000 3_11000 4_15000 5_20000 6_27000 7_35000 8_5000 9_51000 98_0]]=98,1,0)</f>
        <v>0</v>
      </c>
      <c r="BZ1144">
        <v>5</v>
      </c>
      <c r="CA1144">
        <f>IF(Table13[[#This Row],[Monthly_Household_Income]]=1,1,0)</f>
        <v>0</v>
      </c>
      <c r="CB1144">
        <f>IF(Table13[[#This Row],[Monthly_Household_Income]]=2,1,0)</f>
        <v>0</v>
      </c>
      <c r="CC1144">
        <f>IF(Table13[[#This Row],[Monthly_Household_Income]]=3,1,0)</f>
        <v>0</v>
      </c>
      <c r="CD1144">
        <f>IF(Table13[[#This Row],[Monthly_Household_Income]]=4,1,0)</f>
        <v>0</v>
      </c>
      <c r="CE1144">
        <f>IF(Table13[[#This Row],[Monthly_Household_Income]]=5,1,0)</f>
        <v>1</v>
      </c>
      <c r="CF1144">
        <f>IF(Table13[[#This Row],[Monthly_Household_Income]]=6,1,0)</f>
        <v>0</v>
      </c>
      <c r="CG1144">
        <f>IF(Table13[[#This Row],[Monthly_Household_Income]]=7,1,0)</f>
        <v>0</v>
      </c>
      <c r="CH1144">
        <f>IF(Table13[[#This Row],[Monthly_Household_Income]]=8,1,0)</f>
        <v>0</v>
      </c>
      <c r="CI1144">
        <f>IF(Table13[[#This Row],[Monthly_Household_Income]]=9,1,0)</f>
        <v>0</v>
      </c>
      <c r="CJ1144">
        <f>IF(Table13[[#This Row],[Monthly_Household_Income]]=98,1,0)</f>
        <v>0</v>
      </c>
    </row>
    <row r="1145" spans="1:88">
      <c r="A1145">
        <v>4243</v>
      </c>
      <c r="B1145" s="1">
        <v>42950</v>
      </c>
      <c r="C1145" t="s">
        <v>29</v>
      </c>
      <c r="D1145">
        <v>9</v>
      </c>
      <c r="E1145">
        <v>8</v>
      </c>
      <c r="F1145">
        <v>6</v>
      </c>
      <c r="G1145">
        <v>8</v>
      </c>
      <c r="H1145">
        <v>9</v>
      </c>
      <c r="I1145">
        <v>8</v>
      </c>
      <c r="J1145" t="s">
        <v>15</v>
      </c>
      <c r="K1145">
        <v>9</v>
      </c>
      <c r="L1145">
        <v>8</v>
      </c>
      <c r="M1145">
        <v>9</v>
      </c>
      <c r="N1145">
        <v>7</v>
      </c>
      <c r="O1145">
        <v>9</v>
      </c>
      <c r="P1145">
        <v>9</v>
      </c>
      <c r="Q1145">
        <v>8</v>
      </c>
      <c r="R1145">
        <v>7</v>
      </c>
      <c r="S1145">
        <v>8</v>
      </c>
      <c r="T1145">
        <v>7</v>
      </c>
      <c r="U1145">
        <v>7</v>
      </c>
      <c r="V1145">
        <v>9</v>
      </c>
      <c r="W1145">
        <v>9</v>
      </c>
      <c r="X1145">
        <v>8</v>
      </c>
      <c r="Y1145">
        <v>7</v>
      </c>
      <c r="Z1145">
        <v>9</v>
      </c>
      <c r="AA1145">
        <v>9</v>
      </c>
      <c r="AB1145">
        <v>0</v>
      </c>
      <c r="AC1145">
        <v>1</v>
      </c>
      <c r="AD1145">
        <f>IF(Table13[[#This Row],[payment]]=1,1,0)</f>
        <v>1</v>
      </c>
      <c r="AE1145">
        <f>IF(Table13[[#This Row],[payment]]=2,1,0)</f>
        <v>0</v>
      </c>
      <c r="AF1145">
        <f>IF(Table13[[#This Row],[payment]]=3,1,0)</f>
        <v>0</v>
      </c>
      <c r="AG1145">
        <v>1</v>
      </c>
      <c r="AH1145">
        <f>IF(Table13[[#This Row],[method_payment]]=1,1,0)</f>
        <v>1</v>
      </c>
      <c r="AI1145">
        <f>IF(Table13[[#This Row],[method_payment]]=2,1,0)</f>
        <v>0</v>
      </c>
      <c r="AJ1145">
        <f>IF(Table13[[#This Row],[method_payment]]=3,1,0)</f>
        <v>0</v>
      </c>
      <c r="AK1145">
        <f>IF(Table13[[#This Row],[method_payment]]=5,1,0)</f>
        <v>0</v>
      </c>
      <c r="AL1145">
        <f>IF(Table13[[#This Row],[method_payment]]=6,1,0)</f>
        <v>0</v>
      </c>
      <c r="AM1145" t="s">
        <v>16</v>
      </c>
      <c r="AN1145" t="s">
        <v>15</v>
      </c>
      <c r="AO1145">
        <v>5</v>
      </c>
      <c r="AP1145" s="2">
        <v>77.16</v>
      </c>
      <c r="AQ1145" s="3">
        <f>IF(AND(Table13[[#This Row],[Average_amount_spent_per_visit_last_3_months]]&gt;=1,Table13[[#This Row],[Average_amount_spent_per_visit_last_3_months]]&lt;=999),1,0)</f>
        <v>1</v>
      </c>
      <c r="AR1145" s="3">
        <f>IF(AND(Table13[[#This Row],[Average_amount_spent_per_visit_last_3_months]]&gt;=1000,Table13[[#This Row],[Average_amount_spent_per_visit_last_3_months]]&lt;=6700),1,0)</f>
        <v>0</v>
      </c>
      <c r="AS1145">
        <v>3</v>
      </c>
      <c r="AT1145">
        <v>28</v>
      </c>
      <c r="AU1145">
        <f>IF(AND(Table13[[#This Row],[Age]]&gt;=18,Table13[[#This Row],[Age]]&lt;=25),1,0)</f>
        <v>0</v>
      </c>
      <c r="AV1145">
        <f>IF(AND(Table13[[#This Row],[Age]]&gt;=26,Table13[[#This Row],[Age]]&lt;=35),1,0)</f>
        <v>1</v>
      </c>
      <c r="AW1145">
        <f>IF(AND(Table13[[#This Row],[Age]]&gt;=36,Table13[[#This Row],[Age]]&lt;=45),1,0)</f>
        <v>0</v>
      </c>
      <c r="AX1145">
        <f>IF(AND(Table13[[#This Row],[Age]]&gt;=46,Table13[[#This Row],[Age]]&lt;=55),1,0)</f>
        <v>0</v>
      </c>
      <c r="AY1145">
        <f>IF(AND(Table13[[#This Row],[Age]]&gt;=56,Table13[[#This Row],[Age]]&lt;=67),1,0)</f>
        <v>0</v>
      </c>
      <c r="AZ1145" t="s">
        <v>24</v>
      </c>
      <c r="BA1145">
        <f>IF(Table13[[#This Row],[Marital Status]]="Married",1,0)</f>
        <v>0</v>
      </c>
      <c r="BB1145">
        <f>IF(Table13[[#This Row],[Marital Status]]="Single",1,0)</f>
        <v>1</v>
      </c>
      <c r="BC1145" t="s">
        <v>27</v>
      </c>
      <c r="BD1145">
        <f>IF(Table13[[#This Row],[gender]]="Male",1,0)</f>
        <v>1</v>
      </c>
      <c r="BE1145">
        <f>IF(Table13[[#This Row],[gender]]="Female",1,0)</f>
        <v>0</v>
      </c>
      <c r="BF1145" t="s">
        <v>23</v>
      </c>
      <c r="BG1145">
        <f>IF(Table13[[#This Row],[Highest level of Education]]="Did not attend school",1,0)</f>
        <v>0</v>
      </c>
      <c r="BH1145">
        <f>IF(Table13[[#This Row],[Highest level of Education]]="K12 completed",1,0)</f>
        <v>0</v>
      </c>
      <c r="BI1145">
        <f>IF(Table13[[#This Row],[Highest level of Education]]="High School Completed",1,0)</f>
        <v>0</v>
      </c>
      <c r="BJ1145">
        <f>IF(Table13[[#This Row],[Highest level of Education]]="Technical Diploma/Partially completed College",1,0)</f>
        <v>1</v>
      </c>
      <c r="BK1145">
        <f>IF(Table13[[#This Row],[Highest level of Education]]="University/College Degree",1,0)</f>
        <v>0</v>
      </c>
      <c r="BL1145">
        <f>IF(Table13[[#This Row],[Highest level of Education]]="Post-graduate education",1,0)</f>
        <v>0</v>
      </c>
      <c r="BM1145">
        <v>0</v>
      </c>
      <c r="BN1145">
        <v>1</v>
      </c>
      <c r="BO1145">
        <v>2</v>
      </c>
      <c r="BP1145">
        <f>IF(Table13[[#This Row],[Monthly_Income 1_5500 2_8000 3_11000 4_15000 5_20000 6_27000 7_35000 8_5000 9_51000 98_0]]=1,1,0)</f>
        <v>0</v>
      </c>
      <c r="BQ1145">
        <f>IF(Table13[[#This Row],[Monthly_Income 1_5500 2_8000 3_11000 4_15000 5_20000 6_27000 7_35000 8_5000 9_51000 98_0]]=2,1,0)</f>
        <v>1</v>
      </c>
      <c r="BR1145">
        <f>IF(Table13[[#This Row],[Monthly_Income 1_5500 2_8000 3_11000 4_15000 5_20000 6_27000 7_35000 8_5000 9_51000 98_0]]=3,1,0)</f>
        <v>0</v>
      </c>
      <c r="BS1145">
        <f>IF(Table13[[#This Row],[Monthly_Income 1_5500 2_8000 3_11000 4_15000 5_20000 6_27000 7_35000 8_5000 9_51000 98_0]]=4,1,0)</f>
        <v>0</v>
      </c>
      <c r="BT1145">
        <f>IF(Table13[[#This Row],[Monthly_Income 1_5500 2_8000 3_11000 4_15000 5_20000 6_27000 7_35000 8_5000 9_51000 98_0]]=5,1,0)</f>
        <v>0</v>
      </c>
      <c r="BU1145">
        <f>IF(Table13[[#This Row],[Monthly_Income 1_5500 2_8000 3_11000 4_15000 5_20000 6_27000 7_35000 8_5000 9_51000 98_0]]=6,1,0)</f>
        <v>0</v>
      </c>
      <c r="BV1145">
        <f>IF(Table13[[#This Row],[Monthly_Income 1_5500 2_8000 3_11000 4_15000 5_20000 6_27000 7_35000 8_5000 9_51000 98_0]]=7,1,0)</f>
        <v>0</v>
      </c>
      <c r="BW1145">
        <f>IF(Table13[[#This Row],[Monthly_Income 1_5500 2_8000 3_11000 4_15000 5_20000 6_27000 7_35000 8_5000 9_51000 98_0]]=8,1,0)</f>
        <v>0</v>
      </c>
      <c r="BX1145">
        <f>IF(Table13[[#This Row],[Monthly_Income 1_5500 2_8000 3_11000 4_15000 5_20000 6_27000 7_35000 8_5000 9_51000 98_0]]=9,1,0)</f>
        <v>0</v>
      </c>
      <c r="BY1145">
        <f>IF(Table13[[#This Row],[Monthly_Income 1_5500 2_8000 3_11000 4_15000 5_20000 6_27000 7_35000 8_5000 9_51000 98_0]]=98,1,0)</f>
        <v>0</v>
      </c>
      <c r="BZ1145">
        <v>7</v>
      </c>
      <c r="CA1145">
        <f>IF(Table13[[#This Row],[Monthly_Household_Income]]=1,1,0)</f>
        <v>0</v>
      </c>
      <c r="CB1145">
        <f>IF(Table13[[#This Row],[Monthly_Household_Income]]=2,1,0)</f>
        <v>0</v>
      </c>
      <c r="CC1145">
        <f>IF(Table13[[#This Row],[Monthly_Household_Income]]=3,1,0)</f>
        <v>0</v>
      </c>
      <c r="CD1145">
        <f>IF(Table13[[#This Row],[Monthly_Household_Income]]=4,1,0)</f>
        <v>0</v>
      </c>
      <c r="CE1145">
        <f>IF(Table13[[#This Row],[Monthly_Household_Income]]=5,1,0)</f>
        <v>0</v>
      </c>
      <c r="CF1145">
        <f>IF(Table13[[#This Row],[Monthly_Household_Income]]=6,1,0)</f>
        <v>0</v>
      </c>
      <c r="CG1145">
        <f>IF(Table13[[#This Row],[Monthly_Household_Income]]=7,1,0)</f>
        <v>1</v>
      </c>
      <c r="CH1145">
        <f>IF(Table13[[#This Row],[Monthly_Household_Income]]=8,1,0)</f>
        <v>0</v>
      </c>
      <c r="CI1145">
        <f>IF(Table13[[#This Row],[Monthly_Household_Income]]=9,1,0)</f>
        <v>0</v>
      </c>
      <c r="CJ1145">
        <f>IF(Table13[[#This Row],[Monthly_Household_Income]]=98,1,0)</f>
        <v>0</v>
      </c>
    </row>
    <row r="1146" spans="1:88">
      <c r="A1146">
        <v>4244</v>
      </c>
      <c r="B1146" s="1">
        <v>43020</v>
      </c>
      <c r="C1146" t="s">
        <v>32</v>
      </c>
      <c r="D1146">
        <v>7</v>
      </c>
      <c r="E1146">
        <v>6</v>
      </c>
      <c r="F1146">
        <v>6</v>
      </c>
      <c r="G1146">
        <v>7</v>
      </c>
      <c r="H1146">
        <v>7</v>
      </c>
      <c r="I1146">
        <v>7</v>
      </c>
      <c r="J1146" t="s">
        <v>15</v>
      </c>
      <c r="K1146">
        <v>9</v>
      </c>
      <c r="L1146">
        <v>7</v>
      </c>
      <c r="M1146">
        <v>8</v>
      </c>
      <c r="N1146">
        <v>6</v>
      </c>
      <c r="O1146">
        <v>7</v>
      </c>
      <c r="P1146">
        <v>8</v>
      </c>
      <c r="Q1146">
        <v>6</v>
      </c>
      <c r="R1146">
        <v>7</v>
      </c>
      <c r="S1146">
        <v>7</v>
      </c>
      <c r="T1146">
        <v>7</v>
      </c>
      <c r="U1146">
        <v>8</v>
      </c>
      <c r="V1146">
        <v>6</v>
      </c>
      <c r="W1146">
        <v>6</v>
      </c>
      <c r="X1146">
        <v>8</v>
      </c>
      <c r="Y1146">
        <v>9</v>
      </c>
      <c r="Z1146">
        <v>9</v>
      </c>
      <c r="AA1146">
        <v>8</v>
      </c>
      <c r="AB1146">
        <v>7</v>
      </c>
      <c r="AC1146">
        <v>2</v>
      </c>
      <c r="AD1146">
        <f>IF(Table13[[#This Row],[payment]]=1,1,0)</f>
        <v>0</v>
      </c>
      <c r="AE1146">
        <f>IF(Table13[[#This Row],[payment]]=2,1,0)</f>
        <v>1</v>
      </c>
      <c r="AF1146">
        <f>IF(Table13[[#This Row],[payment]]=3,1,0)</f>
        <v>0</v>
      </c>
      <c r="AG1146">
        <v>6</v>
      </c>
      <c r="AH1146">
        <f>IF(Table13[[#This Row],[method_payment]]=1,1,0)</f>
        <v>0</v>
      </c>
      <c r="AI1146">
        <f>IF(Table13[[#This Row],[method_payment]]=2,1,0)</f>
        <v>0</v>
      </c>
      <c r="AJ1146">
        <f>IF(Table13[[#This Row],[method_payment]]=3,1,0)</f>
        <v>0</v>
      </c>
      <c r="AK1146">
        <f>IF(Table13[[#This Row],[method_payment]]=5,1,0)</f>
        <v>0</v>
      </c>
      <c r="AL1146">
        <f>IF(Table13[[#This Row],[method_payment]]=6,1,0)</f>
        <v>1</v>
      </c>
      <c r="AM1146" t="s">
        <v>16</v>
      </c>
      <c r="AN1146" t="s">
        <v>15</v>
      </c>
      <c r="AO1146">
        <v>5</v>
      </c>
      <c r="AP1146" s="2">
        <v>253.68</v>
      </c>
      <c r="AQ1146" s="3">
        <f>IF(AND(Table13[[#This Row],[Average_amount_spent_per_visit_last_3_months]]&gt;=1,Table13[[#This Row],[Average_amount_spent_per_visit_last_3_months]]&lt;=999),1,0)</f>
        <v>1</v>
      </c>
      <c r="AR1146" s="3">
        <f>IF(AND(Table13[[#This Row],[Average_amount_spent_per_visit_last_3_months]]&gt;=1000,Table13[[#This Row],[Average_amount_spent_per_visit_last_3_months]]&lt;=6700),1,0)</f>
        <v>0</v>
      </c>
      <c r="AS1146">
        <v>3</v>
      </c>
      <c r="AT1146">
        <v>65</v>
      </c>
      <c r="AU1146">
        <f>IF(AND(Table13[[#This Row],[Age]]&gt;=18,Table13[[#This Row],[Age]]&lt;=25),1,0)</f>
        <v>0</v>
      </c>
      <c r="AV1146">
        <f>IF(AND(Table13[[#This Row],[Age]]&gt;=26,Table13[[#This Row],[Age]]&lt;=35),1,0)</f>
        <v>0</v>
      </c>
      <c r="AW1146">
        <f>IF(AND(Table13[[#This Row],[Age]]&gt;=36,Table13[[#This Row],[Age]]&lt;=45),1,0)</f>
        <v>0</v>
      </c>
      <c r="AX1146">
        <f>IF(AND(Table13[[#This Row],[Age]]&gt;=46,Table13[[#This Row],[Age]]&lt;=55),1,0)</f>
        <v>0</v>
      </c>
      <c r="AY1146">
        <f>IF(AND(Table13[[#This Row],[Age]]&gt;=56,Table13[[#This Row],[Age]]&lt;=67),1,0)</f>
        <v>1</v>
      </c>
      <c r="AZ1146" t="s">
        <v>25</v>
      </c>
      <c r="BA1146">
        <f>IF(Table13[[#This Row],[Marital Status]]="Married",1,0)</f>
        <v>1</v>
      </c>
      <c r="BB1146">
        <f>IF(Table13[[#This Row],[Marital Status]]="Single",1,0)</f>
        <v>0</v>
      </c>
      <c r="BC1146" t="s">
        <v>27</v>
      </c>
      <c r="BD1146">
        <f>IF(Table13[[#This Row],[gender]]="Male",1,0)</f>
        <v>1</v>
      </c>
      <c r="BE1146">
        <f>IF(Table13[[#This Row],[gender]]="Female",1,0)</f>
        <v>0</v>
      </c>
      <c r="BF1146" t="s">
        <v>19</v>
      </c>
      <c r="BG1146">
        <f>IF(Table13[[#This Row],[Highest level of Education]]="Did not attend school",1,0)</f>
        <v>0</v>
      </c>
      <c r="BH1146">
        <f>IF(Table13[[#This Row],[Highest level of Education]]="K12 completed",1,0)</f>
        <v>0</v>
      </c>
      <c r="BI1146">
        <f>IF(Table13[[#This Row],[Highest level of Education]]="High School Completed",1,0)</f>
        <v>0</v>
      </c>
      <c r="BJ1146">
        <f>IF(Table13[[#This Row],[Highest level of Education]]="Technical Diploma/Partially completed College",1,0)</f>
        <v>0</v>
      </c>
      <c r="BK1146">
        <f>IF(Table13[[#This Row],[Highest level of Education]]="University/College Degree",1,0)</f>
        <v>1</v>
      </c>
      <c r="BL1146">
        <f>IF(Table13[[#This Row],[Highest level of Education]]="Post-graduate education",1,0)</f>
        <v>0</v>
      </c>
      <c r="BM1146">
        <v>1</v>
      </c>
      <c r="BN1146">
        <v>4</v>
      </c>
      <c r="BO1146" t="s">
        <v>1</v>
      </c>
      <c r="BP1146">
        <f>IF(Table13[[#This Row],[Monthly_Income 1_5500 2_8000 3_11000 4_15000 5_20000 6_27000 7_35000 8_5000 9_51000 98_0]]=1,1,0)</f>
        <v>0</v>
      </c>
      <c r="BQ1146">
        <f>IF(Table13[[#This Row],[Monthly_Income 1_5500 2_8000 3_11000 4_15000 5_20000 6_27000 7_35000 8_5000 9_51000 98_0]]=2,1,0)</f>
        <v>0</v>
      </c>
      <c r="BR1146">
        <f>IF(Table13[[#This Row],[Monthly_Income 1_5500 2_8000 3_11000 4_15000 5_20000 6_27000 7_35000 8_5000 9_51000 98_0]]=3,1,0)</f>
        <v>0</v>
      </c>
      <c r="BS1146">
        <f>IF(Table13[[#This Row],[Monthly_Income 1_5500 2_8000 3_11000 4_15000 5_20000 6_27000 7_35000 8_5000 9_51000 98_0]]=4,1,0)</f>
        <v>0</v>
      </c>
      <c r="BT1146">
        <f>IF(Table13[[#This Row],[Monthly_Income 1_5500 2_8000 3_11000 4_15000 5_20000 6_27000 7_35000 8_5000 9_51000 98_0]]=5,1,0)</f>
        <v>0</v>
      </c>
      <c r="BU1146">
        <f>IF(Table13[[#This Row],[Monthly_Income 1_5500 2_8000 3_11000 4_15000 5_20000 6_27000 7_35000 8_5000 9_51000 98_0]]=6,1,0)</f>
        <v>0</v>
      </c>
      <c r="BV1146">
        <f>IF(Table13[[#This Row],[Monthly_Income 1_5500 2_8000 3_11000 4_15000 5_20000 6_27000 7_35000 8_5000 9_51000 98_0]]=7,1,0)</f>
        <v>0</v>
      </c>
      <c r="BW1146">
        <f>IF(Table13[[#This Row],[Monthly_Income 1_5500 2_8000 3_11000 4_15000 5_20000 6_27000 7_35000 8_5000 9_51000 98_0]]=8,1,0)</f>
        <v>0</v>
      </c>
      <c r="BX1146">
        <f>IF(Table13[[#This Row],[Monthly_Income 1_5500 2_8000 3_11000 4_15000 5_20000 6_27000 7_35000 8_5000 9_51000 98_0]]=9,1,0)</f>
        <v>0</v>
      </c>
      <c r="BY1146">
        <f>IF(Table13[[#This Row],[Monthly_Income 1_5500 2_8000 3_11000 4_15000 5_20000 6_27000 7_35000 8_5000 9_51000 98_0]]=98,1,0)</f>
        <v>0</v>
      </c>
      <c r="BZ1146">
        <v>5</v>
      </c>
      <c r="CA1146">
        <f>IF(Table13[[#This Row],[Monthly_Household_Income]]=1,1,0)</f>
        <v>0</v>
      </c>
      <c r="CB1146">
        <f>IF(Table13[[#This Row],[Monthly_Household_Income]]=2,1,0)</f>
        <v>0</v>
      </c>
      <c r="CC1146">
        <f>IF(Table13[[#This Row],[Monthly_Household_Income]]=3,1,0)</f>
        <v>0</v>
      </c>
      <c r="CD1146">
        <f>IF(Table13[[#This Row],[Monthly_Household_Income]]=4,1,0)</f>
        <v>0</v>
      </c>
      <c r="CE1146">
        <f>IF(Table13[[#This Row],[Monthly_Household_Income]]=5,1,0)</f>
        <v>1</v>
      </c>
      <c r="CF1146">
        <f>IF(Table13[[#This Row],[Monthly_Household_Income]]=6,1,0)</f>
        <v>0</v>
      </c>
      <c r="CG1146">
        <f>IF(Table13[[#This Row],[Monthly_Household_Income]]=7,1,0)</f>
        <v>0</v>
      </c>
      <c r="CH1146">
        <f>IF(Table13[[#This Row],[Monthly_Household_Income]]=8,1,0)</f>
        <v>0</v>
      </c>
      <c r="CI1146">
        <f>IF(Table13[[#This Row],[Monthly_Household_Income]]=9,1,0)</f>
        <v>0</v>
      </c>
      <c r="CJ1146">
        <f>IF(Table13[[#This Row],[Monthly_Household_Income]]=98,1,0)</f>
        <v>0</v>
      </c>
    </row>
    <row r="1147" spans="1:88">
      <c r="A1147">
        <v>4250</v>
      </c>
      <c r="B1147" s="1">
        <v>43038</v>
      </c>
      <c r="C1147" t="s">
        <v>2</v>
      </c>
      <c r="D1147">
        <v>7</v>
      </c>
      <c r="E1147">
        <v>6</v>
      </c>
      <c r="F1147">
        <v>7</v>
      </c>
      <c r="G1147">
        <v>7</v>
      </c>
      <c r="H1147">
        <v>7</v>
      </c>
      <c r="I1147">
        <v>6</v>
      </c>
      <c r="J1147" t="s">
        <v>15</v>
      </c>
      <c r="K1147">
        <v>9</v>
      </c>
      <c r="L1147">
        <v>8</v>
      </c>
      <c r="M1147">
        <v>8</v>
      </c>
      <c r="N1147">
        <v>8</v>
      </c>
      <c r="O1147">
        <v>6</v>
      </c>
      <c r="P1147">
        <v>6</v>
      </c>
      <c r="Q1147">
        <v>7</v>
      </c>
      <c r="R1147">
        <v>6</v>
      </c>
      <c r="S1147">
        <v>8</v>
      </c>
      <c r="T1147">
        <v>9</v>
      </c>
      <c r="U1147">
        <v>7</v>
      </c>
      <c r="V1147">
        <v>7</v>
      </c>
      <c r="W1147">
        <v>8</v>
      </c>
      <c r="X1147">
        <v>6</v>
      </c>
      <c r="Y1147">
        <v>7</v>
      </c>
      <c r="Z1147">
        <v>7</v>
      </c>
      <c r="AA1147">
        <v>6</v>
      </c>
      <c r="AB1147">
        <v>6</v>
      </c>
      <c r="AC1147">
        <v>1</v>
      </c>
      <c r="AD1147">
        <f>IF(Table13[[#This Row],[payment]]=1,1,0)</f>
        <v>1</v>
      </c>
      <c r="AE1147">
        <f>IF(Table13[[#This Row],[payment]]=2,1,0)</f>
        <v>0</v>
      </c>
      <c r="AF1147">
        <f>IF(Table13[[#This Row],[payment]]=3,1,0)</f>
        <v>0</v>
      </c>
      <c r="AG1147">
        <v>1</v>
      </c>
      <c r="AH1147">
        <f>IF(Table13[[#This Row],[method_payment]]=1,1,0)</f>
        <v>1</v>
      </c>
      <c r="AI1147">
        <f>IF(Table13[[#This Row],[method_payment]]=2,1,0)</f>
        <v>0</v>
      </c>
      <c r="AJ1147">
        <f>IF(Table13[[#This Row],[method_payment]]=3,1,0)</f>
        <v>0</v>
      </c>
      <c r="AK1147">
        <f>IF(Table13[[#This Row],[method_payment]]=5,1,0)</f>
        <v>0</v>
      </c>
      <c r="AL1147">
        <f>IF(Table13[[#This Row],[method_payment]]=6,1,0)</f>
        <v>0</v>
      </c>
      <c r="AM1147" t="s">
        <v>16</v>
      </c>
      <c r="AN1147" t="s">
        <v>15</v>
      </c>
      <c r="AO1147">
        <v>3</v>
      </c>
      <c r="AP1147" s="2">
        <v>261.41000000000003</v>
      </c>
      <c r="AQ1147" s="3">
        <f>IF(AND(Table13[[#This Row],[Average_amount_spent_per_visit_last_3_months]]&gt;=1,Table13[[#This Row],[Average_amount_spent_per_visit_last_3_months]]&lt;=999),1,0)</f>
        <v>1</v>
      </c>
      <c r="AR1147" s="3">
        <f>IF(AND(Table13[[#This Row],[Average_amount_spent_per_visit_last_3_months]]&gt;=1000,Table13[[#This Row],[Average_amount_spent_per_visit_last_3_months]]&lt;=6700),1,0)</f>
        <v>0</v>
      </c>
      <c r="AS1147">
        <v>3</v>
      </c>
      <c r="AT1147">
        <v>30</v>
      </c>
      <c r="AU1147">
        <f>IF(AND(Table13[[#This Row],[Age]]&gt;=18,Table13[[#This Row],[Age]]&lt;=25),1,0)</f>
        <v>0</v>
      </c>
      <c r="AV1147">
        <f>IF(AND(Table13[[#This Row],[Age]]&gt;=26,Table13[[#This Row],[Age]]&lt;=35),1,0)</f>
        <v>1</v>
      </c>
      <c r="AW1147">
        <f>IF(AND(Table13[[#This Row],[Age]]&gt;=36,Table13[[#This Row],[Age]]&lt;=45),1,0)</f>
        <v>0</v>
      </c>
      <c r="AX1147">
        <f>IF(AND(Table13[[#This Row],[Age]]&gt;=46,Table13[[#This Row],[Age]]&lt;=55),1,0)</f>
        <v>0</v>
      </c>
      <c r="AY1147">
        <f>IF(AND(Table13[[#This Row],[Age]]&gt;=56,Table13[[#This Row],[Age]]&lt;=67),1,0)</f>
        <v>0</v>
      </c>
      <c r="AZ1147" t="s">
        <v>25</v>
      </c>
      <c r="BA1147">
        <f>IF(Table13[[#This Row],[Marital Status]]="Married",1,0)</f>
        <v>1</v>
      </c>
      <c r="BB1147">
        <f>IF(Table13[[#This Row],[Marital Status]]="Single",1,0)</f>
        <v>0</v>
      </c>
      <c r="BC1147" t="s">
        <v>27</v>
      </c>
      <c r="BD1147">
        <f>IF(Table13[[#This Row],[gender]]="Male",1,0)</f>
        <v>1</v>
      </c>
      <c r="BE1147">
        <f>IF(Table13[[#This Row],[gender]]="Female",1,0)</f>
        <v>0</v>
      </c>
      <c r="BF1147" t="s">
        <v>23</v>
      </c>
      <c r="BG1147">
        <f>IF(Table13[[#This Row],[Highest level of Education]]="Did not attend school",1,0)</f>
        <v>0</v>
      </c>
      <c r="BH1147">
        <f>IF(Table13[[#This Row],[Highest level of Education]]="K12 completed",1,0)</f>
        <v>0</v>
      </c>
      <c r="BI1147">
        <f>IF(Table13[[#This Row],[Highest level of Education]]="High School Completed",1,0)</f>
        <v>0</v>
      </c>
      <c r="BJ1147">
        <f>IF(Table13[[#This Row],[Highest level of Education]]="Technical Diploma/Partially completed College",1,0)</f>
        <v>1</v>
      </c>
      <c r="BK1147">
        <f>IF(Table13[[#This Row],[Highest level of Education]]="University/College Degree",1,0)</f>
        <v>0</v>
      </c>
      <c r="BL1147">
        <f>IF(Table13[[#This Row],[Highest level of Education]]="Post-graduate education",1,0)</f>
        <v>0</v>
      </c>
      <c r="BM1147">
        <v>3</v>
      </c>
      <c r="BN1147">
        <v>1</v>
      </c>
      <c r="BO1147">
        <v>3</v>
      </c>
      <c r="BP1147">
        <f>IF(Table13[[#This Row],[Monthly_Income 1_5500 2_8000 3_11000 4_15000 5_20000 6_27000 7_35000 8_5000 9_51000 98_0]]=1,1,0)</f>
        <v>0</v>
      </c>
      <c r="BQ1147">
        <f>IF(Table13[[#This Row],[Monthly_Income 1_5500 2_8000 3_11000 4_15000 5_20000 6_27000 7_35000 8_5000 9_51000 98_0]]=2,1,0)</f>
        <v>0</v>
      </c>
      <c r="BR1147">
        <f>IF(Table13[[#This Row],[Monthly_Income 1_5500 2_8000 3_11000 4_15000 5_20000 6_27000 7_35000 8_5000 9_51000 98_0]]=3,1,0)</f>
        <v>1</v>
      </c>
      <c r="BS1147">
        <f>IF(Table13[[#This Row],[Monthly_Income 1_5500 2_8000 3_11000 4_15000 5_20000 6_27000 7_35000 8_5000 9_51000 98_0]]=4,1,0)</f>
        <v>0</v>
      </c>
      <c r="BT1147">
        <f>IF(Table13[[#This Row],[Monthly_Income 1_5500 2_8000 3_11000 4_15000 5_20000 6_27000 7_35000 8_5000 9_51000 98_0]]=5,1,0)</f>
        <v>0</v>
      </c>
      <c r="BU1147">
        <f>IF(Table13[[#This Row],[Monthly_Income 1_5500 2_8000 3_11000 4_15000 5_20000 6_27000 7_35000 8_5000 9_51000 98_0]]=6,1,0)</f>
        <v>0</v>
      </c>
      <c r="BV1147">
        <f>IF(Table13[[#This Row],[Monthly_Income 1_5500 2_8000 3_11000 4_15000 5_20000 6_27000 7_35000 8_5000 9_51000 98_0]]=7,1,0)</f>
        <v>0</v>
      </c>
      <c r="BW1147">
        <f>IF(Table13[[#This Row],[Monthly_Income 1_5500 2_8000 3_11000 4_15000 5_20000 6_27000 7_35000 8_5000 9_51000 98_0]]=8,1,0)</f>
        <v>0</v>
      </c>
      <c r="BX1147">
        <f>IF(Table13[[#This Row],[Monthly_Income 1_5500 2_8000 3_11000 4_15000 5_20000 6_27000 7_35000 8_5000 9_51000 98_0]]=9,1,0)</f>
        <v>0</v>
      </c>
      <c r="BY1147">
        <f>IF(Table13[[#This Row],[Monthly_Income 1_5500 2_8000 3_11000 4_15000 5_20000 6_27000 7_35000 8_5000 9_51000 98_0]]=98,1,0)</f>
        <v>0</v>
      </c>
      <c r="BZ1147">
        <v>5</v>
      </c>
      <c r="CA1147">
        <f>IF(Table13[[#This Row],[Monthly_Household_Income]]=1,1,0)</f>
        <v>0</v>
      </c>
      <c r="CB1147">
        <f>IF(Table13[[#This Row],[Monthly_Household_Income]]=2,1,0)</f>
        <v>0</v>
      </c>
      <c r="CC1147">
        <f>IF(Table13[[#This Row],[Monthly_Household_Income]]=3,1,0)</f>
        <v>0</v>
      </c>
      <c r="CD1147">
        <f>IF(Table13[[#This Row],[Monthly_Household_Income]]=4,1,0)</f>
        <v>0</v>
      </c>
      <c r="CE1147">
        <f>IF(Table13[[#This Row],[Monthly_Household_Income]]=5,1,0)</f>
        <v>1</v>
      </c>
      <c r="CF1147">
        <f>IF(Table13[[#This Row],[Monthly_Household_Income]]=6,1,0)</f>
        <v>0</v>
      </c>
      <c r="CG1147">
        <f>IF(Table13[[#This Row],[Monthly_Household_Income]]=7,1,0)</f>
        <v>0</v>
      </c>
      <c r="CH1147">
        <f>IF(Table13[[#This Row],[Monthly_Household_Income]]=8,1,0)</f>
        <v>0</v>
      </c>
      <c r="CI1147">
        <f>IF(Table13[[#This Row],[Monthly_Household_Income]]=9,1,0)</f>
        <v>0</v>
      </c>
      <c r="CJ1147">
        <f>IF(Table13[[#This Row],[Monthly_Household_Income]]=98,1,0)</f>
        <v>0</v>
      </c>
    </row>
    <row r="1148" spans="1:88">
      <c r="A1148">
        <v>4251</v>
      </c>
      <c r="B1148" s="1">
        <v>43190</v>
      </c>
      <c r="C1148" t="s">
        <v>29</v>
      </c>
      <c r="D1148">
        <v>8</v>
      </c>
      <c r="E1148">
        <v>8</v>
      </c>
      <c r="F1148">
        <v>8</v>
      </c>
      <c r="G1148">
        <v>8</v>
      </c>
      <c r="H1148">
        <v>8</v>
      </c>
      <c r="I1148">
        <v>8</v>
      </c>
      <c r="J1148" t="s">
        <v>15</v>
      </c>
      <c r="K1148">
        <v>9</v>
      </c>
      <c r="L1148">
        <v>7</v>
      </c>
      <c r="M1148">
        <v>8</v>
      </c>
      <c r="N1148">
        <v>8</v>
      </c>
      <c r="O1148">
        <v>7</v>
      </c>
      <c r="P1148">
        <v>9</v>
      </c>
      <c r="Q1148">
        <v>8</v>
      </c>
      <c r="R1148">
        <v>8</v>
      </c>
      <c r="S1148">
        <v>9</v>
      </c>
      <c r="T1148">
        <v>8</v>
      </c>
      <c r="U1148">
        <v>8</v>
      </c>
      <c r="V1148">
        <v>8</v>
      </c>
      <c r="W1148">
        <v>9</v>
      </c>
      <c r="X1148">
        <v>7</v>
      </c>
      <c r="Y1148">
        <v>9</v>
      </c>
      <c r="Z1148">
        <v>8</v>
      </c>
      <c r="AA1148">
        <v>8</v>
      </c>
      <c r="AB1148">
        <v>7</v>
      </c>
      <c r="AC1148">
        <v>1</v>
      </c>
      <c r="AD1148">
        <f>IF(Table13[[#This Row],[payment]]=1,1,0)</f>
        <v>1</v>
      </c>
      <c r="AE1148">
        <f>IF(Table13[[#This Row],[payment]]=2,1,0)</f>
        <v>0</v>
      </c>
      <c r="AF1148">
        <f>IF(Table13[[#This Row],[payment]]=3,1,0)</f>
        <v>0</v>
      </c>
      <c r="AG1148">
        <v>1</v>
      </c>
      <c r="AH1148">
        <f>IF(Table13[[#This Row],[method_payment]]=1,1,0)</f>
        <v>1</v>
      </c>
      <c r="AI1148">
        <f>IF(Table13[[#This Row],[method_payment]]=2,1,0)</f>
        <v>0</v>
      </c>
      <c r="AJ1148">
        <f>IF(Table13[[#This Row],[method_payment]]=3,1,0)</f>
        <v>0</v>
      </c>
      <c r="AK1148">
        <f>IF(Table13[[#This Row],[method_payment]]=5,1,0)</f>
        <v>0</v>
      </c>
      <c r="AL1148">
        <f>IF(Table13[[#This Row],[method_payment]]=6,1,0)</f>
        <v>0</v>
      </c>
      <c r="AM1148" t="s">
        <v>16</v>
      </c>
      <c r="AN1148" t="s">
        <v>15</v>
      </c>
      <c r="AO1148">
        <v>2</v>
      </c>
      <c r="AP1148" s="2">
        <v>264.70999999999998</v>
      </c>
      <c r="AQ1148" s="3">
        <f>IF(AND(Table13[[#This Row],[Average_amount_spent_per_visit_last_3_months]]&gt;=1,Table13[[#This Row],[Average_amount_spent_per_visit_last_3_months]]&lt;=999),1,0)</f>
        <v>1</v>
      </c>
      <c r="AR1148" s="3">
        <f>IF(AND(Table13[[#This Row],[Average_amount_spent_per_visit_last_3_months]]&gt;=1000,Table13[[#This Row],[Average_amount_spent_per_visit_last_3_months]]&lt;=6700),1,0)</f>
        <v>0</v>
      </c>
      <c r="AS1148">
        <v>3</v>
      </c>
      <c r="AT1148">
        <v>31</v>
      </c>
      <c r="AU1148">
        <f>IF(AND(Table13[[#This Row],[Age]]&gt;=18,Table13[[#This Row],[Age]]&lt;=25),1,0)</f>
        <v>0</v>
      </c>
      <c r="AV1148">
        <f>IF(AND(Table13[[#This Row],[Age]]&gt;=26,Table13[[#This Row],[Age]]&lt;=35),1,0)</f>
        <v>1</v>
      </c>
      <c r="AW1148">
        <f>IF(AND(Table13[[#This Row],[Age]]&gt;=36,Table13[[#This Row],[Age]]&lt;=45),1,0)</f>
        <v>0</v>
      </c>
      <c r="AX1148">
        <f>IF(AND(Table13[[#This Row],[Age]]&gt;=46,Table13[[#This Row],[Age]]&lt;=55),1,0)</f>
        <v>0</v>
      </c>
      <c r="AY1148">
        <f>IF(AND(Table13[[#This Row],[Age]]&gt;=56,Table13[[#This Row],[Age]]&lt;=67),1,0)</f>
        <v>0</v>
      </c>
      <c r="AZ1148" t="s">
        <v>25</v>
      </c>
      <c r="BA1148">
        <f>IF(Table13[[#This Row],[Marital Status]]="Married",1,0)</f>
        <v>1</v>
      </c>
      <c r="BB1148">
        <f>IF(Table13[[#This Row],[Marital Status]]="Single",1,0)</f>
        <v>0</v>
      </c>
      <c r="BC1148" t="s">
        <v>28</v>
      </c>
      <c r="BD1148">
        <f>IF(Table13[[#This Row],[gender]]="Male",1,0)</f>
        <v>0</v>
      </c>
      <c r="BE1148">
        <f>IF(Table13[[#This Row],[gender]]="Female",1,0)</f>
        <v>1</v>
      </c>
      <c r="BF1148" t="s">
        <v>19</v>
      </c>
      <c r="BG1148">
        <f>IF(Table13[[#This Row],[Highest level of Education]]="Did not attend school",1,0)</f>
        <v>0</v>
      </c>
      <c r="BH1148">
        <f>IF(Table13[[#This Row],[Highest level of Education]]="K12 completed",1,0)</f>
        <v>0</v>
      </c>
      <c r="BI1148">
        <f>IF(Table13[[#This Row],[Highest level of Education]]="High School Completed",1,0)</f>
        <v>0</v>
      </c>
      <c r="BJ1148">
        <f>IF(Table13[[#This Row],[Highest level of Education]]="Technical Diploma/Partially completed College",1,0)</f>
        <v>0</v>
      </c>
      <c r="BK1148">
        <f>IF(Table13[[#This Row],[Highest level of Education]]="University/College Degree",1,0)</f>
        <v>1</v>
      </c>
      <c r="BL1148">
        <f>IF(Table13[[#This Row],[Highest level of Education]]="Post-graduate education",1,0)</f>
        <v>0</v>
      </c>
      <c r="BM1148">
        <v>3</v>
      </c>
      <c r="BN1148">
        <v>1</v>
      </c>
      <c r="BO1148">
        <v>3</v>
      </c>
      <c r="BP1148">
        <f>IF(Table13[[#This Row],[Monthly_Income 1_5500 2_8000 3_11000 4_15000 5_20000 6_27000 7_35000 8_5000 9_51000 98_0]]=1,1,0)</f>
        <v>0</v>
      </c>
      <c r="BQ1148">
        <f>IF(Table13[[#This Row],[Monthly_Income 1_5500 2_8000 3_11000 4_15000 5_20000 6_27000 7_35000 8_5000 9_51000 98_0]]=2,1,0)</f>
        <v>0</v>
      </c>
      <c r="BR1148">
        <f>IF(Table13[[#This Row],[Monthly_Income 1_5500 2_8000 3_11000 4_15000 5_20000 6_27000 7_35000 8_5000 9_51000 98_0]]=3,1,0)</f>
        <v>1</v>
      </c>
      <c r="BS1148">
        <f>IF(Table13[[#This Row],[Monthly_Income 1_5500 2_8000 3_11000 4_15000 5_20000 6_27000 7_35000 8_5000 9_51000 98_0]]=4,1,0)</f>
        <v>0</v>
      </c>
      <c r="BT1148">
        <f>IF(Table13[[#This Row],[Monthly_Income 1_5500 2_8000 3_11000 4_15000 5_20000 6_27000 7_35000 8_5000 9_51000 98_0]]=5,1,0)</f>
        <v>0</v>
      </c>
      <c r="BU1148">
        <f>IF(Table13[[#This Row],[Monthly_Income 1_5500 2_8000 3_11000 4_15000 5_20000 6_27000 7_35000 8_5000 9_51000 98_0]]=6,1,0)</f>
        <v>0</v>
      </c>
      <c r="BV1148">
        <f>IF(Table13[[#This Row],[Monthly_Income 1_5500 2_8000 3_11000 4_15000 5_20000 6_27000 7_35000 8_5000 9_51000 98_0]]=7,1,0)</f>
        <v>0</v>
      </c>
      <c r="BW1148">
        <f>IF(Table13[[#This Row],[Monthly_Income 1_5500 2_8000 3_11000 4_15000 5_20000 6_27000 7_35000 8_5000 9_51000 98_0]]=8,1,0)</f>
        <v>0</v>
      </c>
      <c r="BX1148">
        <f>IF(Table13[[#This Row],[Monthly_Income 1_5500 2_8000 3_11000 4_15000 5_20000 6_27000 7_35000 8_5000 9_51000 98_0]]=9,1,0)</f>
        <v>0</v>
      </c>
      <c r="BY1148">
        <f>IF(Table13[[#This Row],[Monthly_Income 1_5500 2_8000 3_11000 4_15000 5_20000 6_27000 7_35000 8_5000 9_51000 98_0]]=98,1,0)</f>
        <v>0</v>
      </c>
      <c r="BZ1148">
        <v>5</v>
      </c>
      <c r="CA1148">
        <f>IF(Table13[[#This Row],[Monthly_Household_Income]]=1,1,0)</f>
        <v>0</v>
      </c>
      <c r="CB1148">
        <f>IF(Table13[[#This Row],[Monthly_Household_Income]]=2,1,0)</f>
        <v>0</v>
      </c>
      <c r="CC1148">
        <f>IF(Table13[[#This Row],[Monthly_Household_Income]]=3,1,0)</f>
        <v>0</v>
      </c>
      <c r="CD1148">
        <f>IF(Table13[[#This Row],[Monthly_Household_Income]]=4,1,0)</f>
        <v>0</v>
      </c>
      <c r="CE1148">
        <f>IF(Table13[[#This Row],[Monthly_Household_Income]]=5,1,0)</f>
        <v>1</v>
      </c>
      <c r="CF1148">
        <f>IF(Table13[[#This Row],[Monthly_Household_Income]]=6,1,0)</f>
        <v>0</v>
      </c>
      <c r="CG1148">
        <f>IF(Table13[[#This Row],[Monthly_Household_Income]]=7,1,0)</f>
        <v>0</v>
      </c>
      <c r="CH1148">
        <f>IF(Table13[[#This Row],[Monthly_Household_Income]]=8,1,0)</f>
        <v>0</v>
      </c>
      <c r="CI1148">
        <f>IF(Table13[[#This Row],[Monthly_Household_Income]]=9,1,0)</f>
        <v>0</v>
      </c>
      <c r="CJ1148">
        <f>IF(Table13[[#This Row],[Monthly_Household_Income]]=98,1,0)</f>
        <v>0</v>
      </c>
    </row>
    <row r="1149" spans="1:88">
      <c r="A1149">
        <v>4258</v>
      </c>
      <c r="B1149" s="1">
        <v>43253</v>
      </c>
      <c r="C1149" t="s">
        <v>29</v>
      </c>
      <c r="D1149">
        <v>8</v>
      </c>
      <c r="E1149">
        <v>8</v>
      </c>
      <c r="F1149">
        <v>8</v>
      </c>
      <c r="G1149">
        <v>8</v>
      </c>
      <c r="H1149">
        <v>8</v>
      </c>
      <c r="I1149">
        <v>7</v>
      </c>
      <c r="J1149" t="s">
        <v>16</v>
      </c>
      <c r="K1149">
        <v>9</v>
      </c>
      <c r="L1149">
        <v>8</v>
      </c>
      <c r="M1149">
        <v>9</v>
      </c>
      <c r="N1149">
        <v>9</v>
      </c>
      <c r="O1149">
        <v>7</v>
      </c>
      <c r="P1149">
        <v>7</v>
      </c>
      <c r="Q1149">
        <v>10</v>
      </c>
      <c r="R1149">
        <v>7</v>
      </c>
      <c r="S1149">
        <v>7</v>
      </c>
      <c r="T1149">
        <v>7</v>
      </c>
      <c r="U1149">
        <v>8</v>
      </c>
      <c r="V1149">
        <v>6</v>
      </c>
      <c r="W1149">
        <v>8</v>
      </c>
      <c r="X1149">
        <v>8</v>
      </c>
      <c r="Y1149">
        <v>6</v>
      </c>
      <c r="Z1149">
        <v>8</v>
      </c>
      <c r="AA1149">
        <v>9</v>
      </c>
      <c r="AB1149">
        <v>7</v>
      </c>
      <c r="AC1149">
        <v>1</v>
      </c>
      <c r="AD1149">
        <f>IF(Table13[[#This Row],[payment]]=1,1,0)</f>
        <v>1</v>
      </c>
      <c r="AE1149">
        <f>IF(Table13[[#This Row],[payment]]=2,1,0)</f>
        <v>0</v>
      </c>
      <c r="AF1149">
        <f>IF(Table13[[#This Row],[payment]]=3,1,0)</f>
        <v>0</v>
      </c>
      <c r="AG1149">
        <v>1</v>
      </c>
      <c r="AH1149">
        <f>IF(Table13[[#This Row],[method_payment]]=1,1,0)</f>
        <v>1</v>
      </c>
      <c r="AI1149">
        <f>IF(Table13[[#This Row],[method_payment]]=2,1,0)</f>
        <v>0</v>
      </c>
      <c r="AJ1149">
        <f>IF(Table13[[#This Row],[method_payment]]=3,1,0)</f>
        <v>0</v>
      </c>
      <c r="AK1149">
        <f>IF(Table13[[#This Row],[method_payment]]=5,1,0)</f>
        <v>0</v>
      </c>
      <c r="AL1149">
        <f>IF(Table13[[#This Row],[method_payment]]=6,1,0)</f>
        <v>0</v>
      </c>
      <c r="AM1149" t="s">
        <v>16</v>
      </c>
      <c r="AN1149" t="s">
        <v>16</v>
      </c>
      <c r="AO1149">
        <v>3</v>
      </c>
      <c r="AP1149" s="2">
        <v>329.44</v>
      </c>
      <c r="AQ1149" s="3">
        <f>IF(AND(Table13[[#This Row],[Average_amount_spent_per_visit_last_3_months]]&gt;=1,Table13[[#This Row],[Average_amount_spent_per_visit_last_3_months]]&lt;=999),1,0)</f>
        <v>1</v>
      </c>
      <c r="AR1149" s="3">
        <f>IF(AND(Table13[[#This Row],[Average_amount_spent_per_visit_last_3_months]]&gt;=1000,Table13[[#This Row],[Average_amount_spent_per_visit_last_3_months]]&lt;=6700),1,0)</f>
        <v>0</v>
      </c>
      <c r="AS1149">
        <v>3</v>
      </c>
      <c r="AT1149">
        <v>36</v>
      </c>
      <c r="AU1149">
        <f>IF(AND(Table13[[#This Row],[Age]]&gt;=18,Table13[[#This Row],[Age]]&lt;=25),1,0)</f>
        <v>0</v>
      </c>
      <c r="AV1149">
        <f>IF(AND(Table13[[#This Row],[Age]]&gt;=26,Table13[[#This Row],[Age]]&lt;=35),1,0)</f>
        <v>0</v>
      </c>
      <c r="AW1149">
        <f>IF(AND(Table13[[#This Row],[Age]]&gt;=36,Table13[[#This Row],[Age]]&lt;=45),1,0)</f>
        <v>1</v>
      </c>
      <c r="AX1149">
        <f>IF(AND(Table13[[#This Row],[Age]]&gt;=46,Table13[[#This Row],[Age]]&lt;=55),1,0)</f>
        <v>0</v>
      </c>
      <c r="AY1149">
        <f>IF(AND(Table13[[#This Row],[Age]]&gt;=56,Table13[[#This Row],[Age]]&lt;=67),1,0)</f>
        <v>0</v>
      </c>
      <c r="AZ1149" t="s">
        <v>25</v>
      </c>
      <c r="BA1149">
        <f>IF(Table13[[#This Row],[Marital Status]]="Married",1,0)</f>
        <v>1</v>
      </c>
      <c r="BB1149">
        <f>IF(Table13[[#This Row],[Marital Status]]="Single",1,0)</f>
        <v>0</v>
      </c>
      <c r="BC1149" t="s">
        <v>28</v>
      </c>
      <c r="BD1149">
        <f>IF(Table13[[#This Row],[gender]]="Male",1,0)</f>
        <v>0</v>
      </c>
      <c r="BE1149">
        <f>IF(Table13[[#This Row],[gender]]="Female",1,0)</f>
        <v>1</v>
      </c>
      <c r="BF1149" t="s">
        <v>22</v>
      </c>
      <c r="BG1149">
        <f>IF(Table13[[#This Row],[Highest level of Education]]="Did not attend school",1,0)</f>
        <v>0</v>
      </c>
      <c r="BH1149">
        <f>IF(Table13[[#This Row],[Highest level of Education]]="K12 completed",1,0)</f>
        <v>1</v>
      </c>
      <c r="BI1149">
        <f>IF(Table13[[#This Row],[Highest level of Education]]="High School Completed",1,0)</f>
        <v>0</v>
      </c>
      <c r="BJ1149">
        <f>IF(Table13[[#This Row],[Highest level of Education]]="Technical Diploma/Partially completed College",1,0)</f>
        <v>0</v>
      </c>
      <c r="BK1149">
        <f>IF(Table13[[#This Row],[Highest level of Education]]="University/College Degree",1,0)</f>
        <v>0</v>
      </c>
      <c r="BL1149">
        <f>IF(Table13[[#This Row],[Highest level of Education]]="Post-graduate education",1,0)</f>
        <v>0</v>
      </c>
      <c r="BM1149">
        <v>3</v>
      </c>
      <c r="BN1149">
        <v>3</v>
      </c>
      <c r="BO1149" t="s">
        <v>1</v>
      </c>
      <c r="BP1149">
        <f>IF(Table13[[#This Row],[Monthly_Income 1_5500 2_8000 3_11000 4_15000 5_20000 6_27000 7_35000 8_5000 9_51000 98_0]]=1,1,0)</f>
        <v>0</v>
      </c>
      <c r="BQ1149">
        <f>IF(Table13[[#This Row],[Monthly_Income 1_5500 2_8000 3_11000 4_15000 5_20000 6_27000 7_35000 8_5000 9_51000 98_0]]=2,1,0)</f>
        <v>0</v>
      </c>
      <c r="BR1149">
        <f>IF(Table13[[#This Row],[Monthly_Income 1_5500 2_8000 3_11000 4_15000 5_20000 6_27000 7_35000 8_5000 9_51000 98_0]]=3,1,0)</f>
        <v>0</v>
      </c>
      <c r="BS1149">
        <f>IF(Table13[[#This Row],[Monthly_Income 1_5500 2_8000 3_11000 4_15000 5_20000 6_27000 7_35000 8_5000 9_51000 98_0]]=4,1,0)</f>
        <v>0</v>
      </c>
      <c r="BT1149">
        <f>IF(Table13[[#This Row],[Monthly_Income 1_5500 2_8000 3_11000 4_15000 5_20000 6_27000 7_35000 8_5000 9_51000 98_0]]=5,1,0)</f>
        <v>0</v>
      </c>
      <c r="BU1149">
        <f>IF(Table13[[#This Row],[Monthly_Income 1_5500 2_8000 3_11000 4_15000 5_20000 6_27000 7_35000 8_5000 9_51000 98_0]]=6,1,0)</f>
        <v>0</v>
      </c>
      <c r="BV1149">
        <f>IF(Table13[[#This Row],[Monthly_Income 1_5500 2_8000 3_11000 4_15000 5_20000 6_27000 7_35000 8_5000 9_51000 98_0]]=7,1,0)</f>
        <v>0</v>
      </c>
      <c r="BW1149">
        <f>IF(Table13[[#This Row],[Monthly_Income 1_5500 2_8000 3_11000 4_15000 5_20000 6_27000 7_35000 8_5000 9_51000 98_0]]=8,1,0)</f>
        <v>0</v>
      </c>
      <c r="BX1149">
        <f>IF(Table13[[#This Row],[Monthly_Income 1_5500 2_8000 3_11000 4_15000 5_20000 6_27000 7_35000 8_5000 9_51000 98_0]]=9,1,0)</f>
        <v>0</v>
      </c>
      <c r="BY1149">
        <f>IF(Table13[[#This Row],[Monthly_Income 1_5500 2_8000 3_11000 4_15000 5_20000 6_27000 7_35000 8_5000 9_51000 98_0]]=98,1,0)</f>
        <v>0</v>
      </c>
      <c r="BZ1149">
        <v>3</v>
      </c>
      <c r="CA1149">
        <f>IF(Table13[[#This Row],[Monthly_Household_Income]]=1,1,0)</f>
        <v>0</v>
      </c>
      <c r="CB1149">
        <f>IF(Table13[[#This Row],[Monthly_Household_Income]]=2,1,0)</f>
        <v>0</v>
      </c>
      <c r="CC1149">
        <f>IF(Table13[[#This Row],[Monthly_Household_Income]]=3,1,0)</f>
        <v>1</v>
      </c>
      <c r="CD1149">
        <f>IF(Table13[[#This Row],[Monthly_Household_Income]]=4,1,0)</f>
        <v>0</v>
      </c>
      <c r="CE1149">
        <f>IF(Table13[[#This Row],[Monthly_Household_Income]]=5,1,0)</f>
        <v>0</v>
      </c>
      <c r="CF1149">
        <f>IF(Table13[[#This Row],[Monthly_Household_Income]]=6,1,0)</f>
        <v>0</v>
      </c>
      <c r="CG1149">
        <f>IF(Table13[[#This Row],[Monthly_Household_Income]]=7,1,0)</f>
        <v>0</v>
      </c>
      <c r="CH1149">
        <f>IF(Table13[[#This Row],[Monthly_Household_Income]]=8,1,0)</f>
        <v>0</v>
      </c>
      <c r="CI1149">
        <f>IF(Table13[[#This Row],[Monthly_Household_Income]]=9,1,0)</f>
        <v>0</v>
      </c>
      <c r="CJ1149">
        <f>IF(Table13[[#This Row],[Monthly_Household_Income]]=98,1,0)</f>
        <v>0</v>
      </c>
    </row>
    <row r="1150" spans="1:88">
      <c r="A1150">
        <v>4259</v>
      </c>
      <c r="B1150" s="1">
        <v>42974</v>
      </c>
      <c r="C1150" t="s">
        <v>32</v>
      </c>
      <c r="D1150">
        <v>7</v>
      </c>
      <c r="E1150">
        <v>7</v>
      </c>
      <c r="F1150">
        <v>8</v>
      </c>
      <c r="G1150">
        <v>8</v>
      </c>
      <c r="H1150">
        <v>8</v>
      </c>
      <c r="I1150">
        <v>7</v>
      </c>
      <c r="J1150" t="s">
        <v>16</v>
      </c>
      <c r="K1150">
        <v>8</v>
      </c>
      <c r="L1150">
        <v>7</v>
      </c>
      <c r="M1150">
        <v>7</v>
      </c>
      <c r="N1150">
        <v>9</v>
      </c>
      <c r="O1150">
        <v>7</v>
      </c>
      <c r="P1150">
        <v>10</v>
      </c>
      <c r="Q1150">
        <v>8</v>
      </c>
      <c r="R1150">
        <v>10</v>
      </c>
      <c r="S1150">
        <v>7</v>
      </c>
      <c r="T1150">
        <v>9</v>
      </c>
      <c r="U1150">
        <v>9</v>
      </c>
      <c r="V1150">
        <v>10</v>
      </c>
      <c r="W1150">
        <v>9</v>
      </c>
      <c r="X1150">
        <v>7</v>
      </c>
      <c r="Y1150">
        <v>7</v>
      </c>
      <c r="Z1150">
        <v>9</v>
      </c>
      <c r="AA1150">
        <v>8</v>
      </c>
      <c r="AB1150">
        <v>9</v>
      </c>
      <c r="AC1150">
        <v>2</v>
      </c>
      <c r="AD1150">
        <f>IF(Table13[[#This Row],[payment]]=1,1,0)</f>
        <v>0</v>
      </c>
      <c r="AE1150">
        <f>IF(Table13[[#This Row],[payment]]=2,1,0)</f>
        <v>1</v>
      </c>
      <c r="AF1150">
        <f>IF(Table13[[#This Row],[payment]]=3,1,0)</f>
        <v>0</v>
      </c>
      <c r="AG1150">
        <v>1</v>
      </c>
      <c r="AH1150">
        <f>IF(Table13[[#This Row],[method_payment]]=1,1,0)</f>
        <v>1</v>
      </c>
      <c r="AI1150">
        <f>IF(Table13[[#This Row],[method_payment]]=2,1,0)</f>
        <v>0</v>
      </c>
      <c r="AJ1150">
        <f>IF(Table13[[#This Row],[method_payment]]=3,1,0)</f>
        <v>0</v>
      </c>
      <c r="AK1150">
        <f>IF(Table13[[#This Row],[method_payment]]=5,1,0)</f>
        <v>0</v>
      </c>
      <c r="AL1150">
        <f>IF(Table13[[#This Row],[method_payment]]=6,1,0)</f>
        <v>0</v>
      </c>
      <c r="AM1150" t="s">
        <v>16</v>
      </c>
      <c r="AN1150" t="s">
        <v>15</v>
      </c>
      <c r="AO1150">
        <v>1</v>
      </c>
      <c r="AP1150" s="2">
        <v>2286.88</v>
      </c>
      <c r="AQ1150" s="3">
        <f>IF(AND(Table13[[#This Row],[Average_amount_spent_per_visit_last_3_months]]&gt;=1,Table13[[#This Row],[Average_amount_spent_per_visit_last_3_months]]&lt;=999),1,0)</f>
        <v>0</v>
      </c>
      <c r="AR1150" s="3">
        <f>IF(AND(Table13[[#This Row],[Average_amount_spent_per_visit_last_3_months]]&gt;=1000,Table13[[#This Row],[Average_amount_spent_per_visit_last_3_months]]&lt;=6700),1,0)</f>
        <v>1</v>
      </c>
      <c r="AS1150">
        <v>2</v>
      </c>
      <c r="AT1150">
        <v>36</v>
      </c>
      <c r="AU1150">
        <f>IF(AND(Table13[[#This Row],[Age]]&gt;=18,Table13[[#This Row],[Age]]&lt;=25),1,0)</f>
        <v>0</v>
      </c>
      <c r="AV1150">
        <f>IF(AND(Table13[[#This Row],[Age]]&gt;=26,Table13[[#This Row],[Age]]&lt;=35),1,0)</f>
        <v>0</v>
      </c>
      <c r="AW1150">
        <f>IF(AND(Table13[[#This Row],[Age]]&gt;=36,Table13[[#This Row],[Age]]&lt;=45),1,0)</f>
        <v>1</v>
      </c>
      <c r="AX1150">
        <f>IF(AND(Table13[[#This Row],[Age]]&gt;=46,Table13[[#This Row],[Age]]&lt;=55),1,0)</f>
        <v>0</v>
      </c>
      <c r="AY1150">
        <f>IF(AND(Table13[[#This Row],[Age]]&gt;=56,Table13[[#This Row],[Age]]&lt;=67),1,0)</f>
        <v>0</v>
      </c>
      <c r="AZ1150" t="s">
        <v>24</v>
      </c>
      <c r="BA1150">
        <f>IF(Table13[[#This Row],[Marital Status]]="Married",1,0)</f>
        <v>0</v>
      </c>
      <c r="BB1150">
        <f>IF(Table13[[#This Row],[Marital Status]]="Single",1,0)</f>
        <v>1</v>
      </c>
      <c r="BC1150" t="s">
        <v>27</v>
      </c>
      <c r="BD1150">
        <f>IF(Table13[[#This Row],[gender]]="Male",1,0)</f>
        <v>1</v>
      </c>
      <c r="BE1150">
        <f>IF(Table13[[#This Row],[gender]]="Female",1,0)</f>
        <v>0</v>
      </c>
      <c r="BF1150" t="s">
        <v>18</v>
      </c>
      <c r="BG1150">
        <f>IF(Table13[[#This Row],[Highest level of Education]]="Did not attend school",1,0)</f>
        <v>0</v>
      </c>
      <c r="BH1150">
        <f>IF(Table13[[#This Row],[Highest level of Education]]="K12 completed",1,0)</f>
        <v>0</v>
      </c>
      <c r="BI1150">
        <f>IF(Table13[[#This Row],[Highest level of Education]]="High School Completed",1,0)</f>
        <v>0</v>
      </c>
      <c r="BJ1150">
        <f>IF(Table13[[#This Row],[Highest level of Education]]="Technical Diploma/Partially completed College",1,0)</f>
        <v>0</v>
      </c>
      <c r="BK1150">
        <f>IF(Table13[[#This Row],[Highest level of Education]]="University/College Degree",1,0)</f>
        <v>0</v>
      </c>
      <c r="BL1150">
        <f>IF(Table13[[#This Row],[Highest level of Education]]="Post-graduate education",1,0)</f>
        <v>1</v>
      </c>
      <c r="BM1150">
        <v>0</v>
      </c>
      <c r="BN1150">
        <v>1</v>
      </c>
      <c r="BO1150">
        <v>5</v>
      </c>
      <c r="BP1150">
        <f>IF(Table13[[#This Row],[Monthly_Income 1_5500 2_8000 3_11000 4_15000 5_20000 6_27000 7_35000 8_5000 9_51000 98_0]]=1,1,0)</f>
        <v>0</v>
      </c>
      <c r="BQ1150">
        <f>IF(Table13[[#This Row],[Monthly_Income 1_5500 2_8000 3_11000 4_15000 5_20000 6_27000 7_35000 8_5000 9_51000 98_0]]=2,1,0)</f>
        <v>0</v>
      </c>
      <c r="BR1150">
        <f>IF(Table13[[#This Row],[Monthly_Income 1_5500 2_8000 3_11000 4_15000 5_20000 6_27000 7_35000 8_5000 9_51000 98_0]]=3,1,0)</f>
        <v>0</v>
      </c>
      <c r="BS1150">
        <f>IF(Table13[[#This Row],[Monthly_Income 1_5500 2_8000 3_11000 4_15000 5_20000 6_27000 7_35000 8_5000 9_51000 98_0]]=4,1,0)</f>
        <v>0</v>
      </c>
      <c r="BT1150">
        <f>IF(Table13[[#This Row],[Monthly_Income 1_5500 2_8000 3_11000 4_15000 5_20000 6_27000 7_35000 8_5000 9_51000 98_0]]=5,1,0)</f>
        <v>1</v>
      </c>
      <c r="BU1150">
        <f>IF(Table13[[#This Row],[Monthly_Income 1_5500 2_8000 3_11000 4_15000 5_20000 6_27000 7_35000 8_5000 9_51000 98_0]]=6,1,0)</f>
        <v>0</v>
      </c>
      <c r="BV1150">
        <f>IF(Table13[[#This Row],[Monthly_Income 1_5500 2_8000 3_11000 4_15000 5_20000 6_27000 7_35000 8_5000 9_51000 98_0]]=7,1,0)</f>
        <v>0</v>
      </c>
      <c r="BW1150">
        <f>IF(Table13[[#This Row],[Monthly_Income 1_5500 2_8000 3_11000 4_15000 5_20000 6_27000 7_35000 8_5000 9_51000 98_0]]=8,1,0)</f>
        <v>0</v>
      </c>
      <c r="BX1150">
        <f>IF(Table13[[#This Row],[Monthly_Income 1_5500 2_8000 3_11000 4_15000 5_20000 6_27000 7_35000 8_5000 9_51000 98_0]]=9,1,0)</f>
        <v>0</v>
      </c>
      <c r="BY1150">
        <f>IF(Table13[[#This Row],[Monthly_Income 1_5500 2_8000 3_11000 4_15000 5_20000 6_27000 7_35000 8_5000 9_51000 98_0]]=98,1,0)</f>
        <v>0</v>
      </c>
      <c r="BZ1150">
        <v>97</v>
      </c>
      <c r="CA1150">
        <f>IF(Table13[[#This Row],[Monthly_Household_Income]]=1,1,0)</f>
        <v>0</v>
      </c>
      <c r="CB1150">
        <f>IF(Table13[[#This Row],[Monthly_Household_Income]]=2,1,0)</f>
        <v>0</v>
      </c>
      <c r="CC1150">
        <f>IF(Table13[[#This Row],[Monthly_Household_Income]]=3,1,0)</f>
        <v>0</v>
      </c>
      <c r="CD1150">
        <f>IF(Table13[[#This Row],[Monthly_Household_Income]]=4,1,0)</f>
        <v>0</v>
      </c>
      <c r="CE1150">
        <f>IF(Table13[[#This Row],[Monthly_Household_Income]]=5,1,0)</f>
        <v>0</v>
      </c>
      <c r="CF1150">
        <f>IF(Table13[[#This Row],[Monthly_Household_Income]]=6,1,0)</f>
        <v>0</v>
      </c>
      <c r="CG1150">
        <f>IF(Table13[[#This Row],[Monthly_Household_Income]]=7,1,0)</f>
        <v>0</v>
      </c>
      <c r="CH1150">
        <f>IF(Table13[[#This Row],[Monthly_Household_Income]]=8,1,0)</f>
        <v>0</v>
      </c>
      <c r="CI1150">
        <f>IF(Table13[[#This Row],[Monthly_Household_Income]]=9,1,0)</f>
        <v>0</v>
      </c>
      <c r="CJ1150">
        <f>IF(Table13[[#This Row],[Monthly_Household_Income]]=98,1,0)</f>
        <v>0</v>
      </c>
    </row>
    <row r="1151" spans="1:88">
      <c r="A1151">
        <v>4260</v>
      </c>
      <c r="B1151" s="1">
        <v>43068</v>
      </c>
      <c r="C1151" t="s">
        <v>39</v>
      </c>
      <c r="D1151">
        <v>8</v>
      </c>
      <c r="E1151">
        <v>9</v>
      </c>
      <c r="F1151">
        <v>7</v>
      </c>
      <c r="G1151">
        <v>8</v>
      </c>
      <c r="H1151">
        <v>8</v>
      </c>
      <c r="I1151">
        <v>7</v>
      </c>
      <c r="J1151" t="s">
        <v>15</v>
      </c>
      <c r="K1151">
        <v>8</v>
      </c>
      <c r="L1151">
        <v>9</v>
      </c>
      <c r="M1151">
        <v>8</v>
      </c>
      <c r="N1151">
        <v>9</v>
      </c>
      <c r="O1151">
        <v>7</v>
      </c>
      <c r="P1151">
        <v>8</v>
      </c>
      <c r="Q1151">
        <v>8</v>
      </c>
      <c r="R1151">
        <v>7</v>
      </c>
      <c r="S1151">
        <v>7</v>
      </c>
      <c r="T1151">
        <v>8</v>
      </c>
      <c r="U1151">
        <v>8</v>
      </c>
      <c r="V1151">
        <v>9</v>
      </c>
      <c r="W1151">
        <v>7</v>
      </c>
      <c r="X1151">
        <v>8</v>
      </c>
      <c r="Y1151">
        <v>7</v>
      </c>
      <c r="Z1151">
        <v>9</v>
      </c>
      <c r="AA1151">
        <v>7</v>
      </c>
      <c r="AB1151">
        <v>8</v>
      </c>
      <c r="AC1151">
        <v>2</v>
      </c>
      <c r="AD1151">
        <f>IF(Table13[[#This Row],[payment]]=1,1,0)</f>
        <v>0</v>
      </c>
      <c r="AE1151">
        <f>IF(Table13[[#This Row],[payment]]=2,1,0)</f>
        <v>1</v>
      </c>
      <c r="AF1151">
        <f>IF(Table13[[#This Row],[payment]]=3,1,0)</f>
        <v>0</v>
      </c>
      <c r="AG1151">
        <v>1</v>
      </c>
      <c r="AH1151">
        <f>IF(Table13[[#This Row],[method_payment]]=1,1,0)</f>
        <v>1</v>
      </c>
      <c r="AI1151">
        <f>IF(Table13[[#This Row],[method_payment]]=2,1,0)</f>
        <v>0</v>
      </c>
      <c r="AJ1151">
        <f>IF(Table13[[#This Row],[method_payment]]=3,1,0)</f>
        <v>0</v>
      </c>
      <c r="AK1151">
        <f>IF(Table13[[#This Row],[method_payment]]=5,1,0)</f>
        <v>0</v>
      </c>
      <c r="AL1151">
        <f>IF(Table13[[#This Row],[method_payment]]=6,1,0)</f>
        <v>0</v>
      </c>
      <c r="AM1151" t="s">
        <v>16</v>
      </c>
      <c r="AN1151" t="s">
        <v>15</v>
      </c>
      <c r="AO1151">
        <v>3</v>
      </c>
      <c r="AP1151" s="2">
        <v>342.74</v>
      </c>
      <c r="AQ1151" s="3">
        <f>IF(AND(Table13[[#This Row],[Average_amount_spent_per_visit_last_3_months]]&gt;=1,Table13[[#This Row],[Average_amount_spent_per_visit_last_3_months]]&lt;=999),1,0)</f>
        <v>1</v>
      </c>
      <c r="AR1151" s="3">
        <f>IF(AND(Table13[[#This Row],[Average_amount_spent_per_visit_last_3_months]]&gt;=1000,Table13[[#This Row],[Average_amount_spent_per_visit_last_3_months]]&lt;=6700),1,0)</f>
        <v>0</v>
      </c>
      <c r="AS1151">
        <v>2</v>
      </c>
      <c r="AT1151">
        <v>36</v>
      </c>
      <c r="AU1151">
        <f>IF(AND(Table13[[#This Row],[Age]]&gt;=18,Table13[[#This Row],[Age]]&lt;=25),1,0)</f>
        <v>0</v>
      </c>
      <c r="AV1151">
        <f>IF(AND(Table13[[#This Row],[Age]]&gt;=26,Table13[[#This Row],[Age]]&lt;=35),1,0)</f>
        <v>0</v>
      </c>
      <c r="AW1151">
        <f>IF(AND(Table13[[#This Row],[Age]]&gt;=36,Table13[[#This Row],[Age]]&lt;=45),1,0)</f>
        <v>1</v>
      </c>
      <c r="AX1151">
        <f>IF(AND(Table13[[#This Row],[Age]]&gt;=46,Table13[[#This Row],[Age]]&lt;=55),1,0)</f>
        <v>0</v>
      </c>
      <c r="AY1151">
        <f>IF(AND(Table13[[#This Row],[Age]]&gt;=56,Table13[[#This Row],[Age]]&lt;=67),1,0)</f>
        <v>0</v>
      </c>
      <c r="AZ1151" t="s">
        <v>25</v>
      </c>
      <c r="BA1151">
        <f>IF(Table13[[#This Row],[Marital Status]]="Married",1,0)</f>
        <v>1</v>
      </c>
      <c r="BB1151">
        <f>IF(Table13[[#This Row],[Marital Status]]="Single",1,0)</f>
        <v>0</v>
      </c>
      <c r="BC1151" t="s">
        <v>27</v>
      </c>
      <c r="BD1151">
        <f>IF(Table13[[#This Row],[gender]]="Male",1,0)</f>
        <v>1</v>
      </c>
      <c r="BE1151">
        <f>IF(Table13[[#This Row],[gender]]="Female",1,0)</f>
        <v>0</v>
      </c>
      <c r="BF1151" t="s">
        <v>19</v>
      </c>
      <c r="BG1151">
        <f>IF(Table13[[#This Row],[Highest level of Education]]="Did not attend school",1,0)</f>
        <v>0</v>
      </c>
      <c r="BH1151">
        <f>IF(Table13[[#This Row],[Highest level of Education]]="K12 completed",1,0)</f>
        <v>0</v>
      </c>
      <c r="BI1151">
        <f>IF(Table13[[#This Row],[Highest level of Education]]="High School Completed",1,0)</f>
        <v>0</v>
      </c>
      <c r="BJ1151">
        <f>IF(Table13[[#This Row],[Highest level of Education]]="Technical Diploma/Partially completed College",1,0)</f>
        <v>0</v>
      </c>
      <c r="BK1151">
        <f>IF(Table13[[#This Row],[Highest level of Education]]="University/College Degree",1,0)</f>
        <v>1</v>
      </c>
      <c r="BL1151">
        <f>IF(Table13[[#This Row],[Highest level of Education]]="Post-graduate education",1,0)</f>
        <v>0</v>
      </c>
      <c r="BM1151">
        <v>3</v>
      </c>
      <c r="BN1151">
        <v>1</v>
      </c>
      <c r="BO1151">
        <v>5</v>
      </c>
      <c r="BP1151">
        <f>IF(Table13[[#This Row],[Monthly_Income 1_5500 2_8000 3_11000 4_15000 5_20000 6_27000 7_35000 8_5000 9_51000 98_0]]=1,1,0)</f>
        <v>0</v>
      </c>
      <c r="BQ1151">
        <f>IF(Table13[[#This Row],[Monthly_Income 1_5500 2_8000 3_11000 4_15000 5_20000 6_27000 7_35000 8_5000 9_51000 98_0]]=2,1,0)</f>
        <v>0</v>
      </c>
      <c r="BR1151">
        <f>IF(Table13[[#This Row],[Monthly_Income 1_5500 2_8000 3_11000 4_15000 5_20000 6_27000 7_35000 8_5000 9_51000 98_0]]=3,1,0)</f>
        <v>0</v>
      </c>
      <c r="BS1151">
        <f>IF(Table13[[#This Row],[Monthly_Income 1_5500 2_8000 3_11000 4_15000 5_20000 6_27000 7_35000 8_5000 9_51000 98_0]]=4,1,0)</f>
        <v>0</v>
      </c>
      <c r="BT1151">
        <f>IF(Table13[[#This Row],[Monthly_Income 1_5500 2_8000 3_11000 4_15000 5_20000 6_27000 7_35000 8_5000 9_51000 98_0]]=5,1,0)</f>
        <v>1</v>
      </c>
      <c r="BU1151">
        <f>IF(Table13[[#This Row],[Monthly_Income 1_5500 2_8000 3_11000 4_15000 5_20000 6_27000 7_35000 8_5000 9_51000 98_0]]=6,1,0)</f>
        <v>0</v>
      </c>
      <c r="BV1151">
        <f>IF(Table13[[#This Row],[Monthly_Income 1_5500 2_8000 3_11000 4_15000 5_20000 6_27000 7_35000 8_5000 9_51000 98_0]]=7,1,0)</f>
        <v>0</v>
      </c>
      <c r="BW1151">
        <f>IF(Table13[[#This Row],[Monthly_Income 1_5500 2_8000 3_11000 4_15000 5_20000 6_27000 7_35000 8_5000 9_51000 98_0]]=8,1,0)</f>
        <v>0</v>
      </c>
      <c r="BX1151">
        <f>IF(Table13[[#This Row],[Monthly_Income 1_5500 2_8000 3_11000 4_15000 5_20000 6_27000 7_35000 8_5000 9_51000 98_0]]=9,1,0)</f>
        <v>0</v>
      </c>
      <c r="BY1151">
        <f>IF(Table13[[#This Row],[Monthly_Income 1_5500 2_8000 3_11000 4_15000 5_20000 6_27000 7_35000 8_5000 9_51000 98_0]]=98,1,0)</f>
        <v>0</v>
      </c>
      <c r="BZ1151">
        <v>5</v>
      </c>
      <c r="CA1151">
        <f>IF(Table13[[#This Row],[Monthly_Household_Income]]=1,1,0)</f>
        <v>0</v>
      </c>
      <c r="CB1151">
        <f>IF(Table13[[#This Row],[Monthly_Household_Income]]=2,1,0)</f>
        <v>0</v>
      </c>
      <c r="CC1151">
        <f>IF(Table13[[#This Row],[Monthly_Household_Income]]=3,1,0)</f>
        <v>0</v>
      </c>
      <c r="CD1151">
        <f>IF(Table13[[#This Row],[Monthly_Household_Income]]=4,1,0)</f>
        <v>0</v>
      </c>
      <c r="CE1151">
        <f>IF(Table13[[#This Row],[Monthly_Household_Income]]=5,1,0)</f>
        <v>1</v>
      </c>
      <c r="CF1151">
        <f>IF(Table13[[#This Row],[Monthly_Household_Income]]=6,1,0)</f>
        <v>0</v>
      </c>
      <c r="CG1151">
        <f>IF(Table13[[#This Row],[Monthly_Household_Income]]=7,1,0)</f>
        <v>0</v>
      </c>
      <c r="CH1151">
        <f>IF(Table13[[#This Row],[Monthly_Household_Income]]=8,1,0)</f>
        <v>0</v>
      </c>
      <c r="CI1151">
        <f>IF(Table13[[#This Row],[Monthly_Household_Income]]=9,1,0)</f>
        <v>0</v>
      </c>
      <c r="CJ1151">
        <f>IF(Table13[[#This Row],[Monthly_Household_Income]]=98,1,0)</f>
        <v>0</v>
      </c>
    </row>
    <row r="1152" spans="1:88">
      <c r="A1152">
        <v>4266</v>
      </c>
      <c r="B1152" s="1">
        <v>43001</v>
      </c>
      <c r="C1152" t="s">
        <v>32</v>
      </c>
      <c r="D1152">
        <v>8</v>
      </c>
      <c r="E1152">
        <v>9</v>
      </c>
      <c r="F1152">
        <v>8</v>
      </c>
      <c r="G1152">
        <v>9</v>
      </c>
      <c r="H1152">
        <v>9</v>
      </c>
      <c r="I1152">
        <v>8</v>
      </c>
      <c r="J1152" t="s">
        <v>15</v>
      </c>
      <c r="K1152">
        <v>7</v>
      </c>
      <c r="L1152">
        <v>7</v>
      </c>
      <c r="M1152">
        <v>7</v>
      </c>
      <c r="N1152">
        <v>8</v>
      </c>
      <c r="O1152">
        <v>7</v>
      </c>
      <c r="P1152">
        <v>9</v>
      </c>
      <c r="Q1152">
        <v>7</v>
      </c>
      <c r="R1152">
        <v>8</v>
      </c>
      <c r="S1152">
        <v>7</v>
      </c>
      <c r="T1152">
        <v>9</v>
      </c>
      <c r="U1152">
        <v>9</v>
      </c>
      <c r="V1152">
        <v>7</v>
      </c>
      <c r="W1152">
        <v>9</v>
      </c>
      <c r="X1152">
        <v>7</v>
      </c>
      <c r="Y1152">
        <v>8</v>
      </c>
      <c r="Z1152">
        <v>9</v>
      </c>
      <c r="AA1152">
        <v>8</v>
      </c>
      <c r="AB1152">
        <v>8</v>
      </c>
      <c r="AC1152">
        <v>1</v>
      </c>
      <c r="AD1152">
        <f>IF(Table13[[#This Row],[payment]]=1,1,0)</f>
        <v>1</v>
      </c>
      <c r="AE1152">
        <f>IF(Table13[[#This Row],[payment]]=2,1,0)</f>
        <v>0</v>
      </c>
      <c r="AF1152">
        <f>IF(Table13[[#This Row],[payment]]=3,1,0)</f>
        <v>0</v>
      </c>
      <c r="AG1152">
        <v>2</v>
      </c>
      <c r="AH1152">
        <f>IF(Table13[[#This Row],[method_payment]]=1,1,0)</f>
        <v>0</v>
      </c>
      <c r="AI1152">
        <f>IF(Table13[[#This Row],[method_payment]]=2,1,0)</f>
        <v>1</v>
      </c>
      <c r="AJ1152">
        <f>IF(Table13[[#This Row],[method_payment]]=3,1,0)</f>
        <v>0</v>
      </c>
      <c r="AK1152">
        <f>IF(Table13[[#This Row],[method_payment]]=5,1,0)</f>
        <v>0</v>
      </c>
      <c r="AL1152">
        <f>IF(Table13[[#This Row],[method_payment]]=6,1,0)</f>
        <v>0</v>
      </c>
      <c r="AM1152" t="s">
        <v>16</v>
      </c>
      <c r="AN1152" t="s">
        <v>16</v>
      </c>
      <c r="AO1152">
        <v>1</v>
      </c>
      <c r="AP1152" s="2">
        <v>269.99</v>
      </c>
      <c r="AQ1152" s="3">
        <f>IF(AND(Table13[[#This Row],[Average_amount_spent_per_visit_last_3_months]]&gt;=1,Table13[[#This Row],[Average_amount_spent_per_visit_last_3_months]]&lt;=999),1,0)</f>
        <v>1</v>
      </c>
      <c r="AR1152" s="3">
        <f>IF(AND(Table13[[#This Row],[Average_amount_spent_per_visit_last_3_months]]&gt;=1000,Table13[[#This Row],[Average_amount_spent_per_visit_last_3_months]]&lt;=6700),1,0)</f>
        <v>0</v>
      </c>
      <c r="AS1152">
        <v>1</v>
      </c>
      <c r="AT1152">
        <v>30</v>
      </c>
      <c r="AU1152">
        <f>IF(AND(Table13[[#This Row],[Age]]&gt;=18,Table13[[#This Row],[Age]]&lt;=25),1,0)</f>
        <v>0</v>
      </c>
      <c r="AV1152">
        <f>IF(AND(Table13[[#This Row],[Age]]&gt;=26,Table13[[#This Row],[Age]]&lt;=35),1,0)</f>
        <v>1</v>
      </c>
      <c r="AW1152">
        <f>IF(AND(Table13[[#This Row],[Age]]&gt;=36,Table13[[#This Row],[Age]]&lt;=45),1,0)</f>
        <v>0</v>
      </c>
      <c r="AX1152">
        <f>IF(AND(Table13[[#This Row],[Age]]&gt;=46,Table13[[#This Row],[Age]]&lt;=55),1,0)</f>
        <v>0</v>
      </c>
      <c r="AY1152">
        <f>IF(AND(Table13[[#This Row],[Age]]&gt;=56,Table13[[#This Row],[Age]]&lt;=67),1,0)</f>
        <v>0</v>
      </c>
      <c r="AZ1152" t="s">
        <v>24</v>
      </c>
      <c r="BA1152">
        <f>IF(Table13[[#This Row],[Marital Status]]="Married",1,0)</f>
        <v>0</v>
      </c>
      <c r="BB1152">
        <f>IF(Table13[[#This Row],[Marital Status]]="Single",1,0)</f>
        <v>1</v>
      </c>
      <c r="BC1152" t="s">
        <v>27</v>
      </c>
      <c r="BD1152">
        <f>IF(Table13[[#This Row],[gender]]="Male",1,0)</f>
        <v>1</v>
      </c>
      <c r="BE1152">
        <f>IF(Table13[[#This Row],[gender]]="Female",1,0)</f>
        <v>0</v>
      </c>
      <c r="BF1152" t="s">
        <v>19</v>
      </c>
      <c r="BG1152">
        <f>IF(Table13[[#This Row],[Highest level of Education]]="Did not attend school",1,0)</f>
        <v>0</v>
      </c>
      <c r="BH1152">
        <f>IF(Table13[[#This Row],[Highest level of Education]]="K12 completed",1,0)</f>
        <v>0</v>
      </c>
      <c r="BI1152">
        <f>IF(Table13[[#This Row],[Highest level of Education]]="High School Completed",1,0)</f>
        <v>0</v>
      </c>
      <c r="BJ1152">
        <f>IF(Table13[[#This Row],[Highest level of Education]]="Technical Diploma/Partially completed College",1,0)</f>
        <v>0</v>
      </c>
      <c r="BK1152">
        <f>IF(Table13[[#This Row],[Highest level of Education]]="University/College Degree",1,0)</f>
        <v>1</v>
      </c>
      <c r="BL1152">
        <f>IF(Table13[[#This Row],[Highest level of Education]]="Post-graduate education",1,0)</f>
        <v>0</v>
      </c>
      <c r="BM1152">
        <v>0</v>
      </c>
      <c r="BN1152">
        <v>1</v>
      </c>
      <c r="BO1152">
        <v>5</v>
      </c>
      <c r="BP1152">
        <f>IF(Table13[[#This Row],[Monthly_Income 1_5500 2_8000 3_11000 4_15000 5_20000 6_27000 7_35000 8_5000 9_51000 98_0]]=1,1,0)</f>
        <v>0</v>
      </c>
      <c r="BQ1152">
        <f>IF(Table13[[#This Row],[Monthly_Income 1_5500 2_8000 3_11000 4_15000 5_20000 6_27000 7_35000 8_5000 9_51000 98_0]]=2,1,0)</f>
        <v>0</v>
      </c>
      <c r="BR1152">
        <f>IF(Table13[[#This Row],[Monthly_Income 1_5500 2_8000 3_11000 4_15000 5_20000 6_27000 7_35000 8_5000 9_51000 98_0]]=3,1,0)</f>
        <v>0</v>
      </c>
      <c r="BS1152">
        <f>IF(Table13[[#This Row],[Monthly_Income 1_5500 2_8000 3_11000 4_15000 5_20000 6_27000 7_35000 8_5000 9_51000 98_0]]=4,1,0)</f>
        <v>0</v>
      </c>
      <c r="BT1152">
        <f>IF(Table13[[#This Row],[Monthly_Income 1_5500 2_8000 3_11000 4_15000 5_20000 6_27000 7_35000 8_5000 9_51000 98_0]]=5,1,0)</f>
        <v>1</v>
      </c>
      <c r="BU1152">
        <f>IF(Table13[[#This Row],[Monthly_Income 1_5500 2_8000 3_11000 4_15000 5_20000 6_27000 7_35000 8_5000 9_51000 98_0]]=6,1,0)</f>
        <v>0</v>
      </c>
      <c r="BV1152">
        <f>IF(Table13[[#This Row],[Monthly_Income 1_5500 2_8000 3_11000 4_15000 5_20000 6_27000 7_35000 8_5000 9_51000 98_0]]=7,1,0)</f>
        <v>0</v>
      </c>
      <c r="BW1152">
        <f>IF(Table13[[#This Row],[Monthly_Income 1_5500 2_8000 3_11000 4_15000 5_20000 6_27000 7_35000 8_5000 9_51000 98_0]]=8,1,0)</f>
        <v>0</v>
      </c>
      <c r="BX1152">
        <f>IF(Table13[[#This Row],[Monthly_Income 1_5500 2_8000 3_11000 4_15000 5_20000 6_27000 7_35000 8_5000 9_51000 98_0]]=9,1,0)</f>
        <v>0</v>
      </c>
      <c r="BY1152">
        <f>IF(Table13[[#This Row],[Monthly_Income 1_5500 2_8000 3_11000 4_15000 5_20000 6_27000 7_35000 8_5000 9_51000 98_0]]=98,1,0)</f>
        <v>0</v>
      </c>
      <c r="BZ1152">
        <v>8</v>
      </c>
      <c r="CA1152">
        <f>IF(Table13[[#This Row],[Monthly_Household_Income]]=1,1,0)</f>
        <v>0</v>
      </c>
      <c r="CB1152">
        <f>IF(Table13[[#This Row],[Monthly_Household_Income]]=2,1,0)</f>
        <v>0</v>
      </c>
      <c r="CC1152">
        <f>IF(Table13[[#This Row],[Monthly_Household_Income]]=3,1,0)</f>
        <v>0</v>
      </c>
      <c r="CD1152">
        <f>IF(Table13[[#This Row],[Monthly_Household_Income]]=4,1,0)</f>
        <v>0</v>
      </c>
      <c r="CE1152">
        <f>IF(Table13[[#This Row],[Monthly_Household_Income]]=5,1,0)</f>
        <v>0</v>
      </c>
      <c r="CF1152">
        <f>IF(Table13[[#This Row],[Monthly_Household_Income]]=6,1,0)</f>
        <v>0</v>
      </c>
      <c r="CG1152">
        <f>IF(Table13[[#This Row],[Monthly_Household_Income]]=7,1,0)</f>
        <v>0</v>
      </c>
      <c r="CH1152">
        <f>IF(Table13[[#This Row],[Monthly_Household_Income]]=8,1,0)</f>
        <v>1</v>
      </c>
      <c r="CI1152">
        <f>IF(Table13[[#This Row],[Monthly_Household_Income]]=9,1,0)</f>
        <v>0</v>
      </c>
      <c r="CJ1152">
        <f>IF(Table13[[#This Row],[Monthly_Household_Income]]=98,1,0)</f>
        <v>0</v>
      </c>
    </row>
    <row r="1153" spans="1:88">
      <c r="A1153">
        <v>4267</v>
      </c>
      <c r="B1153" s="1">
        <v>42978</v>
      </c>
      <c r="C1153" t="s">
        <v>33</v>
      </c>
      <c r="D1153">
        <v>7</v>
      </c>
      <c r="E1153">
        <v>7</v>
      </c>
      <c r="F1153">
        <v>9</v>
      </c>
      <c r="G1153">
        <v>8</v>
      </c>
      <c r="H1153">
        <v>6</v>
      </c>
      <c r="I1153">
        <v>6</v>
      </c>
      <c r="J1153" t="s">
        <v>15</v>
      </c>
      <c r="K1153">
        <v>9</v>
      </c>
      <c r="L1153">
        <v>7</v>
      </c>
      <c r="M1153">
        <v>9</v>
      </c>
      <c r="N1153">
        <v>7</v>
      </c>
      <c r="O1153">
        <v>7</v>
      </c>
      <c r="P1153">
        <v>9</v>
      </c>
      <c r="Q1153">
        <v>9</v>
      </c>
      <c r="R1153">
        <v>7</v>
      </c>
      <c r="S1153">
        <v>7</v>
      </c>
      <c r="T1153">
        <v>8</v>
      </c>
      <c r="U1153">
        <v>8</v>
      </c>
      <c r="V1153">
        <v>7</v>
      </c>
      <c r="W1153">
        <v>8</v>
      </c>
      <c r="X1153">
        <v>6</v>
      </c>
      <c r="Y1153">
        <v>8</v>
      </c>
      <c r="Z1153">
        <v>10</v>
      </c>
      <c r="AA1153">
        <v>8</v>
      </c>
      <c r="AB1153">
        <v>7</v>
      </c>
      <c r="AC1153">
        <v>1</v>
      </c>
      <c r="AD1153">
        <f>IF(Table13[[#This Row],[payment]]=1,1,0)</f>
        <v>1</v>
      </c>
      <c r="AE1153">
        <f>IF(Table13[[#This Row],[payment]]=2,1,0)</f>
        <v>0</v>
      </c>
      <c r="AF1153">
        <f>IF(Table13[[#This Row],[payment]]=3,1,0)</f>
        <v>0</v>
      </c>
      <c r="AG1153">
        <v>6</v>
      </c>
      <c r="AH1153">
        <f>IF(Table13[[#This Row],[method_payment]]=1,1,0)</f>
        <v>0</v>
      </c>
      <c r="AI1153">
        <f>IF(Table13[[#This Row],[method_payment]]=2,1,0)</f>
        <v>0</v>
      </c>
      <c r="AJ1153">
        <f>IF(Table13[[#This Row],[method_payment]]=3,1,0)</f>
        <v>0</v>
      </c>
      <c r="AK1153">
        <f>IF(Table13[[#This Row],[method_payment]]=5,1,0)</f>
        <v>0</v>
      </c>
      <c r="AL1153">
        <f>IF(Table13[[#This Row],[method_payment]]=6,1,0)</f>
        <v>1</v>
      </c>
      <c r="AM1153" t="s">
        <v>16</v>
      </c>
      <c r="AN1153" t="s">
        <v>15</v>
      </c>
      <c r="AO1153">
        <v>4</v>
      </c>
      <c r="AP1153" s="2">
        <v>104.45</v>
      </c>
      <c r="AQ1153" s="3">
        <f>IF(AND(Table13[[#This Row],[Average_amount_spent_per_visit_last_3_months]]&gt;=1,Table13[[#This Row],[Average_amount_spent_per_visit_last_3_months]]&lt;=999),1,0)</f>
        <v>1</v>
      </c>
      <c r="AR1153" s="3">
        <f>IF(AND(Table13[[#This Row],[Average_amount_spent_per_visit_last_3_months]]&gt;=1000,Table13[[#This Row],[Average_amount_spent_per_visit_last_3_months]]&lt;=6700),1,0)</f>
        <v>0</v>
      </c>
      <c r="AS1153">
        <v>2</v>
      </c>
      <c r="AT1153">
        <v>43</v>
      </c>
      <c r="AU1153">
        <f>IF(AND(Table13[[#This Row],[Age]]&gt;=18,Table13[[#This Row],[Age]]&lt;=25),1,0)</f>
        <v>0</v>
      </c>
      <c r="AV1153">
        <f>IF(AND(Table13[[#This Row],[Age]]&gt;=26,Table13[[#This Row],[Age]]&lt;=35),1,0)</f>
        <v>0</v>
      </c>
      <c r="AW1153">
        <f>IF(AND(Table13[[#This Row],[Age]]&gt;=36,Table13[[#This Row],[Age]]&lt;=45),1,0)</f>
        <v>1</v>
      </c>
      <c r="AX1153">
        <f>IF(AND(Table13[[#This Row],[Age]]&gt;=46,Table13[[#This Row],[Age]]&lt;=55),1,0)</f>
        <v>0</v>
      </c>
      <c r="AY1153">
        <f>IF(AND(Table13[[#This Row],[Age]]&gt;=56,Table13[[#This Row],[Age]]&lt;=67),1,0)</f>
        <v>0</v>
      </c>
      <c r="AZ1153" t="s">
        <v>25</v>
      </c>
      <c r="BA1153">
        <f>IF(Table13[[#This Row],[Marital Status]]="Married",1,0)</f>
        <v>1</v>
      </c>
      <c r="BB1153">
        <f>IF(Table13[[#This Row],[Marital Status]]="Single",1,0)</f>
        <v>0</v>
      </c>
      <c r="BC1153" t="s">
        <v>28</v>
      </c>
      <c r="BD1153">
        <f>IF(Table13[[#This Row],[gender]]="Male",1,0)</f>
        <v>0</v>
      </c>
      <c r="BE1153">
        <f>IF(Table13[[#This Row],[gender]]="Female",1,0)</f>
        <v>1</v>
      </c>
      <c r="BF1153" t="s">
        <v>20</v>
      </c>
      <c r="BG1153">
        <f>IF(Table13[[#This Row],[Highest level of Education]]="Did not attend school",1,0)</f>
        <v>0</v>
      </c>
      <c r="BH1153">
        <f>IF(Table13[[#This Row],[Highest level of Education]]="K12 completed",1,0)</f>
        <v>0</v>
      </c>
      <c r="BI1153">
        <f>IF(Table13[[#This Row],[Highest level of Education]]="High School Completed",1,0)</f>
        <v>1</v>
      </c>
      <c r="BJ1153">
        <f>IF(Table13[[#This Row],[Highest level of Education]]="Technical Diploma/Partially completed College",1,0)</f>
        <v>0</v>
      </c>
      <c r="BK1153">
        <f>IF(Table13[[#This Row],[Highest level of Education]]="University/College Degree",1,0)</f>
        <v>0</v>
      </c>
      <c r="BL1153">
        <f>IF(Table13[[#This Row],[Highest level of Education]]="Post-graduate education",1,0)</f>
        <v>0</v>
      </c>
      <c r="BM1153">
        <v>2</v>
      </c>
      <c r="BN1153">
        <v>2</v>
      </c>
      <c r="BO1153">
        <v>1</v>
      </c>
      <c r="BP1153">
        <f>IF(Table13[[#This Row],[Monthly_Income 1_5500 2_8000 3_11000 4_15000 5_20000 6_27000 7_35000 8_5000 9_51000 98_0]]=1,1,0)</f>
        <v>1</v>
      </c>
      <c r="BQ1153">
        <f>IF(Table13[[#This Row],[Monthly_Income 1_5500 2_8000 3_11000 4_15000 5_20000 6_27000 7_35000 8_5000 9_51000 98_0]]=2,1,0)</f>
        <v>0</v>
      </c>
      <c r="BR1153">
        <f>IF(Table13[[#This Row],[Monthly_Income 1_5500 2_8000 3_11000 4_15000 5_20000 6_27000 7_35000 8_5000 9_51000 98_0]]=3,1,0)</f>
        <v>0</v>
      </c>
      <c r="BS1153">
        <f>IF(Table13[[#This Row],[Monthly_Income 1_5500 2_8000 3_11000 4_15000 5_20000 6_27000 7_35000 8_5000 9_51000 98_0]]=4,1,0)</f>
        <v>0</v>
      </c>
      <c r="BT1153">
        <f>IF(Table13[[#This Row],[Monthly_Income 1_5500 2_8000 3_11000 4_15000 5_20000 6_27000 7_35000 8_5000 9_51000 98_0]]=5,1,0)</f>
        <v>0</v>
      </c>
      <c r="BU1153">
        <f>IF(Table13[[#This Row],[Monthly_Income 1_5500 2_8000 3_11000 4_15000 5_20000 6_27000 7_35000 8_5000 9_51000 98_0]]=6,1,0)</f>
        <v>0</v>
      </c>
      <c r="BV1153">
        <f>IF(Table13[[#This Row],[Monthly_Income 1_5500 2_8000 3_11000 4_15000 5_20000 6_27000 7_35000 8_5000 9_51000 98_0]]=7,1,0)</f>
        <v>0</v>
      </c>
      <c r="BW1153">
        <f>IF(Table13[[#This Row],[Monthly_Income 1_5500 2_8000 3_11000 4_15000 5_20000 6_27000 7_35000 8_5000 9_51000 98_0]]=8,1,0)</f>
        <v>0</v>
      </c>
      <c r="BX1153">
        <f>IF(Table13[[#This Row],[Monthly_Income 1_5500 2_8000 3_11000 4_15000 5_20000 6_27000 7_35000 8_5000 9_51000 98_0]]=9,1,0)</f>
        <v>0</v>
      </c>
      <c r="BY1153">
        <f>IF(Table13[[#This Row],[Monthly_Income 1_5500 2_8000 3_11000 4_15000 5_20000 6_27000 7_35000 8_5000 9_51000 98_0]]=98,1,0)</f>
        <v>0</v>
      </c>
      <c r="BZ1153">
        <v>2</v>
      </c>
      <c r="CA1153">
        <f>IF(Table13[[#This Row],[Monthly_Household_Income]]=1,1,0)</f>
        <v>0</v>
      </c>
      <c r="CB1153">
        <f>IF(Table13[[#This Row],[Monthly_Household_Income]]=2,1,0)</f>
        <v>1</v>
      </c>
      <c r="CC1153">
        <f>IF(Table13[[#This Row],[Monthly_Household_Income]]=3,1,0)</f>
        <v>0</v>
      </c>
      <c r="CD1153">
        <f>IF(Table13[[#This Row],[Monthly_Household_Income]]=4,1,0)</f>
        <v>0</v>
      </c>
      <c r="CE1153">
        <f>IF(Table13[[#This Row],[Monthly_Household_Income]]=5,1,0)</f>
        <v>0</v>
      </c>
      <c r="CF1153">
        <f>IF(Table13[[#This Row],[Monthly_Household_Income]]=6,1,0)</f>
        <v>0</v>
      </c>
      <c r="CG1153">
        <f>IF(Table13[[#This Row],[Monthly_Household_Income]]=7,1,0)</f>
        <v>0</v>
      </c>
      <c r="CH1153">
        <f>IF(Table13[[#This Row],[Monthly_Household_Income]]=8,1,0)</f>
        <v>0</v>
      </c>
      <c r="CI1153">
        <f>IF(Table13[[#This Row],[Monthly_Household_Income]]=9,1,0)</f>
        <v>0</v>
      </c>
      <c r="CJ1153">
        <f>IF(Table13[[#This Row],[Monthly_Household_Income]]=98,1,0)</f>
        <v>0</v>
      </c>
    </row>
    <row r="1154" spans="1:88">
      <c r="A1154">
        <v>4269</v>
      </c>
      <c r="B1154" s="1">
        <v>43020</v>
      </c>
      <c r="C1154" t="s">
        <v>33</v>
      </c>
      <c r="D1154">
        <v>7</v>
      </c>
      <c r="E1154">
        <v>7</v>
      </c>
      <c r="F1154">
        <v>9</v>
      </c>
      <c r="G1154">
        <v>8</v>
      </c>
      <c r="H1154">
        <v>9</v>
      </c>
      <c r="I1154">
        <v>8</v>
      </c>
      <c r="J1154" t="s">
        <v>16</v>
      </c>
      <c r="K1154">
        <v>7</v>
      </c>
      <c r="L1154">
        <v>6</v>
      </c>
      <c r="M1154">
        <v>8</v>
      </c>
      <c r="N1154">
        <v>7</v>
      </c>
      <c r="O1154">
        <v>6</v>
      </c>
      <c r="P1154">
        <v>8</v>
      </c>
      <c r="Q1154">
        <v>7</v>
      </c>
      <c r="R1154">
        <v>6</v>
      </c>
      <c r="S1154">
        <v>8</v>
      </c>
      <c r="T1154">
        <v>9</v>
      </c>
      <c r="U1154">
        <v>9</v>
      </c>
      <c r="V1154">
        <v>8</v>
      </c>
      <c r="W1154">
        <v>7</v>
      </c>
      <c r="X1154">
        <v>0</v>
      </c>
      <c r="Y1154">
        <v>7</v>
      </c>
      <c r="Z1154">
        <v>8</v>
      </c>
      <c r="AA1154">
        <v>8</v>
      </c>
      <c r="AB1154">
        <v>7</v>
      </c>
      <c r="AC1154">
        <v>1</v>
      </c>
      <c r="AD1154">
        <f>IF(Table13[[#This Row],[payment]]=1,1,0)</f>
        <v>1</v>
      </c>
      <c r="AE1154">
        <f>IF(Table13[[#This Row],[payment]]=2,1,0)</f>
        <v>0</v>
      </c>
      <c r="AF1154">
        <f>IF(Table13[[#This Row],[payment]]=3,1,0)</f>
        <v>0</v>
      </c>
      <c r="AG1154">
        <v>1</v>
      </c>
      <c r="AH1154">
        <f>IF(Table13[[#This Row],[method_payment]]=1,1,0)</f>
        <v>1</v>
      </c>
      <c r="AI1154">
        <f>IF(Table13[[#This Row],[method_payment]]=2,1,0)</f>
        <v>0</v>
      </c>
      <c r="AJ1154">
        <f>IF(Table13[[#This Row],[method_payment]]=3,1,0)</f>
        <v>0</v>
      </c>
      <c r="AK1154">
        <f>IF(Table13[[#This Row],[method_payment]]=5,1,0)</f>
        <v>0</v>
      </c>
      <c r="AL1154">
        <f>IF(Table13[[#This Row],[method_payment]]=6,1,0)</f>
        <v>0</v>
      </c>
      <c r="AM1154" t="s">
        <v>16</v>
      </c>
      <c r="AN1154" t="s">
        <v>15</v>
      </c>
      <c r="AO1154">
        <v>1</v>
      </c>
      <c r="AP1154" s="2">
        <v>694.13</v>
      </c>
      <c r="AQ1154" s="3">
        <f>IF(AND(Table13[[#This Row],[Average_amount_spent_per_visit_last_3_months]]&gt;=1,Table13[[#This Row],[Average_amount_spent_per_visit_last_3_months]]&lt;=999),1,0)</f>
        <v>1</v>
      </c>
      <c r="AR1154" s="3">
        <f>IF(AND(Table13[[#This Row],[Average_amount_spent_per_visit_last_3_months]]&gt;=1000,Table13[[#This Row],[Average_amount_spent_per_visit_last_3_months]]&lt;=6700),1,0)</f>
        <v>0</v>
      </c>
      <c r="AS1154">
        <v>2</v>
      </c>
      <c r="AT1154">
        <v>36</v>
      </c>
      <c r="AU1154">
        <f>IF(AND(Table13[[#This Row],[Age]]&gt;=18,Table13[[#This Row],[Age]]&lt;=25),1,0)</f>
        <v>0</v>
      </c>
      <c r="AV1154">
        <f>IF(AND(Table13[[#This Row],[Age]]&gt;=26,Table13[[#This Row],[Age]]&lt;=35),1,0)</f>
        <v>0</v>
      </c>
      <c r="AW1154">
        <f>IF(AND(Table13[[#This Row],[Age]]&gt;=36,Table13[[#This Row],[Age]]&lt;=45),1,0)</f>
        <v>1</v>
      </c>
      <c r="AX1154">
        <f>IF(AND(Table13[[#This Row],[Age]]&gt;=46,Table13[[#This Row],[Age]]&lt;=55),1,0)</f>
        <v>0</v>
      </c>
      <c r="AY1154">
        <f>IF(AND(Table13[[#This Row],[Age]]&gt;=56,Table13[[#This Row],[Age]]&lt;=67),1,0)</f>
        <v>0</v>
      </c>
      <c r="AZ1154" t="s">
        <v>25</v>
      </c>
      <c r="BA1154">
        <f>IF(Table13[[#This Row],[Marital Status]]="Married",1,0)</f>
        <v>1</v>
      </c>
      <c r="BB1154">
        <f>IF(Table13[[#This Row],[Marital Status]]="Single",1,0)</f>
        <v>0</v>
      </c>
      <c r="BC1154" t="s">
        <v>28</v>
      </c>
      <c r="BD1154">
        <f>IF(Table13[[#This Row],[gender]]="Male",1,0)</f>
        <v>0</v>
      </c>
      <c r="BE1154">
        <f>IF(Table13[[#This Row],[gender]]="Female",1,0)</f>
        <v>1</v>
      </c>
      <c r="BF1154" t="s">
        <v>19</v>
      </c>
      <c r="BG1154">
        <f>IF(Table13[[#This Row],[Highest level of Education]]="Did not attend school",1,0)</f>
        <v>0</v>
      </c>
      <c r="BH1154">
        <f>IF(Table13[[#This Row],[Highest level of Education]]="K12 completed",1,0)</f>
        <v>0</v>
      </c>
      <c r="BI1154">
        <f>IF(Table13[[#This Row],[Highest level of Education]]="High School Completed",1,0)</f>
        <v>0</v>
      </c>
      <c r="BJ1154">
        <f>IF(Table13[[#This Row],[Highest level of Education]]="Technical Diploma/Partially completed College",1,0)</f>
        <v>0</v>
      </c>
      <c r="BK1154">
        <f>IF(Table13[[#This Row],[Highest level of Education]]="University/College Degree",1,0)</f>
        <v>1</v>
      </c>
      <c r="BL1154">
        <f>IF(Table13[[#This Row],[Highest level of Education]]="Post-graduate education",1,0)</f>
        <v>0</v>
      </c>
      <c r="BM1154">
        <v>3</v>
      </c>
      <c r="BN1154">
        <v>3</v>
      </c>
      <c r="BO1154" t="s">
        <v>1</v>
      </c>
      <c r="BP1154">
        <f>IF(Table13[[#This Row],[Monthly_Income 1_5500 2_8000 3_11000 4_15000 5_20000 6_27000 7_35000 8_5000 9_51000 98_0]]=1,1,0)</f>
        <v>0</v>
      </c>
      <c r="BQ1154">
        <f>IF(Table13[[#This Row],[Monthly_Income 1_5500 2_8000 3_11000 4_15000 5_20000 6_27000 7_35000 8_5000 9_51000 98_0]]=2,1,0)</f>
        <v>0</v>
      </c>
      <c r="BR1154">
        <f>IF(Table13[[#This Row],[Monthly_Income 1_5500 2_8000 3_11000 4_15000 5_20000 6_27000 7_35000 8_5000 9_51000 98_0]]=3,1,0)</f>
        <v>0</v>
      </c>
      <c r="BS1154">
        <f>IF(Table13[[#This Row],[Monthly_Income 1_5500 2_8000 3_11000 4_15000 5_20000 6_27000 7_35000 8_5000 9_51000 98_0]]=4,1,0)</f>
        <v>0</v>
      </c>
      <c r="BT1154">
        <f>IF(Table13[[#This Row],[Monthly_Income 1_5500 2_8000 3_11000 4_15000 5_20000 6_27000 7_35000 8_5000 9_51000 98_0]]=5,1,0)</f>
        <v>0</v>
      </c>
      <c r="BU1154">
        <f>IF(Table13[[#This Row],[Monthly_Income 1_5500 2_8000 3_11000 4_15000 5_20000 6_27000 7_35000 8_5000 9_51000 98_0]]=6,1,0)</f>
        <v>0</v>
      </c>
      <c r="BV1154">
        <f>IF(Table13[[#This Row],[Monthly_Income 1_5500 2_8000 3_11000 4_15000 5_20000 6_27000 7_35000 8_5000 9_51000 98_0]]=7,1,0)</f>
        <v>0</v>
      </c>
      <c r="BW1154">
        <f>IF(Table13[[#This Row],[Monthly_Income 1_5500 2_8000 3_11000 4_15000 5_20000 6_27000 7_35000 8_5000 9_51000 98_0]]=8,1,0)</f>
        <v>0</v>
      </c>
      <c r="BX1154">
        <f>IF(Table13[[#This Row],[Monthly_Income 1_5500 2_8000 3_11000 4_15000 5_20000 6_27000 7_35000 8_5000 9_51000 98_0]]=9,1,0)</f>
        <v>0</v>
      </c>
      <c r="BY1154">
        <f>IF(Table13[[#This Row],[Monthly_Income 1_5500 2_8000 3_11000 4_15000 5_20000 6_27000 7_35000 8_5000 9_51000 98_0]]=98,1,0)</f>
        <v>0</v>
      </c>
      <c r="BZ1154">
        <v>6</v>
      </c>
      <c r="CA1154">
        <f>IF(Table13[[#This Row],[Monthly_Household_Income]]=1,1,0)</f>
        <v>0</v>
      </c>
      <c r="CB1154">
        <f>IF(Table13[[#This Row],[Monthly_Household_Income]]=2,1,0)</f>
        <v>0</v>
      </c>
      <c r="CC1154">
        <f>IF(Table13[[#This Row],[Monthly_Household_Income]]=3,1,0)</f>
        <v>0</v>
      </c>
      <c r="CD1154">
        <f>IF(Table13[[#This Row],[Monthly_Household_Income]]=4,1,0)</f>
        <v>0</v>
      </c>
      <c r="CE1154">
        <f>IF(Table13[[#This Row],[Monthly_Household_Income]]=5,1,0)</f>
        <v>0</v>
      </c>
      <c r="CF1154">
        <f>IF(Table13[[#This Row],[Monthly_Household_Income]]=6,1,0)</f>
        <v>1</v>
      </c>
      <c r="CG1154">
        <f>IF(Table13[[#This Row],[Monthly_Household_Income]]=7,1,0)</f>
        <v>0</v>
      </c>
      <c r="CH1154">
        <f>IF(Table13[[#This Row],[Monthly_Household_Income]]=8,1,0)</f>
        <v>0</v>
      </c>
      <c r="CI1154">
        <f>IF(Table13[[#This Row],[Monthly_Household_Income]]=9,1,0)</f>
        <v>0</v>
      </c>
      <c r="CJ1154">
        <f>IF(Table13[[#This Row],[Monthly_Household_Income]]=98,1,0)</f>
        <v>0</v>
      </c>
    </row>
    <row r="1155" spans="1:88">
      <c r="A1155">
        <v>4270</v>
      </c>
      <c r="B1155" s="1">
        <v>42978</v>
      </c>
      <c r="C1155" t="s">
        <v>32</v>
      </c>
      <c r="D1155">
        <v>8</v>
      </c>
      <c r="E1155">
        <v>6</v>
      </c>
      <c r="F1155">
        <v>7</v>
      </c>
      <c r="G1155">
        <v>8</v>
      </c>
      <c r="H1155">
        <v>7</v>
      </c>
      <c r="I1155">
        <v>8</v>
      </c>
      <c r="J1155" t="s">
        <v>16</v>
      </c>
      <c r="K1155">
        <v>7</v>
      </c>
      <c r="L1155">
        <v>6</v>
      </c>
      <c r="M1155">
        <v>6</v>
      </c>
      <c r="N1155">
        <v>8</v>
      </c>
      <c r="O1155">
        <v>6</v>
      </c>
      <c r="P1155">
        <v>9</v>
      </c>
      <c r="Q1155">
        <v>7</v>
      </c>
      <c r="R1155">
        <v>6</v>
      </c>
      <c r="S1155">
        <v>8</v>
      </c>
      <c r="T1155">
        <v>9</v>
      </c>
      <c r="U1155">
        <v>8</v>
      </c>
      <c r="V1155">
        <v>7</v>
      </c>
      <c r="W1155">
        <v>6</v>
      </c>
      <c r="X1155">
        <v>6</v>
      </c>
      <c r="Y1155">
        <v>7</v>
      </c>
      <c r="Z1155">
        <v>8</v>
      </c>
      <c r="AA1155">
        <v>8</v>
      </c>
      <c r="AB1155">
        <v>8</v>
      </c>
      <c r="AC1155">
        <v>2</v>
      </c>
      <c r="AD1155">
        <f>IF(Table13[[#This Row],[payment]]=1,1,0)</f>
        <v>0</v>
      </c>
      <c r="AE1155">
        <f>IF(Table13[[#This Row],[payment]]=2,1,0)</f>
        <v>1</v>
      </c>
      <c r="AF1155">
        <f>IF(Table13[[#This Row],[payment]]=3,1,0)</f>
        <v>0</v>
      </c>
      <c r="AG1155">
        <v>1</v>
      </c>
      <c r="AH1155">
        <f>IF(Table13[[#This Row],[method_payment]]=1,1,0)</f>
        <v>1</v>
      </c>
      <c r="AI1155">
        <f>IF(Table13[[#This Row],[method_payment]]=2,1,0)</f>
        <v>0</v>
      </c>
      <c r="AJ1155">
        <f>IF(Table13[[#This Row],[method_payment]]=3,1,0)</f>
        <v>0</v>
      </c>
      <c r="AK1155">
        <f>IF(Table13[[#This Row],[method_payment]]=5,1,0)</f>
        <v>0</v>
      </c>
      <c r="AL1155">
        <f>IF(Table13[[#This Row],[method_payment]]=6,1,0)</f>
        <v>0</v>
      </c>
      <c r="AM1155" t="s">
        <v>16</v>
      </c>
      <c r="AN1155" t="s">
        <v>16</v>
      </c>
      <c r="AO1155">
        <v>2</v>
      </c>
      <c r="AP1155" s="2">
        <v>289.33</v>
      </c>
      <c r="AQ1155" s="3">
        <f>IF(AND(Table13[[#This Row],[Average_amount_spent_per_visit_last_3_months]]&gt;=1,Table13[[#This Row],[Average_amount_spent_per_visit_last_3_months]]&lt;=999),1,0)</f>
        <v>1</v>
      </c>
      <c r="AR1155" s="3">
        <f>IF(AND(Table13[[#This Row],[Average_amount_spent_per_visit_last_3_months]]&gt;=1000,Table13[[#This Row],[Average_amount_spent_per_visit_last_3_months]]&lt;=6700),1,0)</f>
        <v>0</v>
      </c>
      <c r="AS1155">
        <v>2</v>
      </c>
      <c r="AT1155">
        <v>35</v>
      </c>
      <c r="AU1155">
        <f>IF(AND(Table13[[#This Row],[Age]]&gt;=18,Table13[[#This Row],[Age]]&lt;=25),1,0)</f>
        <v>0</v>
      </c>
      <c r="AV1155">
        <f>IF(AND(Table13[[#This Row],[Age]]&gt;=26,Table13[[#This Row],[Age]]&lt;=35),1,0)</f>
        <v>1</v>
      </c>
      <c r="AW1155">
        <f>IF(AND(Table13[[#This Row],[Age]]&gt;=36,Table13[[#This Row],[Age]]&lt;=45),1,0)</f>
        <v>0</v>
      </c>
      <c r="AX1155">
        <f>IF(AND(Table13[[#This Row],[Age]]&gt;=46,Table13[[#This Row],[Age]]&lt;=55),1,0)</f>
        <v>0</v>
      </c>
      <c r="AY1155">
        <f>IF(AND(Table13[[#This Row],[Age]]&gt;=56,Table13[[#This Row],[Age]]&lt;=67),1,0)</f>
        <v>0</v>
      </c>
      <c r="AZ1155" t="s">
        <v>25</v>
      </c>
      <c r="BA1155">
        <f>IF(Table13[[#This Row],[Marital Status]]="Married",1,0)</f>
        <v>1</v>
      </c>
      <c r="BB1155">
        <f>IF(Table13[[#This Row],[Marital Status]]="Single",1,0)</f>
        <v>0</v>
      </c>
      <c r="BC1155" t="s">
        <v>27</v>
      </c>
      <c r="BD1155">
        <f>IF(Table13[[#This Row],[gender]]="Male",1,0)</f>
        <v>1</v>
      </c>
      <c r="BE1155">
        <f>IF(Table13[[#This Row],[gender]]="Female",1,0)</f>
        <v>0</v>
      </c>
      <c r="BF1155" t="s">
        <v>19</v>
      </c>
      <c r="BG1155">
        <f>IF(Table13[[#This Row],[Highest level of Education]]="Did not attend school",1,0)</f>
        <v>0</v>
      </c>
      <c r="BH1155">
        <f>IF(Table13[[#This Row],[Highest level of Education]]="K12 completed",1,0)</f>
        <v>0</v>
      </c>
      <c r="BI1155">
        <f>IF(Table13[[#This Row],[Highest level of Education]]="High School Completed",1,0)</f>
        <v>0</v>
      </c>
      <c r="BJ1155">
        <f>IF(Table13[[#This Row],[Highest level of Education]]="Technical Diploma/Partially completed College",1,0)</f>
        <v>0</v>
      </c>
      <c r="BK1155">
        <f>IF(Table13[[#This Row],[Highest level of Education]]="University/College Degree",1,0)</f>
        <v>1</v>
      </c>
      <c r="BL1155">
        <f>IF(Table13[[#This Row],[Highest level of Education]]="Post-graduate education",1,0)</f>
        <v>0</v>
      </c>
      <c r="BM1155">
        <v>2</v>
      </c>
      <c r="BN1155">
        <v>1</v>
      </c>
      <c r="BO1155">
        <v>4</v>
      </c>
      <c r="BP1155">
        <f>IF(Table13[[#This Row],[Monthly_Income 1_5500 2_8000 3_11000 4_15000 5_20000 6_27000 7_35000 8_5000 9_51000 98_0]]=1,1,0)</f>
        <v>0</v>
      </c>
      <c r="BQ1155">
        <f>IF(Table13[[#This Row],[Monthly_Income 1_5500 2_8000 3_11000 4_15000 5_20000 6_27000 7_35000 8_5000 9_51000 98_0]]=2,1,0)</f>
        <v>0</v>
      </c>
      <c r="BR1155">
        <f>IF(Table13[[#This Row],[Monthly_Income 1_5500 2_8000 3_11000 4_15000 5_20000 6_27000 7_35000 8_5000 9_51000 98_0]]=3,1,0)</f>
        <v>0</v>
      </c>
      <c r="BS1155">
        <f>IF(Table13[[#This Row],[Monthly_Income 1_5500 2_8000 3_11000 4_15000 5_20000 6_27000 7_35000 8_5000 9_51000 98_0]]=4,1,0)</f>
        <v>1</v>
      </c>
      <c r="BT1155">
        <f>IF(Table13[[#This Row],[Monthly_Income 1_5500 2_8000 3_11000 4_15000 5_20000 6_27000 7_35000 8_5000 9_51000 98_0]]=5,1,0)</f>
        <v>0</v>
      </c>
      <c r="BU1155">
        <f>IF(Table13[[#This Row],[Monthly_Income 1_5500 2_8000 3_11000 4_15000 5_20000 6_27000 7_35000 8_5000 9_51000 98_0]]=6,1,0)</f>
        <v>0</v>
      </c>
      <c r="BV1155">
        <f>IF(Table13[[#This Row],[Monthly_Income 1_5500 2_8000 3_11000 4_15000 5_20000 6_27000 7_35000 8_5000 9_51000 98_0]]=7,1,0)</f>
        <v>0</v>
      </c>
      <c r="BW1155">
        <f>IF(Table13[[#This Row],[Monthly_Income 1_5500 2_8000 3_11000 4_15000 5_20000 6_27000 7_35000 8_5000 9_51000 98_0]]=8,1,0)</f>
        <v>0</v>
      </c>
      <c r="BX1155">
        <f>IF(Table13[[#This Row],[Monthly_Income 1_5500 2_8000 3_11000 4_15000 5_20000 6_27000 7_35000 8_5000 9_51000 98_0]]=9,1,0)</f>
        <v>0</v>
      </c>
      <c r="BY1155">
        <f>IF(Table13[[#This Row],[Monthly_Income 1_5500 2_8000 3_11000 4_15000 5_20000 6_27000 7_35000 8_5000 9_51000 98_0]]=98,1,0)</f>
        <v>0</v>
      </c>
      <c r="BZ1155">
        <v>6</v>
      </c>
      <c r="CA1155">
        <f>IF(Table13[[#This Row],[Monthly_Household_Income]]=1,1,0)</f>
        <v>0</v>
      </c>
      <c r="CB1155">
        <f>IF(Table13[[#This Row],[Monthly_Household_Income]]=2,1,0)</f>
        <v>0</v>
      </c>
      <c r="CC1155">
        <f>IF(Table13[[#This Row],[Monthly_Household_Income]]=3,1,0)</f>
        <v>0</v>
      </c>
      <c r="CD1155">
        <f>IF(Table13[[#This Row],[Monthly_Household_Income]]=4,1,0)</f>
        <v>0</v>
      </c>
      <c r="CE1155">
        <f>IF(Table13[[#This Row],[Monthly_Household_Income]]=5,1,0)</f>
        <v>0</v>
      </c>
      <c r="CF1155">
        <f>IF(Table13[[#This Row],[Monthly_Household_Income]]=6,1,0)</f>
        <v>1</v>
      </c>
      <c r="CG1155">
        <f>IF(Table13[[#This Row],[Monthly_Household_Income]]=7,1,0)</f>
        <v>0</v>
      </c>
      <c r="CH1155">
        <f>IF(Table13[[#This Row],[Monthly_Household_Income]]=8,1,0)</f>
        <v>0</v>
      </c>
      <c r="CI1155">
        <f>IF(Table13[[#This Row],[Monthly_Household_Income]]=9,1,0)</f>
        <v>0</v>
      </c>
      <c r="CJ1155">
        <f>IF(Table13[[#This Row],[Monthly_Household_Income]]=98,1,0)</f>
        <v>0</v>
      </c>
    </row>
    <row r="1156" spans="1:88">
      <c r="A1156">
        <v>4273</v>
      </c>
      <c r="B1156" s="1">
        <v>42968</v>
      </c>
      <c r="C1156" t="s">
        <v>29</v>
      </c>
      <c r="D1156">
        <v>8</v>
      </c>
      <c r="E1156">
        <v>7</v>
      </c>
      <c r="F1156">
        <v>6</v>
      </c>
      <c r="G1156">
        <v>7</v>
      </c>
      <c r="H1156">
        <v>8</v>
      </c>
      <c r="I1156">
        <v>7</v>
      </c>
      <c r="J1156" t="s">
        <v>15</v>
      </c>
      <c r="K1156">
        <v>9</v>
      </c>
      <c r="L1156">
        <v>9</v>
      </c>
      <c r="M1156">
        <v>8</v>
      </c>
      <c r="N1156">
        <v>7</v>
      </c>
      <c r="O1156">
        <v>8</v>
      </c>
      <c r="P1156">
        <v>6</v>
      </c>
      <c r="Q1156">
        <v>7</v>
      </c>
      <c r="R1156">
        <v>8</v>
      </c>
      <c r="S1156">
        <v>8</v>
      </c>
      <c r="T1156">
        <v>8</v>
      </c>
      <c r="U1156">
        <v>7</v>
      </c>
      <c r="V1156">
        <v>6</v>
      </c>
      <c r="W1156">
        <v>6</v>
      </c>
      <c r="X1156">
        <v>7</v>
      </c>
      <c r="Y1156">
        <v>7</v>
      </c>
      <c r="Z1156">
        <v>8</v>
      </c>
      <c r="AA1156">
        <v>8</v>
      </c>
      <c r="AB1156">
        <v>6</v>
      </c>
      <c r="AC1156">
        <v>3</v>
      </c>
      <c r="AD1156">
        <f>IF(Table13[[#This Row],[payment]]=1,1,0)</f>
        <v>0</v>
      </c>
      <c r="AE1156">
        <f>IF(Table13[[#This Row],[payment]]=2,1,0)</f>
        <v>0</v>
      </c>
      <c r="AF1156">
        <f>IF(Table13[[#This Row],[payment]]=3,1,0)</f>
        <v>1</v>
      </c>
      <c r="AG1156">
        <v>1</v>
      </c>
      <c r="AH1156">
        <f>IF(Table13[[#This Row],[method_payment]]=1,1,0)</f>
        <v>1</v>
      </c>
      <c r="AI1156">
        <f>IF(Table13[[#This Row],[method_payment]]=2,1,0)</f>
        <v>0</v>
      </c>
      <c r="AJ1156">
        <f>IF(Table13[[#This Row],[method_payment]]=3,1,0)</f>
        <v>0</v>
      </c>
      <c r="AK1156">
        <f>IF(Table13[[#This Row],[method_payment]]=5,1,0)</f>
        <v>0</v>
      </c>
      <c r="AL1156">
        <f>IF(Table13[[#This Row],[method_payment]]=6,1,0)</f>
        <v>0</v>
      </c>
      <c r="AM1156" t="s">
        <v>16</v>
      </c>
      <c r="AN1156" t="s">
        <v>16</v>
      </c>
      <c r="AO1156">
        <v>1</v>
      </c>
      <c r="AP1156" s="2">
        <v>686.07</v>
      </c>
      <c r="AQ1156" s="3">
        <f>IF(AND(Table13[[#This Row],[Average_amount_spent_per_visit_last_3_months]]&gt;=1,Table13[[#This Row],[Average_amount_spent_per_visit_last_3_months]]&lt;=999),1,0)</f>
        <v>1</v>
      </c>
      <c r="AR1156" s="3">
        <f>IF(AND(Table13[[#This Row],[Average_amount_spent_per_visit_last_3_months]]&gt;=1000,Table13[[#This Row],[Average_amount_spent_per_visit_last_3_months]]&lt;=6700),1,0)</f>
        <v>0</v>
      </c>
      <c r="AS1156">
        <v>3</v>
      </c>
      <c r="AT1156">
        <v>48</v>
      </c>
      <c r="AU1156">
        <f>IF(AND(Table13[[#This Row],[Age]]&gt;=18,Table13[[#This Row],[Age]]&lt;=25),1,0)</f>
        <v>0</v>
      </c>
      <c r="AV1156">
        <f>IF(AND(Table13[[#This Row],[Age]]&gt;=26,Table13[[#This Row],[Age]]&lt;=35),1,0)</f>
        <v>0</v>
      </c>
      <c r="AW1156">
        <f>IF(AND(Table13[[#This Row],[Age]]&gt;=36,Table13[[#This Row],[Age]]&lt;=45),1,0)</f>
        <v>0</v>
      </c>
      <c r="AX1156">
        <f>IF(AND(Table13[[#This Row],[Age]]&gt;=46,Table13[[#This Row],[Age]]&lt;=55),1,0)</f>
        <v>1</v>
      </c>
      <c r="AY1156">
        <f>IF(AND(Table13[[#This Row],[Age]]&gt;=56,Table13[[#This Row],[Age]]&lt;=67),1,0)</f>
        <v>0</v>
      </c>
      <c r="AZ1156" t="s">
        <v>25</v>
      </c>
      <c r="BA1156">
        <f>IF(Table13[[#This Row],[Marital Status]]="Married",1,0)</f>
        <v>1</v>
      </c>
      <c r="BB1156">
        <f>IF(Table13[[#This Row],[Marital Status]]="Single",1,0)</f>
        <v>0</v>
      </c>
      <c r="BC1156" t="s">
        <v>27</v>
      </c>
      <c r="BD1156">
        <f>IF(Table13[[#This Row],[gender]]="Male",1,0)</f>
        <v>1</v>
      </c>
      <c r="BE1156">
        <f>IF(Table13[[#This Row],[gender]]="Female",1,0)</f>
        <v>0</v>
      </c>
      <c r="BF1156" t="s">
        <v>19</v>
      </c>
      <c r="BG1156">
        <f>IF(Table13[[#This Row],[Highest level of Education]]="Did not attend school",1,0)</f>
        <v>0</v>
      </c>
      <c r="BH1156">
        <f>IF(Table13[[#This Row],[Highest level of Education]]="K12 completed",1,0)</f>
        <v>0</v>
      </c>
      <c r="BI1156">
        <f>IF(Table13[[#This Row],[Highest level of Education]]="High School Completed",1,0)</f>
        <v>0</v>
      </c>
      <c r="BJ1156">
        <f>IF(Table13[[#This Row],[Highest level of Education]]="Technical Diploma/Partially completed College",1,0)</f>
        <v>0</v>
      </c>
      <c r="BK1156">
        <f>IF(Table13[[#This Row],[Highest level of Education]]="University/College Degree",1,0)</f>
        <v>1</v>
      </c>
      <c r="BL1156">
        <f>IF(Table13[[#This Row],[Highest level of Education]]="Post-graduate education",1,0)</f>
        <v>0</v>
      </c>
      <c r="BM1156">
        <v>2</v>
      </c>
      <c r="BN1156">
        <v>1</v>
      </c>
      <c r="BO1156">
        <v>4</v>
      </c>
      <c r="BP1156">
        <f>IF(Table13[[#This Row],[Monthly_Income 1_5500 2_8000 3_11000 4_15000 5_20000 6_27000 7_35000 8_5000 9_51000 98_0]]=1,1,0)</f>
        <v>0</v>
      </c>
      <c r="BQ1156">
        <f>IF(Table13[[#This Row],[Monthly_Income 1_5500 2_8000 3_11000 4_15000 5_20000 6_27000 7_35000 8_5000 9_51000 98_0]]=2,1,0)</f>
        <v>0</v>
      </c>
      <c r="BR1156">
        <f>IF(Table13[[#This Row],[Monthly_Income 1_5500 2_8000 3_11000 4_15000 5_20000 6_27000 7_35000 8_5000 9_51000 98_0]]=3,1,0)</f>
        <v>0</v>
      </c>
      <c r="BS1156">
        <f>IF(Table13[[#This Row],[Monthly_Income 1_5500 2_8000 3_11000 4_15000 5_20000 6_27000 7_35000 8_5000 9_51000 98_0]]=4,1,0)</f>
        <v>1</v>
      </c>
      <c r="BT1156">
        <f>IF(Table13[[#This Row],[Monthly_Income 1_5500 2_8000 3_11000 4_15000 5_20000 6_27000 7_35000 8_5000 9_51000 98_0]]=5,1,0)</f>
        <v>0</v>
      </c>
      <c r="BU1156">
        <f>IF(Table13[[#This Row],[Monthly_Income 1_5500 2_8000 3_11000 4_15000 5_20000 6_27000 7_35000 8_5000 9_51000 98_0]]=6,1,0)</f>
        <v>0</v>
      </c>
      <c r="BV1156">
        <f>IF(Table13[[#This Row],[Monthly_Income 1_5500 2_8000 3_11000 4_15000 5_20000 6_27000 7_35000 8_5000 9_51000 98_0]]=7,1,0)</f>
        <v>0</v>
      </c>
      <c r="BW1156">
        <f>IF(Table13[[#This Row],[Monthly_Income 1_5500 2_8000 3_11000 4_15000 5_20000 6_27000 7_35000 8_5000 9_51000 98_0]]=8,1,0)</f>
        <v>0</v>
      </c>
      <c r="BX1156">
        <f>IF(Table13[[#This Row],[Monthly_Income 1_5500 2_8000 3_11000 4_15000 5_20000 6_27000 7_35000 8_5000 9_51000 98_0]]=9,1,0)</f>
        <v>0</v>
      </c>
      <c r="BY1156">
        <f>IF(Table13[[#This Row],[Monthly_Income 1_5500 2_8000 3_11000 4_15000 5_20000 6_27000 7_35000 8_5000 9_51000 98_0]]=98,1,0)</f>
        <v>0</v>
      </c>
      <c r="BZ1156">
        <v>4</v>
      </c>
      <c r="CA1156">
        <f>IF(Table13[[#This Row],[Monthly_Household_Income]]=1,1,0)</f>
        <v>0</v>
      </c>
      <c r="CB1156">
        <f>IF(Table13[[#This Row],[Monthly_Household_Income]]=2,1,0)</f>
        <v>0</v>
      </c>
      <c r="CC1156">
        <f>IF(Table13[[#This Row],[Monthly_Household_Income]]=3,1,0)</f>
        <v>0</v>
      </c>
      <c r="CD1156">
        <f>IF(Table13[[#This Row],[Monthly_Household_Income]]=4,1,0)</f>
        <v>1</v>
      </c>
      <c r="CE1156">
        <f>IF(Table13[[#This Row],[Monthly_Household_Income]]=5,1,0)</f>
        <v>0</v>
      </c>
      <c r="CF1156">
        <f>IF(Table13[[#This Row],[Monthly_Household_Income]]=6,1,0)</f>
        <v>0</v>
      </c>
      <c r="CG1156">
        <f>IF(Table13[[#This Row],[Monthly_Household_Income]]=7,1,0)</f>
        <v>0</v>
      </c>
      <c r="CH1156">
        <f>IF(Table13[[#This Row],[Monthly_Household_Income]]=8,1,0)</f>
        <v>0</v>
      </c>
      <c r="CI1156">
        <f>IF(Table13[[#This Row],[Monthly_Household_Income]]=9,1,0)</f>
        <v>0</v>
      </c>
      <c r="CJ1156">
        <f>IF(Table13[[#This Row],[Monthly_Household_Income]]=98,1,0)</f>
        <v>0</v>
      </c>
    </row>
    <row r="1157" spans="1:88">
      <c r="A1157">
        <v>4274</v>
      </c>
      <c r="B1157" s="1">
        <v>43222</v>
      </c>
      <c r="C1157" t="s">
        <v>39</v>
      </c>
      <c r="D1157">
        <v>8</v>
      </c>
      <c r="E1157">
        <v>7</v>
      </c>
      <c r="F1157">
        <v>7</v>
      </c>
      <c r="G1157">
        <v>8</v>
      </c>
      <c r="H1157">
        <v>8</v>
      </c>
      <c r="I1157">
        <v>8</v>
      </c>
      <c r="J1157" t="s">
        <v>16</v>
      </c>
      <c r="K1157">
        <v>7</v>
      </c>
      <c r="L1157">
        <v>6</v>
      </c>
      <c r="M1157">
        <v>7</v>
      </c>
      <c r="N1157">
        <v>8</v>
      </c>
      <c r="O1157">
        <v>9</v>
      </c>
      <c r="P1157">
        <v>6</v>
      </c>
      <c r="Q1157">
        <v>8</v>
      </c>
      <c r="R1157">
        <v>7</v>
      </c>
      <c r="S1157">
        <v>7</v>
      </c>
      <c r="T1157">
        <v>8</v>
      </c>
      <c r="U1157">
        <v>7</v>
      </c>
      <c r="V1157">
        <v>6</v>
      </c>
      <c r="W1157">
        <v>7</v>
      </c>
      <c r="X1157">
        <v>7</v>
      </c>
      <c r="Y1157">
        <v>7</v>
      </c>
      <c r="Z1157">
        <v>9</v>
      </c>
      <c r="AA1157">
        <v>8</v>
      </c>
      <c r="AB1157">
        <v>8</v>
      </c>
      <c r="AC1157">
        <v>1</v>
      </c>
      <c r="AD1157">
        <f>IF(Table13[[#This Row],[payment]]=1,1,0)</f>
        <v>1</v>
      </c>
      <c r="AE1157">
        <f>IF(Table13[[#This Row],[payment]]=2,1,0)</f>
        <v>0</v>
      </c>
      <c r="AF1157">
        <f>IF(Table13[[#This Row],[payment]]=3,1,0)</f>
        <v>0</v>
      </c>
      <c r="AG1157">
        <v>2</v>
      </c>
      <c r="AH1157">
        <f>IF(Table13[[#This Row],[method_payment]]=1,1,0)</f>
        <v>0</v>
      </c>
      <c r="AI1157">
        <f>IF(Table13[[#This Row],[method_payment]]=2,1,0)</f>
        <v>1</v>
      </c>
      <c r="AJ1157">
        <f>IF(Table13[[#This Row],[method_payment]]=3,1,0)</f>
        <v>0</v>
      </c>
      <c r="AK1157">
        <f>IF(Table13[[#This Row],[method_payment]]=5,1,0)</f>
        <v>0</v>
      </c>
      <c r="AL1157">
        <f>IF(Table13[[#This Row],[method_payment]]=6,1,0)</f>
        <v>0</v>
      </c>
      <c r="AM1157" t="s">
        <v>16</v>
      </c>
      <c r="AN1157" t="s">
        <v>16</v>
      </c>
      <c r="AO1157">
        <v>2</v>
      </c>
      <c r="AP1157" s="2">
        <v>140.88</v>
      </c>
      <c r="AQ1157" s="3">
        <f>IF(AND(Table13[[#This Row],[Average_amount_spent_per_visit_last_3_months]]&gt;=1,Table13[[#This Row],[Average_amount_spent_per_visit_last_3_months]]&lt;=999),1,0)</f>
        <v>1</v>
      </c>
      <c r="AR1157" s="3">
        <f>IF(AND(Table13[[#This Row],[Average_amount_spent_per_visit_last_3_months]]&gt;=1000,Table13[[#This Row],[Average_amount_spent_per_visit_last_3_months]]&lt;=6700),1,0)</f>
        <v>0</v>
      </c>
      <c r="AS1157">
        <v>2</v>
      </c>
      <c r="AT1157">
        <v>23</v>
      </c>
      <c r="AU1157">
        <f>IF(AND(Table13[[#This Row],[Age]]&gt;=18,Table13[[#This Row],[Age]]&lt;=25),1,0)</f>
        <v>1</v>
      </c>
      <c r="AV1157">
        <f>IF(AND(Table13[[#This Row],[Age]]&gt;=26,Table13[[#This Row],[Age]]&lt;=35),1,0)</f>
        <v>0</v>
      </c>
      <c r="AW1157">
        <f>IF(AND(Table13[[#This Row],[Age]]&gt;=36,Table13[[#This Row],[Age]]&lt;=45),1,0)</f>
        <v>0</v>
      </c>
      <c r="AX1157">
        <f>IF(AND(Table13[[#This Row],[Age]]&gt;=46,Table13[[#This Row],[Age]]&lt;=55),1,0)</f>
        <v>0</v>
      </c>
      <c r="AY1157">
        <f>IF(AND(Table13[[#This Row],[Age]]&gt;=56,Table13[[#This Row],[Age]]&lt;=67),1,0)</f>
        <v>0</v>
      </c>
      <c r="AZ1157" t="s">
        <v>24</v>
      </c>
      <c r="BA1157">
        <f>IF(Table13[[#This Row],[Marital Status]]="Married",1,0)</f>
        <v>0</v>
      </c>
      <c r="BB1157">
        <f>IF(Table13[[#This Row],[Marital Status]]="Single",1,0)</f>
        <v>1</v>
      </c>
      <c r="BC1157" t="s">
        <v>27</v>
      </c>
      <c r="BD1157">
        <f>IF(Table13[[#This Row],[gender]]="Male",1,0)</f>
        <v>1</v>
      </c>
      <c r="BE1157">
        <f>IF(Table13[[#This Row],[gender]]="Female",1,0)</f>
        <v>0</v>
      </c>
      <c r="BF1157" t="s">
        <v>23</v>
      </c>
      <c r="BG1157">
        <f>IF(Table13[[#This Row],[Highest level of Education]]="Did not attend school",1,0)</f>
        <v>0</v>
      </c>
      <c r="BH1157">
        <f>IF(Table13[[#This Row],[Highest level of Education]]="K12 completed",1,0)</f>
        <v>0</v>
      </c>
      <c r="BI1157">
        <f>IF(Table13[[#This Row],[Highest level of Education]]="High School Completed",1,0)</f>
        <v>0</v>
      </c>
      <c r="BJ1157">
        <f>IF(Table13[[#This Row],[Highest level of Education]]="Technical Diploma/Partially completed College",1,0)</f>
        <v>1</v>
      </c>
      <c r="BK1157">
        <f>IF(Table13[[#This Row],[Highest level of Education]]="University/College Degree",1,0)</f>
        <v>0</v>
      </c>
      <c r="BL1157">
        <f>IF(Table13[[#This Row],[Highest level of Education]]="Post-graduate education",1,0)</f>
        <v>0</v>
      </c>
      <c r="BM1157">
        <v>0</v>
      </c>
      <c r="BN1157">
        <v>1</v>
      </c>
      <c r="BO1157">
        <v>2</v>
      </c>
      <c r="BP1157">
        <f>IF(Table13[[#This Row],[Monthly_Income 1_5500 2_8000 3_11000 4_15000 5_20000 6_27000 7_35000 8_5000 9_51000 98_0]]=1,1,0)</f>
        <v>0</v>
      </c>
      <c r="BQ1157">
        <f>IF(Table13[[#This Row],[Monthly_Income 1_5500 2_8000 3_11000 4_15000 5_20000 6_27000 7_35000 8_5000 9_51000 98_0]]=2,1,0)</f>
        <v>1</v>
      </c>
      <c r="BR1157">
        <f>IF(Table13[[#This Row],[Monthly_Income 1_5500 2_8000 3_11000 4_15000 5_20000 6_27000 7_35000 8_5000 9_51000 98_0]]=3,1,0)</f>
        <v>0</v>
      </c>
      <c r="BS1157">
        <f>IF(Table13[[#This Row],[Monthly_Income 1_5500 2_8000 3_11000 4_15000 5_20000 6_27000 7_35000 8_5000 9_51000 98_0]]=4,1,0)</f>
        <v>0</v>
      </c>
      <c r="BT1157">
        <f>IF(Table13[[#This Row],[Monthly_Income 1_5500 2_8000 3_11000 4_15000 5_20000 6_27000 7_35000 8_5000 9_51000 98_0]]=5,1,0)</f>
        <v>0</v>
      </c>
      <c r="BU1157">
        <f>IF(Table13[[#This Row],[Monthly_Income 1_5500 2_8000 3_11000 4_15000 5_20000 6_27000 7_35000 8_5000 9_51000 98_0]]=6,1,0)</f>
        <v>0</v>
      </c>
      <c r="BV1157">
        <f>IF(Table13[[#This Row],[Monthly_Income 1_5500 2_8000 3_11000 4_15000 5_20000 6_27000 7_35000 8_5000 9_51000 98_0]]=7,1,0)</f>
        <v>0</v>
      </c>
      <c r="BW1157">
        <f>IF(Table13[[#This Row],[Monthly_Income 1_5500 2_8000 3_11000 4_15000 5_20000 6_27000 7_35000 8_5000 9_51000 98_0]]=8,1,0)</f>
        <v>0</v>
      </c>
      <c r="BX1157">
        <f>IF(Table13[[#This Row],[Monthly_Income 1_5500 2_8000 3_11000 4_15000 5_20000 6_27000 7_35000 8_5000 9_51000 98_0]]=9,1,0)</f>
        <v>0</v>
      </c>
      <c r="BY1157">
        <f>IF(Table13[[#This Row],[Monthly_Income 1_5500 2_8000 3_11000 4_15000 5_20000 6_27000 7_35000 8_5000 9_51000 98_0]]=98,1,0)</f>
        <v>0</v>
      </c>
      <c r="BZ1157">
        <v>5</v>
      </c>
      <c r="CA1157">
        <f>IF(Table13[[#This Row],[Monthly_Household_Income]]=1,1,0)</f>
        <v>0</v>
      </c>
      <c r="CB1157">
        <f>IF(Table13[[#This Row],[Monthly_Household_Income]]=2,1,0)</f>
        <v>0</v>
      </c>
      <c r="CC1157">
        <f>IF(Table13[[#This Row],[Monthly_Household_Income]]=3,1,0)</f>
        <v>0</v>
      </c>
      <c r="CD1157">
        <f>IF(Table13[[#This Row],[Monthly_Household_Income]]=4,1,0)</f>
        <v>0</v>
      </c>
      <c r="CE1157">
        <f>IF(Table13[[#This Row],[Monthly_Household_Income]]=5,1,0)</f>
        <v>1</v>
      </c>
      <c r="CF1157">
        <f>IF(Table13[[#This Row],[Monthly_Household_Income]]=6,1,0)</f>
        <v>0</v>
      </c>
      <c r="CG1157">
        <f>IF(Table13[[#This Row],[Monthly_Household_Income]]=7,1,0)</f>
        <v>0</v>
      </c>
      <c r="CH1157">
        <f>IF(Table13[[#This Row],[Monthly_Household_Income]]=8,1,0)</f>
        <v>0</v>
      </c>
      <c r="CI1157">
        <f>IF(Table13[[#This Row],[Monthly_Household_Income]]=9,1,0)</f>
        <v>0</v>
      </c>
      <c r="CJ1157">
        <f>IF(Table13[[#This Row],[Monthly_Household_Income]]=98,1,0)</f>
        <v>0</v>
      </c>
    </row>
    <row r="1158" spans="1:88">
      <c r="A1158">
        <v>4277</v>
      </c>
      <c r="B1158" s="1">
        <v>43039</v>
      </c>
      <c r="C1158" t="s">
        <v>32</v>
      </c>
      <c r="D1158">
        <v>8</v>
      </c>
      <c r="E1158">
        <v>8</v>
      </c>
      <c r="F1158">
        <v>7</v>
      </c>
      <c r="G1158">
        <v>9</v>
      </c>
      <c r="H1158">
        <v>7</v>
      </c>
      <c r="I1158">
        <v>8</v>
      </c>
      <c r="J1158" t="s">
        <v>15</v>
      </c>
      <c r="K1158">
        <v>10</v>
      </c>
      <c r="L1158">
        <v>10</v>
      </c>
      <c r="M1158">
        <v>9</v>
      </c>
      <c r="N1158">
        <v>7</v>
      </c>
      <c r="O1158">
        <v>10</v>
      </c>
      <c r="P1158">
        <v>9</v>
      </c>
      <c r="Q1158">
        <v>9</v>
      </c>
      <c r="R1158">
        <v>8</v>
      </c>
      <c r="S1158">
        <v>9</v>
      </c>
      <c r="T1158">
        <v>8</v>
      </c>
      <c r="U1158">
        <v>10</v>
      </c>
      <c r="V1158">
        <v>9</v>
      </c>
      <c r="W1158">
        <v>9</v>
      </c>
      <c r="X1158">
        <v>0</v>
      </c>
      <c r="Y1158">
        <v>10</v>
      </c>
      <c r="Z1158">
        <v>10</v>
      </c>
      <c r="AA1158">
        <v>9</v>
      </c>
      <c r="AB1158">
        <v>7</v>
      </c>
      <c r="AC1158">
        <v>2</v>
      </c>
      <c r="AD1158">
        <f>IF(Table13[[#This Row],[payment]]=1,1,0)</f>
        <v>0</v>
      </c>
      <c r="AE1158">
        <f>IF(Table13[[#This Row],[payment]]=2,1,0)</f>
        <v>1</v>
      </c>
      <c r="AF1158">
        <f>IF(Table13[[#This Row],[payment]]=3,1,0)</f>
        <v>0</v>
      </c>
      <c r="AG1158">
        <v>1</v>
      </c>
      <c r="AH1158">
        <f>IF(Table13[[#This Row],[method_payment]]=1,1,0)</f>
        <v>1</v>
      </c>
      <c r="AI1158">
        <f>IF(Table13[[#This Row],[method_payment]]=2,1,0)</f>
        <v>0</v>
      </c>
      <c r="AJ1158">
        <f>IF(Table13[[#This Row],[method_payment]]=3,1,0)</f>
        <v>0</v>
      </c>
      <c r="AK1158">
        <f>IF(Table13[[#This Row],[method_payment]]=5,1,0)</f>
        <v>0</v>
      </c>
      <c r="AL1158">
        <f>IF(Table13[[#This Row],[method_payment]]=6,1,0)</f>
        <v>0</v>
      </c>
      <c r="AM1158" t="s">
        <v>16</v>
      </c>
      <c r="AN1158" t="s">
        <v>16</v>
      </c>
      <c r="AO1158">
        <v>9</v>
      </c>
      <c r="AP1158" s="2">
        <v>203.59</v>
      </c>
      <c r="AQ1158" s="3">
        <f>IF(AND(Table13[[#This Row],[Average_amount_spent_per_visit_last_3_months]]&gt;=1,Table13[[#This Row],[Average_amount_spent_per_visit_last_3_months]]&lt;=999),1,0)</f>
        <v>1</v>
      </c>
      <c r="AR1158" s="3">
        <f>IF(AND(Table13[[#This Row],[Average_amount_spent_per_visit_last_3_months]]&gt;=1000,Table13[[#This Row],[Average_amount_spent_per_visit_last_3_months]]&lt;=6700),1,0)</f>
        <v>0</v>
      </c>
      <c r="AS1158">
        <v>2</v>
      </c>
      <c r="AT1158">
        <v>32</v>
      </c>
      <c r="AU1158">
        <f>IF(AND(Table13[[#This Row],[Age]]&gt;=18,Table13[[#This Row],[Age]]&lt;=25),1,0)</f>
        <v>0</v>
      </c>
      <c r="AV1158">
        <f>IF(AND(Table13[[#This Row],[Age]]&gt;=26,Table13[[#This Row],[Age]]&lt;=35),1,0)</f>
        <v>1</v>
      </c>
      <c r="AW1158">
        <f>IF(AND(Table13[[#This Row],[Age]]&gt;=36,Table13[[#This Row],[Age]]&lt;=45),1,0)</f>
        <v>0</v>
      </c>
      <c r="AX1158">
        <f>IF(AND(Table13[[#This Row],[Age]]&gt;=46,Table13[[#This Row],[Age]]&lt;=55),1,0)</f>
        <v>0</v>
      </c>
      <c r="AY1158">
        <f>IF(AND(Table13[[#This Row],[Age]]&gt;=56,Table13[[#This Row],[Age]]&lt;=67),1,0)</f>
        <v>0</v>
      </c>
      <c r="AZ1158" t="s">
        <v>25</v>
      </c>
      <c r="BA1158">
        <f>IF(Table13[[#This Row],[Marital Status]]="Married",1,0)</f>
        <v>1</v>
      </c>
      <c r="BB1158">
        <f>IF(Table13[[#This Row],[Marital Status]]="Single",1,0)</f>
        <v>0</v>
      </c>
      <c r="BC1158" t="s">
        <v>28</v>
      </c>
      <c r="BD1158">
        <f>IF(Table13[[#This Row],[gender]]="Male",1,0)</f>
        <v>0</v>
      </c>
      <c r="BE1158">
        <f>IF(Table13[[#This Row],[gender]]="Female",1,0)</f>
        <v>1</v>
      </c>
      <c r="BF1158" t="s">
        <v>19</v>
      </c>
      <c r="BG1158">
        <f>IF(Table13[[#This Row],[Highest level of Education]]="Did not attend school",1,0)</f>
        <v>0</v>
      </c>
      <c r="BH1158">
        <f>IF(Table13[[#This Row],[Highest level of Education]]="K12 completed",1,0)</f>
        <v>0</v>
      </c>
      <c r="BI1158">
        <f>IF(Table13[[#This Row],[Highest level of Education]]="High School Completed",1,0)</f>
        <v>0</v>
      </c>
      <c r="BJ1158">
        <f>IF(Table13[[#This Row],[Highest level of Education]]="Technical Diploma/Partially completed College",1,0)</f>
        <v>0</v>
      </c>
      <c r="BK1158">
        <f>IF(Table13[[#This Row],[Highest level of Education]]="University/College Degree",1,0)</f>
        <v>1</v>
      </c>
      <c r="BL1158">
        <f>IF(Table13[[#This Row],[Highest level of Education]]="Post-graduate education",1,0)</f>
        <v>0</v>
      </c>
      <c r="BM1158">
        <v>2</v>
      </c>
      <c r="BN1158">
        <v>1</v>
      </c>
      <c r="BO1158">
        <v>4</v>
      </c>
      <c r="BP1158">
        <f>IF(Table13[[#This Row],[Monthly_Income 1_5500 2_8000 3_11000 4_15000 5_20000 6_27000 7_35000 8_5000 9_51000 98_0]]=1,1,0)</f>
        <v>0</v>
      </c>
      <c r="BQ1158">
        <f>IF(Table13[[#This Row],[Monthly_Income 1_5500 2_8000 3_11000 4_15000 5_20000 6_27000 7_35000 8_5000 9_51000 98_0]]=2,1,0)</f>
        <v>0</v>
      </c>
      <c r="BR1158">
        <f>IF(Table13[[#This Row],[Monthly_Income 1_5500 2_8000 3_11000 4_15000 5_20000 6_27000 7_35000 8_5000 9_51000 98_0]]=3,1,0)</f>
        <v>0</v>
      </c>
      <c r="BS1158">
        <f>IF(Table13[[#This Row],[Monthly_Income 1_5500 2_8000 3_11000 4_15000 5_20000 6_27000 7_35000 8_5000 9_51000 98_0]]=4,1,0)</f>
        <v>1</v>
      </c>
      <c r="BT1158">
        <f>IF(Table13[[#This Row],[Monthly_Income 1_5500 2_8000 3_11000 4_15000 5_20000 6_27000 7_35000 8_5000 9_51000 98_0]]=5,1,0)</f>
        <v>0</v>
      </c>
      <c r="BU1158">
        <f>IF(Table13[[#This Row],[Monthly_Income 1_5500 2_8000 3_11000 4_15000 5_20000 6_27000 7_35000 8_5000 9_51000 98_0]]=6,1,0)</f>
        <v>0</v>
      </c>
      <c r="BV1158">
        <f>IF(Table13[[#This Row],[Monthly_Income 1_5500 2_8000 3_11000 4_15000 5_20000 6_27000 7_35000 8_5000 9_51000 98_0]]=7,1,0)</f>
        <v>0</v>
      </c>
      <c r="BW1158">
        <f>IF(Table13[[#This Row],[Monthly_Income 1_5500 2_8000 3_11000 4_15000 5_20000 6_27000 7_35000 8_5000 9_51000 98_0]]=8,1,0)</f>
        <v>0</v>
      </c>
      <c r="BX1158">
        <f>IF(Table13[[#This Row],[Monthly_Income 1_5500 2_8000 3_11000 4_15000 5_20000 6_27000 7_35000 8_5000 9_51000 98_0]]=9,1,0)</f>
        <v>0</v>
      </c>
      <c r="BY1158">
        <f>IF(Table13[[#This Row],[Monthly_Income 1_5500 2_8000 3_11000 4_15000 5_20000 6_27000 7_35000 8_5000 9_51000 98_0]]=98,1,0)</f>
        <v>0</v>
      </c>
      <c r="BZ1158">
        <v>7</v>
      </c>
      <c r="CA1158">
        <f>IF(Table13[[#This Row],[Monthly_Household_Income]]=1,1,0)</f>
        <v>0</v>
      </c>
      <c r="CB1158">
        <f>IF(Table13[[#This Row],[Monthly_Household_Income]]=2,1,0)</f>
        <v>0</v>
      </c>
      <c r="CC1158">
        <f>IF(Table13[[#This Row],[Monthly_Household_Income]]=3,1,0)</f>
        <v>0</v>
      </c>
      <c r="CD1158">
        <f>IF(Table13[[#This Row],[Monthly_Household_Income]]=4,1,0)</f>
        <v>0</v>
      </c>
      <c r="CE1158">
        <f>IF(Table13[[#This Row],[Monthly_Household_Income]]=5,1,0)</f>
        <v>0</v>
      </c>
      <c r="CF1158">
        <f>IF(Table13[[#This Row],[Monthly_Household_Income]]=6,1,0)</f>
        <v>0</v>
      </c>
      <c r="CG1158">
        <f>IF(Table13[[#This Row],[Monthly_Household_Income]]=7,1,0)</f>
        <v>1</v>
      </c>
      <c r="CH1158">
        <f>IF(Table13[[#This Row],[Monthly_Household_Income]]=8,1,0)</f>
        <v>0</v>
      </c>
      <c r="CI1158">
        <f>IF(Table13[[#This Row],[Monthly_Household_Income]]=9,1,0)</f>
        <v>0</v>
      </c>
      <c r="CJ1158">
        <f>IF(Table13[[#This Row],[Monthly_Household_Income]]=98,1,0)</f>
        <v>0</v>
      </c>
    </row>
    <row r="1159" spans="1:88">
      <c r="A1159">
        <v>4278</v>
      </c>
      <c r="B1159" s="1">
        <v>43253</v>
      </c>
      <c r="C1159" t="s">
        <v>7</v>
      </c>
      <c r="D1159">
        <v>8</v>
      </c>
      <c r="E1159">
        <v>9</v>
      </c>
      <c r="F1159">
        <v>8</v>
      </c>
      <c r="G1159">
        <v>7</v>
      </c>
      <c r="H1159">
        <v>7</v>
      </c>
      <c r="I1159">
        <v>8</v>
      </c>
      <c r="J1159" t="s">
        <v>15</v>
      </c>
      <c r="K1159">
        <v>7</v>
      </c>
      <c r="L1159">
        <v>8</v>
      </c>
      <c r="M1159">
        <v>8</v>
      </c>
      <c r="N1159">
        <v>9</v>
      </c>
      <c r="O1159">
        <v>7</v>
      </c>
      <c r="P1159">
        <v>8</v>
      </c>
      <c r="Q1159">
        <v>8</v>
      </c>
      <c r="R1159">
        <v>6</v>
      </c>
      <c r="S1159">
        <v>9</v>
      </c>
      <c r="T1159">
        <v>8</v>
      </c>
      <c r="U1159">
        <v>8</v>
      </c>
      <c r="V1159">
        <v>6</v>
      </c>
      <c r="W1159">
        <v>10</v>
      </c>
      <c r="X1159">
        <v>7</v>
      </c>
      <c r="Y1159">
        <v>8</v>
      </c>
      <c r="Z1159">
        <v>10</v>
      </c>
      <c r="AA1159">
        <v>7</v>
      </c>
      <c r="AB1159">
        <v>7</v>
      </c>
      <c r="AC1159">
        <v>2</v>
      </c>
      <c r="AD1159">
        <f>IF(Table13[[#This Row],[payment]]=1,1,0)</f>
        <v>0</v>
      </c>
      <c r="AE1159">
        <f>IF(Table13[[#This Row],[payment]]=2,1,0)</f>
        <v>1</v>
      </c>
      <c r="AF1159">
        <f>IF(Table13[[#This Row],[payment]]=3,1,0)</f>
        <v>0</v>
      </c>
      <c r="AG1159">
        <v>1</v>
      </c>
      <c r="AH1159">
        <f>IF(Table13[[#This Row],[method_payment]]=1,1,0)</f>
        <v>1</v>
      </c>
      <c r="AI1159">
        <f>IF(Table13[[#This Row],[method_payment]]=2,1,0)</f>
        <v>0</v>
      </c>
      <c r="AJ1159">
        <f>IF(Table13[[#This Row],[method_payment]]=3,1,0)</f>
        <v>0</v>
      </c>
      <c r="AK1159">
        <f>IF(Table13[[#This Row],[method_payment]]=5,1,0)</f>
        <v>0</v>
      </c>
      <c r="AL1159">
        <f>IF(Table13[[#This Row],[method_payment]]=6,1,0)</f>
        <v>0</v>
      </c>
      <c r="AM1159" t="s">
        <v>16</v>
      </c>
      <c r="AN1159" t="s">
        <v>15</v>
      </c>
      <c r="AO1159">
        <v>4</v>
      </c>
      <c r="AP1159" s="2">
        <v>1077.79</v>
      </c>
      <c r="AQ1159" s="3">
        <f>IF(AND(Table13[[#This Row],[Average_amount_spent_per_visit_last_3_months]]&gt;=1,Table13[[#This Row],[Average_amount_spent_per_visit_last_3_months]]&lt;=999),1,0)</f>
        <v>0</v>
      </c>
      <c r="AR1159" s="3">
        <f>IF(AND(Table13[[#This Row],[Average_amount_spent_per_visit_last_3_months]]&gt;=1000,Table13[[#This Row],[Average_amount_spent_per_visit_last_3_months]]&lt;=6700),1,0)</f>
        <v>1</v>
      </c>
      <c r="AS1159">
        <v>2</v>
      </c>
      <c r="AT1159">
        <v>32</v>
      </c>
      <c r="AU1159">
        <f>IF(AND(Table13[[#This Row],[Age]]&gt;=18,Table13[[#This Row],[Age]]&lt;=25),1,0)</f>
        <v>0</v>
      </c>
      <c r="AV1159">
        <f>IF(AND(Table13[[#This Row],[Age]]&gt;=26,Table13[[#This Row],[Age]]&lt;=35),1,0)</f>
        <v>1</v>
      </c>
      <c r="AW1159">
        <f>IF(AND(Table13[[#This Row],[Age]]&gt;=36,Table13[[#This Row],[Age]]&lt;=45),1,0)</f>
        <v>0</v>
      </c>
      <c r="AX1159">
        <f>IF(AND(Table13[[#This Row],[Age]]&gt;=46,Table13[[#This Row],[Age]]&lt;=55),1,0)</f>
        <v>0</v>
      </c>
      <c r="AY1159">
        <f>IF(AND(Table13[[#This Row],[Age]]&gt;=56,Table13[[#This Row],[Age]]&lt;=67),1,0)</f>
        <v>0</v>
      </c>
      <c r="AZ1159" t="s">
        <v>25</v>
      </c>
      <c r="BA1159">
        <f>IF(Table13[[#This Row],[Marital Status]]="Married",1,0)</f>
        <v>1</v>
      </c>
      <c r="BB1159">
        <f>IF(Table13[[#This Row],[Marital Status]]="Single",1,0)</f>
        <v>0</v>
      </c>
      <c r="BC1159" t="s">
        <v>28</v>
      </c>
      <c r="BD1159">
        <f>IF(Table13[[#This Row],[gender]]="Male",1,0)</f>
        <v>0</v>
      </c>
      <c r="BE1159">
        <f>IF(Table13[[#This Row],[gender]]="Female",1,0)</f>
        <v>1</v>
      </c>
      <c r="BF1159" t="s">
        <v>19</v>
      </c>
      <c r="BG1159">
        <f>IF(Table13[[#This Row],[Highest level of Education]]="Did not attend school",1,0)</f>
        <v>0</v>
      </c>
      <c r="BH1159">
        <f>IF(Table13[[#This Row],[Highest level of Education]]="K12 completed",1,0)</f>
        <v>0</v>
      </c>
      <c r="BI1159">
        <f>IF(Table13[[#This Row],[Highest level of Education]]="High School Completed",1,0)</f>
        <v>0</v>
      </c>
      <c r="BJ1159">
        <f>IF(Table13[[#This Row],[Highest level of Education]]="Technical Diploma/Partially completed College",1,0)</f>
        <v>0</v>
      </c>
      <c r="BK1159">
        <f>IF(Table13[[#This Row],[Highest level of Education]]="University/College Degree",1,0)</f>
        <v>1</v>
      </c>
      <c r="BL1159">
        <f>IF(Table13[[#This Row],[Highest level of Education]]="Post-graduate education",1,0)</f>
        <v>0</v>
      </c>
      <c r="BM1159">
        <v>2</v>
      </c>
      <c r="BN1159">
        <v>1</v>
      </c>
      <c r="BO1159">
        <v>4</v>
      </c>
      <c r="BP1159">
        <f>IF(Table13[[#This Row],[Monthly_Income 1_5500 2_8000 3_11000 4_15000 5_20000 6_27000 7_35000 8_5000 9_51000 98_0]]=1,1,0)</f>
        <v>0</v>
      </c>
      <c r="BQ1159">
        <f>IF(Table13[[#This Row],[Monthly_Income 1_5500 2_8000 3_11000 4_15000 5_20000 6_27000 7_35000 8_5000 9_51000 98_0]]=2,1,0)</f>
        <v>0</v>
      </c>
      <c r="BR1159">
        <f>IF(Table13[[#This Row],[Monthly_Income 1_5500 2_8000 3_11000 4_15000 5_20000 6_27000 7_35000 8_5000 9_51000 98_0]]=3,1,0)</f>
        <v>0</v>
      </c>
      <c r="BS1159">
        <f>IF(Table13[[#This Row],[Monthly_Income 1_5500 2_8000 3_11000 4_15000 5_20000 6_27000 7_35000 8_5000 9_51000 98_0]]=4,1,0)</f>
        <v>1</v>
      </c>
      <c r="BT1159">
        <f>IF(Table13[[#This Row],[Monthly_Income 1_5500 2_8000 3_11000 4_15000 5_20000 6_27000 7_35000 8_5000 9_51000 98_0]]=5,1,0)</f>
        <v>0</v>
      </c>
      <c r="BU1159">
        <f>IF(Table13[[#This Row],[Monthly_Income 1_5500 2_8000 3_11000 4_15000 5_20000 6_27000 7_35000 8_5000 9_51000 98_0]]=6,1,0)</f>
        <v>0</v>
      </c>
      <c r="BV1159">
        <f>IF(Table13[[#This Row],[Monthly_Income 1_5500 2_8000 3_11000 4_15000 5_20000 6_27000 7_35000 8_5000 9_51000 98_0]]=7,1,0)</f>
        <v>0</v>
      </c>
      <c r="BW1159">
        <f>IF(Table13[[#This Row],[Monthly_Income 1_5500 2_8000 3_11000 4_15000 5_20000 6_27000 7_35000 8_5000 9_51000 98_0]]=8,1,0)</f>
        <v>0</v>
      </c>
      <c r="BX1159">
        <f>IF(Table13[[#This Row],[Monthly_Income 1_5500 2_8000 3_11000 4_15000 5_20000 6_27000 7_35000 8_5000 9_51000 98_0]]=9,1,0)</f>
        <v>0</v>
      </c>
      <c r="BY1159">
        <f>IF(Table13[[#This Row],[Monthly_Income 1_5500 2_8000 3_11000 4_15000 5_20000 6_27000 7_35000 8_5000 9_51000 98_0]]=98,1,0)</f>
        <v>0</v>
      </c>
      <c r="BZ1159">
        <v>6</v>
      </c>
      <c r="CA1159">
        <f>IF(Table13[[#This Row],[Monthly_Household_Income]]=1,1,0)</f>
        <v>0</v>
      </c>
      <c r="CB1159">
        <f>IF(Table13[[#This Row],[Monthly_Household_Income]]=2,1,0)</f>
        <v>0</v>
      </c>
      <c r="CC1159">
        <f>IF(Table13[[#This Row],[Monthly_Household_Income]]=3,1,0)</f>
        <v>0</v>
      </c>
      <c r="CD1159">
        <f>IF(Table13[[#This Row],[Monthly_Household_Income]]=4,1,0)</f>
        <v>0</v>
      </c>
      <c r="CE1159">
        <f>IF(Table13[[#This Row],[Monthly_Household_Income]]=5,1,0)</f>
        <v>0</v>
      </c>
      <c r="CF1159">
        <f>IF(Table13[[#This Row],[Monthly_Household_Income]]=6,1,0)</f>
        <v>1</v>
      </c>
      <c r="CG1159">
        <f>IF(Table13[[#This Row],[Monthly_Household_Income]]=7,1,0)</f>
        <v>0</v>
      </c>
      <c r="CH1159">
        <f>IF(Table13[[#This Row],[Monthly_Household_Income]]=8,1,0)</f>
        <v>0</v>
      </c>
      <c r="CI1159">
        <f>IF(Table13[[#This Row],[Monthly_Household_Income]]=9,1,0)</f>
        <v>0</v>
      </c>
      <c r="CJ1159">
        <f>IF(Table13[[#This Row],[Monthly_Household_Income]]=98,1,0)</f>
        <v>0</v>
      </c>
    </row>
    <row r="1160" spans="1:88">
      <c r="A1160">
        <v>4279</v>
      </c>
      <c r="B1160" s="1">
        <v>43222</v>
      </c>
      <c r="C1160" t="s">
        <v>33</v>
      </c>
      <c r="D1160">
        <v>8</v>
      </c>
      <c r="E1160">
        <v>8</v>
      </c>
      <c r="F1160">
        <v>10</v>
      </c>
      <c r="G1160">
        <v>8</v>
      </c>
      <c r="H1160">
        <v>9</v>
      </c>
      <c r="I1160">
        <v>8</v>
      </c>
      <c r="J1160" t="s">
        <v>16</v>
      </c>
      <c r="K1160">
        <v>9</v>
      </c>
      <c r="L1160">
        <v>10</v>
      </c>
      <c r="M1160">
        <v>8</v>
      </c>
      <c r="N1160">
        <v>8</v>
      </c>
      <c r="O1160">
        <v>8</v>
      </c>
      <c r="P1160">
        <v>6</v>
      </c>
      <c r="Q1160">
        <v>6</v>
      </c>
      <c r="R1160">
        <v>9</v>
      </c>
      <c r="S1160">
        <v>8</v>
      </c>
      <c r="T1160">
        <v>7</v>
      </c>
      <c r="U1160">
        <v>6</v>
      </c>
      <c r="V1160">
        <v>6</v>
      </c>
      <c r="W1160">
        <v>9</v>
      </c>
      <c r="X1160">
        <v>0</v>
      </c>
      <c r="Y1160">
        <v>7</v>
      </c>
      <c r="Z1160">
        <v>8</v>
      </c>
      <c r="AA1160">
        <v>6</v>
      </c>
      <c r="AB1160">
        <v>7</v>
      </c>
      <c r="AC1160">
        <v>2</v>
      </c>
      <c r="AD1160">
        <f>IF(Table13[[#This Row],[payment]]=1,1,0)</f>
        <v>0</v>
      </c>
      <c r="AE1160">
        <f>IF(Table13[[#This Row],[payment]]=2,1,0)</f>
        <v>1</v>
      </c>
      <c r="AF1160">
        <f>IF(Table13[[#This Row],[payment]]=3,1,0)</f>
        <v>0</v>
      </c>
      <c r="AG1160">
        <v>1</v>
      </c>
      <c r="AH1160">
        <f>IF(Table13[[#This Row],[method_payment]]=1,1,0)</f>
        <v>1</v>
      </c>
      <c r="AI1160">
        <f>IF(Table13[[#This Row],[method_payment]]=2,1,0)</f>
        <v>0</v>
      </c>
      <c r="AJ1160">
        <f>IF(Table13[[#This Row],[method_payment]]=3,1,0)</f>
        <v>0</v>
      </c>
      <c r="AK1160">
        <f>IF(Table13[[#This Row],[method_payment]]=5,1,0)</f>
        <v>0</v>
      </c>
      <c r="AL1160">
        <f>IF(Table13[[#This Row],[method_payment]]=6,1,0)</f>
        <v>0</v>
      </c>
      <c r="AM1160" t="s">
        <v>16</v>
      </c>
      <c r="AN1160" t="s">
        <v>15</v>
      </c>
      <c r="AO1160">
        <v>1</v>
      </c>
      <c r="AP1160" s="2">
        <v>1176.6300000000001</v>
      </c>
      <c r="AQ1160" s="3">
        <f>IF(AND(Table13[[#This Row],[Average_amount_spent_per_visit_last_3_months]]&gt;=1,Table13[[#This Row],[Average_amount_spent_per_visit_last_3_months]]&lt;=999),1,0)</f>
        <v>0</v>
      </c>
      <c r="AR1160" s="3">
        <f>IF(AND(Table13[[#This Row],[Average_amount_spent_per_visit_last_3_months]]&gt;=1000,Table13[[#This Row],[Average_amount_spent_per_visit_last_3_months]]&lt;=6700),1,0)</f>
        <v>1</v>
      </c>
      <c r="AS1160">
        <v>3</v>
      </c>
      <c r="AT1160">
        <v>28</v>
      </c>
      <c r="AU1160">
        <f>IF(AND(Table13[[#This Row],[Age]]&gt;=18,Table13[[#This Row],[Age]]&lt;=25),1,0)</f>
        <v>0</v>
      </c>
      <c r="AV1160">
        <f>IF(AND(Table13[[#This Row],[Age]]&gt;=26,Table13[[#This Row],[Age]]&lt;=35),1,0)</f>
        <v>1</v>
      </c>
      <c r="AW1160">
        <f>IF(AND(Table13[[#This Row],[Age]]&gt;=36,Table13[[#This Row],[Age]]&lt;=45),1,0)</f>
        <v>0</v>
      </c>
      <c r="AX1160">
        <f>IF(AND(Table13[[#This Row],[Age]]&gt;=46,Table13[[#This Row],[Age]]&lt;=55),1,0)</f>
        <v>0</v>
      </c>
      <c r="AY1160">
        <f>IF(AND(Table13[[#This Row],[Age]]&gt;=56,Table13[[#This Row],[Age]]&lt;=67),1,0)</f>
        <v>0</v>
      </c>
      <c r="AZ1160" t="s">
        <v>25</v>
      </c>
      <c r="BA1160">
        <f>IF(Table13[[#This Row],[Marital Status]]="Married",1,0)</f>
        <v>1</v>
      </c>
      <c r="BB1160">
        <f>IF(Table13[[#This Row],[Marital Status]]="Single",1,0)</f>
        <v>0</v>
      </c>
      <c r="BC1160" t="s">
        <v>28</v>
      </c>
      <c r="BD1160">
        <f>IF(Table13[[#This Row],[gender]]="Male",1,0)</f>
        <v>0</v>
      </c>
      <c r="BE1160">
        <f>IF(Table13[[#This Row],[gender]]="Female",1,0)</f>
        <v>1</v>
      </c>
      <c r="BF1160" t="s">
        <v>23</v>
      </c>
      <c r="BG1160">
        <f>IF(Table13[[#This Row],[Highest level of Education]]="Did not attend school",1,0)</f>
        <v>0</v>
      </c>
      <c r="BH1160">
        <f>IF(Table13[[#This Row],[Highest level of Education]]="K12 completed",1,0)</f>
        <v>0</v>
      </c>
      <c r="BI1160">
        <f>IF(Table13[[#This Row],[Highest level of Education]]="High School Completed",1,0)</f>
        <v>0</v>
      </c>
      <c r="BJ1160">
        <f>IF(Table13[[#This Row],[Highest level of Education]]="Technical Diploma/Partially completed College",1,0)</f>
        <v>1</v>
      </c>
      <c r="BK1160">
        <f>IF(Table13[[#This Row],[Highest level of Education]]="University/College Degree",1,0)</f>
        <v>0</v>
      </c>
      <c r="BL1160">
        <f>IF(Table13[[#This Row],[Highest level of Education]]="Post-graduate education",1,0)</f>
        <v>0</v>
      </c>
      <c r="BM1160">
        <v>4</v>
      </c>
      <c r="BN1160">
        <v>3</v>
      </c>
      <c r="BO1160" t="s">
        <v>1</v>
      </c>
      <c r="BP1160">
        <f>IF(Table13[[#This Row],[Monthly_Income 1_5500 2_8000 3_11000 4_15000 5_20000 6_27000 7_35000 8_5000 9_51000 98_0]]=1,1,0)</f>
        <v>0</v>
      </c>
      <c r="BQ1160">
        <f>IF(Table13[[#This Row],[Monthly_Income 1_5500 2_8000 3_11000 4_15000 5_20000 6_27000 7_35000 8_5000 9_51000 98_0]]=2,1,0)</f>
        <v>0</v>
      </c>
      <c r="BR1160">
        <f>IF(Table13[[#This Row],[Monthly_Income 1_5500 2_8000 3_11000 4_15000 5_20000 6_27000 7_35000 8_5000 9_51000 98_0]]=3,1,0)</f>
        <v>0</v>
      </c>
      <c r="BS1160">
        <f>IF(Table13[[#This Row],[Monthly_Income 1_5500 2_8000 3_11000 4_15000 5_20000 6_27000 7_35000 8_5000 9_51000 98_0]]=4,1,0)</f>
        <v>0</v>
      </c>
      <c r="BT1160">
        <f>IF(Table13[[#This Row],[Monthly_Income 1_5500 2_8000 3_11000 4_15000 5_20000 6_27000 7_35000 8_5000 9_51000 98_0]]=5,1,0)</f>
        <v>0</v>
      </c>
      <c r="BU1160">
        <f>IF(Table13[[#This Row],[Monthly_Income 1_5500 2_8000 3_11000 4_15000 5_20000 6_27000 7_35000 8_5000 9_51000 98_0]]=6,1,0)</f>
        <v>0</v>
      </c>
      <c r="BV1160">
        <f>IF(Table13[[#This Row],[Monthly_Income 1_5500 2_8000 3_11000 4_15000 5_20000 6_27000 7_35000 8_5000 9_51000 98_0]]=7,1,0)</f>
        <v>0</v>
      </c>
      <c r="BW1160">
        <f>IF(Table13[[#This Row],[Monthly_Income 1_5500 2_8000 3_11000 4_15000 5_20000 6_27000 7_35000 8_5000 9_51000 98_0]]=8,1,0)</f>
        <v>0</v>
      </c>
      <c r="BX1160">
        <f>IF(Table13[[#This Row],[Monthly_Income 1_5500 2_8000 3_11000 4_15000 5_20000 6_27000 7_35000 8_5000 9_51000 98_0]]=9,1,0)</f>
        <v>0</v>
      </c>
      <c r="BY1160">
        <f>IF(Table13[[#This Row],[Monthly_Income 1_5500 2_8000 3_11000 4_15000 5_20000 6_27000 7_35000 8_5000 9_51000 98_0]]=98,1,0)</f>
        <v>0</v>
      </c>
      <c r="BZ1160">
        <v>7</v>
      </c>
      <c r="CA1160">
        <f>IF(Table13[[#This Row],[Monthly_Household_Income]]=1,1,0)</f>
        <v>0</v>
      </c>
      <c r="CB1160">
        <f>IF(Table13[[#This Row],[Monthly_Household_Income]]=2,1,0)</f>
        <v>0</v>
      </c>
      <c r="CC1160">
        <f>IF(Table13[[#This Row],[Monthly_Household_Income]]=3,1,0)</f>
        <v>0</v>
      </c>
      <c r="CD1160">
        <f>IF(Table13[[#This Row],[Monthly_Household_Income]]=4,1,0)</f>
        <v>0</v>
      </c>
      <c r="CE1160">
        <f>IF(Table13[[#This Row],[Monthly_Household_Income]]=5,1,0)</f>
        <v>0</v>
      </c>
      <c r="CF1160">
        <f>IF(Table13[[#This Row],[Monthly_Household_Income]]=6,1,0)</f>
        <v>0</v>
      </c>
      <c r="CG1160">
        <f>IF(Table13[[#This Row],[Monthly_Household_Income]]=7,1,0)</f>
        <v>1</v>
      </c>
      <c r="CH1160">
        <f>IF(Table13[[#This Row],[Monthly_Household_Income]]=8,1,0)</f>
        <v>0</v>
      </c>
      <c r="CI1160">
        <f>IF(Table13[[#This Row],[Monthly_Household_Income]]=9,1,0)</f>
        <v>0</v>
      </c>
      <c r="CJ1160">
        <f>IF(Table13[[#This Row],[Monthly_Household_Income]]=98,1,0)</f>
        <v>0</v>
      </c>
    </row>
    <row r="1161" spans="1:88">
      <c r="A1161">
        <v>4280</v>
      </c>
      <c r="B1161" s="1">
        <v>43131</v>
      </c>
      <c r="C1161" t="s">
        <v>33</v>
      </c>
      <c r="D1161">
        <v>9</v>
      </c>
      <c r="E1161">
        <v>7</v>
      </c>
      <c r="F1161">
        <v>9</v>
      </c>
      <c r="G1161">
        <v>9</v>
      </c>
      <c r="H1161">
        <v>9</v>
      </c>
      <c r="I1161">
        <v>8</v>
      </c>
      <c r="J1161" t="s">
        <v>15</v>
      </c>
      <c r="K1161">
        <v>8</v>
      </c>
      <c r="L1161">
        <v>10</v>
      </c>
      <c r="M1161">
        <v>8</v>
      </c>
      <c r="N1161">
        <v>9</v>
      </c>
      <c r="O1161">
        <v>9</v>
      </c>
      <c r="P1161">
        <v>8</v>
      </c>
      <c r="Q1161">
        <v>8</v>
      </c>
      <c r="R1161">
        <v>9</v>
      </c>
      <c r="S1161">
        <v>9</v>
      </c>
      <c r="T1161">
        <v>9</v>
      </c>
      <c r="U1161">
        <v>10</v>
      </c>
      <c r="V1161">
        <v>8</v>
      </c>
      <c r="W1161">
        <v>10</v>
      </c>
      <c r="X1161">
        <v>0</v>
      </c>
      <c r="Y1161">
        <v>8</v>
      </c>
      <c r="Z1161">
        <v>10</v>
      </c>
      <c r="AA1161">
        <v>9</v>
      </c>
      <c r="AB1161">
        <v>0</v>
      </c>
      <c r="AC1161">
        <v>1</v>
      </c>
      <c r="AD1161">
        <f>IF(Table13[[#This Row],[payment]]=1,1,0)</f>
        <v>1</v>
      </c>
      <c r="AE1161">
        <f>IF(Table13[[#This Row],[payment]]=2,1,0)</f>
        <v>0</v>
      </c>
      <c r="AF1161">
        <f>IF(Table13[[#This Row],[payment]]=3,1,0)</f>
        <v>0</v>
      </c>
      <c r="AG1161">
        <v>2</v>
      </c>
      <c r="AH1161">
        <f>IF(Table13[[#This Row],[method_payment]]=1,1,0)</f>
        <v>0</v>
      </c>
      <c r="AI1161">
        <f>IF(Table13[[#This Row],[method_payment]]=2,1,0)</f>
        <v>1</v>
      </c>
      <c r="AJ1161">
        <f>IF(Table13[[#This Row],[method_payment]]=3,1,0)</f>
        <v>0</v>
      </c>
      <c r="AK1161">
        <f>IF(Table13[[#This Row],[method_payment]]=5,1,0)</f>
        <v>0</v>
      </c>
      <c r="AL1161">
        <f>IF(Table13[[#This Row],[method_payment]]=6,1,0)</f>
        <v>0</v>
      </c>
      <c r="AM1161" t="s">
        <v>16</v>
      </c>
      <c r="AN1161" t="s">
        <v>15</v>
      </c>
      <c r="AO1161">
        <v>1</v>
      </c>
      <c r="AP1161" s="2">
        <v>1046.07</v>
      </c>
      <c r="AQ1161" s="3">
        <f>IF(AND(Table13[[#This Row],[Average_amount_spent_per_visit_last_3_months]]&gt;=1,Table13[[#This Row],[Average_amount_spent_per_visit_last_3_months]]&lt;=999),1,0)</f>
        <v>0</v>
      </c>
      <c r="AR1161" s="3">
        <f>IF(AND(Table13[[#This Row],[Average_amount_spent_per_visit_last_3_months]]&gt;=1000,Table13[[#This Row],[Average_amount_spent_per_visit_last_3_months]]&lt;=6700),1,0)</f>
        <v>1</v>
      </c>
      <c r="AS1161">
        <v>2</v>
      </c>
      <c r="AT1161">
        <v>39</v>
      </c>
      <c r="AU1161">
        <f>IF(AND(Table13[[#This Row],[Age]]&gt;=18,Table13[[#This Row],[Age]]&lt;=25),1,0)</f>
        <v>0</v>
      </c>
      <c r="AV1161">
        <f>IF(AND(Table13[[#This Row],[Age]]&gt;=26,Table13[[#This Row],[Age]]&lt;=35),1,0)</f>
        <v>0</v>
      </c>
      <c r="AW1161">
        <f>IF(AND(Table13[[#This Row],[Age]]&gt;=36,Table13[[#This Row],[Age]]&lt;=45),1,0)</f>
        <v>1</v>
      </c>
      <c r="AX1161">
        <f>IF(AND(Table13[[#This Row],[Age]]&gt;=46,Table13[[#This Row],[Age]]&lt;=55),1,0)</f>
        <v>0</v>
      </c>
      <c r="AY1161">
        <f>IF(AND(Table13[[#This Row],[Age]]&gt;=56,Table13[[#This Row],[Age]]&lt;=67),1,0)</f>
        <v>0</v>
      </c>
      <c r="AZ1161" t="s">
        <v>24</v>
      </c>
      <c r="BA1161">
        <f>IF(Table13[[#This Row],[Marital Status]]="Married",1,0)</f>
        <v>0</v>
      </c>
      <c r="BB1161">
        <f>IF(Table13[[#This Row],[Marital Status]]="Single",1,0)</f>
        <v>1</v>
      </c>
      <c r="BC1161" t="s">
        <v>27</v>
      </c>
      <c r="BD1161">
        <f>IF(Table13[[#This Row],[gender]]="Male",1,0)</f>
        <v>1</v>
      </c>
      <c r="BE1161">
        <f>IF(Table13[[#This Row],[gender]]="Female",1,0)</f>
        <v>0</v>
      </c>
      <c r="BF1161" t="s">
        <v>18</v>
      </c>
      <c r="BG1161">
        <f>IF(Table13[[#This Row],[Highest level of Education]]="Did not attend school",1,0)</f>
        <v>0</v>
      </c>
      <c r="BH1161">
        <f>IF(Table13[[#This Row],[Highest level of Education]]="K12 completed",1,0)</f>
        <v>0</v>
      </c>
      <c r="BI1161">
        <f>IF(Table13[[#This Row],[Highest level of Education]]="High School Completed",1,0)</f>
        <v>0</v>
      </c>
      <c r="BJ1161">
        <f>IF(Table13[[#This Row],[Highest level of Education]]="Technical Diploma/Partially completed College",1,0)</f>
        <v>0</v>
      </c>
      <c r="BK1161">
        <f>IF(Table13[[#This Row],[Highest level of Education]]="University/College Degree",1,0)</f>
        <v>0</v>
      </c>
      <c r="BL1161">
        <f>IF(Table13[[#This Row],[Highest level of Education]]="Post-graduate education",1,0)</f>
        <v>1</v>
      </c>
      <c r="BM1161">
        <v>0</v>
      </c>
      <c r="BN1161">
        <v>1</v>
      </c>
      <c r="BO1161">
        <v>4</v>
      </c>
      <c r="BP1161">
        <f>IF(Table13[[#This Row],[Monthly_Income 1_5500 2_8000 3_11000 4_15000 5_20000 6_27000 7_35000 8_5000 9_51000 98_0]]=1,1,0)</f>
        <v>0</v>
      </c>
      <c r="BQ1161">
        <f>IF(Table13[[#This Row],[Monthly_Income 1_5500 2_8000 3_11000 4_15000 5_20000 6_27000 7_35000 8_5000 9_51000 98_0]]=2,1,0)</f>
        <v>0</v>
      </c>
      <c r="BR1161">
        <f>IF(Table13[[#This Row],[Monthly_Income 1_5500 2_8000 3_11000 4_15000 5_20000 6_27000 7_35000 8_5000 9_51000 98_0]]=3,1,0)</f>
        <v>0</v>
      </c>
      <c r="BS1161">
        <f>IF(Table13[[#This Row],[Monthly_Income 1_5500 2_8000 3_11000 4_15000 5_20000 6_27000 7_35000 8_5000 9_51000 98_0]]=4,1,0)</f>
        <v>1</v>
      </c>
      <c r="BT1161">
        <f>IF(Table13[[#This Row],[Monthly_Income 1_5500 2_8000 3_11000 4_15000 5_20000 6_27000 7_35000 8_5000 9_51000 98_0]]=5,1,0)</f>
        <v>0</v>
      </c>
      <c r="BU1161">
        <f>IF(Table13[[#This Row],[Monthly_Income 1_5500 2_8000 3_11000 4_15000 5_20000 6_27000 7_35000 8_5000 9_51000 98_0]]=6,1,0)</f>
        <v>0</v>
      </c>
      <c r="BV1161">
        <f>IF(Table13[[#This Row],[Monthly_Income 1_5500 2_8000 3_11000 4_15000 5_20000 6_27000 7_35000 8_5000 9_51000 98_0]]=7,1,0)</f>
        <v>0</v>
      </c>
      <c r="BW1161">
        <f>IF(Table13[[#This Row],[Monthly_Income 1_5500 2_8000 3_11000 4_15000 5_20000 6_27000 7_35000 8_5000 9_51000 98_0]]=8,1,0)</f>
        <v>0</v>
      </c>
      <c r="BX1161">
        <f>IF(Table13[[#This Row],[Monthly_Income 1_5500 2_8000 3_11000 4_15000 5_20000 6_27000 7_35000 8_5000 9_51000 98_0]]=9,1,0)</f>
        <v>0</v>
      </c>
      <c r="BY1161">
        <f>IF(Table13[[#This Row],[Monthly_Income 1_5500 2_8000 3_11000 4_15000 5_20000 6_27000 7_35000 8_5000 9_51000 98_0]]=98,1,0)</f>
        <v>0</v>
      </c>
      <c r="BZ1161">
        <v>97</v>
      </c>
      <c r="CA1161">
        <f>IF(Table13[[#This Row],[Monthly_Household_Income]]=1,1,0)</f>
        <v>0</v>
      </c>
      <c r="CB1161">
        <f>IF(Table13[[#This Row],[Monthly_Household_Income]]=2,1,0)</f>
        <v>0</v>
      </c>
      <c r="CC1161">
        <f>IF(Table13[[#This Row],[Monthly_Household_Income]]=3,1,0)</f>
        <v>0</v>
      </c>
      <c r="CD1161">
        <f>IF(Table13[[#This Row],[Monthly_Household_Income]]=4,1,0)</f>
        <v>0</v>
      </c>
      <c r="CE1161">
        <f>IF(Table13[[#This Row],[Monthly_Household_Income]]=5,1,0)</f>
        <v>0</v>
      </c>
      <c r="CF1161">
        <f>IF(Table13[[#This Row],[Monthly_Household_Income]]=6,1,0)</f>
        <v>0</v>
      </c>
      <c r="CG1161">
        <f>IF(Table13[[#This Row],[Monthly_Household_Income]]=7,1,0)</f>
        <v>0</v>
      </c>
      <c r="CH1161">
        <f>IF(Table13[[#This Row],[Monthly_Household_Income]]=8,1,0)</f>
        <v>0</v>
      </c>
      <c r="CI1161">
        <f>IF(Table13[[#This Row],[Monthly_Household_Income]]=9,1,0)</f>
        <v>0</v>
      </c>
      <c r="CJ1161">
        <f>IF(Table13[[#This Row],[Monthly_Household_Income]]=98,1,0)</f>
        <v>0</v>
      </c>
    </row>
    <row r="1162" spans="1:88">
      <c r="A1162">
        <v>4284</v>
      </c>
      <c r="B1162" s="1">
        <v>42988</v>
      </c>
      <c r="C1162" t="s">
        <v>2</v>
      </c>
      <c r="D1162">
        <v>9</v>
      </c>
      <c r="E1162">
        <v>7</v>
      </c>
      <c r="F1162">
        <v>7</v>
      </c>
      <c r="G1162">
        <v>9</v>
      </c>
      <c r="H1162">
        <v>9</v>
      </c>
      <c r="I1162">
        <v>8</v>
      </c>
      <c r="J1162" t="s">
        <v>15</v>
      </c>
      <c r="K1162">
        <v>10</v>
      </c>
      <c r="L1162">
        <v>8</v>
      </c>
      <c r="M1162">
        <v>10</v>
      </c>
      <c r="N1162">
        <v>8</v>
      </c>
      <c r="O1162">
        <v>7</v>
      </c>
      <c r="P1162">
        <v>10</v>
      </c>
      <c r="Q1162">
        <v>8</v>
      </c>
      <c r="R1162">
        <v>7</v>
      </c>
      <c r="S1162">
        <v>9</v>
      </c>
      <c r="T1162">
        <v>7</v>
      </c>
      <c r="U1162">
        <v>8</v>
      </c>
      <c r="V1162">
        <v>7</v>
      </c>
      <c r="W1162">
        <v>9</v>
      </c>
      <c r="X1162">
        <v>8</v>
      </c>
      <c r="Y1162">
        <v>9</v>
      </c>
      <c r="Z1162">
        <v>9</v>
      </c>
      <c r="AA1162">
        <v>10</v>
      </c>
      <c r="AB1162">
        <v>8</v>
      </c>
      <c r="AC1162">
        <v>2</v>
      </c>
      <c r="AD1162">
        <f>IF(Table13[[#This Row],[payment]]=1,1,0)</f>
        <v>0</v>
      </c>
      <c r="AE1162">
        <f>IF(Table13[[#This Row],[payment]]=2,1,0)</f>
        <v>1</v>
      </c>
      <c r="AF1162">
        <f>IF(Table13[[#This Row],[payment]]=3,1,0)</f>
        <v>0</v>
      </c>
      <c r="AG1162">
        <v>6</v>
      </c>
      <c r="AH1162">
        <f>IF(Table13[[#This Row],[method_payment]]=1,1,0)</f>
        <v>0</v>
      </c>
      <c r="AI1162">
        <f>IF(Table13[[#This Row],[method_payment]]=2,1,0)</f>
        <v>0</v>
      </c>
      <c r="AJ1162">
        <f>IF(Table13[[#This Row],[method_payment]]=3,1,0)</f>
        <v>0</v>
      </c>
      <c r="AK1162">
        <f>IF(Table13[[#This Row],[method_payment]]=5,1,0)</f>
        <v>0</v>
      </c>
      <c r="AL1162">
        <f>IF(Table13[[#This Row],[method_payment]]=6,1,0)</f>
        <v>1</v>
      </c>
      <c r="AM1162" t="s">
        <v>16</v>
      </c>
      <c r="AN1162" t="s">
        <v>16</v>
      </c>
      <c r="AO1162">
        <v>1</v>
      </c>
      <c r="AP1162" s="2">
        <v>1224.96</v>
      </c>
      <c r="AQ1162" s="3">
        <f>IF(AND(Table13[[#This Row],[Average_amount_spent_per_visit_last_3_months]]&gt;=1,Table13[[#This Row],[Average_amount_spent_per_visit_last_3_months]]&lt;=999),1,0)</f>
        <v>0</v>
      </c>
      <c r="AR1162" s="3">
        <f>IF(AND(Table13[[#This Row],[Average_amount_spent_per_visit_last_3_months]]&gt;=1000,Table13[[#This Row],[Average_amount_spent_per_visit_last_3_months]]&lt;=6700),1,0)</f>
        <v>1</v>
      </c>
      <c r="AS1162">
        <v>2</v>
      </c>
      <c r="AT1162">
        <v>60</v>
      </c>
      <c r="AU1162">
        <f>IF(AND(Table13[[#This Row],[Age]]&gt;=18,Table13[[#This Row],[Age]]&lt;=25),1,0)</f>
        <v>0</v>
      </c>
      <c r="AV1162">
        <f>IF(AND(Table13[[#This Row],[Age]]&gt;=26,Table13[[#This Row],[Age]]&lt;=35),1,0)</f>
        <v>0</v>
      </c>
      <c r="AW1162">
        <f>IF(AND(Table13[[#This Row],[Age]]&gt;=36,Table13[[#This Row],[Age]]&lt;=45),1,0)</f>
        <v>0</v>
      </c>
      <c r="AX1162">
        <f>IF(AND(Table13[[#This Row],[Age]]&gt;=46,Table13[[#This Row],[Age]]&lt;=55),1,0)</f>
        <v>0</v>
      </c>
      <c r="AY1162">
        <f>IF(AND(Table13[[#This Row],[Age]]&gt;=56,Table13[[#This Row],[Age]]&lt;=67),1,0)</f>
        <v>1</v>
      </c>
      <c r="AZ1162" t="s">
        <v>25</v>
      </c>
      <c r="BA1162">
        <f>IF(Table13[[#This Row],[Marital Status]]="Married",1,0)</f>
        <v>1</v>
      </c>
      <c r="BB1162">
        <f>IF(Table13[[#This Row],[Marital Status]]="Single",1,0)</f>
        <v>0</v>
      </c>
      <c r="BC1162" t="s">
        <v>28</v>
      </c>
      <c r="BD1162">
        <f>IF(Table13[[#This Row],[gender]]="Male",1,0)</f>
        <v>0</v>
      </c>
      <c r="BE1162">
        <f>IF(Table13[[#This Row],[gender]]="Female",1,0)</f>
        <v>1</v>
      </c>
      <c r="BF1162" t="s">
        <v>18</v>
      </c>
      <c r="BG1162">
        <f>IF(Table13[[#This Row],[Highest level of Education]]="Did not attend school",1,0)</f>
        <v>0</v>
      </c>
      <c r="BH1162">
        <f>IF(Table13[[#This Row],[Highest level of Education]]="K12 completed",1,0)</f>
        <v>0</v>
      </c>
      <c r="BI1162">
        <f>IF(Table13[[#This Row],[Highest level of Education]]="High School Completed",1,0)</f>
        <v>0</v>
      </c>
      <c r="BJ1162">
        <f>IF(Table13[[#This Row],[Highest level of Education]]="Technical Diploma/Partially completed College",1,0)</f>
        <v>0</v>
      </c>
      <c r="BK1162">
        <f>IF(Table13[[#This Row],[Highest level of Education]]="University/College Degree",1,0)</f>
        <v>0</v>
      </c>
      <c r="BL1162">
        <f>IF(Table13[[#This Row],[Highest level of Education]]="Post-graduate education",1,0)</f>
        <v>1</v>
      </c>
      <c r="BM1162">
        <v>1</v>
      </c>
      <c r="BN1162">
        <v>3</v>
      </c>
      <c r="BO1162" t="s">
        <v>1</v>
      </c>
      <c r="BP1162">
        <f>IF(Table13[[#This Row],[Monthly_Income 1_5500 2_8000 3_11000 4_15000 5_20000 6_27000 7_35000 8_5000 9_51000 98_0]]=1,1,0)</f>
        <v>0</v>
      </c>
      <c r="BQ1162">
        <f>IF(Table13[[#This Row],[Monthly_Income 1_5500 2_8000 3_11000 4_15000 5_20000 6_27000 7_35000 8_5000 9_51000 98_0]]=2,1,0)</f>
        <v>0</v>
      </c>
      <c r="BR1162">
        <f>IF(Table13[[#This Row],[Monthly_Income 1_5500 2_8000 3_11000 4_15000 5_20000 6_27000 7_35000 8_5000 9_51000 98_0]]=3,1,0)</f>
        <v>0</v>
      </c>
      <c r="BS1162">
        <f>IF(Table13[[#This Row],[Monthly_Income 1_5500 2_8000 3_11000 4_15000 5_20000 6_27000 7_35000 8_5000 9_51000 98_0]]=4,1,0)</f>
        <v>0</v>
      </c>
      <c r="BT1162">
        <f>IF(Table13[[#This Row],[Monthly_Income 1_5500 2_8000 3_11000 4_15000 5_20000 6_27000 7_35000 8_5000 9_51000 98_0]]=5,1,0)</f>
        <v>0</v>
      </c>
      <c r="BU1162">
        <f>IF(Table13[[#This Row],[Monthly_Income 1_5500 2_8000 3_11000 4_15000 5_20000 6_27000 7_35000 8_5000 9_51000 98_0]]=6,1,0)</f>
        <v>0</v>
      </c>
      <c r="BV1162">
        <f>IF(Table13[[#This Row],[Monthly_Income 1_5500 2_8000 3_11000 4_15000 5_20000 6_27000 7_35000 8_5000 9_51000 98_0]]=7,1,0)</f>
        <v>0</v>
      </c>
      <c r="BW1162">
        <f>IF(Table13[[#This Row],[Monthly_Income 1_5500 2_8000 3_11000 4_15000 5_20000 6_27000 7_35000 8_5000 9_51000 98_0]]=8,1,0)</f>
        <v>0</v>
      </c>
      <c r="BX1162">
        <f>IF(Table13[[#This Row],[Monthly_Income 1_5500 2_8000 3_11000 4_15000 5_20000 6_27000 7_35000 8_5000 9_51000 98_0]]=9,1,0)</f>
        <v>0</v>
      </c>
      <c r="BY1162">
        <f>IF(Table13[[#This Row],[Monthly_Income 1_5500 2_8000 3_11000 4_15000 5_20000 6_27000 7_35000 8_5000 9_51000 98_0]]=98,1,0)</f>
        <v>0</v>
      </c>
      <c r="BZ1162">
        <v>7</v>
      </c>
      <c r="CA1162">
        <f>IF(Table13[[#This Row],[Monthly_Household_Income]]=1,1,0)</f>
        <v>0</v>
      </c>
      <c r="CB1162">
        <f>IF(Table13[[#This Row],[Monthly_Household_Income]]=2,1,0)</f>
        <v>0</v>
      </c>
      <c r="CC1162">
        <f>IF(Table13[[#This Row],[Monthly_Household_Income]]=3,1,0)</f>
        <v>0</v>
      </c>
      <c r="CD1162">
        <f>IF(Table13[[#This Row],[Monthly_Household_Income]]=4,1,0)</f>
        <v>0</v>
      </c>
      <c r="CE1162">
        <f>IF(Table13[[#This Row],[Monthly_Household_Income]]=5,1,0)</f>
        <v>0</v>
      </c>
      <c r="CF1162">
        <f>IF(Table13[[#This Row],[Monthly_Household_Income]]=6,1,0)</f>
        <v>0</v>
      </c>
      <c r="CG1162">
        <f>IF(Table13[[#This Row],[Monthly_Household_Income]]=7,1,0)</f>
        <v>1</v>
      </c>
      <c r="CH1162">
        <f>IF(Table13[[#This Row],[Monthly_Household_Income]]=8,1,0)</f>
        <v>0</v>
      </c>
      <c r="CI1162">
        <f>IF(Table13[[#This Row],[Monthly_Household_Income]]=9,1,0)</f>
        <v>0</v>
      </c>
      <c r="CJ1162">
        <f>IF(Table13[[#This Row],[Monthly_Household_Income]]=98,1,0)</f>
        <v>0</v>
      </c>
    </row>
    <row r="1163" spans="1:88">
      <c r="A1163">
        <v>4286</v>
      </c>
      <c r="B1163" s="1">
        <v>42971</v>
      </c>
      <c r="C1163" t="s">
        <v>32</v>
      </c>
      <c r="D1163">
        <v>6</v>
      </c>
      <c r="E1163">
        <v>7</v>
      </c>
      <c r="F1163">
        <v>7</v>
      </c>
      <c r="G1163">
        <v>7</v>
      </c>
      <c r="H1163">
        <v>6</v>
      </c>
      <c r="I1163">
        <v>7</v>
      </c>
      <c r="J1163" t="s">
        <v>15</v>
      </c>
      <c r="K1163">
        <v>9</v>
      </c>
      <c r="L1163">
        <v>10</v>
      </c>
      <c r="M1163">
        <v>7</v>
      </c>
      <c r="N1163">
        <v>8</v>
      </c>
      <c r="O1163">
        <v>8</v>
      </c>
      <c r="P1163">
        <v>9</v>
      </c>
      <c r="Q1163">
        <v>10</v>
      </c>
      <c r="R1163">
        <v>9</v>
      </c>
      <c r="S1163">
        <v>7</v>
      </c>
      <c r="T1163">
        <v>7</v>
      </c>
      <c r="U1163">
        <v>6</v>
      </c>
      <c r="V1163">
        <v>8</v>
      </c>
      <c r="W1163">
        <v>6</v>
      </c>
      <c r="X1163">
        <v>6</v>
      </c>
      <c r="Y1163">
        <v>7</v>
      </c>
      <c r="Z1163">
        <v>9</v>
      </c>
      <c r="AA1163">
        <v>6</v>
      </c>
      <c r="AB1163">
        <v>0</v>
      </c>
      <c r="AC1163">
        <v>3</v>
      </c>
      <c r="AD1163">
        <f>IF(Table13[[#This Row],[payment]]=1,1,0)</f>
        <v>0</v>
      </c>
      <c r="AE1163">
        <f>IF(Table13[[#This Row],[payment]]=2,1,0)</f>
        <v>0</v>
      </c>
      <c r="AF1163">
        <f>IF(Table13[[#This Row],[payment]]=3,1,0)</f>
        <v>1</v>
      </c>
      <c r="AG1163">
        <v>1</v>
      </c>
      <c r="AH1163">
        <f>IF(Table13[[#This Row],[method_payment]]=1,1,0)</f>
        <v>1</v>
      </c>
      <c r="AI1163">
        <f>IF(Table13[[#This Row],[method_payment]]=2,1,0)</f>
        <v>0</v>
      </c>
      <c r="AJ1163">
        <f>IF(Table13[[#This Row],[method_payment]]=3,1,0)</f>
        <v>0</v>
      </c>
      <c r="AK1163">
        <f>IF(Table13[[#This Row],[method_payment]]=5,1,0)</f>
        <v>0</v>
      </c>
      <c r="AL1163">
        <f>IF(Table13[[#This Row],[method_payment]]=6,1,0)</f>
        <v>0</v>
      </c>
      <c r="AM1163" t="s">
        <v>16</v>
      </c>
      <c r="AN1163" t="s">
        <v>16</v>
      </c>
      <c r="AO1163">
        <v>6</v>
      </c>
      <c r="AP1163" s="2">
        <v>127.06</v>
      </c>
      <c r="AQ1163" s="3">
        <f>IF(AND(Table13[[#This Row],[Average_amount_spent_per_visit_last_3_months]]&gt;=1,Table13[[#This Row],[Average_amount_spent_per_visit_last_3_months]]&lt;=999),1,0)</f>
        <v>1</v>
      </c>
      <c r="AR1163" s="3">
        <f>IF(AND(Table13[[#This Row],[Average_amount_spent_per_visit_last_3_months]]&gt;=1000,Table13[[#This Row],[Average_amount_spent_per_visit_last_3_months]]&lt;=6700),1,0)</f>
        <v>0</v>
      </c>
      <c r="AS1163">
        <v>3</v>
      </c>
      <c r="AT1163">
        <v>34</v>
      </c>
      <c r="AU1163">
        <f>IF(AND(Table13[[#This Row],[Age]]&gt;=18,Table13[[#This Row],[Age]]&lt;=25),1,0)</f>
        <v>0</v>
      </c>
      <c r="AV1163">
        <f>IF(AND(Table13[[#This Row],[Age]]&gt;=26,Table13[[#This Row],[Age]]&lt;=35),1,0)</f>
        <v>1</v>
      </c>
      <c r="AW1163">
        <f>IF(AND(Table13[[#This Row],[Age]]&gt;=36,Table13[[#This Row],[Age]]&lt;=45),1,0)</f>
        <v>0</v>
      </c>
      <c r="AX1163">
        <f>IF(AND(Table13[[#This Row],[Age]]&gt;=46,Table13[[#This Row],[Age]]&lt;=55),1,0)</f>
        <v>0</v>
      </c>
      <c r="AY1163">
        <f>IF(AND(Table13[[#This Row],[Age]]&gt;=56,Table13[[#This Row],[Age]]&lt;=67),1,0)</f>
        <v>0</v>
      </c>
      <c r="AZ1163" t="s">
        <v>25</v>
      </c>
      <c r="BA1163">
        <f>IF(Table13[[#This Row],[Marital Status]]="Married",1,0)</f>
        <v>1</v>
      </c>
      <c r="BB1163">
        <f>IF(Table13[[#This Row],[Marital Status]]="Single",1,0)</f>
        <v>0</v>
      </c>
      <c r="BC1163" t="s">
        <v>27</v>
      </c>
      <c r="BD1163">
        <f>IF(Table13[[#This Row],[gender]]="Male",1,0)</f>
        <v>1</v>
      </c>
      <c r="BE1163">
        <f>IF(Table13[[#This Row],[gender]]="Female",1,0)</f>
        <v>0</v>
      </c>
      <c r="BF1163" t="s">
        <v>19</v>
      </c>
      <c r="BG1163">
        <f>IF(Table13[[#This Row],[Highest level of Education]]="Did not attend school",1,0)</f>
        <v>0</v>
      </c>
      <c r="BH1163">
        <f>IF(Table13[[#This Row],[Highest level of Education]]="K12 completed",1,0)</f>
        <v>0</v>
      </c>
      <c r="BI1163">
        <f>IF(Table13[[#This Row],[Highest level of Education]]="High School Completed",1,0)</f>
        <v>0</v>
      </c>
      <c r="BJ1163">
        <f>IF(Table13[[#This Row],[Highest level of Education]]="Technical Diploma/Partially completed College",1,0)</f>
        <v>0</v>
      </c>
      <c r="BK1163">
        <f>IF(Table13[[#This Row],[Highest level of Education]]="University/College Degree",1,0)</f>
        <v>1</v>
      </c>
      <c r="BL1163">
        <f>IF(Table13[[#This Row],[Highest level of Education]]="Post-graduate education",1,0)</f>
        <v>0</v>
      </c>
      <c r="BM1163">
        <v>2</v>
      </c>
      <c r="BN1163">
        <v>1</v>
      </c>
      <c r="BO1163">
        <v>5</v>
      </c>
      <c r="BP1163">
        <f>IF(Table13[[#This Row],[Monthly_Income 1_5500 2_8000 3_11000 4_15000 5_20000 6_27000 7_35000 8_5000 9_51000 98_0]]=1,1,0)</f>
        <v>0</v>
      </c>
      <c r="BQ1163">
        <f>IF(Table13[[#This Row],[Monthly_Income 1_5500 2_8000 3_11000 4_15000 5_20000 6_27000 7_35000 8_5000 9_51000 98_0]]=2,1,0)</f>
        <v>0</v>
      </c>
      <c r="BR1163">
        <f>IF(Table13[[#This Row],[Monthly_Income 1_5500 2_8000 3_11000 4_15000 5_20000 6_27000 7_35000 8_5000 9_51000 98_0]]=3,1,0)</f>
        <v>0</v>
      </c>
      <c r="BS1163">
        <f>IF(Table13[[#This Row],[Monthly_Income 1_5500 2_8000 3_11000 4_15000 5_20000 6_27000 7_35000 8_5000 9_51000 98_0]]=4,1,0)</f>
        <v>0</v>
      </c>
      <c r="BT1163">
        <f>IF(Table13[[#This Row],[Monthly_Income 1_5500 2_8000 3_11000 4_15000 5_20000 6_27000 7_35000 8_5000 9_51000 98_0]]=5,1,0)</f>
        <v>1</v>
      </c>
      <c r="BU1163">
        <f>IF(Table13[[#This Row],[Monthly_Income 1_5500 2_8000 3_11000 4_15000 5_20000 6_27000 7_35000 8_5000 9_51000 98_0]]=6,1,0)</f>
        <v>0</v>
      </c>
      <c r="BV1163">
        <f>IF(Table13[[#This Row],[Monthly_Income 1_5500 2_8000 3_11000 4_15000 5_20000 6_27000 7_35000 8_5000 9_51000 98_0]]=7,1,0)</f>
        <v>0</v>
      </c>
      <c r="BW1163">
        <f>IF(Table13[[#This Row],[Monthly_Income 1_5500 2_8000 3_11000 4_15000 5_20000 6_27000 7_35000 8_5000 9_51000 98_0]]=8,1,0)</f>
        <v>0</v>
      </c>
      <c r="BX1163">
        <f>IF(Table13[[#This Row],[Monthly_Income 1_5500 2_8000 3_11000 4_15000 5_20000 6_27000 7_35000 8_5000 9_51000 98_0]]=9,1,0)</f>
        <v>0</v>
      </c>
      <c r="BY1163">
        <f>IF(Table13[[#This Row],[Monthly_Income 1_5500 2_8000 3_11000 4_15000 5_20000 6_27000 7_35000 8_5000 9_51000 98_0]]=98,1,0)</f>
        <v>0</v>
      </c>
      <c r="BZ1163">
        <v>7</v>
      </c>
      <c r="CA1163">
        <f>IF(Table13[[#This Row],[Monthly_Household_Income]]=1,1,0)</f>
        <v>0</v>
      </c>
      <c r="CB1163">
        <f>IF(Table13[[#This Row],[Monthly_Household_Income]]=2,1,0)</f>
        <v>0</v>
      </c>
      <c r="CC1163">
        <f>IF(Table13[[#This Row],[Monthly_Household_Income]]=3,1,0)</f>
        <v>0</v>
      </c>
      <c r="CD1163">
        <f>IF(Table13[[#This Row],[Monthly_Household_Income]]=4,1,0)</f>
        <v>0</v>
      </c>
      <c r="CE1163">
        <f>IF(Table13[[#This Row],[Monthly_Household_Income]]=5,1,0)</f>
        <v>0</v>
      </c>
      <c r="CF1163">
        <f>IF(Table13[[#This Row],[Monthly_Household_Income]]=6,1,0)</f>
        <v>0</v>
      </c>
      <c r="CG1163">
        <f>IF(Table13[[#This Row],[Monthly_Household_Income]]=7,1,0)</f>
        <v>1</v>
      </c>
      <c r="CH1163">
        <f>IF(Table13[[#This Row],[Monthly_Household_Income]]=8,1,0)</f>
        <v>0</v>
      </c>
      <c r="CI1163">
        <f>IF(Table13[[#This Row],[Monthly_Household_Income]]=9,1,0)</f>
        <v>0</v>
      </c>
      <c r="CJ1163">
        <f>IF(Table13[[#This Row],[Monthly_Household_Income]]=98,1,0)</f>
        <v>0</v>
      </c>
    </row>
    <row r="1164" spans="1:88">
      <c r="A1164">
        <v>4287</v>
      </c>
      <c r="B1164" s="1">
        <v>43131</v>
      </c>
      <c r="C1164" t="s">
        <v>31</v>
      </c>
      <c r="D1164">
        <v>8</v>
      </c>
      <c r="E1164">
        <v>8</v>
      </c>
      <c r="F1164">
        <v>9</v>
      </c>
      <c r="G1164">
        <v>8</v>
      </c>
      <c r="H1164">
        <v>7</v>
      </c>
      <c r="I1164">
        <v>7</v>
      </c>
      <c r="J1164" t="s">
        <v>15</v>
      </c>
      <c r="K1164">
        <v>7</v>
      </c>
      <c r="L1164">
        <v>6</v>
      </c>
      <c r="M1164">
        <v>8</v>
      </c>
      <c r="N1164">
        <v>6</v>
      </c>
      <c r="O1164">
        <v>7</v>
      </c>
      <c r="P1164">
        <v>10</v>
      </c>
      <c r="Q1164">
        <v>8</v>
      </c>
      <c r="R1164">
        <v>10</v>
      </c>
      <c r="S1164">
        <v>7</v>
      </c>
      <c r="T1164">
        <v>8</v>
      </c>
      <c r="U1164">
        <v>7</v>
      </c>
      <c r="V1164">
        <v>8</v>
      </c>
      <c r="W1164">
        <v>7</v>
      </c>
      <c r="X1164">
        <v>7</v>
      </c>
      <c r="Y1164">
        <v>6</v>
      </c>
      <c r="Z1164">
        <v>8</v>
      </c>
      <c r="AA1164">
        <v>8</v>
      </c>
      <c r="AB1164">
        <v>8</v>
      </c>
      <c r="AC1164">
        <v>2</v>
      </c>
      <c r="AD1164">
        <f>IF(Table13[[#This Row],[payment]]=1,1,0)</f>
        <v>0</v>
      </c>
      <c r="AE1164">
        <f>IF(Table13[[#This Row],[payment]]=2,1,0)</f>
        <v>1</v>
      </c>
      <c r="AF1164">
        <f>IF(Table13[[#This Row],[payment]]=3,1,0)</f>
        <v>0</v>
      </c>
      <c r="AG1164">
        <v>6</v>
      </c>
      <c r="AH1164">
        <f>IF(Table13[[#This Row],[method_payment]]=1,1,0)</f>
        <v>0</v>
      </c>
      <c r="AI1164">
        <f>IF(Table13[[#This Row],[method_payment]]=2,1,0)</f>
        <v>0</v>
      </c>
      <c r="AJ1164">
        <f>IF(Table13[[#This Row],[method_payment]]=3,1,0)</f>
        <v>0</v>
      </c>
      <c r="AK1164">
        <f>IF(Table13[[#This Row],[method_payment]]=5,1,0)</f>
        <v>0</v>
      </c>
      <c r="AL1164">
        <f>IF(Table13[[#This Row],[method_payment]]=6,1,0)</f>
        <v>1</v>
      </c>
      <c r="AM1164" t="s">
        <v>16</v>
      </c>
      <c r="AN1164" t="s">
        <v>16</v>
      </c>
      <c r="AO1164">
        <v>3</v>
      </c>
      <c r="AP1164" s="2">
        <v>138.44</v>
      </c>
      <c r="AQ1164" s="3">
        <f>IF(AND(Table13[[#This Row],[Average_amount_spent_per_visit_last_3_months]]&gt;=1,Table13[[#This Row],[Average_amount_spent_per_visit_last_3_months]]&lt;=999),1,0)</f>
        <v>1</v>
      </c>
      <c r="AR1164" s="3">
        <f>IF(AND(Table13[[#This Row],[Average_amount_spent_per_visit_last_3_months]]&gt;=1000,Table13[[#This Row],[Average_amount_spent_per_visit_last_3_months]]&lt;=6700),1,0)</f>
        <v>0</v>
      </c>
      <c r="AS1164">
        <v>2</v>
      </c>
      <c r="AT1164">
        <v>18</v>
      </c>
      <c r="AU1164">
        <f>IF(AND(Table13[[#This Row],[Age]]&gt;=18,Table13[[#This Row],[Age]]&lt;=25),1,0)</f>
        <v>1</v>
      </c>
      <c r="AV1164">
        <f>IF(AND(Table13[[#This Row],[Age]]&gt;=26,Table13[[#This Row],[Age]]&lt;=35),1,0)</f>
        <v>0</v>
      </c>
      <c r="AW1164">
        <f>IF(AND(Table13[[#This Row],[Age]]&gt;=36,Table13[[#This Row],[Age]]&lt;=45),1,0)</f>
        <v>0</v>
      </c>
      <c r="AX1164">
        <f>IF(AND(Table13[[#This Row],[Age]]&gt;=46,Table13[[#This Row],[Age]]&lt;=55),1,0)</f>
        <v>0</v>
      </c>
      <c r="AY1164">
        <f>IF(AND(Table13[[#This Row],[Age]]&gt;=56,Table13[[#This Row],[Age]]&lt;=67),1,0)</f>
        <v>0</v>
      </c>
      <c r="AZ1164" t="s">
        <v>24</v>
      </c>
      <c r="BA1164">
        <f>IF(Table13[[#This Row],[Marital Status]]="Married",1,0)</f>
        <v>0</v>
      </c>
      <c r="BB1164">
        <f>IF(Table13[[#This Row],[Marital Status]]="Single",1,0)</f>
        <v>1</v>
      </c>
      <c r="BC1164" t="s">
        <v>28</v>
      </c>
      <c r="BD1164">
        <f>IF(Table13[[#This Row],[gender]]="Male",1,0)</f>
        <v>0</v>
      </c>
      <c r="BE1164">
        <f>IF(Table13[[#This Row],[gender]]="Female",1,0)</f>
        <v>1</v>
      </c>
      <c r="BF1164" t="s">
        <v>22</v>
      </c>
      <c r="BG1164">
        <f>IF(Table13[[#This Row],[Highest level of Education]]="Did not attend school",1,0)</f>
        <v>0</v>
      </c>
      <c r="BH1164">
        <f>IF(Table13[[#This Row],[Highest level of Education]]="K12 completed",1,0)</f>
        <v>1</v>
      </c>
      <c r="BI1164">
        <f>IF(Table13[[#This Row],[Highest level of Education]]="High School Completed",1,0)</f>
        <v>0</v>
      </c>
      <c r="BJ1164">
        <f>IF(Table13[[#This Row],[Highest level of Education]]="Technical Diploma/Partially completed College",1,0)</f>
        <v>0</v>
      </c>
      <c r="BK1164">
        <f>IF(Table13[[#This Row],[Highest level of Education]]="University/College Degree",1,0)</f>
        <v>0</v>
      </c>
      <c r="BL1164">
        <f>IF(Table13[[#This Row],[Highest level of Education]]="Post-graduate education",1,0)</f>
        <v>0</v>
      </c>
      <c r="BM1164">
        <v>0</v>
      </c>
      <c r="BN1164">
        <v>5</v>
      </c>
      <c r="BO1164" t="s">
        <v>1</v>
      </c>
      <c r="BP1164">
        <f>IF(Table13[[#This Row],[Monthly_Income 1_5500 2_8000 3_11000 4_15000 5_20000 6_27000 7_35000 8_5000 9_51000 98_0]]=1,1,0)</f>
        <v>0</v>
      </c>
      <c r="BQ1164">
        <f>IF(Table13[[#This Row],[Monthly_Income 1_5500 2_8000 3_11000 4_15000 5_20000 6_27000 7_35000 8_5000 9_51000 98_0]]=2,1,0)</f>
        <v>0</v>
      </c>
      <c r="BR1164">
        <f>IF(Table13[[#This Row],[Monthly_Income 1_5500 2_8000 3_11000 4_15000 5_20000 6_27000 7_35000 8_5000 9_51000 98_0]]=3,1,0)</f>
        <v>0</v>
      </c>
      <c r="BS1164">
        <f>IF(Table13[[#This Row],[Monthly_Income 1_5500 2_8000 3_11000 4_15000 5_20000 6_27000 7_35000 8_5000 9_51000 98_0]]=4,1,0)</f>
        <v>0</v>
      </c>
      <c r="BT1164">
        <f>IF(Table13[[#This Row],[Monthly_Income 1_5500 2_8000 3_11000 4_15000 5_20000 6_27000 7_35000 8_5000 9_51000 98_0]]=5,1,0)</f>
        <v>0</v>
      </c>
      <c r="BU1164">
        <f>IF(Table13[[#This Row],[Monthly_Income 1_5500 2_8000 3_11000 4_15000 5_20000 6_27000 7_35000 8_5000 9_51000 98_0]]=6,1,0)</f>
        <v>0</v>
      </c>
      <c r="BV1164">
        <f>IF(Table13[[#This Row],[Monthly_Income 1_5500 2_8000 3_11000 4_15000 5_20000 6_27000 7_35000 8_5000 9_51000 98_0]]=7,1,0)</f>
        <v>0</v>
      </c>
      <c r="BW1164">
        <f>IF(Table13[[#This Row],[Monthly_Income 1_5500 2_8000 3_11000 4_15000 5_20000 6_27000 7_35000 8_5000 9_51000 98_0]]=8,1,0)</f>
        <v>0</v>
      </c>
      <c r="BX1164">
        <f>IF(Table13[[#This Row],[Monthly_Income 1_5500 2_8000 3_11000 4_15000 5_20000 6_27000 7_35000 8_5000 9_51000 98_0]]=9,1,0)</f>
        <v>0</v>
      </c>
      <c r="BY1164">
        <f>IF(Table13[[#This Row],[Monthly_Income 1_5500 2_8000 3_11000 4_15000 5_20000 6_27000 7_35000 8_5000 9_51000 98_0]]=98,1,0)</f>
        <v>0</v>
      </c>
      <c r="BZ1164">
        <v>4</v>
      </c>
      <c r="CA1164">
        <f>IF(Table13[[#This Row],[Monthly_Household_Income]]=1,1,0)</f>
        <v>0</v>
      </c>
      <c r="CB1164">
        <f>IF(Table13[[#This Row],[Monthly_Household_Income]]=2,1,0)</f>
        <v>0</v>
      </c>
      <c r="CC1164">
        <f>IF(Table13[[#This Row],[Monthly_Household_Income]]=3,1,0)</f>
        <v>0</v>
      </c>
      <c r="CD1164">
        <f>IF(Table13[[#This Row],[Monthly_Household_Income]]=4,1,0)</f>
        <v>1</v>
      </c>
      <c r="CE1164">
        <f>IF(Table13[[#This Row],[Monthly_Household_Income]]=5,1,0)</f>
        <v>0</v>
      </c>
      <c r="CF1164">
        <f>IF(Table13[[#This Row],[Monthly_Household_Income]]=6,1,0)</f>
        <v>0</v>
      </c>
      <c r="CG1164">
        <f>IF(Table13[[#This Row],[Monthly_Household_Income]]=7,1,0)</f>
        <v>0</v>
      </c>
      <c r="CH1164">
        <f>IF(Table13[[#This Row],[Monthly_Household_Income]]=8,1,0)</f>
        <v>0</v>
      </c>
      <c r="CI1164">
        <f>IF(Table13[[#This Row],[Monthly_Household_Income]]=9,1,0)</f>
        <v>0</v>
      </c>
      <c r="CJ1164">
        <f>IF(Table13[[#This Row],[Monthly_Household_Income]]=98,1,0)</f>
        <v>0</v>
      </c>
    </row>
    <row r="1165" spans="1:88">
      <c r="A1165">
        <v>4290</v>
      </c>
      <c r="B1165" s="1">
        <v>43192</v>
      </c>
      <c r="C1165" t="s">
        <v>2</v>
      </c>
      <c r="D1165">
        <v>9</v>
      </c>
      <c r="E1165">
        <v>8</v>
      </c>
      <c r="F1165">
        <v>7</v>
      </c>
      <c r="G1165">
        <v>7</v>
      </c>
      <c r="H1165">
        <v>8</v>
      </c>
      <c r="I1165">
        <v>6</v>
      </c>
      <c r="J1165" t="s">
        <v>15</v>
      </c>
      <c r="K1165">
        <v>9</v>
      </c>
      <c r="L1165">
        <v>8</v>
      </c>
      <c r="M1165">
        <v>8</v>
      </c>
      <c r="N1165">
        <v>9</v>
      </c>
      <c r="O1165">
        <v>8</v>
      </c>
      <c r="P1165">
        <v>8</v>
      </c>
      <c r="Q1165">
        <v>7</v>
      </c>
      <c r="R1165">
        <v>6</v>
      </c>
      <c r="S1165">
        <v>7</v>
      </c>
      <c r="T1165">
        <v>7</v>
      </c>
      <c r="U1165">
        <v>7</v>
      </c>
      <c r="V1165">
        <v>8</v>
      </c>
      <c r="W1165">
        <v>8</v>
      </c>
      <c r="X1165">
        <v>7</v>
      </c>
      <c r="Y1165">
        <v>7</v>
      </c>
      <c r="Z1165">
        <v>9</v>
      </c>
      <c r="AA1165">
        <v>8</v>
      </c>
      <c r="AB1165">
        <v>6</v>
      </c>
      <c r="AC1165">
        <v>2</v>
      </c>
      <c r="AD1165">
        <f>IF(Table13[[#This Row],[payment]]=1,1,0)</f>
        <v>0</v>
      </c>
      <c r="AE1165">
        <f>IF(Table13[[#This Row],[payment]]=2,1,0)</f>
        <v>1</v>
      </c>
      <c r="AF1165">
        <f>IF(Table13[[#This Row],[payment]]=3,1,0)</f>
        <v>0</v>
      </c>
      <c r="AG1165">
        <v>1</v>
      </c>
      <c r="AH1165">
        <f>IF(Table13[[#This Row],[method_payment]]=1,1,0)</f>
        <v>1</v>
      </c>
      <c r="AI1165">
        <f>IF(Table13[[#This Row],[method_payment]]=2,1,0)</f>
        <v>0</v>
      </c>
      <c r="AJ1165">
        <f>IF(Table13[[#This Row],[method_payment]]=3,1,0)</f>
        <v>0</v>
      </c>
      <c r="AK1165">
        <f>IF(Table13[[#This Row],[method_payment]]=5,1,0)</f>
        <v>0</v>
      </c>
      <c r="AL1165">
        <f>IF(Table13[[#This Row],[method_payment]]=6,1,0)</f>
        <v>0</v>
      </c>
      <c r="AM1165" t="s">
        <v>16</v>
      </c>
      <c r="AN1165" t="s">
        <v>16</v>
      </c>
      <c r="AO1165">
        <v>2</v>
      </c>
      <c r="AP1165" s="2">
        <v>475.43</v>
      </c>
      <c r="AQ1165" s="3">
        <f>IF(AND(Table13[[#This Row],[Average_amount_spent_per_visit_last_3_months]]&gt;=1,Table13[[#This Row],[Average_amount_spent_per_visit_last_3_months]]&lt;=999),1,0)</f>
        <v>1</v>
      </c>
      <c r="AR1165" s="3">
        <f>IF(AND(Table13[[#This Row],[Average_amount_spent_per_visit_last_3_months]]&gt;=1000,Table13[[#This Row],[Average_amount_spent_per_visit_last_3_months]]&lt;=6700),1,0)</f>
        <v>0</v>
      </c>
      <c r="AS1165">
        <v>3</v>
      </c>
      <c r="AT1165">
        <v>37</v>
      </c>
      <c r="AU1165">
        <f>IF(AND(Table13[[#This Row],[Age]]&gt;=18,Table13[[#This Row],[Age]]&lt;=25),1,0)</f>
        <v>0</v>
      </c>
      <c r="AV1165">
        <f>IF(AND(Table13[[#This Row],[Age]]&gt;=26,Table13[[#This Row],[Age]]&lt;=35),1,0)</f>
        <v>0</v>
      </c>
      <c r="AW1165">
        <f>IF(AND(Table13[[#This Row],[Age]]&gt;=36,Table13[[#This Row],[Age]]&lt;=45),1,0)</f>
        <v>1</v>
      </c>
      <c r="AX1165">
        <f>IF(AND(Table13[[#This Row],[Age]]&gt;=46,Table13[[#This Row],[Age]]&lt;=55),1,0)</f>
        <v>0</v>
      </c>
      <c r="AY1165">
        <f>IF(AND(Table13[[#This Row],[Age]]&gt;=56,Table13[[#This Row],[Age]]&lt;=67),1,0)</f>
        <v>0</v>
      </c>
      <c r="AZ1165" t="s">
        <v>25</v>
      </c>
      <c r="BA1165">
        <f>IF(Table13[[#This Row],[Marital Status]]="Married",1,0)</f>
        <v>1</v>
      </c>
      <c r="BB1165">
        <f>IF(Table13[[#This Row],[Marital Status]]="Single",1,0)</f>
        <v>0</v>
      </c>
      <c r="BC1165" t="s">
        <v>28</v>
      </c>
      <c r="BD1165">
        <f>IF(Table13[[#This Row],[gender]]="Male",1,0)</f>
        <v>0</v>
      </c>
      <c r="BE1165">
        <f>IF(Table13[[#This Row],[gender]]="Female",1,0)</f>
        <v>1</v>
      </c>
      <c r="BF1165" t="s">
        <v>23</v>
      </c>
      <c r="BG1165">
        <f>IF(Table13[[#This Row],[Highest level of Education]]="Did not attend school",1,0)</f>
        <v>0</v>
      </c>
      <c r="BH1165">
        <f>IF(Table13[[#This Row],[Highest level of Education]]="K12 completed",1,0)</f>
        <v>0</v>
      </c>
      <c r="BI1165">
        <f>IF(Table13[[#This Row],[Highest level of Education]]="High School Completed",1,0)</f>
        <v>0</v>
      </c>
      <c r="BJ1165">
        <f>IF(Table13[[#This Row],[Highest level of Education]]="Technical Diploma/Partially completed College",1,0)</f>
        <v>1</v>
      </c>
      <c r="BK1165">
        <f>IF(Table13[[#This Row],[Highest level of Education]]="University/College Degree",1,0)</f>
        <v>0</v>
      </c>
      <c r="BL1165">
        <f>IF(Table13[[#This Row],[Highest level of Education]]="Post-graduate education",1,0)</f>
        <v>0</v>
      </c>
      <c r="BM1165">
        <v>2</v>
      </c>
      <c r="BN1165">
        <v>1</v>
      </c>
      <c r="BO1165">
        <v>3</v>
      </c>
      <c r="BP1165">
        <f>IF(Table13[[#This Row],[Monthly_Income 1_5500 2_8000 3_11000 4_15000 5_20000 6_27000 7_35000 8_5000 9_51000 98_0]]=1,1,0)</f>
        <v>0</v>
      </c>
      <c r="BQ1165">
        <f>IF(Table13[[#This Row],[Monthly_Income 1_5500 2_8000 3_11000 4_15000 5_20000 6_27000 7_35000 8_5000 9_51000 98_0]]=2,1,0)</f>
        <v>0</v>
      </c>
      <c r="BR1165">
        <f>IF(Table13[[#This Row],[Monthly_Income 1_5500 2_8000 3_11000 4_15000 5_20000 6_27000 7_35000 8_5000 9_51000 98_0]]=3,1,0)</f>
        <v>1</v>
      </c>
      <c r="BS1165">
        <f>IF(Table13[[#This Row],[Monthly_Income 1_5500 2_8000 3_11000 4_15000 5_20000 6_27000 7_35000 8_5000 9_51000 98_0]]=4,1,0)</f>
        <v>0</v>
      </c>
      <c r="BT1165">
        <f>IF(Table13[[#This Row],[Monthly_Income 1_5500 2_8000 3_11000 4_15000 5_20000 6_27000 7_35000 8_5000 9_51000 98_0]]=5,1,0)</f>
        <v>0</v>
      </c>
      <c r="BU1165">
        <f>IF(Table13[[#This Row],[Monthly_Income 1_5500 2_8000 3_11000 4_15000 5_20000 6_27000 7_35000 8_5000 9_51000 98_0]]=6,1,0)</f>
        <v>0</v>
      </c>
      <c r="BV1165">
        <f>IF(Table13[[#This Row],[Monthly_Income 1_5500 2_8000 3_11000 4_15000 5_20000 6_27000 7_35000 8_5000 9_51000 98_0]]=7,1,0)</f>
        <v>0</v>
      </c>
      <c r="BW1165">
        <f>IF(Table13[[#This Row],[Monthly_Income 1_5500 2_8000 3_11000 4_15000 5_20000 6_27000 7_35000 8_5000 9_51000 98_0]]=8,1,0)</f>
        <v>0</v>
      </c>
      <c r="BX1165">
        <f>IF(Table13[[#This Row],[Monthly_Income 1_5500 2_8000 3_11000 4_15000 5_20000 6_27000 7_35000 8_5000 9_51000 98_0]]=9,1,0)</f>
        <v>0</v>
      </c>
      <c r="BY1165">
        <f>IF(Table13[[#This Row],[Monthly_Income 1_5500 2_8000 3_11000 4_15000 5_20000 6_27000 7_35000 8_5000 9_51000 98_0]]=98,1,0)</f>
        <v>0</v>
      </c>
      <c r="BZ1165">
        <v>5</v>
      </c>
      <c r="CA1165">
        <f>IF(Table13[[#This Row],[Monthly_Household_Income]]=1,1,0)</f>
        <v>0</v>
      </c>
      <c r="CB1165">
        <f>IF(Table13[[#This Row],[Monthly_Household_Income]]=2,1,0)</f>
        <v>0</v>
      </c>
      <c r="CC1165">
        <f>IF(Table13[[#This Row],[Monthly_Household_Income]]=3,1,0)</f>
        <v>0</v>
      </c>
      <c r="CD1165">
        <f>IF(Table13[[#This Row],[Monthly_Household_Income]]=4,1,0)</f>
        <v>0</v>
      </c>
      <c r="CE1165">
        <f>IF(Table13[[#This Row],[Monthly_Household_Income]]=5,1,0)</f>
        <v>1</v>
      </c>
      <c r="CF1165">
        <f>IF(Table13[[#This Row],[Monthly_Household_Income]]=6,1,0)</f>
        <v>0</v>
      </c>
      <c r="CG1165">
        <f>IF(Table13[[#This Row],[Monthly_Household_Income]]=7,1,0)</f>
        <v>0</v>
      </c>
      <c r="CH1165">
        <f>IF(Table13[[#This Row],[Monthly_Household_Income]]=8,1,0)</f>
        <v>0</v>
      </c>
      <c r="CI1165">
        <f>IF(Table13[[#This Row],[Monthly_Household_Income]]=9,1,0)</f>
        <v>0</v>
      </c>
      <c r="CJ1165">
        <f>IF(Table13[[#This Row],[Monthly_Household_Income]]=98,1,0)</f>
        <v>0</v>
      </c>
    </row>
    <row r="1166" spans="1:88">
      <c r="A1166">
        <v>4291</v>
      </c>
      <c r="B1166" s="1">
        <v>43130</v>
      </c>
      <c r="C1166" t="s">
        <v>35</v>
      </c>
      <c r="D1166">
        <v>9</v>
      </c>
      <c r="E1166">
        <v>10</v>
      </c>
      <c r="F1166">
        <v>10</v>
      </c>
      <c r="G1166">
        <v>9</v>
      </c>
      <c r="H1166">
        <v>9</v>
      </c>
      <c r="I1166">
        <v>10</v>
      </c>
      <c r="J1166" t="s">
        <v>16</v>
      </c>
      <c r="K1166">
        <v>10</v>
      </c>
      <c r="L1166">
        <v>8</v>
      </c>
      <c r="M1166">
        <v>9</v>
      </c>
      <c r="N1166">
        <v>9</v>
      </c>
      <c r="O1166">
        <v>10</v>
      </c>
      <c r="P1166">
        <v>8</v>
      </c>
      <c r="Q1166">
        <v>9</v>
      </c>
      <c r="R1166">
        <v>9</v>
      </c>
      <c r="S1166">
        <v>8</v>
      </c>
      <c r="T1166">
        <v>9</v>
      </c>
      <c r="U1166">
        <v>9</v>
      </c>
      <c r="V1166">
        <v>8</v>
      </c>
      <c r="W1166">
        <v>8</v>
      </c>
      <c r="X1166">
        <v>10</v>
      </c>
      <c r="Y1166">
        <v>8</v>
      </c>
      <c r="Z1166">
        <v>9</v>
      </c>
      <c r="AA1166">
        <v>9</v>
      </c>
      <c r="AB1166">
        <v>8</v>
      </c>
      <c r="AC1166">
        <v>2</v>
      </c>
      <c r="AD1166">
        <f>IF(Table13[[#This Row],[payment]]=1,1,0)</f>
        <v>0</v>
      </c>
      <c r="AE1166">
        <f>IF(Table13[[#This Row],[payment]]=2,1,0)</f>
        <v>1</v>
      </c>
      <c r="AF1166">
        <f>IF(Table13[[#This Row],[payment]]=3,1,0)</f>
        <v>0</v>
      </c>
      <c r="AG1166">
        <v>1</v>
      </c>
      <c r="AH1166">
        <f>IF(Table13[[#This Row],[method_payment]]=1,1,0)</f>
        <v>1</v>
      </c>
      <c r="AI1166">
        <f>IF(Table13[[#This Row],[method_payment]]=2,1,0)</f>
        <v>0</v>
      </c>
      <c r="AJ1166">
        <f>IF(Table13[[#This Row],[method_payment]]=3,1,0)</f>
        <v>0</v>
      </c>
      <c r="AK1166">
        <f>IF(Table13[[#This Row],[method_payment]]=5,1,0)</f>
        <v>0</v>
      </c>
      <c r="AL1166">
        <f>IF(Table13[[#This Row],[method_payment]]=6,1,0)</f>
        <v>0</v>
      </c>
      <c r="AM1166" t="s">
        <v>16</v>
      </c>
      <c r="AN1166" t="s">
        <v>16</v>
      </c>
      <c r="AO1166">
        <v>1</v>
      </c>
      <c r="AP1166" s="2">
        <v>144.5</v>
      </c>
      <c r="AQ1166" s="3">
        <f>IF(AND(Table13[[#This Row],[Average_amount_spent_per_visit_last_3_months]]&gt;=1,Table13[[#This Row],[Average_amount_spent_per_visit_last_3_months]]&lt;=999),1,0)</f>
        <v>1</v>
      </c>
      <c r="AR1166" s="3">
        <f>IF(AND(Table13[[#This Row],[Average_amount_spent_per_visit_last_3_months]]&gt;=1000,Table13[[#This Row],[Average_amount_spent_per_visit_last_3_months]]&lt;=6700),1,0)</f>
        <v>0</v>
      </c>
      <c r="AS1166">
        <v>3</v>
      </c>
      <c r="AT1166">
        <v>23</v>
      </c>
      <c r="AU1166">
        <f>IF(AND(Table13[[#This Row],[Age]]&gt;=18,Table13[[#This Row],[Age]]&lt;=25),1,0)</f>
        <v>1</v>
      </c>
      <c r="AV1166">
        <f>IF(AND(Table13[[#This Row],[Age]]&gt;=26,Table13[[#This Row],[Age]]&lt;=35),1,0)</f>
        <v>0</v>
      </c>
      <c r="AW1166">
        <f>IF(AND(Table13[[#This Row],[Age]]&gt;=36,Table13[[#This Row],[Age]]&lt;=45),1,0)</f>
        <v>0</v>
      </c>
      <c r="AX1166">
        <f>IF(AND(Table13[[#This Row],[Age]]&gt;=46,Table13[[#This Row],[Age]]&lt;=55),1,0)</f>
        <v>0</v>
      </c>
      <c r="AY1166">
        <f>IF(AND(Table13[[#This Row],[Age]]&gt;=56,Table13[[#This Row],[Age]]&lt;=67),1,0)</f>
        <v>0</v>
      </c>
      <c r="AZ1166" t="s">
        <v>24</v>
      </c>
      <c r="BA1166">
        <f>IF(Table13[[#This Row],[Marital Status]]="Married",1,0)</f>
        <v>0</v>
      </c>
      <c r="BB1166">
        <f>IF(Table13[[#This Row],[Marital Status]]="Single",1,0)</f>
        <v>1</v>
      </c>
      <c r="BC1166" t="s">
        <v>27</v>
      </c>
      <c r="BD1166">
        <f>IF(Table13[[#This Row],[gender]]="Male",1,0)</f>
        <v>1</v>
      </c>
      <c r="BE1166">
        <f>IF(Table13[[#This Row],[gender]]="Female",1,0)</f>
        <v>0</v>
      </c>
      <c r="BF1166" t="s">
        <v>23</v>
      </c>
      <c r="BG1166">
        <f>IF(Table13[[#This Row],[Highest level of Education]]="Did not attend school",1,0)</f>
        <v>0</v>
      </c>
      <c r="BH1166">
        <f>IF(Table13[[#This Row],[Highest level of Education]]="K12 completed",1,0)</f>
        <v>0</v>
      </c>
      <c r="BI1166">
        <f>IF(Table13[[#This Row],[Highest level of Education]]="High School Completed",1,0)</f>
        <v>0</v>
      </c>
      <c r="BJ1166">
        <f>IF(Table13[[#This Row],[Highest level of Education]]="Technical Diploma/Partially completed College",1,0)</f>
        <v>1</v>
      </c>
      <c r="BK1166">
        <f>IF(Table13[[#This Row],[Highest level of Education]]="University/College Degree",1,0)</f>
        <v>0</v>
      </c>
      <c r="BL1166">
        <f>IF(Table13[[#This Row],[Highest level of Education]]="Post-graduate education",1,0)</f>
        <v>0</v>
      </c>
      <c r="BM1166">
        <v>0</v>
      </c>
      <c r="BN1166">
        <v>1</v>
      </c>
      <c r="BO1166">
        <v>2</v>
      </c>
      <c r="BP1166">
        <f>IF(Table13[[#This Row],[Monthly_Income 1_5500 2_8000 3_11000 4_15000 5_20000 6_27000 7_35000 8_5000 9_51000 98_0]]=1,1,0)</f>
        <v>0</v>
      </c>
      <c r="BQ1166">
        <f>IF(Table13[[#This Row],[Monthly_Income 1_5500 2_8000 3_11000 4_15000 5_20000 6_27000 7_35000 8_5000 9_51000 98_0]]=2,1,0)</f>
        <v>1</v>
      </c>
      <c r="BR1166">
        <f>IF(Table13[[#This Row],[Monthly_Income 1_5500 2_8000 3_11000 4_15000 5_20000 6_27000 7_35000 8_5000 9_51000 98_0]]=3,1,0)</f>
        <v>0</v>
      </c>
      <c r="BS1166">
        <f>IF(Table13[[#This Row],[Monthly_Income 1_5500 2_8000 3_11000 4_15000 5_20000 6_27000 7_35000 8_5000 9_51000 98_0]]=4,1,0)</f>
        <v>0</v>
      </c>
      <c r="BT1166">
        <f>IF(Table13[[#This Row],[Monthly_Income 1_5500 2_8000 3_11000 4_15000 5_20000 6_27000 7_35000 8_5000 9_51000 98_0]]=5,1,0)</f>
        <v>0</v>
      </c>
      <c r="BU1166">
        <f>IF(Table13[[#This Row],[Monthly_Income 1_5500 2_8000 3_11000 4_15000 5_20000 6_27000 7_35000 8_5000 9_51000 98_0]]=6,1,0)</f>
        <v>0</v>
      </c>
      <c r="BV1166">
        <f>IF(Table13[[#This Row],[Monthly_Income 1_5500 2_8000 3_11000 4_15000 5_20000 6_27000 7_35000 8_5000 9_51000 98_0]]=7,1,0)</f>
        <v>0</v>
      </c>
      <c r="BW1166">
        <f>IF(Table13[[#This Row],[Monthly_Income 1_5500 2_8000 3_11000 4_15000 5_20000 6_27000 7_35000 8_5000 9_51000 98_0]]=8,1,0)</f>
        <v>0</v>
      </c>
      <c r="BX1166">
        <f>IF(Table13[[#This Row],[Monthly_Income 1_5500 2_8000 3_11000 4_15000 5_20000 6_27000 7_35000 8_5000 9_51000 98_0]]=9,1,0)</f>
        <v>0</v>
      </c>
      <c r="BY1166">
        <f>IF(Table13[[#This Row],[Monthly_Income 1_5500 2_8000 3_11000 4_15000 5_20000 6_27000 7_35000 8_5000 9_51000 98_0]]=98,1,0)</f>
        <v>0</v>
      </c>
      <c r="BZ1166">
        <v>6</v>
      </c>
      <c r="CA1166">
        <f>IF(Table13[[#This Row],[Monthly_Household_Income]]=1,1,0)</f>
        <v>0</v>
      </c>
      <c r="CB1166">
        <f>IF(Table13[[#This Row],[Monthly_Household_Income]]=2,1,0)</f>
        <v>0</v>
      </c>
      <c r="CC1166">
        <f>IF(Table13[[#This Row],[Monthly_Household_Income]]=3,1,0)</f>
        <v>0</v>
      </c>
      <c r="CD1166">
        <f>IF(Table13[[#This Row],[Monthly_Household_Income]]=4,1,0)</f>
        <v>0</v>
      </c>
      <c r="CE1166">
        <f>IF(Table13[[#This Row],[Monthly_Household_Income]]=5,1,0)</f>
        <v>0</v>
      </c>
      <c r="CF1166">
        <f>IF(Table13[[#This Row],[Monthly_Household_Income]]=6,1,0)</f>
        <v>1</v>
      </c>
      <c r="CG1166">
        <f>IF(Table13[[#This Row],[Monthly_Household_Income]]=7,1,0)</f>
        <v>0</v>
      </c>
      <c r="CH1166">
        <f>IF(Table13[[#This Row],[Monthly_Household_Income]]=8,1,0)</f>
        <v>0</v>
      </c>
      <c r="CI1166">
        <f>IF(Table13[[#This Row],[Monthly_Household_Income]]=9,1,0)</f>
        <v>0</v>
      </c>
      <c r="CJ1166">
        <f>IF(Table13[[#This Row],[Monthly_Household_Income]]=98,1,0)</f>
        <v>0</v>
      </c>
    </row>
    <row r="1167" spans="1:88">
      <c r="A1167">
        <v>4296</v>
      </c>
      <c r="B1167" s="1">
        <v>43068</v>
      </c>
      <c r="C1167" t="s">
        <v>31</v>
      </c>
      <c r="D1167">
        <v>7</v>
      </c>
      <c r="E1167">
        <v>6</v>
      </c>
      <c r="F1167">
        <v>7</v>
      </c>
      <c r="G1167">
        <v>7</v>
      </c>
      <c r="H1167">
        <v>6</v>
      </c>
      <c r="I1167">
        <v>6</v>
      </c>
      <c r="J1167" t="s">
        <v>15</v>
      </c>
      <c r="K1167">
        <v>8</v>
      </c>
      <c r="L1167">
        <v>8</v>
      </c>
      <c r="M1167">
        <v>7</v>
      </c>
      <c r="N1167">
        <v>6</v>
      </c>
      <c r="O1167">
        <v>7</v>
      </c>
      <c r="P1167">
        <v>7</v>
      </c>
      <c r="Q1167">
        <v>7</v>
      </c>
      <c r="R1167">
        <v>7</v>
      </c>
      <c r="S1167">
        <v>7</v>
      </c>
      <c r="T1167">
        <v>7</v>
      </c>
      <c r="U1167">
        <v>7</v>
      </c>
      <c r="V1167">
        <v>7</v>
      </c>
      <c r="W1167">
        <v>6</v>
      </c>
      <c r="X1167">
        <v>7</v>
      </c>
      <c r="Y1167">
        <v>7</v>
      </c>
      <c r="Z1167">
        <v>7</v>
      </c>
      <c r="AA1167">
        <v>6</v>
      </c>
      <c r="AB1167">
        <v>6</v>
      </c>
      <c r="AC1167">
        <v>1</v>
      </c>
      <c r="AD1167">
        <f>IF(Table13[[#This Row],[payment]]=1,1,0)</f>
        <v>1</v>
      </c>
      <c r="AE1167">
        <f>IF(Table13[[#This Row],[payment]]=2,1,0)</f>
        <v>0</v>
      </c>
      <c r="AF1167">
        <f>IF(Table13[[#This Row],[payment]]=3,1,0)</f>
        <v>0</v>
      </c>
      <c r="AG1167">
        <v>5</v>
      </c>
      <c r="AH1167">
        <f>IF(Table13[[#This Row],[method_payment]]=1,1,0)</f>
        <v>0</v>
      </c>
      <c r="AI1167">
        <f>IF(Table13[[#This Row],[method_payment]]=2,1,0)</f>
        <v>0</v>
      </c>
      <c r="AJ1167">
        <f>IF(Table13[[#This Row],[method_payment]]=3,1,0)</f>
        <v>0</v>
      </c>
      <c r="AK1167">
        <f>IF(Table13[[#This Row],[method_payment]]=5,1,0)</f>
        <v>1</v>
      </c>
      <c r="AL1167">
        <f>IF(Table13[[#This Row],[method_payment]]=6,1,0)</f>
        <v>0</v>
      </c>
      <c r="AM1167" t="s">
        <v>15</v>
      </c>
      <c r="AN1167" t="s">
        <v>16</v>
      </c>
      <c r="AO1167">
        <v>2</v>
      </c>
      <c r="AP1167" s="2">
        <v>449.31</v>
      </c>
      <c r="AQ1167" s="3">
        <f>IF(AND(Table13[[#This Row],[Average_amount_spent_per_visit_last_3_months]]&gt;=1,Table13[[#This Row],[Average_amount_spent_per_visit_last_3_months]]&lt;=999),1,0)</f>
        <v>1</v>
      </c>
      <c r="AR1167" s="3">
        <f>IF(AND(Table13[[#This Row],[Average_amount_spent_per_visit_last_3_months]]&gt;=1000,Table13[[#This Row],[Average_amount_spent_per_visit_last_3_months]]&lt;=6700),1,0)</f>
        <v>0</v>
      </c>
      <c r="AS1167">
        <v>1</v>
      </c>
      <c r="AT1167">
        <v>40</v>
      </c>
      <c r="AU1167">
        <f>IF(AND(Table13[[#This Row],[Age]]&gt;=18,Table13[[#This Row],[Age]]&lt;=25),1,0)</f>
        <v>0</v>
      </c>
      <c r="AV1167">
        <f>IF(AND(Table13[[#This Row],[Age]]&gt;=26,Table13[[#This Row],[Age]]&lt;=35),1,0)</f>
        <v>0</v>
      </c>
      <c r="AW1167">
        <f>IF(AND(Table13[[#This Row],[Age]]&gt;=36,Table13[[#This Row],[Age]]&lt;=45),1,0)</f>
        <v>1</v>
      </c>
      <c r="AX1167">
        <f>IF(AND(Table13[[#This Row],[Age]]&gt;=46,Table13[[#This Row],[Age]]&lt;=55),1,0)</f>
        <v>0</v>
      </c>
      <c r="AY1167">
        <f>IF(AND(Table13[[#This Row],[Age]]&gt;=56,Table13[[#This Row],[Age]]&lt;=67),1,0)</f>
        <v>0</v>
      </c>
      <c r="AZ1167" t="s">
        <v>24</v>
      </c>
      <c r="BA1167">
        <f>IF(Table13[[#This Row],[Marital Status]]="Married",1,0)</f>
        <v>0</v>
      </c>
      <c r="BB1167">
        <f>IF(Table13[[#This Row],[Marital Status]]="Single",1,0)</f>
        <v>1</v>
      </c>
      <c r="BC1167" t="s">
        <v>28</v>
      </c>
      <c r="BD1167">
        <f>IF(Table13[[#This Row],[gender]]="Male",1,0)</f>
        <v>0</v>
      </c>
      <c r="BE1167">
        <f>IF(Table13[[#This Row],[gender]]="Female",1,0)</f>
        <v>1</v>
      </c>
      <c r="BF1167" t="s">
        <v>19</v>
      </c>
      <c r="BG1167">
        <f>IF(Table13[[#This Row],[Highest level of Education]]="Did not attend school",1,0)</f>
        <v>0</v>
      </c>
      <c r="BH1167">
        <f>IF(Table13[[#This Row],[Highest level of Education]]="K12 completed",1,0)</f>
        <v>0</v>
      </c>
      <c r="BI1167">
        <f>IF(Table13[[#This Row],[Highest level of Education]]="High School Completed",1,0)</f>
        <v>0</v>
      </c>
      <c r="BJ1167">
        <f>IF(Table13[[#This Row],[Highest level of Education]]="Technical Diploma/Partially completed College",1,0)</f>
        <v>0</v>
      </c>
      <c r="BK1167">
        <f>IF(Table13[[#This Row],[Highest level of Education]]="University/College Degree",1,0)</f>
        <v>1</v>
      </c>
      <c r="BL1167">
        <f>IF(Table13[[#This Row],[Highest level of Education]]="Post-graduate education",1,0)</f>
        <v>0</v>
      </c>
      <c r="BM1167">
        <v>0</v>
      </c>
      <c r="BN1167">
        <v>1</v>
      </c>
      <c r="BO1167">
        <v>5</v>
      </c>
      <c r="BP1167">
        <f>IF(Table13[[#This Row],[Monthly_Income 1_5500 2_8000 3_11000 4_15000 5_20000 6_27000 7_35000 8_5000 9_51000 98_0]]=1,1,0)</f>
        <v>0</v>
      </c>
      <c r="BQ1167">
        <f>IF(Table13[[#This Row],[Monthly_Income 1_5500 2_8000 3_11000 4_15000 5_20000 6_27000 7_35000 8_5000 9_51000 98_0]]=2,1,0)</f>
        <v>0</v>
      </c>
      <c r="BR1167">
        <f>IF(Table13[[#This Row],[Monthly_Income 1_5500 2_8000 3_11000 4_15000 5_20000 6_27000 7_35000 8_5000 9_51000 98_0]]=3,1,0)</f>
        <v>0</v>
      </c>
      <c r="BS1167">
        <f>IF(Table13[[#This Row],[Monthly_Income 1_5500 2_8000 3_11000 4_15000 5_20000 6_27000 7_35000 8_5000 9_51000 98_0]]=4,1,0)</f>
        <v>0</v>
      </c>
      <c r="BT1167">
        <f>IF(Table13[[#This Row],[Monthly_Income 1_5500 2_8000 3_11000 4_15000 5_20000 6_27000 7_35000 8_5000 9_51000 98_0]]=5,1,0)</f>
        <v>1</v>
      </c>
      <c r="BU1167">
        <f>IF(Table13[[#This Row],[Monthly_Income 1_5500 2_8000 3_11000 4_15000 5_20000 6_27000 7_35000 8_5000 9_51000 98_0]]=6,1,0)</f>
        <v>0</v>
      </c>
      <c r="BV1167">
        <f>IF(Table13[[#This Row],[Monthly_Income 1_5500 2_8000 3_11000 4_15000 5_20000 6_27000 7_35000 8_5000 9_51000 98_0]]=7,1,0)</f>
        <v>0</v>
      </c>
      <c r="BW1167">
        <f>IF(Table13[[#This Row],[Monthly_Income 1_5500 2_8000 3_11000 4_15000 5_20000 6_27000 7_35000 8_5000 9_51000 98_0]]=8,1,0)</f>
        <v>0</v>
      </c>
      <c r="BX1167">
        <f>IF(Table13[[#This Row],[Monthly_Income 1_5500 2_8000 3_11000 4_15000 5_20000 6_27000 7_35000 8_5000 9_51000 98_0]]=9,1,0)</f>
        <v>0</v>
      </c>
      <c r="BY1167">
        <f>IF(Table13[[#This Row],[Monthly_Income 1_5500 2_8000 3_11000 4_15000 5_20000 6_27000 7_35000 8_5000 9_51000 98_0]]=98,1,0)</f>
        <v>0</v>
      </c>
      <c r="BZ1167">
        <v>6</v>
      </c>
      <c r="CA1167">
        <f>IF(Table13[[#This Row],[Monthly_Household_Income]]=1,1,0)</f>
        <v>0</v>
      </c>
      <c r="CB1167">
        <f>IF(Table13[[#This Row],[Monthly_Household_Income]]=2,1,0)</f>
        <v>0</v>
      </c>
      <c r="CC1167">
        <f>IF(Table13[[#This Row],[Monthly_Household_Income]]=3,1,0)</f>
        <v>0</v>
      </c>
      <c r="CD1167">
        <f>IF(Table13[[#This Row],[Monthly_Household_Income]]=4,1,0)</f>
        <v>0</v>
      </c>
      <c r="CE1167">
        <f>IF(Table13[[#This Row],[Monthly_Household_Income]]=5,1,0)</f>
        <v>0</v>
      </c>
      <c r="CF1167">
        <f>IF(Table13[[#This Row],[Monthly_Household_Income]]=6,1,0)</f>
        <v>1</v>
      </c>
      <c r="CG1167">
        <f>IF(Table13[[#This Row],[Monthly_Household_Income]]=7,1,0)</f>
        <v>0</v>
      </c>
      <c r="CH1167">
        <f>IF(Table13[[#This Row],[Monthly_Household_Income]]=8,1,0)</f>
        <v>0</v>
      </c>
      <c r="CI1167">
        <f>IF(Table13[[#This Row],[Monthly_Household_Income]]=9,1,0)</f>
        <v>0</v>
      </c>
      <c r="CJ1167">
        <f>IF(Table13[[#This Row],[Monthly_Household_Income]]=98,1,0)</f>
        <v>0</v>
      </c>
    </row>
    <row r="1168" spans="1:88">
      <c r="A1168">
        <v>4297</v>
      </c>
      <c r="B1168" s="1">
        <v>43018</v>
      </c>
      <c r="C1168" t="s">
        <v>33</v>
      </c>
      <c r="D1168">
        <v>7</v>
      </c>
      <c r="E1168">
        <v>8</v>
      </c>
      <c r="F1168">
        <v>8</v>
      </c>
      <c r="G1168">
        <v>8</v>
      </c>
      <c r="H1168">
        <v>7</v>
      </c>
      <c r="I1168">
        <v>7</v>
      </c>
      <c r="J1168" t="s">
        <v>15</v>
      </c>
      <c r="K1168">
        <v>7</v>
      </c>
      <c r="L1168">
        <v>8</v>
      </c>
      <c r="M1168">
        <v>6</v>
      </c>
      <c r="N1168">
        <v>8</v>
      </c>
      <c r="O1168">
        <v>8</v>
      </c>
      <c r="P1168">
        <v>7</v>
      </c>
      <c r="Q1168">
        <v>9</v>
      </c>
      <c r="R1168">
        <v>9</v>
      </c>
      <c r="S1168">
        <v>8</v>
      </c>
      <c r="T1168">
        <v>8</v>
      </c>
      <c r="U1168">
        <v>7</v>
      </c>
      <c r="V1168">
        <v>6</v>
      </c>
      <c r="W1168">
        <v>8</v>
      </c>
      <c r="X1168">
        <v>8</v>
      </c>
      <c r="Y1168">
        <v>7</v>
      </c>
      <c r="Z1168">
        <v>7</v>
      </c>
      <c r="AA1168">
        <v>8</v>
      </c>
      <c r="AB1168">
        <v>6</v>
      </c>
      <c r="AC1168">
        <v>3</v>
      </c>
      <c r="AD1168">
        <f>IF(Table13[[#This Row],[payment]]=1,1,0)</f>
        <v>0</v>
      </c>
      <c r="AE1168">
        <f>IF(Table13[[#This Row],[payment]]=2,1,0)</f>
        <v>0</v>
      </c>
      <c r="AF1168">
        <f>IF(Table13[[#This Row],[payment]]=3,1,0)</f>
        <v>1</v>
      </c>
      <c r="AG1168">
        <v>2</v>
      </c>
      <c r="AH1168">
        <f>IF(Table13[[#This Row],[method_payment]]=1,1,0)</f>
        <v>0</v>
      </c>
      <c r="AI1168">
        <f>IF(Table13[[#This Row],[method_payment]]=2,1,0)</f>
        <v>1</v>
      </c>
      <c r="AJ1168">
        <f>IF(Table13[[#This Row],[method_payment]]=3,1,0)</f>
        <v>0</v>
      </c>
      <c r="AK1168">
        <f>IF(Table13[[#This Row],[method_payment]]=5,1,0)</f>
        <v>0</v>
      </c>
      <c r="AL1168">
        <f>IF(Table13[[#This Row],[method_payment]]=6,1,0)</f>
        <v>0</v>
      </c>
      <c r="AM1168" t="s">
        <v>16</v>
      </c>
      <c r="AN1168" t="s">
        <v>16</v>
      </c>
      <c r="AO1168">
        <v>6</v>
      </c>
      <c r="AP1168" s="2">
        <v>97.56</v>
      </c>
      <c r="AQ1168" s="3">
        <f>IF(AND(Table13[[#This Row],[Average_amount_spent_per_visit_last_3_months]]&gt;=1,Table13[[#This Row],[Average_amount_spent_per_visit_last_3_months]]&lt;=999),1,0)</f>
        <v>1</v>
      </c>
      <c r="AR1168" s="3">
        <f>IF(AND(Table13[[#This Row],[Average_amount_spent_per_visit_last_3_months]]&gt;=1000,Table13[[#This Row],[Average_amount_spent_per_visit_last_3_months]]&lt;=6700),1,0)</f>
        <v>0</v>
      </c>
      <c r="AS1168">
        <v>3</v>
      </c>
      <c r="AT1168">
        <v>31</v>
      </c>
      <c r="AU1168">
        <f>IF(AND(Table13[[#This Row],[Age]]&gt;=18,Table13[[#This Row],[Age]]&lt;=25),1,0)</f>
        <v>0</v>
      </c>
      <c r="AV1168">
        <f>IF(AND(Table13[[#This Row],[Age]]&gt;=26,Table13[[#This Row],[Age]]&lt;=35),1,0)</f>
        <v>1</v>
      </c>
      <c r="AW1168">
        <f>IF(AND(Table13[[#This Row],[Age]]&gt;=36,Table13[[#This Row],[Age]]&lt;=45),1,0)</f>
        <v>0</v>
      </c>
      <c r="AX1168">
        <f>IF(AND(Table13[[#This Row],[Age]]&gt;=46,Table13[[#This Row],[Age]]&lt;=55),1,0)</f>
        <v>0</v>
      </c>
      <c r="AY1168">
        <f>IF(AND(Table13[[#This Row],[Age]]&gt;=56,Table13[[#This Row],[Age]]&lt;=67),1,0)</f>
        <v>0</v>
      </c>
      <c r="AZ1168" t="s">
        <v>24</v>
      </c>
      <c r="BA1168">
        <f>IF(Table13[[#This Row],[Marital Status]]="Married",1,0)</f>
        <v>0</v>
      </c>
      <c r="BB1168">
        <f>IF(Table13[[#This Row],[Marital Status]]="Single",1,0)</f>
        <v>1</v>
      </c>
      <c r="BC1168" t="s">
        <v>27</v>
      </c>
      <c r="BD1168">
        <f>IF(Table13[[#This Row],[gender]]="Male",1,0)</f>
        <v>1</v>
      </c>
      <c r="BE1168">
        <f>IF(Table13[[#This Row],[gender]]="Female",1,0)</f>
        <v>0</v>
      </c>
      <c r="BF1168" t="s">
        <v>19</v>
      </c>
      <c r="BG1168">
        <f>IF(Table13[[#This Row],[Highest level of Education]]="Did not attend school",1,0)</f>
        <v>0</v>
      </c>
      <c r="BH1168">
        <f>IF(Table13[[#This Row],[Highest level of Education]]="K12 completed",1,0)</f>
        <v>0</v>
      </c>
      <c r="BI1168">
        <f>IF(Table13[[#This Row],[Highest level of Education]]="High School Completed",1,0)</f>
        <v>0</v>
      </c>
      <c r="BJ1168">
        <f>IF(Table13[[#This Row],[Highest level of Education]]="Technical Diploma/Partially completed College",1,0)</f>
        <v>0</v>
      </c>
      <c r="BK1168">
        <f>IF(Table13[[#This Row],[Highest level of Education]]="University/College Degree",1,0)</f>
        <v>1</v>
      </c>
      <c r="BL1168">
        <f>IF(Table13[[#This Row],[Highest level of Education]]="Post-graduate education",1,0)</f>
        <v>0</v>
      </c>
      <c r="BM1168">
        <v>0</v>
      </c>
      <c r="BN1168">
        <v>6</v>
      </c>
      <c r="BO1168" t="s">
        <v>1</v>
      </c>
      <c r="BP1168">
        <f>IF(Table13[[#This Row],[Monthly_Income 1_5500 2_8000 3_11000 4_15000 5_20000 6_27000 7_35000 8_5000 9_51000 98_0]]=1,1,0)</f>
        <v>0</v>
      </c>
      <c r="BQ1168">
        <f>IF(Table13[[#This Row],[Monthly_Income 1_5500 2_8000 3_11000 4_15000 5_20000 6_27000 7_35000 8_5000 9_51000 98_0]]=2,1,0)</f>
        <v>0</v>
      </c>
      <c r="BR1168">
        <f>IF(Table13[[#This Row],[Monthly_Income 1_5500 2_8000 3_11000 4_15000 5_20000 6_27000 7_35000 8_5000 9_51000 98_0]]=3,1,0)</f>
        <v>0</v>
      </c>
      <c r="BS1168">
        <f>IF(Table13[[#This Row],[Monthly_Income 1_5500 2_8000 3_11000 4_15000 5_20000 6_27000 7_35000 8_5000 9_51000 98_0]]=4,1,0)</f>
        <v>0</v>
      </c>
      <c r="BT1168">
        <f>IF(Table13[[#This Row],[Monthly_Income 1_5500 2_8000 3_11000 4_15000 5_20000 6_27000 7_35000 8_5000 9_51000 98_0]]=5,1,0)</f>
        <v>0</v>
      </c>
      <c r="BU1168">
        <f>IF(Table13[[#This Row],[Monthly_Income 1_5500 2_8000 3_11000 4_15000 5_20000 6_27000 7_35000 8_5000 9_51000 98_0]]=6,1,0)</f>
        <v>0</v>
      </c>
      <c r="BV1168">
        <f>IF(Table13[[#This Row],[Monthly_Income 1_5500 2_8000 3_11000 4_15000 5_20000 6_27000 7_35000 8_5000 9_51000 98_0]]=7,1,0)</f>
        <v>0</v>
      </c>
      <c r="BW1168">
        <f>IF(Table13[[#This Row],[Monthly_Income 1_5500 2_8000 3_11000 4_15000 5_20000 6_27000 7_35000 8_5000 9_51000 98_0]]=8,1,0)</f>
        <v>0</v>
      </c>
      <c r="BX1168">
        <f>IF(Table13[[#This Row],[Monthly_Income 1_5500 2_8000 3_11000 4_15000 5_20000 6_27000 7_35000 8_5000 9_51000 98_0]]=9,1,0)</f>
        <v>0</v>
      </c>
      <c r="BY1168">
        <f>IF(Table13[[#This Row],[Monthly_Income 1_5500 2_8000 3_11000 4_15000 5_20000 6_27000 7_35000 8_5000 9_51000 98_0]]=98,1,0)</f>
        <v>0</v>
      </c>
      <c r="BZ1168">
        <v>97</v>
      </c>
      <c r="CA1168">
        <f>IF(Table13[[#This Row],[Monthly_Household_Income]]=1,1,0)</f>
        <v>0</v>
      </c>
      <c r="CB1168">
        <f>IF(Table13[[#This Row],[Monthly_Household_Income]]=2,1,0)</f>
        <v>0</v>
      </c>
      <c r="CC1168">
        <f>IF(Table13[[#This Row],[Monthly_Household_Income]]=3,1,0)</f>
        <v>0</v>
      </c>
      <c r="CD1168">
        <f>IF(Table13[[#This Row],[Monthly_Household_Income]]=4,1,0)</f>
        <v>0</v>
      </c>
      <c r="CE1168">
        <f>IF(Table13[[#This Row],[Monthly_Household_Income]]=5,1,0)</f>
        <v>0</v>
      </c>
      <c r="CF1168">
        <f>IF(Table13[[#This Row],[Monthly_Household_Income]]=6,1,0)</f>
        <v>0</v>
      </c>
      <c r="CG1168">
        <f>IF(Table13[[#This Row],[Monthly_Household_Income]]=7,1,0)</f>
        <v>0</v>
      </c>
      <c r="CH1168">
        <f>IF(Table13[[#This Row],[Monthly_Household_Income]]=8,1,0)</f>
        <v>0</v>
      </c>
      <c r="CI1168">
        <f>IF(Table13[[#This Row],[Monthly_Household_Income]]=9,1,0)</f>
        <v>0</v>
      </c>
      <c r="CJ1168">
        <f>IF(Table13[[#This Row],[Monthly_Household_Income]]=98,1,0)</f>
        <v>0</v>
      </c>
    </row>
    <row r="1169" spans="1:88">
      <c r="A1169">
        <v>4299</v>
      </c>
      <c r="B1169" s="1">
        <v>42919</v>
      </c>
      <c r="C1169" t="s">
        <v>35</v>
      </c>
      <c r="D1169">
        <v>7</v>
      </c>
      <c r="E1169">
        <v>7</v>
      </c>
      <c r="F1169">
        <v>8</v>
      </c>
      <c r="G1169">
        <v>9</v>
      </c>
      <c r="H1169">
        <v>9</v>
      </c>
      <c r="I1169">
        <v>8</v>
      </c>
      <c r="J1169" t="s">
        <v>16</v>
      </c>
      <c r="K1169">
        <v>9</v>
      </c>
      <c r="L1169">
        <v>8</v>
      </c>
      <c r="M1169">
        <v>9</v>
      </c>
      <c r="N1169">
        <v>8</v>
      </c>
      <c r="O1169">
        <v>10</v>
      </c>
      <c r="P1169">
        <v>10</v>
      </c>
      <c r="Q1169">
        <v>8</v>
      </c>
      <c r="R1169">
        <v>9</v>
      </c>
      <c r="S1169">
        <v>9</v>
      </c>
      <c r="T1169">
        <v>8</v>
      </c>
      <c r="U1169">
        <v>8</v>
      </c>
      <c r="V1169">
        <v>9</v>
      </c>
      <c r="W1169">
        <v>8</v>
      </c>
      <c r="X1169">
        <v>9</v>
      </c>
      <c r="Y1169">
        <v>9</v>
      </c>
      <c r="Z1169">
        <v>8</v>
      </c>
      <c r="AA1169">
        <v>8</v>
      </c>
      <c r="AB1169">
        <v>9</v>
      </c>
      <c r="AC1169">
        <v>1</v>
      </c>
      <c r="AD1169">
        <f>IF(Table13[[#This Row],[payment]]=1,1,0)</f>
        <v>1</v>
      </c>
      <c r="AE1169">
        <f>IF(Table13[[#This Row],[payment]]=2,1,0)</f>
        <v>0</v>
      </c>
      <c r="AF1169">
        <f>IF(Table13[[#This Row],[payment]]=3,1,0)</f>
        <v>0</v>
      </c>
      <c r="AG1169">
        <v>6</v>
      </c>
      <c r="AH1169">
        <f>IF(Table13[[#This Row],[method_payment]]=1,1,0)</f>
        <v>0</v>
      </c>
      <c r="AI1169">
        <f>IF(Table13[[#This Row],[method_payment]]=2,1,0)</f>
        <v>0</v>
      </c>
      <c r="AJ1169">
        <f>IF(Table13[[#This Row],[method_payment]]=3,1,0)</f>
        <v>0</v>
      </c>
      <c r="AK1169">
        <f>IF(Table13[[#This Row],[method_payment]]=5,1,0)</f>
        <v>0</v>
      </c>
      <c r="AL1169">
        <f>IF(Table13[[#This Row],[method_payment]]=6,1,0)</f>
        <v>1</v>
      </c>
      <c r="AM1169" t="s">
        <v>15</v>
      </c>
      <c r="AN1169" t="s">
        <v>16</v>
      </c>
      <c r="AO1169">
        <v>3</v>
      </c>
      <c r="AP1169" s="2">
        <v>436.36</v>
      </c>
      <c r="AQ1169" s="3">
        <f>IF(AND(Table13[[#This Row],[Average_amount_spent_per_visit_last_3_months]]&gt;=1,Table13[[#This Row],[Average_amount_spent_per_visit_last_3_months]]&lt;=999),1,0)</f>
        <v>1</v>
      </c>
      <c r="AR1169" s="3">
        <f>IF(AND(Table13[[#This Row],[Average_amount_spent_per_visit_last_3_months]]&gt;=1000,Table13[[#This Row],[Average_amount_spent_per_visit_last_3_months]]&lt;=6700),1,0)</f>
        <v>0</v>
      </c>
      <c r="AS1169">
        <v>2</v>
      </c>
      <c r="AT1169">
        <v>21</v>
      </c>
      <c r="AU1169">
        <f>IF(AND(Table13[[#This Row],[Age]]&gt;=18,Table13[[#This Row],[Age]]&lt;=25),1,0)</f>
        <v>1</v>
      </c>
      <c r="AV1169">
        <f>IF(AND(Table13[[#This Row],[Age]]&gt;=26,Table13[[#This Row],[Age]]&lt;=35),1,0)</f>
        <v>0</v>
      </c>
      <c r="AW1169">
        <f>IF(AND(Table13[[#This Row],[Age]]&gt;=36,Table13[[#This Row],[Age]]&lt;=45),1,0)</f>
        <v>0</v>
      </c>
      <c r="AX1169">
        <f>IF(AND(Table13[[#This Row],[Age]]&gt;=46,Table13[[#This Row],[Age]]&lt;=55),1,0)</f>
        <v>0</v>
      </c>
      <c r="AY1169">
        <f>IF(AND(Table13[[#This Row],[Age]]&gt;=56,Table13[[#This Row],[Age]]&lt;=67),1,0)</f>
        <v>0</v>
      </c>
      <c r="AZ1169" t="s">
        <v>24</v>
      </c>
      <c r="BA1169">
        <f>IF(Table13[[#This Row],[Marital Status]]="Married",1,0)</f>
        <v>0</v>
      </c>
      <c r="BB1169">
        <f>IF(Table13[[#This Row],[Marital Status]]="Single",1,0)</f>
        <v>1</v>
      </c>
      <c r="BC1169" t="s">
        <v>28</v>
      </c>
      <c r="BD1169">
        <f>IF(Table13[[#This Row],[gender]]="Male",1,0)</f>
        <v>0</v>
      </c>
      <c r="BE1169">
        <f>IF(Table13[[#This Row],[gender]]="Female",1,0)</f>
        <v>1</v>
      </c>
      <c r="BF1169" t="s">
        <v>20</v>
      </c>
      <c r="BG1169">
        <f>IF(Table13[[#This Row],[Highest level of Education]]="Did not attend school",1,0)</f>
        <v>0</v>
      </c>
      <c r="BH1169">
        <f>IF(Table13[[#This Row],[Highest level of Education]]="K12 completed",1,0)</f>
        <v>0</v>
      </c>
      <c r="BI1169">
        <f>IF(Table13[[#This Row],[Highest level of Education]]="High School Completed",1,0)</f>
        <v>1</v>
      </c>
      <c r="BJ1169">
        <f>IF(Table13[[#This Row],[Highest level of Education]]="Technical Diploma/Partially completed College",1,0)</f>
        <v>0</v>
      </c>
      <c r="BK1169">
        <f>IF(Table13[[#This Row],[Highest level of Education]]="University/College Degree",1,0)</f>
        <v>0</v>
      </c>
      <c r="BL1169">
        <f>IF(Table13[[#This Row],[Highest level of Education]]="Post-graduate education",1,0)</f>
        <v>0</v>
      </c>
      <c r="BM1169">
        <v>0</v>
      </c>
      <c r="BN1169">
        <v>5</v>
      </c>
      <c r="BO1169" t="s">
        <v>1</v>
      </c>
      <c r="BP1169">
        <f>IF(Table13[[#This Row],[Monthly_Income 1_5500 2_8000 3_11000 4_15000 5_20000 6_27000 7_35000 8_5000 9_51000 98_0]]=1,1,0)</f>
        <v>0</v>
      </c>
      <c r="BQ1169">
        <f>IF(Table13[[#This Row],[Monthly_Income 1_5500 2_8000 3_11000 4_15000 5_20000 6_27000 7_35000 8_5000 9_51000 98_0]]=2,1,0)</f>
        <v>0</v>
      </c>
      <c r="BR1169">
        <f>IF(Table13[[#This Row],[Monthly_Income 1_5500 2_8000 3_11000 4_15000 5_20000 6_27000 7_35000 8_5000 9_51000 98_0]]=3,1,0)</f>
        <v>0</v>
      </c>
      <c r="BS1169">
        <f>IF(Table13[[#This Row],[Monthly_Income 1_5500 2_8000 3_11000 4_15000 5_20000 6_27000 7_35000 8_5000 9_51000 98_0]]=4,1,0)</f>
        <v>0</v>
      </c>
      <c r="BT1169">
        <f>IF(Table13[[#This Row],[Monthly_Income 1_5500 2_8000 3_11000 4_15000 5_20000 6_27000 7_35000 8_5000 9_51000 98_0]]=5,1,0)</f>
        <v>0</v>
      </c>
      <c r="BU1169">
        <f>IF(Table13[[#This Row],[Monthly_Income 1_5500 2_8000 3_11000 4_15000 5_20000 6_27000 7_35000 8_5000 9_51000 98_0]]=6,1,0)</f>
        <v>0</v>
      </c>
      <c r="BV1169">
        <f>IF(Table13[[#This Row],[Monthly_Income 1_5500 2_8000 3_11000 4_15000 5_20000 6_27000 7_35000 8_5000 9_51000 98_0]]=7,1,0)</f>
        <v>0</v>
      </c>
      <c r="BW1169">
        <f>IF(Table13[[#This Row],[Monthly_Income 1_5500 2_8000 3_11000 4_15000 5_20000 6_27000 7_35000 8_5000 9_51000 98_0]]=8,1,0)</f>
        <v>0</v>
      </c>
      <c r="BX1169">
        <f>IF(Table13[[#This Row],[Monthly_Income 1_5500 2_8000 3_11000 4_15000 5_20000 6_27000 7_35000 8_5000 9_51000 98_0]]=9,1,0)</f>
        <v>0</v>
      </c>
      <c r="BY1169">
        <f>IF(Table13[[#This Row],[Monthly_Income 1_5500 2_8000 3_11000 4_15000 5_20000 6_27000 7_35000 8_5000 9_51000 98_0]]=98,1,0)</f>
        <v>0</v>
      </c>
      <c r="BZ1169">
        <v>3</v>
      </c>
      <c r="CA1169">
        <f>IF(Table13[[#This Row],[Monthly_Household_Income]]=1,1,0)</f>
        <v>0</v>
      </c>
      <c r="CB1169">
        <f>IF(Table13[[#This Row],[Monthly_Household_Income]]=2,1,0)</f>
        <v>0</v>
      </c>
      <c r="CC1169">
        <f>IF(Table13[[#This Row],[Monthly_Household_Income]]=3,1,0)</f>
        <v>1</v>
      </c>
      <c r="CD1169">
        <f>IF(Table13[[#This Row],[Monthly_Household_Income]]=4,1,0)</f>
        <v>0</v>
      </c>
      <c r="CE1169">
        <f>IF(Table13[[#This Row],[Monthly_Household_Income]]=5,1,0)</f>
        <v>0</v>
      </c>
      <c r="CF1169">
        <f>IF(Table13[[#This Row],[Monthly_Household_Income]]=6,1,0)</f>
        <v>0</v>
      </c>
      <c r="CG1169">
        <f>IF(Table13[[#This Row],[Monthly_Household_Income]]=7,1,0)</f>
        <v>0</v>
      </c>
      <c r="CH1169">
        <f>IF(Table13[[#This Row],[Monthly_Household_Income]]=8,1,0)</f>
        <v>0</v>
      </c>
      <c r="CI1169">
        <f>IF(Table13[[#This Row],[Monthly_Household_Income]]=9,1,0)</f>
        <v>0</v>
      </c>
      <c r="CJ1169">
        <f>IF(Table13[[#This Row],[Monthly_Household_Income]]=98,1,0)</f>
        <v>0</v>
      </c>
    </row>
    <row r="1170" spans="1:88">
      <c r="A1170">
        <v>4306</v>
      </c>
      <c r="B1170" s="1">
        <v>42967</v>
      </c>
      <c r="C1170" t="s">
        <v>29</v>
      </c>
      <c r="D1170">
        <v>7</v>
      </c>
      <c r="E1170">
        <v>7</v>
      </c>
      <c r="F1170">
        <v>6</v>
      </c>
      <c r="G1170">
        <v>6</v>
      </c>
      <c r="H1170">
        <v>6</v>
      </c>
      <c r="I1170">
        <v>6</v>
      </c>
      <c r="J1170" t="s">
        <v>15</v>
      </c>
      <c r="K1170">
        <v>7</v>
      </c>
      <c r="L1170">
        <v>6</v>
      </c>
      <c r="M1170">
        <v>6</v>
      </c>
      <c r="N1170">
        <v>7</v>
      </c>
      <c r="O1170">
        <v>7</v>
      </c>
      <c r="P1170">
        <v>6</v>
      </c>
      <c r="Q1170">
        <v>7</v>
      </c>
      <c r="R1170">
        <v>6</v>
      </c>
      <c r="S1170">
        <v>7</v>
      </c>
      <c r="T1170">
        <v>7</v>
      </c>
      <c r="U1170">
        <v>6</v>
      </c>
      <c r="V1170">
        <v>7</v>
      </c>
      <c r="W1170">
        <v>6</v>
      </c>
      <c r="X1170">
        <v>6</v>
      </c>
      <c r="Y1170">
        <v>7</v>
      </c>
      <c r="Z1170">
        <v>7</v>
      </c>
      <c r="AA1170">
        <v>6</v>
      </c>
      <c r="AB1170">
        <v>6</v>
      </c>
      <c r="AC1170">
        <v>1</v>
      </c>
      <c r="AD1170">
        <f>IF(Table13[[#This Row],[payment]]=1,1,0)</f>
        <v>1</v>
      </c>
      <c r="AE1170">
        <f>IF(Table13[[#This Row],[payment]]=2,1,0)</f>
        <v>0</v>
      </c>
      <c r="AF1170">
        <f>IF(Table13[[#This Row],[payment]]=3,1,0)</f>
        <v>0</v>
      </c>
      <c r="AG1170">
        <v>1</v>
      </c>
      <c r="AH1170">
        <f>IF(Table13[[#This Row],[method_payment]]=1,1,0)</f>
        <v>1</v>
      </c>
      <c r="AI1170">
        <f>IF(Table13[[#This Row],[method_payment]]=2,1,0)</f>
        <v>0</v>
      </c>
      <c r="AJ1170">
        <f>IF(Table13[[#This Row],[method_payment]]=3,1,0)</f>
        <v>0</v>
      </c>
      <c r="AK1170">
        <f>IF(Table13[[#This Row],[method_payment]]=5,1,0)</f>
        <v>0</v>
      </c>
      <c r="AL1170">
        <f>IF(Table13[[#This Row],[method_payment]]=6,1,0)</f>
        <v>0</v>
      </c>
      <c r="AM1170" t="s">
        <v>16</v>
      </c>
      <c r="AN1170" t="s">
        <v>16</v>
      </c>
      <c r="AO1170">
        <v>5</v>
      </c>
      <c r="AP1170" s="2">
        <v>103.13</v>
      </c>
      <c r="AQ1170" s="3">
        <f>IF(AND(Table13[[#This Row],[Average_amount_spent_per_visit_last_3_months]]&gt;=1,Table13[[#This Row],[Average_amount_spent_per_visit_last_3_months]]&lt;=999),1,0)</f>
        <v>1</v>
      </c>
      <c r="AR1170" s="3">
        <f>IF(AND(Table13[[#This Row],[Average_amount_spent_per_visit_last_3_months]]&gt;=1000,Table13[[#This Row],[Average_amount_spent_per_visit_last_3_months]]&lt;=6700),1,0)</f>
        <v>0</v>
      </c>
      <c r="AS1170">
        <v>2</v>
      </c>
      <c r="AT1170">
        <v>45</v>
      </c>
      <c r="AU1170">
        <f>IF(AND(Table13[[#This Row],[Age]]&gt;=18,Table13[[#This Row],[Age]]&lt;=25),1,0)</f>
        <v>0</v>
      </c>
      <c r="AV1170">
        <f>IF(AND(Table13[[#This Row],[Age]]&gt;=26,Table13[[#This Row],[Age]]&lt;=35),1,0)</f>
        <v>0</v>
      </c>
      <c r="AW1170">
        <f>IF(AND(Table13[[#This Row],[Age]]&gt;=36,Table13[[#This Row],[Age]]&lt;=45),1,0)</f>
        <v>1</v>
      </c>
      <c r="AX1170">
        <f>IF(AND(Table13[[#This Row],[Age]]&gt;=46,Table13[[#This Row],[Age]]&lt;=55),1,0)</f>
        <v>0</v>
      </c>
      <c r="AY1170">
        <f>IF(AND(Table13[[#This Row],[Age]]&gt;=56,Table13[[#This Row],[Age]]&lt;=67),1,0)</f>
        <v>0</v>
      </c>
      <c r="AZ1170" t="s">
        <v>24</v>
      </c>
      <c r="BA1170">
        <f>IF(Table13[[#This Row],[Marital Status]]="Married",1,0)</f>
        <v>0</v>
      </c>
      <c r="BB1170">
        <f>IF(Table13[[#This Row],[Marital Status]]="Single",1,0)</f>
        <v>1</v>
      </c>
      <c r="BC1170" t="s">
        <v>28</v>
      </c>
      <c r="BD1170">
        <f>IF(Table13[[#This Row],[gender]]="Male",1,0)</f>
        <v>0</v>
      </c>
      <c r="BE1170">
        <f>IF(Table13[[#This Row],[gender]]="Female",1,0)</f>
        <v>1</v>
      </c>
      <c r="BF1170" t="s">
        <v>23</v>
      </c>
      <c r="BG1170">
        <f>IF(Table13[[#This Row],[Highest level of Education]]="Did not attend school",1,0)</f>
        <v>0</v>
      </c>
      <c r="BH1170">
        <f>IF(Table13[[#This Row],[Highest level of Education]]="K12 completed",1,0)</f>
        <v>0</v>
      </c>
      <c r="BI1170">
        <f>IF(Table13[[#This Row],[Highest level of Education]]="High School Completed",1,0)</f>
        <v>0</v>
      </c>
      <c r="BJ1170">
        <f>IF(Table13[[#This Row],[Highest level of Education]]="Technical Diploma/Partially completed College",1,0)</f>
        <v>1</v>
      </c>
      <c r="BK1170">
        <f>IF(Table13[[#This Row],[Highest level of Education]]="University/College Degree",1,0)</f>
        <v>0</v>
      </c>
      <c r="BL1170">
        <f>IF(Table13[[#This Row],[Highest level of Education]]="Post-graduate education",1,0)</f>
        <v>0</v>
      </c>
      <c r="BM1170">
        <v>0</v>
      </c>
      <c r="BN1170">
        <v>1</v>
      </c>
      <c r="BO1170">
        <v>3</v>
      </c>
      <c r="BP1170">
        <f>IF(Table13[[#This Row],[Monthly_Income 1_5500 2_8000 3_11000 4_15000 5_20000 6_27000 7_35000 8_5000 9_51000 98_0]]=1,1,0)</f>
        <v>0</v>
      </c>
      <c r="BQ1170">
        <f>IF(Table13[[#This Row],[Monthly_Income 1_5500 2_8000 3_11000 4_15000 5_20000 6_27000 7_35000 8_5000 9_51000 98_0]]=2,1,0)</f>
        <v>0</v>
      </c>
      <c r="BR1170">
        <f>IF(Table13[[#This Row],[Monthly_Income 1_5500 2_8000 3_11000 4_15000 5_20000 6_27000 7_35000 8_5000 9_51000 98_0]]=3,1,0)</f>
        <v>1</v>
      </c>
      <c r="BS1170">
        <f>IF(Table13[[#This Row],[Monthly_Income 1_5500 2_8000 3_11000 4_15000 5_20000 6_27000 7_35000 8_5000 9_51000 98_0]]=4,1,0)</f>
        <v>0</v>
      </c>
      <c r="BT1170">
        <f>IF(Table13[[#This Row],[Monthly_Income 1_5500 2_8000 3_11000 4_15000 5_20000 6_27000 7_35000 8_5000 9_51000 98_0]]=5,1,0)</f>
        <v>0</v>
      </c>
      <c r="BU1170">
        <f>IF(Table13[[#This Row],[Monthly_Income 1_5500 2_8000 3_11000 4_15000 5_20000 6_27000 7_35000 8_5000 9_51000 98_0]]=6,1,0)</f>
        <v>0</v>
      </c>
      <c r="BV1170">
        <f>IF(Table13[[#This Row],[Monthly_Income 1_5500 2_8000 3_11000 4_15000 5_20000 6_27000 7_35000 8_5000 9_51000 98_0]]=7,1,0)</f>
        <v>0</v>
      </c>
      <c r="BW1170">
        <f>IF(Table13[[#This Row],[Monthly_Income 1_5500 2_8000 3_11000 4_15000 5_20000 6_27000 7_35000 8_5000 9_51000 98_0]]=8,1,0)</f>
        <v>0</v>
      </c>
      <c r="BX1170">
        <f>IF(Table13[[#This Row],[Monthly_Income 1_5500 2_8000 3_11000 4_15000 5_20000 6_27000 7_35000 8_5000 9_51000 98_0]]=9,1,0)</f>
        <v>0</v>
      </c>
      <c r="BY1170">
        <f>IF(Table13[[#This Row],[Monthly_Income 1_5500 2_8000 3_11000 4_15000 5_20000 6_27000 7_35000 8_5000 9_51000 98_0]]=98,1,0)</f>
        <v>0</v>
      </c>
      <c r="BZ1170">
        <v>4</v>
      </c>
      <c r="CA1170">
        <f>IF(Table13[[#This Row],[Monthly_Household_Income]]=1,1,0)</f>
        <v>0</v>
      </c>
      <c r="CB1170">
        <f>IF(Table13[[#This Row],[Monthly_Household_Income]]=2,1,0)</f>
        <v>0</v>
      </c>
      <c r="CC1170">
        <f>IF(Table13[[#This Row],[Monthly_Household_Income]]=3,1,0)</f>
        <v>0</v>
      </c>
      <c r="CD1170">
        <f>IF(Table13[[#This Row],[Monthly_Household_Income]]=4,1,0)</f>
        <v>1</v>
      </c>
      <c r="CE1170">
        <f>IF(Table13[[#This Row],[Monthly_Household_Income]]=5,1,0)</f>
        <v>0</v>
      </c>
      <c r="CF1170">
        <f>IF(Table13[[#This Row],[Monthly_Household_Income]]=6,1,0)</f>
        <v>0</v>
      </c>
      <c r="CG1170">
        <f>IF(Table13[[#This Row],[Monthly_Household_Income]]=7,1,0)</f>
        <v>0</v>
      </c>
      <c r="CH1170">
        <f>IF(Table13[[#This Row],[Monthly_Household_Income]]=8,1,0)</f>
        <v>0</v>
      </c>
      <c r="CI1170">
        <f>IF(Table13[[#This Row],[Monthly_Household_Income]]=9,1,0)</f>
        <v>0</v>
      </c>
      <c r="CJ1170">
        <f>IF(Table13[[#This Row],[Monthly_Household_Income]]=98,1,0)</f>
        <v>0</v>
      </c>
    </row>
    <row r="1171" spans="1:88">
      <c r="A1171">
        <v>4308</v>
      </c>
      <c r="B1171" s="1">
        <v>42998</v>
      </c>
      <c r="C1171" t="s">
        <v>33</v>
      </c>
      <c r="D1171">
        <v>7</v>
      </c>
      <c r="E1171">
        <v>9</v>
      </c>
      <c r="F1171">
        <v>9</v>
      </c>
      <c r="G1171">
        <v>7</v>
      </c>
      <c r="H1171">
        <v>8</v>
      </c>
      <c r="I1171">
        <v>7</v>
      </c>
      <c r="J1171" t="s">
        <v>15</v>
      </c>
      <c r="K1171">
        <v>7</v>
      </c>
      <c r="L1171">
        <v>8</v>
      </c>
      <c r="M1171">
        <v>9</v>
      </c>
      <c r="N1171">
        <v>8</v>
      </c>
      <c r="O1171">
        <v>8</v>
      </c>
      <c r="P1171">
        <v>6</v>
      </c>
      <c r="Q1171">
        <v>6</v>
      </c>
      <c r="R1171">
        <v>8</v>
      </c>
      <c r="S1171">
        <v>8</v>
      </c>
      <c r="T1171">
        <v>9</v>
      </c>
      <c r="U1171">
        <v>10</v>
      </c>
      <c r="V1171">
        <v>8</v>
      </c>
      <c r="W1171">
        <v>0</v>
      </c>
      <c r="X1171">
        <v>0</v>
      </c>
      <c r="Y1171">
        <v>7</v>
      </c>
      <c r="Z1171">
        <v>7</v>
      </c>
      <c r="AA1171">
        <v>6</v>
      </c>
      <c r="AB1171">
        <v>7</v>
      </c>
      <c r="AC1171">
        <v>1</v>
      </c>
      <c r="AD1171">
        <f>IF(Table13[[#This Row],[payment]]=1,1,0)</f>
        <v>1</v>
      </c>
      <c r="AE1171">
        <f>IF(Table13[[#This Row],[payment]]=2,1,0)</f>
        <v>0</v>
      </c>
      <c r="AF1171">
        <f>IF(Table13[[#This Row],[payment]]=3,1,0)</f>
        <v>0</v>
      </c>
      <c r="AG1171">
        <v>2</v>
      </c>
      <c r="AH1171">
        <f>IF(Table13[[#This Row],[method_payment]]=1,1,0)</f>
        <v>0</v>
      </c>
      <c r="AI1171">
        <f>IF(Table13[[#This Row],[method_payment]]=2,1,0)</f>
        <v>1</v>
      </c>
      <c r="AJ1171">
        <f>IF(Table13[[#This Row],[method_payment]]=3,1,0)</f>
        <v>0</v>
      </c>
      <c r="AK1171">
        <f>IF(Table13[[#This Row],[method_payment]]=5,1,0)</f>
        <v>0</v>
      </c>
      <c r="AL1171">
        <f>IF(Table13[[#This Row],[method_payment]]=6,1,0)</f>
        <v>0</v>
      </c>
      <c r="AM1171" t="s">
        <v>16</v>
      </c>
      <c r="AN1171" t="s">
        <v>16</v>
      </c>
      <c r="AO1171">
        <v>3</v>
      </c>
      <c r="AP1171" s="2">
        <v>59.86</v>
      </c>
      <c r="AQ1171" s="3">
        <f>IF(AND(Table13[[#This Row],[Average_amount_spent_per_visit_last_3_months]]&gt;=1,Table13[[#This Row],[Average_amount_spent_per_visit_last_3_months]]&lt;=999),1,0)</f>
        <v>1</v>
      </c>
      <c r="AR1171" s="3">
        <f>IF(AND(Table13[[#This Row],[Average_amount_spent_per_visit_last_3_months]]&gt;=1000,Table13[[#This Row],[Average_amount_spent_per_visit_last_3_months]]&lt;=6700),1,0)</f>
        <v>0</v>
      </c>
      <c r="AS1171">
        <v>3</v>
      </c>
      <c r="AT1171">
        <v>40</v>
      </c>
      <c r="AU1171">
        <f>IF(AND(Table13[[#This Row],[Age]]&gt;=18,Table13[[#This Row],[Age]]&lt;=25),1,0)</f>
        <v>0</v>
      </c>
      <c r="AV1171">
        <f>IF(AND(Table13[[#This Row],[Age]]&gt;=26,Table13[[#This Row],[Age]]&lt;=35),1,0)</f>
        <v>0</v>
      </c>
      <c r="AW1171">
        <f>IF(AND(Table13[[#This Row],[Age]]&gt;=36,Table13[[#This Row],[Age]]&lt;=45),1,0)</f>
        <v>1</v>
      </c>
      <c r="AX1171">
        <f>IF(AND(Table13[[#This Row],[Age]]&gt;=46,Table13[[#This Row],[Age]]&lt;=55),1,0)</f>
        <v>0</v>
      </c>
      <c r="AY1171">
        <f>IF(AND(Table13[[#This Row],[Age]]&gt;=56,Table13[[#This Row],[Age]]&lt;=67),1,0)</f>
        <v>0</v>
      </c>
      <c r="AZ1171" t="s">
        <v>25</v>
      </c>
      <c r="BA1171">
        <f>IF(Table13[[#This Row],[Marital Status]]="Married",1,0)</f>
        <v>1</v>
      </c>
      <c r="BB1171">
        <f>IF(Table13[[#This Row],[Marital Status]]="Single",1,0)</f>
        <v>0</v>
      </c>
      <c r="BC1171" t="s">
        <v>28</v>
      </c>
      <c r="BD1171">
        <f>IF(Table13[[#This Row],[gender]]="Male",1,0)</f>
        <v>0</v>
      </c>
      <c r="BE1171">
        <f>IF(Table13[[#This Row],[gender]]="Female",1,0)</f>
        <v>1</v>
      </c>
      <c r="BF1171" t="s">
        <v>22</v>
      </c>
      <c r="BG1171">
        <f>IF(Table13[[#This Row],[Highest level of Education]]="Did not attend school",1,0)</f>
        <v>0</v>
      </c>
      <c r="BH1171">
        <f>IF(Table13[[#This Row],[Highest level of Education]]="K12 completed",1,0)</f>
        <v>1</v>
      </c>
      <c r="BI1171">
        <f>IF(Table13[[#This Row],[Highest level of Education]]="High School Completed",1,0)</f>
        <v>0</v>
      </c>
      <c r="BJ1171">
        <f>IF(Table13[[#This Row],[Highest level of Education]]="Technical Diploma/Partially completed College",1,0)</f>
        <v>0</v>
      </c>
      <c r="BK1171">
        <f>IF(Table13[[#This Row],[Highest level of Education]]="University/College Degree",1,0)</f>
        <v>0</v>
      </c>
      <c r="BL1171">
        <f>IF(Table13[[#This Row],[Highest level of Education]]="Post-graduate education",1,0)</f>
        <v>0</v>
      </c>
      <c r="BM1171">
        <v>4</v>
      </c>
      <c r="BN1171">
        <v>3</v>
      </c>
      <c r="BO1171" t="s">
        <v>1</v>
      </c>
      <c r="BP1171">
        <f>IF(Table13[[#This Row],[Monthly_Income 1_5500 2_8000 3_11000 4_15000 5_20000 6_27000 7_35000 8_5000 9_51000 98_0]]=1,1,0)</f>
        <v>0</v>
      </c>
      <c r="BQ1171">
        <f>IF(Table13[[#This Row],[Monthly_Income 1_5500 2_8000 3_11000 4_15000 5_20000 6_27000 7_35000 8_5000 9_51000 98_0]]=2,1,0)</f>
        <v>0</v>
      </c>
      <c r="BR1171">
        <f>IF(Table13[[#This Row],[Monthly_Income 1_5500 2_8000 3_11000 4_15000 5_20000 6_27000 7_35000 8_5000 9_51000 98_0]]=3,1,0)</f>
        <v>0</v>
      </c>
      <c r="BS1171">
        <f>IF(Table13[[#This Row],[Monthly_Income 1_5500 2_8000 3_11000 4_15000 5_20000 6_27000 7_35000 8_5000 9_51000 98_0]]=4,1,0)</f>
        <v>0</v>
      </c>
      <c r="BT1171">
        <f>IF(Table13[[#This Row],[Monthly_Income 1_5500 2_8000 3_11000 4_15000 5_20000 6_27000 7_35000 8_5000 9_51000 98_0]]=5,1,0)</f>
        <v>0</v>
      </c>
      <c r="BU1171">
        <f>IF(Table13[[#This Row],[Monthly_Income 1_5500 2_8000 3_11000 4_15000 5_20000 6_27000 7_35000 8_5000 9_51000 98_0]]=6,1,0)</f>
        <v>0</v>
      </c>
      <c r="BV1171">
        <f>IF(Table13[[#This Row],[Monthly_Income 1_5500 2_8000 3_11000 4_15000 5_20000 6_27000 7_35000 8_5000 9_51000 98_0]]=7,1,0)</f>
        <v>0</v>
      </c>
      <c r="BW1171">
        <f>IF(Table13[[#This Row],[Monthly_Income 1_5500 2_8000 3_11000 4_15000 5_20000 6_27000 7_35000 8_5000 9_51000 98_0]]=8,1,0)</f>
        <v>0</v>
      </c>
      <c r="BX1171">
        <f>IF(Table13[[#This Row],[Monthly_Income 1_5500 2_8000 3_11000 4_15000 5_20000 6_27000 7_35000 8_5000 9_51000 98_0]]=9,1,0)</f>
        <v>0</v>
      </c>
      <c r="BY1171">
        <f>IF(Table13[[#This Row],[Monthly_Income 1_5500 2_8000 3_11000 4_15000 5_20000 6_27000 7_35000 8_5000 9_51000 98_0]]=98,1,0)</f>
        <v>0</v>
      </c>
      <c r="BZ1171">
        <v>3</v>
      </c>
      <c r="CA1171">
        <f>IF(Table13[[#This Row],[Monthly_Household_Income]]=1,1,0)</f>
        <v>0</v>
      </c>
      <c r="CB1171">
        <f>IF(Table13[[#This Row],[Monthly_Household_Income]]=2,1,0)</f>
        <v>0</v>
      </c>
      <c r="CC1171">
        <f>IF(Table13[[#This Row],[Monthly_Household_Income]]=3,1,0)</f>
        <v>1</v>
      </c>
      <c r="CD1171">
        <f>IF(Table13[[#This Row],[Monthly_Household_Income]]=4,1,0)</f>
        <v>0</v>
      </c>
      <c r="CE1171">
        <f>IF(Table13[[#This Row],[Monthly_Household_Income]]=5,1,0)</f>
        <v>0</v>
      </c>
      <c r="CF1171">
        <f>IF(Table13[[#This Row],[Monthly_Household_Income]]=6,1,0)</f>
        <v>0</v>
      </c>
      <c r="CG1171">
        <f>IF(Table13[[#This Row],[Monthly_Household_Income]]=7,1,0)</f>
        <v>0</v>
      </c>
      <c r="CH1171">
        <f>IF(Table13[[#This Row],[Monthly_Household_Income]]=8,1,0)</f>
        <v>0</v>
      </c>
      <c r="CI1171">
        <f>IF(Table13[[#This Row],[Monthly_Household_Income]]=9,1,0)</f>
        <v>0</v>
      </c>
      <c r="CJ1171">
        <f>IF(Table13[[#This Row],[Monthly_Household_Income]]=98,1,0)</f>
        <v>0</v>
      </c>
    </row>
    <row r="1172" spans="1:88">
      <c r="A1172">
        <v>4311</v>
      </c>
      <c r="B1172" s="1">
        <v>43253</v>
      </c>
      <c r="C1172" t="s">
        <v>2</v>
      </c>
      <c r="D1172">
        <v>7</v>
      </c>
      <c r="E1172">
        <v>6</v>
      </c>
      <c r="F1172">
        <v>8</v>
      </c>
      <c r="G1172">
        <v>6</v>
      </c>
      <c r="H1172">
        <v>7</v>
      </c>
      <c r="I1172">
        <v>8</v>
      </c>
      <c r="J1172" t="s">
        <v>15</v>
      </c>
      <c r="K1172">
        <v>8</v>
      </c>
      <c r="L1172">
        <v>7</v>
      </c>
      <c r="M1172">
        <v>6</v>
      </c>
      <c r="N1172">
        <v>8</v>
      </c>
      <c r="O1172">
        <v>7</v>
      </c>
      <c r="P1172">
        <v>6</v>
      </c>
      <c r="Q1172">
        <v>6</v>
      </c>
      <c r="R1172">
        <v>6</v>
      </c>
      <c r="S1172">
        <v>6</v>
      </c>
      <c r="T1172">
        <v>6</v>
      </c>
      <c r="U1172">
        <v>8</v>
      </c>
      <c r="V1172">
        <v>7</v>
      </c>
      <c r="W1172">
        <v>8</v>
      </c>
      <c r="X1172">
        <v>8</v>
      </c>
      <c r="Y1172">
        <v>8</v>
      </c>
      <c r="Z1172">
        <v>7</v>
      </c>
      <c r="AA1172">
        <v>7</v>
      </c>
      <c r="AB1172">
        <v>7</v>
      </c>
      <c r="AC1172">
        <v>1</v>
      </c>
      <c r="AD1172">
        <f>IF(Table13[[#This Row],[payment]]=1,1,0)</f>
        <v>1</v>
      </c>
      <c r="AE1172">
        <f>IF(Table13[[#This Row],[payment]]=2,1,0)</f>
        <v>0</v>
      </c>
      <c r="AF1172">
        <f>IF(Table13[[#This Row],[payment]]=3,1,0)</f>
        <v>0</v>
      </c>
      <c r="AG1172">
        <v>6</v>
      </c>
      <c r="AH1172">
        <f>IF(Table13[[#This Row],[method_payment]]=1,1,0)</f>
        <v>0</v>
      </c>
      <c r="AI1172">
        <f>IF(Table13[[#This Row],[method_payment]]=2,1,0)</f>
        <v>0</v>
      </c>
      <c r="AJ1172">
        <f>IF(Table13[[#This Row],[method_payment]]=3,1,0)</f>
        <v>0</v>
      </c>
      <c r="AK1172">
        <f>IF(Table13[[#This Row],[method_payment]]=5,1,0)</f>
        <v>0</v>
      </c>
      <c r="AL1172">
        <f>IF(Table13[[#This Row],[method_payment]]=6,1,0)</f>
        <v>1</v>
      </c>
      <c r="AM1172" t="s">
        <v>16</v>
      </c>
      <c r="AN1172" t="s">
        <v>16</v>
      </c>
      <c r="AO1172">
        <v>1</v>
      </c>
      <c r="AP1172" s="2">
        <v>417.5</v>
      </c>
      <c r="AQ1172" s="3">
        <f>IF(AND(Table13[[#This Row],[Average_amount_spent_per_visit_last_3_months]]&gt;=1,Table13[[#This Row],[Average_amount_spent_per_visit_last_3_months]]&lt;=999),1,0)</f>
        <v>1</v>
      </c>
      <c r="AR1172" s="3">
        <f>IF(AND(Table13[[#This Row],[Average_amount_spent_per_visit_last_3_months]]&gt;=1000,Table13[[#This Row],[Average_amount_spent_per_visit_last_3_months]]&lt;=6700),1,0)</f>
        <v>0</v>
      </c>
      <c r="AS1172">
        <v>2</v>
      </c>
      <c r="AT1172">
        <v>47</v>
      </c>
      <c r="AU1172">
        <f>IF(AND(Table13[[#This Row],[Age]]&gt;=18,Table13[[#This Row],[Age]]&lt;=25),1,0)</f>
        <v>0</v>
      </c>
      <c r="AV1172">
        <f>IF(AND(Table13[[#This Row],[Age]]&gt;=26,Table13[[#This Row],[Age]]&lt;=35),1,0)</f>
        <v>0</v>
      </c>
      <c r="AW1172">
        <f>IF(AND(Table13[[#This Row],[Age]]&gt;=36,Table13[[#This Row],[Age]]&lt;=45),1,0)</f>
        <v>0</v>
      </c>
      <c r="AX1172">
        <f>IF(AND(Table13[[#This Row],[Age]]&gt;=46,Table13[[#This Row],[Age]]&lt;=55),1,0)</f>
        <v>1</v>
      </c>
      <c r="AY1172">
        <f>IF(AND(Table13[[#This Row],[Age]]&gt;=56,Table13[[#This Row],[Age]]&lt;=67),1,0)</f>
        <v>0</v>
      </c>
      <c r="AZ1172" t="s">
        <v>25</v>
      </c>
      <c r="BA1172">
        <f>IF(Table13[[#This Row],[Marital Status]]="Married",1,0)</f>
        <v>1</v>
      </c>
      <c r="BB1172">
        <f>IF(Table13[[#This Row],[Marital Status]]="Single",1,0)</f>
        <v>0</v>
      </c>
      <c r="BC1172" t="s">
        <v>27</v>
      </c>
      <c r="BD1172">
        <f>IF(Table13[[#This Row],[gender]]="Male",1,0)</f>
        <v>1</v>
      </c>
      <c r="BE1172">
        <f>IF(Table13[[#This Row],[gender]]="Female",1,0)</f>
        <v>0</v>
      </c>
      <c r="BF1172" t="s">
        <v>23</v>
      </c>
      <c r="BG1172">
        <f>IF(Table13[[#This Row],[Highest level of Education]]="Did not attend school",1,0)</f>
        <v>0</v>
      </c>
      <c r="BH1172">
        <f>IF(Table13[[#This Row],[Highest level of Education]]="K12 completed",1,0)</f>
        <v>0</v>
      </c>
      <c r="BI1172">
        <f>IF(Table13[[#This Row],[Highest level of Education]]="High School Completed",1,0)</f>
        <v>0</v>
      </c>
      <c r="BJ1172">
        <f>IF(Table13[[#This Row],[Highest level of Education]]="Technical Diploma/Partially completed College",1,0)</f>
        <v>1</v>
      </c>
      <c r="BK1172">
        <f>IF(Table13[[#This Row],[Highest level of Education]]="University/College Degree",1,0)</f>
        <v>0</v>
      </c>
      <c r="BL1172">
        <f>IF(Table13[[#This Row],[Highest level of Education]]="Post-graduate education",1,0)</f>
        <v>0</v>
      </c>
      <c r="BM1172">
        <v>4</v>
      </c>
      <c r="BN1172">
        <v>1</v>
      </c>
      <c r="BO1172">
        <v>4</v>
      </c>
      <c r="BP1172">
        <f>IF(Table13[[#This Row],[Monthly_Income 1_5500 2_8000 3_11000 4_15000 5_20000 6_27000 7_35000 8_5000 9_51000 98_0]]=1,1,0)</f>
        <v>0</v>
      </c>
      <c r="BQ1172">
        <f>IF(Table13[[#This Row],[Monthly_Income 1_5500 2_8000 3_11000 4_15000 5_20000 6_27000 7_35000 8_5000 9_51000 98_0]]=2,1,0)</f>
        <v>0</v>
      </c>
      <c r="BR1172">
        <f>IF(Table13[[#This Row],[Monthly_Income 1_5500 2_8000 3_11000 4_15000 5_20000 6_27000 7_35000 8_5000 9_51000 98_0]]=3,1,0)</f>
        <v>0</v>
      </c>
      <c r="BS1172">
        <f>IF(Table13[[#This Row],[Monthly_Income 1_5500 2_8000 3_11000 4_15000 5_20000 6_27000 7_35000 8_5000 9_51000 98_0]]=4,1,0)</f>
        <v>1</v>
      </c>
      <c r="BT1172">
        <f>IF(Table13[[#This Row],[Monthly_Income 1_5500 2_8000 3_11000 4_15000 5_20000 6_27000 7_35000 8_5000 9_51000 98_0]]=5,1,0)</f>
        <v>0</v>
      </c>
      <c r="BU1172">
        <f>IF(Table13[[#This Row],[Monthly_Income 1_5500 2_8000 3_11000 4_15000 5_20000 6_27000 7_35000 8_5000 9_51000 98_0]]=6,1,0)</f>
        <v>0</v>
      </c>
      <c r="BV1172">
        <f>IF(Table13[[#This Row],[Monthly_Income 1_5500 2_8000 3_11000 4_15000 5_20000 6_27000 7_35000 8_5000 9_51000 98_0]]=7,1,0)</f>
        <v>0</v>
      </c>
      <c r="BW1172">
        <f>IF(Table13[[#This Row],[Monthly_Income 1_5500 2_8000 3_11000 4_15000 5_20000 6_27000 7_35000 8_5000 9_51000 98_0]]=8,1,0)</f>
        <v>0</v>
      </c>
      <c r="BX1172">
        <f>IF(Table13[[#This Row],[Monthly_Income 1_5500 2_8000 3_11000 4_15000 5_20000 6_27000 7_35000 8_5000 9_51000 98_0]]=9,1,0)</f>
        <v>0</v>
      </c>
      <c r="BY1172">
        <f>IF(Table13[[#This Row],[Monthly_Income 1_5500 2_8000 3_11000 4_15000 5_20000 6_27000 7_35000 8_5000 9_51000 98_0]]=98,1,0)</f>
        <v>0</v>
      </c>
      <c r="BZ1172">
        <v>5</v>
      </c>
      <c r="CA1172">
        <f>IF(Table13[[#This Row],[Monthly_Household_Income]]=1,1,0)</f>
        <v>0</v>
      </c>
      <c r="CB1172">
        <f>IF(Table13[[#This Row],[Monthly_Household_Income]]=2,1,0)</f>
        <v>0</v>
      </c>
      <c r="CC1172">
        <f>IF(Table13[[#This Row],[Monthly_Household_Income]]=3,1,0)</f>
        <v>0</v>
      </c>
      <c r="CD1172">
        <f>IF(Table13[[#This Row],[Monthly_Household_Income]]=4,1,0)</f>
        <v>0</v>
      </c>
      <c r="CE1172">
        <f>IF(Table13[[#This Row],[Monthly_Household_Income]]=5,1,0)</f>
        <v>1</v>
      </c>
      <c r="CF1172">
        <f>IF(Table13[[#This Row],[Monthly_Household_Income]]=6,1,0)</f>
        <v>0</v>
      </c>
      <c r="CG1172">
        <f>IF(Table13[[#This Row],[Monthly_Household_Income]]=7,1,0)</f>
        <v>0</v>
      </c>
      <c r="CH1172">
        <f>IF(Table13[[#This Row],[Monthly_Household_Income]]=8,1,0)</f>
        <v>0</v>
      </c>
      <c r="CI1172">
        <f>IF(Table13[[#This Row],[Monthly_Household_Income]]=9,1,0)</f>
        <v>0</v>
      </c>
      <c r="CJ1172">
        <f>IF(Table13[[#This Row],[Monthly_Household_Income]]=98,1,0)</f>
        <v>0</v>
      </c>
    </row>
    <row r="1173" spans="1:88">
      <c r="A1173">
        <v>4315</v>
      </c>
      <c r="B1173" s="1">
        <v>42966</v>
      </c>
      <c r="C1173" t="s">
        <v>31</v>
      </c>
      <c r="D1173">
        <v>7</v>
      </c>
      <c r="E1173">
        <v>7</v>
      </c>
      <c r="F1173">
        <v>6</v>
      </c>
      <c r="G1173">
        <v>6</v>
      </c>
      <c r="H1173">
        <v>7</v>
      </c>
      <c r="I1173">
        <v>6</v>
      </c>
      <c r="J1173" t="s">
        <v>15</v>
      </c>
      <c r="K1173">
        <v>7</v>
      </c>
      <c r="L1173">
        <v>6</v>
      </c>
      <c r="M1173">
        <v>7</v>
      </c>
      <c r="N1173">
        <v>7</v>
      </c>
      <c r="O1173">
        <v>6</v>
      </c>
      <c r="P1173">
        <v>7</v>
      </c>
      <c r="Q1173">
        <v>6</v>
      </c>
      <c r="R1173">
        <v>7</v>
      </c>
      <c r="S1173">
        <v>6</v>
      </c>
      <c r="T1173">
        <v>6</v>
      </c>
      <c r="U1173">
        <v>7</v>
      </c>
      <c r="V1173">
        <v>6</v>
      </c>
      <c r="W1173">
        <v>7</v>
      </c>
      <c r="X1173">
        <v>6</v>
      </c>
      <c r="Y1173">
        <v>6</v>
      </c>
      <c r="Z1173">
        <v>7</v>
      </c>
      <c r="AA1173">
        <v>7</v>
      </c>
      <c r="AB1173">
        <v>6</v>
      </c>
      <c r="AC1173">
        <v>2</v>
      </c>
      <c r="AD1173">
        <f>IF(Table13[[#This Row],[payment]]=1,1,0)</f>
        <v>0</v>
      </c>
      <c r="AE1173">
        <f>IF(Table13[[#This Row],[payment]]=2,1,0)</f>
        <v>1</v>
      </c>
      <c r="AF1173">
        <f>IF(Table13[[#This Row],[payment]]=3,1,0)</f>
        <v>0</v>
      </c>
      <c r="AG1173">
        <v>5</v>
      </c>
      <c r="AH1173">
        <f>IF(Table13[[#This Row],[method_payment]]=1,1,0)</f>
        <v>0</v>
      </c>
      <c r="AI1173">
        <f>IF(Table13[[#This Row],[method_payment]]=2,1,0)</f>
        <v>0</v>
      </c>
      <c r="AJ1173">
        <f>IF(Table13[[#This Row],[method_payment]]=3,1,0)</f>
        <v>0</v>
      </c>
      <c r="AK1173">
        <f>IF(Table13[[#This Row],[method_payment]]=5,1,0)</f>
        <v>1</v>
      </c>
      <c r="AL1173">
        <f>IF(Table13[[#This Row],[method_payment]]=6,1,0)</f>
        <v>0</v>
      </c>
      <c r="AM1173" t="s">
        <v>16</v>
      </c>
      <c r="AN1173" t="s">
        <v>16</v>
      </c>
      <c r="AO1173">
        <v>1</v>
      </c>
      <c r="AP1173" s="2">
        <v>1887.02</v>
      </c>
      <c r="AQ1173" s="3">
        <f>IF(AND(Table13[[#This Row],[Average_amount_spent_per_visit_last_3_months]]&gt;=1,Table13[[#This Row],[Average_amount_spent_per_visit_last_3_months]]&lt;=999),1,0)</f>
        <v>0</v>
      </c>
      <c r="AR1173" s="3">
        <f>IF(AND(Table13[[#This Row],[Average_amount_spent_per_visit_last_3_months]]&gt;=1000,Table13[[#This Row],[Average_amount_spent_per_visit_last_3_months]]&lt;=6700),1,0)</f>
        <v>1</v>
      </c>
      <c r="AS1173">
        <v>3</v>
      </c>
      <c r="AT1173">
        <v>38</v>
      </c>
      <c r="AU1173">
        <f>IF(AND(Table13[[#This Row],[Age]]&gt;=18,Table13[[#This Row],[Age]]&lt;=25),1,0)</f>
        <v>0</v>
      </c>
      <c r="AV1173">
        <f>IF(AND(Table13[[#This Row],[Age]]&gt;=26,Table13[[#This Row],[Age]]&lt;=35),1,0)</f>
        <v>0</v>
      </c>
      <c r="AW1173">
        <f>IF(AND(Table13[[#This Row],[Age]]&gt;=36,Table13[[#This Row],[Age]]&lt;=45),1,0)</f>
        <v>1</v>
      </c>
      <c r="AX1173">
        <f>IF(AND(Table13[[#This Row],[Age]]&gt;=46,Table13[[#This Row],[Age]]&lt;=55),1,0)</f>
        <v>0</v>
      </c>
      <c r="AY1173">
        <f>IF(AND(Table13[[#This Row],[Age]]&gt;=56,Table13[[#This Row],[Age]]&lt;=67),1,0)</f>
        <v>0</v>
      </c>
      <c r="AZ1173" t="s">
        <v>25</v>
      </c>
      <c r="BA1173">
        <f>IF(Table13[[#This Row],[Marital Status]]="Married",1,0)</f>
        <v>1</v>
      </c>
      <c r="BB1173">
        <f>IF(Table13[[#This Row],[Marital Status]]="Single",1,0)</f>
        <v>0</v>
      </c>
      <c r="BC1173" t="s">
        <v>28</v>
      </c>
      <c r="BD1173">
        <f>IF(Table13[[#This Row],[gender]]="Male",1,0)</f>
        <v>0</v>
      </c>
      <c r="BE1173">
        <f>IF(Table13[[#This Row],[gender]]="Female",1,0)</f>
        <v>1</v>
      </c>
      <c r="BF1173" t="s">
        <v>19</v>
      </c>
      <c r="BG1173">
        <f>IF(Table13[[#This Row],[Highest level of Education]]="Did not attend school",1,0)</f>
        <v>0</v>
      </c>
      <c r="BH1173">
        <f>IF(Table13[[#This Row],[Highest level of Education]]="K12 completed",1,0)</f>
        <v>0</v>
      </c>
      <c r="BI1173">
        <f>IF(Table13[[#This Row],[Highest level of Education]]="High School Completed",1,0)</f>
        <v>0</v>
      </c>
      <c r="BJ1173">
        <f>IF(Table13[[#This Row],[Highest level of Education]]="Technical Diploma/Partially completed College",1,0)</f>
        <v>0</v>
      </c>
      <c r="BK1173">
        <f>IF(Table13[[#This Row],[Highest level of Education]]="University/College Degree",1,0)</f>
        <v>1</v>
      </c>
      <c r="BL1173">
        <f>IF(Table13[[#This Row],[Highest level of Education]]="Post-graduate education",1,0)</f>
        <v>0</v>
      </c>
      <c r="BM1173">
        <v>2</v>
      </c>
      <c r="BN1173">
        <v>1</v>
      </c>
      <c r="BO1173">
        <v>4</v>
      </c>
      <c r="BP1173">
        <f>IF(Table13[[#This Row],[Monthly_Income 1_5500 2_8000 3_11000 4_15000 5_20000 6_27000 7_35000 8_5000 9_51000 98_0]]=1,1,0)</f>
        <v>0</v>
      </c>
      <c r="BQ1173">
        <f>IF(Table13[[#This Row],[Monthly_Income 1_5500 2_8000 3_11000 4_15000 5_20000 6_27000 7_35000 8_5000 9_51000 98_0]]=2,1,0)</f>
        <v>0</v>
      </c>
      <c r="BR1173">
        <f>IF(Table13[[#This Row],[Monthly_Income 1_5500 2_8000 3_11000 4_15000 5_20000 6_27000 7_35000 8_5000 9_51000 98_0]]=3,1,0)</f>
        <v>0</v>
      </c>
      <c r="BS1173">
        <f>IF(Table13[[#This Row],[Monthly_Income 1_5500 2_8000 3_11000 4_15000 5_20000 6_27000 7_35000 8_5000 9_51000 98_0]]=4,1,0)</f>
        <v>1</v>
      </c>
      <c r="BT1173">
        <f>IF(Table13[[#This Row],[Monthly_Income 1_5500 2_8000 3_11000 4_15000 5_20000 6_27000 7_35000 8_5000 9_51000 98_0]]=5,1,0)</f>
        <v>0</v>
      </c>
      <c r="BU1173">
        <f>IF(Table13[[#This Row],[Monthly_Income 1_5500 2_8000 3_11000 4_15000 5_20000 6_27000 7_35000 8_5000 9_51000 98_0]]=6,1,0)</f>
        <v>0</v>
      </c>
      <c r="BV1173">
        <f>IF(Table13[[#This Row],[Monthly_Income 1_5500 2_8000 3_11000 4_15000 5_20000 6_27000 7_35000 8_5000 9_51000 98_0]]=7,1,0)</f>
        <v>0</v>
      </c>
      <c r="BW1173">
        <f>IF(Table13[[#This Row],[Monthly_Income 1_5500 2_8000 3_11000 4_15000 5_20000 6_27000 7_35000 8_5000 9_51000 98_0]]=8,1,0)</f>
        <v>0</v>
      </c>
      <c r="BX1173">
        <f>IF(Table13[[#This Row],[Monthly_Income 1_5500 2_8000 3_11000 4_15000 5_20000 6_27000 7_35000 8_5000 9_51000 98_0]]=9,1,0)</f>
        <v>0</v>
      </c>
      <c r="BY1173">
        <f>IF(Table13[[#This Row],[Monthly_Income 1_5500 2_8000 3_11000 4_15000 5_20000 6_27000 7_35000 8_5000 9_51000 98_0]]=98,1,0)</f>
        <v>0</v>
      </c>
      <c r="BZ1173">
        <v>5</v>
      </c>
      <c r="CA1173">
        <f>IF(Table13[[#This Row],[Monthly_Household_Income]]=1,1,0)</f>
        <v>0</v>
      </c>
      <c r="CB1173">
        <f>IF(Table13[[#This Row],[Monthly_Household_Income]]=2,1,0)</f>
        <v>0</v>
      </c>
      <c r="CC1173">
        <f>IF(Table13[[#This Row],[Monthly_Household_Income]]=3,1,0)</f>
        <v>0</v>
      </c>
      <c r="CD1173">
        <f>IF(Table13[[#This Row],[Monthly_Household_Income]]=4,1,0)</f>
        <v>0</v>
      </c>
      <c r="CE1173">
        <f>IF(Table13[[#This Row],[Monthly_Household_Income]]=5,1,0)</f>
        <v>1</v>
      </c>
      <c r="CF1173">
        <f>IF(Table13[[#This Row],[Monthly_Household_Income]]=6,1,0)</f>
        <v>0</v>
      </c>
      <c r="CG1173">
        <f>IF(Table13[[#This Row],[Monthly_Household_Income]]=7,1,0)</f>
        <v>0</v>
      </c>
      <c r="CH1173">
        <f>IF(Table13[[#This Row],[Monthly_Household_Income]]=8,1,0)</f>
        <v>0</v>
      </c>
      <c r="CI1173">
        <f>IF(Table13[[#This Row],[Monthly_Household_Income]]=9,1,0)</f>
        <v>0</v>
      </c>
      <c r="CJ1173">
        <f>IF(Table13[[#This Row],[Monthly_Household_Income]]=98,1,0)</f>
        <v>0</v>
      </c>
    </row>
    <row r="1174" spans="1:88">
      <c r="A1174">
        <v>4317</v>
      </c>
      <c r="B1174" s="1">
        <v>43190</v>
      </c>
      <c r="C1174" t="s">
        <v>39</v>
      </c>
      <c r="D1174">
        <v>8</v>
      </c>
      <c r="E1174">
        <v>9</v>
      </c>
      <c r="F1174">
        <v>8</v>
      </c>
      <c r="G1174">
        <v>8</v>
      </c>
      <c r="H1174">
        <v>7</v>
      </c>
      <c r="I1174">
        <v>6</v>
      </c>
      <c r="J1174" t="s">
        <v>15</v>
      </c>
      <c r="K1174">
        <v>8</v>
      </c>
      <c r="L1174">
        <v>6</v>
      </c>
      <c r="M1174">
        <v>7</v>
      </c>
      <c r="N1174">
        <v>7</v>
      </c>
      <c r="O1174">
        <v>6</v>
      </c>
      <c r="P1174">
        <v>8</v>
      </c>
      <c r="Q1174">
        <v>7</v>
      </c>
      <c r="R1174">
        <v>7</v>
      </c>
      <c r="S1174">
        <v>6</v>
      </c>
      <c r="T1174">
        <v>8</v>
      </c>
      <c r="U1174">
        <v>7</v>
      </c>
      <c r="V1174">
        <v>7</v>
      </c>
      <c r="W1174">
        <v>8</v>
      </c>
      <c r="X1174">
        <v>6</v>
      </c>
      <c r="Y1174">
        <v>8</v>
      </c>
      <c r="Z1174">
        <v>7</v>
      </c>
      <c r="AA1174">
        <v>7</v>
      </c>
      <c r="AB1174">
        <v>8</v>
      </c>
      <c r="AC1174">
        <v>1</v>
      </c>
      <c r="AD1174">
        <f>IF(Table13[[#This Row],[payment]]=1,1,0)</f>
        <v>1</v>
      </c>
      <c r="AE1174">
        <f>IF(Table13[[#This Row],[payment]]=2,1,0)</f>
        <v>0</v>
      </c>
      <c r="AF1174">
        <f>IF(Table13[[#This Row],[payment]]=3,1,0)</f>
        <v>0</v>
      </c>
      <c r="AG1174">
        <v>5</v>
      </c>
      <c r="AH1174">
        <f>IF(Table13[[#This Row],[method_payment]]=1,1,0)</f>
        <v>0</v>
      </c>
      <c r="AI1174">
        <f>IF(Table13[[#This Row],[method_payment]]=2,1,0)</f>
        <v>0</v>
      </c>
      <c r="AJ1174">
        <f>IF(Table13[[#This Row],[method_payment]]=3,1,0)</f>
        <v>0</v>
      </c>
      <c r="AK1174">
        <f>IF(Table13[[#This Row],[method_payment]]=5,1,0)</f>
        <v>1</v>
      </c>
      <c r="AL1174">
        <f>IF(Table13[[#This Row],[method_payment]]=6,1,0)</f>
        <v>0</v>
      </c>
      <c r="AM1174" t="s">
        <v>16</v>
      </c>
      <c r="AN1174" t="s">
        <v>16</v>
      </c>
      <c r="AO1174">
        <v>3</v>
      </c>
      <c r="AP1174" s="2">
        <v>238.5</v>
      </c>
      <c r="AQ1174" s="3">
        <f>IF(AND(Table13[[#This Row],[Average_amount_spent_per_visit_last_3_months]]&gt;=1,Table13[[#This Row],[Average_amount_spent_per_visit_last_3_months]]&lt;=999),1,0)</f>
        <v>1</v>
      </c>
      <c r="AR1174" s="3">
        <f>IF(AND(Table13[[#This Row],[Average_amount_spent_per_visit_last_3_months]]&gt;=1000,Table13[[#This Row],[Average_amount_spent_per_visit_last_3_months]]&lt;=6700),1,0)</f>
        <v>0</v>
      </c>
      <c r="AS1174">
        <v>1</v>
      </c>
      <c r="AT1174">
        <v>35</v>
      </c>
      <c r="AU1174">
        <f>IF(AND(Table13[[#This Row],[Age]]&gt;=18,Table13[[#This Row],[Age]]&lt;=25),1,0)</f>
        <v>0</v>
      </c>
      <c r="AV1174">
        <f>IF(AND(Table13[[#This Row],[Age]]&gt;=26,Table13[[#This Row],[Age]]&lt;=35),1,0)</f>
        <v>1</v>
      </c>
      <c r="AW1174">
        <f>IF(AND(Table13[[#This Row],[Age]]&gt;=36,Table13[[#This Row],[Age]]&lt;=45),1,0)</f>
        <v>0</v>
      </c>
      <c r="AX1174">
        <f>IF(AND(Table13[[#This Row],[Age]]&gt;=46,Table13[[#This Row],[Age]]&lt;=55),1,0)</f>
        <v>0</v>
      </c>
      <c r="AY1174">
        <f>IF(AND(Table13[[#This Row],[Age]]&gt;=56,Table13[[#This Row],[Age]]&lt;=67),1,0)</f>
        <v>0</v>
      </c>
      <c r="AZ1174" t="s">
        <v>25</v>
      </c>
      <c r="BA1174">
        <f>IF(Table13[[#This Row],[Marital Status]]="Married",1,0)</f>
        <v>1</v>
      </c>
      <c r="BB1174">
        <f>IF(Table13[[#This Row],[Marital Status]]="Single",1,0)</f>
        <v>0</v>
      </c>
      <c r="BC1174" t="s">
        <v>28</v>
      </c>
      <c r="BD1174">
        <f>IF(Table13[[#This Row],[gender]]="Male",1,0)</f>
        <v>0</v>
      </c>
      <c r="BE1174">
        <f>IF(Table13[[#This Row],[gender]]="Female",1,0)</f>
        <v>1</v>
      </c>
      <c r="BF1174" t="s">
        <v>23</v>
      </c>
      <c r="BG1174">
        <f>IF(Table13[[#This Row],[Highest level of Education]]="Did not attend school",1,0)</f>
        <v>0</v>
      </c>
      <c r="BH1174">
        <f>IF(Table13[[#This Row],[Highest level of Education]]="K12 completed",1,0)</f>
        <v>0</v>
      </c>
      <c r="BI1174">
        <f>IF(Table13[[#This Row],[Highest level of Education]]="High School Completed",1,0)</f>
        <v>0</v>
      </c>
      <c r="BJ1174">
        <f>IF(Table13[[#This Row],[Highest level of Education]]="Technical Diploma/Partially completed College",1,0)</f>
        <v>1</v>
      </c>
      <c r="BK1174">
        <f>IF(Table13[[#This Row],[Highest level of Education]]="University/College Degree",1,0)</f>
        <v>0</v>
      </c>
      <c r="BL1174">
        <f>IF(Table13[[#This Row],[Highest level of Education]]="Post-graduate education",1,0)</f>
        <v>0</v>
      </c>
      <c r="BM1174">
        <v>3</v>
      </c>
      <c r="BN1174">
        <v>1</v>
      </c>
      <c r="BO1174">
        <v>3</v>
      </c>
      <c r="BP1174">
        <f>IF(Table13[[#This Row],[Monthly_Income 1_5500 2_8000 3_11000 4_15000 5_20000 6_27000 7_35000 8_5000 9_51000 98_0]]=1,1,0)</f>
        <v>0</v>
      </c>
      <c r="BQ1174">
        <f>IF(Table13[[#This Row],[Monthly_Income 1_5500 2_8000 3_11000 4_15000 5_20000 6_27000 7_35000 8_5000 9_51000 98_0]]=2,1,0)</f>
        <v>0</v>
      </c>
      <c r="BR1174">
        <f>IF(Table13[[#This Row],[Monthly_Income 1_5500 2_8000 3_11000 4_15000 5_20000 6_27000 7_35000 8_5000 9_51000 98_0]]=3,1,0)</f>
        <v>1</v>
      </c>
      <c r="BS1174">
        <f>IF(Table13[[#This Row],[Monthly_Income 1_5500 2_8000 3_11000 4_15000 5_20000 6_27000 7_35000 8_5000 9_51000 98_0]]=4,1,0)</f>
        <v>0</v>
      </c>
      <c r="BT1174">
        <f>IF(Table13[[#This Row],[Monthly_Income 1_5500 2_8000 3_11000 4_15000 5_20000 6_27000 7_35000 8_5000 9_51000 98_0]]=5,1,0)</f>
        <v>0</v>
      </c>
      <c r="BU1174">
        <f>IF(Table13[[#This Row],[Monthly_Income 1_5500 2_8000 3_11000 4_15000 5_20000 6_27000 7_35000 8_5000 9_51000 98_0]]=6,1,0)</f>
        <v>0</v>
      </c>
      <c r="BV1174">
        <f>IF(Table13[[#This Row],[Monthly_Income 1_5500 2_8000 3_11000 4_15000 5_20000 6_27000 7_35000 8_5000 9_51000 98_0]]=7,1,0)</f>
        <v>0</v>
      </c>
      <c r="BW1174">
        <f>IF(Table13[[#This Row],[Monthly_Income 1_5500 2_8000 3_11000 4_15000 5_20000 6_27000 7_35000 8_5000 9_51000 98_0]]=8,1,0)</f>
        <v>0</v>
      </c>
      <c r="BX1174">
        <f>IF(Table13[[#This Row],[Monthly_Income 1_5500 2_8000 3_11000 4_15000 5_20000 6_27000 7_35000 8_5000 9_51000 98_0]]=9,1,0)</f>
        <v>0</v>
      </c>
      <c r="BY1174">
        <f>IF(Table13[[#This Row],[Monthly_Income 1_5500 2_8000 3_11000 4_15000 5_20000 6_27000 7_35000 8_5000 9_51000 98_0]]=98,1,0)</f>
        <v>0</v>
      </c>
      <c r="BZ1174">
        <v>4</v>
      </c>
      <c r="CA1174">
        <f>IF(Table13[[#This Row],[Monthly_Household_Income]]=1,1,0)</f>
        <v>0</v>
      </c>
      <c r="CB1174">
        <f>IF(Table13[[#This Row],[Monthly_Household_Income]]=2,1,0)</f>
        <v>0</v>
      </c>
      <c r="CC1174">
        <f>IF(Table13[[#This Row],[Monthly_Household_Income]]=3,1,0)</f>
        <v>0</v>
      </c>
      <c r="CD1174">
        <f>IF(Table13[[#This Row],[Monthly_Household_Income]]=4,1,0)</f>
        <v>1</v>
      </c>
      <c r="CE1174">
        <f>IF(Table13[[#This Row],[Monthly_Household_Income]]=5,1,0)</f>
        <v>0</v>
      </c>
      <c r="CF1174">
        <f>IF(Table13[[#This Row],[Monthly_Household_Income]]=6,1,0)</f>
        <v>0</v>
      </c>
      <c r="CG1174">
        <f>IF(Table13[[#This Row],[Monthly_Household_Income]]=7,1,0)</f>
        <v>0</v>
      </c>
      <c r="CH1174">
        <f>IF(Table13[[#This Row],[Monthly_Household_Income]]=8,1,0)</f>
        <v>0</v>
      </c>
      <c r="CI1174">
        <f>IF(Table13[[#This Row],[Monthly_Household_Income]]=9,1,0)</f>
        <v>0</v>
      </c>
      <c r="CJ1174">
        <f>IF(Table13[[#This Row],[Monthly_Household_Income]]=98,1,0)</f>
        <v>0</v>
      </c>
    </row>
    <row r="1175" spans="1:88">
      <c r="A1175">
        <v>4320</v>
      </c>
      <c r="B1175" s="1">
        <v>42988</v>
      </c>
      <c r="C1175" t="s">
        <v>2</v>
      </c>
      <c r="D1175">
        <v>9</v>
      </c>
      <c r="E1175">
        <v>8</v>
      </c>
      <c r="F1175">
        <v>7</v>
      </c>
      <c r="G1175">
        <v>7</v>
      </c>
      <c r="H1175">
        <v>9</v>
      </c>
      <c r="I1175">
        <v>8</v>
      </c>
      <c r="J1175" t="s">
        <v>15</v>
      </c>
      <c r="K1175">
        <v>8</v>
      </c>
      <c r="L1175">
        <v>6</v>
      </c>
      <c r="M1175">
        <v>7</v>
      </c>
      <c r="N1175">
        <v>7</v>
      </c>
      <c r="O1175">
        <v>7</v>
      </c>
      <c r="P1175">
        <v>8</v>
      </c>
      <c r="Q1175">
        <v>6</v>
      </c>
      <c r="R1175">
        <v>9</v>
      </c>
      <c r="S1175">
        <v>6</v>
      </c>
      <c r="T1175">
        <v>7</v>
      </c>
      <c r="U1175">
        <v>8</v>
      </c>
      <c r="V1175">
        <v>6</v>
      </c>
      <c r="W1175">
        <v>6</v>
      </c>
      <c r="X1175">
        <v>7</v>
      </c>
      <c r="Y1175">
        <v>7</v>
      </c>
      <c r="Z1175">
        <v>10</v>
      </c>
      <c r="AA1175">
        <v>6</v>
      </c>
      <c r="AB1175">
        <v>8</v>
      </c>
      <c r="AC1175">
        <v>1</v>
      </c>
      <c r="AD1175">
        <f>IF(Table13[[#This Row],[payment]]=1,1,0)</f>
        <v>1</v>
      </c>
      <c r="AE1175">
        <f>IF(Table13[[#This Row],[payment]]=2,1,0)</f>
        <v>0</v>
      </c>
      <c r="AF1175">
        <f>IF(Table13[[#This Row],[payment]]=3,1,0)</f>
        <v>0</v>
      </c>
      <c r="AG1175">
        <v>6</v>
      </c>
      <c r="AH1175">
        <f>IF(Table13[[#This Row],[method_payment]]=1,1,0)</f>
        <v>0</v>
      </c>
      <c r="AI1175">
        <f>IF(Table13[[#This Row],[method_payment]]=2,1,0)</f>
        <v>0</v>
      </c>
      <c r="AJ1175">
        <f>IF(Table13[[#This Row],[method_payment]]=3,1,0)</f>
        <v>0</v>
      </c>
      <c r="AK1175">
        <f>IF(Table13[[#This Row],[method_payment]]=5,1,0)</f>
        <v>0</v>
      </c>
      <c r="AL1175">
        <f>IF(Table13[[#This Row],[method_payment]]=6,1,0)</f>
        <v>1</v>
      </c>
      <c r="AM1175" t="s">
        <v>16</v>
      </c>
      <c r="AN1175" t="s">
        <v>15</v>
      </c>
      <c r="AO1175">
        <v>3</v>
      </c>
      <c r="AP1175" s="2">
        <v>244.7</v>
      </c>
      <c r="AQ1175" s="3">
        <f>IF(AND(Table13[[#This Row],[Average_amount_spent_per_visit_last_3_months]]&gt;=1,Table13[[#This Row],[Average_amount_spent_per_visit_last_3_months]]&lt;=999),1,0)</f>
        <v>1</v>
      </c>
      <c r="AR1175" s="3">
        <f>IF(AND(Table13[[#This Row],[Average_amount_spent_per_visit_last_3_months]]&gt;=1000,Table13[[#This Row],[Average_amount_spent_per_visit_last_3_months]]&lt;=6700),1,0)</f>
        <v>0</v>
      </c>
      <c r="AS1175">
        <v>3</v>
      </c>
      <c r="AT1175">
        <v>29</v>
      </c>
      <c r="AU1175">
        <f>IF(AND(Table13[[#This Row],[Age]]&gt;=18,Table13[[#This Row],[Age]]&lt;=25),1,0)</f>
        <v>0</v>
      </c>
      <c r="AV1175">
        <f>IF(AND(Table13[[#This Row],[Age]]&gt;=26,Table13[[#This Row],[Age]]&lt;=35),1,0)</f>
        <v>1</v>
      </c>
      <c r="AW1175">
        <f>IF(AND(Table13[[#This Row],[Age]]&gt;=36,Table13[[#This Row],[Age]]&lt;=45),1,0)</f>
        <v>0</v>
      </c>
      <c r="AX1175">
        <f>IF(AND(Table13[[#This Row],[Age]]&gt;=46,Table13[[#This Row],[Age]]&lt;=55),1,0)</f>
        <v>0</v>
      </c>
      <c r="AY1175">
        <f>IF(AND(Table13[[#This Row],[Age]]&gt;=56,Table13[[#This Row],[Age]]&lt;=67),1,0)</f>
        <v>0</v>
      </c>
      <c r="AZ1175" t="s">
        <v>24</v>
      </c>
      <c r="BA1175">
        <f>IF(Table13[[#This Row],[Marital Status]]="Married",1,0)</f>
        <v>0</v>
      </c>
      <c r="BB1175">
        <f>IF(Table13[[#This Row],[Marital Status]]="Single",1,0)</f>
        <v>1</v>
      </c>
      <c r="BC1175" t="s">
        <v>28</v>
      </c>
      <c r="BD1175">
        <f>IF(Table13[[#This Row],[gender]]="Male",1,0)</f>
        <v>0</v>
      </c>
      <c r="BE1175">
        <f>IF(Table13[[#This Row],[gender]]="Female",1,0)</f>
        <v>1</v>
      </c>
      <c r="BF1175" t="s">
        <v>19</v>
      </c>
      <c r="BG1175">
        <f>IF(Table13[[#This Row],[Highest level of Education]]="Did not attend school",1,0)</f>
        <v>0</v>
      </c>
      <c r="BH1175">
        <f>IF(Table13[[#This Row],[Highest level of Education]]="K12 completed",1,0)</f>
        <v>0</v>
      </c>
      <c r="BI1175">
        <f>IF(Table13[[#This Row],[Highest level of Education]]="High School Completed",1,0)</f>
        <v>0</v>
      </c>
      <c r="BJ1175">
        <f>IF(Table13[[#This Row],[Highest level of Education]]="Technical Diploma/Partially completed College",1,0)</f>
        <v>0</v>
      </c>
      <c r="BK1175">
        <f>IF(Table13[[#This Row],[Highest level of Education]]="University/College Degree",1,0)</f>
        <v>1</v>
      </c>
      <c r="BL1175">
        <f>IF(Table13[[#This Row],[Highest level of Education]]="Post-graduate education",1,0)</f>
        <v>0</v>
      </c>
      <c r="BM1175">
        <v>0</v>
      </c>
      <c r="BN1175">
        <v>1</v>
      </c>
      <c r="BO1175">
        <v>3</v>
      </c>
      <c r="BP1175">
        <f>IF(Table13[[#This Row],[Monthly_Income 1_5500 2_8000 3_11000 4_15000 5_20000 6_27000 7_35000 8_5000 9_51000 98_0]]=1,1,0)</f>
        <v>0</v>
      </c>
      <c r="BQ1175">
        <f>IF(Table13[[#This Row],[Monthly_Income 1_5500 2_8000 3_11000 4_15000 5_20000 6_27000 7_35000 8_5000 9_51000 98_0]]=2,1,0)</f>
        <v>0</v>
      </c>
      <c r="BR1175">
        <f>IF(Table13[[#This Row],[Monthly_Income 1_5500 2_8000 3_11000 4_15000 5_20000 6_27000 7_35000 8_5000 9_51000 98_0]]=3,1,0)</f>
        <v>1</v>
      </c>
      <c r="BS1175">
        <f>IF(Table13[[#This Row],[Monthly_Income 1_5500 2_8000 3_11000 4_15000 5_20000 6_27000 7_35000 8_5000 9_51000 98_0]]=4,1,0)</f>
        <v>0</v>
      </c>
      <c r="BT1175">
        <f>IF(Table13[[#This Row],[Monthly_Income 1_5500 2_8000 3_11000 4_15000 5_20000 6_27000 7_35000 8_5000 9_51000 98_0]]=5,1,0)</f>
        <v>0</v>
      </c>
      <c r="BU1175">
        <f>IF(Table13[[#This Row],[Monthly_Income 1_5500 2_8000 3_11000 4_15000 5_20000 6_27000 7_35000 8_5000 9_51000 98_0]]=6,1,0)</f>
        <v>0</v>
      </c>
      <c r="BV1175">
        <f>IF(Table13[[#This Row],[Monthly_Income 1_5500 2_8000 3_11000 4_15000 5_20000 6_27000 7_35000 8_5000 9_51000 98_0]]=7,1,0)</f>
        <v>0</v>
      </c>
      <c r="BW1175">
        <f>IF(Table13[[#This Row],[Monthly_Income 1_5500 2_8000 3_11000 4_15000 5_20000 6_27000 7_35000 8_5000 9_51000 98_0]]=8,1,0)</f>
        <v>0</v>
      </c>
      <c r="BX1175">
        <f>IF(Table13[[#This Row],[Monthly_Income 1_5500 2_8000 3_11000 4_15000 5_20000 6_27000 7_35000 8_5000 9_51000 98_0]]=9,1,0)</f>
        <v>0</v>
      </c>
      <c r="BY1175">
        <f>IF(Table13[[#This Row],[Monthly_Income 1_5500 2_8000 3_11000 4_15000 5_20000 6_27000 7_35000 8_5000 9_51000 98_0]]=98,1,0)</f>
        <v>0</v>
      </c>
      <c r="BZ1175">
        <v>9</v>
      </c>
      <c r="CA1175">
        <f>IF(Table13[[#This Row],[Monthly_Household_Income]]=1,1,0)</f>
        <v>0</v>
      </c>
      <c r="CB1175">
        <f>IF(Table13[[#This Row],[Monthly_Household_Income]]=2,1,0)</f>
        <v>0</v>
      </c>
      <c r="CC1175">
        <f>IF(Table13[[#This Row],[Monthly_Household_Income]]=3,1,0)</f>
        <v>0</v>
      </c>
      <c r="CD1175">
        <f>IF(Table13[[#This Row],[Monthly_Household_Income]]=4,1,0)</f>
        <v>0</v>
      </c>
      <c r="CE1175">
        <f>IF(Table13[[#This Row],[Monthly_Household_Income]]=5,1,0)</f>
        <v>0</v>
      </c>
      <c r="CF1175">
        <f>IF(Table13[[#This Row],[Monthly_Household_Income]]=6,1,0)</f>
        <v>0</v>
      </c>
      <c r="CG1175">
        <f>IF(Table13[[#This Row],[Monthly_Household_Income]]=7,1,0)</f>
        <v>0</v>
      </c>
      <c r="CH1175">
        <f>IF(Table13[[#This Row],[Monthly_Household_Income]]=8,1,0)</f>
        <v>0</v>
      </c>
      <c r="CI1175">
        <f>IF(Table13[[#This Row],[Monthly_Household_Income]]=9,1,0)</f>
        <v>1</v>
      </c>
      <c r="CJ1175">
        <f>IF(Table13[[#This Row],[Monthly_Household_Income]]=98,1,0)</f>
        <v>0</v>
      </c>
    </row>
    <row r="1176" spans="1:88">
      <c r="A1176">
        <v>4321</v>
      </c>
      <c r="B1176" s="1">
        <v>42918</v>
      </c>
      <c r="C1176" t="s">
        <v>32</v>
      </c>
      <c r="D1176">
        <v>10</v>
      </c>
      <c r="E1176">
        <v>9</v>
      </c>
      <c r="F1176">
        <v>9</v>
      </c>
      <c r="G1176">
        <v>9</v>
      </c>
      <c r="H1176">
        <v>9</v>
      </c>
      <c r="I1176">
        <v>8</v>
      </c>
      <c r="J1176" t="s">
        <v>15</v>
      </c>
      <c r="K1176">
        <v>8</v>
      </c>
      <c r="L1176">
        <v>10</v>
      </c>
      <c r="M1176">
        <v>10</v>
      </c>
      <c r="N1176">
        <v>9</v>
      </c>
      <c r="O1176">
        <v>10</v>
      </c>
      <c r="P1176">
        <v>8</v>
      </c>
      <c r="Q1176">
        <v>9</v>
      </c>
      <c r="R1176">
        <v>9</v>
      </c>
      <c r="S1176">
        <v>10</v>
      </c>
      <c r="T1176">
        <v>8</v>
      </c>
      <c r="U1176">
        <v>9</v>
      </c>
      <c r="V1176">
        <v>9</v>
      </c>
      <c r="W1176">
        <v>8</v>
      </c>
      <c r="X1176">
        <v>8</v>
      </c>
      <c r="Y1176">
        <v>10</v>
      </c>
      <c r="Z1176">
        <v>10</v>
      </c>
      <c r="AA1176">
        <v>9</v>
      </c>
      <c r="AB1176">
        <v>9</v>
      </c>
      <c r="AC1176">
        <v>2</v>
      </c>
      <c r="AD1176">
        <f>IF(Table13[[#This Row],[payment]]=1,1,0)</f>
        <v>0</v>
      </c>
      <c r="AE1176">
        <f>IF(Table13[[#This Row],[payment]]=2,1,0)</f>
        <v>1</v>
      </c>
      <c r="AF1176">
        <f>IF(Table13[[#This Row],[payment]]=3,1,0)</f>
        <v>0</v>
      </c>
      <c r="AG1176">
        <v>1</v>
      </c>
      <c r="AH1176">
        <f>IF(Table13[[#This Row],[method_payment]]=1,1,0)</f>
        <v>1</v>
      </c>
      <c r="AI1176">
        <f>IF(Table13[[#This Row],[method_payment]]=2,1,0)</f>
        <v>0</v>
      </c>
      <c r="AJ1176">
        <f>IF(Table13[[#This Row],[method_payment]]=3,1,0)</f>
        <v>0</v>
      </c>
      <c r="AK1176">
        <f>IF(Table13[[#This Row],[method_payment]]=5,1,0)</f>
        <v>0</v>
      </c>
      <c r="AL1176">
        <f>IF(Table13[[#This Row],[method_payment]]=6,1,0)</f>
        <v>0</v>
      </c>
      <c r="AM1176" t="s">
        <v>16</v>
      </c>
      <c r="AN1176" t="s">
        <v>16</v>
      </c>
      <c r="AO1176">
        <v>1</v>
      </c>
      <c r="AP1176" s="2">
        <v>565.55999999999995</v>
      </c>
      <c r="AQ1176" s="3">
        <f>IF(AND(Table13[[#This Row],[Average_amount_spent_per_visit_last_3_months]]&gt;=1,Table13[[#This Row],[Average_amount_spent_per_visit_last_3_months]]&lt;=999),1,0)</f>
        <v>1</v>
      </c>
      <c r="AR1176" s="3">
        <f>IF(AND(Table13[[#This Row],[Average_amount_spent_per_visit_last_3_months]]&gt;=1000,Table13[[#This Row],[Average_amount_spent_per_visit_last_3_months]]&lt;=6700),1,0)</f>
        <v>0</v>
      </c>
      <c r="AS1176">
        <v>3</v>
      </c>
      <c r="AT1176">
        <v>30</v>
      </c>
      <c r="AU1176">
        <f>IF(AND(Table13[[#This Row],[Age]]&gt;=18,Table13[[#This Row],[Age]]&lt;=25),1,0)</f>
        <v>0</v>
      </c>
      <c r="AV1176">
        <f>IF(AND(Table13[[#This Row],[Age]]&gt;=26,Table13[[#This Row],[Age]]&lt;=35),1,0)</f>
        <v>1</v>
      </c>
      <c r="AW1176">
        <f>IF(AND(Table13[[#This Row],[Age]]&gt;=36,Table13[[#This Row],[Age]]&lt;=45),1,0)</f>
        <v>0</v>
      </c>
      <c r="AX1176">
        <f>IF(AND(Table13[[#This Row],[Age]]&gt;=46,Table13[[#This Row],[Age]]&lt;=55),1,0)</f>
        <v>0</v>
      </c>
      <c r="AY1176">
        <f>IF(AND(Table13[[#This Row],[Age]]&gt;=56,Table13[[#This Row],[Age]]&lt;=67),1,0)</f>
        <v>0</v>
      </c>
      <c r="AZ1176" t="s">
        <v>25</v>
      </c>
      <c r="BA1176">
        <f>IF(Table13[[#This Row],[Marital Status]]="Married",1,0)</f>
        <v>1</v>
      </c>
      <c r="BB1176">
        <f>IF(Table13[[#This Row],[Marital Status]]="Single",1,0)</f>
        <v>0</v>
      </c>
      <c r="BC1176" t="s">
        <v>28</v>
      </c>
      <c r="BD1176">
        <f>IF(Table13[[#This Row],[gender]]="Male",1,0)</f>
        <v>0</v>
      </c>
      <c r="BE1176">
        <f>IF(Table13[[#This Row],[gender]]="Female",1,0)</f>
        <v>1</v>
      </c>
      <c r="BF1176" t="s">
        <v>19</v>
      </c>
      <c r="BG1176">
        <f>IF(Table13[[#This Row],[Highest level of Education]]="Did not attend school",1,0)</f>
        <v>0</v>
      </c>
      <c r="BH1176">
        <f>IF(Table13[[#This Row],[Highest level of Education]]="K12 completed",1,0)</f>
        <v>0</v>
      </c>
      <c r="BI1176">
        <f>IF(Table13[[#This Row],[Highest level of Education]]="High School Completed",1,0)</f>
        <v>0</v>
      </c>
      <c r="BJ1176">
        <f>IF(Table13[[#This Row],[Highest level of Education]]="Technical Diploma/Partially completed College",1,0)</f>
        <v>0</v>
      </c>
      <c r="BK1176">
        <f>IF(Table13[[#This Row],[Highest level of Education]]="University/College Degree",1,0)</f>
        <v>1</v>
      </c>
      <c r="BL1176">
        <f>IF(Table13[[#This Row],[Highest level of Education]]="Post-graduate education",1,0)</f>
        <v>0</v>
      </c>
      <c r="BM1176">
        <v>4</v>
      </c>
      <c r="BN1176">
        <v>1</v>
      </c>
      <c r="BO1176">
        <v>6</v>
      </c>
      <c r="BP1176">
        <f>IF(Table13[[#This Row],[Monthly_Income 1_5500 2_8000 3_11000 4_15000 5_20000 6_27000 7_35000 8_5000 9_51000 98_0]]=1,1,0)</f>
        <v>0</v>
      </c>
      <c r="BQ1176">
        <f>IF(Table13[[#This Row],[Monthly_Income 1_5500 2_8000 3_11000 4_15000 5_20000 6_27000 7_35000 8_5000 9_51000 98_0]]=2,1,0)</f>
        <v>0</v>
      </c>
      <c r="BR1176">
        <f>IF(Table13[[#This Row],[Monthly_Income 1_5500 2_8000 3_11000 4_15000 5_20000 6_27000 7_35000 8_5000 9_51000 98_0]]=3,1,0)</f>
        <v>0</v>
      </c>
      <c r="BS1176">
        <f>IF(Table13[[#This Row],[Monthly_Income 1_5500 2_8000 3_11000 4_15000 5_20000 6_27000 7_35000 8_5000 9_51000 98_0]]=4,1,0)</f>
        <v>0</v>
      </c>
      <c r="BT1176">
        <f>IF(Table13[[#This Row],[Monthly_Income 1_5500 2_8000 3_11000 4_15000 5_20000 6_27000 7_35000 8_5000 9_51000 98_0]]=5,1,0)</f>
        <v>0</v>
      </c>
      <c r="BU1176">
        <f>IF(Table13[[#This Row],[Monthly_Income 1_5500 2_8000 3_11000 4_15000 5_20000 6_27000 7_35000 8_5000 9_51000 98_0]]=6,1,0)</f>
        <v>1</v>
      </c>
      <c r="BV1176">
        <f>IF(Table13[[#This Row],[Monthly_Income 1_5500 2_8000 3_11000 4_15000 5_20000 6_27000 7_35000 8_5000 9_51000 98_0]]=7,1,0)</f>
        <v>0</v>
      </c>
      <c r="BW1176">
        <f>IF(Table13[[#This Row],[Monthly_Income 1_5500 2_8000 3_11000 4_15000 5_20000 6_27000 7_35000 8_5000 9_51000 98_0]]=8,1,0)</f>
        <v>0</v>
      </c>
      <c r="BX1176">
        <f>IF(Table13[[#This Row],[Monthly_Income 1_5500 2_8000 3_11000 4_15000 5_20000 6_27000 7_35000 8_5000 9_51000 98_0]]=9,1,0)</f>
        <v>0</v>
      </c>
      <c r="BY1176">
        <f>IF(Table13[[#This Row],[Monthly_Income 1_5500 2_8000 3_11000 4_15000 5_20000 6_27000 7_35000 8_5000 9_51000 98_0]]=98,1,0)</f>
        <v>0</v>
      </c>
      <c r="BZ1176">
        <v>7</v>
      </c>
      <c r="CA1176">
        <f>IF(Table13[[#This Row],[Monthly_Household_Income]]=1,1,0)</f>
        <v>0</v>
      </c>
      <c r="CB1176">
        <f>IF(Table13[[#This Row],[Monthly_Household_Income]]=2,1,0)</f>
        <v>0</v>
      </c>
      <c r="CC1176">
        <f>IF(Table13[[#This Row],[Monthly_Household_Income]]=3,1,0)</f>
        <v>0</v>
      </c>
      <c r="CD1176">
        <f>IF(Table13[[#This Row],[Monthly_Household_Income]]=4,1,0)</f>
        <v>0</v>
      </c>
      <c r="CE1176">
        <f>IF(Table13[[#This Row],[Monthly_Household_Income]]=5,1,0)</f>
        <v>0</v>
      </c>
      <c r="CF1176">
        <f>IF(Table13[[#This Row],[Monthly_Household_Income]]=6,1,0)</f>
        <v>0</v>
      </c>
      <c r="CG1176">
        <f>IF(Table13[[#This Row],[Monthly_Household_Income]]=7,1,0)</f>
        <v>1</v>
      </c>
      <c r="CH1176">
        <f>IF(Table13[[#This Row],[Monthly_Household_Income]]=8,1,0)</f>
        <v>0</v>
      </c>
      <c r="CI1176">
        <f>IF(Table13[[#This Row],[Monthly_Household_Income]]=9,1,0)</f>
        <v>0</v>
      </c>
      <c r="CJ1176">
        <f>IF(Table13[[#This Row],[Monthly_Household_Income]]=98,1,0)</f>
        <v>0</v>
      </c>
    </row>
    <row r="1177" spans="1:88">
      <c r="A1177">
        <v>4324</v>
      </c>
      <c r="B1177" s="1">
        <v>43099</v>
      </c>
      <c r="C1177" t="s">
        <v>35</v>
      </c>
      <c r="D1177">
        <v>8</v>
      </c>
      <c r="E1177">
        <v>9</v>
      </c>
      <c r="F1177">
        <v>9</v>
      </c>
      <c r="G1177">
        <v>8</v>
      </c>
      <c r="H1177">
        <v>8</v>
      </c>
      <c r="I1177">
        <v>8</v>
      </c>
      <c r="J1177" t="s">
        <v>15</v>
      </c>
      <c r="K1177">
        <v>9</v>
      </c>
      <c r="L1177">
        <v>7</v>
      </c>
      <c r="M1177">
        <v>8</v>
      </c>
      <c r="N1177">
        <v>8</v>
      </c>
      <c r="O1177">
        <v>7</v>
      </c>
      <c r="P1177">
        <v>9</v>
      </c>
      <c r="Q1177">
        <v>8</v>
      </c>
      <c r="R1177">
        <v>9</v>
      </c>
      <c r="S1177">
        <v>8</v>
      </c>
      <c r="T1177">
        <v>8</v>
      </c>
      <c r="U1177">
        <v>7</v>
      </c>
      <c r="V1177">
        <v>9</v>
      </c>
      <c r="W1177">
        <v>7</v>
      </c>
      <c r="X1177">
        <v>8</v>
      </c>
      <c r="Y1177">
        <v>8</v>
      </c>
      <c r="Z1177">
        <v>7</v>
      </c>
      <c r="AA1177">
        <v>9</v>
      </c>
      <c r="AB1177">
        <v>8</v>
      </c>
      <c r="AC1177">
        <v>1</v>
      </c>
      <c r="AD1177">
        <f>IF(Table13[[#This Row],[payment]]=1,1,0)</f>
        <v>1</v>
      </c>
      <c r="AE1177">
        <f>IF(Table13[[#This Row],[payment]]=2,1,0)</f>
        <v>0</v>
      </c>
      <c r="AF1177">
        <f>IF(Table13[[#This Row],[payment]]=3,1,0)</f>
        <v>0</v>
      </c>
      <c r="AG1177">
        <v>1</v>
      </c>
      <c r="AH1177">
        <f>IF(Table13[[#This Row],[method_payment]]=1,1,0)</f>
        <v>1</v>
      </c>
      <c r="AI1177">
        <f>IF(Table13[[#This Row],[method_payment]]=2,1,0)</f>
        <v>0</v>
      </c>
      <c r="AJ1177">
        <f>IF(Table13[[#This Row],[method_payment]]=3,1,0)</f>
        <v>0</v>
      </c>
      <c r="AK1177">
        <f>IF(Table13[[#This Row],[method_payment]]=5,1,0)</f>
        <v>0</v>
      </c>
      <c r="AL1177">
        <f>IF(Table13[[#This Row],[method_payment]]=6,1,0)</f>
        <v>0</v>
      </c>
      <c r="AM1177" t="s">
        <v>16</v>
      </c>
      <c r="AN1177" t="s">
        <v>16</v>
      </c>
      <c r="AO1177">
        <v>3</v>
      </c>
      <c r="AP1177" s="2">
        <v>203.91</v>
      </c>
      <c r="AQ1177" s="3">
        <f>IF(AND(Table13[[#This Row],[Average_amount_spent_per_visit_last_3_months]]&gt;=1,Table13[[#This Row],[Average_amount_spent_per_visit_last_3_months]]&lt;=999),1,0)</f>
        <v>1</v>
      </c>
      <c r="AR1177" s="3">
        <f>IF(AND(Table13[[#This Row],[Average_amount_spent_per_visit_last_3_months]]&gt;=1000,Table13[[#This Row],[Average_amount_spent_per_visit_last_3_months]]&lt;=6700),1,0)</f>
        <v>0</v>
      </c>
      <c r="AS1177">
        <v>3</v>
      </c>
      <c r="AT1177">
        <v>39</v>
      </c>
      <c r="AU1177">
        <f>IF(AND(Table13[[#This Row],[Age]]&gt;=18,Table13[[#This Row],[Age]]&lt;=25),1,0)</f>
        <v>0</v>
      </c>
      <c r="AV1177">
        <f>IF(AND(Table13[[#This Row],[Age]]&gt;=26,Table13[[#This Row],[Age]]&lt;=35),1,0)</f>
        <v>0</v>
      </c>
      <c r="AW1177">
        <f>IF(AND(Table13[[#This Row],[Age]]&gt;=36,Table13[[#This Row],[Age]]&lt;=45),1,0)</f>
        <v>1</v>
      </c>
      <c r="AX1177">
        <f>IF(AND(Table13[[#This Row],[Age]]&gt;=46,Table13[[#This Row],[Age]]&lt;=55),1,0)</f>
        <v>0</v>
      </c>
      <c r="AY1177">
        <f>IF(AND(Table13[[#This Row],[Age]]&gt;=56,Table13[[#This Row],[Age]]&lt;=67),1,0)</f>
        <v>0</v>
      </c>
      <c r="AZ1177" t="s">
        <v>25</v>
      </c>
      <c r="BA1177">
        <f>IF(Table13[[#This Row],[Marital Status]]="Married",1,0)</f>
        <v>1</v>
      </c>
      <c r="BB1177">
        <f>IF(Table13[[#This Row],[Marital Status]]="Single",1,0)</f>
        <v>0</v>
      </c>
      <c r="BC1177" t="s">
        <v>28</v>
      </c>
      <c r="BD1177">
        <f>IF(Table13[[#This Row],[gender]]="Male",1,0)</f>
        <v>0</v>
      </c>
      <c r="BE1177">
        <f>IF(Table13[[#This Row],[gender]]="Female",1,0)</f>
        <v>1</v>
      </c>
      <c r="BF1177" t="s">
        <v>23</v>
      </c>
      <c r="BG1177">
        <f>IF(Table13[[#This Row],[Highest level of Education]]="Did not attend school",1,0)</f>
        <v>0</v>
      </c>
      <c r="BH1177">
        <f>IF(Table13[[#This Row],[Highest level of Education]]="K12 completed",1,0)</f>
        <v>0</v>
      </c>
      <c r="BI1177">
        <f>IF(Table13[[#This Row],[Highest level of Education]]="High School Completed",1,0)</f>
        <v>0</v>
      </c>
      <c r="BJ1177">
        <f>IF(Table13[[#This Row],[Highest level of Education]]="Technical Diploma/Partially completed College",1,0)</f>
        <v>1</v>
      </c>
      <c r="BK1177">
        <f>IF(Table13[[#This Row],[Highest level of Education]]="University/College Degree",1,0)</f>
        <v>0</v>
      </c>
      <c r="BL1177">
        <f>IF(Table13[[#This Row],[Highest level of Education]]="Post-graduate education",1,0)</f>
        <v>0</v>
      </c>
      <c r="BM1177">
        <v>2</v>
      </c>
      <c r="BN1177">
        <v>1</v>
      </c>
      <c r="BO1177">
        <v>4</v>
      </c>
      <c r="BP1177">
        <f>IF(Table13[[#This Row],[Monthly_Income 1_5500 2_8000 3_11000 4_15000 5_20000 6_27000 7_35000 8_5000 9_51000 98_0]]=1,1,0)</f>
        <v>0</v>
      </c>
      <c r="BQ1177">
        <f>IF(Table13[[#This Row],[Monthly_Income 1_5500 2_8000 3_11000 4_15000 5_20000 6_27000 7_35000 8_5000 9_51000 98_0]]=2,1,0)</f>
        <v>0</v>
      </c>
      <c r="BR1177">
        <f>IF(Table13[[#This Row],[Monthly_Income 1_5500 2_8000 3_11000 4_15000 5_20000 6_27000 7_35000 8_5000 9_51000 98_0]]=3,1,0)</f>
        <v>0</v>
      </c>
      <c r="BS1177">
        <f>IF(Table13[[#This Row],[Monthly_Income 1_5500 2_8000 3_11000 4_15000 5_20000 6_27000 7_35000 8_5000 9_51000 98_0]]=4,1,0)</f>
        <v>1</v>
      </c>
      <c r="BT1177">
        <f>IF(Table13[[#This Row],[Monthly_Income 1_5500 2_8000 3_11000 4_15000 5_20000 6_27000 7_35000 8_5000 9_51000 98_0]]=5,1,0)</f>
        <v>0</v>
      </c>
      <c r="BU1177">
        <f>IF(Table13[[#This Row],[Monthly_Income 1_5500 2_8000 3_11000 4_15000 5_20000 6_27000 7_35000 8_5000 9_51000 98_0]]=6,1,0)</f>
        <v>0</v>
      </c>
      <c r="BV1177">
        <f>IF(Table13[[#This Row],[Monthly_Income 1_5500 2_8000 3_11000 4_15000 5_20000 6_27000 7_35000 8_5000 9_51000 98_0]]=7,1,0)</f>
        <v>0</v>
      </c>
      <c r="BW1177">
        <f>IF(Table13[[#This Row],[Monthly_Income 1_5500 2_8000 3_11000 4_15000 5_20000 6_27000 7_35000 8_5000 9_51000 98_0]]=8,1,0)</f>
        <v>0</v>
      </c>
      <c r="BX1177">
        <f>IF(Table13[[#This Row],[Monthly_Income 1_5500 2_8000 3_11000 4_15000 5_20000 6_27000 7_35000 8_5000 9_51000 98_0]]=9,1,0)</f>
        <v>0</v>
      </c>
      <c r="BY1177">
        <f>IF(Table13[[#This Row],[Monthly_Income 1_5500 2_8000 3_11000 4_15000 5_20000 6_27000 7_35000 8_5000 9_51000 98_0]]=98,1,0)</f>
        <v>0</v>
      </c>
      <c r="BZ1177">
        <v>6</v>
      </c>
      <c r="CA1177">
        <f>IF(Table13[[#This Row],[Monthly_Household_Income]]=1,1,0)</f>
        <v>0</v>
      </c>
      <c r="CB1177">
        <f>IF(Table13[[#This Row],[Monthly_Household_Income]]=2,1,0)</f>
        <v>0</v>
      </c>
      <c r="CC1177">
        <f>IF(Table13[[#This Row],[Monthly_Household_Income]]=3,1,0)</f>
        <v>0</v>
      </c>
      <c r="CD1177">
        <f>IF(Table13[[#This Row],[Monthly_Household_Income]]=4,1,0)</f>
        <v>0</v>
      </c>
      <c r="CE1177">
        <f>IF(Table13[[#This Row],[Monthly_Household_Income]]=5,1,0)</f>
        <v>0</v>
      </c>
      <c r="CF1177">
        <f>IF(Table13[[#This Row],[Monthly_Household_Income]]=6,1,0)</f>
        <v>1</v>
      </c>
      <c r="CG1177">
        <f>IF(Table13[[#This Row],[Monthly_Household_Income]]=7,1,0)</f>
        <v>0</v>
      </c>
      <c r="CH1177">
        <f>IF(Table13[[#This Row],[Monthly_Household_Income]]=8,1,0)</f>
        <v>0</v>
      </c>
      <c r="CI1177">
        <f>IF(Table13[[#This Row],[Monthly_Household_Income]]=9,1,0)</f>
        <v>0</v>
      </c>
      <c r="CJ1177">
        <f>IF(Table13[[#This Row],[Monthly_Household_Income]]=98,1,0)</f>
        <v>0</v>
      </c>
    </row>
    <row r="1178" spans="1:88">
      <c r="A1178">
        <v>4330</v>
      </c>
      <c r="B1178" s="1">
        <v>43069</v>
      </c>
      <c r="C1178" t="s">
        <v>6</v>
      </c>
      <c r="D1178">
        <v>7</v>
      </c>
      <c r="E1178">
        <v>6</v>
      </c>
      <c r="F1178">
        <v>7</v>
      </c>
      <c r="G1178">
        <v>7</v>
      </c>
      <c r="H1178">
        <v>8</v>
      </c>
      <c r="I1178">
        <v>6</v>
      </c>
      <c r="J1178" t="s">
        <v>15</v>
      </c>
      <c r="K1178">
        <v>8</v>
      </c>
      <c r="L1178">
        <v>6</v>
      </c>
      <c r="M1178">
        <v>7</v>
      </c>
      <c r="N1178">
        <v>7</v>
      </c>
      <c r="O1178">
        <v>6</v>
      </c>
      <c r="P1178">
        <v>8</v>
      </c>
      <c r="Q1178">
        <v>7</v>
      </c>
      <c r="R1178">
        <v>7</v>
      </c>
      <c r="S1178">
        <v>6</v>
      </c>
      <c r="T1178">
        <v>8</v>
      </c>
      <c r="U1178">
        <v>7</v>
      </c>
      <c r="V1178">
        <v>7</v>
      </c>
      <c r="W1178">
        <v>8</v>
      </c>
      <c r="X1178">
        <v>6</v>
      </c>
      <c r="Y1178">
        <v>8</v>
      </c>
      <c r="Z1178">
        <v>7</v>
      </c>
      <c r="AA1178">
        <v>7</v>
      </c>
      <c r="AB1178">
        <v>8</v>
      </c>
      <c r="AC1178">
        <v>2</v>
      </c>
      <c r="AD1178">
        <f>IF(Table13[[#This Row],[payment]]=1,1,0)</f>
        <v>0</v>
      </c>
      <c r="AE1178">
        <f>IF(Table13[[#This Row],[payment]]=2,1,0)</f>
        <v>1</v>
      </c>
      <c r="AF1178">
        <f>IF(Table13[[#This Row],[payment]]=3,1,0)</f>
        <v>0</v>
      </c>
      <c r="AG1178">
        <v>6</v>
      </c>
      <c r="AH1178">
        <f>IF(Table13[[#This Row],[method_payment]]=1,1,0)</f>
        <v>0</v>
      </c>
      <c r="AI1178">
        <f>IF(Table13[[#This Row],[method_payment]]=2,1,0)</f>
        <v>0</v>
      </c>
      <c r="AJ1178">
        <f>IF(Table13[[#This Row],[method_payment]]=3,1,0)</f>
        <v>0</v>
      </c>
      <c r="AK1178">
        <f>IF(Table13[[#This Row],[method_payment]]=5,1,0)</f>
        <v>0</v>
      </c>
      <c r="AL1178">
        <f>IF(Table13[[#This Row],[method_payment]]=6,1,0)</f>
        <v>1</v>
      </c>
      <c r="AM1178" t="s">
        <v>16</v>
      </c>
      <c r="AN1178" t="s">
        <v>16</v>
      </c>
      <c r="AO1178">
        <v>2</v>
      </c>
      <c r="AP1178" s="2">
        <v>687.5</v>
      </c>
      <c r="AQ1178" s="3">
        <f>IF(AND(Table13[[#This Row],[Average_amount_spent_per_visit_last_3_months]]&gt;=1,Table13[[#This Row],[Average_amount_spent_per_visit_last_3_months]]&lt;=999),1,0)</f>
        <v>1</v>
      </c>
      <c r="AR1178" s="3">
        <f>IF(AND(Table13[[#This Row],[Average_amount_spent_per_visit_last_3_months]]&gt;=1000,Table13[[#This Row],[Average_amount_spent_per_visit_last_3_months]]&lt;=6700),1,0)</f>
        <v>0</v>
      </c>
      <c r="AS1178">
        <v>2</v>
      </c>
      <c r="AT1178">
        <v>48</v>
      </c>
      <c r="AU1178">
        <f>IF(AND(Table13[[#This Row],[Age]]&gt;=18,Table13[[#This Row],[Age]]&lt;=25),1,0)</f>
        <v>0</v>
      </c>
      <c r="AV1178">
        <f>IF(AND(Table13[[#This Row],[Age]]&gt;=26,Table13[[#This Row],[Age]]&lt;=35),1,0)</f>
        <v>0</v>
      </c>
      <c r="AW1178">
        <f>IF(AND(Table13[[#This Row],[Age]]&gt;=36,Table13[[#This Row],[Age]]&lt;=45),1,0)</f>
        <v>0</v>
      </c>
      <c r="AX1178">
        <f>IF(AND(Table13[[#This Row],[Age]]&gt;=46,Table13[[#This Row],[Age]]&lt;=55),1,0)</f>
        <v>1</v>
      </c>
      <c r="AY1178">
        <f>IF(AND(Table13[[#This Row],[Age]]&gt;=56,Table13[[#This Row],[Age]]&lt;=67),1,0)</f>
        <v>0</v>
      </c>
      <c r="AZ1178" t="s">
        <v>24</v>
      </c>
      <c r="BA1178">
        <f>IF(Table13[[#This Row],[Marital Status]]="Married",1,0)</f>
        <v>0</v>
      </c>
      <c r="BB1178">
        <f>IF(Table13[[#This Row],[Marital Status]]="Single",1,0)</f>
        <v>1</v>
      </c>
      <c r="BC1178" t="s">
        <v>27</v>
      </c>
      <c r="BD1178">
        <f>IF(Table13[[#This Row],[gender]]="Male",1,0)</f>
        <v>1</v>
      </c>
      <c r="BE1178">
        <f>IF(Table13[[#This Row],[gender]]="Female",1,0)</f>
        <v>0</v>
      </c>
      <c r="BF1178" t="s">
        <v>19</v>
      </c>
      <c r="BG1178">
        <f>IF(Table13[[#This Row],[Highest level of Education]]="Did not attend school",1,0)</f>
        <v>0</v>
      </c>
      <c r="BH1178">
        <f>IF(Table13[[#This Row],[Highest level of Education]]="K12 completed",1,0)</f>
        <v>0</v>
      </c>
      <c r="BI1178">
        <f>IF(Table13[[#This Row],[Highest level of Education]]="High School Completed",1,0)</f>
        <v>0</v>
      </c>
      <c r="BJ1178">
        <f>IF(Table13[[#This Row],[Highest level of Education]]="Technical Diploma/Partially completed College",1,0)</f>
        <v>0</v>
      </c>
      <c r="BK1178">
        <f>IF(Table13[[#This Row],[Highest level of Education]]="University/College Degree",1,0)</f>
        <v>1</v>
      </c>
      <c r="BL1178">
        <f>IF(Table13[[#This Row],[Highest level of Education]]="Post-graduate education",1,0)</f>
        <v>0</v>
      </c>
      <c r="BM1178">
        <v>0</v>
      </c>
      <c r="BN1178">
        <v>1</v>
      </c>
      <c r="BO1178">
        <v>4</v>
      </c>
      <c r="BP1178">
        <f>IF(Table13[[#This Row],[Monthly_Income 1_5500 2_8000 3_11000 4_15000 5_20000 6_27000 7_35000 8_5000 9_51000 98_0]]=1,1,0)</f>
        <v>0</v>
      </c>
      <c r="BQ1178">
        <f>IF(Table13[[#This Row],[Monthly_Income 1_5500 2_8000 3_11000 4_15000 5_20000 6_27000 7_35000 8_5000 9_51000 98_0]]=2,1,0)</f>
        <v>0</v>
      </c>
      <c r="BR1178">
        <f>IF(Table13[[#This Row],[Monthly_Income 1_5500 2_8000 3_11000 4_15000 5_20000 6_27000 7_35000 8_5000 9_51000 98_0]]=3,1,0)</f>
        <v>0</v>
      </c>
      <c r="BS1178">
        <f>IF(Table13[[#This Row],[Monthly_Income 1_5500 2_8000 3_11000 4_15000 5_20000 6_27000 7_35000 8_5000 9_51000 98_0]]=4,1,0)</f>
        <v>1</v>
      </c>
      <c r="BT1178">
        <f>IF(Table13[[#This Row],[Monthly_Income 1_5500 2_8000 3_11000 4_15000 5_20000 6_27000 7_35000 8_5000 9_51000 98_0]]=5,1,0)</f>
        <v>0</v>
      </c>
      <c r="BU1178">
        <f>IF(Table13[[#This Row],[Monthly_Income 1_5500 2_8000 3_11000 4_15000 5_20000 6_27000 7_35000 8_5000 9_51000 98_0]]=6,1,0)</f>
        <v>0</v>
      </c>
      <c r="BV1178">
        <f>IF(Table13[[#This Row],[Monthly_Income 1_5500 2_8000 3_11000 4_15000 5_20000 6_27000 7_35000 8_5000 9_51000 98_0]]=7,1,0)</f>
        <v>0</v>
      </c>
      <c r="BW1178">
        <f>IF(Table13[[#This Row],[Monthly_Income 1_5500 2_8000 3_11000 4_15000 5_20000 6_27000 7_35000 8_5000 9_51000 98_0]]=8,1,0)</f>
        <v>0</v>
      </c>
      <c r="BX1178">
        <f>IF(Table13[[#This Row],[Monthly_Income 1_5500 2_8000 3_11000 4_15000 5_20000 6_27000 7_35000 8_5000 9_51000 98_0]]=9,1,0)</f>
        <v>0</v>
      </c>
      <c r="BY1178">
        <f>IF(Table13[[#This Row],[Monthly_Income 1_5500 2_8000 3_11000 4_15000 5_20000 6_27000 7_35000 8_5000 9_51000 98_0]]=98,1,0)</f>
        <v>0</v>
      </c>
      <c r="BZ1178">
        <v>5</v>
      </c>
      <c r="CA1178">
        <f>IF(Table13[[#This Row],[Monthly_Household_Income]]=1,1,0)</f>
        <v>0</v>
      </c>
      <c r="CB1178">
        <f>IF(Table13[[#This Row],[Monthly_Household_Income]]=2,1,0)</f>
        <v>0</v>
      </c>
      <c r="CC1178">
        <f>IF(Table13[[#This Row],[Monthly_Household_Income]]=3,1,0)</f>
        <v>0</v>
      </c>
      <c r="CD1178">
        <f>IF(Table13[[#This Row],[Monthly_Household_Income]]=4,1,0)</f>
        <v>0</v>
      </c>
      <c r="CE1178">
        <f>IF(Table13[[#This Row],[Monthly_Household_Income]]=5,1,0)</f>
        <v>1</v>
      </c>
      <c r="CF1178">
        <f>IF(Table13[[#This Row],[Monthly_Household_Income]]=6,1,0)</f>
        <v>0</v>
      </c>
      <c r="CG1178">
        <f>IF(Table13[[#This Row],[Monthly_Household_Income]]=7,1,0)</f>
        <v>0</v>
      </c>
      <c r="CH1178">
        <f>IF(Table13[[#This Row],[Monthly_Household_Income]]=8,1,0)</f>
        <v>0</v>
      </c>
      <c r="CI1178">
        <f>IF(Table13[[#This Row],[Monthly_Household_Income]]=9,1,0)</f>
        <v>0</v>
      </c>
      <c r="CJ1178">
        <f>IF(Table13[[#This Row],[Monthly_Household_Income]]=98,1,0)</f>
        <v>0</v>
      </c>
    </row>
    <row r="1179" spans="1:88">
      <c r="A1179">
        <v>4336</v>
      </c>
      <c r="B1179" s="1">
        <v>42972</v>
      </c>
      <c r="C1179" t="s">
        <v>33</v>
      </c>
      <c r="D1179">
        <v>5</v>
      </c>
      <c r="E1179">
        <v>3</v>
      </c>
      <c r="F1179">
        <v>2</v>
      </c>
      <c r="G1179">
        <v>3</v>
      </c>
      <c r="H1179">
        <v>4</v>
      </c>
      <c r="I1179">
        <v>3</v>
      </c>
      <c r="J1179" t="s">
        <v>15</v>
      </c>
      <c r="K1179">
        <v>6</v>
      </c>
      <c r="L1179">
        <v>7</v>
      </c>
      <c r="M1179">
        <v>6</v>
      </c>
      <c r="N1179">
        <v>6</v>
      </c>
      <c r="O1179">
        <v>7</v>
      </c>
      <c r="P1179">
        <v>7</v>
      </c>
      <c r="Q1179">
        <v>6</v>
      </c>
      <c r="R1179">
        <v>6</v>
      </c>
      <c r="S1179">
        <v>5</v>
      </c>
      <c r="T1179">
        <v>6</v>
      </c>
      <c r="U1179">
        <v>6</v>
      </c>
      <c r="V1179">
        <v>4</v>
      </c>
      <c r="W1179">
        <v>3</v>
      </c>
      <c r="X1179">
        <v>3</v>
      </c>
      <c r="Y1179">
        <v>3</v>
      </c>
      <c r="Z1179">
        <v>6</v>
      </c>
      <c r="AA1179">
        <v>8</v>
      </c>
      <c r="AB1179">
        <v>0</v>
      </c>
      <c r="AC1179">
        <v>2</v>
      </c>
      <c r="AD1179">
        <f>IF(Table13[[#This Row],[payment]]=1,1,0)</f>
        <v>0</v>
      </c>
      <c r="AE1179">
        <f>IF(Table13[[#This Row],[payment]]=2,1,0)</f>
        <v>1</v>
      </c>
      <c r="AF1179">
        <f>IF(Table13[[#This Row],[payment]]=3,1,0)</f>
        <v>0</v>
      </c>
      <c r="AG1179">
        <v>2</v>
      </c>
      <c r="AH1179">
        <f>IF(Table13[[#This Row],[method_payment]]=1,1,0)</f>
        <v>0</v>
      </c>
      <c r="AI1179">
        <f>IF(Table13[[#This Row],[method_payment]]=2,1,0)</f>
        <v>1</v>
      </c>
      <c r="AJ1179">
        <f>IF(Table13[[#This Row],[method_payment]]=3,1,0)</f>
        <v>0</v>
      </c>
      <c r="AK1179">
        <f>IF(Table13[[#This Row],[method_payment]]=5,1,0)</f>
        <v>0</v>
      </c>
      <c r="AL1179">
        <f>IF(Table13[[#This Row],[method_payment]]=6,1,0)</f>
        <v>0</v>
      </c>
      <c r="AM1179" t="s">
        <v>16</v>
      </c>
      <c r="AN1179" t="s">
        <v>15</v>
      </c>
      <c r="AO1179">
        <v>1</v>
      </c>
      <c r="AP1179" s="2">
        <v>548.66999999999996</v>
      </c>
      <c r="AQ1179" s="3">
        <f>IF(AND(Table13[[#This Row],[Average_amount_spent_per_visit_last_3_months]]&gt;=1,Table13[[#This Row],[Average_amount_spent_per_visit_last_3_months]]&lt;=999),1,0)</f>
        <v>1</v>
      </c>
      <c r="AR1179" s="3">
        <f>IF(AND(Table13[[#This Row],[Average_amount_spent_per_visit_last_3_months]]&gt;=1000,Table13[[#This Row],[Average_amount_spent_per_visit_last_3_months]]&lt;=6700),1,0)</f>
        <v>0</v>
      </c>
      <c r="AS1179">
        <v>2</v>
      </c>
      <c r="AT1179">
        <v>37</v>
      </c>
      <c r="AU1179">
        <f>IF(AND(Table13[[#This Row],[Age]]&gt;=18,Table13[[#This Row],[Age]]&lt;=25),1,0)</f>
        <v>0</v>
      </c>
      <c r="AV1179">
        <f>IF(AND(Table13[[#This Row],[Age]]&gt;=26,Table13[[#This Row],[Age]]&lt;=35),1,0)</f>
        <v>0</v>
      </c>
      <c r="AW1179">
        <f>IF(AND(Table13[[#This Row],[Age]]&gt;=36,Table13[[#This Row],[Age]]&lt;=45),1,0)</f>
        <v>1</v>
      </c>
      <c r="AX1179">
        <f>IF(AND(Table13[[#This Row],[Age]]&gt;=46,Table13[[#This Row],[Age]]&lt;=55),1,0)</f>
        <v>0</v>
      </c>
      <c r="AY1179">
        <f>IF(AND(Table13[[#This Row],[Age]]&gt;=56,Table13[[#This Row],[Age]]&lt;=67),1,0)</f>
        <v>0</v>
      </c>
      <c r="AZ1179" t="s">
        <v>25</v>
      </c>
      <c r="BA1179">
        <f>IF(Table13[[#This Row],[Marital Status]]="Married",1,0)</f>
        <v>1</v>
      </c>
      <c r="BB1179">
        <f>IF(Table13[[#This Row],[Marital Status]]="Single",1,0)</f>
        <v>0</v>
      </c>
      <c r="BC1179" t="s">
        <v>27</v>
      </c>
      <c r="BD1179">
        <f>IF(Table13[[#This Row],[gender]]="Male",1,0)</f>
        <v>1</v>
      </c>
      <c r="BE1179">
        <f>IF(Table13[[#This Row],[gender]]="Female",1,0)</f>
        <v>0</v>
      </c>
      <c r="BF1179" t="s">
        <v>23</v>
      </c>
      <c r="BG1179">
        <f>IF(Table13[[#This Row],[Highest level of Education]]="Did not attend school",1,0)</f>
        <v>0</v>
      </c>
      <c r="BH1179">
        <f>IF(Table13[[#This Row],[Highest level of Education]]="K12 completed",1,0)</f>
        <v>0</v>
      </c>
      <c r="BI1179">
        <f>IF(Table13[[#This Row],[Highest level of Education]]="High School Completed",1,0)</f>
        <v>0</v>
      </c>
      <c r="BJ1179">
        <f>IF(Table13[[#This Row],[Highest level of Education]]="Technical Diploma/Partially completed College",1,0)</f>
        <v>1</v>
      </c>
      <c r="BK1179">
        <f>IF(Table13[[#This Row],[Highest level of Education]]="University/College Degree",1,0)</f>
        <v>0</v>
      </c>
      <c r="BL1179">
        <f>IF(Table13[[#This Row],[Highest level of Education]]="Post-graduate education",1,0)</f>
        <v>0</v>
      </c>
      <c r="BM1179">
        <v>2</v>
      </c>
      <c r="BN1179">
        <v>1</v>
      </c>
      <c r="BO1179">
        <v>4</v>
      </c>
      <c r="BP1179">
        <f>IF(Table13[[#This Row],[Monthly_Income 1_5500 2_8000 3_11000 4_15000 5_20000 6_27000 7_35000 8_5000 9_51000 98_0]]=1,1,0)</f>
        <v>0</v>
      </c>
      <c r="BQ1179">
        <f>IF(Table13[[#This Row],[Monthly_Income 1_5500 2_8000 3_11000 4_15000 5_20000 6_27000 7_35000 8_5000 9_51000 98_0]]=2,1,0)</f>
        <v>0</v>
      </c>
      <c r="BR1179">
        <f>IF(Table13[[#This Row],[Monthly_Income 1_5500 2_8000 3_11000 4_15000 5_20000 6_27000 7_35000 8_5000 9_51000 98_0]]=3,1,0)</f>
        <v>0</v>
      </c>
      <c r="BS1179">
        <f>IF(Table13[[#This Row],[Monthly_Income 1_5500 2_8000 3_11000 4_15000 5_20000 6_27000 7_35000 8_5000 9_51000 98_0]]=4,1,0)</f>
        <v>1</v>
      </c>
      <c r="BT1179">
        <f>IF(Table13[[#This Row],[Monthly_Income 1_5500 2_8000 3_11000 4_15000 5_20000 6_27000 7_35000 8_5000 9_51000 98_0]]=5,1,0)</f>
        <v>0</v>
      </c>
      <c r="BU1179">
        <f>IF(Table13[[#This Row],[Monthly_Income 1_5500 2_8000 3_11000 4_15000 5_20000 6_27000 7_35000 8_5000 9_51000 98_0]]=6,1,0)</f>
        <v>0</v>
      </c>
      <c r="BV1179">
        <f>IF(Table13[[#This Row],[Monthly_Income 1_5500 2_8000 3_11000 4_15000 5_20000 6_27000 7_35000 8_5000 9_51000 98_0]]=7,1,0)</f>
        <v>0</v>
      </c>
      <c r="BW1179">
        <f>IF(Table13[[#This Row],[Monthly_Income 1_5500 2_8000 3_11000 4_15000 5_20000 6_27000 7_35000 8_5000 9_51000 98_0]]=8,1,0)</f>
        <v>0</v>
      </c>
      <c r="BX1179">
        <f>IF(Table13[[#This Row],[Monthly_Income 1_5500 2_8000 3_11000 4_15000 5_20000 6_27000 7_35000 8_5000 9_51000 98_0]]=9,1,0)</f>
        <v>0</v>
      </c>
      <c r="BY1179">
        <f>IF(Table13[[#This Row],[Monthly_Income 1_5500 2_8000 3_11000 4_15000 5_20000 6_27000 7_35000 8_5000 9_51000 98_0]]=98,1,0)</f>
        <v>0</v>
      </c>
      <c r="BZ1179">
        <v>7</v>
      </c>
      <c r="CA1179">
        <f>IF(Table13[[#This Row],[Monthly_Household_Income]]=1,1,0)</f>
        <v>0</v>
      </c>
      <c r="CB1179">
        <f>IF(Table13[[#This Row],[Monthly_Household_Income]]=2,1,0)</f>
        <v>0</v>
      </c>
      <c r="CC1179">
        <f>IF(Table13[[#This Row],[Monthly_Household_Income]]=3,1,0)</f>
        <v>0</v>
      </c>
      <c r="CD1179">
        <f>IF(Table13[[#This Row],[Monthly_Household_Income]]=4,1,0)</f>
        <v>0</v>
      </c>
      <c r="CE1179">
        <f>IF(Table13[[#This Row],[Monthly_Household_Income]]=5,1,0)</f>
        <v>0</v>
      </c>
      <c r="CF1179">
        <f>IF(Table13[[#This Row],[Monthly_Household_Income]]=6,1,0)</f>
        <v>0</v>
      </c>
      <c r="CG1179">
        <f>IF(Table13[[#This Row],[Monthly_Household_Income]]=7,1,0)</f>
        <v>1</v>
      </c>
      <c r="CH1179">
        <f>IF(Table13[[#This Row],[Monthly_Household_Income]]=8,1,0)</f>
        <v>0</v>
      </c>
      <c r="CI1179">
        <f>IF(Table13[[#This Row],[Monthly_Household_Income]]=9,1,0)</f>
        <v>0</v>
      </c>
      <c r="CJ1179">
        <f>IF(Table13[[#This Row],[Monthly_Household_Income]]=98,1,0)</f>
        <v>0</v>
      </c>
    </row>
    <row r="1180" spans="1:88">
      <c r="A1180">
        <v>4339</v>
      </c>
      <c r="B1180" s="1">
        <v>43019</v>
      </c>
      <c r="C1180" t="s">
        <v>32</v>
      </c>
      <c r="D1180">
        <v>8</v>
      </c>
      <c r="E1180">
        <v>8</v>
      </c>
      <c r="F1180">
        <v>9</v>
      </c>
      <c r="G1180">
        <v>8</v>
      </c>
      <c r="H1180">
        <v>6</v>
      </c>
      <c r="I1180">
        <v>7</v>
      </c>
      <c r="J1180" t="s">
        <v>15</v>
      </c>
      <c r="K1180">
        <v>8</v>
      </c>
      <c r="L1180">
        <v>7</v>
      </c>
      <c r="M1180">
        <v>7</v>
      </c>
      <c r="N1180">
        <v>6</v>
      </c>
      <c r="O1180">
        <v>9</v>
      </c>
      <c r="P1180">
        <v>6</v>
      </c>
      <c r="Q1180">
        <v>6</v>
      </c>
      <c r="R1180">
        <v>8</v>
      </c>
      <c r="S1180">
        <v>8</v>
      </c>
      <c r="T1180">
        <v>8</v>
      </c>
      <c r="U1180">
        <v>9</v>
      </c>
      <c r="V1180">
        <v>7</v>
      </c>
      <c r="W1180">
        <v>7</v>
      </c>
      <c r="X1180">
        <v>8</v>
      </c>
      <c r="Y1180">
        <v>8</v>
      </c>
      <c r="Z1180">
        <v>7</v>
      </c>
      <c r="AA1180">
        <v>7</v>
      </c>
      <c r="AB1180">
        <v>7</v>
      </c>
      <c r="AC1180">
        <v>2</v>
      </c>
      <c r="AD1180">
        <f>IF(Table13[[#This Row],[payment]]=1,1,0)</f>
        <v>0</v>
      </c>
      <c r="AE1180">
        <f>IF(Table13[[#This Row],[payment]]=2,1,0)</f>
        <v>1</v>
      </c>
      <c r="AF1180">
        <f>IF(Table13[[#This Row],[payment]]=3,1,0)</f>
        <v>0</v>
      </c>
      <c r="AG1180">
        <v>1</v>
      </c>
      <c r="AH1180">
        <f>IF(Table13[[#This Row],[method_payment]]=1,1,0)</f>
        <v>1</v>
      </c>
      <c r="AI1180">
        <f>IF(Table13[[#This Row],[method_payment]]=2,1,0)</f>
        <v>0</v>
      </c>
      <c r="AJ1180">
        <f>IF(Table13[[#This Row],[method_payment]]=3,1,0)</f>
        <v>0</v>
      </c>
      <c r="AK1180">
        <f>IF(Table13[[#This Row],[method_payment]]=5,1,0)</f>
        <v>0</v>
      </c>
      <c r="AL1180">
        <f>IF(Table13[[#This Row],[method_payment]]=6,1,0)</f>
        <v>0</v>
      </c>
      <c r="AM1180" t="s">
        <v>15</v>
      </c>
      <c r="AN1180" t="s">
        <v>15</v>
      </c>
      <c r="AO1180">
        <v>1</v>
      </c>
      <c r="AP1180" s="2">
        <v>101.16</v>
      </c>
      <c r="AQ1180" s="3">
        <f>IF(AND(Table13[[#This Row],[Average_amount_spent_per_visit_last_3_months]]&gt;=1,Table13[[#This Row],[Average_amount_spent_per_visit_last_3_months]]&lt;=999),1,0)</f>
        <v>1</v>
      </c>
      <c r="AR1180" s="3">
        <f>IF(AND(Table13[[#This Row],[Average_amount_spent_per_visit_last_3_months]]&gt;=1000,Table13[[#This Row],[Average_amount_spent_per_visit_last_3_months]]&lt;=6700),1,0)</f>
        <v>0</v>
      </c>
      <c r="AS1180">
        <v>1</v>
      </c>
      <c r="AT1180">
        <v>46</v>
      </c>
      <c r="AU1180">
        <f>IF(AND(Table13[[#This Row],[Age]]&gt;=18,Table13[[#This Row],[Age]]&lt;=25),1,0)</f>
        <v>0</v>
      </c>
      <c r="AV1180">
        <f>IF(AND(Table13[[#This Row],[Age]]&gt;=26,Table13[[#This Row],[Age]]&lt;=35),1,0)</f>
        <v>0</v>
      </c>
      <c r="AW1180">
        <f>IF(AND(Table13[[#This Row],[Age]]&gt;=36,Table13[[#This Row],[Age]]&lt;=45),1,0)</f>
        <v>0</v>
      </c>
      <c r="AX1180">
        <f>IF(AND(Table13[[#This Row],[Age]]&gt;=46,Table13[[#This Row],[Age]]&lt;=55),1,0)</f>
        <v>1</v>
      </c>
      <c r="AY1180">
        <f>IF(AND(Table13[[#This Row],[Age]]&gt;=56,Table13[[#This Row],[Age]]&lt;=67),1,0)</f>
        <v>0</v>
      </c>
      <c r="AZ1180" t="s">
        <v>25</v>
      </c>
      <c r="BA1180">
        <f>IF(Table13[[#This Row],[Marital Status]]="Married",1,0)</f>
        <v>1</v>
      </c>
      <c r="BB1180">
        <f>IF(Table13[[#This Row],[Marital Status]]="Single",1,0)</f>
        <v>0</v>
      </c>
      <c r="BC1180" t="s">
        <v>27</v>
      </c>
      <c r="BD1180">
        <f>IF(Table13[[#This Row],[gender]]="Male",1,0)</f>
        <v>1</v>
      </c>
      <c r="BE1180">
        <f>IF(Table13[[#This Row],[gender]]="Female",1,0)</f>
        <v>0</v>
      </c>
      <c r="BF1180" t="s">
        <v>19</v>
      </c>
      <c r="BG1180">
        <f>IF(Table13[[#This Row],[Highest level of Education]]="Did not attend school",1,0)</f>
        <v>0</v>
      </c>
      <c r="BH1180">
        <f>IF(Table13[[#This Row],[Highest level of Education]]="K12 completed",1,0)</f>
        <v>0</v>
      </c>
      <c r="BI1180">
        <f>IF(Table13[[#This Row],[Highest level of Education]]="High School Completed",1,0)</f>
        <v>0</v>
      </c>
      <c r="BJ1180">
        <f>IF(Table13[[#This Row],[Highest level of Education]]="Technical Diploma/Partially completed College",1,0)</f>
        <v>0</v>
      </c>
      <c r="BK1180">
        <f>IF(Table13[[#This Row],[Highest level of Education]]="University/College Degree",1,0)</f>
        <v>1</v>
      </c>
      <c r="BL1180">
        <f>IF(Table13[[#This Row],[Highest level of Education]]="Post-graduate education",1,0)</f>
        <v>0</v>
      </c>
      <c r="BM1180">
        <v>2</v>
      </c>
      <c r="BN1180">
        <v>1</v>
      </c>
      <c r="BO1180">
        <v>4</v>
      </c>
      <c r="BP1180">
        <f>IF(Table13[[#This Row],[Monthly_Income 1_5500 2_8000 3_11000 4_15000 5_20000 6_27000 7_35000 8_5000 9_51000 98_0]]=1,1,0)</f>
        <v>0</v>
      </c>
      <c r="BQ1180">
        <f>IF(Table13[[#This Row],[Monthly_Income 1_5500 2_8000 3_11000 4_15000 5_20000 6_27000 7_35000 8_5000 9_51000 98_0]]=2,1,0)</f>
        <v>0</v>
      </c>
      <c r="BR1180">
        <f>IF(Table13[[#This Row],[Monthly_Income 1_5500 2_8000 3_11000 4_15000 5_20000 6_27000 7_35000 8_5000 9_51000 98_0]]=3,1,0)</f>
        <v>0</v>
      </c>
      <c r="BS1180">
        <f>IF(Table13[[#This Row],[Monthly_Income 1_5500 2_8000 3_11000 4_15000 5_20000 6_27000 7_35000 8_5000 9_51000 98_0]]=4,1,0)</f>
        <v>1</v>
      </c>
      <c r="BT1180">
        <f>IF(Table13[[#This Row],[Monthly_Income 1_5500 2_8000 3_11000 4_15000 5_20000 6_27000 7_35000 8_5000 9_51000 98_0]]=5,1,0)</f>
        <v>0</v>
      </c>
      <c r="BU1180">
        <f>IF(Table13[[#This Row],[Monthly_Income 1_5500 2_8000 3_11000 4_15000 5_20000 6_27000 7_35000 8_5000 9_51000 98_0]]=6,1,0)</f>
        <v>0</v>
      </c>
      <c r="BV1180">
        <f>IF(Table13[[#This Row],[Monthly_Income 1_5500 2_8000 3_11000 4_15000 5_20000 6_27000 7_35000 8_5000 9_51000 98_0]]=7,1,0)</f>
        <v>0</v>
      </c>
      <c r="BW1180">
        <f>IF(Table13[[#This Row],[Monthly_Income 1_5500 2_8000 3_11000 4_15000 5_20000 6_27000 7_35000 8_5000 9_51000 98_0]]=8,1,0)</f>
        <v>0</v>
      </c>
      <c r="BX1180">
        <f>IF(Table13[[#This Row],[Monthly_Income 1_5500 2_8000 3_11000 4_15000 5_20000 6_27000 7_35000 8_5000 9_51000 98_0]]=9,1,0)</f>
        <v>0</v>
      </c>
      <c r="BY1180">
        <f>IF(Table13[[#This Row],[Monthly_Income 1_5500 2_8000 3_11000 4_15000 5_20000 6_27000 7_35000 8_5000 9_51000 98_0]]=98,1,0)</f>
        <v>0</v>
      </c>
      <c r="BZ1180">
        <v>4</v>
      </c>
      <c r="CA1180">
        <f>IF(Table13[[#This Row],[Monthly_Household_Income]]=1,1,0)</f>
        <v>0</v>
      </c>
      <c r="CB1180">
        <f>IF(Table13[[#This Row],[Monthly_Household_Income]]=2,1,0)</f>
        <v>0</v>
      </c>
      <c r="CC1180">
        <f>IF(Table13[[#This Row],[Monthly_Household_Income]]=3,1,0)</f>
        <v>0</v>
      </c>
      <c r="CD1180">
        <f>IF(Table13[[#This Row],[Monthly_Household_Income]]=4,1,0)</f>
        <v>1</v>
      </c>
      <c r="CE1180">
        <f>IF(Table13[[#This Row],[Monthly_Household_Income]]=5,1,0)</f>
        <v>0</v>
      </c>
      <c r="CF1180">
        <f>IF(Table13[[#This Row],[Monthly_Household_Income]]=6,1,0)</f>
        <v>0</v>
      </c>
      <c r="CG1180">
        <f>IF(Table13[[#This Row],[Monthly_Household_Income]]=7,1,0)</f>
        <v>0</v>
      </c>
      <c r="CH1180">
        <f>IF(Table13[[#This Row],[Monthly_Household_Income]]=8,1,0)</f>
        <v>0</v>
      </c>
      <c r="CI1180">
        <f>IF(Table13[[#This Row],[Monthly_Household_Income]]=9,1,0)</f>
        <v>0</v>
      </c>
      <c r="CJ1180">
        <f>IF(Table13[[#This Row],[Monthly_Household_Income]]=98,1,0)</f>
        <v>0</v>
      </c>
    </row>
    <row r="1181" spans="1:88">
      <c r="A1181">
        <v>4342</v>
      </c>
      <c r="B1181" s="1">
        <v>42965</v>
      </c>
      <c r="C1181" t="s">
        <v>29</v>
      </c>
      <c r="D1181">
        <v>7</v>
      </c>
      <c r="E1181">
        <v>8</v>
      </c>
      <c r="F1181">
        <v>7</v>
      </c>
      <c r="G1181">
        <v>7</v>
      </c>
      <c r="H1181">
        <v>7</v>
      </c>
      <c r="I1181">
        <v>7</v>
      </c>
      <c r="J1181" t="s">
        <v>15</v>
      </c>
      <c r="K1181">
        <v>8</v>
      </c>
      <c r="L1181">
        <v>6</v>
      </c>
      <c r="M1181">
        <v>7</v>
      </c>
      <c r="N1181">
        <v>7</v>
      </c>
      <c r="O1181">
        <v>6</v>
      </c>
      <c r="P1181">
        <v>8</v>
      </c>
      <c r="Q1181">
        <v>7</v>
      </c>
      <c r="R1181">
        <v>8</v>
      </c>
      <c r="S1181">
        <v>7</v>
      </c>
      <c r="T1181">
        <v>7</v>
      </c>
      <c r="U1181">
        <v>6</v>
      </c>
      <c r="V1181">
        <v>8</v>
      </c>
      <c r="W1181">
        <v>8</v>
      </c>
      <c r="X1181">
        <v>6</v>
      </c>
      <c r="Y1181">
        <v>7</v>
      </c>
      <c r="Z1181">
        <v>7</v>
      </c>
      <c r="AA1181">
        <v>7</v>
      </c>
      <c r="AB1181">
        <v>6</v>
      </c>
      <c r="AC1181">
        <v>2</v>
      </c>
      <c r="AD1181">
        <f>IF(Table13[[#This Row],[payment]]=1,1,0)</f>
        <v>0</v>
      </c>
      <c r="AE1181">
        <f>IF(Table13[[#This Row],[payment]]=2,1,0)</f>
        <v>1</v>
      </c>
      <c r="AF1181">
        <f>IF(Table13[[#This Row],[payment]]=3,1,0)</f>
        <v>0</v>
      </c>
      <c r="AG1181">
        <v>6</v>
      </c>
      <c r="AH1181">
        <f>IF(Table13[[#This Row],[method_payment]]=1,1,0)</f>
        <v>0</v>
      </c>
      <c r="AI1181">
        <f>IF(Table13[[#This Row],[method_payment]]=2,1,0)</f>
        <v>0</v>
      </c>
      <c r="AJ1181">
        <f>IF(Table13[[#This Row],[method_payment]]=3,1,0)</f>
        <v>0</v>
      </c>
      <c r="AK1181">
        <f>IF(Table13[[#This Row],[method_payment]]=5,1,0)</f>
        <v>0</v>
      </c>
      <c r="AL1181">
        <f>IF(Table13[[#This Row],[method_payment]]=6,1,0)</f>
        <v>1</v>
      </c>
      <c r="AM1181" t="s">
        <v>16</v>
      </c>
      <c r="AN1181" t="s">
        <v>15</v>
      </c>
      <c r="AO1181">
        <v>1</v>
      </c>
      <c r="AP1181" s="2">
        <v>213.14</v>
      </c>
      <c r="AQ1181" s="3">
        <f>IF(AND(Table13[[#This Row],[Average_amount_spent_per_visit_last_3_months]]&gt;=1,Table13[[#This Row],[Average_amount_spent_per_visit_last_3_months]]&lt;=999),1,0)</f>
        <v>1</v>
      </c>
      <c r="AR1181" s="3">
        <f>IF(AND(Table13[[#This Row],[Average_amount_spent_per_visit_last_3_months]]&gt;=1000,Table13[[#This Row],[Average_amount_spent_per_visit_last_3_months]]&lt;=6700),1,0)</f>
        <v>0</v>
      </c>
      <c r="AS1181">
        <v>2</v>
      </c>
      <c r="AT1181">
        <v>27</v>
      </c>
      <c r="AU1181">
        <f>IF(AND(Table13[[#This Row],[Age]]&gt;=18,Table13[[#This Row],[Age]]&lt;=25),1,0)</f>
        <v>0</v>
      </c>
      <c r="AV1181">
        <f>IF(AND(Table13[[#This Row],[Age]]&gt;=26,Table13[[#This Row],[Age]]&lt;=35),1,0)</f>
        <v>1</v>
      </c>
      <c r="AW1181">
        <f>IF(AND(Table13[[#This Row],[Age]]&gt;=36,Table13[[#This Row],[Age]]&lt;=45),1,0)</f>
        <v>0</v>
      </c>
      <c r="AX1181">
        <f>IF(AND(Table13[[#This Row],[Age]]&gt;=46,Table13[[#This Row],[Age]]&lt;=55),1,0)</f>
        <v>0</v>
      </c>
      <c r="AY1181">
        <f>IF(AND(Table13[[#This Row],[Age]]&gt;=56,Table13[[#This Row],[Age]]&lt;=67),1,0)</f>
        <v>0</v>
      </c>
      <c r="AZ1181" t="s">
        <v>25</v>
      </c>
      <c r="BA1181">
        <f>IF(Table13[[#This Row],[Marital Status]]="Married",1,0)</f>
        <v>1</v>
      </c>
      <c r="BB1181">
        <f>IF(Table13[[#This Row],[Marital Status]]="Single",1,0)</f>
        <v>0</v>
      </c>
      <c r="BC1181" t="s">
        <v>27</v>
      </c>
      <c r="BD1181">
        <f>IF(Table13[[#This Row],[gender]]="Male",1,0)</f>
        <v>1</v>
      </c>
      <c r="BE1181">
        <f>IF(Table13[[#This Row],[gender]]="Female",1,0)</f>
        <v>0</v>
      </c>
      <c r="BF1181" t="s">
        <v>18</v>
      </c>
      <c r="BG1181">
        <f>IF(Table13[[#This Row],[Highest level of Education]]="Did not attend school",1,0)</f>
        <v>0</v>
      </c>
      <c r="BH1181">
        <f>IF(Table13[[#This Row],[Highest level of Education]]="K12 completed",1,0)</f>
        <v>0</v>
      </c>
      <c r="BI1181">
        <f>IF(Table13[[#This Row],[Highest level of Education]]="High School Completed",1,0)</f>
        <v>0</v>
      </c>
      <c r="BJ1181">
        <f>IF(Table13[[#This Row],[Highest level of Education]]="Technical Diploma/Partially completed College",1,0)</f>
        <v>0</v>
      </c>
      <c r="BK1181">
        <f>IF(Table13[[#This Row],[Highest level of Education]]="University/College Degree",1,0)</f>
        <v>0</v>
      </c>
      <c r="BL1181">
        <f>IF(Table13[[#This Row],[Highest level of Education]]="Post-graduate education",1,0)</f>
        <v>1</v>
      </c>
      <c r="BM1181">
        <v>3</v>
      </c>
      <c r="BN1181">
        <v>1</v>
      </c>
      <c r="BO1181">
        <v>3</v>
      </c>
      <c r="BP1181">
        <f>IF(Table13[[#This Row],[Monthly_Income 1_5500 2_8000 3_11000 4_15000 5_20000 6_27000 7_35000 8_5000 9_51000 98_0]]=1,1,0)</f>
        <v>0</v>
      </c>
      <c r="BQ1181">
        <f>IF(Table13[[#This Row],[Monthly_Income 1_5500 2_8000 3_11000 4_15000 5_20000 6_27000 7_35000 8_5000 9_51000 98_0]]=2,1,0)</f>
        <v>0</v>
      </c>
      <c r="BR1181">
        <f>IF(Table13[[#This Row],[Monthly_Income 1_5500 2_8000 3_11000 4_15000 5_20000 6_27000 7_35000 8_5000 9_51000 98_0]]=3,1,0)</f>
        <v>1</v>
      </c>
      <c r="BS1181">
        <f>IF(Table13[[#This Row],[Monthly_Income 1_5500 2_8000 3_11000 4_15000 5_20000 6_27000 7_35000 8_5000 9_51000 98_0]]=4,1,0)</f>
        <v>0</v>
      </c>
      <c r="BT1181">
        <f>IF(Table13[[#This Row],[Monthly_Income 1_5500 2_8000 3_11000 4_15000 5_20000 6_27000 7_35000 8_5000 9_51000 98_0]]=5,1,0)</f>
        <v>0</v>
      </c>
      <c r="BU1181">
        <f>IF(Table13[[#This Row],[Monthly_Income 1_5500 2_8000 3_11000 4_15000 5_20000 6_27000 7_35000 8_5000 9_51000 98_0]]=6,1,0)</f>
        <v>0</v>
      </c>
      <c r="BV1181">
        <f>IF(Table13[[#This Row],[Monthly_Income 1_5500 2_8000 3_11000 4_15000 5_20000 6_27000 7_35000 8_5000 9_51000 98_0]]=7,1,0)</f>
        <v>0</v>
      </c>
      <c r="BW1181">
        <f>IF(Table13[[#This Row],[Monthly_Income 1_5500 2_8000 3_11000 4_15000 5_20000 6_27000 7_35000 8_5000 9_51000 98_0]]=8,1,0)</f>
        <v>0</v>
      </c>
      <c r="BX1181">
        <f>IF(Table13[[#This Row],[Monthly_Income 1_5500 2_8000 3_11000 4_15000 5_20000 6_27000 7_35000 8_5000 9_51000 98_0]]=9,1,0)</f>
        <v>0</v>
      </c>
      <c r="BY1181">
        <f>IF(Table13[[#This Row],[Monthly_Income 1_5500 2_8000 3_11000 4_15000 5_20000 6_27000 7_35000 8_5000 9_51000 98_0]]=98,1,0)</f>
        <v>0</v>
      </c>
      <c r="BZ1181">
        <v>6</v>
      </c>
      <c r="CA1181">
        <f>IF(Table13[[#This Row],[Monthly_Household_Income]]=1,1,0)</f>
        <v>0</v>
      </c>
      <c r="CB1181">
        <f>IF(Table13[[#This Row],[Monthly_Household_Income]]=2,1,0)</f>
        <v>0</v>
      </c>
      <c r="CC1181">
        <f>IF(Table13[[#This Row],[Monthly_Household_Income]]=3,1,0)</f>
        <v>0</v>
      </c>
      <c r="CD1181">
        <f>IF(Table13[[#This Row],[Monthly_Household_Income]]=4,1,0)</f>
        <v>0</v>
      </c>
      <c r="CE1181">
        <f>IF(Table13[[#This Row],[Monthly_Household_Income]]=5,1,0)</f>
        <v>0</v>
      </c>
      <c r="CF1181">
        <f>IF(Table13[[#This Row],[Monthly_Household_Income]]=6,1,0)</f>
        <v>1</v>
      </c>
      <c r="CG1181">
        <f>IF(Table13[[#This Row],[Monthly_Household_Income]]=7,1,0)</f>
        <v>0</v>
      </c>
      <c r="CH1181">
        <f>IF(Table13[[#This Row],[Monthly_Household_Income]]=8,1,0)</f>
        <v>0</v>
      </c>
      <c r="CI1181">
        <f>IF(Table13[[#This Row],[Monthly_Household_Income]]=9,1,0)</f>
        <v>0</v>
      </c>
      <c r="CJ1181">
        <f>IF(Table13[[#This Row],[Monthly_Household_Income]]=98,1,0)</f>
        <v>0</v>
      </c>
    </row>
    <row r="1182" spans="1:88">
      <c r="A1182">
        <v>4345</v>
      </c>
      <c r="B1182" s="1">
        <v>42966</v>
      </c>
      <c r="C1182" t="s">
        <v>35</v>
      </c>
      <c r="D1182">
        <v>7</v>
      </c>
      <c r="E1182">
        <v>7</v>
      </c>
      <c r="F1182">
        <v>8</v>
      </c>
      <c r="G1182">
        <v>8</v>
      </c>
      <c r="H1182">
        <v>7</v>
      </c>
      <c r="I1182">
        <v>7</v>
      </c>
      <c r="J1182" t="s">
        <v>15</v>
      </c>
      <c r="K1182">
        <v>6</v>
      </c>
      <c r="L1182">
        <v>8</v>
      </c>
      <c r="M1182">
        <v>7</v>
      </c>
      <c r="N1182">
        <v>7</v>
      </c>
      <c r="O1182">
        <v>8</v>
      </c>
      <c r="P1182">
        <v>6</v>
      </c>
      <c r="Q1182">
        <v>8</v>
      </c>
      <c r="R1182">
        <v>7</v>
      </c>
      <c r="S1182">
        <v>8</v>
      </c>
      <c r="T1182">
        <v>6</v>
      </c>
      <c r="U1182">
        <v>8</v>
      </c>
      <c r="V1182">
        <v>7</v>
      </c>
      <c r="W1182">
        <v>7</v>
      </c>
      <c r="X1182">
        <v>8</v>
      </c>
      <c r="Y1182">
        <v>6</v>
      </c>
      <c r="Z1182">
        <v>7</v>
      </c>
      <c r="AA1182">
        <v>7</v>
      </c>
      <c r="AB1182">
        <v>8</v>
      </c>
      <c r="AC1182">
        <v>1</v>
      </c>
      <c r="AD1182">
        <f>IF(Table13[[#This Row],[payment]]=1,1,0)</f>
        <v>1</v>
      </c>
      <c r="AE1182">
        <f>IF(Table13[[#This Row],[payment]]=2,1,0)</f>
        <v>0</v>
      </c>
      <c r="AF1182">
        <f>IF(Table13[[#This Row],[payment]]=3,1,0)</f>
        <v>0</v>
      </c>
      <c r="AG1182">
        <v>6</v>
      </c>
      <c r="AH1182">
        <f>IF(Table13[[#This Row],[method_payment]]=1,1,0)</f>
        <v>0</v>
      </c>
      <c r="AI1182">
        <f>IF(Table13[[#This Row],[method_payment]]=2,1,0)</f>
        <v>0</v>
      </c>
      <c r="AJ1182">
        <f>IF(Table13[[#This Row],[method_payment]]=3,1,0)</f>
        <v>0</v>
      </c>
      <c r="AK1182">
        <f>IF(Table13[[#This Row],[method_payment]]=5,1,0)</f>
        <v>0</v>
      </c>
      <c r="AL1182">
        <f>IF(Table13[[#This Row],[method_payment]]=6,1,0)</f>
        <v>1</v>
      </c>
      <c r="AM1182" t="s">
        <v>16</v>
      </c>
      <c r="AN1182" t="s">
        <v>16</v>
      </c>
      <c r="AO1182">
        <v>2</v>
      </c>
      <c r="AP1182" s="2">
        <v>100.94</v>
      </c>
      <c r="AQ1182" s="3">
        <f>IF(AND(Table13[[#This Row],[Average_amount_spent_per_visit_last_3_months]]&gt;=1,Table13[[#This Row],[Average_amount_spent_per_visit_last_3_months]]&lt;=999),1,0)</f>
        <v>1</v>
      </c>
      <c r="AR1182" s="3">
        <f>IF(AND(Table13[[#This Row],[Average_amount_spent_per_visit_last_3_months]]&gt;=1000,Table13[[#This Row],[Average_amount_spent_per_visit_last_3_months]]&lt;=6700),1,0)</f>
        <v>0</v>
      </c>
      <c r="AS1182">
        <v>2</v>
      </c>
      <c r="AT1182">
        <v>25</v>
      </c>
      <c r="AU1182">
        <f>IF(AND(Table13[[#This Row],[Age]]&gt;=18,Table13[[#This Row],[Age]]&lt;=25),1,0)</f>
        <v>1</v>
      </c>
      <c r="AV1182">
        <f>IF(AND(Table13[[#This Row],[Age]]&gt;=26,Table13[[#This Row],[Age]]&lt;=35),1,0)</f>
        <v>0</v>
      </c>
      <c r="AW1182">
        <f>IF(AND(Table13[[#This Row],[Age]]&gt;=36,Table13[[#This Row],[Age]]&lt;=45),1,0)</f>
        <v>0</v>
      </c>
      <c r="AX1182">
        <f>IF(AND(Table13[[#This Row],[Age]]&gt;=46,Table13[[#This Row],[Age]]&lt;=55),1,0)</f>
        <v>0</v>
      </c>
      <c r="AY1182">
        <f>IF(AND(Table13[[#This Row],[Age]]&gt;=56,Table13[[#This Row],[Age]]&lt;=67),1,0)</f>
        <v>0</v>
      </c>
      <c r="AZ1182" t="s">
        <v>25</v>
      </c>
      <c r="BA1182">
        <f>IF(Table13[[#This Row],[Marital Status]]="Married",1,0)</f>
        <v>1</v>
      </c>
      <c r="BB1182">
        <f>IF(Table13[[#This Row],[Marital Status]]="Single",1,0)</f>
        <v>0</v>
      </c>
      <c r="BC1182" t="s">
        <v>27</v>
      </c>
      <c r="BD1182">
        <f>IF(Table13[[#This Row],[gender]]="Male",1,0)</f>
        <v>1</v>
      </c>
      <c r="BE1182">
        <f>IF(Table13[[#This Row],[gender]]="Female",1,0)</f>
        <v>0</v>
      </c>
      <c r="BF1182" t="s">
        <v>20</v>
      </c>
      <c r="BG1182">
        <f>IF(Table13[[#This Row],[Highest level of Education]]="Did not attend school",1,0)</f>
        <v>0</v>
      </c>
      <c r="BH1182">
        <f>IF(Table13[[#This Row],[Highest level of Education]]="K12 completed",1,0)</f>
        <v>0</v>
      </c>
      <c r="BI1182">
        <f>IF(Table13[[#This Row],[Highest level of Education]]="High School Completed",1,0)</f>
        <v>1</v>
      </c>
      <c r="BJ1182">
        <f>IF(Table13[[#This Row],[Highest level of Education]]="Technical Diploma/Partially completed College",1,0)</f>
        <v>0</v>
      </c>
      <c r="BK1182">
        <f>IF(Table13[[#This Row],[Highest level of Education]]="University/College Degree",1,0)</f>
        <v>0</v>
      </c>
      <c r="BL1182">
        <f>IF(Table13[[#This Row],[Highest level of Education]]="Post-graduate education",1,0)</f>
        <v>0</v>
      </c>
      <c r="BM1182">
        <v>2</v>
      </c>
      <c r="BN1182">
        <v>1</v>
      </c>
      <c r="BO1182">
        <v>3</v>
      </c>
      <c r="BP1182">
        <f>IF(Table13[[#This Row],[Monthly_Income 1_5500 2_8000 3_11000 4_15000 5_20000 6_27000 7_35000 8_5000 9_51000 98_0]]=1,1,0)</f>
        <v>0</v>
      </c>
      <c r="BQ1182">
        <f>IF(Table13[[#This Row],[Monthly_Income 1_5500 2_8000 3_11000 4_15000 5_20000 6_27000 7_35000 8_5000 9_51000 98_0]]=2,1,0)</f>
        <v>0</v>
      </c>
      <c r="BR1182">
        <f>IF(Table13[[#This Row],[Monthly_Income 1_5500 2_8000 3_11000 4_15000 5_20000 6_27000 7_35000 8_5000 9_51000 98_0]]=3,1,0)</f>
        <v>1</v>
      </c>
      <c r="BS1182">
        <f>IF(Table13[[#This Row],[Monthly_Income 1_5500 2_8000 3_11000 4_15000 5_20000 6_27000 7_35000 8_5000 9_51000 98_0]]=4,1,0)</f>
        <v>0</v>
      </c>
      <c r="BT1182">
        <f>IF(Table13[[#This Row],[Monthly_Income 1_5500 2_8000 3_11000 4_15000 5_20000 6_27000 7_35000 8_5000 9_51000 98_0]]=5,1,0)</f>
        <v>0</v>
      </c>
      <c r="BU1182">
        <f>IF(Table13[[#This Row],[Monthly_Income 1_5500 2_8000 3_11000 4_15000 5_20000 6_27000 7_35000 8_5000 9_51000 98_0]]=6,1,0)</f>
        <v>0</v>
      </c>
      <c r="BV1182">
        <f>IF(Table13[[#This Row],[Monthly_Income 1_5500 2_8000 3_11000 4_15000 5_20000 6_27000 7_35000 8_5000 9_51000 98_0]]=7,1,0)</f>
        <v>0</v>
      </c>
      <c r="BW1182">
        <f>IF(Table13[[#This Row],[Monthly_Income 1_5500 2_8000 3_11000 4_15000 5_20000 6_27000 7_35000 8_5000 9_51000 98_0]]=8,1,0)</f>
        <v>0</v>
      </c>
      <c r="BX1182">
        <f>IF(Table13[[#This Row],[Monthly_Income 1_5500 2_8000 3_11000 4_15000 5_20000 6_27000 7_35000 8_5000 9_51000 98_0]]=9,1,0)</f>
        <v>0</v>
      </c>
      <c r="BY1182">
        <f>IF(Table13[[#This Row],[Monthly_Income 1_5500 2_8000 3_11000 4_15000 5_20000 6_27000 7_35000 8_5000 9_51000 98_0]]=98,1,0)</f>
        <v>0</v>
      </c>
      <c r="BZ1182">
        <v>5</v>
      </c>
      <c r="CA1182">
        <f>IF(Table13[[#This Row],[Monthly_Household_Income]]=1,1,0)</f>
        <v>0</v>
      </c>
      <c r="CB1182">
        <f>IF(Table13[[#This Row],[Monthly_Household_Income]]=2,1,0)</f>
        <v>0</v>
      </c>
      <c r="CC1182">
        <f>IF(Table13[[#This Row],[Monthly_Household_Income]]=3,1,0)</f>
        <v>0</v>
      </c>
      <c r="CD1182">
        <f>IF(Table13[[#This Row],[Monthly_Household_Income]]=4,1,0)</f>
        <v>0</v>
      </c>
      <c r="CE1182">
        <f>IF(Table13[[#This Row],[Monthly_Household_Income]]=5,1,0)</f>
        <v>1</v>
      </c>
      <c r="CF1182">
        <f>IF(Table13[[#This Row],[Monthly_Household_Income]]=6,1,0)</f>
        <v>0</v>
      </c>
      <c r="CG1182">
        <f>IF(Table13[[#This Row],[Monthly_Household_Income]]=7,1,0)</f>
        <v>0</v>
      </c>
      <c r="CH1182">
        <f>IF(Table13[[#This Row],[Monthly_Household_Income]]=8,1,0)</f>
        <v>0</v>
      </c>
      <c r="CI1182">
        <f>IF(Table13[[#This Row],[Monthly_Household_Income]]=9,1,0)</f>
        <v>0</v>
      </c>
      <c r="CJ1182">
        <f>IF(Table13[[#This Row],[Monthly_Household_Income]]=98,1,0)</f>
        <v>0</v>
      </c>
    </row>
    <row r="1183" spans="1:88">
      <c r="A1183">
        <v>4351</v>
      </c>
      <c r="B1183" s="1">
        <v>43025</v>
      </c>
      <c r="C1183" t="s">
        <v>35</v>
      </c>
      <c r="D1183">
        <v>7</v>
      </c>
      <c r="E1183">
        <v>9</v>
      </c>
      <c r="F1183">
        <v>7</v>
      </c>
      <c r="G1183">
        <v>7</v>
      </c>
      <c r="H1183">
        <v>7</v>
      </c>
      <c r="I1183">
        <v>7</v>
      </c>
      <c r="J1183" t="s">
        <v>15</v>
      </c>
      <c r="K1183">
        <v>7</v>
      </c>
      <c r="L1183">
        <v>8</v>
      </c>
      <c r="M1183">
        <v>7</v>
      </c>
      <c r="N1183">
        <v>9</v>
      </c>
      <c r="O1183">
        <v>7</v>
      </c>
      <c r="P1183">
        <v>8</v>
      </c>
      <c r="Q1183">
        <v>6</v>
      </c>
      <c r="R1183">
        <v>6</v>
      </c>
      <c r="S1183">
        <v>7</v>
      </c>
      <c r="T1183">
        <v>7</v>
      </c>
      <c r="U1183">
        <v>9</v>
      </c>
      <c r="V1183">
        <v>7</v>
      </c>
      <c r="W1183">
        <v>7</v>
      </c>
      <c r="X1183">
        <v>8</v>
      </c>
      <c r="Y1183">
        <v>8</v>
      </c>
      <c r="Z1183">
        <v>9</v>
      </c>
      <c r="AA1183">
        <v>8</v>
      </c>
      <c r="AB1183">
        <v>0</v>
      </c>
      <c r="AC1183">
        <v>2</v>
      </c>
      <c r="AD1183">
        <f>IF(Table13[[#This Row],[payment]]=1,1,0)</f>
        <v>0</v>
      </c>
      <c r="AE1183">
        <f>IF(Table13[[#This Row],[payment]]=2,1,0)</f>
        <v>1</v>
      </c>
      <c r="AF1183">
        <f>IF(Table13[[#This Row],[payment]]=3,1,0)</f>
        <v>0</v>
      </c>
      <c r="AG1183">
        <v>2</v>
      </c>
      <c r="AH1183">
        <f>IF(Table13[[#This Row],[method_payment]]=1,1,0)</f>
        <v>0</v>
      </c>
      <c r="AI1183">
        <f>IF(Table13[[#This Row],[method_payment]]=2,1,0)</f>
        <v>1</v>
      </c>
      <c r="AJ1183">
        <f>IF(Table13[[#This Row],[method_payment]]=3,1,0)</f>
        <v>0</v>
      </c>
      <c r="AK1183">
        <f>IF(Table13[[#This Row],[method_payment]]=5,1,0)</f>
        <v>0</v>
      </c>
      <c r="AL1183">
        <f>IF(Table13[[#This Row],[method_payment]]=6,1,0)</f>
        <v>0</v>
      </c>
      <c r="AM1183" t="s">
        <v>15</v>
      </c>
      <c r="AN1183" t="s">
        <v>16</v>
      </c>
      <c r="AO1183">
        <v>1</v>
      </c>
      <c r="AP1183" s="2">
        <v>189.02</v>
      </c>
      <c r="AQ1183" s="3">
        <f>IF(AND(Table13[[#This Row],[Average_amount_spent_per_visit_last_3_months]]&gt;=1,Table13[[#This Row],[Average_amount_spent_per_visit_last_3_months]]&lt;=999),1,0)</f>
        <v>1</v>
      </c>
      <c r="AR1183" s="3">
        <f>IF(AND(Table13[[#This Row],[Average_amount_spent_per_visit_last_3_months]]&gt;=1000,Table13[[#This Row],[Average_amount_spent_per_visit_last_3_months]]&lt;=6700),1,0)</f>
        <v>0</v>
      </c>
      <c r="AS1183">
        <v>2</v>
      </c>
      <c r="AT1183">
        <v>34</v>
      </c>
      <c r="AU1183">
        <f>IF(AND(Table13[[#This Row],[Age]]&gt;=18,Table13[[#This Row],[Age]]&lt;=25),1,0)</f>
        <v>0</v>
      </c>
      <c r="AV1183">
        <f>IF(AND(Table13[[#This Row],[Age]]&gt;=26,Table13[[#This Row],[Age]]&lt;=35),1,0)</f>
        <v>1</v>
      </c>
      <c r="AW1183">
        <f>IF(AND(Table13[[#This Row],[Age]]&gt;=36,Table13[[#This Row],[Age]]&lt;=45),1,0)</f>
        <v>0</v>
      </c>
      <c r="AX1183">
        <f>IF(AND(Table13[[#This Row],[Age]]&gt;=46,Table13[[#This Row],[Age]]&lt;=55),1,0)</f>
        <v>0</v>
      </c>
      <c r="AY1183">
        <f>IF(AND(Table13[[#This Row],[Age]]&gt;=56,Table13[[#This Row],[Age]]&lt;=67),1,0)</f>
        <v>0</v>
      </c>
      <c r="AZ1183" t="s">
        <v>25</v>
      </c>
      <c r="BA1183">
        <f>IF(Table13[[#This Row],[Marital Status]]="Married",1,0)</f>
        <v>1</v>
      </c>
      <c r="BB1183">
        <f>IF(Table13[[#This Row],[Marital Status]]="Single",1,0)</f>
        <v>0</v>
      </c>
      <c r="BC1183" t="s">
        <v>27</v>
      </c>
      <c r="BD1183">
        <f>IF(Table13[[#This Row],[gender]]="Male",1,0)</f>
        <v>1</v>
      </c>
      <c r="BE1183">
        <f>IF(Table13[[#This Row],[gender]]="Female",1,0)</f>
        <v>0</v>
      </c>
      <c r="BF1183" t="s">
        <v>22</v>
      </c>
      <c r="BG1183">
        <f>IF(Table13[[#This Row],[Highest level of Education]]="Did not attend school",1,0)</f>
        <v>0</v>
      </c>
      <c r="BH1183">
        <f>IF(Table13[[#This Row],[Highest level of Education]]="K12 completed",1,0)</f>
        <v>1</v>
      </c>
      <c r="BI1183">
        <f>IF(Table13[[#This Row],[Highest level of Education]]="High School Completed",1,0)</f>
        <v>0</v>
      </c>
      <c r="BJ1183">
        <f>IF(Table13[[#This Row],[Highest level of Education]]="Technical Diploma/Partially completed College",1,0)</f>
        <v>0</v>
      </c>
      <c r="BK1183">
        <f>IF(Table13[[#This Row],[Highest level of Education]]="University/College Degree",1,0)</f>
        <v>0</v>
      </c>
      <c r="BL1183">
        <f>IF(Table13[[#This Row],[Highest level of Education]]="Post-graduate education",1,0)</f>
        <v>0</v>
      </c>
      <c r="BM1183">
        <v>2</v>
      </c>
      <c r="BN1183">
        <v>1</v>
      </c>
      <c r="BO1183">
        <v>2</v>
      </c>
      <c r="BP1183">
        <f>IF(Table13[[#This Row],[Monthly_Income 1_5500 2_8000 3_11000 4_15000 5_20000 6_27000 7_35000 8_5000 9_51000 98_0]]=1,1,0)</f>
        <v>0</v>
      </c>
      <c r="BQ1183">
        <f>IF(Table13[[#This Row],[Monthly_Income 1_5500 2_8000 3_11000 4_15000 5_20000 6_27000 7_35000 8_5000 9_51000 98_0]]=2,1,0)</f>
        <v>1</v>
      </c>
      <c r="BR1183">
        <f>IF(Table13[[#This Row],[Monthly_Income 1_5500 2_8000 3_11000 4_15000 5_20000 6_27000 7_35000 8_5000 9_51000 98_0]]=3,1,0)</f>
        <v>0</v>
      </c>
      <c r="BS1183">
        <f>IF(Table13[[#This Row],[Monthly_Income 1_5500 2_8000 3_11000 4_15000 5_20000 6_27000 7_35000 8_5000 9_51000 98_0]]=4,1,0)</f>
        <v>0</v>
      </c>
      <c r="BT1183">
        <f>IF(Table13[[#This Row],[Monthly_Income 1_5500 2_8000 3_11000 4_15000 5_20000 6_27000 7_35000 8_5000 9_51000 98_0]]=5,1,0)</f>
        <v>0</v>
      </c>
      <c r="BU1183">
        <f>IF(Table13[[#This Row],[Monthly_Income 1_5500 2_8000 3_11000 4_15000 5_20000 6_27000 7_35000 8_5000 9_51000 98_0]]=6,1,0)</f>
        <v>0</v>
      </c>
      <c r="BV1183">
        <f>IF(Table13[[#This Row],[Monthly_Income 1_5500 2_8000 3_11000 4_15000 5_20000 6_27000 7_35000 8_5000 9_51000 98_0]]=7,1,0)</f>
        <v>0</v>
      </c>
      <c r="BW1183">
        <f>IF(Table13[[#This Row],[Monthly_Income 1_5500 2_8000 3_11000 4_15000 5_20000 6_27000 7_35000 8_5000 9_51000 98_0]]=8,1,0)</f>
        <v>0</v>
      </c>
      <c r="BX1183">
        <f>IF(Table13[[#This Row],[Monthly_Income 1_5500 2_8000 3_11000 4_15000 5_20000 6_27000 7_35000 8_5000 9_51000 98_0]]=9,1,0)</f>
        <v>0</v>
      </c>
      <c r="BY1183">
        <f>IF(Table13[[#This Row],[Monthly_Income 1_5500 2_8000 3_11000 4_15000 5_20000 6_27000 7_35000 8_5000 9_51000 98_0]]=98,1,0)</f>
        <v>0</v>
      </c>
      <c r="BZ1183">
        <v>4</v>
      </c>
      <c r="CA1183">
        <f>IF(Table13[[#This Row],[Monthly_Household_Income]]=1,1,0)</f>
        <v>0</v>
      </c>
      <c r="CB1183">
        <f>IF(Table13[[#This Row],[Monthly_Household_Income]]=2,1,0)</f>
        <v>0</v>
      </c>
      <c r="CC1183">
        <f>IF(Table13[[#This Row],[Monthly_Household_Income]]=3,1,0)</f>
        <v>0</v>
      </c>
      <c r="CD1183">
        <f>IF(Table13[[#This Row],[Monthly_Household_Income]]=4,1,0)</f>
        <v>1</v>
      </c>
      <c r="CE1183">
        <f>IF(Table13[[#This Row],[Monthly_Household_Income]]=5,1,0)</f>
        <v>0</v>
      </c>
      <c r="CF1183">
        <f>IF(Table13[[#This Row],[Monthly_Household_Income]]=6,1,0)</f>
        <v>0</v>
      </c>
      <c r="CG1183">
        <f>IF(Table13[[#This Row],[Monthly_Household_Income]]=7,1,0)</f>
        <v>0</v>
      </c>
      <c r="CH1183">
        <f>IF(Table13[[#This Row],[Monthly_Household_Income]]=8,1,0)</f>
        <v>0</v>
      </c>
      <c r="CI1183">
        <f>IF(Table13[[#This Row],[Monthly_Household_Income]]=9,1,0)</f>
        <v>0</v>
      </c>
      <c r="CJ1183">
        <f>IF(Table13[[#This Row],[Monthly_Household_Income]]=98,1,0)</f>
        <v>0</v>
      </c>
    </row>
    <row r="1184" spans="1:88">
      <c r="A1184">
        <v>4353</v>
      </c>
      <c r="B1184" s="1">
        <v>43192</v>
      </c>
      <c r="C1184" t="s">
        <v>36</v>
      </c>
      <c r="D1184">
        <v>7</v>
      </c>
      <c r="E1184">
        <v>6</v>
      </c>
      <c r="F1184">
        <v>6</v>
      </c>
      <c r="G1184">
        <v>7</v>
      </c>
      <c r="H1184">
        <v>8</v>
      </c>
      <c r="I1184">
        <v>7</v>
      </c>
      <c r="J1184" t="s">
        <v>15</v>
      </c>
      <c r="K1184">
        <v>8</v>
      </c>
      <c r="L1184">
        <v>6</v>
      </c>
      <c r="M1184">
        <v>8</v>
      </c>
      <c r="N1184">
        <v>9</v>
      </c>
      <c r="O1184">
        <v>8</v>
      </c>
      <c r="P1184">
        <v>6</v>
      </c>
      <c r="Q1184">
        <v>6</v>
      </c>
      <c r="R1184">
        <v>10</v>
      </c>
      <c r="S1184">
        <v>7</v>
      </c>
      <c r="T1184">
        <v>8</v>
      </c>
      <c r="U1184">
        <v>9</v>
      </c>
      <c r="V1184">
        <v>8</v>
      </c>
      <c r="W1184">
        <v>8</v>
      </c>
      <c r="X1184">
        <v>6</v>
      </c>
      <c r="Y1184">
        <v>9</v>
      </c>
      <c r="Z1184">
        <v>7</v>
      </c>
      <c r="AA1184">
        <v>7</v>
      </c>
      <c r="AB1184">
        <v>7</v>
      </c>
      <c r="AC1184">
        <v>3</v>
      </c>
      <c r="AD1184">
        <f>IF(Table13[[#This Row],[payment]]=1,1,0)</f>
        <v>0</v>
      </c>
      <c r="AE1184">
        <f>IF(Table13[[#This Row],[payment]]=2,1,0)</f>
        <v>0</v>
      </c>
      <c r="AF1184">
        <f>IF(Table13[[#This Row],[payment]]=3,1,0)</f>
        <v>1</v>
      </c>
      <c r="AG1184">
        <v>2</v>
      </c>
      <c r="AH1184">
        <f>IF(Table13[[#This Row],[method_payment]]=1,1,0)</f>
        <v>0</v>
      </c>
      <c r="AI1184">
        <f>IF(Table13[[#This Row],[method_payment]]=2,1,0)</f>
        <v>1</v>
      </c>
      <c r="AJ1184">
        <f>IF(Table13[[#This Row],[method_payment]]=3,1,0)</f>
        <v>0</v>
      </c>
      <c r="AK1184">
        <f>IF(Table13[[#This Row],[method_payment]]=5,1,0)</f>
        <v>0</v>
      </c>
      <c r="AL1184">
        <f>IF(Table13[[#This Row],[method_payment]]=6,1,0)</f>
        <v>0</v>
      </c>
      <c r="AM1184" t="s">
        <v>16</v>
      </c>
      <c r="AN1184" t="s">
        <v>15</v>
      </c>
      <c r="AO1184">
        <v>5</v>
      </c>
      <c r="AP1184" s="2">
        <v>425.44</v>
      </c>
      <c r="AQ1184" s="3">
        <f>IF(AND(Table13[[#This Row],[Average_amount_spent_per_visit_last_3_months]]&gt;=1,Table13[[#This Row],[Average_amount_spent_per_visit_last_3_months]]&lt;=999),1,0)</f>
        <v>1</v>
      </c>
      <c r="AR1184" s="3">
        <f>IF(AND(Table13[[#This Row],[Average_amount_spent_per_visit_last_3_months]]&gt;=1000,Table13[[#This Row],[Average_amount_spent_per_visit_last_3_months]]&lt;=6700),1,0)</f>
        <v>0</v>
      </c>
      <c r="AS1184">
        <v>2</v>
      </c>
      <c r="AT1184">
        <v>32</v>
      </c>
      <c r="AU1184">
        <f>IF(AND(Table13[[#This Row],[Age]]&gt;=18,Table13[[#This Row],[Age]]&lt;=25),1,0)</f>
        <v>0</v>
      </c>
      <c r="AV1184">
        <f>IF(AND(Table13[[#This Row],[Age]]&gt;=26,Table13[[#This Row],[Age]]&lt;=35),1,0)</f>
        <v>1</v>
      </c>
      <c r="AW1184">
        <f>IF(AND(Table13[[#This Row],[Age]]&gt;=36,Table13[[#This Row],[Age]]&lt;=45),1,0)</f>
        <v>0</v>
      </c>
      <c r="AX1184">
        <f>IF(AND(Table13[[#This Row],[Age]]&gt;=46,Table13[[#This Row],[Age]]&lt;=55),1,0)</f>
        <v>0</v>
      </c>
      <c r="AY1184">
        <f>IF(AND(Table13[[#This Row],[Age]]&gt;=56,Table13[[#This Row],[Age]]&lt;=67),1,0)</f>
        <v>0</v>
      </c>
      <c r="AZ1184" t="s">
        <v>24</v>
      </c>
      <c r="BA1184">
        <f>IF(Table13[[#This Row],[Marital Status]]="Married",1,0)</f>
        <v>0</v>
      </c>
      <c r="BB1184">
        <f>IF(Table13[[#This Row],[Marital Status]]="Single",1,0)</f>
        <v>1</v>
      </c>
      <c r="BC1184" t="s">
        <v>27</v>
      </c>
      <c r="BD1184">
        <f>IF(Table13[[#This Row],[gender]]="Male",1,0)</f>
        <v>1</v>
      </c>
      <c r="BE1184">
        <f>IF(Table13[[#This Row],[gender]]="Female",1,0)</f>
        <v>0</v>
      </c>
      <c r="BF1184" t="s">
        <v>23</v>
      </c>
      <c r="BG1184">
        <f>IF(Table13[[#This Row],[Highest level of Education]]="Did not attend school",1,0)</f>
        <v>0</v>
      </c>
      <c r="BH1184">
        <f>IF(Table13[[#This Row],[Highest level of Education]]="K12 completed",1,0)</f>
        <v>0</v>
      </c>
      <c r="BI1184">
        <f>IF(Table13[[#This Row],[Highest level of Education]]="High School Completed",1,0)</f>
        <v>0</v>
      </c>
      <c r="BJ1184">
        <f>IF(Table13[[#This Row],[Highest level of Education]]="Technical Diploma/Partially completed College",1,0)</f>
        <v>1</v>
      </c>
      <c r="BK1184">
        <f>IF(Table13[[#This Row],[Highest level of Education]]="University/College Degree",1,0)</f>
        <v>0</v>
      </c>
      <c r="BL1184">
        <f>IF(Table13[[#This Row],[Highest level of Education]]="Post-graduate education",1,0)</f>
        <v>0</v>
      </c>
      <c r="BM1184">
        <v>0</v>
      </c>
      <c r="BN1184">
        <v>1</v>
      </c>
      <c r="BO1184">
        <v>98</v>
      </c>
      <c r="BP1184">
        <f>IF(Table13[[#This Row],[Monthly_Income 1_5500 2_8000 3_11000 4_15000 5_20000 6_27000 7_35000 8_5000 9_51000 98_0]]=1,1,0)</f>
        <v>0</v>
      </c>
      <c r="BQ1184">
        <f>IF(Table13[[#This Row],[Monthly_Income 1_5500 2_8000 3_11000 4_15000 5_20000 6_27000 7_35000 8_5000 9_51000 98_0]]=2,1,0)</f>
        <v>0</v>
      </c>
      <c r="BR1184">
        <f>IF(Table13[[#This Row],[Monthly_Income 1_5500 2_8000 3_11000 4_15000 5_20000 6_27000 7_35000 8_5000 9_51000 98_0]]=3,1,0)</f>
        <v>0</v>
      </c>
      <c r="BS1184">
        <f>IF(Table13[[#This Row],[Monthly_Income 1_5500 2_8000 3_11000 4_15000 5_20000 6_27000 7_35000 8_5000 9_51000 98_0]]=4,1,0)</f>
        <v>0</v>
      </c>
      <c r="BT1184">
        <f>IF(Table13[[#This Row],[Monthly_Income 1_5500 2_8000 3_11000 4_15000 5_20000 6_27000 7_35000 8_5000 9_51000 98_0]]=5,1,0)</f>
        <v>0</v>
      </c>
      <c r="BU1184">
        <f>IF(Table13[[#This Row],[Monthly_Income 1_5500 2_8000 3_11000 4_15000 5_20000 6_27000 7_35000 8_5000 9_51000 98_0]]=6,1,0)</f>
        <v>0</v>
      </c>
      <c r="BV1184">
        <f>IF(Table13[[#This Row],[Monthly_Income 1_5500 2_8000 3_11000 4_15000 5_20000 6_27000 7_35000 8_5000 9_51000 98_0]]=7,1,0)</f>
        <v>0</v>
      </c>
      <c r="BW1184">
        <f>IF(Table13[[#This Row],[Monthly_Income 1_5500 2_8000 3_11000 4_15000 5_20000 6_27000 7_35000 8_5000 9_51000 98_0]]=8,1,0)</f>
        <v>0</v>
      </c>
      <c r="BX1184">
        <f>IF(Table13[[#This Row],[Monthly_Income 1_5500 2_8000 3_11000 4_15000 5_20000 6_27000 7_35000 8_5000 9_51000 98_0]]=9,1,0)</f>
        <v>0</v>
      </c>
      <c r="BY1184">
        <f>IF(Table13[[#This Row],[Monthly_Income 1_5500 2_8000 3_11000 4_15000 5_20000 6_27000 7_35000 8_5000 9_51000 98_0]]=98,1,0)</f>
        <v>1</v>
      </c>
      <c r="BZ1184">
        <v>98</v>
      </c>
      <c r="CA1184">
        <f>IF(Table13[[#This Row],[Monthly_Household_Income]]=1,1,0)</f>
        <v>0</v>
      </c>
      <c r="CB1184">
        <f>IF(Table13[[#This Row],[Monthly_Household_Income]]=2,1,0)</f>
        <v>0</v>
      </c>
      <c r="CC1184">
        <f>IF(Table13[[#This Row],[Monthly_Household_Income]]=3,1,0)</f>
        <v>0</v>
      </c>
      <c r="CD1184">
        <f>IF(Table13[[#This Row],[Monthly_Household_Income]]=4,1,0)</f>
        <v>0</v>
      </c>
      <c r="CE1184">
        <f>IF(Table13[[#This Row],[Monthly_Household_Income]]=5,1,0)</f>
        <v>0</v>
      </c>
      <c r="CF1184">
        <f>IF(Table13[[#This Row],[Monthly_Household_Income]]=6,1,0)</f>
        <v>0</v>
      </c>
      <c r="CG1184">
        <f>IF(Table13[[#This Row],[Monthly_Household_Income]]=7,1,0)</f>
        <v>0</v>
      </c>
      <c r="CH1184">
        <f>IF(Table13[[#This Row],[Monthly_Household_Income]]=8,1,0)</f>
        <v>0</v>
      </c>
      <c r="CI1184">
        <f>IF(Table13[[#This Row],[Monthly_Household_Income]]=9,1,0)</f>
        <v>0</v>
      </c>
      <c r="CJ1184">
        <f>IF(Table13[[#This Row],[Monthly_Household_Income]]=98,1,0)</f>
        <v>1</v>
      </c>
    </row>
    <row r="1185" spans="1:88">
      <c r="A1185">
        <v>4354</v>
      </c>
      <c r="B1185" s="1">
        <v>42919</v>
      </c>
      <c r="C1185" t="s">
        <v>10</v>
      </c>
      <c r="D1185">
        <v>7</v>
      </c>
      <c r="E1185">
        <v>7</v>
      </c>
      <c r="F1185">
        <v>9</v>
      </c>
      <c r="G1185">
        <v>9</v>
      </c>
      <c r="H1185">
        <v>9</v>
      </c>
      <c r="I1185">
        <v>10</v>
      </c>
      <c r="J1185" t="s">
        <v>16</v>
      </c>
      <c r="K1185">
        <v>8</v>
      </c>
      <c r="L1185">
        <v>9</v>
      </c>
      <c r="M1185">
        <v>8</v>
      </c>
      <c r="N1185">
        <v>10</v>
      </c>
      <c r="O1185">
        <v>9</v>
      </c>
      <c r="P1185">
        <v>10</v>
      </c>
      <c r="Q1185">
        <v>10</v>
      </c>
      <c r="R1185">
        <v>8</v>
      </c>
      <c r="S1185">
        <v>9</v>
      </c>
      <c r="T1185">
        <v>10</v>
      </c>
      <c r="U1185">
        <v>9</v>
      </c>
      <c r="V1185">
        <v>8</v>
      </c>
      <c r="W1185">
        <v>10</v>
      </c>
      <c r="X1185">
        <v>8</v>
      </c>
      <c r="Y1185">
        <v>9</v>
      </c>
      <c r="Z1185">
        <v>9</v>
      </c>
      <c r="AA1185">
        <v>8</v>
      </c>
      <c r="AB1185">
        <v>10</v>
      </c>
      <c r="AC1185">
        <v>2</v>
      </c>
      <c r="AD1185">
        <f>IF(Table13[[#This Row],[payment]]=1,1,0)</f>
        <v>0</v>
      </c>
      <c r="AE1185">
        <f>IF(Table13[[#This Row],[payment]]=2,1,0)</f>
        <v>1</v>
      </c>
      <c r="AF1185">
        <f>IF(Table13[[#This Row],[payment]]=3,1,0)</f>
        <v>0</v>
      </c>
      <c r="AG1185">
        <v>6</v>
      </c>
      <c r="AH1185">
        <f>IF(Table13[[#This Row],[method_payment]]=1,1,0)</f>
        <v>0</v>
      </c>
      <c r="AI1185">
        <f>IF(Table13[[#This Row],[method_payment]]=2,1,0)</f>
        <v>0</v>
      </c>
      <c r="AJ1185">
        <f>IF(Table13[[#This Row],[method_payment]]=3,1,0)</f>
        <v>0</v>
      </c>
      <c r="AK1185">
        <f>IF(Table13[[#This Row],[method_payment]]=5,1,0)</f>
        <v>0</v>
      </c>
      <c r="AL1185">
        <f>IF(Table13[[#This Row],[method_payment]]=6,1,0)</f>
        <v>1</v>
      </c>
      <c r="AM1185" t="s">
        <v>16</v>
      </c>
      <c r="AN1185" t="s">
        <v>15</v>
      </c>
      <c r="AO1185">
        <v>3</v>
      </c>
      <c r="AP1185" s="2">
        <v>688.86</v>
      </c>
      <c r="AQ1185" s="3">
        <f>IF(AND(Table13[[#This Row],[Average_amount_spent_per_visit_last_3_months]]&gt;=1,Table13[[#This Row],[Average_amount_spent_per_visit_last_3_months]]&lt;=999),1,0)</f>
        <v>1</v>
      </c>
      <c r="AR1185" s="3">
        <f>IF(AND(Table13[[#This Row],[Average_amount_spent_per_visit_last_3_months]]&gt;=1000,Table13[[#This Row],[Average_amount_spent_per_visit_last_3_months]]&lt;=6700),1,0)</f>
        <v>0</v>
      </c>
      <c r="AS1185">
        <v>2</v>
      </c>
      <c r="AT1185">
        <v>39</v>
      </c>
      <c r="AU1185">
        <f>IF(AND(Table13[[#This Row],[Age]]&gt;=18,Table13[[#This Row],[Age]]&lt;=25),1,0)</f>
        <v>0</v>
      </c>
      <c r="AV1185">
        <f>IF(AND(Table13[[#This Row],[Age]]&gt;=26,Table13[[#This Row],[Age]]&lt;=35),1,0)</f>
        <v>0</v>
      </c>
      <c r="AW1185">
        <f>IF(AND(Table13[[#This Row],[Age]]&gt;=36,Table13[[#This Row],[Age]]&lt;=45),1,0)</f>
        <v>1</v>
      </c>
      <c r="AX1185">
        <f>IF(AND(Table13[[#This Row],[Age]]&gt;=46,Table13[[#This Row],[Age]]&lt;=55),1,0)</f>
        <v>0</v>
      </c>
      <c r="AY1185">
        <f>IF(AND(Table13[[#This Row],[Age]]&gt;=56,Table13[[#This Row],[Age]]&lt;=67),1,0)</f>
        <v>0</v>
      </c>
      <c r="AZ1185" t="s">
        <v>25</v>
      </c>
      <c r="BA1185">
        <f>IF(Table13[[#This Row],[Marital Status]]="Married",1,0)</f>
        <v>1</v>
      </c>
      <c r="BB1185">
        <f>IF(Table13[[#This Row],[Marital Status]]="Single",1,0)</f>
        <v>0</v>
      </c>
      <c r="BC1185" t="s">
        <v>28</v>
      </c>
      <c r="BD1185">
        <f>IF(Table13[[#This Row],[gender]]="Male",1,0)</f>
        <v>0</v>
      </c>
      <c r="BE1185">
        <f>IF(Table13[[#This Row],[gender]]="Female",1,0)</f>
        <v>1</v>
      </c>
      <c r="BF1185" t="s">
        <v>19</v>
      </c>
      <c r="BG1185">
        <f>IF(Table13[[#This Row],[Highest level of Education]]="Did not attend school",1,0)</f>
        <v>0</v>
      </c>
      <c r="BH1185">
        <f>IF(Table13[[#This Row],[Highest level of Education]]="K12 completed",1,0)</f>
        <v>0</v>
      </c>
      <c r="BI1185">
        <f>IF(Table13[[#This Row],[Highest level of Education]]="High School Completed",1,0)</f>
        <v>0</v>
      </c>
      <c r="BJ1185">
        <f>IF(Table13[[#This Row],[Highest level of Education]]="Technical Diploma/Partially completed College",1,0)</f>
        <v>0</v>
      </c>
      <c r="BK1185">
        <f>IF(Table13[[#This Row],[Highest level of Education]]="University/College Degree",1,0)</f>
        <v>1</v>
      </c>
      <c r="BL1185">
        <f>IF(Table13[[#This Row],[Highest level of Education]]="Post-graduate education",1,0)</f>
        <v>0</v>
      </c>
      <c r="BM1185">
        <v>4</v>
      </c>
      <c r="BN1185">
        <v>1</v>
      </c>
      <c r="BO1185">
        <v>5</v>
      </c>
      <c r="BP1185">
        <f>IF(Table13[[#This Row],[Monthly_Income 1_5500 2_8000 3_11000 4_15000 5_20000 6_27000 7_35000 8_5000 9_51000 98_0]]=1,1,0)</f>
        <v>0</v>
      </c>
      <c r="BQ1185">
        <f>IF(Table13[[#This Row],[Monthly_Income 1_5500 2_8000 3_11000 4_15000 5_20000 6_27000 7_35000 8_5000 9_51000 98_0]]=2,1,0)</f>
        <v>0</v>
      </c>
      <c r="BR1185">
        <f>IF(Table13[[#This Row],[Monthly_Income 1_5500 2_8000 3_11000 4_15000 5_20000 6_27000 7_35000 8_5000 9_51000 98_0]]=3,1,0)</f>
        <v>0</v>
      </c>
      <c r="BS1185">
        <f>IF(Table13[[#This Row],[Monthly_Income 1_5500 2_8000 3_11000 4_15000 5_20000 6_27000 7_35000 8_5000 9_51000 98_0]]=4,1,0)</f>
        <v>0</v>
      </c>
      <c r="BT1185">
        <f>IF(Table13[[#This Row],[Monthly_Income 1_5500 2_8000 3_11000 4_15000 5_20000 6_27000 7_35000 8_5000 9_51000 98_0]]=5,1,0)</f>
        <v>1</v>
      </c>
      <c r="BU1185">
        <f>IF(Table13[[#This Row],[Monthly_Income 1_5500 2_8000 3_11000 4_15000 5_20000 6_27000 7_35000 8_5000 9_51000 98_0]]=6,1,0)</f>
        <v>0</v>
      </c>
      <c r="BV1185">
        <f>IF(Table13[[#This Row],[Monthly_Income 1_5500 2_8000 3_11000 4_15000 5_20000 6_27000 7_35000 8_5000 9_51000 98_0]]=7,1,0)</f>
        <v>0</v>
      </c>
      <c r="BW1185">
        <f>IF(Table13[[#This Row],[Monthly_Income 1_5500 2_8000 3_11000 4_15000 5_20000 6_27000 7_35000 8_5000 9_51000 98_0]]=8,1,0)</f>
        <v>0</v>
      </c>
      <c r="BX1185">
        <f>IF(Table13[[#This Row],[Monthly_Income 1_5500 2_8000 3_11000 4_15000 5_20000 6_27000 7_35000 8_5000 9_51000 98_0]]=9,1,0)</f>
        <v>0</v>
      </c>
      <c r="BY1185">
        <f>IF(Table13[[#This Row],[Monthly_Income 1_5500 2_8000 3_11000 4_15000 5_20000 6_27000 7_35000 8_5000 9_51000 98_0]]=98,1,0)</f>
        <v>0</v>
      </c>
      <c r="BZ1185">
        <v>8</v>
      </c>
      <c r="CA1185">
        <f>IF(Table13[[#This Row],[Monthly_Household_Income]]=1,1,0)</f>
        <v>0</v>
      </c>
      <c r="CB1185">
        <f>IF(Table13[[#This Row],[Monthly_Household_Income]]=2,1,0)</f>
        <v>0</v>
      </c>
      <c r="CC1185">
        <f>IF(Table13[[#This Row],[Monthly_Household_Income]]=3,1,0)</f>
        <v>0</v>
      </c>
      <c r="CD1185">
        <f>IF(Table13[[#This Row],[Monthly_Household_Income]]=4,1,0)</f>
        <v>0</v>
      </c>
      <c r="CE1185">
        <f>IF(Table13[[#This Row],[Monthly_Household_Income]]=5,1,0)</f>
        <v>0</v>
      </c>
      <c r="CF1185">
        <f>IF(Table13[[#This Row],[Monthly_Household_Income]]=6,1,0)</f>
        <v>0</v>
      </c>
      <c r="CG1185">
        <f>IF(Table13[[#This Row],[Monthly_Household_Income]]=7,1,0)</f>
        <v>0</v>
      </c>
      <c r="CH1185">
        <f>IF(Table13[[#This Row],[Monthly_Household_Income]]=8,1,0)</f>
        <v>1</v>
      </c>
      <c r="CI1185">
        <f>IF(Table13[[#This Row],[Monthly_Household_Income]]=9,1,0)</f>
        <v>0</v>
      </c>
      <c r="CJ1185">
        <f>IF(Table13[[#This Row],[Monthly_Household_Income]]=98,1,0)</f>
        <v>0</v>
      </c>
    </row>
    <row r="1186" spans="1:88">
      <c r="A1186">
        <v>4355</v>
      </c>
      <c r="B1186" s="1">
        <v>42993</v>
      </c>
      <c r="C1186" t="s">
        <v>32</v>
      </c>
      <c r="D1186">
        <v>9</v>
      </c>
      <c r="E1186">
        <v>7</v>
      </c>
      <c r="F1186">
        <v>7</v>
      </c>
      <c r="G1186">
        <v>7</v>
      </c>
      <c r="H1186">
        <v>9</v>
      </c>
      <c r="I1186">
        <v>7</v>
      </c>
      <c r="J1186" t="s">
        <v>15</v>
      </c>
      <c r="K1186">
        <v>9</v>
      </c>
      <c r="L1186">
        <v>7</v>
      </c>
      <c r="M1186">
        <v>9</v>
      </c>
      <c r="N1186">
        <v>9</v>
      </c>
      <c r="O1186">
        <v>9</v>
      </c>
      <c r="P1186">
        <v>9</v>
      </c>
      <c r="Q1186">
        <v>8</v>
      </c>
      <c r="R1186">
        <v>7</v>
      </c>
      <c r="S1186">
        <v>6</v>
      </c>
      <c r="T1186">
        <v>8</v>
      </c>
      <c r="U1186">
        <v>7</v>
      </c>
      <c r="V1186">
        <v>7</v>
      </c>
      <c r="W1186">
        <v>9</v>
      </c>
      <c r="X1186">
        <v>0</v>
      </c>
      <c r="Y1186">
        <v>6</v>
      </c>
      <c r="Z1186">
        <v>8</v>
      </c>
      <c r="AA1186">
        <v>9</v>
      </c>
      <c r="AB1186">
        <v>8</v>
      </c>
      <c r="AC1186">
        <v>1</v>
      </c>
      <c r="AD1186">
        <f>IF(Table13[[#This Row],[payment]]=1,1,0)</f>
        <v>1</v>
      </c>
      <c r="AE1186">
        <f>IF(Table13[[#This Row],[payment]]=2,1,0)</f>
        <v>0</v>
      </c>
      <c r="AF1186">
        <f>IF(Table13[[#This Row],[payment]]=3,1,0)</f>
        <v>0</v>
      </c>
      <c r="AG1186">
        <v>1</v>
      </c>
      <c r="AH1186">
        <f>IF(Table13[[#This Row],[method_payment]]=1,1,0)</f>
        <v>1</v>
      </c>
      <c r="AI1186">
        <f>IF(Table13[[#This Row],[method_payment]]=2,1,0)</f>
        <v>0</v>
      </c>
      <c r="AJ1186">
        <f>IF(Table13[[#This Row],[method_payment]]=3,1,0)</f>
        <v>0</v>
      </c>
      <c r="AK1186">
        <f>IF(Table13[[#This Row],[method_payment]]=5,1,0)</f>
        <v>0</v>
      </c>
      <c r="AL1186">
        <f>IF(Table13[[#This Row],[method_payment]]=6,1,0)</f>
        <v>0</v>
      </c>
      <c r="AM1186" t="s">
        <v>15</v>
      </c>
      <c r="AN1186" t="s">
        <v>16</v>
      </c>
      <c r="AO1186">
        <v>2</v>
      </c>
      <c r="AP1186" s="2">
        <v>376.24</v>
      </c>
      <c r="AQ1186" s="3">
        <f>IF(AND(Table13[[#This Row],[Average_amount_spent_per_visit_last_3_months]]&gt;=1,Table13[[#This Row],[Average_amount_spent_per_visit_last_3_months]]&lt;=999),1,0)</f>
        <v>1</v>
      </c>
      <c r="AR1186" s="3">
        <f>IF(AND(Table13[[#This Row],[Average_amount_spent_per_visit_last_3_months]]&gt;=1000,Table13[[#This Row],[Average_amount_spent_per_visit_last_3_months]]&lt;=6700),1,0)</f>
        <v>0</v>
      </c>
      <c r="AS1186">
        <v>2</v>
      </c>
      <c r="AT1186">
        <v>41</v>
      </c>
      <c r="AU1186">
        <f>IF(AND(Table13[[#This Row],[Age]]&gt;=18,Table13[[#This Row],[Age]]&lt;=25),1,0)</f>
        <v>0</v>
      </c>
      <c r="AV1186">
        <f>IF(AND(Table13[[#This Row],[Age]]&gt;=26,Table13[[#This Row],[Age]]&lt;=35),1,0)</f>
        <v>0</v>
      </c>
      <c r="AW1186">
        <f>IF(AND(Table13[[#This Row],[Age]]&gt;=36,Table13[[#This Row],[Age]]&lt;=45),1,0)</f>
        <v>1</v>
      </c>
      <c r="AX1186">
        <f>IF(AND(Table13[[#This Row],[Age]]&gt;=46,Table13[[#This Row],[Age]]&lt;=55),1,0)</f>
        <v>0</v>
      </c>
      <c r="AY1186">
        <f>IF(AND(Table13[[#This Row],[Age]]&gt;=56,Table13[[#This Row],[Age]]&lt;=67),1,0)</f>
        <v>0</v>
      </c>
      <c r="AZ1186" t="s">
        <v>25</v>
      </c>
      <c r="BA1186">
        <f>IF(Table13[[#This Row],[Marital Status]]="Married",1,0)</f>
        <v>1</v>
      </c>
      <c r="BB1186">
        <f>IF(Table13[[#This Row],[Marital Status]]="Single",1,0)</f>
        <v>0</v>
      </c>
      <c r="BC1186" t="s">
        <v>28</v>
      </c>
      <c r="BD1186">
        <f>IF(Table13[[#This Row],[gender]]="Male",1,0)</f>
        <v>0</v>
      </c>
      <c r="BE1186">
        <f>IF(Table13[[#This Row],[gender]]="Female",1,0)</f>
        <v>1</v>
      </c>
      <c r="BF1186" t="s">
        <v>18</v>
      </c>
      <c r="BG1186">
        <f>IF(Table13[[#This Row],[Highest level of Education]]="Did not attend school",1,0)</f>
        <v>0</v>
      </c>
      <c r="BH1186">
        <f>IF(Table13[[#This Row],[Highest level of Education]]="K12 completed",1,0)</f>
        <v>0</v>
      </c>
      <c r="BI1186">
        <f>IF(Table13[[#This Row],[Highest level of Education]]="High School Completed",1,0)</f>
        <v>0</v>
      </c>
      <c r="BJ1186">
        <f>IF(Table13[[#This Row],[Highest level of Education]]="Technical Diploma/Partially completed College",1,0)</f>
        <v>0</v>
      </c>
      <c r="BK1186">
        <f>IF(Table13[[#This Row],[Highest level of Education]]="University/College Degree",1,0)</f>
        <v>0</v>
      </c>
      <c r="BL1186">
        <f>IF(Table13[[#This Row],[Highest level of Education]]="Post-graduate education",1,0)</f>
        <v>1</v>
      </c>
      <c r="BM1186">
        <v>2</v>
      </c>
      <c r="BN1186">
        <v>1</v>
      </c>
      <c r="BO1186">
        <v>6</v>
      </c>
      <c r="BP1186">
        <f>IF(Table13[[#This Row],[Monthly_Income 1_5500 2_8000 3_11000 4_15000 5_20000 6_27000 7_35000 8_5000 9_51000 98_0]]=1,1,0)</f>
        <v>0</v>
      </c>
      <c r="BQ1186">
        <f>IF(Table13[[#This Row],[Monthly_Income 1_5500 2_8000 3_11000 4_15000 5_20000 6_27000 7_35000 8_5000 9_51000 98_0]]=2,1,0)</f>
        <v>0</v>
      </c>
      <c r="BR1186">
        <f>IF(Table13[[#This Row],[Monthly_Income 1_5500 2_8000 3_11000 4_15000 5_20000 6_27000 7_35000 8_5000 9_51000 98_0]]=3,1,0)</f>
        <v>0</v>
      </c>
      <c r="BS1186">
        <f>IF(Table13[[#This Row],[Monthly_Income 1_5500 2_8000 3_11000 4_15000 5_20000 6_27000 7_35000 8_5000 9_51000 98_0]]=4,1,0)</f>
        <v>0</v>
      </c>
      <c r="BT1186">
        <f>IF(Table13[[#This Row],[Monthly_Income 1_5500 2_8000 3_11000 4_15000 5_20000 6_27000 7_35000 8_5000 9_51000 98_0]]=5,1,0)</f>
        <v>0</v>
      </c>
      <c r="BU1186">
        <f>IF(Table13[[#This Row],[Monthly_Income 1_5500 2_8000 3_11000 4_15000 5_20000 6_27000 7_35000 8_5000 9_51000 98_0]]=6,1,0)</f>
        <v>1</v>
      </c>
      <c r="BV1186">
        <f>IF(Table13[[#This Row],[Monthly_Income 1_5500 2_8000 3_11000 4_15000 5_20000 6_27000 7_35000 8_5000 9_51000 98_0]]=7,1,0)</f>
        <v>0</v>
      </c>
      <c r="BW1186">
        <f>IF(Table13[[#This Row],[Monthly_Income 1_5500 2_8000 3_11000 4_15000 5_20000 6_27000 7_35000 8_5000 9_51000 98_0]]=8,1,0)</f>
        <v>0</v>
      </c>
      <c r="BX1186">
        <f>IF(Table13[[#This Row],[Monthly_Income 1_5500 2_8000 3_11000 4_15000 5_20000 6_27000 7_35000 8_5000 9_51000 98_0]]=9,1,0)</f>
        <v>0</v>
      </c>
      <c r="BY1186">
        <f>IF(Table13[[#This Row],[Monthly_Income 1_5500 2_8000 3_11000 4_15000 5_20000 6_27000 7_35000 8_5000 9_51000 98_0]]=98,1,0)</f>
        <v>0</v>
      </c>
      <c r="BZ1186">
        <v>9</v>
      </c>
      <c r="CA1186">
        <f>IF(Table13[[#This Row],[Monthly_Household_Income]]=1,1,0)</f>
        <v>0</v>
      </c>
      <c r="CB1186">
        <f>IF(Table13[[#This Row],[Monthly_Household_Income]]=2,1,0)</f>
        <v>0</v>
      </c>
      <c r="CC1186">
        <f>IF(Table13[[#This Row],[Monthly_Household_Income]]=3,1,0)</f>
        <v>0</v>
      </c>
      <c r="CD1186">
        <f>IF(Table13[[#This Row],[Monthly_Household_Income]]=4,1,0)</f>
        <v>0</v>
      </c>
      <c r="CE1186">
        <f>IF(Table13[[#This Row],[Monthly_Household_Income]]=5,1,0)</f>
        <v>0</v>
      </c>
      <c r="CF1186">
        <f>IF(Table13[[#This Row],[Monthly_Household_Income]]=6,1,0)</f>
        <v>0</v>
      </c>
      <c r="CG1186">
        <f>IF(Table13[[#This Row],[Monthly_Household_Income]]=7,1,0)</f>
        <v>0</v>
      </c>
      <c r="CH1186">
        <f>IF(Table13[[#This Row],[Monthly_Household_Income]]=8,1,0)</f>
        <v>0</v>
      </c>
      <c r="CI1186">
        <f>IF(Table13[[#This Row],[Monthly_Household_Income]]=9,1,0)</f>
        <v>1</v>
      </c>
      <c r="CJ1186">
        <f>IF(Table13[[#This Row],[Monthly_Household_Income]]=98,1,0)</f>
        <v>0</v>
      </c>
    </row>
    <row r="1187" spans="1:88">
      <c r="A1187">
        <v>4357</v>
      </c>
      <c r="B1187" s="1">
        <v>42971</v>
      </c>
      <c r="C1187" t="s">
        <v>35</v>
      </c>
      <c r="D1187">
        <v>7</v>
      </c>
      <c r="E1187">
        <v>7</v>
      </c>
      <c r="F1187">
        <v>7</v>
      </c>
      <c r="G1187">
        <v>7</v>
      </c>
      <c r="H1187">
        <v>6</v>
      </c>
      <c r="I1187">
        <v>6</v>
      </c>
      <c r="J1187" t="s">
        <v>15</v>
      </c>
      <c r="K1187">
        <v>7</v>
      </c>
      <c r="L1187">
        <v>6</v>
      </c>
      <c r="M1187">
        <v>6</v>
      </c>
      <c r="N1187">
        <v>7</v>
      </c>
      <c r="O1187">
        <v>6</v>
      </c>
      <c r="P1187">
        <v>7</v>
      </c>
      <c r="Q1187">
        <v>7</v>
      </c>
      <c r="R1187">
        <v>6</v>
      </c>
      <c r="S1187">
        <v>6</v>
      </c>
      <c r="T1187">
        <v>6</v>
      </c>
      <c r="U1187">
        <v>7</v>
      </c>
      <c r="V1187">
        <v>7</v>
      </c>
      <c r="W1187">
        <v>6</v>
      </c>
      <c r="X1187">
        <v>7</v>
      </c>
      <c r="Y1187">
        <v>6</v>
      </c>
      <c r="Z1187">
        <v>6</v>
      </c>
      <c r="AA1187">
        <v>7</v>
      </c>
      <c r="AB1187">
        <v>6</v>
      </c>
      <c r="AC1187">
        <v>1</v>
      </c>
      <c r="AD1187">
        <f>IF(Table13[[#This Row],[payment]]=1,1,0)</f>
        <v>1</v>
      </c>
      <c r="AE1187">
        <f>IF(Table13[[#This Row],[payment]]=2,1,0)</f>
        <v>0</v>
      </c>
      <c r="AF1187">
        <f>IF(Table13[[#This Row],[payment]]=3,1,0)</f>
        <v>0</v>
      </c>
      <c r="AG1187">
        <v>6</v>
      </c>
      <c r="AH1187">
        <f>IF(Table13[[#This Row],[method_payment]]=1,1,0)</f>
        <v>0</v>
      </c>
      <c r="AI1187">
        <f>IF(Table13[[#This Row],[method_payment]]=2,1,0)</f>
        <v>0</v>
      </c>
      <c r="AJ1187">
        <f>IF(Table13[[#This Row],[method_payment]]=3,1,0)</f>
        <v>0</v>
      </c>
      <c r="AK1187">
        <f>IF(Table13[[#This Row],[method_payment]]=5,1,0)</f>
        <v>0</v>
      </c>
      <c r="AL1187">
        <f>IF(Table13[[#This Row],[method_payment]]=6,1,0)</f>
        <v>1</v>
      </c>
      <c r="AM1187" t="s">
        <v>16</v>
      </c>
      <c r="AN1187" t="s">
        <v>16</v>
      </c>
      <c r="AO1187">
        <v>3</v>
      </c>
      <c r="AP1187" s="2">
        <v>58.93</v>
      </c>
      <c r="AQ1187" s="3">
        <f>IF(AND(Table13[[#This Row],[Average_amount_spent_per_visit_last_3_months]]&gt;=1,Table13[[#This Row],[Average_amount_spent_per_visit_last_3_months]]&lt;=999),1,0)</f>
        <v>1</v>
      </c>
      <c r="AR1187" s="3">
        <f>IF(AND(Table13[[#This Row],[Average_amount_spent_per_visit_last_3_months]]&gt;=1000,Table13[[#This Row],[Average_amount_spent_per_visit_last_3_months]]&lt;=6700),1,0)</f>
        <v>0</v>
      </c>
      <c r="AS1187">
        <v>2</v>
      </c>
      <c r="AT1187">
        <v>23</v>
      </c>
      <c r="AU1187">
        <f>IF(AND(Table13[[#This Row],[Age]]&gt;=18,Table13[[#This Row],[Age]]&lt;=25),1,0)</f>
        <v>1</v>
      </c>
      <c r="AV1187">
        <f>IF(AND(Table13[[#This Row],[Age]]&gt;=26,Table13[[#This Row],[Age]]&lt;=35),1,0)</f>
        <v>0</v>
      </c>
      <c r="AW1187">
        <f>IF(AND(Table13[[#This Row],[Age]]&gt;=36,Table13[[#This Row],[Age]]&lt;=45),1,0)</f>
        <v>0</v>
      </c>
      <c r="AX1187">
        <f>IF(AND(Table13[[#This Row],[Age]]&gt;=46,Table13[[#This Row],[Age]]&lt;=55),1,0)</f>
        <v>0</v>
      </c>
      <c r="AY1187">
        <f>IF(AND(Table13[[#This Row],[Age]]&gt;=56,Table13[[#This Row],[Age]]&lt;=67),1,0)</f>
        <v>0</v>
      </c>
      <c r="AZ1187" t="s">
        <v>24</v>
      </c>
      <c r="BA1187">
        <f>IF(Table13[[#This Row],[Marital Status]]="Married",1,0)</f>
        <v>0</v>
      </c>
      <c r="BB1187">
        <f>IF(Table13[[#This Row],[Marital Status]]="Single",1,0)</f>
        <v>1</v>
      </c>
      <c r="BC1187" t="s">
        <v>28</v>
      </c>
      <c r="BD1187">
        <f>IF(Table13[[#This Row],[gender]]="Male",1,0)</f>
        <v>0</v>
      </c>
      <c r="BE1187">
        <f>IF(Table13[[#This Row],[gender]]="Female",1,0)</f>
        <v>1</v>
      </c>
      <c r="BF1187" t="s">
        <v>23</v>
      </c>
      <c r="BG1187">
        <f>IF(Table13[[#This Row],[Highest level of Education]]="Did not attend school",1,0)</f>
        <v>0</v>
      </c>
      <c r="BH1187">
        <f>IF(Table13[[#This Row],[Highest level of Education]]="K12 completed",1,0)</f>
        <v>0</v>
      </c>
      <c r="BI1187">
        <f>IF(Table13[[#This Row],[Highest level of Education]]="High School Completed",1,0)</f>
        <v>0</v>
      </c>
      <c r="BJ1187">
        <f>IF(Table13[[#This Row],[Highest level of Education]]="Technical Diploma/Partially completed College",1,0)</f>
        <v>1</v>
      </c>
      <c r="BK1187">
        <f>IF(Table13[[#This Row],[Highest level of Education]]="University/College Degree",1,0)</f>
        <v>0</v>
      </c>
      <c r="BL1187">
        <f>IF(Table13[[#This Row],[Highest level of Education]]="Post-graduate education",1,0)</f>
        <v>0</v>
      </c>
      <c r="BM1187">
        <v>0</v>
      </c>
      <c r="BN1187">
        <v>1</v>
      </c>
      <c r="BO1187">
        <v>2</v>
      </c>
      <c r="BP1187">
        <f>IF(Table13[[#This Row],[Monthly_Income 1_5500 2_8000 3_11000 4_15000 5_20000 6_27000 7_35000 8_5000 9_51000 98_0]]=1,1,0)</f>
        <v>0</v>
      </c>
      <c r="BQ1187">
        <f>IF(Table13[[#This Row],[Monthly_Income 1_5500 2_8000 3_11000 4_15000 5_20000 6_27000 7_35000 8_5000 9_51000 98_0]]=2,1,0)</f>
        <v>1</v>
      </c>
      <c r="BR1187">
        <f>IF(Table13[[#This Row],[Monthly_Income 1_5500 2_8000 3_11000 4_15000 5_20000 6_27000 7_35000 8_5000 9_51000 98_0]]=3,1,0)</f>
        <v>0</v>
      </c>
      <c r="BS1187">
        <f>IF(Table13[[#This Row],[Monthly_Income 1_5500 2_8000 3_11000 4_15000 5_20000 6_27000 7_35000 8_5000 9_51000 98_0]]=4,1,0)</f>
        <v>0</v>
      </c>
      <c r="BT1187">
        <f>IF(Table13[[#This Row],[Monthly_Income 1_5500 2_8000 3_11000 4_15000 5_20000 6_27000 7_35000 8_5000 9_51000 98_0]]=5,1,0)</f>
        <v>0</v>
      </c>
      <c r="BU1187">
        <f>IF(Table13[[#This Row],[Monthly_Income 1_5500 2_8000 3_11000 4_15000 5_20000 6_27000 7_35000 8_5000 9_51000 98_0]]=6,1,0)</f>
        <v>0</v>
      </c>
      <c r="BV1187">
        <f>IF(Table13[[#This Row],[Monthly_Income 1_5500 2_8000 3_11000 4_15000 5_20000 6_27000 7_35000 8_5000 9_51000 98_0]]=7,1,0)</f>
        <v>0</v>
      </c>
      <c r="BW1187">
        <f>IF(Table13[[#This Row],[Monthly_Income 1_5500 2_8000 3_11000 4_15000 5_20000 6_27000 7_35000 8_5000 9_51000 98_0]]=8,1,0)</f>
        <v>0</v>
      </c>
      <c r="BX1187">
        <f>IF(Table13[[#This Row],[Monthly_Income 1_5500 2_8000 3_11000 4_15000 5_20000 6_27000 7_35000 8_5000 9_51000 98_0]]=9,1,0)</f>
        <v>0</v>
      </c>
      <c r="BY1187">
        <f>IF(Table13[[#This Row],[Monthly_Income 1_5500 2_8000 3_11000 4_15000 5_20000 6_27000 7_35000 8_5000 9_51000 98_0]]=98,1,0)</f>
        <v>0</v>
      </c>
      <c r="BZ1187">
        <v>5</v>
      </c>
      <c r="CA1187">
        <f>IF(Table13[[#This Row],[Monthly_Household_Income]]=1,1,0)</f>
        <v>0</v>
      </c>
      <c r="CB1187">
        <f>IF(Table13[[#This Row],[Monthly_Household_Income]]=2,1,0)</f>
        <v>0</v>
      </c>
      <c r="CC1187">
        <f>IF(Table13[[#This Row],[Monthly_Household_Income]]=3,1,0)</f>
        <v>0</v>
      </c>
      <c r="CD1187">
        <f>IF(Table13[[#This Row],[Monthly_Household_Income]]=4,1,0)</f>
        <v>0</v>
      </c>
      <c r="CE1187">
        <f>IF(Table13[[#This Row],[Monthly_Household_Income]]=5,1,0)</f>
        <v>1</v>
      </c>
      <c r="CF1187">
        <f>IF(Table13[[#This Row],[Monthly_Household_Income]]=6,1,0)</f>
        <v>0</v>
      </c>
      <c r="CG1187">
        <f>IF(Table13[[#This Row],[Monthly_Household_Income]]=7,1,0)</f>
        <v>0</v>
      </c>
      <c r="CH1187">
        <f>IF(Table13[[#This Row],[Monthly_Household_Income]]=8,1,0)</f>
        <v>0</v>
      </c>
      <c r="CI1187">
        <f>IF(Table13[[#This Row],[Monthly_Household_Income]]=9,1,0)</f>
        <v>0</v>
      </c>
      <c r="CJ1187">
        <f>IF(Table13[[#This Row],[Monthly_Household_Income]]=98,1,0)</f>
        <v>0</v>
      </c>
    </row>
    <row r="1188" spans="1:88">
      <c r="A1188">
        <v>4359</v>
      </c>
      <c r="B1188" s="1">
        <v>43004</v>
      </c>
      <c r="C1188" t="s">
        <v>29</v>
      </c>
      <c r="D1188">
        <v>9</v>
      </c>
      <c r="E1188">
        <v>9</v>
      </c>
      <c r="F1188">
        <v>9</v>
      </c>
      <c r="G1188">
        <v>9</v>
      </c>
      <c r="H1188">
        <v>8</v>
      </c>
      <c r="I1188">
        <v>7</v>
      </c>
      <c r="J1188" t="s">
        <v>15</v>
      </c>
      <c r="K1188">
        <v>7</v>
      </c>
      <c r="L1188">
        <v>7</v>
      </c>
      <c r="M1188">
        <v>8</v>
      </c>
      <c r="N1188">
        <v>7</v>
      </c>
      <c r="O1188">
        <v>7</v>
      </c>
      <c r="P1188">
        <v>9</v>
      </c>
      <c r="Q1188">
        <v>8</v>
      </c>
      <c r="R1188">
        <v>7</v>
      </c>
      <c r="S1188">
        <v>7</v>
      </c>
      <c r="T1188">
        <v>8</v>
      </c>
      <c r="U1188">
        <v>9</v>
      </c>
      <c r="V1188">
        <v>9</v>
      </c>
      <c r="W1188">
        <v>0</v>
      </c>
      <c r="X1188">
        <v>0</v>
      </c>
      <c r="Y1188">
        <v>8</v>
      </c>
      <c r="Z1188">
        <v>9</v>
      </c>
      <c r="AA1188">
        <v>9</v>
      </c>
      <c r="AB1188">
        <v>8</v>
      </c>
      <c r="AC1188">
        <v>2</v>
      </c>
      <c r="AD1188">
        <f>IF(Table13[[#This Row],[payment]]=1,1,0)</f>
        <v>0</v>
      </c>
      <c r="AE1188">
        <f>IF(Table13[[#This Row],[payment]]=2,1,0)</f>
        <v>1</v>
      </c>
      <c r="AF1188">
        <f>IF(Table13[[#This Row],[payment]]=3,1,0)</f>
        <v>0</v>
      </c>
      <c r="AG1188">
        <v>1</v>
      </c>
      <c r="AH1188">
        <f>IF(Table13[[#This Row],[method_payment]]=1,1,0)</f>
        <v>1</v>
      </c>
      <c r="AI1188">
        <f>IF(Table13[[#This Row],[method_payment]]=2,1,0)</f>
        <v>0</v>
      </c>
      <c r="AJ1188">
        <f>IF(Table13[[#This Row],[method_payment]]=3,1,0)</f>
        <v>0</v>
      </c>
      <c r="AK1188">
        <f>IF(Table13[[#This Row],[method_payment]]=5,1,0)</f>
        <v>0</v>
      </c>
      <c r="AL1188">
        <f>IF(Table13[[#This Row],[method_payment]]=6,1,0)</f>
        <v>0</v>
      </c>
      <c r="AM1188" t="s">
        <v>16</v>
      </c>
      <c r="AN1188" t="s">
        <v>15</v>
      </c>
      <c r="AO1188">
        <v>3</v>
      </c>
      <c r="AP1188" s="2">
        <v>199.22</v>
      </c>
      <c r="AQ1188" s="3">
        <f>IF(AND(Table13[[#This Row],[Average_amount_spent_per_visit_last_3_months]]&gt;=1,Table13[[#This Row],[Average_amount_spent_per_visit_last_3_months]]&lt;=999),1,0)</f>
        <v>1</v>
      </c>
      <c r="AR1188" s="3">
        <f>IF(AND(Table13[[#This Row],[Average_amount_spent_per_visit_last_3_months]]&gt;=1000,Table13[[#This Row],[Average_amount_spent_per_visit_last_3_months]]&lt;=6700),1,0)</f>
        <v>0</v>
      </c>
      <c r="AS1188">
        <v>3</v>
      </c>
      <c r="AT1188">
        <v>34</v>
      </c>
      <c r="AU1188">
        <f>IF(AND(Table13[[#This Row],[Age]]&gt;=18,Table13[[#This Row],[Age]]&lt;=25),1,0)</f>
        <v>0</v>
      </c>
      <c r="AV1188">
        <f>IF(AND(Table13[[#This Row],[Age]]&gt;=26,Table13[[#This Row],[Age]]&lt;=35),1,0)</f>
        <v>1</v>
      </c>
      <c r="AW1188">
        <f>IF(AND(Table13[[#This Row],[Age]]&gt;=36,Table13[[#This Row],[Age]]&lt;=45),1,0)</f>
        <v>0</v>
      </c>
      <c r="AX1188">
        <f>IF(AND(Table13[[#This Row],[Age]]&gt;=46,Table13[[#This Row],[Age]]&lt;=55),1,0)</f>
        <v>0</v>
      </c>
      <c r="AY1188">
        <f>IF(AND(Table13[[#This Row],[Age]]&gt;=56,Table13[[#This Row],[Age]]&lt;=67),1,0)</f>
        <v>0</v>
      </c>
      <c r="AZ1188" t="s">
        <v>24</v>
      </c>
      <c r="BA1188">
        <f>IF(Table13[[#This Row],[Marital Status]]="Married",1,0)</f>
        <v>0</v>
      </c>
      <c r="BB1188">
        <f>IF(Table13[[#This Row],[Marital Status]]="Single",1,0)</f>
        <v>1</v>
      </c>
      <c r="BC1188" t="s">
        <v>27</v>
      </c>
      <c r="BD1188">
        <f>IF(Table13[[#This Row],[gender]]="Male",1,0)</f>
        <v>1</v>
      </c>
      <c r="BE1188">
        <f>IF(Table13[[#This Row],[gender]]="Female",1,0)</f>
        <v>0</v>
      </c>
      <c r="BF1188" t="s">
        <v>19</v>
      </c>
      <c r="BG1188">
        <f>IF(Table13[[#This Row],[Highest level of Education]]="Did not attend school",1,0)</f>
        <v>0</v>
      </c>
      <c r="BH1188">
        <f>IF(Table13[[#This Row],[Highest level of Education]]="K12 completed",1,0)</f>
        <v>0</v>
      </c>
      <c r="BI1188">
        <f>IF(Table13[[#This Row],[Highest level of Education]]="High School Completed",1,0)</f>
        <v>0</v>
      </c>
      <c r="BJ1188">
        <f>IF(Table13[[#This Row],[Highest level of Education]]="Technical Diploma/Partially completed College",1,0)</f>
        <v>0</v>
      </c>
      <c r="BK1188">
        <f>IF(Table13[[#This Row],[Highest level of Education]]="University/College Degree",1,0)</f>
        <v>1</v>
      </c>
      <c r="BL1188">
        <f>IF(Table13[[#This Row],[Highest level of Education]]="Post-graduate education",1,0)</f>
        <v>0</v>
      </c>
      <c r="BM1188">
        <v>0</v>
      </c>
      <c r="BN1188">
        <v>1</v>
      </c>
      <c r="BO1188">
        <v>4</v>
      </c>
      <c r="BP1188">
        <f>IF(Table13[[#This Row],[Monthly_Income 1_5500 2_8000 3_11000 4_15000 5_20000 6_27000 7_35000 8_5000 9_51000 98_0]]=1,1,0)</f>
        <v>0</v>
      </c>
      <c r="BQ1188">
        <f>IF(Table13[[#This Row],[Monthly_Income 1_5500 2_8000 3_11000 4_15000 5_20000 6_27000 7_35000 8_5000 9_51000 98_0]]=2,1,0)</f>
        <v>0</v>
      </c>
      <c r="BR1188">
        <f>IF(Table13[[#This Row],[Monthly_Income 1_5500 2_8000 3_11000 4_15000 5_20000 6_27000 7_35000 8_5000 9_51000 98_0]]=3,1,0)</f>
        <v>0</v>
      </c>
      <c r="BS1188">
        <f>IF(Table13[[#This Row],[Monthly_Income 1_5500 2_8000 3_11000 4_15000 5_20000 6_27000 7_35000 8_5000 9_51000 98_0]]=4,1,0)</f>
        <v>1</v>
      </c>
      <c r="BT1188">
        <f>IF(Table13[[#This Row],[Monthly_Income 1_5500 2_8000 3_11000 4_15000 5_20000 6_27000 7_35000 8_5000 9_51000 98_0]]=5,1,0)</f>
        <v>0</v>
      </c>
      <c r="BU1188">
        <f>IF(Table13[[#This Row],[Monthly_Income 1_5500 2_8000 3_11000 4_15000 5_20000 6_27000 7_35000 8_5000 9_51000 98_0]]=6,1,0)</f>
        <v>0</v>
      </c>
      <c r="BV1188">
        <f>IF(Table13[[#This Row],[Monthly_Income 1_5500 2_8000 3_11000 4_15000 5_20000 6_27000 7_35000 8_5000 9_51000 98_0]]=7,1,0)</f>
        <v>0</v>
      </c>
      <c r="BW1188">
        <f>IF(Table13[[#This Row],[Monthly_Income 1_5500 2_8000 3_11000 4_15000 5_20000 6_27000 7_35000 8_5000 9_51000 98_0]]=8,1,0)</f>
        <v>0</v>
      </c>
      <c r="BX1188">
        <f>IF(Table13[[#This Row],[Monthly_Income 1_5500 2_8000 3_11000 4_15000 5_20000 6_27000 7_35000 8_5000 9_51000 98_0]]=9,1,0)</f>
        <v>0</v>
      </c>
      <c r="BY1188">
        <f>IF(Table13[[#This Row],[Monthly_Income 1_5500 2_8000 3_11000 4_15000 5_20000 6_27000 7_35000 8_5000 9_51000 98_0]]=98,1,0)</f>
        <v>0</v>
      </c>
      <c r="BZ1188">
        <v>8</v>
      </c>
      <c r="CA1188">
        <f>IF(Table13[[#This Row],[Monthly_Household_Income]]=1,1,0)</f>
        <v>0</v>
      </c>
      <c r="CB1188">
        <f>IF(Table13[[#This Row],[Monthly_Household_Income]]=2,1,0)</f>
        <v>0</v>
      </c>
      <c r="CC1188">
        <f>IF(Table13[[#This Row],[Monthly_Household_Income]]=3,1,0)</f>
        <v>0</v>
      </c>
      <c r="CD1188">
        <f>IF(Table13[[#This Row],[Monthly_Household_Income]]=4,1,0)</f>
        <v>0</v>
      </c>
      <c r="CE1188">
        <f>IF(Table13[[#This Row],[Monthly_Household_Income]]=5,1,0)</f>
        <v>0</v>
      </c>
      <c r="CF1188">
        <f>IF(Table13[[#This Row],[Monthly_Household_Income]]=6,1,0)</f>
        <v>0</v>
      </c>
      <c r="CG1188">
        <f>IF(Table13[[#This Row],[Monthly_Household_Income]]=7,1,0)</f>
        <v>0</v>
      </c>
      <c r="CH1188">
        <f>IF(Table13[[#This Row],[Monthly_Household_Income]]=8,1,0)</f>
        <v>1</v>
      </c>
      <c r="CI1188">
        <f>IF(Table13[[#This Row],[Monthly_Household_Income]]=9,1,0)</f>
        <v>0</v>
      </c>
      <c r="CJ1188">
        <f>IF(Table13[[#This Row],[Monthly_Household_Income]]=98,1,0)</f>
        <v>0</v>
      </c>
    </row>
    <row r="1189" spans="1:88">
      <c r="A1189">
        <v>4360</v>
      </c>
      <c r="B1189" s="1">
        <v>43019</v>
      </c>
      <c r="C1189" t="s">
        <v>35</v>
      </c>
      <c r="D1189">
        <v>9</v>
      </c>
      <c r="E1189">
        <v>7</v>
      </c>
      <c r="F1189">
        <v>6</v>
      </c>
      <c r="G1189">
        <v>8</v>
      </c>
      <c r="H1189">
        <v>7</v>
      </c>
      <c r="I1189">
        <v>8</v>
      </c>
      <c r="J1189" t="s">
        <v>15</v>
      </c>
      <c r="K1189">
        <v>9</v>
      </c>
      <c r="L1189">
        <v>8</v>
      </c>
      <c r="M1189">
        <v>9</v>
      </c>
      <c r="N1189">
        <v>10</v>
      </c>
      <c r="O1189">
        <v>8</v>
      </c>
      <c r="P1189">
        <v>9</v>
      </c>
      <c r="Q1189">
        <v>9</v>
      </c>
      <c r="R1189">
        <v>7</v>
      </c>
      <c r="S1189">
        <v>7</v>
      </c>
      <c r="T1189">
        <v>9</v>
      </c>
      <c r="U1189">
        <v>8</v>
      </c>
      <c r="V1189">
        <v>10</v>
      </c>
      <c r="W1189">
        <v>6</v>
      </c>
      <c r="X1189">
        <v>7</v>
      </c>
      <c r="Y1189">
        <v>6</v>
      </c>
      <c r="Z1189">
        <v>8</v>
      </c>
      <c r="AA1189">
        <v>6</v>
      </c>
      <c r="AB1189">
        <v>7</v>
      </c>
      <c r="AC1189">
        <v>2</v>
      </c>
      <c r="AD1189">
        <f>IF(Table13[[#This Row],[payment]]=1,1,0)</f>
        <v>0</v>
      </c>
      <c r="AE1189">
        <f>IF(Table13[[#This Row],[payment]]=2,1,0)</f>
        <v>1</v>
      </c>
      <c r="AF1189">
        <f>IF(Table13[[#This Row],[payment]]=3,1,0)</f>
        <v>0</v>
      </c>
      <c r="AG1189">
        <v>2</v>
      </c>
      <c r="AH1189">
        <f>IF(Table13[[#This Row],[method_payment]]=1,1,0)</f>
        <v>0</v>
      </c>
      <c r="AI1189">
        <f>IF(Table13[[#This Row],[method_payment]]=2,1,0)</f>
        <v>1</v>
      </c>
      <c r="AJ1189">
        <f>IF(Table13[[#This Row],[method_payment]]=3,1,0)</f>
        <v>0</v>
      </c>
      <c r="AK1189">
        <f>IF(Table13[[#This Row],[method_payment]]=5,1,0)</f>
        <v>0</v>
      </c>
      <c r="AL1189">
        <f>IF(Table13[[#This Row],[method_payment]]=6,1,0)</f>
        <v>0</v>
      </c>
      <c r="AM1189" t="s">
        <v>16</v>
      </c>
      <c r="AN1189" t="s">
        <v>15</v>
      </c>
      <c r="AO1189">
        <v>3</v>
      </c>
      <c r="AP1189" s="2">
        <v>90.01</v>
      </c>
      <c r="AQ1189" s="3">
        <f>IF(AND(Table13[[#This Row],[Average_amount_spent_per_visit_last_3_months]]&gt;=1,Table13[[#This Row],[Average_amount_spent_per_visit_last_3_months]]&lt;=999),1,0)</f>
        <v>1</v>
      </c>
      <c r="AR1189" s="3">
        <f>IF(AND(Table13[[#This Row],[Average_amount_spent_per_visit_last_3_months]]&gt;=1000,Table13[[#This Row],[Average_amount_spent_per_visit_last_3_months]]&lt;=6700),1,0)</f>
        <v>0</v>
      </c>
      <c r="AS1189">
        <v>3</v>
      </c>
      <c r="AT1189">
        <v>28</v>
      </c>
      <c r="AU1189">
        <f>IF(AND(Table13[[#This Row],[Age]]&gt;=18,Table13[[#This Row],[Age]]&lt;=25),1,0)</f>
        <v>0</v>
      </c>
      <c r="AV1189">
        <f>IF(AND(Table13[[#This Row],[Age]]&gt;=26,Table13[[#This Row],[Age]]&lt;=35),1,0)</f>
        <v>1</v>
      </c>
      <c r="AW1189">
        <f>IF(AND(Table13[[#This Row],[Age]]&gt;=36,Table13[[#This Row],[Age]]&lt;=45),1,0)</f>
        <v>0</v>
      </c>
      <c r="AX1189">
        <f>IF(AND(Table13[[#This Row],[Age]]&gt;=46,Table13[[#This Row],[Age]]&lt;=55),1,0)</f>
        <v>0</v>
      </c>
      <c r="AY1189">
        <f>IF(AND(Table13[[#This Row],[Age]]&gt;=56,Table13[[#This Row],[Age]]&lt;=67),1,0)</f>
        <v>0</v>
      </c>
      <c r="AZ1189" t="s">
        <v>24</v>
      </c>
      <c r="BA1189">
        <f>IF(Table13[[#This Row],[Marital Status]]="Married",1,0)</f>
        <v>0</v>
      </c>
      <c r="BB1189">
        <f>IF(Table13[[#This Row],[Marital Status]]="Single",1,0)</f>
        <v>1</v>
      </c>
      <c r="BC1189" t="s">
        <v>27</v>
      </c>
      <c r="BD1189">
        <f>IF(Table13[[#This Row],[gender]]="Male",1,0)</f>
        <v>1</v>
      </c>
      <c r="BE1189">
        <f>IF(Table13[[#This Row],[gender]]="Female",1,0)</f>
        <v>0</v>
      </c>
      <c r="BF1189" t="s">
        <v>20</v>
      </c>
      <c r="BG1189">
        <f>IF(Table13[[#This Row],[Highest level of Education]]="Did not attend school",1,0)</f>
        <v>0</v>
      </c>
      <c r="BH1189">
        <f>IF(Table13[[#This Row],[Highest level of Education]]="K12 completed",1,0)</f>
        <v>0</v>
      </c>
      <c r="BI1189">
        <f>IF(Table13[[#This Row],[Highest level of Education]]="High School Completed",1,0)</f>
        <v>1</v>
      </c>
      <c r="BJ1189">
        <f>IF(Table13[[#This Row],[Highest level of Education]]="Technical Diploma/Partially completed College",1,0)</f>
        <v>0</v>
      </c>
      <c r="BK1189">
        <f>IF(Table13[[#This Row],[Highest level of Education]]="University/College Degree",1,0)</f>
        <v>0</v>
      </c>
      <c r="BL1189">
        <f>IF(Table13[[#This Row],[Highest level of Education]]="Post-graduate education",1,0)</f>
        <v>0</v>
      </c>
      <c r="BM1189">
        <v>0</v>
      </c>
      <c r="BN1189">
        <v>1</v>
      </c>
      <c r="BO1189">
        <v>3</v>
      </c>
      <c r="BP1189">
        <f>IF(Table13[[#This Row],[Monthly_Income 1_5500 2_8000 3_11000 4_15000 5_20000 6_27000 7_35000 8_5000 9_51000 98_0]]=1,1,0)</f>
        <v>0</v>
      </c>
      <c r="BQ1189">
        <f>IF(Table13[[#This Row],[Monthly_Income 1_5500 2_8000 3_11000 4_15000 5_20000 6_27000 7_35000 8_5000 9_51000 98_0]]=2,1,0)</f>
        <v>0</v>
      </c>
      <c r="BR1189">
        <f>IF(Table13[[#This Row],[Monthly_Income 1_5500 2_8000 3_11000 4_15000 5_20000 6_27000 7_35000 8_5000 9_51000 98_0]]=3,1,0)</f>
        <v>1</v>
      </c>
      <c r="BS1189">
        <f>IF(Table13[[#This Row],[Monthly_Income 1_5500 2_8000 3_11000 4_15000 5_20000 6_27000 7_35000 8_5000 9_51000 98_0]]=4,1,0)</f>
        <v>0</v>
      </c>
      <c r="BT1189">
        <f>IF(Table13[[#This Row],[Monthly_Income 1_5500 2_8000 3_11000 4_15000 5_20000 6_27000 7_35000 8_5000 9_51000 98_0]]=5,1,0)</f>
        <v>0</v>
      </c>
      <c r="BU1189">
        <f>IF(Table13[[#This Row],[Monthly_Income 1_5500 2_8000 3_11000 4_15000 5_20000 6_27000 7_35000 8_5000 9_51000 98_0]]=6,1,0)</f>
        <v>0</v>
      </c>
      <c r="BV1189">
        <f>IF(Table13[[#This Row],[Monthly_Income 1_5500 2_8000 3_11000 4_15000 5_20000 6_27000 7_35000 8_5000 9_51000 98_0]]=7,1,0)</f>
        <v>0</v>
      </c>
      <c r="BW1189">
        <f>IF(Table13[[#This Row],[Monthly_Income 1_5500 2_8000 3_11000 4_15000 5_20000 6_27000 7_35000 8_5000 9_51000 98_0]]=8,1,0)</f>
        <v>0</v>
      </c>
      <c r="BX1189">
        <f>IF(Table13[[#This Row],[Monthly_Income 1_5500 2_8000 3_11000 4_15000 5_20000 6_27000 7_35000 8_5000 9_51000 98_0]]=9,1,0)</f>
        <v>0</v>
      </c>
      <c r="BY1189">
        <f>IF(Table13[[#This Row],[Monthly_Income 1_5500 2_8000 3_11000 4_15000 5_20000 6_27000 7_35000 8_5000 9_51000 98_0]]=98,1,0)</f>
        <v>0</v>
      </c>
      <c r="BZ1189">
        <v>5</v>
      </c>
      <c r="CA1189">
        <f>IF(Table13[[#This Row],[Monthly_Household_Income]]=1,1,0)</f>
        <v>0</v>
      </c>
      <c r="CB1189">
        <f>IF(Table13[[#This Row],[Monthly_Household_Income]]=2,1,0)</f>
        <v>0</v>
      </c>
      <c r="CC1189">
        <f>IF(Table13[[#This Row],[Monthly_Household_Income]]=3,1,0)</f>
        <v>0</v>
      </c>
      <c r="CD1189">
        <f>IF(Table13[[#This Row],[Monthly_Household_Income]]=4,1,0)</f>
        <v>0</v>
      </c>
      <c r="CE1189">
        <f>IF(Table13[[#This Row],[Monthly_Household_Income]]=5,1,0)</f>
        <v>1</v>
      </c>
      <c r="CF1189">
        <f>IF(Table13[[#This Row],[Monthly_Household_Income]]=6,1,0)</f>
        <v>0</v>
      </c>
      <c r="CG1189">
        <f>IF(Table13[[#This Row],[Monthly_Household_Income]]=7,1,0)</f>
        <v>0</v>
      </c>
      <c r="CH1189">
        <f>IF(Table13[[#This Row],[Monthly_Household_Income]]=8,1,0)</f>
        <v>0</v>
      </c>
      <c r="CI1189">
        <f>IF(Table13[[#This Row],[Monthly_Household_Income]]=9,1,0)</f>
        <v>0</v>
      </c>
      <c r="CJ1189">
        <f>IF(Table13[[#This Row],[Monthly_Household_Income]]=98,1,0)</f>
        <v>0</v>
      </c>
    </row>
    <row r="1190" spans="1:88">
      <c r="A1190">
        <v>4364</v>
      </c>
      <c r="B1190" s="1">
        <v>42994</v>
      </c>
      <c r="C1190" t="s">
        <v>30</v>
      </c>
      <c r="D1190">
        <v>7</v>
      </c>
      <c r="E1190">
        <v>8</v>
      </c>
      <c r="F1190">
        <v>9</v>
      </c>
      <c r="G1190">
        <v>7</v>
      </c>
      <c r="H1190">
        <v>8</v>
      </c>
      <c r="I1190">
        <v>7</v>
      </c>
      <c r="J1190" t="s">
        <v>15</v>
      </c>
      <c r="K1190">
        <v>8</v>
      </c>
      <c r="L1190">
        <v>6</v>
      </c>
      <c r="M1190">
        <v>6</v>
      </c>
      <c r="N1190">
        <v>8</v>
      </c>
      <c r="O1190">
        <v>7</v>
      </c>
      <c r="P1190">
        <v>9</v>
      </c>
      <c r="Q1190">
        <v>9</v>
      </c>
      <c r="R1190">
        <v>8</v>
      </c>
      <c r="S1190">
        <v>7</v>
      </c>
      <c r="T1190">
        <v>6</v>
      </c>
      <c r="U1190">
        <v>6</v>
      </c>
      <c r="V1190">
        <v>8</v>
      </c>
      <c r="W1190">
        <v>8</v>
      </c>
      <c r="X1190">
        <v>8</v>
      </c>
      <c r="Y1190">
        <v>7</v>
      </c>
      <c r="Z1190">
        <v>8</v>
      </c>
      <c r="AA1190">
        <v>7</v>
      </c>
      <c r="AB1190">
        <v>0</v>
      </c>
      <c r="AC1190">
        <v>1</v>
      </c>
      <c r="AD1190">
        <f>IF(Table13[[#This Row],[payment]]=1,1,0)</f>
        <v>1</v>
      </c>
      <c r="AE1190">
        <f>IF(Table13[[#This Row],[payment]]=2,1,0)</f>
        <v>0</v>
      </c>
      <c r="AF1190">
        <f>IF(Table13[[#This Row],[payment]]=3,1,0)</f>
        <v>0</v>
      </c>
      <c r="AG1190">
        <v>1</v>
      </c>
      <c r="AH1190">
        <f>IF(Table13[[#This Row],[method_payment]]=1,1,0)</f>
        <v>1</v>
      </c>
      <c r="AI1190">
        <f>IF(Table13[[#This Row],[method_payment]]=2,1,0)</f>
        <v>0</v>
      </c>
      <c r="AJ1190">
        <f>IF(Table13[[#This Row],[method_payment]]=3,1,0)</f>
        <v>0</v>
      </c>
      <c r="AK1190">
        <f>IF(Table13[[#This Row],[method_payment]]=5,1,0)</f>
        <v>0</v>
      </c>
      <c r="AL1190">
        <f>IF(Table13[[#This Row],[method_payment]]=6,1,0)</f>
        <v>0</v>
      </c>
      <c r="AM1190" t="s">
        <v>16</v>
      </c>
      <c r="AN1190" t="s">
        <v>15</v>
      </c>
      <c r="AO1190">
        <v>3</v>
      </c>
      <c r="AP1190" s="2">
        <v>565.83000000000004</v>
      </c>
      <c r="AQ1190" s="3">
        <f>IF(AND(Table13[[#This Row],[Average_amount_spent_per_visit_last_3_months]]&gt;=1,Table13[[#This Row],[Average_amount_spent_per_visit_last_3_months]]&lt;=999),1,0)</f>
        <v>1</v>
      </c>
      <c r="AR1190" s="3">
        <f>IF(AND(Table13[[#This Row],[Average_amount_spent_per_visit_last_3_months]]&gt;=1000,Table13[[#This Row],[Average_amount_spent_per_visit_last_3_months]]&lt;=6700),1,0)</f>
        <v>0</v>
      </c>
      <c r="AS1190">
        <v>1</v>
      </c>
      <c r="AT1190">
        <v>18</v>
      </c>
      <c r="AU1190">
        <f>IF(AND(Table13[[#This Row],[Age]]&gt;=18,Table13[[#This Row],[Age]]&lt;=25),1,0)</f>
        <v>1</v>
      </c>
      <c r="AV1190">
        <f>IF(AND(Table13[[#This Row],[Age]]&gt;=26,Table13[[#This Row],[Age]]&lt;=35),1,0)</f>
        <v>0</v>
      </c>
      <c r="AW1190">
        <f>IF(AND(Table13[[#This Row],[Age]]&gt;=36,Table13[[#This Row],[Age]]&lt;=45),1,0)</f>
        <v>0</v>
      </c>
      <c r="AX1190">
        <f>IF(AND(Table13[[#This Row],[Age]]&gt;=46,Table13[[#This Row],[Age]]&lt;=55),1,0)</f>
        <v>0</v>
      </c>
      <c r="AY1190">
        <f>IF(AND(Table13[[#This Row],[Age]]&gt;=56,Table13[[#This Row],[Age]]&lt;=67),1,0)</f>
        <v>0</v>
      </c>
      <c r="AZ1190" t="s">
        <v>24</v>
      </c>
      <c r="BA1190">
        <f>IF(Table13[[#This Row],[Marital Status]]="Married",1,0)</f>
        <v>0</v>
      </c>
      <c r="BB1190">
        <f>IF(Table13[[#This Row],[Marital Status]]="Single",1,0)</f>
        <v>1</v>
      </c>
      <c r="BC1190" t="s">
        <v>28</v>
      </c>
      <c r="BD1190">
        <f>IF(Table13[[#This Row],[gender]]="Male",1,0)</f>
        <v>0</v>
      </c>
      <c r="BE1190">
        <f>IF(Table13[[#This Row],[gender]]="Female",1,0)</f>
        <v>1</v>
      </c>
      <c r="BF1190" t="s">
        <v>22</v>
      </c>
      <c r="BG1190">
        <f>IF(Table13[[#This Row],[Highest level of Education]]="Did not attend school",1,0)</f>
        <v>0</v>
      </c>
      <c r="BH1190">
        <f>IF(Table13[[#This Row],[Highest level of Education]]="K12 completed",1,0)</f>
        <v>1</v>
      </c>
      <c r="BI1190">
        <f>IF(Table13[[#This Row],[Highest level of Education]]="High School Completed",1,0)</f>
        <v>0</v>
      </c>
      <c r="BJ1190">
        <f>IF(Table13[[#This Row],[Highest level of Education]]="Technical Diploma/Partially completed College",1,0)</f>
        <v>0</v>
      </c>
      <c r="BK1190">
        <f>IF(Table13[[#This Row],[Highest level of Education]]="University/College Degree",1,0)</f>
        <v>0</v>
      </c>
      <c r="BL1190">
        <f>IF(Table13[[#This Row],[Highest level of Education]]="Post-graduate education",1,0)</f>
        <v>0</v>
      </c>
      <c r="BM1190">
        <v>0</v>
      </c>
      <c r="BN1190">
        <v>5</v>
      </c>
      <c r="BO1190" t="s">
        <v>1</v>
      </c>
      <c r="BP1190">
        <f>IF(Table13[[#This Row],[Monthly_Income 1_5500 2_8000 3_11000 4_15000 5_20000 6_27000 7_35000 8_5000 9_51000 98_0]]=1,1,0)</f>
        <v>0</v>
      </c>
      <c r="BQ1190">
        <f>IF(Table13[[#This Row],[Monthly_Income 1_5500 2_8000 3_11000 4_15000 5_20000 6_27000 7_35000 8_5000 9_51000 98_0]]=2,1,0)</f>
        <v>0</v>
      </c>
      <c r="BR1190">
        <f>IF(Table13[[#This Row],[Monthly_Income 1_5500 2_8000 3_11000 4_15000 5_20000 6_27000 7_35000 8_5000 9_51000 98_0]]=3,1,0)</f>
        <v>0</v>
      </c>
      <c r="BS1190">
        <f>IF(Table13[[#This Row],[Monthly_Income 1_5500 2_8000 3_11000 4_15000 5_20000 6_27000 7_35000 8_5000 9_51000 98_0]]=4,1,0)</f>
        <v>0</v>
      </c>
      <c r="BT1190">
        <f>IF(Table13[[#This Row],[Monthly_Income 1_5500 2_8000 3_11000 4_15000 5_20000 6_27000 7_35000 8_5000 9_51000 98_0]]=5,1,0)</f>
        <v>0</v>
      </c>
      <c r="BU1190">
        <f>IF(Table13[[#This Row],[Monthly_Income 1_5500 2_8000 3_11000 4_15000 5_20000 6_27000 7_35000 8_5000 9_51000 98_0]]=6,1,0)</f>
        <v>0</v>
      </c>
      <c r="BV1190">
        <f>IF(Table13[[#This Row],[Monthly_Income 1_5500 2_8000 3_11000 4_15000 5_20000 6_27000 7_35000 8_5000 9_51000 98_0]]=7,1,0)</f>
        <v>0</v>
      </c>
      <c r="BW1190">
        <f>IF(Table13[[#This Row],[Monthly_Income 1_5500 2_8000 3_11000 4_15000 5_20000 6_27000 7_35000 8_5000 9_51000 98_0]]=8,1,0)</f>
        <v>0</v>
      </c>
      <c r="BX1190">
        <f>IF(Table13[[#This Row],[Monthly_Income 1_5500 2_8000 3_11000 4_15000 5_20000 6_27000 7_35000 8_5000 9_51000 98_0]]=9,1,0)</f>
        <v>0</v>
      </c>
      <c r="BY1190">
        <f>IF(Table13[[#This Row],[Monthly_Income 1_5500 2_8000 3_11000 4_15000 5_20000 6_27000 7_35000 8_5000 9_51000 98_0]]=98,1,0)</f>
        <v>0</v>
      </c>
      <c r="BZ1190">
        <v>2</v>
      </c>
      <c r="CA1190">
        <f>IF(Table13[[#This Row],[Monthly_Household_Income]]=1,1,0)</f>
        <v>0</v>
      </c>
      <c r="CB1190">
        <f>IF(Table13[[#This Row],[Monthly_Household_Income]]=2,1,0)</f>
        <v>1</v>
      </c>
      <c r="CC1190">
        <f>IF(Table13[[#This Row],[Monthly_Household_Income]]=3,1,0)</f>
        <v>0</v>
      </c>
      <c r="CD1190">
        <f>IF(Table13[[#This Row],[Monthly_Household_Income]]=4,1,0)</f>
        <v>0</v>
      </c>
      <c r="CE1190">
        <f>IF(Table13[[#This Row],[Monthly_Household_Income]]=5,1,0)</f>
        <v>0</v>
      </c>
      <c r="CF1190">
        <f>IF(Table13[[#This Row],[Monthly_Household_Income]]=6,1,0)</f>
        <v>0</v>
      </c>
      <c r="CG1190">
        <f>IF(Table13[[#This Row],[Monthly_Household_Income]]=7,1,0)</f>
        <v>0</v>
      </c>
      <c r="CH1190">
        <f>IF(Table13[[#This Row],[Monthly_Household_Income]]=8,1,0)</f>
        <v>0</v>
      </c>
      <c r="CI1190">
        <f>IF(Table13[[#This Row],[Monthly_Household_Income]]=9,1,0)</f>
        <v>0</v>
      </c>
      <c r="CJ1190">
        <f>IF(Table13[[#This Row],[Monthly_Household_Income]]=98,1,0)</f>
        <v>0</v>
      </c>
    </row>
    <row r="1191" spans="1:88">
      <c r="A1191">
        <v>4365</v>
      </c>
      <c r="B1191" s="1">
        <v>43192</v>
      </c>
      <c r="C1191" t="s">
        <v>2</v>
      </c>
      <c r="D1191">
        <v>8</v>
      </c>
      <c r="E1191">
        <v>8</v>
      </c>
      <c r="F1191">
        <v>7</v>
      </c>
      <c r="G1191">
        <v>9</v>
      </c>
      <c r="H1191">
        <v>8</v>
      </c>
      <c r="I1191">
        <v>8</v>
      </c>
      <c r="J1191" t="s">
        <v>15</v>
      </c>
      <c r="K1191">
        <v>8</v>
      </c>
      <c r="L1191">
        <v>9</v>
      </c>
      <c r="M1191">
        <v>8</v>
      </c>
      <c r="N1191">
        <v>9</v>
      </c>
      <c r="O1191">
        <v>9</v>
      </c>
      <c r="P1191">
        <v>10</v>
      </c>
      <c r="Q1191">
        <v>8</v>
      </c>
      <c r="R1191">
        <v>10</v>
      </c>
      <c r="S1191">
        <v>9</v>
      </c>
      <c r="T1191">
        <v>9</v>
      </c>
      <c r="U1191">
        <v>9</v>
      </c>
      <c r="V1191">
        <v>8</v>
      </c>
      <c r="W1191">
        <v>9</v>
      </c>
      <c r="X1191">
        <v>0</v>
      </c>
      <c r="Y1191">
        <v>8</v>
      </c>
      <c r="Z1191">
        <v>9</v>
      </c>
      <c r="AA1191">
        <v>9</v>
      </c>
      <c r="AB1191">
        <v>0</v>
      </c>
      <c r="AC1191">
        <v>3</v>
      </c>
      <c r="AD1191">
        <f>IF(Table13[[#This Row],[payment]]=1,1,0)</f>
        <v>0</v>
      </c>
      <c r="AE1191">
        <f>IF(Table13[[#This Row],[payment]]=2,1,0)</f>
        <v>0</v>
      </c>
      <c r="AF1191">
        <f>IF(Table13[[#This Row],[payment]]=3,1,0)</f>
        <v>1</v>
      </c>
      <c r="AG1191">
        <v>3</v>
      </c>
      <c r="AH1191">
        <f>IF(Table13[[#This Row],[method_payment]]=1,1,0)</f>
        <v>0</v>
      </c>
      <c r="AI1191">
        <f>IF(Table13[[#This Row],[method_payment]]=2,1,0)</f>
        <v>0</v>
      </c>
      <c r="AJ1191">
        <f>IF(Table13[[#This Row],[method_payment]]=3,1,0)</f>
        <v>1</v>
      </c>
      <c r="AK1191">
        <f>IF(Table13[[#This Row],[method_payment]]=5,1,0)</f>
        <v>0</v>
      </c>
      <c r="AL1191">
        <f>IF(Table13[[#This Row],[method_payment]]=6,1,0)</f>
        <v>0</v>
      </c>
      <c r="AM1191" t="s">
        <v>16</v>
      </c>
      <c r="AN1191" t="s">
        <v>15</v>
      </c>
      <c r="AO1191">
        <v>3</v>
      </c>
      <c r="AP1191" s="2">
        <v>165.36</v>
      </c>
      <c r="AQ1191" s="3">
        <f>IF(AND(Table13[[#This Row],[Average_amount_spent_per_visit_last_3_months]]&gt;=1,Table13[[#This Row],[Average_amount_spent_per_visit_last_3_months]]&lt;=999),1,0)</f>
        <v>1</v>
      </c>
      <c r="AR1191" s="3">
        <f>IF(AND(Table13[[#This Row],[Average_amount_spent_per_visit_last_3_months]]&gt;=1000,Table13[[#This Row],[Average_amount_spent_per_visit_last_3_months]]&lt;=6700),1,0)</f>
        <v>0</v>
      </c>
      <c r="AS1191">
        <v>3</v>
      </c>
      <c r="AT1191">
        <v>40</v>
      </c>
      <c r="AU1191">
        <f>IF(AND(Table13[[#This Row],[Age]]&gt;=18,Table13[[#This Row],[Age]]&lt;=25),1,0)</f>
        <v>0</v>
      </c>
      <c r="AV1191">
        <f>IF(AND(Table13[[#This Row],[Age]]&gt;=26,Table13[[#This Row],[Age]]&lt;=35),1,0)</f>
        <v>0</v>
      </c>
      <c r="AW1191">
        <f>IF(AND(Table13[[#This Row],[Age]]&gt;=36,Table13[[#This Row],[Age]]&lt;=45),1,0)</f>
        <v>1</v>
      </c>
      <c r="AX1191">
        <f>IF(AND(Table13[[#This Row],[Age]]&gt;=46,Table13[[#This Row],[Age]]&lt;=55),1,0)</f>
        <v>0</v>
      </c>
      <c r="AY1191">
        <f>IF(AND(Table13[[#This Row],[Age]]&gt;=56,Table13[[#This Row],[Age]]&lt;=67),1,0)</f>
        <v>0</v>
      </c>
      <c r="AZ1191" t="s">
        <v>25</v>
      </c>
      <c r="BA1191">
        <f>IF(Table13[[#This Row],[Marital Status]]="Married",1,0)</f>
        <v>1</v>
      </c>
      <c r="BB1191">
        <f>IF(Table13[[#This Row],[Marital Status]]="Single",1,0)</f>
        <v>0</v>
      </c>
      <c r="BC1191" t="s">
        <v>27</v>
      </c>
      <c r="BD1191">
        <f>IF(Table13[[#This Row],[gender]]="Male",1,0)</f>
        <v>1</v>
      </c>
      <c r="BE1191">
        <f>IF(Table13[[#This Row],[gender]]="Female",1,0)</f>
        <v>0</v>
      </c>
      <c r="BF1191" t="s">
        <v>18</v>
      </c>
      <c r="BG1191">
        <f>IF(Table13[[#This Row],[Highest level of Education]]="Did not attend school",1,0)</f>
        <v>0</v>
      </c>
      <c r="BH1191">
        <f>IF(Table13[[#This Row],[Highest level of Education]]="K12 completed",1,0)</f>
        <v>0</v>
      </c>
      <c r="BI1191">
        <f>IF(Table13[[#This Row],[Highest level of Education]]="High School Completed",1,0)</f>
        <v>0</v>
      </c>
      <c r="BJ1191">
        <f>IF(Table13[[#This Row],[Highest level of Education]]="Technical Diploma/Partially completed College",1,0)</f>
        <v>0</v>
      </c>
      <c r="BK1191">
        <f>IF(Table13[[#This Row],[Highest level of Education]]="University/College Degree",1,0)</f>
        <v>0</v>
      </c>
      <c r="BL1191">
        <f>IF(Table13[[#This Row],[Highest level of Education]]="Post-graduate education",1,0)</f>
        <v>1</v>
      </c>
      <c r="BM1191">
        <v>3</v>
      </c>
      <c r="BN1191">
        <v>1</v>
      </c>
      <c r="BO1191">
        <v>7</v>
      </c>
      <c r="BP1191">
        <f>IF(Table13[[#This Row],[Monthly_Income 1_5500 2_8000 3_11000 4_15000 5_20000 6_27000 7_35000 8_5000 9_51000 98_0]]=1,1,0)</f>
        <v>0</v>
      </c>
      <c r="BQ1191">
        <f>IF(Table13[[#This Row],[Monthly_Income 1_5500 2_8000 3_11000 4_15000 5_20000 6_27000 7_35000 8_5000 9_51000 98_0]]=2,1,0)</f>
        <v>0</v>
      </c>
      <c r="BR1191">
        <f>IF(Table13[[#This Row],[Monthly_Income 1_5500 2_8000 3_11000 4_15000 5_20000 6_27000 7_35000 8_5000 9_51000 98_0]]=3,1,0)</f>
        <v>0</v>
      </c>
      <c r="BS1191">
        <f>IF(Table13[[#This Row],[Monthly_Income 1_5500 2_8000 3_11000 4_15000 5_20000 6_27000 7_35000 8_5000 9_51000 98_0]]=4,1,0)</f>
        <v>0</v>
      </c>
      <c r="BT1191">
        <f>IF(Table13[[#This Row],[Monthly_Income 1_5500 2_8000 3_11000 4_15000 5_20000 6_27000 7_35000 8_5000 9_51000 98_0]]=5,1,0)</f>
        <v>0</v>
      </c>
      <c r="BU1191">
        <f>IF(Table13[[#This Row],[Monthly_Income 1_5500 2_8000 3_11000 4_15000 5_20000 6_27000 7_35000 8_5000 9_51000 98_0]]=6,1,0)</f>
        <v>0</v>
      </c>
      <c r="BV1191">
        <f>IF(Table13[[#This Row],[Monthly_Income 1_5500 2_8000 3_11000 4_15000 5_20000 6_27000 7_35000 8_5000 9_51000 98_0]]=7,1,0)</f>
        <v>1</v>
      </c>
      <c r="BW1191">
        <f>IF(Table13[[#This Row],[Monthly_Income 1_5500 2_8000 3_11000 4_15000 5_20000 6_27000 7_35000 8_5000 9_51000 98_0]]=8,1,0)</f>
        <v>0</v>
      </c>
      <c r="BX1191">
        <f>IF(Table13[[#This Row],[Monthly_Income 1_5500 2_8000 3_11000 4_15000 5_20000 6_27000 7_35000 8_5000 9_51000 98_0]]=9,1,0)</f>
        <v>0</v>
      </c>
      <c r="BY1191">
        <f>IF(Table13[[#This Row],[Monthly_Income 1_5500 2_8000 3_11000 4_15000 5_20000 6_27000 7_35000 8_5000 9_51000 98_0]]=98,1,0)</f>
        <v>0</v>
      </c>
      <c r="BZ1191">
        <v>8</v>
      </c>
      <c r="CA1191">
        <f>IF(Table13[[#This Row],[Monthly_Household_Income]]=1,1,0)</f>
        <v>0</v>
      </c>
      <c r="CB1191">
        <f>IF(Table13[[#This Row],[Monthly_Household_Income]]=2,1,0)</f>
        <v>0</v>
      </c>
      <c r="CC1191">
        <f>IF(Table13[[#This Row],[Monthly_Household_Income]]=3,1,0)</f>
        <v>0</v>
      </c>
      <c r="CD1191">
        <f>IF(Table13[[#This Row],[Monthly_Household_Income]]=4,1,0)</f>
        <v>0</v>
      </c>
      <c r="CE1191">
        <f>IF(Table13[[#This Row],[Monthly_Household_Income]]=5,1,0)</f>
        <v>0</v>
      </c>
      <c r="CF1191">
        <f>IF(Table13[[#This Row],[Monthly_Household_Income]]=6,1,0)</f>
        <v>0</v>
      </c>
      <c r="CG1191">
        <f>IF(Table13[[#This Row],[Monthly_Household_Income]]=7,1,0)</f>
        <v>0</v>
      </c>
      <c r="CH1191">
        <f>IF(Table13[[#This Row],[Monthly_Household_Income]]=8,1,0)</f>
        <v>1</v>
      </c>
      <c r="CI1191">
        <f>IF(Table13[[#This Row],[Monthly_Household_Income]]=9,1,0)</f>
        <v>0</v>
      </c>
      <c r="CJ1191">
        <f>IF(Table13[[#This Row],[Monthly_Household_Income]]=98,1,0)</f>
        <v>0</v>
      </c>
    </row>
    <row r="1192" spans="1:88">
      <c r="A1192">
        <v>4370</v>
      </c>
      <c r="B1192" s="1">
        <v>43005</v>
      </c>
      <c r="C1192" t="s">
        <v>31</v>
      </c>
      <c r="D1192">
        <v>5</v>
      </c>
      <c r="E1192">
        <v>5</v>
      </c>
      <c r="F1192">
        <v>3</v>
      </c>
      <c r="G1192">
        <v>5</v>
      </c>
      <c r="H1192">
        <v>3</v>
      </c>
      <c r="I1192">
        <v>4</v>
      </c>
      <c r="J1192" t="s">
        <v>15</v>
      </c>
      <c r="K1192">
        <v>8</v>
      </c>
      <c r="L1192">
        <v>6</v>
      </c>
      <c r="M1192">
        <v>6</v>
      </c>
      <c r="N1192">
        <v>6</v>
      </c>
      <c r="O1192">
        <v>6</v>
      </c>
      <c r="P1192">
        <v>7</v>
      </c>
      <c r="Q1192">
        <v>7</v>
      </c>
      <c r="R1192">
        <v>8</v>
      </c>
      <c r="S1192">
        <v>7</v>
      </c>
      <c r="T1192">
        <v>8</v>
      </c>
      <c r="U1192">
        <v>6</v>
      </c>
      <c r="V1192">
        <v>8</v>
      </c>
      <c r="W1192">
        <v>8</v>
      </c>
      <c r="X1192">
        <v>5</v>
      </c>
      <c r="Y1192">
        <v>8</v>
      </c>
      <c r="Z1192">
        <v>8</v>
      </c>
      <c r="AA1192">
        <v>8</v>
      </c>
      <c r="AB1192">
        <v>3</v>
      </c>
      <c r="AC1192">
        <v>1</v>
      </c>
      <c r="AD1192">
        <f>IF(Table13[[#This Row],[payment]]=1,1,0)</f>
        <v>1</v>
      </c>
      <c r="AE1192">
        <f>IF(Table13[[#This Row],[payment]]=2,1,0)</f>
        <v>0</v>
      </c>
      <c r="AF1192">
        <f>IF(Table13[[#This Row],[payment]]=3,1,0)</f>
        <v>0</v>
      </c>
      <c r="AG1192">
        <v>6</v>
      </c>
      <c r="AH1192">
        <f>IF(Table13[[#This Row],[method_payment]]=1,1,0)</f>
        <v>0</v>
      </c>
      <c r="AI1192">
        <f>IF(Table13[[#This Row],[method_payment]]=2,1,0)</f>
        <v>0</v>
      </c>
      <c r="AJ1192">
        <f>IF(Table13[[#This Row],[method_payment]]=3,1,0)</f>
        <v>0</v>
      </c>
      <c r="AK1192">
        <f>IF(Table13[[#This Row],[method_payment]]=5,1,0)</f>
        <v>0</v>
      </c>
      <c r="AL1192">
        <f>IF(Table13[[#This Row],[method_payment]]=6,1,0)</f>
        <v>1</v>
      </c>
      <c r="AM1192" t="s">
        <v>16</v>
      </c>
      <c r="AN1192" t="s">
        <v>16</v>
      </c>
      <c r="AO1192">
        <v>1</v>
      </c>
      <c r="AP1192" s="2">
        <v>219.17</v>
      </c>
      <c r="AQ1192" s="3">
        <f>IF(AND(Table13[[#This Row],[Average_amount_spent_per_visit_last_3_months]]&gt;=1,Table13[[#This Row],[Average_amount_spent_per_visit_last_3_months]]&lt;=999),1,0)</f>
        <v>1</v>
      </c>
      <c r="AR1192" s="3">
        <f>IF(AND(Table13[[#This Row],[Average_amount_spent_per_visit_last_3_months]]&gt;=1000,Table13[[#This Row],[Average_amount_spent_per_visit_last_3_months]]&lt;=6700),1,0)</f>
        <v>0</v>
      </c>
      <c r="AS1192">
        <v>2</v>
      </c>
      <c r="AT1192">
        <v>29</v>
      </c>
      <c r="AU1192">
        <f>IF(AND(Table13[[#This Row],[Age]]&gt;=18,Table13[[#This Row],[Age]]&lt;=25),1,0)</f>
        <v>0</v>
      </c>
      <c r="AV1192">
        <f>IF(AND(Table13[[#This Row],[Age]]&gt;=26,Table13[[#This Row],[Age]]&lt;=35),1,0)</f>
        <v>1</v>
      </c>
      <c r="AW1192">
        <f>IF(AND(Table13[[#This Row],[Age]]&gt;=36,Table13[[#This Row],[Age]]&lt;=45),1,0)</f>
        <v>0</v>
      </c>
      <c r="AX1192">
        <f>IF(AND(Table13[[#This Row],[Age]]&gt;=46,Table13[[#This Row],[Age]]&lt;=55),1,0)</f>
        <v>0</v>
      </c>
      <c r="AY1192">
        <f>IF(AND(Table13[[#This Row],[Age]]&gt;=56,Table13[[#This Row],[Age]]&lt;=67),1,0)</f>
        <v>0</v>
      </c>
      <c r="AZ1192" t="s">
        <v>24</v>
      </c>
      <c r="BA1192">
        <f>IF(Table13[[#This Row],[Marital Status]]="Married",1,0)</f>
        <v>0</v>
      </c>
      <c r="BB1192">
        <f>IF(Table13[[#This Row],[Marital Status]]="Single",1,0)</f>
        <v>1</v>
      </c>
      <c r="BC1192" t="s">
        <v>27</v>
      </c>
      <c r="BD1192">
        <f>IF(Table13[[#This Row],[gender]]="Male",1,0)</f>
        <v>1</v>
      </c>
      <c r="BE1192">
        <f>IF(Table13[[#This Row],[gender]]="Female",1,0)</f>
        <v>0</v>
      </c>
      <c r="BF1192" t="s">
        <v>20</v>
      </c>
      <c r="BG1192">
        <f>IF(Table13[[#This Row],[Highest level of Education]]="Did not attend school",1,0)</f>
        <v>0</v>
      </c>
      <c r="BH1192">
        <f>IF(Table13[[#This Row],[Highest level of Education]]="K12 completed",1,0)</f>
        <v>0</v>
      </c>
      <c r="BI1192">
        <f>IF(Table13[[#This Row],[Highest level of Education]]="High School Completed",1,0)</f>
        <v>1</v>
      </c>
      <c r="BJ1192">
        <f>IF(Table13[[#This Row],[Highest level of Education]]="Technical Diploma/Partially completed College",1,0)</f>
        <v>0</v>
      </c>
      <c r="BK1192">
        <f>IF(Table13[[#This Row],[Highest level of Education]]="University/College Degree",1,0)</f>
        <v>0</v>
      </c>
      <c r="BL1192">
        <f>IF(Table13[[#This Row],[Highest level of Education]]="Post-graduate education",1,0)</f>
        <v>0</v>
      </c>
      <c r="BM1192">
        <v>0</v>
      </c>
      <c r="BN1192">
        <v>1</v>
      </c>
      <c r="BO1192">
        <v>2</v>
      </c>
      <c r="BP1192">
        <f>IF(Table13[[#This Row],[Monthly_Income 1_5500 2_8000 3_11000 4_15000 5_20000 6_27000 7_35000 8_5000 9_51000 98_0]]=1,1,0)</f>
        <v>0</v>
      </c>
      <c r="BQ1192">
        <f>IF(Table13[[#This Row],[Monthly_Income 1_5500 2_8000 3_11000 4_15000 5_20000 6_27000 7_35000 8_5000 9_51000 98_0]]=2,1,0)</f>
        <v>1</v>
      </c>
      <c r="BR1192">
        <f>IF(Table13[[#This Row],[Monthly_Income 1_5500 2_8000 3_11000 4_15000 5_20000 6_27000 7_35000 8_5000 9_51000 98_0]]=3,1,0)</f>
        <v>0</v>
      </c>
      <c r="BS1192">
        <f>IF(Table13[[#This Row],[Monthly_Income 1_5500 2_8000 3_11000 4_15000 5_20000 6_27000 7_35000 8_5000 9_51000 98_0]]=4,1,0)</f>
        <v>0</v>
      </c>
      <c r="BT1192">
        <f>IF(Table13[[#This Row],[Monthly_Income 1_5500 2_8000 3_11000 4_15000 5_20000 6_27000 7_35000 8_5000 9_51000 98_0]]=5,1,0)</f>
        <v>0</v>
      </c>
      <c r="BU1192">
        <f>IF(Table13[[#This Row],[Monthly_Income 1_5500 2_8000 3_11000 4_15000 5_20000 6_27000 7_35000 8_5000 9_51000 98_0]]=6,1,0)</f>
        <v>0</v>
      </c>
      <c r="BV1192">
        <f>IF(Table13[[#This Row],[Monthly_Income 1_5500 2_8000 3_11000 4_15000 5_20000 6_27000 7_35000 8_5000 9_51000 98_0]]=7,1,0)</f>
        <v>0</v>
      </c>
      <c r="BW1192">
        <f>IF(Table13[[#This Row],[Monthly_Income 1_5500 2_8000 3_11000 4_15000 5_20000 6_27000 7_35000 8_5000 9_51000 98_0]]=8,1,0)</f>
        <v>0</v>
      </c>
      <c r="BX1192">
        <f>IF(Table13[[#This Row],[Monthly_Income 1_5500 2_8000 3_11000 4_15000 5_20000 6_27000 7_35000 8_5000 9_51000 98_0]]=9,1,0)</f>
        <v>0</v>
      </c>
      <c r="BY1192">
        <f>IF(Table13[[#This Row],[Monthly_Income 1_5500 2_8000 3_11000 4_15000 5_20000 6_27000 7_35000 8_5000 9_51000 98_0]]=98,1,0)</f>
        <v>0</v>
      </c>
      <c r="BZ1192">
        <v>6</v>
      </c>
      <c r="CA1192">
        <f>IF(Table13[[#This Row],[Monthly_Household_Income]]=1,1,0)</f>
        <v>0</v>
      </c>
      <c r="CB1192">
        <f>IF(Table13[[#This Row],[Monthly_Household_Income]]=2,1,0)</f>
        <v>0</v>
      </c>
      <c r="CC1192">
        <f>IF(Table13[[#This Row],[Monthly_Household_Income]]=3,1,0)</f>
        <v>0</v>
      </c>
      <c r="CD1192">
        <f>IF(Table13[[#This Row],[Monthly_Household_Income]]=4,1,0)</f>
        <v>0</v>
      </c>
      <c r="CE1192">
        <f>IF(Table13[[#This Row],[Monthly_Household_Income]]=5,1,0)</f>
        <v>0</v>
      </c>
      <c r="CF1192">
        <f>IF(Table13[[#This Row],[Monthly_Household_Income]]=6,1,0)</f>
        <v>1</v>
      </c>
      <c r="CG1192">
        <f>IF(Table13[[#This Row],[Monthly_Household_Income]]=7,1,0)</f>
        <v>0</v>
      </c>
      <c r="CH1192">
        <f>IF(Table13[[#This Row],[Monthly_Household_Income]]=8,1,0)</f>
        <v>0</v>
      </c>
      <c r="CI1192">
        <f>IF(Table13[[#This Row],[Monthly_Household_Income]]=9,1,0)</f>
        <v>0</v>
      </c>
      <c r="CJ1192">
        <f>IF(Table13[[#This Row],[Monthly_Household_Income]]=98,1,0)</f>
        <v>0</v>
      </c>
    </row>
    <row r="1193" spans="1:88">
      <c r="A1193">
        <v>4374</v>
      </c>
      <c r="B1193" s="1">
        <v>42992</v>
      </c>
      <c r="C1193" t="s">
        <v>39</v>
      </c>
      <c r="D1193">
        <v>9</v>
      </c>
      <c r="E1193">
        <v>10</v>
      </c>
      <c r="F1193">
        <v>8</v>
      </c>
      <c r="G1193">
        <v>9</v>
      </c>
      <c r="H1193">
        <v>8</v>
      </c>
      <c r="I1193">
        <v>7</v>
      </c>
      <c r="J1193" t="s">
        <v>15</v>
      </c>
      <c r="K1193">
        <v>9</v>
      </c>
      <c r="L1193">
        <v>8</v>
      </c>
      <c r="M1193">
        <v>10</v>
      </c>
      <c r="N1193">
        <v>8</v>
      </c>
      <c r="O1193">
        <v>9</v>
      </c>
      <c r="P1193">
        <v>7</v>
      </c>
      <c r="Q1193">
        <v>10</v>
      </c>
      <c r="R1193">
        <v>8</v>
      </c>
      <c r="S1193">
        <v>9</v>
      </c>
      <c r="T1193">
        <v>10</v>
      </c>
      <c r="U1193">
        <v>8</v>
      </c>
      <c r="V1193">
        <v>9</v>
      </c>
      <c r="W1193">
        <v>9</v>
      </c>
      <c r="X1193">
        <v>0</v>
      </c>
      <c r="Y1193">
        <v>7</v>
      </c>
      <c r="Z1193">
        <v>9</v>
      </c>
      <c r="AA1193">
        <v>0</v>
      </c>
      <c r="AB1193">
        <v>0</v>
      </c>
      <c r="AC1193">
        <v>2</v>
      </c>
      <c r="AD1193">
        <f>IF(Table13[[#This Row],[payment]]=1,1,0)</f>
        <v>0</v>
      </c>
      <c r="AE1193">
        <f>IF(Table13[[#This Row],[payment]]=2,1,0)</f>
        <v>1</v>
      </c>
      <c r="AF1193">
        <f>IF(Table13[[#This Row],[payment]]=3,1,0)</f>
        <v>0</v>
      </c>
      <c r="AG1193">
        <v>1</v>
      </c>
      <c r="AH1193">
        <f>IF(Table13[[#This Row],[method_payment]]=1,1,0)</f>
        <v>1</v>
      </c>
      <c r="AI1193">
        <f>IF(Table13[[#This Row],[method_payment]]=2,1,0)</f>
        <v>0</v>
      </c>
      <c r="AJ1193">
        <f>IF(Table13[[#This Row],[method_payment]]=3,1,0)</f>
        <v>0</v>
      </c>
      <c r="AK1193">
        <f>IF(Table13[[#This Row],[method_payment]]=5,1,0)</f>
        <v>0</v>
      </c>
      <c r="AL1193">
        <f>IF(Table13[[#This Row],[method_payment]]=6,1,0)</f>
        <v>0</v>
      </c>
      <c r="AM1193" t="s">
        <v>16</v>
      </c>
      <c r="AN1193" t="s">
        <v>15</v>
      </c>
      <c r="AO1193">
        <v>2</v>
      </c>
      <c r="AP1193" s="2">
        <v>1047.3699999999999</v>
      </c>
      <c r="AQ1193" s="3">
        <f>IF(AND(Table13[[#This Row],[Average_amount_spent_per_visit_last_3_months]]&gt;=1,Table13[[#This Row],[Average_amount_spent_per_visit_last_3_months]]&lt;=999),1,0)</f>
        <v>0</v>
      </c>
      <c r="AR1193" s="3">
        <f>IF(AND(Table13[[#This Row],[Average_amount_spent_per_visit_last_3_months]]&gt;=1000,Table13[[#This Row],[Average_amount_spent_per_visit_last_3_months]]&lt;=6700),1,0)</f>
        <v>1</v>
      </c>
      <c r="AS1193">
        <v>3</v>
      </c>
      <c r="AT1193">
        <v>48</v>
      </c>
      <c r="AU1193">
        <f>IF(AND(Table13[[#This Row],[Age]]&gt;=18,Table13[[#This Row],[Age]]&lt;=25),1,0)</f>
        <v>0</v>
      </c>
      <c r="AV1193">
        <f>IF(AND(Table13[[#This Row],[Age]]&gt;=26,Table13[[#This Row],[Age]]&lt;=35),1,0)</f>
        <v>0</v>
      </c>
      <c r="AW1193">
        <f>IF(AND(Table13[[#This Row],[Age]]&gt;=36,Table13[[#This Row],[Age]]&lt;=45),1,0)</f>
        <v>0</v>
      </c>
      <c r="AX1193">
        <f>IF(AND(Table13[[#This Row],[Age]]&gt;=46,Table13[[#This Row],[Age]]&lt;=55),1,0)</f>
        <v>1</v>
      </c>
      <c r="AY1193">
        <f>IF(AND(Table13[[#This Row],[Age]]&gt;=56,Table13[[#This Row],[Age]]&lt;=67),1,0)</f>
        <v>0</v>
      </c>
      <c r="AZ1193" t="s">
        <v>25</v>
      </c>
      <c r="BA1193">
        <f>IF(Table13[[#This Row],[Marital Status]]="Married",1,0)</f>
        <v>1</v>
      </c>
      <c r="BB1193">
        <f>IF(Table13[[#This Row],[Marital Status]]="Single",1,0)</f>
        <v>0</v>
      </c>
      <c r="BC1193" t="s">
        <v>27</v>
      </c>
      <c r="BD1193">
        <f>IF(Table13[[#This Row],[gender]]="Male",1,0)</f>
        <v>1</v>
      </c>
      <c r="BE1193">
        <f>IF(Table13[[#This Row],[gender]]="Female",1,0)</f>
        <v>0</v>
      </c>
      <c r="BF1193" t="s">
        <v>19</v>
      </c>
      <c r="BG1193">
        <f>IF(Table13[[#This Row],[Highest level of Education]]="Did not attend school",1,0)</f>
        <v>0</v>
      </c>
      <c r="BH1193">
        <f>IF(Table13[[#This Row],[Highest level of Education]]="K12 completed",1,0)</f>
        <v>0</v>
      </c>
      <c r="BI1193">
        <f>IF(Table13[[#This Row],[Highest level of Education]]="High School Completed",1,0)</f>
        <v>0</v>
      </c>
      <c r="BJ1193">
        <f>IF(Table13[[#This Row],[Highest level of Education]]="Technical Diploma/Partially completed College",1,0)</f>
        <v>0</v>
      </c>
      <c r="BK1193">
        <f>IF(Table13[[#This Row],[Highest level of Education]]="University/College Degree",1,0)</f>
        <v>1</v>
      </c>
      <c r="BL1193">
        <f>IF(Table13[[#This Row],[Highest level of Education]]="Post-graduate education",1,0)</f>
        <v>0</v>
      </c>
      <c r="BM1193">
        <v>2</v>
      </c>
      <c r="BN1193">
        <v>1</v>
      </c>
      <c r="BO1193">
        <v>7</v>
      </c>
      <c r="BP1193">
        <f>IF(Table13[[#This Row],[Monthly_Income 1_5500 2_8000 3_11000 4_15000 5_20000 6_27000 7_35000 8_5000 9_51000 98_0]]=1,1,0)</f>
        <v>0</v>
      </c>
      <c r="BQ1193">
        <f>IF(Table13[[#This Row],[Monthly_Income 1_5500 2_8000 3_11000 4_15000 5_20000 6_27000 7_35000 8_5000 9_51000 98_0]]=2,1,0)</f>
        <v>0</v>
      </c>
      <c r="BR1193">
        <f>IF(Table13[[#This Row],[Monthly_Income 1_5500 2_8000 3_11000 4_15000 5_20000 6_27000 7_35000 8_5000 9_51000 98_0]]=3,1,0)</f>
        <v>0</v>
      </c>
      <c r="BS1193">
        <f>IF(Table13[[#This Row],[Monthly_Income 1_5500 2_8000 3_11000 4_15000 5_20000 6_27000 7_35000 8_5000 9_51000 98_0]]=4,1,0)</f>
        <v>0</v>
      </c>
      <c r="BT1193">
        <f>IF(Table13[[#This Row],[Monthly_Income 1_5500 2_8000 3_11000 4_15000 5_20000 6_27000 7_35000 8_5000 9_51000 98_0]]=5,1,0)</f>
        <v>0</v>
      </c>
      <c r="BU1193">
        <f>IF(Table13[[#This Row],[Monthly_Income 1_5500 2_8000 3_11000 4_15000 5_20000 6_27000 7_35000 8_5000 9_51000 98_0]]=6,1,0)</f>
        <v>0</v>
      </c>
      <c r="BV1193">
        <f>IF(Table13[[#This Row],[Monthly_Income 1_5500 2_8000 3_11000 4_15000 5_20000 6_27000 7_35000 8_5000 9_51000 98_0]]=7,1,0)</f>
        <v>1</v>
      </c>
      <c r="BW1193">
        <f>IF(Table13[[#This Row],[Monthly_Income 1_5500 2_8000 3_11000 4_15000 5_20000 6_27000 7_35000 8_5000 9_51000 98_0]]=8,1,0)</f>
        <v>0</v>
      </c>
      <c r="BX1193">
        <f>IF(Table13[[#This Row],[Monthly_Income 1_5500 2_8000 3_11000 4_15000 5_20000 6_27000 7_35000 8_5000 9_51000 98_0]]=9,1,0)</f>
        <v>0</v>
      </c>
      <c r="BY1193">
        <f>IF(Table13[[#This Row],[Monthly_Income 1_5500 2_8000 3_11000 4_15000 5_20000 6_27000 7_35000 8_5000 9_51000 98_0]]=98,1,0)</f>
        <v>0</v>
      </c>
      <c r="BZ1193">
        <v>8</v>
      </c>
      <c r="CA1193">
        <f>IF(Table13[[#This Row],[Monthly_Household_Income]]=1,1,0)</f>
        <v>0</v>
      </c>
      <c r="CB1193">
        <f>IF(Table13[[#This Row],[Monthly_Household_Income]]=2,1,0)</f>
        <v>0</v>
      </c>
      <c r="CC1193">
        <f>IF(Table13[[#This Row],[Monthly_Household_Income]]=3,1,0)</f>
        <v>0</v>
      </c>
      <c r="CD1193">
        <f>IF(Table13[[#This Row],[Monthly_Household_Income]]=4,1,0)</f>
        <v>0</v>
      </c>
      <c r="CE1193">
        <f>IF(Table13[[#This Row],[Monthly_Household_Income]]=5,1,0)</f>
        <v>0</v>
      </c>
      <c r="CF1193">
        <f>IF(Table13[[#This Row],[Monthly_Household_Income]]=6,1,0)</f>
        <v>0</v>
      </c>
      <c r="CG1193">
        <f>IF(Table13[[#This Row],[Monthly_Household_Income]]=7,1,0)</f>
        <v>0</v>
      </c>
      <c r="CH1193">
        <f>IF(Table13[[#This Row],[Monthly_Household_Income]]=8,1,0)</f>
        <v>1</v>
      </c>
      <c r="CI1193">
        <f>IF(Table13[[#This Row],[Monthly_Household_Income]]=9,1,0)</f>
        <v>0</v>
      </c>
      <c r="CJ1193">
        <f>IF(Table13[[#This Row],[Monthly_Household_Income]]=98,1,0)</f>
        <v>0</v>
      </c>
    </row>
    <row r="1194" spans="1:88">
      <c r="A1194">
        <v>4375</v>
      </c>
      <c r="B1194" s="1">
        <v>42990</v>
      </c>
      <c r="C1194" t="s">
        <v>2</v>
      </c>
      <c r="D1194">
        <v>8</v>
      </c>
      <c r="E1194">
        <v>7</v>
      </c>
      <c r="F1194">
        <v>8</v>
      </c>
      <c r="G1194">
        <v>8</v>
      </c>
      <c r="H1194">
        <v>8</v>
      </c>
      <c r="I1194">
        <v>9</v>
      </c>
      <c r="J1194" t="s">
        <v>15</v>
      </c>
      <c r="K1194">
        <v>10</v>
      </c>
      <c r="L1194">
        <v>9</v>
      </c>
      <c r="M1194">
        <v>9</v>
      </c>
      <c r="N1194">
        <v>10</v>
      </c>
      <c r="O1194">
        <v>8</v>
      </c>
      <c r="P1194">
        <v>8</v>
      </c>
      <c r="Q1194">
        <v>8</v>
      </c>
      <c r="R1194">
        <v>8</v>
      </c>
      <c r="S1194">
        <v>10</v>
      </c>
      <c r="T1194">
        <v>9</v>
      </c>
      <c r="U1194">
        <v>10</v>
      </c>
      <c r="V1194">
        <v>9</v>
      </c>
      <c r="W1194">
        <v>8</v>
      </c>
      <c r="X1194">
        <v>0</v>
      </c>
      <c r="Y1194">
        <v>9</v>
      </c>
      <c r="Z1194">
        <v>9</v>
      </c>
      <c r="AA1194">
        <v>8</v>
      </c>
      <c r="AB1194">
        <v>0</v>
      </c>
      <c r="AC1194">
        <v>2</v>
      </c>
      <c r="AD1194">
        <f>IF(Table13[[#This Row],[payment]]=1,1,0)</f>
        <v>0</v>
      </c>
      <c r="AE1194">
        <f>IF(Table13[[#This Row],[payment]]=2,1,0)</f>
        <v>1</v>
      </c>
      <c r="AF1194">
        <f>IF(Table13[[#This Row],[payment]]=3,1,0)</f>
        <v>0</v>
      </c>
      <c r="AG1194">
        <v>1</v>
      </c>
      <c r="AH1194">
        <f>IF(Table13[[#This Row],[method_payment]]=1,1,0)</f>
        <v>1</v>
      </c>
      <c r="AI1194">
        <f>IF(Table13[[#This Row],[method_payment]]=2,1,0)</f>
        <v>0</v>
      </c>
      <c r="AJ1194">
        <f>IF(Table13[[#This Row],[method_payment]]=3,1,0)</f>
        <v>0</v>
      </c>
      <c r="AK1194">
        <f>IF(Table13[[#This Row],[method_payment]]=5,1,0)</f>
        <v>0</v>
      </c>
      <c r="AL1194">
        <f>IF(Table13[[#This Row],[method_payment]]=6,1,0)</f>
        <v>0</v>
      </c>
      <c r="AM1194" t="s">
        <v>16</v>
      </c>
      <c r="AN1194" t="s">
        <v>16</v>
      </c>
      <c r="AO1194">
        <v>1</v>
      </c>
      <c r="AP1194" s="2">
        <v>1176.58</v>
      </c>
      <c r="AQ1194" s="3">
        <f>IF(AND(Table13[[#This Row],[Average_amount_spent_per_visit_last_3_months]]&gt;=1,Table13[[#This Row],[Average_amount_spent_per_visit_last_3_months]]&lt;=999),1,0)</f>
        <v>0</v>
      </c>
      <c r="AR1194" s="3">
        <f>IF(AND(Table13[[#This Row],[Average_amount_spent_per_visit_last_3_months]]&gt;=1000,Table13[[#This Row],[Average_amount_spent_per_visit_last_3_months]]&lt;=6700),1,0)</f>
        <v>1</v>
      </c>
      <c r="AS1194">
        <v>2</v>
      </c>
      <c r="AT1194">
        <v>40</v>
      </c>
      <c r="AU1194">
        <f>IF(AND(Table13[[#This Row],[Age]]&gt;=18,Table13[[#This Row],[Age]]&lt;=25),1,0)</f>
        <v>0</v>
      </c>
      <c r="AV1194">
        <f>IF(AND(Table13[[#This Row],[Age]]&gt;=26,Table13[[#This Row],[Age]]&lt;=35),1,0)</f>
        <v>0</v>
      </c>
      <c r="AW1194">
        <f>IF(AND(Table13[[#This Row],[Age]]&gt;=36,Table13[[#This Row],[Age]]&lt;=45),1,0)</f>
        <v>1</v>
      </c>
      <c r="AX1194">
        <f>IF(AND(Table13[[#This Row],[Age]]&gt;=46,Table13[[#This Row],[Age]]&lt;=55),1,0)</f>
        <v>0</v>
      </c>
      <c r="AY1194">
        <f>IF(AND(Table13[[#This Row],[Age]]&gt;=56,Table13[[#This Row],[Age]]&lt;=67),1,0)</f>
        <v>0</v>
      </c>
      <c r="AZ1194" t="s">
        <v>25</v>
      </c>
      <c r="BA1194">
        <f>IF(Table13[[#This Row],[Marital Status]]="Married",1,0)</f>
        <v>1</v>
      </c>
      <c r="BB1194">
        <f>IF(Table13[[#This Row],[Marital Status]]="Single",1,0)</f>
        <v>0</v>
      </c>
      <c r="BC1194" t="s">
        <v>28</v>
      </c>
      <c r="BD1194">
        <f>IF(Table13[[#This Row],[gender]]="Male",1,0)</f>
        <v>0</v>
      </c>
      <c r="BE1194">
        <f>IF(Table13[[#This Row],[gender]]="Female",1,0)</f>
        <v>1</v>
      </c>
      <c r="BF1194" t="s">
        <v>18</v>
      </c>
      <c r="BG1194">
        <f>IF(Table13[[#This Row],[Highest level of Education]]="Did not attend school",1,0)</f>
        <v>0</v>
      </c>
      <c r="BH1194">
        <f>IF(Table13[[#This Row],[Highest level of Education]]="K12 completed",1,0)</f>
        <v>0</v>
      </c>
      <c r="BI1194">
        <f>IF(Table13[[#This Row],[Highest level of Education]]="High School Completed",1,0)</f>
        <v>0</v>
      </c>
      <c r="BJ1194">
        <f>IF(Table13[[#This Row],[Highest level of Education]]="Technical Diploma/Partially completed College",1,0)</f>
        <v>0</v>
      </c>
      <c r="BK1194">
        <f>IF(Table13[[#This Row],[Highest level of Education]]="University/College Degree",1,0)</f>
        <v>0</v>
      </c>
      <c r="BL1194">
        <f>IF(Table13[[#This Row],[Highest level of Education]]="Post-graduate education",1,0)</f>
        <v>1</v>
      </c>
      <c r="BM1194">
        <v>2</v>
      </c>
      <c r="BN1194">
        <v>3</v>
      </c>
      <c r="BO1194" t="s">
        <v>1</v>
      </c>
      <c r="BP1194">
        <f>IF(Table13[[#This Row],[Monthly_Income 1_5500 2_8000 3_11000 4_15000 5_20000 6_27000 7_35000 8_5000 9_51000 98_0]]=1,1,0)</f>
        <v>0</v>
      </c>
      <c r="BQ1194">
        <f>IF(Table13[[#This Row],[Monthly_Income 1_5500 2_8000 3_11000 4_15000 5_20000 6_27000 7_35000 8_5000 9_51000 98_0]]=2,1,0)</f>
        <v>0</v>
      </c>
      <c r="BR1194">
        <f>IF(Table13[[#This Row],[Monthly_Income 1_5500 2_8000 3_11000 4_15000 5_20000 6_27000 7_35000 8_5000 9_51000 98_0]]=3,1,0)</f>
        <v>0</v>
      </c>
      <c r="BS1194">
        <f>IF(Table13[[#This Row],[Monthly_Income 1_5500 2_8000 3_11000 4_15000 5_20000 6_27000 7_35000 8_5000 9_51000 98_0]]=4,1,0)</f>
        <v>0</v>
      </c>
      <c r="BT1194">
        <f>IF(Table13[[#This Row],[Monthly_Income 1_5500 2_8000 3_11000 4_15000 5_20000 6_27000 7_35000 8_5000 9_51000 98_0]]=5,1,0)</f>
        <v>0</v>
      </c>
      <c r="BU1194">
        <f>IF(Table13[[#This Row],[Monthly_Income 1_5500 2_8000 3_11000 4_15000 5_20000 6_27000 7_35000 8_5000 9_51000 98_0]]=6,1,0)</f>
        <v>0</v>
      </c>
      <c r="BV1194">
        <f>IF(Table13[[#This Row],[Monthly_Income 1_5500 2_8000 3_11000 4_15000 5_20000 6_27000 7_35000 8_5000 9_51000 98_0]]=7,1,0)</f>
        <v>0</v>
      </c>
      <c r="BW1194">
        <f>IF(Table13[[#This Row],[Monthly_Income 1_5500 2_8000 3_11000 4_15000 5_20000 6_27000 7_35000 8_5000 9_51000 98_0]]=8,1,0)</f>
        <v>0</v>
      </c>
      <c r="BX1194">
        <f>IF(Table13[[#This Row],[Monthly_Income 1_5500 2_8000 3_11000 4_15000 5_20000 6_27000 7_35000 8_5000 9_51000 98_0]]=9,1,0)</f>
        <v>0</v>
      </c>
      <c r="BY1194">
        <f>IF(Table13[[#This Row],[Monthly_Income 1_5500 2_8000 3_11000 4_15000 5_20000 6_27000 7_35000 8_5000 9_51000 98_0]]=98,1,0)</f>
        <v>0</v>
      </c>
      <c r="BZ1194">
        <v>9</v>
      </c>
      <c r="CA1194">
        <f>IF(Table13[[#This Row],[Monthly_Household_Income]]=1,1,0)</f>
        <v>0</v>
      </c>
      <c r="CB1194">
        <f>IF(Table13[[#This Row],[Monthly_Household_Income]]=2,1,0)</f>
        <v>0</v>
      </c>
      <c r="CC1194">
        <f>IF(Table13[[#This Row],[Monthly_Household_Income]]=3,1,0)</f>
        <v>0</v>
      </c>
      <c r="CD1194">
        <f>IF(Table13[[#This Row],[Monthly_Household_Income]]=4,1,0)</f>
        <v>0</v>
      </c>
      <c r="CE1194">
        <f>IF(Table13[[#This Row],[Monthly_Household_Income]]=5,1,0)</f>
        <v>0</v>
      </c>
      <c r="CF1194">
        <f>IF(Table13[[#This Row],[Monthly_Household_Income]]=6,1,0)</f>
        <v>0</v>
      </c>
      <c r="CG1194">
        <f>IF(Table13[[#This Row],[Monthly_Household_Income]]=7,1,0)</f>
        <v>0</v>
      </c>
      <c r="CH1194">
        <f>IF(Table13[[#This Row],[Monthly_Household_Income]]=8,1,0)</f>
        <v>0</v>
      </c>
      <c r="CI1194">
        <f>IF(Table13[[#This Row],[Monthly_Household_Income]]=9,1,0)</f>
        <v>1</v>
      </c>
      <c r="CJ1194">
        <f>IF(Table13[[#This Row],[Monthly_Household_Income]]=98,1,0)</f>
        <v>0</v>
      </c>
    </row>
    <row r="1195" spans="1:88">
      <c r="A1195">
        <v>4376</v>
      </c>
      <c r="B1195" s="1">
        <v>43222</v>
      </c>
      <c r="C1195" t="s">
        <v>29</v>
      </c>
      <c r="D1195">
        <v>9</v>
      </c>
      <c r="E1195">
        <v>9</v>
      </c>
      <c r="F1195">
        <v>7</v>
      </c>
      <c r="G1195">
        <v>8</v>
      </c>
      <c r="H1195">
        <v>7</v>
      </c>
      <c r="I1195">
        <v>8</v>
      </c>
      <c r="J1195" t="s">
        <v>15</v>
      </c>
      <c r="K1195">
        <v>7</v>
      </c>
      <c r="L1195">
        <v>8</v>
      </c>
      <c r="M1195">
        <v>7</v>
      </c>
      <c r="N1195">
        <v>9</v>
      </c>
      <c r="O1195">
        <v>8</v>
      </c>
      <c r="P1195">
        <v>9</v>
      </c>
      <c r="Q1195">
        <v>7</v>
      </c>
      <c r="R1195">
        <v>9</v>
      </c>
      <c r="S1195">
        <v>8</v>
      </c>
      <c r="T1195">
        <v>9</v>
      </c>
      <c r="U1195">
        <v>7</v>
      </c>
      <c r="V1195">
        <v>9</v>
      </c>
      <c r="W1195">
        <v>7</v>
      </c>
      <c r="X1195">
        <v>8</v>
      </c>
      <c r="Y1195">
        <v>8</v>
      </c>
      <c r="Z1195">
        <v>7</v>
      </c>
      <c r="AA1195">
        <v>8</v>
      </c>
      <c r="AB1195">
        <v>7</v>
      </c>
      <c r="AC1195">
        <v>1</v>
      </c>
      <c r="AD1195">
        <f>IF(Table13[[#This Row],[payment]]=1,1,0)</f>
        <v>1</v>
      </c>
      <c r="AE1195">
        <f>IF(Table13[[#This Row],[payment]]=2,1,0)</f>
        <v>0</v>
      </c>
      <c r="AF1195">
        <f>IF(Table13[[#This Row],[payment]]=3,1,0)</f>
        <v>0</v>
      </c>
      <c r="AG1195">
        <v>1</v>
      </c>
      <c r="AH1195">
        <f>IF(Table13[[#This Row],[method_payment]]=1,1,0)</f>
        <v>1</v>
      </c>
      <c r="AI1195">
        <f>IF(Table13[[#This Row],[method_payment]]=2,1,0)</f>
        <v>0</v>
      </c>
      <c r="AJ1195">
        <f>IF(Table13[[#This Row],[method_payment]]=3,1,0)</f>
        <v>0</v>
      </c>
      <c r="AK1195">
        <f>IF(Table13[[#This Row],[method_payment]]=5,1,0)</f>
        <v>0</v>
      </c>
      <c r="AL1195">
        <f>IF(Table13[[#This Row],[method_payment]]=6,1,0)</f>
        <v>0</v>
      </c>
      <c r="AM1195" t="s">
        <v>16</v>
      </c>
      <c r="AN1195" t="s">
        <v>16</v>
      </c>
      <c r="AO1195">
        <v>3</v>
      </c>
      <c r="AP1195" s="2">
        <v>205.29</v>
      </c>
      <c r="AQ1195" s="3">
        <f>IF(AND(Table13[[#This Row],[Average_amount_spent_per_visit_last_3_months]]&gt;=1,Table13[[#This Row],[Average_amount_spent_per_visit_last_3_months]]&lt;=999),1,0)</f>
        <v>1</v>
      </c>
      <c r="AR1195" s="3">
        <f>IF(AND(Table13[[#This Row],[Average_amount_spent_per_visit_last_3_months]]&gt;=1000,Table13[[#This Row],[Average_amount_spent_per_visit_last_3_months]]&lt;=6700),1,0)</f>
        <v>0</v>
      </c>
      <c r="AS1195">
        <v>2</v>
      </c>
      <c r="AT1195">
        <v>28</v>
      </c>
      <c r="AU1195">
        <f>IF(AND(Table13[[#This Row],[Age]]&gt;=18,Table13[[#This Row],[Age]]&lt;=25),1,0)</f>
        <v>0</v>
      </c>
      <c r="AV1195">
        <f>IF(AND(Table13[[#This Row],[Age]]&gt;=26,Table13[[#This Row],[Age]]&lt;=35),1,0)</f>
        <v>1</v>
      </c>
      <c r="AW1195">
        <f>IF(AND(Table13[[#This Row],[Age]]&gt;=36,Table13[[#This Row],[Age]]&lt;=45),1,0)</f>
        <v>0</v>
      </c>
      <c r="AX1195">
        <f>IF(AND(Table13[[#This Row],[Age]]&gt;=46,Table13[[#This Row],[Age]]&lt;=55),1,0)</f>
        <v>0</v>
      </c>
      <c r="AY1195">
        <f>IF(AND(Table13[[#This Row],[Age]]&gt;=56,Table13[[#This Row],[Age]]&lt;=67),1,0)</f>
        <v>0</v>
      </c>
      <c r="AZ1195" t="s">
        <v>24</v>
      </c>
      <c r="BA1195">
        <f>IF(Table13[[#This Row],[Marital Status]]="Married",1,0)</f>
        <v>0</v>
      </c>
      <c r="BB1195">
        <f>IF(Table13[[#This Row],[Marital Status]]="Single",1,0)</f>
        <v>1</v>
      </c>
      <c r="BC1195" t="s">
        <v>27</v>
      </c>
      <c r="BD1195">
        <f>IF(Table13[[#This Row],[gender]]="Male",1,0)</f>
        <v>1</v>
      </c>
      <c r="BE1195">
        <f>IF(Table13[[#This Row],[gender]]="Female",1,0)</f>
        <v>0</v>
      </c>
      <c r="BF1195" t="s">
        <v>23</v>
      </c>
      <c r="BG1195">
        <f>IF(Table13[[#This Row],[Highest level of Education]]="Did not attend school",1,0)</f>
        <v>0</v>
      </c>
      <c r="BH1195">
        <f>IF(Table13[[#This Row],[Highest level of Education]]="K12 completed",1,0)</f>
        <v>0</v>
      </c>
      <c r="BI1195">
        <f>IF(Table13[[#This Row],[Highest level of Education]]="High School Completed",1,0)</f>
        <v>0</v>
      </c>
      <c r="BJ1195">
        <f>IF(Table13[[#This Row],[Highest level of Education]]="Technical Diploma/Partially completed College",1,0)</f>
        <v>1</v>
      </c>
      <c r="BK1195">
        <f>IF(Table13[[#This Row],[Highest level of Education]]="University/College Degree",1,0)</f>
        <v>0</v>
      </c>
      <c r="BL1195">
        <f>IF(Table13[[#This Row],[Highest level of Education]]="Post-graduate education",1,0)</f>
        <v>0</v>
      </c>
      <c r="BM1195">
        <v>0</v>
      </c>
      <c r="BN1195">
        <v>1</v>
      </c>
      <c r="BO1195">
        <v>2</v>
      </c>
      <c r="BP1195">
        <f>IF(Table13[[#This Row],[Monthly_Income 1_5500 2_8000 3_11000 4_15000 5_20000 6_27000 7_35000 8_5000 9_51000 98_0]]=1,1,0)</f>
        <v>0</v>
      </c>
      <c r="BQ1195">
        <f>IF(Table13[[#This Row],[Monthly_Income 1_5500 2_8000 3_11000 4_15000 5_20000 6_27000 7_35000 8_5000 9_51000 98_0]]=2,1,0)</f>
        <v>1</v>
      </c>
      <c r="BR1195">
        <f>IF(Table13[[#This Row],[Monthly_Income 1_5500 2_8000 3_11000 4_15000 5_20000 6_27000 7_35000 8_5000 9_51000 98_0]]=3,1,0)</f>
        <v>0</v>
      </c>
      <c r="BS1195">
        <f>IF(Table13[[#This Row],[Monthly_Income 1_5500 2_8000 3_11000 4_15000 5_20000 6_27000 7_35000 8_5000 9_51000 98_0]]=4,1,0)</f>
        <v>0</v>
      </c>
      <c r="BT1195">
        <f>IF(Table13[[#This Row],[Monthly_Income 1_5500 2_8000 3_11000 4_15000 5_20000 6_27000 7_35000 8_5000 9_51000 98_0]]=5,1,0)</f>
        <v>0</v>
      </c>
      <c r="BU1195">
        <f>IF(Table13[[#This Row],[Monthly_Income 1_5500 2_8000 3_11000 4_15000 5_20000 6_27000 7_35000 8_5000 9_51000 98_0]]=6,1,0)</f>
        <v>0</v>
      </c>
      <c r="BV1195">
        <f>IF(Table13[[#This Row],[Monthly_Income 1_5500 2_8000 3_11000 4_15000 5_20000 6_27000 7_35000 8_5000 9_51000 98_0]]=7,1,0)</f>
        <v>0</v>
      </c>
      <c r="BW1195">
        <f>IF(Table13[[#This Row],[Monthly_Income 1_5500 2_8000 3_11000 4_15000 5_20000 6_27000 7_35000 8_5000 9_51000 98_0]]=8,1,0)</f>
        <v>0</v>
      </c>
      <c r="BX1195">
        <f>IF(Table13[[#This Row],[Monthly_Income 1_5500 2_8000 3_11000 4_15000 5_20000 6_27000 7_35000 8_5000 9_51000 98_0]]=9,1,0)</f>
        <v>0</v>
      </c>
      <c r="BY1195">
        <f>IF(Table13[[#This Row],[Monthly_Income 1_5500 2_8000 3_11000 4_15000 5_20000 6_27000 7_35000 8_5000 9_51000 98_0]]=98,1,0)</f>
        <v>0</v>
      </c>
      <c r="BZ1195">
        <v>5</v>
      </c>
      <c r="CA1195">
        <f>IF(Table13[[#This Row],[Monthly_Household_Income]]=1,1,0)</f>
        <v>0</v>
      </c>
      <c r="CB1195">
        <f>IF(Table13[[#This Row],[Monthly_Household_Income]]=2,1,0)</f>
        <v>0</v>
      </c>
      <c r="CC1195">
        <f>IF(Table13[[#This Row],[Monthly_Household_Income]]=3,1,0)</f>
        <v>0</v>
      </c>
      <c r="CD1195">
        <f>IF(Table13[[#This Row],[Monthly_Household_Income]]=4,1,0)</f>
        <v>0</v>
      </c>
      <c r="CE1195">
        <f>IF(Table13[[#This Row],[Monthly_Household_Income]]=5,1,0)</f>
        <v>1</v>
      </c>
      <c r="CF1195">
        <f>IF(Table13[[#This Row],[Monthly_Household_Income]]=6,1,0)</f>
        <v>0</v>
      </c>
      <c r="CG1195">
        <f>IF(Table13[[#This Row],[Monthly_Household_Income]]=7,1,0)</f>
        <v>0</v>
      </c>
      <c r="CH1195">
        <f>IF(Table13[[#This Row],[Monthly_Household_Income]]=8,1,0)</f>
        <v>0</v>
      </c>
      <c r="CI1195">
        <f>IF(Table13[[#This Row],[Monthly_Household_Income]]=9,1,0)</f>
        <v>0</v>
      </c>
      <c r="CJ1195">
        <f>IF(Table13[[#This Row],[Monthly_Household_Income]]=98,1,0)</f>
        <v>0</v>
      </c>
    </row>
    <row r="1196" spans="1:88">
      <c r="A1196">
        <v>4382</v>
      </c>
      <c r="B1196" s="1">
        <v>42987</v>
      </c>
      <c r="C1196" t="s">
        <v>39</v>
      </c>
      <c r="D1196">
        <v>8</v>
      </c>
      <c r="E1196">
        <v>7</v>
      </c>
      <c r="F1196">
        <v>10</v>
      </c>
      <c r="G1196">
        <v>8</v>
      </c>
      <c r="H1196">
        <v>9</v>
      </c>
      <c r="I1196">
        <v>7</v>
      </c>
      <c r="J1196" t="s">
        <v>15</v>
      </c>
      <c r="K1196">
        <v>8</v>
      </c>
      <c r="L1196">
        <v>7</v>
      </c>
      <c r="M1196">
        <v>6</v>
      </c>
      <c r="N1196">
        <v>8</v>
      </c>
      <c r="O1196">
        <v>8</v>
      </c>
      <c r="P1196">
        <v>6</v>
      </c>
      <c r="Q1196">
        <v>7</v>
      </c>
      <c r="R1196">
        <v>7</v>
      </c>
      <c r="S1196">
        <v>8</v>
      </c>
      <c r="T1196">
        <v>6</v>
      </c>
      <c r="U1196">
        <v>8</v>
      </c>
      <c r="V1196">
        <v>7</v>
      </c>
      <c r="W1196">
        <v>9</v>
      </c>
      <c r="X1196">
        <v>9</v>
      </c>
      <c r="Y1196">
        <v>8</v>
      </c>
      <c r="Z1196">
        <v>8</v>
      </c>
      <c r="AA1196">
        <v>7</v>
      </c>
      <c r="AB1196">
        <v>8</v>
      </c>
      <c r="AC1196">
        <v>2</v>
      </c>
      <c r="AD1196">
        <f>IF(Table13[[#This Row],[payment]]=1,1,0)</f>
        <v>0</v>
      </c>
      <c r="AE1196">
        <f>IF(Table13[[#This Row],[payment]]=2,1,0)</f>
        <v>1</v>
      </c>
      <c r="AF1196">
        <f>IF(Table13[[#This Row],[payment]]=3,1,0)</f>
        <v>0</v>
      </c>
      <c r="AG1196">
        <v>2</v>
      </c>
      <c r="AH1196">
        <f>IF(Table13[[#This Row],[method_payment]]=1,1,0)</f>
        <v>0</v>
      </c>
      <c r="AI1196">
        <f>IF(Table13[[#This Row],[method_payment]]=2,1,0)</f>
        <v>1</v>
      </c>
      <c r="AJ1196">
        <f>IF(Table13[[#This Row],[method_payment]]=3,1,0)</f>
        <v>0</v>
      </c>
      <c r="AK1196">
        <f>IF(Table13[[#This Row],[method_payment]]=5,1,0)</f>
        <v>0</v>
      </c>
      <c r="AL1196">
        <f>IF(Table13[[#This Row],[method_payment]]=6,1,0)</f>
        <v>0</v>
      </c>
      <c r="AM1196" t="s">
        <v>16</v>
      </c>
      <c r="AN1196" t="s">
        <v>15</v>
      </c>
      <c r="AO1196">
        <v>6</v>
      </c>
      <c r="AP1196" s="2">
        <v>147.66</v>
      </c>
      <c r="AQ1196" s="3">
        <f>IF(AND(Table13[[#This Row],[Average_amount_spent_per_visit_last_3_months]]&gt;=1,Table13[[#This Row],[Average_amount_spent_per_visit_last_3_months]]&lt;=999),1,0)</f>
        <v>1</v>
      </c>
      <c r="AR1196" s="3">
        <f>IF(AND(Table13[[#This Row],[Average_amount_spent_per_visit_last_3_months]]&gt;=1000,Table13[[#This Row],[Average_amount_spent_per_visit_last_3_months]]&lt;=6700),1,0)</f>
        <v>0</v>
      </c>
      <c r="AS1196">
        <v>3</v>
      </c>
      <c r="AT1196">
        <v>32</v>
      </c>
      <c r="AU1196">
        <f>IF(AND(Table13[[#This Row],[Age]]&gt;=18,Table13[[#This Row],[Age]]&lt;=25),1,0)</f>
        <v>0</v>
      </c>
      <c r="AV1196">
        <f>IF(AND(Table13[[#This Row],[Age]]&gt;=26,Table13[[#This Row],[Age]]&lt;=35),1,0)</f>
        <v>1</v>
      </c>
      <c r="AW1196">
        <f>IF(AND(Table13[[#This Row],[Age]]&gt;=36,Table13[[#This Row],[Age]]&lt;=45),1,0)</f>
        <v>0</v>
      </c>
      <c r="AX1196">
        <f>IF(AND(Table13[[#This Row],[Age]]&gt;=46,Table13[[#This Row],[Age]]&lt;=55),1,0)</f>
        <v>0</v>
      </c>
      <c r="AY1196">
        <f>IF(AND(Table13[[#This Row],[Age]]&gt;=56,Table13[[#This Row],[Age]]&lt;=67),1,0)</f>
        <v>0</v>
      </c>
      <c r="AZ1196" t="s">
        <v>25</v>
      </c>
      <c r="BA1196">
        <f>IF(Table13[[#This Row],[Marital Status]]="Married",1,0)</f>
        <v>1</v>
      </c>
      <c r="BB1196">
        <f>IF(Table13[[#This Row],[Marital Status]]="Single",1,0)</f>
        <v>0</v>
      </c>
      <c r="BC1196" t="s">
        <v>27</v>
      </c>
      <c r="BD1196">
        <f>IF(Table13[[#This Row],[gender]]="Male",1,0)</f>
        <v>1</v>
      </c>
      <c r="BE1196">
        <f>IF(Table13[[#This Row],[gender]]="Female",1,0)</f>
        <v>0</v>
      </c>
      <c r="BF1196" t="s">
        <v>19</v>
      </c>
      <c r="BG1196">
        <f>IF(Table13[[#This Row],[Highest level of Education]]="Did not attend school",1,0)</f>
        <v>0</v>
      </c>
      <c r="BH1196">
        <f>IF(Table13[[#This Row],[Highest level of Education]]="K12 completed",1,0)</f>
        <v>0</v>
      </c>
      <c r="BI1196">
        <f>IF(Table13[[#This Row],[Highest level of Education]]="High School Completed",1,0)</f>
        <v>0</v>
      </c>
      <c r="BJ1196">
        <f>IF(Table13[[#This Row],[Highest level of Education]]="Technical Diploma/Partially completed College",1,0)</f>
        <v>0</v>
      </c>
      <c r="BK1196">
        <f>IF(Table13[[#This Row],[Highest level of Education]]="University/College Degree",1,0)</f>
        <v>1</v>
      </c>
      <c r="BL1196">
        <f>IF(Table13[[#This Row],[Highest level of Education]]="Post-graduate education",1,0)</f>
        <v>0</v>
      </c>
      <c r="BM1196">
        <v>2</v>
      </c>
      <c r="BN1196">
        <v>1</v>
      </c>
      <c r="BO1196">
        <v>5</v>
      </c>
      <c r="BP1196">
        <f>IF(Table13[[#This Row],[Monthly_Income 1_5500 2_8000 3_11000 4_15000 5_20000 6_27000 7_35000 8_5000 9_51000 98_0]]=1,1,0)</f>
        <v>0</v>
      </c>
      <c r="BQ1196">
        <f>IF(Table13[[#This Row],[Monthly_Income 1_5500 2_8000 3_11000 4_15000 5_20000 6_27000 7_35000 8_5000 9_51000 98_0]]=2,1,0)</f>
        <v>0</v>
      </c>
      <c r="BR1196">
        <f>IF(Table13[[#This Row],[Monthly_Income 1_5500 2_8000 3_11000 4_15000 5_20000 6_27000 7_35000 8_5000 9_51000 98_0]]=3,1,0)</f>
        <v>0</v>
      </c>
      <c r="BS1196">
        <f>IF(Table13[[#This Row],[Monthly_Income 1_5500 2_8000 3_11000 4_15000 5_20000 6_27000 7_35000 8_5000 9_51000 98_0]]=4,1,0)</f>
        <v>0</v>
      </c>
      <c r="BT1196">
        <f>IF(Table13[[#This Row],[Monthly_Income 1_5500 2_8000 3_11000 4_15000 5_20000 6_27000 7_35000 8_5000 9_51000 98_0]]=5,1,0)</f>
        <v>1</v>
      </c>
      <c r="BU1196">
        <f>IF(Table13[[#This Row],[Monthly_Income 1_5500 2_8000 3_11000 4_15000 5_20000 6_27000 7_35000 8_5000 9_51000 98_0]]=6,1,0)</f>
        <v>0</v>
      </c>
      <c r="BV1196">
        <f>IF(Table13[[#This Row],[Monthly_Income 1_5500 2_8000 3_11000 4_15000 5_20000 6_27000 7_35000 8_5000 9_51000 98_0]]=7,1,0)</f>
        <v>0</v>
      </c>
      <c r="BW1196">
        <f>IF(Table13[[#This Row],[Monthly_Income 1_5500 2_8000 3_11000 4_15000 5_20000 6_27000 7_35000 8_5000 9_51000 98_0]]=8,1,0)</f>
        <v>0</v>
      </c>
      <c r="BX1196">
        <f>IF(Table13[[#This Row],[Monthly_Income 1_5500 2_8000 3_11000 4_15000 5_20000 6_27000 7_35000 8_5000 9_51000 98_0]]=9,1,0)</f>
        <v>0</v>
      </c>
      <c r="BY1196">
        <f>IF(Table13[[#This Row],[Monthly_Income 1_5500 2_8000 3_11000 4_15000 5_20000 6_27000 7_35000 8_5000 9_51000 98_0]]=98,1,0)</f>
        <v>0</v>
      </c>
      <c r="BZ1196">
        <v>5</v>
      </c>
      <c r="CA1196">
        <f>IF(Table13[[#This Row],[Monthly_Household_Income]]=1,1,0)</f>
        <v>0</v>
      </c>
      <c r="CB1196">
        <f>IF(Table13[[#This Row],[Monthly_Household_Income]]=2,1,0)</f>
        <v>0</v>
      </c>
      <c r="CC1196">
        <f>IF(Table13[[#This Row],[Monthly_Household_Income]]=3,1,0)</f>
        <v>0</v>
      </c>
      <c r="CD1196">
        <f>IF(Table13[[#This Row],[Monthly_Household_Income]]=4,1,0)</f>
        <v>0</v>
      </c>
      <c r="CE1196">
        <f>IF(Table13[[#This Row],[Monthly_Household_Income]]=5,1,0)</f>
        <v>1</v>
      </c>
      <c r="CF1196">
        <f>IF(Table13[[#This Row],[Monthly_Household_Income]]=6,1,0)</f>
        <v>0</v>
      </c>
      <c r="CG1196">
        <f>IF(Table13[[#This Row],[Monthly_Household_Income]]=7,1,0)</f>
        <v>0</v>
      </c>
      <c r="CH1196">
        <f>IF(Table13[[#This Row],[Monthly_Household_Income]]=8,1,0)</f>
        <v>0</v>
      </c>
      <c r="CI1196">
        <f>IF(Table13[[#This Row],[Monthly_Household_Income]]=9,1,0)</f>
        <v>0</v>
      </c>
      <c r="CJ1196">
        <f>IF(Table13[[#This Row],[Monthly_Household_Income]]=98,1,0)</f>
        <v>0</v>
      </c>
    </row>
    <row r="1197" spans="1:88">
      <c r="A1197">
        <v>4383</v>
      </c>
      <c r="B1197" s="1">
        <v>43099</v>
      </c>
      <c r="C1197" t="s">
        <v>29</v>
      </c>
      <c r="D1197">
        <v>9</v>
      </c>
      <c r="E1197">
        <v>8</v>
      </c>
      <c r="F1197">
        <v>9</v>
      </c>
      <c r="G1197">
        <v>9</v>
      </c>
      <c r="H1197">
        <v>10</v>
      </c>
      <c r="I1197">
        <v>9</v>
      </c>
      <c r="J1197" t="s">
        <v>15</v>
      </c>
      <c r="K1197">
        <v>8</v>
      </c>
      <c r="L1197">
        <v>10</v>
      </c>
      <c r="M1197">
        <v>9</v>
      </c>
      <c r="N1197">
        <v>9</v>
      </c>
      <c r="O1197">
        <v>9</v>
      </c>
      <c r="P1197">
        <v>10</v>
      </c>
      <c r="Q1197">
        <v>8</v>
      </c>
      <c r="R1197">
        <v>10</v>
      </c>
      <c r="S1197">
        <v>9</v>
      </c>
      <c r="T1197">
        <v>10</v>
      </c>
      <c r="U1197">
        <v>8</v>
      </c>
      <c r="V1197">
        <v>10</v>
      </c>
      <c r="W1197">
        <v>9</v>
      </c>
      <c r="X1197">
        <v>9</v>
      </c>
      <c r="Y1197">
        <v>10</v>
      </c>
      <c r="Z1197">
        <v>10</v>
      </c>
      <c r="AA1197">
        <v>8</v>
      </c>
      <c r="AB1197">
        <v>9</v>
      </c>
      <c r="AC1197">
        <v>2</v>
      </c>
      <c r="AD1197">
        <f>IF(Table13[[#This Row],[payment]]=1,1,0)</f>
        <v>0</v>
      </c>
      <c r="AE1197">
        <f>IF(Table13[[#This Row],[payment]]=2,1,0)</f>
        <v>1</v>
      </c>
      <c r="AF1197">
        <f>IF(Table13[[#This Row],[payment]]=3,1,0)</f>
        <v>0</v>
      </c>
      <c r="AG1197">
        <v>1</v>
      </c>
      <c r="AH1197">
        <f>IF(Table13[[#This Row],[method_payment]]=1,1,0)</f>
        <v>1</v>
      </c>
      <c r="AI1197">
        <f>IF(Table13[[#This Row],[method_payment]]=2,1,0)</f>
        <v>0</v>
      </c>
      <c r="AJ1197">
        <f>IF(Table13[[#This Row],[method_payment]]=3,1,0)</f>
        <v>0</v>
      </c>
      <c r="AK1197">
        <f>IF(Table13[[#This Row],[method_payment]]=5,1,0)</f>
        <v>0</v>
      </c>
      <c r="AL1197">
        <f>IF(Table13[[#This Row],[method_payment]]=6,1,0)</f>
        <v>0</v>
      </c>
      <c r="AM1197" t="s">
        <v>16</v>
      </c>
      <c r="AN1197" t="s">
        <v>15</v>
      </c>
      <c r="AO1197">
        <v>2</v>
      </c>
      <c r="AP1197" s="2">
        <v>266.35000000000002</v>
      </c>
      <c r="AQ1197" s="3">
        <f>IF(AND(Table13[[#This Row],[Average_amount_spent_per_visit_last_3_months]]&gt;=1,Table13[[#This Row],[Average_amount_spent_per_visit_last_3_months]]&lt;=999),1,0)</f>
        <v>1</v>
      </c>
      <c r="AR1197" s="3">
        <f>IF(AND(Table13[[#This Row],[Average_amount_spent_per_visit_last_3_months]]&gt;=1000,Table13[[#This Row],[Average_amount_spent_per_visit_last_3_months]]&lt;=6700),1,0)</f>
        <v>0</v>
      </c>
      <c r="AS1197">
        <v>2</v>
      </c>
      <c r="AT1197">
        <v>29</v>
      </c>
      <c r="AU1197">
        <f>IF(AND(Table13[[#This Row],[Age]]&gt;=18,Table13[[#This Row],[Age]]&lt;=25),1,0)</f>
        <v>0</v>
      </c>
      <c r="AV1197">
        <f>IF(AND(Table13[[#This Row],[Age]]&gt;=26,Table13[[#This Row],[Age]]&lt;=35),1,0)</f>
        <v>1</v>
      </c>
      <c r="AW1197">
        <f>IF(AND(Table13[[#This Row],[Age]]&gt;=36,Table13[[#This Row],[Age]]&lt;=45),1,0)</f>
        <v>0</v>
      </c>
      <c r="AX1197">
        <f>IF(AND(Table13[[#This Row],[Age]]&gt;=46,Table13[[#This Row],[Age]]&lt;=55),1,0)</f>
        <v>0</v>
      </c>
      <c r="AY1197">
        <f>IF(AND(Table13[[#This Row],[Age]]&gt;=56,Table13[[#This Row],[Age]]&lt;=67),1,0)</f>
        <v>0</v>
      </c>
      <c r="AZ1197" t="s">
        <v>24</v>
      </c>
      <c r="BA1197">
        <f>IF(Table13[[#This Row],[Marital Status]]="Married",1,0)</f>
        <v>0</v>
      </c>
      <c r="BB1197">
        <f>IF(Table13[[#This Row],[Marital Status]]="Single",1,0)</f>
        <v>1</v>
      </c>
      <c r="BC1197" t="s">
        <v>27</v>
      </c>
      <c r="BD1197">
        <f>IF(Table13[[#This Row],[gender]]="Male",1,0)</f>
        <v>1</v>
      </c>
      <c r="BE1197">
        <f>IF(Table13[[#This Row],[gender]]="Female",1,0)</f>
        <v>0</v>
      </c>
      <c r="BF1197" t="s">
        <v>20</v>
      </c>
      <c r="BG1197">
        <f>IF(Table13[[#This Row],[Highest level of Education]]="Did not attend school",1,0)</f>
        <v>0</v>
      </c>
      <c r="BH1197">
        <f>IF(Table13[[#This Row],[Highest level of Education]]="K12 completed",1,0)</f>
        <v>0</v>
      </c>
      <c r="BI1197">
        <f>IF(Table13[[#This Row],[Highest level of Education]]="High School Completed",1,0)</f>
        <v>1</v>
      </c>
      <c r="BJ1197">
        <f>IF(Table13[[#This Row],[Highest level of Education]]="Technical Diploma/Partially completed College",1,0)</f>
        <v>0</v>
      </c>
      <c r="BK1197">
        <f>IF(Table13[[#This Row],[Highest level of Education]]="University/College Degree",1,0)</f>
        <v>0</v>
      </c>
      <c r="BL1197">
        <f>IF(Table13[[#This Row],[Highest level of Education]]="Post-graduate education",1,0)</f>
        <v>0</v>
      </c>
      <c r="BM1197">
        <v>0</v>
      </c>
      <c r="BN1197">
        <v>1</v>
      </c>
      <c r="BO1197">
        <v>3</v>
      </c>
      <c r="BP1197">
        <f>IF(Table13[[#This Row],[Monthly_Income 1_5500 2_8000 3_11000 4_15000 5_20000 6_27000 7_35000 8_5000 9_51000 98_0]]=1,1,0)</f>
        <v>0</v>
      </c>
      <c r="BQ1197">
        <f>IF(Table13[[#This Row],[Monthly_Income 1_5500 2_8000 3_11000 4_15000 5_20000 6_27000 7_35000 8_5000 9_51000 98_0]]=2,1,0)</f>
        <v>0</v>
      </c>
      <c r="BR1197">
        <f>IF(Table13[[#This Row],[Monthly_Income 1_5500 2_8000 3_11000 4_15000 5_20000 6_27000 7_35000 8_5000 9_51000 98_0]]=3,1,0)</f>
        <v>1</v>
      </c>
      <c r="BS1197">
        <f>IF(Table13[[#This Row],[Monthly_Income 1_5500 2_8000 3_11000 4_15000 5_20000 6_27000 7_35000 8_5000 9_51000 98_0]]=4,1,0)</f>
        <v>0</v>
      </c>
      <c r="BT1197">
        <f>IF(Table13[[#This Row],[Monthly_Income 1_5500 2_8000 3_11000 4_15000 5_20000 6_27000 7_35000 8_5000 9_51000 98_0]]=5,1,0)</f>
        <v>0</v>
      </c>
      <c r="BU1197">
        <f>IF(Table13[[#This Row],[Monthly_Income 1_5500 2_8000 3_11000 4_15000 5_20000 6_27000 7_35000 8_5000 9_51000 98_0]]=6,1,0)</f>
        <v>0</v>
      </c>
      <c r="BV1197">
        <f>IF(Table13[[#This Row],[Monthly_Income 1_5500 2_8000 3_11000 4_15000 5_20000 6_27000 7_35000 8_5000 9_51000 98_0]]=7,1,0)</f>
        <v>0</v>
      </c>
      <c r="BW1197">
        <f>IF(Table13[[#This Row],[Monthly_Income 1_5500 2_8000 3_11000 4_15000 5_20000 6_27000 7_35000 8_5000 9_51000 98_0]]=8,1,0)</f>
        <v>0</v>
      </c>
      <c r="BX1197">
        <f>IF(Table13[[#This Row],[Monthly_Income 1_5500 2_8000 3_11000 4_15000 5_20000 6_27000 7_35000 8_5000 9_51000 98_0]]=9,1,0)</f>
        <v>0</v>
      </c>
      <c r="BY1197">
        <f>IF(Table13[[#This Row],[Monthly_Income 1_5500 2_8000 3_11000 4_15000 5_20000 6_27000 7_35000 8_5000 9_51000 98_0]]=98,1,0)</f>
        <v>0</v>
      </c>
      <c r="BZ1197">
        <v>5</v>
      </c>
      <c r="CA1197">
        <f>IF(Table13[[#This Row],[Monthly_Household_Income]]=1,1,0)</f>
        <v>0</v>
      </c>
      <c r="CB1197">
        <f>IF(Table13[[#This Row],[Monthly_Household_Income]]=2,1,0)</f>
        <v>0</v>
      </c>
      <c r="CC1197">
        <f>IF(Table13[[#This Row],[Monthly_Household_Income]]=3,1,0)</f>
        <v>0</v>
      </c>
      <c r="CD1197">
        <f>IF(Table13[[#This Row],[Monthly_Household_Income]]=4,1,0)</f>
        <v>0</v>
      </c>
      <c r="CE1197">
        <f>IF(Table13[[#This Row],[Monthly_Household_Income]]=5,1,0)</f>
        <v>1</v>
      </c>
      <c r="CF1197">
        <f>IF(Table13[[#This Row],[Monthly_Household_Income]]=6,1,0)</f>
        <v>0</v>
      </c>
      <c r="CG1197">
        <f>IF(Table13[[#This Row],[Monthly_Household_Income]]=7,1,0)</f>
        <v>0</v>
      </c>
      <c r="CH1197">
        <f>IF(Table13[[#This Row],[Monthly_Household_Income]]=8,1,0)</f>
        <v>0</v>
      </c>
      <c r="CI1197">
        <f>IF(Table13[[#This Row],[Monthly_Household_Income]]=9,1,0)</f>
        <v>0</v>
      </c>
      <c r="CJ1197">
        <f>IF(Table13[[#This Row],[Monthly_Household_Income]]=98,1,0)</f>
        <v>0</v>
      </c>
    </row>
    <row r="1198" spans="1:88">
      <c r="A1198">
        <v>4384</v>
      </c>
      <c r="B1198" s="1">
        <v>42917</v>
      </c>
      <c r="C1198" t="s">
        <v>29</v>
      </c>
      <c r="D1198">
        <v>7</v>
      </c>
      <c r="E1198">
        <v>6</v>
      </c>
      <c r="F1198">
        <v>7</v>
      </c>
      <c r="G1198">
        <v>7</v>
      </c>
      <c r="H1198">
        <v>6</v>
      </c>
      <c r="I1198">
        <v>6</v>
      </c>
      <c r="J1198" t="s">
        <v>15</v>
      </c>
      <c r="K1198">
        <v>8</v>
      </c>
      <c r="L1198">
        <v>9</v>
      </c>
      <c r="M1198">
        <v>7</v>
      </c>
      <c r="N1198">
        <v>7</v>
      </c>
      <c r="O1198">
        <v>8</v>
      </c>
      <c r="P1198">
        <v>6</v>
      </c>
      <c r="Q1198">
        <v>9</v>
      </c>
      <c r="R1198">
        <v>7</v>
      </c>
      <c r="S1198">
        <v>8</v>
      </c>
      <c r="T1198">
        <v>8</v>
      </c>
      <c r="U1198">
        <v>9</v>
      </c>
      <c r="V1198">
        <v>7</v>
      </c>
      <c r="W1198">
        <v>6</v>
      </c>
      <c r="X1198">
        <v>7</v>
      </c>
      <c r="Y1198">
        <v>8</v>
      </c>
      <c r="Z1198">
        <v>8</v>
      </c>
      <c r="AA1198">
        <v>9</v>
      </c>
      <c r="AB1198">
        <v>6</v>
      </c>
      <c r="AC1198">
        <v>3</v>
      </c>
      <c r="AD1198">
        <f>IF(Table13[[#This Row],[payment]]=1,1,0)</f>
        <v>0</v>
      </c>
      <c r="AE1198">
        <f>IF(Table13[[#This Row],[payment]]=2,1,0)</f>
        <v>0</v>
      </c>
      <c r="AF1198">
        <f>IF(Table13[[#This Row],[payment]]=3,1,0)</f>
        <v>1</v>
      </c>
      <c r="AG1198">
        <v>1</v>
      </c>
      <c r="AH1198">
        <f>IF(Table13[[#This Row],[method_payment]]=1,1,0)</f>
        <v>1</v>
      </c>
      <c r="AI1198">
        <f>IF(Table13[[#This Row],[method_payment]]=2,1,0)</f>
        <v>0</v>
      </c>
      <c r="AJ1198">
        <f>IF(Table13[[#This Row],[method_payment]]=3,1,0)</f>
        <v>0</v>
      </c>
      <c r="AK1198">
        <f>IF(Table13[[#This Row],[method_payment]]=5,1,0)</f>
        <v>0</v>
      </c>
      <c r="AL1198">
        <f>IF(Table13[[#This Row],[method_payment]]=6,1,0)</f>
        <v>0</v>
      </c>
      <c r="AM1198" t="s">
        <v>16</v>
      </c>
      <c r="AN1198" t="s">
        <v>16</v>
      </c>
      <c r="AO1198">
        <v>1</v>
      </c>
      <c r="AP1198" s="2">
        <v>538.66999999999996</v>
      </c>
      <c r="AQ1198" s="3">
        <f>IF(AND(Table13[[#This Row],[Average_amount_spent_per_visit_last_3_months]]&gt;=1,Table13[[#This Row],[Average_amount_spent_per_visit_last_3_months]]&lt;=999),1,0)</f>
        <v>1</v>
      </c>
      <c r="AR1198" s="3">
        <f>IF(AND(Table13[[#This Row],[Average_amount_spent_per_visit_last_3_months]]&gt;=1000,Table13[[#This Row],[Average_amount_spent_per_visit_last_3_months]]&lt;=6700),1,0)</f>
        <v>0</v>
      </c>
      <c r="AS1198">
        <v>1</v>
      </c>
      <c r="AT1198">
        <v>37</v>
      </c>
      <c r="AU1198">
        <f>IF(AND(Table13[[#This Row],[Age]]&gt;=18,Table13[[#This Row],[Age]]&lt;=25),1,0)</f>
        <v>0</v>
      </c>
      <c r="AV1198">
        <f>IF(AND(Table13[[#This Row],[Age]]&gt;=26,Table13[[#This Row],[Age]]&lt;=35),1,0)</f>
        <v>0</v>
      </c>
      <c r="AW1198">
        <f>IF(AND(Table13[[#This Row],[Age]]&gt;=36,Table13[[#This Row],[Age]]&lt;=45),1,0)</f>
        <v>1</v>
      </c>
      <c r="AX1198">
        <f>IF(AND(Table13[[#This Row],[Age]]&gt;=46,Table13[[#This Row],[Age]]&lt;=55),1,0)</f>
        <v>0</v>
      </c>
      <c r="AY1198">
        <f>IF(AND(Table13[[#This Row],[Age]]&gt;=56,Table13[[#This Row],[Age]]&lt;=67),1,0)</f>
        <v>0</v>
      </c>
      <c r="AZ1198" t="s">
        <v>25</v>
      </c>
      <c r="BA1198">
        <f>IF(Table13[[#This Row],[Marital Status]]="Married",1,0)</f>
        <v>1</v>
      </c>
      <c r="BB1198">
        <f>IF(Table13[[#This Row],[Marital Status]]="Single",1,0)</f>
        <v>0</v>
      </c>
      <c r="BC1198" t="s">
        <v>27</v>
      </c>
      <c r="BD1198">
        <f>IF(Table13[[#This Row],[gender]]="Male",1,0)</f>
        <v>1</v>
      </c>
      <c r="BE1198">
        <f>IF(Table13[[#This Row],[gender]]="Female",1,0)</f>
        <v>0</v>
      </c>
      <c r="BF1198" t="s">
        <v>19</v>
      </c>
      <c r="BG1198">
        <f>IF(Table13[[#This Row],[Highest level of Education]]="Did not attend school",1,0)</f>
        <v>0</v>
      </c>
      <c r="BH1198">
        <f>IF(Table13[[#This Row],[Highest level of Education]]="K12 completed",1,0)</f>
        <v>0</v>
      </c>
      <c r="BI1198">
        <f>IF(Table13[[#This Row],[Highest level of Education]]="High School Completed",1,0)</f>
        <v>0</v>
      </c>
      <c r="BJ1198">
        <f>IF(Table13[[#This Row],[Highest level of Education]]="Technical Diploma/Partially completed College",1,0)</f>
        <v>0</v>
      </c>
      <c r="BK1198">
        <f>IF(Table13[[#This Row],[Highest level of Education]]="University/College Degree",1,0)</f>
        <v>1</v>
      </c>
      <c r="BL1198">
        <f>IF(Table13[[#This Row],[Highest level of Education]]="Post-graduate education",1,0)</f>
        <v>0</v>
      </c>
      <c r="BM1198">
        <v>2</v>
      </c>
      <c r="BN1198">
        <v>1</v>
      </c>
      <c r="BO1198">
        <v>4</v>
      </c>
      <c r="BP1198">
        <f>IF(Table13[[#This Row],[Monthly_Income 1_5500 2_8000 3_11000 4_15000 5_20000 6_27000 7_35000 8_5000 9_51000 98_0]]=1,1,0)</f>
        <v>0</v>
      </c>
      <c r="BQ1198">
        <f>IF(Table13[[#This Row],[Monthly_Income 1_5500 2_8000 3_11000 4_15000 5_20000 6_27000 7_35000 8_5000 9_51000 98_0]]=2,1,0)</f>
        <v>0</v>
      </c>
      <c r="BR1198">
        <f>IF(Table13[[#This Row],[Monthly_Income 1_5500 2_8000 3_11000 4_15000 5_20000 6_27000 7_35000 8_5000 9_51000 98_0]]=3,1,0)</f>
        <v>0</v>
      </c>
      <c r="BS1198">
        <f>IF(Table13[[#This Row],[Monthly_Income 1_5500 2_8000 3_11000 4_15000 5_20000 6_27000 7_35000 8_5000 9_51000 98_0]]=4,1,0)</f>
        <v>1</v>
      </c>
      <c r="BT1198">
        <f>IF(Table13[[#This Row],[Monthly_Income 1_5500 2_8000 3_11000 4_15000 5_20000 6_27000 7_35000 8_5000 9_51000 98_0]]=5,1,0)</f>
        <v>0</v>
      </c>
      <c r="BU1198">
        <f>IF(Table13[[#This Row],[Monthly_Income 1_5500 2_8000 3_11000 4_15000 5_20000 6_27000 7_35000 8_5000 9_51000 98_0]]=6,1,0)</f>
        <v>0</v>
      </c>
      <c r="BV1198">
        <f>IF(Table13[[#This Row],[Monthly_Income 1_5500 2_8000 3_11000 4_15000 5_20000 6_27000 7_35000 8_5000 9_51000 98_0]]=7,1,0)</f>
        <v>0</v>
      </c>
      <c r="BW1198">
        <f>IF(Table13[[#This Row],[Monthly_Income 1_5500 2_8000 3_11000 4_15000 5_20000 6_27000 7_35000 8_5000 9_51000 98_0]]=8,1,0)</f>
        <v>0</v>
      </c>
      <c r="BX1198">
        <f>IF(Table13[[#This Row],[Monthly_Income 1_5500 2_8000 3_11000 4_15000 5_20000 6_27000 7_35000 8_5000 9_51000 98_0]]=9,1,0)</f>
        <v>0</v>
      </c>
      <c r="BY1198">
        <f>IF(Table13[[#This Row],[Monthly_Income 1_5500 2_8000 3_11000 4_15000 5_20000 6_27000 7_35000 8_5000 9_51000 98_0]]=98,1,0)</f>
        <v>0</v>
      </c>
      <c r="BZ1198">
        <v>6</v>
      </c>
      <c r="CA1198">
        <f>IF(Table13[[#This Row],[Monthly_Household_Income]]=1,1,0)</f>
        <v>0</v>
      </c>
      <c r="CB1198">
        <f>IF(Table13[[#This Row],[Monthly_Household_Income]]=2,1,0)</f>
        <v>0</v>
      </c>
      <c r="CC1198">
        <f>IF(Table13[[#This Row],[Monthly_Household_Income]]=3,1,0)</f>
        <v>0</v>
      </c>
      <c r="CD1198">
        <f>IF(Table13[[#This Row],[Monthly_Household_Income]]=4,1,0)</f>
        <v>0</v>
      </c>
      <c r="CE1198">
        <f>IF(Table13[[#This Row],[Monthly_Household_Income]]=5,1,0)</f>
        <v>0</v>
      </c>
      <c r="CF1198">
        <f>IF(Table13[[#This Row],[Monthly_Household_Income]]=6,1,0)</f>
        <v>1</v>
      </c>
      <c r="CG1198">
        <f>IF(Table13[[#This Row],[Monthly_Household_Income]]=7,1,0)</f>
        <v>0</v>
      </c>
      <c r="CH1198">
        <f>IF(Table13[[#This Row],[Monthly_Household_Income]]=8,1,0)</f>
        <v>0</v>
      </c>
      <c r="CI1198">
        <f>IF(Table13[[#This Row],[Monthly_Household_Income]]=9,1,0)</f>
        <v>0</v>
      </c>
      <c r="CJ1198">
        <f>IF(Table13[[#This Row],[Monthly_Household_Income]]=98,1,0)</f>
        <v>0</v>
      </c>
    </row>
    <row r="1199" spans="1:88">
      <c r="A1199">
        <v>4387</v>
      </c>
      <c r="B1199" s="1">
        <v>42949</v>
      </c>
      <c r="C1199" t="s">
        <v>39</v>
      </c>
      <c r="D1199">
        <v>4</v>
      </c>
      <c r="E1199">
        <v>3</v>
      </c>
      <c r="F1199">
        <v>4</v>
      </c>
      <c r="G1199">
        <v>4</v>
      </c>
      <c r="H1199">
        <v>4</v>
      </c>
      <c r="I1199">
        <v>3</v>
      </c>
      <c r="J1199" t="s">
        <v>15</v>
      </c>
      <c r="K1199">
        <v>7</v>
      </c>
      <c r="L1199">
        <v>8</v>
      </c>
      <c r="M1199">
        <v>5</v>
      </c>
      <c r="N1199">
        <v>3</v>
      </c>
      <c r="O1199">
        <v>8</v>
      </c>
      <c r="P1199">
        <v>7</v>
      </c>
      <c r="Q1199">
        <v>4</v>
      </c>
      <c r="R1199">
        <v>5</v>
      </c>
      <c r="S1199">
        <v>7</v>
      </c>
      <c r="T1199">
        <v>6</v>
      </c>
      <c r="U1199">
        <v>7</v>
      </c>
      <c r="V1199">
        <v>6</v>
      </c>
      <c r="W1199">
        <v>2</v>
      </c>
      <c r="X1199">
        <v>3</v>
      </c>
      <c r="Y1199">
        <v>6</v>
      </c>
      <c r="Z1199">
        <v>2</v>
      </c>
      <c r="AA1199">
        <v>3</v>
      </c>
      <c r="AB1199">
        <v>2</v>
      </c>
      <c r="AC1199">
        <v>2</v>
      </c>
      <c r="AD1199">
        <f>IF(Table13[[#This Row],[payment]]=1,1,0)</f>
        <v>0</v>
      </c>
      <c r="AE1199">
        <f>IF(Table13[[#This Row],[payment]]=2,1,0)</f>
        <v>1</v>
      </c>
      <c r="AF1199">
        <f>IF(Table13[[#This Row],[payment]]=3,1,0)</f>
        <v>0</v>
      </c>
      <c r="AG1199">
        <v>2</v>
      </c>
      <c r="AH1199">
        <f>IF(Table13[[#This Row],[method_payment]]=1,1,0)</f>
        <v>0</v>
      </c>
      <c r="AI1199">
        <f>IF(Table13[[#This Row],[method_payment]]=2,1,0)</f>
        <v>1</v>
      </c>
      <c r="AJ1199">
        <f>IF(Table13[[#This Row],[method_payment]]=3,1,0)</f>
        <v>0</v>
      </c>
      <c r="AK1199">
        <f>IF(Table13[[#This Row],[method_payment]]=5,1,0)</f>
        <v>0</v>
      </c>
      <c r="AL1199">
        <f>IF(Table13[[#This Row],[method_payment]]=6,1,0)</f>
        <v>0</v>
      </c>
      <c r="AM1199" t="s">
        <v>15</v>
      </c>
      <c r="AN1199" t="s">
        <v>16</v>
      </c>
      <c r="AO1199">
        <v>1</v>
      </c>
      <c r="AP1199" s="2">
        <v>193.05</v>
      </c>
      <c r="AQ1199" s="3">
        <f>IF(AND(Table13[[#This Row],[Average_amount_spent_per_visit_last_3_months]]&gt;=1,Table13[[#This Row],[Average_amount_spent_per_visit_last_3_months]]&lt;=999),1,0)</f>
        <v>1</v>
      </c>
      <c r="AR1199" s="3">
        <f>IF(AND(Table13[[#This Row],[Average_amount_spent_per_visit_last_3_months]]&gt;=1000,Table13[[#This Row],[Average_amount_spent_per_visit_last_3_months]]&lt;=6700),1,0)</f>
        <v>0</v>
      </c>
      <c r="AS1199">
        <v>2</v>
      </c>
      <c r="AT1199">
        <v>44</v>
      </c>
      <c r="AU1199">
        <f>IF(AND(Table13[[#This Row],[Age]]&gt;=18,Table13[[#This Row],[Age]]&lt;=25),1,0)</f>
        <v>0</v>
      </c>
      <c r="AV1199">
        <f>IF(AND(Table13[[#This Row],[Age]]&gt;=26,Table13[[#This Row],[Age]]&lt;=35),1,0)</f>
        <v>0</v>
      </c>
      <c r="AW1199">
        <f>IF(AND(Table13[[#This Row],[Age]]&gt;=36,Table13[[#This Row],[Age]]&lt;=45),1,0)</f>
        <v>1</v>
      </c>
      <c r="AX1199">
        <f>IF(AND(Table13[[#This Row],[Age]]&gt;=46,Table13[[#This Row],[Age]]&lt;=55),1,0)</f>
        <v>0</v>
      </c>
      <c r="AY1199">
        <f>IF(AND(Table13[[#This Row],[Age]]&gt;=56,Table13[[#This Row],[Age]]&lt;=67),1,0)</f>
        <v>0</v>
      </c>
      <c r="AZ1199" t="s">
        <v>25</v>
      </c>
      <c r="BA1199">
        <f>IF(Table13[[#This Row],[Marital Status]]="Married",1,0)</f>
        <v>1</v>
      </c>
      <c r="BB1199">
        <f>IF(Table13[[#This Row],[Marital Status]]="Single",1,0)</f>
        <v>0</v>
      </c>
      <c r="BC1199" t="s">
        <v>27</v>
      </c>
      <c r="BD1199">
        <f>IF(Table13[[#This Row],[gender]]="Male",1,0)</f>
        <v>1</v>
      </c>
      <c r="BE1199">
        <f>IF(Table13[[#This Row],[gender]]="Female",1,0)</f>
        <v>0</v>
      </c>
      <c r="BF1199" t="s">
        <v>23</v>
      </c>
      <c r="BG1199">
        <f>IF(Table13[[#This Row],[Highest level of Education]]="Did not attend school",1,0)</f>
        <v>0</v>
      </c>
      <c r="BH1199">
        <f>IF(Table13[[#This Row],[Highest level of Education]]="K12 completed",1,0)</f>
        <v>0</v>
      </c>
      <c r="BI1199">
        <f>IF(Table13[[#This Row],[Highest level of Education]]="High School Completed",1,0)</f>
        <v>0</v>
      </c>
      <c r="BJ1199">
        <f>IF(Table13[[#This Row],[Highest level of Education]]="Technical Diploma/Partially completed College",1,0)</f>
        <v>1</v>
      </c>
      <c r="BK1199">
        <f>IF(Table13[[#This Row],[Highest level of Education]]="University/College Degree",1,0)</f>
        <v>0</v>
      </c>
      <c r="BL1199">
        <f>IF(Table13[[#This Row],[Highest level of Education]]="Post-graduate education",1,0)</f>
        <v>0</v>
      </c>
      <c r="BM1199">
        <v>2</v>
      </c>
      <c r="BN1199">
        <v>1</v>
      </c>
      <c r="BO1199">
        <v>4</v>
      </c>
      <c r="BP1199">
        <f>IF(Table13[[#This Row],[Monthly_Income 1_5500 2_8000 3_11000 4_15000 5_20000 6_27000 7_35000 8_5000 9_51000 98_0]]=1,1,0)</f>
        <v>0</v>
      </c>
      <c r="BQ1199">
        <f>IF(Table13[[#This Row],[Monthly_Income 1_5500 2_8000 3_11000 4_15000 5_20000 6_27000 7_35000 8_5000 9_51000 98_0]]=2,1,0)</f>
        <v>0</v>
      </c>
      <c r="BR1199">
        <f>IF(Table13[[#This Row],[Monthly_Income 1_5500 2_8000 3_11000 4_15000 5_20000 6_27000 7_35000 8_5000 9_51000 98_0]]=3,1,0)</f>
        <v>0</v>
      </c>
      <c r="BS1199">
        <f>IF(Table13[[#This Row],[Monthly_Income 1_5500 2_8000 3_11000 4_15000 5_20000 6_27000 7_35000 8_5000 9_51000 98_0]]=4,1,0)</f>
        <v>1</v>
      </c>
      <c r="BT1199">
        <f>IF(Table13[[#This Row],[Monthly_Income 1_5500 2_8000 3_11000 4_15000 5_20000 6_27000 7_35000 8_5000 9_51000 98_0]]=5,1,0)</f>
        <v>0</v>
      </c>
      <c r="BU1199">
        <f>IF(Table13[[#This Row],[Monthly_Income 1_5500 2_8000 3_11000 4_15000 5_20000 6_27000 7_35000 8_5000 9_51000 98_0]]=6,1,0)</f>
        <v>0</v>
      </c>
      <c r="BV1199">
        <f>IF(Table13[[#This Row],[Monthly_Income 1_5500 2_8000 3_11000 4_15000 5_20000 6_27000 7_35000 8_5000 9_51000 98_0]]=7,1,0)</f>
        <v>0</v>
      </c>
      <c r="BW1199">
        <f>IF(Table13[[#This Row],[Monthly_Income 1_5500 2_8000 3_11000 4_15000 5_20000 6_27000 7_35000 8_5000 9_51000 98_0]]=8,1,0)</f>
        <v>0</v>
      </c>
      <c r="BX1199">
        <f>IF(Table13[[#This Row],[Monthly_Income 1_5500 2_8000 3_11000 4_15000 5_20000 6_27000 7_35000 8_5000 9_51000 98_0]]=9,1,0)</f>
        <v>0</v>
      </c>
      <c r="BY1199">
        <f>IF(Table13[[#This Row],[Monthly_Income 1_5500 2_8000 3_11000 4_15000 5_20000 6_27000 7_35000 8_5000 9_51000 98_0]]=98,1,0)</f>
        <v>0</v>
      </c>
      <c r="BZ1199">
        <v>5</v>
      </c>
      <c r="CA1199">
        <f>IF(Table13[[#This Row],[Monthly_Household_Income]]=1,1,0)</f>
        <v>0</v>
      </c>
      <c r="CB1199">
        <f>IF(Table13[[#This Row],[Monthly_Household_Income]]=2,1,0)</f>
        <v>0</v>
      </c>
      <c r="CC1199">
        <f>IF(Table13[[#This Row],[Monthly_Household_Income]]=3,1,0)</f>
        <v>0</v>
      </c>
      <c r="CD1199">
        <f>IF(Table13[[#This Row],[Monthly_Household_Income]]=4,1,0)</f>
        <v>0</v>
      </c>
      <c r="CE1199">
        <f>IF(Table13[[#This Row],[Monthly_Household_Income]]=5,1,0)</f>
        <v>1</v>
      </c>
      <c r="CF1199">
        <f>IF(Table13[[#This Row],[Monthly_Household_Income]]=6,1,0)</f>
        <v>0</v>
      </c>
      <c r="CG1199">
        <f>IF(Table13[[#This Row],[Monthly_Household_Income]]=7,1,0)</f>
        <v>0</v>
      </c>
      <c r="CH1199">
        <f>IF(Table13[[#This Row],[Monthly_Household_Income]]=8,1,0)</f>
        <v>0</v>
      </c>
      <c r="CI1199">
        <f>IF(Table13[[#This Row],[Monthly_Household_Income]]=9,1,0)</f>
        <v>0</v>
      </c>
      <c r="CJ1199">
        <f>IF(Table13[[#This Row],[Monthly_Household_Income]]=98,1,0)</f>
        <v>0</v>
      </c>
    </row>
    <row r="1200" spans="1:88">
      <c r="A1200">
        <v>4390</v>
      </c>
      <c r="B1200" s="1">
        <v>43161</v>
      </c>
      <c r="C1200" t="s">
        <v>33</v>
      </c>
      <c r="D1200">
        <v>9</v>
      </c>
      <c r="E1200">
        <v>9</v>
      </c>
      <c r="F1200">
        <v>7</v>
      </c>
      <c r="G1200">
        <v>7</v>
      </c>
      <c r="H1200">
        <v>7</v>
      </c>
      <c r="I1200">
        <v>8</v>
      </c>
      <c r="J1200" t="s">
        <v>15</v>
      </c>
      <c r="K1200">
        <v>7</v>
      </c>
      <c r="L1200">
        <v>9</v>
      </c>
      <c r="M1200">
        <v>9</v>
      </c>
      <c r="N1200">
        <v>8</v>
      </c>
      <c r="O1200">
        <v>9</v>
      </c>
      <c r="P1200">
        <v>7</v>
      </c>
      <c r="Q1200">
        <v>8</v>
      </c>
      <c r="R1200">
        <v>8</v>
      </c>
      <c r="S1200">
        <v>9</v>
      </c>
      <c r="T1200">
        <v>8</v>
      </c>
      <c r="U1200">
        <v>8</v>
      </c>
      <c r="V1200">
        <v>7</v>
      </c>
      <c r="W1200">
        <v>7</v>
      </c>
      <c r="X1200">
        <v>9</v>
      </c>
      <c r="Y1200">
        <v>9</v>
      </c>
      <c r="Z1200">
        <v>8</v>
      </c>
      <c r="AA1200">
        <v>8</v>
      </c>
      <c r="AB1200">
        <v>9</v>
      </c>
      <c r="AC1200">
        <v>1</v>
      </c>
      <c r="AD1200">
        <f>IF(Table13[[#This Row],[payment]]=1,1,0)</f>
        <v>1</v>
      </c>
      <c r="AE1200">
        <f>IF(Table13[[#This Row],[payment]]=2,1,0)</f>
        <v>0</v>
      </c>
      <c r="AF1200">
        <f>IF(Table13[[#This Row],[payment]]=3,1,0)</f>
        <v>0</v>
      </c>
      <c r="AG1200">
        <v>1</v>
      </c>
      <c r="AH1200">
        <f>IF(Table13[[#This Row],[method_payment]]=1,1,0)</f>
        <v>1</v>
      </c>
      <c r="AI1200">
        <f>IF(Table13[[#This Row],[method_payment]]=2,1,0)</f>
        <v>0</v>
      </c>
      <c r="AJ1200">
        <f>IF(Table13[[#This Row],[method_payment]]=3,1,0)</f>
        <v>0</v>
      </c>
      <c r="AK1200">
        <f>IF(Table13[[#This Row],[method_payment]]=5,1,0)</f>
        <v>0</v>
      </c>
      <c r="AL1200">
        <f>IF(Table13[[#This Row],[method_payment]]=6,1,0)</f>
        <v>0</v>
      </c>
      <c r="AM1200" t="s">
        <v>16</v>
      </c>
      <c r="AN1200" t="s">
        <v>16</v>
      </c>
      <c r="AO1200">
        <v>1</v>
      </c>
      <c r="AP1200" s="2">
        <v>577.79999999999995</v>
      </c>
      <c r="AQ1200" s="3">
        <f>IF(AND(Table13[[#This Row],[Average_amount_spent_per_visit_last_3_months]]&gt;=1,Table13[[#This Row],[Average_amount_spent_per_visit_last_3_months]]&lt;=999),1,0)</f>
        <v>1</v>
      </c>
      <c r="AR1200" s="3">
        <f>IF(AND(Table13[[#This Row],[Average_amount_spent_per_visit_last_3_months]]&gt;=1000,Table13[[#This Row],[Average_amount_spent_per_visit_last_3_months]]&lt;=6700),1,0)</f>
        <v>0</v>
      </c>
      <c r="AS1200">
        <v>2</v>
      </c>
      <c r="AT1200">
        <v>47</v>
      </c>
      <c r="AU1200">
        <f>IF(AND(Table13[[#This Row],[Age]]&gt;=18,Table13[[#This Row],[Age]]&lt;=25),1,0)</f>
        <v>0</v>
      </c>
      <c r="AV1200">
        <f>IF(AND(Table13[[#This Row],[Age]]&gt;=26,Table13[[#This Row],[Age]]&lt;=35),1,0)</f>
        <v>0</v>
      </c>
      <c r="AW1200">
        <f>IF(AND(Table13[[#This Row],[Age]]&gt;=36,Table13[[#This Row],[Age]]&lt;=45),1,0)</f>
        <v>0</v>
      </c>
      <c r="AX1200">
        <f>IF(AND(Table13[[#This Row],[Age]]&gt;=46,Table13[[#This Row],[Age]]&lt;=55),1,0)</f>
        <v>1</v>
      </c>
      <c r="AY1200">
        <f>IF(AND(Table13[[#This Row],[Age]]&gt;=56,Table13[[#This Row],[Age]]&lt;=67),1,0)</f>
        <v>0</v>
      </c>
      <c r="AZ1200" t="s">
        <v>25</v>
      </c>
      <c r="BA1200">
        <f>IF(Table13[[#This Row],[Marital Status]]="Married",1,0)</f>
        <v>1</v>
      </c>
      <c r="BB1200">
        <f>IF(Table13[[#This Row],[Marital Status]]="Single",1,0)</f>
        <v>0</v>
      </c>
      <c r="BC1200" t="s">
        <v>28</v>
      </c>
      <c r="BD1200">
        <f>IF(Table13[[#This Row],[gender]]="Male",1,0)</f>
        <v>0</v>
      </c>
      <c r="BE1200">
        <f>IF(Table13[[#This Row],[gender]]="Female",1,0)</f>
        <v>1</v>
      </c>
      <c r="BF1200" t="s">
        <v>23</v>
      </c>
      <c r="BG1200">
        <f>IF(Table13[[#This Row],[Highest level of Education]]="Did not attend school",1,0)</f>
        <v>0</v>
      </c>
      <c r="BH1200">
        <f>IF(Table13[[#This Row],[Highest level of Education]]="K12 completed",1,0)</f>
        <v>0</v>
      </c>
      <c r="BI1200">
        <f>IF(Table13[[#This Row],[Highest level of Education]]="High School Completed",1,0)</f>
        <v>0</v>
      </c>
      <c r="BJ1200">
        <f>IF(Table13[[#This Row],[Highest level of Education]]="Technical Diploma/Partially completed College",1,0)</f>
        <v>1</v>
      </c>
      <c r="BK1200">
        <f>IF(Table13[[#This Row],[Highest level of Education]]="University/College Degree",1,0)</f>
        <v>0</v>
      </c>
      <c r="BL1200">
        <f>IF(Table13[[#This Row],[Highest level of Education]]="Post-graduate education",1,0)</f>
        <v>0</v>
      </c>
      <c r="BM1200">
        <v>2</v>
      </c>
      <c r="BN1200">
        <v>1</v>
      </c>
      <c r="BO1200">
        <v>3</v>
      </c>
      <c r="BP1200">
        <f>IF(Table13[[#This Row],[Monthly_Income 1_5500 2_8000 3_11000 4_15000 5_20000 6_27000 7_35000 8_5000 9_51000 98_0]]=1,1,0)</f>
        <v>0</v>
      </c>
      <c r="BQ1200">
        <f>IF(Table13[[#This Row],[Monthly_Income 1_5500 2_8000 3_11000 4_15000 5_20000 6_27000 7_35000 8_5000 9_51000 98_0]]=2,1,0)</f>
        <v>0</v>
      </c>
      <c r="BR1200">
        <f>IF(Table13[[#This Row],[Monthly_Income 1_5500 2_8000 3_11000 4_15000 5_20000 6_27000 7_35000 8_5000 9_51000 98_0]]=3,1,0)</f>
        <v>1</v>
      </c>
      <c r="BS1200">
        <f>IF(Table13[[#This Row],[Monthly_Income 1_5500 2_8000 3_11000 4_15000 5_20000 6_27000 7_35000 8_5000 9_51000 98_0]]=4,1,0)</f>
        <v>0</v>
      </c>
      <c r="BT1200">
        <f>IF(Table13[[#This Row],[Monthly_Income 1_5500 2_8000 3_11000 4_15000 5_20000 6_27000 7_35000 8_5000 9_51000 98_0]]=5,1,0)</f>
        <v>0</v>
      </c>
      <c r="BU1200">
        <f>IF(Table13[[#This Row],[Monthly_Income 1_5500 2_8000 3_11000 4_15000 5_20000 6_27000 7_35000 8_5000 9_51000 98_0]]=6,1,0)</f>
        <v>0</v>
      </c>
      <c r="BV1200">
        <f>IF(Table13[[#This Row],[Monthly_Income 1_5500 2_8000 3_11000 4_15000 5_20000 6_27000 7_35000 8_5000 9_51000 98_0]]=7,1,0)</f>
        <v>0</v>
      </c>
      <c r="BW1200">
        <f>IF(Table13[[#This Row],[Monthly_Income 1_5500 2_8000 3_11000 4_15000 5_20000 6_27000 7_35000 8_5000 9_51000 98_0]]=8,1,0)</f>
        <v>0</v>
      </c>
      <c r="BX1200">
        <f>IF(Table13[[#This Row],[Monthly_Income 1_5500 2_8000 3_11000 4_15000 5_20000 6_27000 7_35000 8_5000 9_51000 98_0]]=9,1,0)</f>
        <v>0</v>
      </c>
      <c r="BY1200">
        <f>IF(Table13[[#This Row],[Monthly_Income 1_5500 2_8000 3_11000 4_15000 5_20000 6_27000 7_35000 8_5000 9_51000 98_0]]=98,1,0)</f>
        <v>0</v>
      </c>
      <c r="BZ1200">
        <v>6</v>
      </c>
      <c r="CA1200">
        <f>IF(Table13[[#This Row],[Monthly_Household_Income]]=1,1,0)</f>
        <v>0</v>
      </c>
      <c r="CB1200">
        <f>IF(Table13[[#This Row],[Monthly_Household_Income]]=2,1,0)</f>
        <v>0</v>
      </c>
      <c r="CC1200">
        <f>IF(Table13[[#This Row],[Monthly_Household_Income]]=3,1,0)</f>
        <v>0</v>
      </c>
      <c r="CD1200">
        <f>IF(Table13[[#This Row],[Monthly_Household_Income]]=4,1,0)</f>
        <v>0</v>
      </c>
      <c r="CE1200">
        <f>IF(Table13[[#This Row],[Monthly_Household_Income]]=5,1,0)</f>
        <v>0</v>
      </c>
      <c r="CF1200">
        <f>IF(Table13[[#This Row],[Monthly_Household_Income]]=6,1,0)</f>
        <v>1</v>
      </c>
      <c r="CG1200">
        <f>IF(Table13[[#This Row],[Monthly_Household_Income]]=7,1,0)</f>
        <v>0</v>
      </c>
      <c r="CH1200">
        <f>IF(Table13[[#This Row],[Monthly_Household_Income]]=8,1,0)</f>
        <v>0</v>
      </c>
      <c r="CI1200">
        <f>IF(Table13[[#This Row],[Monthly_Household_Income]]=9,1,0)</f>
        <v>0</v>
      </c>
      <c r="CJ1200">
        <f>IF(Table13[[#This Row],[Monthly_Household_Income]]=98,1,0)</f>
        <v>0</v>
      </c>
    </row>
    <row r="1201" spans="1:88">
      <c r="A1201">
        <v>4393</v>
      </c>
      <c r="B1201" s="1">
        <v>43026</v>
      </c>
      <c r="C1201" t="s">
        <v>29</v>
      </c>
      <c r="D1201">
        <v>4</v>
      </c>
      <c r="E1201">
        <v>3</v>
      </c>
      <c r="F1201">
        <v>3</v>
      </c>
      <c r="G1201">
        <v>5</v>
      </c>
      <c r="H1201">
        <v>5</v>
      </c>
      <c r="I1201">
        <v>5</v>
      </c>
      <c r="J1201" t="s">
        <v>15</v>
      </c>
      <c r="K1201">
        <v>8</v>
      </c>
      <c r="L1201">
        <v>7</v>
      </c>
      <c r="M1201">
        <v>8</v>
      </c>
      <c r="N1201">
        <v>8</v>
      </c>
      <c r="O1201">
        <v>7</v>
      </c>
      <c r="P1201">
        <v>3</v>
      </c>
      <c r="Q1201">
        <v>8</v>
      </c>
      <c r="R1201">
        <v>8</v>
      </c>
      <c r="S1201">
        <v>6</v>
      </c>
      <c r="T1201">
        <v>8</v>
      </c>
      <c r="U1201">
        <v>8</v>
      </c>
      <c r="V1201">
        <v>5</v>
      </c>
      <c r="W1201">
        <v>3</v>
      </c>
      <c r="X1201">
        <v>7</v>
      </c>
      <c r="Y1201">
        <v>7</v>
      </c>
      <c r="Z1201">
        <v>8</v>
      </c>
      <c r="AA1201">
        <v>8</v>
      </c>
      <c r="AB1201">
        <v>7</v>
      </c>
      <c r="AC1201">
        <v>3</v>
      </c>
      <c r="AD1201">
        <f>IF(Table13[[#This Row],[payment]]=1,1,0)</f>
        <v>0</v>
      </c>
      <c r="AE1201">
        <f>IF(Table13[[#This Row],[payment]]=2,1,0)</f>
        <v>0</v>
      </c>
      <c r="AF1201">
        <f>IF(Table13[[#This Row],[payment]]=3,1,0)</f>
        <v>1</v>
      </c>
      <c r="AG1201">
        <v>1</v>
      </c>
      <c r="AH1201">
        <f>IF(Table13[[#This Row],[method_payment]]=1,1,0)</f>
        <v>1</v>
      </c>
      <c r="AI1201">
        <f>IF(Table13[[#This Row],[method_payment]]=2,1,0)</f>
        <v>0</v>
      </c>
      <c r="AJ1201">
        <f>IF(Table13[[#This Row],[method_payment]]=3,1,0)</f>
        <v>0</v>
      </c>
      <c r="AK1201">
        <f>IF(Table13[[#This Row],[method_payment]]=5,1,0)</f>
        <v>0</v>
      </c>
      <c r="AL1201">
        <f>IF(Table13[[#This Row],[method_payment]]=6,1,0)</f>
        <v>0</v>
      </c>
      <c r="AM1201" t="s">
        <v>15</v>
      </c>
      <c r="AN1201" t="s">
        <v>15</v>
      </c>
      <c r="AO1201">
        <v>1</v>
      </c>
      <c r="AP1201" s="2">
        <v>396.83</v>
      </c>
      <c r="AQ1201" s="3">
        <f>IF(AND(Table13[[#This Row],[Average_amount_spent_per_visit_last_3_months]]&gt;=1,Table13[[#This Row],[Average_amount_spent_per_visit_last_3_months]]&lt;=999),1,0)</f>
        <v>1</v>
      </c>
      <c r="AR1201" s="3">
        <f>IF(AND(Table13[[#This Row],[Average_amount_spent_per_visit_last_3_months]]&gt;=1000,Table13[[#This Row],[Average_amount_spent_per_visit_last_3_months]]&lt;=6700),1,0)</f>
        <v>0</v>
      </c>
      <c r="AS1201">
        <v>3</v>
      </c>
      <c r="AT1201">
        <v>24</v>
      </c>
      <c r="AU1201">
        <f>IF(AND(Table13[[#This Row],[Age]]&gt;=18,Table13[[#This Row],[Age]]&lt;=25),1,0)</f>
        <v>1</v>
      </c>
      <c r="AV1201">
        <f>IF(AND(Table13[[#This Row],[Age]]&gt;=26,Table13[[#This Row],[Age]]&lt;=35),1,0)</f>
        <v>0</v>
      </c>
      <c r="AW1201">
        <f>IF(AND(Table13[[#This Row],[Age]]&gt;=36,Table13[[#This Row],[Age]]&lt;=45),1,0)</f>
        <v>0</v>
      </c>
      <c r="AX1201">
        <f>IF(AND(Table13[[#This Row],[Age]]&gt;=46,Table13[[#This Row],[Age]]&lt;=55),1,0)</f>
        <v>0</v>
      </c>
      <c r="AY1201">
        <f>IF(AND(Table13[[#This Row],[Age]]&gt;=56,Table13[[#This Row],[Age]]&lt;=67),1,0)</f>
        <v>0</v>
      </c>
      <c r="AZ1201" t="s">
        <v>24</v>
      </c>
      <c r="BA1201">
        <f>IF(Table13[[#This Row],[Marital Status]]="Married",1,0)</f>
        <v>0</v>
      </c>
      <c r="BB1201">
        <f>IF(Table13[[#This Row],[Marital Status]]="Single",1,0)</f>
        <v>1</v>
      </c>
      <c r="BC1201" t="s">
        <v>27</v>
      </c>
      <c r="BD1201">
        <f>IF(Table13[[#This Row],[gender]]="Male",1,0)</f>
        <v>1</v>
      </c>
      <c r="BE1201">
        <f>IF(Table13[[#This Row],[gender]]="Female",1,0)</f>
        <v>0</v>
      </c>
      <c r="BF1201" t="s">
        <v>23</v>
      </c>
      <c r="BG1201">
        <f>IF(Table13[[#This Row],[Highest level of Education]]="Did not attend school",1,0)</f>
        <v>0</v>
      </c>
      <c r="BH1201">
        <f>IF(Table13[[#This Row],[Highest level of Education]]="K12 completed",1,0)</f>
        <v>0</v>
      </c>
      <c r="BI1201">
        <f>IF(Table13[[#This Row],[Highest level of Education]]="High School Completed",1,0)</f>
        <v>0</v>
      </c>
      <c r="BJ1201">
        <f>IF(Table13[[#This Row],[Highest level of Education]]="Technical Diploma/Partially completed College",1,0)</f>
        <v>1</v>
      </c>
      <c r="BK1201">
        <f>IF(Table13[[#This Row],[Highest level of Education]]="University/College Degree",1,0)</f>
        <v>0</v>
      </c>
      <c r="BL1201">
        <f>IF(Table13[[#This Row],[Highest level of Education]]="Post-graduate education",1,0)</f>
        <v>0</v>
      </c>
      <c r="BM1201">
        <v>0</v>
      </c>
      <c r="BN1201">
        <v>1</v>
      </c>
      <c r="BO1201">
        <v>2</v>
      </c>
      <c r="BP1201">
        <f>IF(Table13[[#This Row],[Monthly_Income 1_5500 2_8000 3_11000 4_15000 5_20000 6_27000 7_35000 8_5000 9_51000 98_0]]=1,1,0)</f>
        <v>0</v>
      </c>
      <c r="BQ1201">
        <f>IF(Table13[[#This Row],[Monthly_Income 1_5500 2_8000 3_11000 4_15000 5_20000 6_27000 7_35000 8_5000 9_51000 98_0]]=2,1,0)</f>
        <v>1</v>
      </c>
      <c r="BR1201">
        <f>IF(Table13[[#This Row],[Monthly_Income 1_5500 2_8000 3_11000 4_15000 5_20000 6_27000 7_35000 8_5000 9_51000 98_0]]=3,1,0)</f>
        <v>0</v>
      </c>
      <c r="BS1201">
        <f>IF(Table13[[#This Row],[Monthly_Income 1_5500 2_8000 3_11000 4_15000 5_20000 6_27000 7_35000 8_5000 9_51000 98_0]]=4,1,0)</f>
        <v>0</v>
      </c>
      <c r="BT1201">
        <f>IF(Table13[[#This Row],[Monthly_Income 1_5500 2_8000 3_11000 4_15000 5_20000 6_27000 7_35000 8_5000 9_51000 98_0]]=5,1,0)</f>
        <v>0</v>
      </c>
      <c r="BU1201">
        <f>IF(Table13[[#This Row],[Monthly_Income 1_5500 2_8000 3_11000 4_15000 5_20000 6_27000 7_35000 8_5000 9_51000 98_0]]=6,1,0)</f>
        <v>0</v>
      </c>
      <c r="BV1201">
        <f>IF(Table13[[#This Row],[Monthly_Income 1_5500 2_8000 3_11000 4_15000 5_20000 6_27000 7_35000 8_5000 9_51000 98_0]]=7,1,0)</f>
        <v>0</v>
      </c>
      <c r="BW1201">
        <f>IF(Table13[[#This Row],[Monthly_Income 1_5500 2_8000 3_11000 4_15000 5_20000 6_27000 7_35000 8_5000 9_51000 98_0]]=8,1,0)</f>
        <v>0</v>
      </c>
      <c r="BX1201">
        <f>IF(Table13[[#This Row],[Monthly_Income 1_5500 2_8000 3_11000 4_15000 5_20000 6_27000 7_35000 8_5000 9_51000 98_0]]=9,1,0)</f>
        <v>0</v>
      </c>
      <c r="BY1201">
        <f>IF(Table13[[#This Row],[Monthly_Income 1_5500 2_8000 3_11000 4_15000 5_20000 6_27000 7_35000 8_5000 9_51000 98_0]]=98,1,0)</f>
        <v>0</v>
      </c>
      <c r="BZ1201">
        <v>4</v>
      </c>
      <c r="CA1201">
        <f>IF(Table13[[#This Row],[Monthly_Household_Income]]=1,1,0)</f>
        <v>0</v>
      </c>
      <c r="CB1201">
        <f>IF(Table13[[#This Row],[Monthly_Household_Income]]=2,1,0)</f>
        <v>0</v>
      </c>
      <c r="CC1201">
        <f>IF(Table13[[#This Row],[Monthly_Household_Income]]=3,1,0)</f>
        <v>0</v>
      </c>
      <c r="CD1201">
        <f>IF(Table13[[#This Row],[Monthly_Household_Income]]=4,1,0)</f>
        <v>1</v>
      </c>
      <c r="CE1201">
        <f>IF(Table13[[#This Row],[Monthly_Household_Income]]=5,1,0)</f>
        <v>0</v>
      </c>
      <c r="CF1201">
        <f>IF(Table13[[#This Row],[Monthly_Household_Income]]=6,1,0)</f>
        <v>0</v>
      </c>
      <c r="CG1201">
        <f>IF(Table13[[#This Row],[Monthly_Household_Income]]=7,1,0)</f>
        <v>0</v>
      </c>
      <c r="CH1201">
        <f>IF(Table13[[#This Row],[Monthly_Household_Income]]=8,1,0)</f>
        <v>0</v>
      </c>
      <c r="CI1201">
        <f>IF(Table13[[#This Row],[Monthly_Household_Income]]=9,1,0)</f>
        <v>0</v>
      </c>
      <c r="CJ1201">
        <f>IF(Table13[[#This Row],[Monthly_Household_Income]]=98,1,0)</f>
        <v>0</v>
      </c>
    </row>
    <row r="1202" spans="1:88">
      <c r="A1202">
        <v>4395</v>
      </c>
      <c r="B1202" s="1">
        <v>42991</v>
      </c>
      <c r="C1202" t="s">
        <v>29</v>
      </c>
      <c r="D1202">
        <v>6</v>
      </c>
      <c r="E1202">
        <v>8</v>
      </c>
      <c r="F1202">
        <v>7</v>
      </c>
      <c r="G1202">
        <v>7</v>
      </c>
      <c r="H1202">
        <v>8</v>
      </c>
      <c r="I1202">
        <v>7</v>
      </c>
      <c r="J1202" t="s">
        <v>15</v>
      </c>
      <c r="K1202">
        <v>8</v>
      </c>
      <c r="L1202">
        <v>8</v>
      </c>
      <c r="M1202">
        <v>8</v>
      </c>
      <c r="N1202">
        <v>7</v>
      </c>
      <c r="O1202">
        <v>9</v>
      </c>
      <c r="P1202">
        <v>9</v>
      </c>
      <c r="Q1202">
        <v>7</v>
      </c>
      <c r="R1202">
        <v>8</v>
      </c>
      <c r="S1202">
        <v>8</v>
      </c>
      <c r="T1202">
        <v>8</v>
      </c>
      <c r="U1202">
        <v>10</v>
      </c>
      <c r="V1202">
        <v>9</v>
      </c>
      <c r="W1202">
        <v>7</v>
      </c>
      <c r="X1202">
        <v>8</v>
      </c>
      <c r="Y1202">
        <v>7</v>
      </c>
      <c r="Z1202">
        <v>8</v>
      </c>
      <c r="AA1202">
        <v>8</v>
      </c>
      <c r="AB1202">
        <v>0</v>
      </c>
      <c r="AC1202">
        <v>3</v>
      </c>
      <c r="AD1202">
        <f>IF(Table13[[#This Row],[payment]]=1,1,0)</f>
        <v>0</v>
      </c>
      <c r="AE1202">
        <f>IF(Table13[[#This Row],[payment]]=2,1,0)</f>
        <v>0</v>
      </c>
      <c r="AF1202">
        <f>IF(Table13[[#This Row],[payment]]=3,1,0)</f>
        <v>1</v>
      </c>
      <c r="AG1202">
        <v>1</v>
      </c>
      <c r="AH1202">
        <f>IF(Table13[[#This Row],[method_payment]]=1,1,0)</f>
        <v>1</v>
      </c>
      <c r="AI1202">
        <f>IF(Table13[[#This Row],[method_payment]]=2,1,0)</f>
        <v>0</v>
      </c>
      <c r="AJ1202">
        <f>IF(Table13[[#This Row],[method_payment]]=3,1,0)</f>
        <v>0</v>
      </c>
      <c r="AK1202">
        <f>IF(Table13[[#This Row],[method_payment]]=5,1,0)</f>
        <v>0</v>
      </c>
      <c r="AL1202">
        <f>IF(Table13[[#This Row],[method_payment]]=6,1,0)</f>
        <v>0</v>
      </c>
      <c r="AM1202" t="s">
        <v>16</v>
      </c>
      <c r="AN1202" t="s">
        <v>16</v>
      </c>
      <c r="AO1202">
        <v>5</v>
      </c>
      <c r="AP1202" s="2">
        <v>297.23</v>
      </c>
      <c r="AQ1202" s="3">
        <f>IF(AND(Table13[[#This Row],[Average_amount_spent_per_visit_last_3_months]]&gt;=1,Table13[[#This Row],[Average_amount_spent_per_visit_last_3_months]]&lt;=999),1,0)</f>
        <v>1</v>
      </c>
      <c r="AR1202" s="3">
        <f>IF(AND(Table13[[#This Row],[Average_amount_spent_per_visit_last_3_months]]&gt;=1000,Table13[[#This Row],[Average_amount_spent_per_visit_last_3_months]]&lt;=6700),1,0)</f>
        <v>0</v>
      </c>
      <c r="AS1202">
        <v>2</v>
      </c>
      <c r="AT1202">
        <v>25</v>
      </c>
      <c r="AU1202">
        <f>IF(AND(Table13[[#This Row],[Age]]&gt;=18,Table13[[#This Row],[Age]]&lt;=25),1,0)</f>
        <v>1</v>
      </c>
      <c r="AV1202">
        <f>IF(AND(Table13[[#This Row],[Age]]&gt;=26,Table13[[#This Row],[Age]]&lt;=35),1,0)</f>
        <v>0</v>
      </c>
      <c r="AW1202">
        <f>IF(AND(Table13[[#This Row],[Age]]&gt;=36,Table13[[#This Row],[Age]]&lt;=45),1,0)</f>
        <v>0</v>
      </c>
      <c r="AX1202">
        <f>IF(AND(Table13[[#This Row],[Age]]&gt;=46,Table13[[#This Row],[Age]]&lt;=55),1,0)</f>
        <v>0</v>
      </c>
      <c r="AY1202">
        <f>IF(AND(Table13[[#This Row],[Age]]&gt;=56,Table13[[#This Row],[Age]]&lt;=67),1,0)</f>
        <v>0</v>
      </c>
      <c r="AZ1202" t="s">
        <v>24</v>
      </c>
      <c r="BA1202">
        <f>IF(Table13[[#This Row],[Marital Status]]="Married",1,0)</f>
        <v>0</v>
      </c>
      <c r="BB1202">
        <f>IF(Table13[[#This Row],[Marital Status]]="Single",1,0)</f>
        <v>1</v>
      </c>
      <c r="BC1202" t="s">
        <v>27</v>
      </c>
      <c r="BD1202">
        <f>IF(Table13[[#This Row],[gender]]="Male",1,0)</f>
        <v>1</v>
      </c>
      <c r="BE1202">
        <f>IF(Table13[[#This Row],[gender]]="Female",1,0)</f>
        <v>0</v>
      </c>
      <c r="BF1202" t="s">
        <v>23</v>
      </c>
      <c r="BG1202">
        <f>IF(Table13[[#This Row],[Highest level of Education]]="Did not attend school",1,0)</f>
        <v>0</v>
      </c>
      <c r="BH1202">
        <f>IF(Table13[[#This Row],[Highest level of Education]]="K12 completed",1,0)</f>
        <v>0</v>
      </c>
      <c r="BI1202">
        <f>IF(Table13[[#This Row],[Highest level of Education]]="High School Completed",1,0)</f>
        <v>0</v>
      </c>
      <c r="BJ1202">
        <f>IF(Table13[[#This Row],[Highest level of Education]]="Technical Diploma/Partially completed College",1,0)</f>
        <v>1</v>
      </c>
      <c r="BK1202">
        <f>IF(Table13[[#This Row],[Highest level of Education]]="University/College Degree",1,0)</f>
        <v>0</v>
      </c>
      <c r="BL1202">
        <f>IF(Table13[[#This Row],[Highest level of Education]]="Post-graduate education",1,0)</f>
        <v>0</v>
      </c>
      <c r="BM1202">
        <v>0</v>
      </c>
      <c r="BN1202">
        <v>1</v>
      </c>
      <c r="BO1202">
        <v>2</v>
      </c>
      <c r="BP1202">
        <f>IF(Table13[[#This Row],[Monthly_Income 1_5500 2_8000 3_11000 4_15000 5_20000 6_27000 7_35000 8_5000 9_51000 98_0]]=1,1,0)</f>
        <v>0</v>
      </c>
      <c r="BQ1202">
        <f>IF(Table13[[#This Row],[Monthly_Income 1_5500 2_8000 3_11000 4_15000 5_20000 6_27000 7_35000 8_5000 9_51000 98_0]]=2,1,0)</f>
        <v>1</v>
      </c>
      <c r="BR1202">
        <f>IF(Table13[[#This Row],[Monthly_Income 1_5500 2_8000 3_11000 4_15000 5_20000 6_27000 7_35000 8_5000 9_51000 98_0]]=3,1,0)</f>
        <v>0</v>
      </c>
      <c r="BS1202">
        <f>IF(Table13[[#This Row],[Monthly_Income 1_5500 2_8000 3_11000 4_15000 5_20000 6_27000 7_35000 8_5000 9_51000 98_0]]=4,1,0)</f>
        <v>0</v>
      </c>
      <c r="BT1202">
        <f>IF(Table13[[#This Row],[Monthly_Income 1_5500 2_8000 3_11000 4_15000 5_20000 6_27000 7_35000 8_5000 9_51000 98_0]]=5,1,0)</f>
        <v>0</v>
      </c>
      <c r="BU1202">
        <f>IF(Table13[[#This Row],[Monthly_Income 1_5500 2_8000 3_11000 4_15000 5_20000 6_27000 7_35000 8_5000 9_51000 98_0]]=6,1,0)</f>
        <v>0</v>
      </c>
      <c r="BV1202">
        <f>IF(Table13[[#This Row],[Monthly_Income 1_5500 2_8000 3_11000 4_15000 5_20000 6_27000 7_35000 8_5000 9_51000 98_0]]=7,1,0)</f>
        <v>0</v>
      </c>
      <c r="BW1202">
        <f>IF(Table13[[#This Row],[Monthly_Income 1_5500 2_8000 3_11000 4_15000 5_20000 6_27000 7_35000 8_5000 9_51000 98_0]]=8,1,0)</f>
        <v>0</v>
      </c>
      <c r="BX1202">
        <f>IF(Table13[[#This Row],[Monthly_Income 1_5500 2_8000 3_11000 4_15000 5_20000 6_27000 7_35000 8_5000 9_51000 98_0]]=9,1,0)</f>
        <v>0</v>
      </c>
      <c r="BY1202">
        <f>IF(Table13[[#This Row],[Monthly_Income 1_5500 2_8000 3_11000 4_15000 5_20000 6_27000 7_35000 8_5000 9_51000 98_0]]=98,1,0)</f>
        <v>0</v>
      </c>
      <c r="BZ1202">
        <v>8</v>
      </c>
      <c r="CA1202">
        <f>IF(Table13[[#This Row],[Monthly_Household_Income]]=1,1,0)</f>
        <v>0</v>
      </c>
      <c r="CB1202">
        <f>IF(Table13[[#This Row],[Monthly_Household_Income]]=2,1,0)</f>
        <v>0</v>
      </c>
      <c r="CC1202">
        <f>IF(Table13[[#This Row],[Monthly_Household_Income]]=3,1,0)</f>
        <v>0</v>
      </c>
      <c r="CD1202">
        <f>IF(Table13[[#This Row],[Monthly_Household_Income]]=4,1,0)</f>
        <v>0</v>
      </c>
      <c r="CE1202">
        <f>IF(Table13[[#This Row],[Monthly_Household_Income]]=5,1,0)</f>
        <v>0</v>
      </c>
      <c r="CF1202">
        <f>IF(Table13[[#This Row],[Monthly_Household_Income]]=6,1,0)</f>
        <v>0</v>
      </c>
      <c r="CG1202">
        <f>IF(Table13[[#This Row],[Monthly_Household_Income]]=7,1,0)</f>
        <v>0</v>
      </c>
      <c r="CH1202">
        <f>IF(Table13[[#This Row],[Monthly_Household_Income]]=8,1,0)</f>
        <v>1</v>
      </c>
      <c r="CI1202">
        <f>IF(Table13[[#This Row],[Monthly_Household_Income]]=9,1,0)</f>
        <v>0</v>
      </c>
      <c r="CJ1202">
        <f>IF(Table13[[#This Row],[Monthly_Household_Income]]=98,1,0)</f>
        <v>0</v>
      </c>
    </row>
    <row r="1203" spans="1:88">
      <c r="A1203">
        <v>4396</v>
      </c>
      <c r="B1203" s="1">
        <v>42967</v>
      </c>
      <c r="C1203" t="s">
        <v>39</v>
      </c>
      <c r="D1203">
        <v>8</v>
      </c>
      <c r="E1203">
        <v>9</v>
      </c>
      <c r="F1203">
        <v>6</v>
      </c>
      <c r="G1203">
        <v>8</v>
      </c>
      <c r="H1203">
        <v>8</v>
      </c>
      <c r="I1203">
        <v>6</v>
      </c>
      <c r="J1203" t="s">
        <v>15</v>
      </c>
      <c r="K1203">
        <v>7</v>
      </c>
      <c r="L1203">
        <v>7</v>
      </c>
      <c r="M1203">
        <v>9</v>
      </c>
      <c r="N1203">
        <v>8</v>
      </c>
      <c r="O1203">
        <v>6</v>
      </c>
      <c r="P1203">
        <v>8</v>
      </c>
      <c r="Q1203">
        <v>7</v>
      </c>
      <c r="R1203">
        <v>6</v>
      </c>
      <c r="S1203">
        <v>7</v>
      </c>
      <c r="T1203">
        <v>7</v>
      </c>
      <c r="U1203">
        <v>8</v>
      </c>
      <c r="V1203">
        <v>7</v>
      </c>
      <c r="W1203">
        <v>6</v>
      </c>
      <c r="X1203">
        <v>7</v>
      </c>
      <c r="Y1203">
        <v>9</v>
      </c>
      <c r="Z1203">
        <v>7</v>
      </c>
      <c r="AA1203">
        <v>8</v>
      </c>
      <c r="AB1203">
        <v>8</v>
      </c>
      <c r="AC1203">
        <v>1</v>
      </c>
      <c r="AD1203">
        <f>IF(Table13[[#This Row],[payment]]=1,1,0)</f>
        <v>1</v>
      </c>
      <c r="AE1203">
        <f>IF(Table13[[#This Row],[payment]]=2,1,0)</f>
        <v>0</v>
      </c>
      <c r="AF1203">
        <f>IF(Table13[[#This Row],[payment]]=3,1,0)</f>
        <v>0</v>
      </c>
      <c r="AG1203">
        <v>1</v>
      </c>
      <c r="AH1203">
        <f>IF(Table13[[#This Row],[method_payment]]=1,1,0)</f>
        <v>1</v>
      </c>
      <c r="AI1203">
        <f>IF(Table13[[#This Row],[method_payment]]=2,1,0)</f>
        <v>0</v>
      </c>
      <c r="AJ1203">
        <f>IF(Table13[[#This Row],[method_payment]]=3,1,0)</f>
        <v>0</v>
      </c>
      <c r="AK1203">
        <f>IF(Table13[[#This Row],[method_payment]]=5,1,0)</f>
        <v>0</v>
      </c>
      <c r="AL1203">
        <f>IF(Table13[[#This Row],[method_payment]]=6,1,0)</f>
        <v>0</v>
      </c>
      <c r="AM1203" t="s">
        <v>15</v>
      </c>
      <c r="AN1203" t="s">
        <v>16</v>
      </c>
      <c r="AO1203">
        <v>3</v>
      </c>
      <c r="AP1203" s="2">
        <v>326.42</v>
      </c>
      <c r="AQ1203" s="3">
        <f>IF(AND(Table13[[#This Row],[Average_amount_spent_per_visit_last_3_months]]&gt;=1,Table13[[#This Row],[Average_amount_spent_per_visit_last_3_months]]&lt;=999),1,0)</f>
        <v>1</v>
      </c>
      <c r="AR1203" s="3">
        <f>IF(AND(Table13[[#This Row],[Average_amount_spent_per_visit_last_3_months]]&gt;=1000,Table13[[#This Row],[Average_amount_spent_per_visit_last_3_months]]&lt;=6700),1,0)</f>
        <v>0</v>
      </c>
      <c r="AS1203">
        <v>3</v>
      </c>
      <c r="AT1203">
        <v>28</v>
      </c>
      <c r="AU1203">
        <f>IF(AND(Table13[[#This Row],[Age]]&gt;=18,Table13[[#This Row],[Age]]&lt;=25),1,0)</f>
        <v>0</v>
      </c>
      <c r="AV1203">
        <f>IF(AND(Table13[[#This Row],[Age]]&gt;=26,Table13[[#This Row],[Age]]&lt;=35),1,0)</f>
        <v>1</v>
      </c>
      <c r="AW1203">
        <f>IF(AND(Table13[[#This Row],[Age]]&gt;=36,Table13[[#This Row],[Age]]&lt;=45),1,0)</f>
        <v>0</v>
      </c>
      <c r="AX1203">
        <f>IF(AND(Table13[[#This Row],[Age]]&gt;=46,Table13[[#This Row],[Age]]&lt;=55),1,0)</f>
        <v>0</v>
      </c>
      <c r="AY1203">
        <f>IF(AND(Table13[[#This Row],[Age]]&gt;=56,Table13[[#This Row],[Age]]&lt;=67),1,0)</f>
        <v>0</v>
      </c>
      <c r="AZ1203" t="s">
        <v>25</v>
      </c>
      <c r="BA1203">
        <f>IF(Table13[[#This Row],[Marital Status]]="Married",1,0)</f>
        <v>1</v>
      </c>
      <c r="BB1203">
        <f>IF(Table13[[#This Row],[Marital Status]]="Single",1,0)</f>
        <v>0</v>
      </c>
      <c r="BC1203" t="s">
        <v>27</v>
      </c>
      <c r="BD1203">
        <f>IF(Table13[[#This Row],[gender]]="Male",1,0)</f>
        <v>1</v>
      </c>
      <c r="BE1203">
        <f>IF(Table13[[#This Row],[gender]]="Female",1,0)</f>
        <v>0</v>
      </c>
      <c r="BF1203" t="s">
        <v>23</v>
      </c>
      <c r="BG1203">
        <f>IF(Table13[[#This Row],[Highest level of Education]]="Did not attend school",1,0)</f>
        <v>0</v>
      </c>
      <c r="BH1203">
        <f>IF(Table13[[#This Row],[Highest level of Education]]="K12 completed",1,0)</f>
        <v>0</v>
      </c>
      <c r="BI1203">
        <f>IF(Table13[[#This Row],[Highest level of Education]]="High School Completed",1,0)</f>
        <v>0</v>
      </c>
      <c r="BJ1203">
        <f>IF(Table13[[#This Row],[Highest level of Education]]="Technical Diploma/Partially completed College",1,0)</f>
        <v>1</v>
      </c>
      <c r="BK1203">
        <f>IF(Table13[[#This Row],[Highest level of Education]]="University/College Degree",1,0)</f>
        <v>0</v>
      </c>
      <c r="BL1203">
        <f>IF(Table13[[#This Row],[Highest level of Education]]="Post-graduate education",1,0)</f>
        <v>0</v>
      </c>
      <c r="BM1203">
        <v>4</v>
      </c>
      <c r="BN1203">
        <v>1</v>
      </c>
      <c r="BO1203">
        <v>3</v>
      </c>
      <c r="BP1203">
        <f>IF(Table13[[#This Row],[Monthly_Income 1_5500 2_8000 3_11000 4_15000 5_20000 6_27000 7_35000 8_5000 9_51000 98_0]]=1,1,0)</f>
        <v>0</v>
      </c>
      <c r="BQ1203">
        <f>IF(Table13[[#This Row],[Monthly_Income 1_5500 2_8000 3_11000 4_15000 5_20000 6_27000 7_35000 8_5000 9_51000 98_0]]=2,1,0)</f>
        <v>0</v>
      </c>
      <c r="BR1203">
        <f>IF(Table13[[#This Row],[Monthly_Income 1_5500 2_8000 3_11000 4_15000 5_20000 6_27000 7_35000 8_5000 9_51000 98_0]]=3,1,0)</f>
        <v>1</v>
      </c>
      <c r="BS1203">
        <f>IF(Table13[[#This Row],[Monthly_Income 1_5500 2_8000 3_11000 4_15000 5_20000 6_27000 7_35000 8_5000 9_51000 98_0]]=4,1,0)</f>
        <v>0</v>
      </c>
      <c r="BT1203">
        <f>IF(Table13[[#This Row],[Monthly_Income 1_5500 2_8000 3_11000 4_15000 5_20000 6_27000 7_35000 8_5000 9_51000 98_0]]=5,1,0)</f>
        <v>0</v>
      </c>
      <c r="BU1203">
        <f>IF(Table13[[#This Row],[Monthly_Income 1_5500 2_8000 3_11000 4_15000 5_20000 6_27000 7_35000 8_5000 9_51000 98_0]]=6,1,0)</f>
        <v>0</v>
      </c>
      <c r="BV1203">
        <f>IF(Table13[[#This Row],[Monthly_Income 1_5500 2_8000 3_11000 4_15000 5_20000 6_27000 7_35000 8_5000 9_51000 98_0]]=7,1,0)</f>
        <v>0</v>
      </c>
      <c r="BW1203">
        <f>IF(Table13[[#This Row],[Monthly_Income 1_5500 2_8000 3_11000 4_15000 5_20000 6_27000 7_35000 8_5000 9_51000 98_0]]=8,1,0)</f>
        <v>0</v>
      </c>
      <c r="BX1203">
        <f>IF(Table13[[#This Row],[Monthly_Income 1_5500 2_8000 3_11000 4_15000 5_20000 6_27000 7_35000 8_5000 9_51000 98_0]]=9,1,0)</f>
        <v>0</v>
      </c>
      <c r="BY1203">
        <f>IF(Table13[[#This Row],[Monthly_Income 1_5500 2_8000 3_11000 4_15000 5_20000 6_27000 7_35000 8_5000 9_51000 98_0]]=98,1,0)</f>
        <v>0</v>
      </c>
      <c r="BZ1203">
        <v>5</v>
      </c>
      <c r="CA1203">
        <f>IF(Table13[[#This Row],[Monthly_Household_Income]]=1,1,0)</f>
        <v>0</v>
      </c>
      <c r="CB1203">
        <f>IF(Table13[[#This Row],[Monthly_Household_Income]]=2,1,0)</f>
        <v>0</v>
      </c>
      <c r="CC1203">
        <f>IF(Table13[[#This Row],[Monthly_Household_Income]]=3,1,0)</f>
        <v>0</v>
      </c>
      <c r="CD1203">
        <f>IF(Table13[[#This Row],[Monthly_Household_Income]]=4,1,0)</f>
        <v>0</v>
      </c>
      <c r="CE1203">
        <f>IF(Table13[[#This Row],[Monthly_Household_Income]]=5,1,0)</f>
        <v>1</v>
      </c>
      <c r="CF1203">
        <f>IF(Table13[[#This Row],[Monthly_Household_Income]]=6,1,0)</f>
        <v>0</v>
      </c>
      <c r="CG1203">
        <f>IF(Table13[[#This Row],[Monthly_Household_Income]]=7,1,0)</f>
        <v>0</v>
      </c>
      <c r="CH1203">
        <f>IF(Table13[[#This Row],[Monthly_Household_Income]]=8,1,0)</f>
        <v>0</v>
      </c>
      <c r="CI1203">
        <f>IF(Table13[[#This Row],[Monthly_Household_Income]]=9,1,0)</f>
        <v>0</v>
      </c>
      <c r="CJ1203">
        <f>IF(Table13[[#This Row],[Monthly_Household_Income]]=98,1,0)</f>
        <v>0</v>
      </c>
    </row>
    <row r="1204" spans="1:88">
      <c r="A1204">
        <v>4402</v>
      </c>
      <c r="B1204" s="1">
        <v>43130</v>
      </c>
      <c r="C1204" t="s">
        <v>6</v>
      </c>
      <c r="D1204">
        <v>7</v>
      </c>
      <c r="E1204">
        <v>7</v>
      </c>
      <c r="F1204">
        <v>7</v>
      </c>
      <c r="G1204">
        <v>6</v>
      </c>
      <c r="H1204">
        <v>7</v>
      </c>
      <c r="I1204">
        <v>6</v>
      </c>
      <c r="J1204" t="s">
        <v>15</v>
      </c>
      <c r="K1204">
        <v>7</v>
      </c>
      <c r="L1204">
        <v>7</v>
      </c>
      <c r="M1204">
        <v>6</v>
      </c>
      <c r="N1204">
        <v>7</v>
      </c>
      <c r="O1204">
        <v>6</v>
      </c>
      <c r="P1204">
        <v>7</v>
      </c>
      <c r="Q1204">
        <v>7</v>
      </c>
      <c r="R1204">
        <v>6</v>
      </c>
      <c r="S1204">
        <v>7</v>
      </c>
      <c r="T1204">
        <v>7</v>
      </c>
      <c r="U1204">
        <v>6</v>
      </c>
      <c r="V1204">
        <v>7</v>
      </c>
      <c r="W1204">
        <v>6</v>
      </c>
      <c r="X1204">
        <v>6</v>
      </c>
      <c r="Y1204">
        <v>7</v>
      </c>
      <c r="Z1204">
        <v>7</v>
      </c>
      <c r="AA1204">
        <v>6</v>
      </c>
      <c r="AB1204">
        <v>7</v>
      </c>
      <c r="AC1204">
        <v>1</v>
      </c>
      <c r="AD1204">
        <f>IF(Table13[[#This Row],[payment]]=1,1,0)</f>
        <v>1</v>
      </c>
      <c r="AE1204">
        <f>IF(Table13[[#This Row],[payment]]=2,1,0)</f>
        <v>0</v>
      </c>
      <c r="AF1204">
        <f>IF(Table13[[#This Row],[payment]]=3,1,0)</f>
        <v>0</v>
      </c>
      <c r="AG1204">
        <v>1</v>
      </c>
      <c r="AH1204">
        <f>IF(Table13[[#This Row],[method_payment]]=1,1,0)</f>
        <v>1</v>
      </c>
      <c r="AI1204">
        <f>IF(Table13[[#This Row],[method_payment]]=2,1,0)</f>
        <v>0</v>
      </c>
      <c r="AJ1204">
        <f>IF(Table13[[#This Row],[method_payment]]=3,1,0)</f>
        <v>0</v>
      </c>
      <c r="AK1204">
        <f>IF(Table13[[#This Row],[method_payment]]=5,1,0)</f>
        <v>0</v>
      </c>
      <c r="AL1204">
        <f>IF(Table13[[#This Row],[method_payment]]=6,1,0)</f>
        <v>0</v>
      </c>
      <c r="AM1204" t="s">
        <v>16</v>
      </c>
      <c r="AN1204" t="s">
        <v>15</v>
      </c>
      <c r="AO1204">
        <v>2</v>
      </c>
      <c r="AP1204" s="2">
        <v>135.44999999999999</v>
      </c>
      <c r="AQ1204" s="3">
        <f>IF(AND(Table13[[#This Row],[Average_amount_spent_per_visit_last_3_months]]&gt;=1,Table13[[#This Row],[Average_amount_spent_per_visit_last_3_months]]&lt;=999),1,0)</f>
        <v>1</v>
      </c>
      <c r="AR1204" s="3">
        <f>IF(AND(Table13[[#This Row],[Average_amount_spent_per_visit_last_3_months]]&gt;=1000,Table13[[#This Row],[Average_amount_spent_per_visit_last_3_months]]&lt;=6700),1,0)</f>
        <v>0</v>
      </c>
      <c r="AS1204">
        <v>2</v>
      </c>
      <c r="AT1204">
        <v>27</v>
      </c>
      <c r="AU1204">
        <f>IF(AND(Table13[[#This Row],[Age]]&gt;=18,Table13[[#This Row],[Age]]&lt;=25),1,0)</f>
        <v>0</v>
      </c>
      <c r="AV1204">
        <f>IF(AND(Table13[[#This Row],[Age]]&gt;=26,Table13[[#This Row],[Age]]&lt;=35),1,0)</f>
        <v>1</v>
      </c>
      <c r="AW1204">
        <f>IF(AND(Table13[[#This Row],[Age]]&gt;=36,Table13[[#This Row],[Age]]&lt;=45),1,0)</f>
        <v>0</v>
      </c>
      <c r="AX1204">
        <f>IF(AND(Table13[[#This Row],[Age]]&gt;=46,Table13[[#This Row],[Age]]&lt;=55),1,0)</f>
        <v>0</v>
      </c>
      <c r="AY1204">
        <f>IF(AND(Table13[[#This Row],[Age]]&gt;=56,Table13[[#This Row],[Age]]&lt;=67),1,0)</f>
        <v>0</v>
      </c>
      <c r="AZ1204" t="s">
        <v>25</v>
      </c>
      <c r="BA1204">
        <f>IF(Table13[[#This Row],[Marital Status]]="Married",1,0)</f>
        <v>1</v>
      </c>
      <c r="BB1204">
        <f>IF(Table13[[#This Row],[Marital Status]]="Single",1,0)</f>
        <v>0</v>
      </c>
      <c r="BC1204" t="s">
        <v>28</v>
      </c>
      <c r="BD1204">
        <f>IF(Table13[[#This Row],[gender]]="Male",1,0)</f>
        <v>0</v>
      </c>
      <c r="BE1204">
        <f>IF(Table13[[#This Row],[gender]]="Female",1,0)</f>
        <v>1</v>
      </c>
      <c r="BF1204" t="s">
        <v>23</v>
      </c>
      <c r="BG1204">
        <f>IF(Table13[[#This Row],[Highest level of Education]]="Did not attend school",1,0)</f>
        <v>0</v>
      </c>
      <c r="BH1204">
        <f>IF(Table13[[#This Row],[Highest level of Education]]="K12 completed",1,0)</f>
        <v>0</v>
      </c>
      <c r="BI1204">
        <f>IF(Table13[[#This Row],[Highest level of Education]]="High School Completed",1,0)</f>
        <v>0</v>
      </c>
      <c r="BJ1204">
        <f>IF(Table13[[#This Row],[Highest level of Education]]="Technical Diploma/Partially completed College",1,0)</f>
        <v>1</v>
      </c>
      <c r="BK1204">
        <f>IF(Table13[[#This Row],[Highest level of Education]]="University/College Degree",1,0)</f>
        <v>0</v>
      </c>
      <c r="BL1204">
        <f>IF(Table13[[#This Row],[Highest level of Education]]="Post-graduate education",1,0)</f>
        <v>0</v>
      </c>
      <c r="BM1204">
        <v>3</v>
      </c>
      <c r="BN1204">
        <v>1</v>
      </c>
      <c r="BO1204">
        <v>4</v>
      </c>
      <c r="BP1204">
        <f>IF(Table13[[#This Row],[Monthly_Income 1_5500 2_8000 3_11000 4_15000 5_20000 6_27000 7_35000 8_5000 9_51000 98_0]]=1,1,0)</f>
        <v>0</v>
      </c>
      <c r="BQ1204">
        <f>IF(Table13[[#This Row],[Monthly_Income 1_5500 2_8000 3_11000 4_15000 5_20000 6_27000 7_35000 8_5000 9_51000 98_0]]=2,1,0)</f>
        <v>0</v>
      </c>
      <c r="BR1204">
        <f>IF(Table13[[#This Row],[Monthly_Income 1_5500 2_8000 3_11000 4_15000 5_20000 6_27000 7_35000 8_5000 9_51000 98_0]]=3,1,0)</f>
        <v>0</v>
      </c>
      <c r="BS1204">
        <f>IF(Table13[[#This Row],[Monthly_Income 1_5500 2_8000 3_11000 4_15000 5_20000 6_27000 7_35000 8_5000 9_51000 98_0]]=4,1,0)</f>
        <v>1</v>
      </c>
      <c r="BT1204">
        <f>IF(Table13[[#This Row],[Monthly_Income 1_5500 2_8000 3_11000 4_15000 5_20000 6_27000 7_35000 8_5000 9_51000 98_0]]=5,1,0)</f>
        <v>0</v>
      </c>
      <c r="BU1204">
        <f>IF(Table13[[#This Row],[Monthly_Income 1_5500 2_8000 3_11000 4_15000 5_20000 6_27000 7_35000 8_5000 9_51000 98_0]]=6,1,0)</f>
        <v>0</v>
      </c>
      <c r="BV1204">
        <f>IF(Table13[[#This Row],[Monthly_Income 1_5500 2_8000 3_11000 4_15000 5_20000 6_27000 7_35000 8_5000 9_51000 98_0]]=7,1,0)</f>
        <v>0</v>
      </c>
      <c r="BW1204">
        <f>IF(Table13[[#This Row],[Monthly_Income 1_5500 2_8000 3_11000 4_15000 5_20000 6_27000 7_35000 8_5000 9_51000 98_0]]=8,1,0)</f>
        <v>0</v>
      </c>
      <c r="BX1204">
        <f>IF(Table13[[#This Row],[Monthly_Income 1_5500 2_8000 3_11000 4_15000 5_20000 6_27000 7_35000 8_5000 9_51000 98_0]]=9,1,0)</f>
        <v>0</v>
      </c>
      <c r="BY1204">
        <f>IF(Table13[[#This Row],[Monthly_Income 1_5500 2_8000 3_11000 4_15000 5_20000 6_27000 7_35000 8_5000 9_51000 98_0]]=98,1,0)</f>
        <v>0</v>
      </c>
      <c r="BZ1204">
        <v>6</v>
      </c>
      <c r="CA1204">
        <f>IF(Table13[[#This Row],[Monthly_Household_Income]]=1,1,0)</f>
        <v>0</v>
      </c>
      <c r="CB1204">
        <f>IF(Table13[[#This Row],[Monthly_Household_Income]]=2,1,0)</f>
        <v>0</v>
      </c>
      <c r="CC1204">
        <f>IF(Table13[[#This Row],[Monthly_Household_Income]]=3,1,0)</f>
        <v>0</v>
      </c>
      <c r="CD1204">
        <f>IF(Table13[[#This Row],[Monthly_Household_Income]]=4,1,0)</f>
        <v>0</v>
      </c>
      <c r="CE1204">
        <f>IF(Table13[[#This Row],[Monthly_Household_Income]]=5,1,0)</f>
        <v>0</v>
      </c>
      <c r="CF1204">
        <f>IF(Table13[[#This Row],[Monthly_Household_Income]]=6,1,0)</f>
        <v>1</v>
      </c>
      <c r="CG1204">
        <f>IF(Table13[[#This Row],[Monthly_Household_Income]]=7,1,0)</f>
        <v>0</v>
      </c>
      <c r="CH1204">
        <f>IF(Table13[[#This Row],[Monthly_Household_Income]]=8,1,0)</f>
        <v>0</v>
      </c>
      <c r="CI1204">
        <f>IF(Table13[[#This Row],[Monthly_Household_Income]]=9,1,0)</f>
        <v>0</v>
      </c>
      <c r="CJ1204">
        <f>IF(Table13[[#This Row],[Monthly_Household_Income]]=98,1,0)</f>
        <v>0</v>
      </c>
    </row>
    <row r="1205" spans="1:88">
      <c r="A1205">
        <v>4403</v>
      </c>
      <c r="B1205" s="1">
        <v>43025</v>
      </c>
      <c r="C1205" t="s">
        <v>35</v>
      </c>
      <c r="D1205">
        <v>7</v>
      </c>
      <c r="E1205">
        <v>9</v>
      </c>
      <c r="F1205">
        <v>8</v>
      </c>
      <c r="G1205">
        <v>8</v>
      </c>
      <c r="H1205">
        <v>10</v>
      </c>
      <c r="I1205">
        <v>7</v>
      </c>
      <c r="J1205" t="s">
        <v>16</v>
      </c>
      <c r="K1205">
        <v>8</v>
      </c>
      <c r="L1205">
        <v>9</v>
      </c>
      <c r="M1205">
        <v>7</v>
      </c>
      <c r="N1205">
        <v>8</v>
      </c>
      <c r="O1205">
        <v>9</v>
      </c>
      <c r="P1205">
        <v>9</v>
      </c>
      <c r="Q1205">
        <v>8</v>
      </c>
      <c r="R1205">
        <v>7</v>
      </c>
      <c r="S1205">
        <v>7</v>
      </c>
      <c r="T1205">
        <v>9</v>
      </c>
      <c r="U1205">
        <v>9</v>
      </c>
      <c r="V1205">
        <v>8</v>
      </c>
      <c r="W1205">
        <v>6</v>
      </c>
      <c r="X1205">
        <v>9</v>
      </c>
      <c r="Y1205">
        <v>9</v>
      </c>
      <c r="Z1205">
        <v>8</v>
      </c>
      <c r="AA1205">
        <v>10</v>
      </c>
      <c r="AB1205">
        <v>9</v>
      </c>
      <c r="AC1205">
        <v>2</v>
      </c>
      <c r="AD1205">
        <f>IF(Table13[[#This Row],[payment]]=1,1,0)</f>
        <v>0</v>
      </c>
      <c r="AE1205">
        <f>IF(Table13[[#This Row],[payment]]=2,1,0)</f>
        <v>1</v>
      </c>
      <c r="AF1205">
        <f>IF(Table13[[#This Row],[payment]]=3,1,0)</f>
        <v>0</v>
      </c>
      <c r="AG1205">
        <v>3</v>
      </c>
      <c r="AH1205">
        <f>IF(Table13[[#This Row],[method_payment]]=1,1,0)</f>
        <v>0</v>
      </c>
      <c r="AI1205">
        <f>IF(Table13[[#This Row],[method_payment]]=2,1,0)</f>
        <v>0</v>
      </c>
      <c r="AJ1205">
        <f>IF(Table13[[#This Row],[method_payment]]=3,1,0)</f>
        <v>1</v>
      </c>
      <c r="AK1205">
        <f>IF(Table13[[#This Row],[method_payment]]=5,1,0)</f>
        <v>0</v>
      </c>
      <c r="AL1205">
        <f>IF(Table13[[#This Row],[method_payment]]=6,1,0)</f>
        <v>0</v>
      </c>
      <c r="AM1205" t="s">
        <v>16</v>
      </c>
      <c r="AN1205" t="s">
        <v>15</v>
      </c>
      <c r="AO1205">
        <v>1</v>
      </c>
      <c r="AP1205" s="2">
        <v>150.35</v>
      </c>
      <c r="AQ1205" s="3">
        <f>IF(AND(Table13[[#This Row],[Average_amount_spent_per_visit_last_3_months]]&gt;=1,Table13[[#This Row],[Average_amount_spent_per_visit_last_3_months]]&lt;=999),1,0)</f>
        <v>1</v>
      </c>
      <c r="AR1205" s="3">
        <f>IF(AND(Table13[[#This Row],[Average_amount_spent_per_visit_last_3_months]]&gt;=1000,Table13[[#This Row],[Average_amount_spent_per_visit_last_3_months]]&lt;=6700),1,0)</f>
        <v>0</v>
      </c>
      <c r="AS1205">
        <v>2</v>
      </c>
      <c r="AT1205">
        <v>27</v>
      </c>
      <c r="AU1205">
        <f>IF(AND(Table13[[#This Row],[Age]]&gt;=18,Table13[[#This Row],[Age]]&lt;=25),1,0)</f>
        <v>0</v>
      </c>
      <c r="AV1205">
        <f>IF(AND(Table13[[#This Row],[Age]]&gt;=26,Table13[[#This Row],[Age]]&lt;=35),1,0)</f>
        <v>1</v>
      </c>
      <c r="AW1205">
        <f>IF(AND(Table13[[#This Row],[Age]]&gt;=36,Table13[[#This Row],[Age]]&lt;=45),1,0)</f>
        <v>0</v>
      </c>
      <c r="AX1205">
        <f>IF(AND(Table13[[#This Row],[Age]]&gt;=46,Table13[[#This Row],[Age]]&lt;=55),1,0)</f>
        <v>0</v>
      </c>
      <c r="AY1205">
        <f>IF(AND(Table13[[#This Row],[Age]]&gt;=56,Table13[[#This Row],[Age]]&lt;=67),1,0)</f>
        <v>0</v>
      </c>
      <c r="AZ1205" t="s">
        <v>24</v>
      </c>
      <c r="BA1205">
        <f>IF(Table13[[#This Row],[Marital Status]]="Married",1,0)</f>
        <v>0</v>
      </c>
      <c r="BB1205">
        <f>IF(Table13[[#This Row],[Marital Status]]="Single",1,0)</f>
        <v>1</v>
      </c>
      <c r="BC1205" t="s">
        <v>28</v>
      </c>
      <c r="BD1205">
        <f>IF(Table13[[#This Row],[gender]]="Male",1,0)</f>
        <v>0</v>
      </c>
      <c r="BE1205">
        <f>IF(Table13[[#This Row],[gender]]="Female",1,0)</f>
        <v>1</v>
      </c>
      <c r="BF1205" t="s">
        <v>19</v>
      </c>
      <c r="BG1205">
        <f>IF(Table13[[#This Row],[Highest level of Education]]="Did not attend school",1,0)</f>
        <v>0</v>
      </c>
      <c r="BH1205">
        <f>IF(Table13[[#This Row],[Highest level of Education]]="K12 completed",1,0)</f>
        <v>0</v>
      </c>
      <c r="BI1205">
        <f>IF(Table13[[#This Row],[Highest level of Education]]="High School Completed",1,0)</f>
        <v>0</v>
      </c>
      <c r="BJ1205">
        <f>IF(Table13[[#This Row],[Highest level of Education]]="Technical Diploma/Partially completed College",1,0)</f>
        <v>0</v>
      </c>
      <c r="BK1205">
        <f>IF(Table13[[#This Row],[Highest level of Education]]="University/College Degree",1,0)</f>
        <v>1</v>
      </c>
      <c r="BL1205">
        <f>IF(Table13[[#This Row],[Highest level of Education]]="Post-graduate education",1,0)</f>
        <v>0</v>
      </c>
      <c r="BM1205">
        <v>0</v>
      </c>
      <c r="BN1205">
        <v>1</v>
      </c>
      <c r="BO1205">
        <v>4</v>
      </c>
      <c r="BP1205">
        <f>IF(Table13[[#This Row],[Monthly_Income 1_5500 2_8000 3_11000 4_15000 5_20000 6_27000 7_35000 8_5000 9_51000 98_0]]=1,1,0)</f>
        <v>0</v>
      </c>
      <c r="BQ1205">
        <f>IF(Table13[[#This Row],[Monthly_Income 1_5500 2_8000 3_11000 4_15000 5_20000 6_27000 7_35000 8_5000 9_51000 98_0]]=2,1,0)</f>
        <v>0</v>
      </c>
      <c r="BR1205">
        <f>IF(Table13[[#This Row],[Monthly_Income 1_5500 2_8000 3_11000 4_15000 5_20000 6_27000 7_35000 8_5000 9_51000 98_0]]=3,1,0)</f>
        <v>0</v>
      </c>
      <c r="BS1205">
        <f>IF(Table13[[#This Row],[Monthly_Income 1_5500 2_8000 3_11000 4_15000 5_20000 6_27000 7_35000 8_5000 9_51000 98_0]]=4,1,0)</f>
        <v>1</v>
      </c>
      <c r="BT1205">
        <f>IF(Table13[[#This Row],[Monthly_Income 1_5500 2_8000 3_11000 4_15000 5_20000 6_27000 7_35000 8_5000 9_51000 98_0]]=5,1,0)</f>
        <v>0</v>
      </c>
      <c r="BU1205">
        <f>IF(Table13[[#This Row],[Monthly_Income 1_5500 2_8000 3_11000 4_15000 5_20000 6_27000 7_35000 8_5000 9_51000 98_0]]=6,1,0)</f>
        <v>0</v>
      </c>
      <c r="BV1205">
        <f>IF(Table13[[#This Row],[Monthly_Income 1_5500 2_8000 3_11000 4_15000 5_20000 6_27000 7_35000 8_5000 9_51000 98_0]]=7,1,0)</f>
        <v>0</v>
      </c>
      <c r="BW1205">
        <f>IF(Table13[[#This Row],[Monthly_Income 1_5500 2_8000 3_11000 4_15000 5_20000 6_27000 7_35000 8_5000 9_51000 98_0]]=8,1,0)</f>
        <v>0</v>
      </c>
      <c r="BX1205">
        <f>IF(Table13[[#This Row],[Monthly_Income 1_5500 2_8000 3_11000 4_15000 5_20000 6_27000 7_35000 8_5000 9_51000 98_0]]=9,1,0)</f>
        <v>0</v>
      </c>
      <c r="BY1205">
        <f>IF(Table13[[#This Row],[Monthly_Income 1_5500 2_8000 3_11000 4_15000 5_20000 6_27000 7_35000 8_5000 9_51000 98_0]]=98,1,0)</f>
        <v>0</v>
      </c>
      <c r="BZ1205">
        <v>97</v>
      </c>
      <c r="CA1205">
        <f>IF(Table13[[#This Row],[Monthly_Household_Income]]=1,1,0)</f>
        <v>0</v>
      </c>
      <c r="CB1205">
        <f>IF(Table13[[#This Row],[Monthly_Household_Income]]=2,1,0)</f>
        <v>0</v>
      </c>
      <c r="CC1205">
        <f>IF(Table13[[#This Row],[Monthly_Household_Income]]=3,1,0)</f>
        <v>0</v>
      </c>
      <c r="CD1205">
        <f>IF(Table13[[#This Row],[Monthly_Household_Income]]=4,1,0)</f>
        <v>0</v>
      </c>
      <c r="CE1205">
        <f>IF(Table13[[#This Row],[Monthly_Household_Income]]=5,1,0)</f>
        <v>0</v>
      </c>
      <c r="CF1205">
        <f>IF(Table13[[#This Row],[Monthly_Household_Income]]=6,1,0)</f>
        <v>0</v>
      </c>
      <c r="CG1205">
        <f>IF(Table13[[#This Row],[Monthly_Household_Income]]=7,1,0)</f>
        <v>0</v>
      </c>
      <c r="CH1205">
        <f>IF(Table13[[#This Row],[Monthly_Household_Income]]=8,1,0)</f>
        <v>0</v>
      </c>
      <c r="CI1205">
        <f>IF(Table13[[#This Row],[Monthly_Household_Income]]=9,1,0)</f>
        <v>0</v>
      </c>
      <c r="CJ1205">
        <f>IF(Table13[[#This Row],[Monthly_Household_Income]]=98,1,0)</f>
        <v>0</v>
      </c>
    </row>
    <row r="1206" spans="1:88">
      <c r="A1206">
        <v>4407</v>
      </c>
      <c r="B1206" s="1">
        <v>42950</v>
      </c>
      <c r="C1206" t="s">
        <v>35</v>
      </c>
      <c r="D1206">
        <v>7</v>
      </c>
      <c r="E1206">
        <v>8</v>
      </c>
      <c r="F1206">
        <v>7</v>
      </c>
      <c r="G1206">
        <v>8</v>
      </c>
      <c r="H1206">
        <v>8</v>
      </c>
      <c r="I1206">
        <v>7</v>
      </c>
      <c r="J1206" t="s">
        <v>15</v>
      </c>
      <c r="K1206">
        <v>9</v>
      </c>
      <c r="L1206">
        <v>7</v>
      </c>
      <c r="M1206">
        <v>8</v>
      </c>
      <c r="N1206">
        <v>8</v>
      </c>
      <c r="O1206">
        <v>8</v>
      </c>
      <c r="P1206">
        <v>7</v>
      </c>
      <c r="Q1206">
        <v>7</v>
      </c>
      <c r="R1206">
        <v>6</v>
      </c>
      <c r="S1206">
        <v>6</v>
      </c>
      <c r="T1206">
        <v>7</v>
      </c>
      <c r="U1206">
        <v>8</v>
      </c>
      <c r="V1206">
        <v>6</v>
      </c>
      <c r="W1206">
        <v>7</v>
      </c>
      <c r="X1206">
        <v>0</v>
      </c>
      <c r="Y1206">
        <v>9</v>
      </c>
      <c r="Z1206">
        <v>10</v>
      </c>
      <c r="AA1206">
        <v>9</v>
      </c>
      <c r="AB1206">
        <v>8</v>
      </c>
      <c r="AC1206">
        <v>1</v>
      </c>
      <c r="AD1206">
        <f>IF(Table13[[#This Row],[payment]]=1,1,0)</f>
        <v>1</v>
      </c>
      <c r="AE1206">
        <f>IF(Table13[[#This Row],[payment]]=2,1,0)</f>
        <v>0</v>
      </c>
      <c r="AF1206">
        <f>IF(Table13[[#This Row],[payment]]=3,1,0)</f>
        <v>0</v>
      </c>
      <c r="AG1206">
        <v>1</v>
      </c>
      <c r="AH1206">
        <f>IF(Table13[[#This Row],[method_payment]]=1,1,0)</f>
        <v>1</v>
      </c>
      <c r="AI1206">
        <f>IF(Table13[[#This Row],[method_payment]]=2,1,0)</f>
        <v>0</v>
      </c>
      <c r="AJ1206">
        <f>IF(Table13[[#This Row],[method_payment]]=3,1,0)</f>
        <v>0</v>
      </c>
      <c r="AK1206">
        <f>IF(Table13[[#This Row],[method_payment]]=5,1,0)</f>
        <v>0</v>
      </c>
      <c r="AL1206">
        <f>IF(Table13[[#This Row],[method_payment]]=6,1,0)</f>
        <v>0</v>
      </c>
      <c r="AM1206" t="s">
        <v>16</v>
      </c>
      <c r="AN1206" t="s">
        <v>16</v>
      </c>
      <c r="AO1206">
        <v>1</v>
      </c>
      <c r="AP1206" s="2">
        <v>86.27</v>
      </c>
      <c r="AQ1206" s="3">
        <f>IF(AND(Table13[[#This Row],[Average_amount_spent_per_visit_last_3_months]]&gt;=1,Table13[[#This Row],[Average_amount_spent_per_visit_last_3_months]]&lt;=999),1,0)</f>
        <v>1</v>
      </c>
      <c r="AR1206" s="3">
        <f>IF(AND(Table13[[#This Row],[Average_amount_spent_per_visit_last_3_months]]&gt;=1000,Table13[[#This Row],[Average_amount_spent_per_visit_last_3_months]]&lt;=6700),1,0)</f>
        <v>0</v>
      </c>
      <c r="AS1206">
        <v>2</v>
      </c>
      <c r="AT1206">
        <v>53</v>
      </c>
      <c r="AU1206">
        <f>IF(AND(Table13[[#This Row],[Age]]&gt;=18,Table13[[#This Row],[Age]]&lt;=25),1,0)</f>
        <v>0</v>
      </c>
      <c r="AV1206">
        <f>IF(AND(Table13[[#This Row],[Age]]&gt;=26,Table13[[#This Row],[Age]]&lt;=35),1,0)</f>
        <v>0</v>
      </c>
      <c r="AW1206">
        <f>IF(AND(Table13[[#This Row],[Age]]&gt;=36,Table13[[#This Row],[Age]]&lt;=45),1,0)</f>
        <v>0</v>
      </c>
      <c r="AX1206">
        <f>IF(AND(Table13[[#This Row],[Age]]&gt;=46,Table13[[#This Row],[Age]]&lt;=55),1,0)</f>
        <v>1</v>
      </c>
      <c r="AY1206">
        <f>IF(AND(Table13[[#This Row],[Age]]&gt;=56,Table13[[#This Row],[Age]]&lt;=67),1,0)</f>
        <v>0</v>
      </c>
      <c r="AZ1206" t="s">
        <v>25</v>
      </c>
      <c r="BA1206">
        <f>IF(Table13[[#This Row],[Marital Status]]="Married",1,0)</f>
        <v>1</v>
      </c>
      <c r="BB1206">
        <f>IF(Table13[[#This Row],[Marital Status]]="Single",1,0)</f>
        <v>0</v>
      </c>
      <c r="BC1206" t="s">
        <v>28</v>
      </c>
      <c r="BD1206">
        <f>IF(Table13[[#This Row],[gender]]="Male",1,0)</f>
        <v>0</v>
      </c>
      <c r="BE1206">
        <f>IF(Table13[[#This Row],[gender]]="Female",1,0)</f>
        <v>1</v>
      </c>
      <c r="BF1206" t="s">
        <v>23</v>
      </c>
      <c r="BG1206">
        <f>IF(Table13[[#This Row],[Highest level of Education]]="Did not attend school",1,0)</f>
        <v>0</v>
      </c>
      <c r="BH1206">
        <f>IF(Table13[[#This Row],[Highest level of Education]]="K12 completed",1,0)</f>
        <v>0</v>
      </c>
      <c r="BI1206">
        <f>IF(Table13[[#This Row],[Highest level of Education]]="High School Completed",1,0)</f>
        <v>0</v>
      </c>
      <c r="BJ1206">
        <f>IF(Table13[[#This Row],[Highest level of Education]]="Technical Diploma/Partially completed College",1,0)</f>
        <v>1</v>
      </c>
      <c r="BK1206">
        <f>IF(Table13[[#This Row],[Highest level of Education]]="University/College Degree",1,0)</f>
        <v>0</v>
      </c>
      <c r="BL1206">
        <f>IF(Table13[[#This Row],[Highest level of Education]]="Post-graduate education",1,0)</f>
        <v>0</v>
      </c>
      <c r="BM1206">
        <v>2</v>
      </c>
      <c r="BN1206">
        <v>1</v>
      </c>
      <c r="BO1206">
        <v>4</v>
      </c>
      <c r="BP1206">
        <f>IF(Table13[[#This Row],[Monthly_Income 1_5500 2_8000 3_11000 4_15000 5_20000 6_27000 7_35000 8_5000 9_51000 98_0]]=1,1,0)</f>
        <v>0</v>
      </c>
      <c r="BQ1206">
        <f>IF(Table13[[#This Row],[Monthly_Income 1_5500 2_8000 3_11000 4_15000 5_20000 6_27000 7_35000 8_5000 9_51000 98_0]]=2,1,0)</f>
        <v>0</v>
      </c>
      <c r="BR1206">
        <f>IF(Table13[[#This Row],[Monthly_Income 1_5500 2_8000 3_11000 4_15000 5_20000 6_27000 7_35000 8_5000 9_51000 98_0]]=3,1,0)</f>
        <v>0</v>
      </c>
      <c r="BS1206">
        <f>IF(Table13[[#This Row],[Monthly_Income 1_5500 2_8000 3_11000 4_15000 5_20000 6_27000 7_35000 8_5000 9_51000 98_0]]=4,1,0)</f>
        <v>1</v>
      </c>
      <c r="BT1206">
        <f>IF(Table13[[#This Row],[Monthly_Income 1_5500 2_8000 3_11000 4_15000 5_20000 6_27000 7_35000 8_5000 9_51000 98_0]]=5,1,0)</f>
        <v>0</v>
      </c>
      <c r="BU1206">
        <f>IF(Table13[[#This Row],[Monthly_Income 1_5500 2_8000 3_11000 4_15000 5_20000 6_27000 7_35000 8_5000 9_51000 98_0]]=6,1,0)</f>
        <v>0</v>
      </c>
      <c r="BV1206">
        <f>IF(Table13[[#This Row],[Monthly_Income 1_5500 2_8000 3_11000 4_15000 5_20000 6_27000 7_35000 8_5000 9_51000 98_0]]=7,1,0)</f>
        <v>0</v>
      </c>
      <c r="BW1206">
        <f>IF(Table13[[#This Row],[Monthly_Income 1_5500 2_8000 3_11000 4_15000 5_20000 6_27000 7_35000 8_5000 9_51000 98_0]]=8,1,0)</f>
        <v>0</v>
      </c>
      <c r="BX1206">
        <f>IF(Table13[[#This Row],[Monthly_Income 1_5500 2_8000 3_11000 4_15000 5_20000 6_27000 7_35000 8_5000 9_51000 98_0]]=9,1,0)</f>
        <v>0</v>
      </c>
      <c r="BY1206">
        <f>IF(Table13[[#This Row],[Monthly_Income 1_5500 2_8000 3_11000 4_15000 5_20000 6_27000 7_35000 8_5000 9_51000 98_0]]=98,1,0)</f>
        <v>0</v>
      </c>
      <c r="BZ1206">
        <v>6</v>
      </c>
      <c r="CA1206">
        <f>IF(Table13[[#This Row],[Monthly_Household_Income]]=1,1,0)</f>
        <v>0</v>
      </c>
      <c r="CB1206">
        <f>IF(Table13[[#This Row],[Monthly_Household_Income]]=2,1,0)</f>
        <v>0</v>
      </c>
      <c r="CC1206">
        <f>IF(Table13[[#This Row],[Monthly_Household_Income]]=3,1,0)</f>
        <v>0</v>
      </c>
      <c r="CD1206">
        <f>IF(Table13[[#This Row],[Monthly_Household_Income]]=4,1,0)</f>
        <v>0</v>
      </c>
      <c r="CE1206">
        <f>IF(Table13[[#This Row],[Monthly_Household_Income]]=5,1,0)</f>
        <v>0</v>
      </c>
      <c r="CF1206">
        <f>IF(Table13[[#This Row],[Monthly_Household_Income]]=6,1,0)</f>
        <v>1</v>
      </c>
      <c r="CG1206">
        <f>IF(Table13[[#This Row],[Monthly_Household_Income]]=7,1,0)</f>
        <v>0</v>
      </c>
      <c r="CH1206">
        <f>IF(Table13[[#This Row],[Monthly_Household_Income]]=8,1,0)</f>
        <v>0</v>
      </c>
      <c r="CI1206">
        <f>IF(Table13[[#This Row],[Monthly_Household_Income]]=9,1,0)</f>
        <v>0</v>
      </c>
      <c r="CJ1206">
        <f>IF(Table13[[#This Row],[Monthly_Household_Income]]=98,1,0)</f>
        <v>0</v>
      </c>
    </row>
    <row r="1207" spans="1:88">
      <c r="A1207">
        <v>4416</v>
      </c>
      <c r="B1207" s="1">
        <v>43161</v>
      </c>
      <c r="C1207" t="s">
        <v>35</v>
      </c>
      <c r="D1207">
        <v>10</v>
      </c>
      <c r="E1207">
        <v>10</v>
      </c>
      <c r="F1207">
        <v>8</v>
      </c>
      <c r="G1207">
        <v>9</v>
      </c>
      <c r="H1207">
        <v>8</v>
      </c>
      <c r="I1207">
        <v>10</v>
      </c>
      <c r="J1207" t="s">
        <v>15</v>
      </c>
      <c r="K1207">
        <v>8</v>
      </c>
      <c r="L1207">
        <v>9</v>
      </c>
      <c r="M1207">
        <v>8</v>
      </c>
      <c r="N1207">
        <v>10</v>
      </c>
      <c r="O1207">
        <v>10</v>
      </c>
      <c r="P1207">
        <v>9</v>
      </c>
      <c r="Q1207">
        <v>10</v>
      </c>
      <c r="R1207">
        <v>8</v>
      </c>
      <c r="S1207">
        <v>9</v>
      </c>
      <c r="T1207">
        <v>8</v>
      </c>
      <c r="U1207">
        <v>10</v>
      </c>
      <c r="V1207">
        <v>9</v>
      </c>
      <c r="W1207">
        <v>9</v>
      </c>
      <c r="X1207">
        <v>8</v>
      </c>
      <c r="Y1207">
        <v>8</v>
      </c>
      <c r="Z1207">
        <v>9</v>
      </c>
      <c r="AA1207">
        <v>9</v>
      </c>
      <c r="AB1207">
        <v>10</v>
      </c>
      <c r="AC1207">
        <v>1</v>
      </c>
      <c r="AD1207">
        <f>IF(Table13[[#This Row],[payment]]=1,1,0)</f>
        <v>1</v>
      </c>
      <c r="AE1207">
        <f>IF(Table13[[#This Row],[payment]]=2,1,0)</f>
        <v>0</v>
      </c>
      <c r="AF1207">
        <f>IF(Table13[[#This Row],[payment]]=3,1,0)</f>
        <v>0</v>
      </c>
      <c r="AG1207">
        <v>2</v>
      </c>
      <c r="AH1207">
        <f>IF(Table13[[#This Row],[method_payment]]=1,1,0)</f>
        <v>0</v>
      </c>
      <c r="AI1207">
        <f>IF(Table13[[#This Row],[method_payment]]=2,1,0)</f>
        <v>1</v>
      </c>
      <c r="AJ1207">
        <f>IF(Table13[[#This Row],[method_payment]]=3,1,0)</f>
        <v>0</v>
      </c>
      <c r="AK1207">
        <f>IF(Table13[[#This Row],[method_payment]]=5,1,0)</f>
        <v>0</v>
      </c>
      <c r="AL1207">
        <f>IF(Table13[[#This Row],[method_payment]]=6,1,0)</f>
        <v>0</v>
      </c>
      <c r="AM1207" t="s">
        <v>16</v>
      </c>
      <c r="AN1207" t="s">
        <v>16</v>
      </c>
      <c r="AO1207">
        <v>3</v>
      </c>
      <c r="AP1207" s="2">
        <v>140.56</v>
      </c>
      <c r="AQ1207" s="3">
        <f>IF(AND(Table13[[#This Row],[Average_amount_spent_per_visit_last_3_months]]&gt;=1,Table13[[#This Row],[Average_amount_spent_per_visit_last_3_months]]&lt;=999),1,0)</f>
        <v>1</v>
      </c>
      <c r="AR1207" s="3">
        <f>IF(AND(Table13[[#This Row],[Average_amount_spent_per_visit_last_3_months]]&gt;=1000,Table13[[#This Row],[Average_amount_spent_per_visit_last_3_months]]&lt;=6700),1,0)</f>
        <v>0</v>
      </c>
      <c r="AS1207">
        <v>2</v>
      </c>
      <c r="AT1207">
        <v>27</v>
      </c>
      <c r="AU1207">
        <f>IF(AND(Table13[[#This Row],[Age]]&gt;=18,Table13[[#This Row],[Age]]&lt;=25),1,0)</f>
        <v>0</v>
      </c>
      <c r="AV1207">
        <f>IF(AND(Table13[[#This Row],[Age]]&gt;=26,Table13[[#This Row],[Age]]&lt;=35),1,0)</f>
        <v>1</v>
      </c>
      <c r="AW1207">
        <f>IF(AND(Table13[[#This Row],[Age]]&gt;=36,Table13[[#This Row],[Age]]&lt;=45),1,0)</f>
        <v>0</v>
      </c>
      <c r="AX1207">
        <f>IF(AND(Table13[[#This Row],[Age]]&gt;=46,Table13[[#This Row],[Age]]&lt;=55),1,0)</f>
        <v>0</v>
      </c>
      <c r="AY1207">
        <f>IF(AND(Table13[[#This Row],[Age]]&gt;=56,Table13[[#This Row],[Age]]&lt;=67),1,0)</f>
        <v>0</v>
      </c>
      <c r="AZ1207" t="s">
        <v>25</v>
      </c>
      <c r="BA1207">
        <f>IF(Table13[[#This Row],[Marital Status]]="Married",1,0)</f>
        <v>1</v>
      </c>
      <c r="BB1207">
        <f>IF(Table13[[#This Row],[Marital Status]]="Single",1,0)</f>
        <v>0</v>
      </c>
      <c r="BC1207" t="s">
        <v>27</v>
      </c>
      <c r="BD1207">
        <f>IF(Table13[[#This Row],[gender]]="Male",1,0)</f>
        <v>1</v>
      </c>
      <c r="BE1207">
        <f>IF(Table13[[#This Row],[gender]]="Female",1,0)</f>
        <v>0</v>
      </c>
      <c r="BF1207" t="s">
        <v>19</v>
      </c>
      <c r="BG1207">
        <f>IF(Table13[[#This Row],[Highest level of Education]]="Did not attend school",1,0)</f>
        <v>0</v>
      </c>
      <c r="BH1207">
        <f>IF(Table13[[#This Row],[Highest level of Education]]="K12 completed",1,0)</f>
        <v>0</v>
      </c>
      <c r="BI1207">
        <f>IF(Table13[[#This Row],[Highest level of Education]]="High School Completed",1,0)</f>
        <v>0</v>
      </c>
      <c r="BJ1207">
        <f>IF(Table13[[#This Row],[Highest level of Education]]="Technical Diploma/Partially completed College",1,0)</f>
        <v>0</v>
      </c>
      <c r="BK1207">
        <f>IF(Table13[[#This Row],[Highest level of Education]]="University/College Degree",1,0)</f>
        <v>1</v>
      </c>
      <c r="BL1207">
        <f>IF(Table13[[#This Row],[Highest level of Education]]="Post-graduate education",1,0)</f>
        <v>0</v>
      </c>
      <c r="BM1207">
        <v>1</v>
      </c>
      <c r="BN1207">
        <v>1</v>
      </c>
      <c r="BO1207">
        <v>2</v>
      </c>
      <c r="BP1207">
        <f>IF(Table13[[#This Row],[Monthly_Income 1_5500 2_8000 3_11000 4_15000 5_20000 6_27000 7_35000 8_5000 9_51000 98_0]]=1,1,0)</f>
        <v>0</v>
      </c>
      <c r="BQ1207">
        <f>IF(Table13[[#This Row],[Monthly_Income 1_5500 2_8000 3_11000 4_15000 5_20000 6_27000 7_35000 8_5000 9_51000 98_0]]=2,1,0)</f>
        <v>1</v>
      </c>
      <c r="BR1207">
        <f>IF(Table13[[#This Row],[Monthly_Income 1_5500 2_8000 3_11000 4_15000 5_20000 6_27000 7_35000 8_5000 9_51000 98_0]]=3,1,0)</f>
        <v>0</v>
      </c>
      <c r="BS1207">
        <f>IF(Table13[[#This Row],[Monthly_Income 1_5500 2_8000 3_11000 4_15000 5_20000 6_27000 7_35000 8_5000 9_51000 98_0]]=4,1,0)</f>
        <v>0</v>
      </c>
      <c r="BT1207">
        <f>IF(Table13[[#This Row],[Monthly_Income 1_5500 2_8000 3_11000 4_15000 5_20000 6_27000 7_35000 8_5000 9_51000 98_0]]=5,1,0)</f>
        <v>0</v>
      </c>
      <c r="BU1207">
        <f>IF(Table13[[#This Row],[Monthly_Income 1_5500 2_8000 3_11000 4_15000 5_20000 6_27000 7_35000 8_5000 9_51000 98_0]]=6,1,0)</f>
        <v>0</v>
      </c>
      <c r="BV1207">
        <f>IF(Table13[[#This Row],[Monthly_Income 1_5500 2_8000 3_11000 4_15000 5_20000 6_27000 7_35000 8_5000 9_51000 98_0]]=7,1,0)</f>
        <v>0</v>
      </c>
      <c r="BW1207">
        <f>IF(Table13[[#This Row],[Monthly_Income 1_5500 2_8000 3_11000 4_15000 5_20000 6_27000 7_35000 8_5000 9_51000 98_0]]=8,1,0)</f>
        <v>0</v>
      </c>
      <c r="BX1207">
        <f>IF(Table13[[#This Row],[Monthly_Income 1_5500 2_8000 3_11000 4_15000 5_20000 6_27000 7_35000 8_5000 9_51000 98_0]]=9,1,0)</f>
        <v>0</v>
      </c>
      <c r="BY1207">
        <f>IF(Table13[[#This Row],[Monthly_Income 1_5500 2_8000 3_11000 4_15000 5_20000 6_27000 7_35000 8_5000 9_51000 98_0]]=98,1,0)</f>
        <v>0</v>
      </c>
      <c r="BZ1207">
        <v>3</v>
      </c>
      <c r="CA1207">
        <f>IF(Table13[[#This Row],[Monthly_Household_Income]]=1,1,0)</f>
        <v>0</v>
      </c>
      <c r="CB1207">
        <f>IF(Table13[[#This Row],[Monthly_Household_Income]]=2,1,0)</f>
        <v>0</v>
      </c>
      <c r="CC1207">
        <f>IF(Table13[[#This Row],[Monthly_Household_Income]]=3,1,0)</f>
        <v>1</v>
      </c>
      <c r="CD1207">
        <f>IF(Table13[[#This Row],[Monthly_Household_Income]]=4,1,0)</f>
        <v>0</v>
      </c>
      <c r="CE1207">
        <f>IF(Table13[[#This Row],[Monthly_Household_Income]]=5,1,0)</f>
        <v>0</v>
      </c>
      <c r="CF1207">
        <f>IF(Table13[[#This Row],[Monthly_Household_Income]]=6,1,0)</f>
        <v>0</v>
      </c>
      <c r="CG1207">
        <f>IF(Table13[[#This Row],[Monthly_Household_Income]]=7,1,0)</f>
        <v>0</v>
      </c>
      <c r="CH1207">
        <f>IF(Table13[[#This Row],[Monthly_Household_Income]]=8,1,0)</f>
        <v>0</v>
      </c>
      <c r="CI1207">
        <f>IF(Table13[[#This Row],[Monthly_Household_Income]]=9,1,0)</f>
        <v>0</v>
      </c>
      <c r="CJ1207">
        <f>IF(Table13[[#This Row],[Monthly_Household_Income]]=98,1,0)</f>
        <v>0</v>
      </c>
    </row>
    <row r="1208" spans="1:88">
      <c r="A1208">
        <v>4418</v>
      </c>
      <c r="B1208" s="1">
        <v>43018</v>
      </c>
      <c r="C1208" t="s">
        <v>39</v>
      </c>
      <c r="D1208">
        <v>6</v>
      </c>
      <c r="E1208">
        <v>8</v>
      </c>
      <c r="F1208">
        <v>7</v>
      </c>
      <c r="G1208">
        <v>8</v>
      </c>
      <c r="H1208">
        <v>7</v>
      </c>
      <c r="I1208">
        <v>7</v>
      </c>
      <c r="J1208" t="s">
        <v>15</v>
      </c>
      <c r="K1208">
        <v>9</v>
      </c>
      <c r="L1208">
        <v>7</v>
      </c>
      <c r="M1208">
        <v>8</v>
      </c>
      <c r="N1208">
        <v>8</v>
      </c>
      <c r="O1208">
        <v>9</v>
      </c>
      <c r="P1208">
        <v>7</v>
      </c>
      <c r="Q1208">
        <v>8</v>
      </c>
      <c r="R1208">
        <v>8</v>
      </c>
      <c r="S1208">
        <v>9</v>
      </c>
      <c r="T1208">
        <v>9</v>
      </c>
      <c r="U1208">
        <v>8</v>
      </c>
      <c r="V1208">
        <v>7</v>
      </c>
      <c r="W1208">
        <v>10</v>
      </c>
      <c r="X1208">
        <v>9</v>
      </c>
      <c r="Y1208">
        <v>7</v>
      </c>
      <c r="Z1208">
        <v>9</v>
      </c>
      <c r="AA1208">
        <v>6</v>
      </c>
      <c r="AB1208">
        <v>6</v>
      </c>
      <c r="AC1208">
        <v>1</v>
      </c>
      <c r="AD1208">
        <f>IF(Table13[[#This Row],[payment]]=1,1,0)</f>
        <v>1</v>
      </c>
      <c r="AE1208">
        <f>IF(Table13[[#This Row],[payment]]=2,1,0)</f>
        <v>0</v>
      </c>
      <c r="AF1208">
        <f>IF(Table13[[#This Row],[payment]]=3,1,0)</f>
        <v>0</v>
      </c>
      <c r="AG1208">
        <v>5</v>
      </c>
      <c r="AH1208">
        <f>IF(Table13[[#This Row],[method_payment]]=1,1,0)</f>
        <v>0</v>
      </c>
      <c r="AI1208">
        <f>IF(Table13[[#This Row],[method_payment]]=2,1,0)</f>
        <v>0</v>
      </c>
      <c r="AJ1208">
        <f>IF(Table13[[#This Row],[method_payment]]=3,1,0)</f>
        <v>0</v>
      </c>
      <c r="AK1208">
        <f>IF(Table13[[#This Row],[method_payment]]=5,1,0)</f>
        <v>1</v>
      </c>
      <c r="AL1208">
        <f>IF(Table13[[#This Row],[method_payment]]=6,1,0)</f>
        <v>0</v>
      </c>
      <c r="AM1208" t="s">
        <v>16</v>
      </c>
      <c r="AN1208" t="s">
        <v>15</v>
      </c>
      <c r="AO1208">
        <v>1</v>
      </c>
      <c r="AP1208" s="2">
        <v>276.20999999999998</v>
      </c>
      <c r="AQ1208" s="3">
        <f>IF(AND(Table13[[#This Row],[Average_amount_spent_per_visit_last_3_months]]&gt;=1,Table13[[#This Row],[Average_amount_spent_per_visit_last_3_months]]&lt;=999),1,0)</f>
        <v>1</v>
      </c>
      <c r="AR1208" s="3">
        <f>IF(AND(Table13[[#This Row],[Average_amount_spent_per_visit_last_3_months]]&gt;=1000,Table13[[#This Row],[Average_amount_spent_per_visit_last_3_months]]&lt;=6700),1,0)</f>
        <v>0</v>
      </c>
      <c r="AS1208">
        <v>3</v>
      </c>
      <c r="AT1208">
        <v>32</v>
      </c>
      <c r="AU1208">
        <f>IF(AND(Table13[[#This Row],[Age]]&gt;=18,Table13[[#This Row],[Age]]&lt;=25),1,0)</f>
        <v>0</v>
      </c>
      <c r="AV1208">
        <f>IF(AND(Table13[[#This Row],[Age]]&gt;=26,Table13[[#This Row],[Age]]&lt;=35),1,0)</f>
        <v>1</v>
      </c>
      <c r="AW1208">
        <f>IF(AND(Table13[[#This Row],[Age]]&gt;=36,Table13[[#This Row],[Age]]&lt;=45),1,0)</f>
        <v>0</v>
      </c>
      <c r="AX1208">
        <f>IF(AND(Table13[[#This Row],[Age]]&gt;=46,Table13[[#This Row],[Age]]&lt;=55),1,0)</f>
        <v>0</v>
      </c>
      <c r="AY1208">
        <f>IF(AND(Table13[[#This Row],[Age]]&gt;=56,Table13[[#This Row],[Age]]&lt;=67),1,0)</f>
        <v>0</v>
      </c>
      <c r="AZ1208" t="s">
        <v>24</v>
      </c>
      <c r="BA1208">
        <f>IF(Table13[[#This Row],[Marital Status]]="Married",1,0)</f>
        <v>0</v>
      </c>
      <c r="BB1208">
        <f>IF(Table13[[#This Row],[Marital Status]]="Single",1,0)</f>
        <v>1</v>
      </c>
      <c r="BC1208" t="s">
        <v>27</v>
      </c>
      <c r="BD1208">
        <f>IF(Table13[[#This Row],[gender]]="Male",1,0)</f>
        <v>1</v>
      </c>
      <c r="BE1208">
        <f>IF(Table13[[#This Row],[gender]]="Female",1,0)</f>
        <v>0</v>
      </c>
      <c r="BF1208" t="s">
        <v>19</v>
      </c>
      <c r="BG1208">
        <f>IF(Table13[[#This Row],[Highest level of Education]]="Did not attend school",1,0)</f>
        <v>0</v>
      </c>
      <c r="BH1208">
        <f>IF(Table13[[#This Row],[Highest level of Education]]="K12 completed",1,0)</f>
        <v>0</v>
      </c>
      <c r="BI1208">
        <f>IF(Table13[[#This Row],[Highest level of Education]]="High School Completed",1,0)</f>
        <v>0</v>
      </c>
      <c r="BJ1208">
        <f>IF(Table13[[#This Row],[Highest level of Education]]="Technical Diploma/Partially completed College",1,0)</f>
        <v>0</v>
      </c>
      <c r="BK1208">
        <f>IF(Table13[[#This Row],[Highest level of Education]]="University/College Degree",1,0)</f>
        <v>1</v>
      </c>
      <c r="BL1208">
        <f>IF(Table13[[#This Row],[Highest level of Education]]="Post-graduate education",1,0)</f>
        <v>0</v>
      </c>
      <c r="BM1208">
        <v>0</v>
      </c>
      <c r="BN1208">
        <v>1</v>
      </c>
      <c r="BO1208">
        <v>4</v>
      </c>
      <c r="BP1208">
        <f>IF(Table13[[#This Row],[Monthly_Income 1_5500 2_8000 3_11000 4_15000 5_20000 6_27000 7_35000 8_5000 9_51000 98_0]]=1,1,0)</f>
        <v>0</v>
      </c>
      <c r="BQ1208">
        <f>IF(Table13[[#This Row],[Monthly_Income 1_5500 2_8000 3_11000 4_15000 5_20000 6_27000 7_35000 8_5000 9_51000 98_0]]=2,1,0)</f>
        <v>0</v>
      </c>
      <c r="BR1208">
        <f>IF(Table13[[#This Row],[Monthly_Income 1_5500 2_8000 3_11000 4_15000 5_20000 6_27000 7_35000 8_5000 9_51000 98_0]]=3,1,0)</f>
        <v>0</v>
      </c>
      <c r="BS1208">
        <f>IF(Table13[[#This Row],[Monthly_Income 1_5500 2_8000 3_11000 4_15000 5_20000 6_27000 7_35000 8_5000 9_51000 98_0]]=4,1,0)</f>
        <v>1</v>
      </c>
      <c r="BT1208">
        <f>IF(Table13[[#This Row],[Monthly_Income 1_5500 2_8000 3_11000 4_15000 5_20000 6_27000 7_35000 8_5000 9_51000 98_0]]=5,1,0)</f>
        <v>0</v>
      </c>
      <c r="BU1208">
        <f>IF(Table13[[#This Row],[Monthly_Income 1_5500 2_8000 3_11000 4_15000 5_20000 6_27000 7_35000 8_5000 9_51000 98_0]]=6,1,0)</f>
        <v>0</v>
      </c>
      <c r="BV1208">
        <f>IF(Table13[[#This Row],[Monthly_Income 1_5500 2_8000 3_11000 4_15000 5_20000 6_27000 7_35000 8_5000 9_51000 98_0]]=7,1,0)</f>
        <v>0</v>
      </c>
      <c r="BW1208">
        <f>IF(Table13[[#This Row],[Monthly_Income 1_5500 2_8000 3_11000 4_15000 5_20000 6_27000 7_35000 8_5000 9_51000 98_0]]=8,1,0)</f>
        <v>0</v>
      </c>
      <c r="BX1208">
        <f>IF(Table13[[#This Row],[Monthly_Income 1_5500 2_8000 3_11000 4_15000 5_20000 6_27000 7_35000 8_5000 9_51000 98_0]]=9,1,0)</f>
        <v>0</v>
      </c>
      <c r="BY1208">
        <f>IF(Table13[[#This Row],[Monthly_Income 1_5500 2_8000 3_11000 4_15000 5_20000 6_27000 7_35000 8_5000 9_51000 98_0]]=98,1,0)</f>
        <v>0</v>
      </c>
      <c r="BZ1208">
        <v>6</v>
      </c>
      <c r="CA1208">
        <f>IF(Table13[[#This Row],[Monthly_Household_Income]]=1,1,0)</f>
        <v>0</v>
      </c>
      <c r="CB1208">
        <f>IF(Table13[[#This Row],[Monthly_Household_Income]]=2,1,0)</f>
        <v>0</v>
      </c>
      <c r="CC1208">
        <f>IF(Table13[[#This Row],[Monthly_Household_Income]]=3,1,0)</f>
        <v>0</v>
      </c>
      <c r="CD1208">
        <f>IF(Table13[[#This Row],[Monthly_Household_Income]]=4,1,0)</f>
        <v>0</v>
      </c>
      <c r="CE1208">
        <f>IF(Table13[[#This Row],[Monthly_Household_Income]]=5,1,0)</f>
        <v>0</v>
      </c>
      <c r="CF1208">
        <f>IF(Table13[[#This Row],[Monthly_Household_Income]]=6,1,0)</f>
        <v>1</v>
      </c>
      <c r="CG1208">
        <f>IF(Table13[[#This Row],[Monthly_Household_Income]]=7,1,0)</f>
        <v>0</v>
      </c>
      <c r="CH1208">
        <f>IF(Table13[[#This Row],[Monthly_Household_Income]]=8,1,0)</f>
        <v>0</v>
      </c>
      <c r="CI1208">
        <f>IF(Table13[[#This Row],[Monthly_Household_Income]]=9,1,0)</f>
        <v>0</v>
      </c>
      <c r="CJ1208">
        <f>IF(Table13[[#This Row],[Monthly_Household_Income]]=98,1,0)</f>
        <v>0</v>
      </c>
    </row>
    <row r="1209" spans="1:88">
      <c r="A1209">
        <v>4425</v>
      </c>
      <c r="B1209" s="1">
        <v>42970</v>
      </c>
      <c r="C1209" t="s">
        <v>29</v>
      </c>
      <c r="D1209">
        <v>8</v>
      </c>
      <c r="E1209">
        <v>8</v>
      </c>
      <c r="F1209">
        <v>9</v>
      </c>
      <c r="G1209">
        <v>8</v>
      </c>
      <c r="H1209">
        <v>9</v>
      </c>
      <c r="I1209">
        <v>8</v>
      </c>
      <c r="J1209" t="s">
        <v>16</v>
      </c>
      <c r="K1209">
        <v>7</v>
      </c>
      <c r="L1209">
        <v>8</v>
      </c>
      <c r="M1209">
        <v>6</v>
      </c>
      <c r="N1209">
        <v>7</v>
      </c>
      <c r="O1209">
        <v>8</v>
      </c>
      <c r="P1209">
        <v>6</v>
      </c>
      <c r="Q1209">
        <v>8</v>
      </c>
      <c r="R1209">
        <v>7</v>
      </c>
      <c r="S1209">
        <v>8</v>
      </c>
      <c r="T1209">
        <v>9</v>
      </c>
      <c r="U1209">
        <v>8</v>
      </c>
      <c r="V1209">
        <v>7</v>
      </c>
      <c r="W1209">
        <v>9</v>
      </c>
      <c r="X1209">
        <v>7</v>
      </c>
      <c r="Y1209">
        <v>9</v>
      </c>
      <c r="Z1209">
        <v>10</v>
      </c>
      <c r="AA1209">
        <v>7</v>
      </c>
      <c r="AB1209">
        <v>8</v>
      </c>
      <c r="AC1209">
        <v>1</v>
      </c>
      <c r="AD1209">
        <f>IF(Table13[[#This Row],[payment]]=1,1,0)</f>
        <v>1</v>
      </c>
      <c r="AE1209">
        <f>IF(Table13[[#This Row],[payment]]=2,1,0)</f>
        <v>0</v>
      </c>
      <c r="AF1209">
        <f>IF(Table13[[#This Row],[payment]]=3,1,0)</f>
        <v>0</v>
      </c>
      <c r="AG1209">
        <v>1</v>
      </c>
      <c r="AH1209">
        <f>IF(Table13[[#This Row],[method_payment]]=1,1,0)</f>
        <v>1</v>
      </c>
      <c r="AI1209">
        <f>IF(Table13[[#This Row],[method_payment]]=2,1,0)</f>
        <v>0</v>
      </c>
      <c r="AJ1209">
        <f>IF(Table13[[#This Row],[method_payment]]=3,1,0)</f>
        <v>0</v>
      </c>
      <c r="AK1209">
        <f>IF(Table13[[#This Row],[method_payment]]=5,1,0)</f>
        <v>0</v>
      </c>
      <c r="AL1209">
        <f>IF(Table13[[#This Row],[method_payment]]=6,1,0)</f>
        <v>0</v>
      </c>
      <c r="AM1209" t="s">
        <v>15</v>
      </c>
      <c r="AN1209" t="s">
        <v>15</v>
      </c>
      <c r="AO1209">
        <v>2</v>
      </c>
      <c r="AP1209" s="2">
        <v>195.71</v>
      </c>
      <c r="AQ1209" s="3">
        <f>IF(AND(Table13[[#This Row],[Average_amount_spent_per_visit_last_3_months]]&gt;=1,Table13[[#This Row],[Average_amount_spent_per_visit_last_3_months]]&lt;=999),1,0)</f>
        <v>1</v>
      </c>
      <c r="AR1209" s="3">
        <f>IF(AND(Table13[[#This Row],[Average_amount_spent_per_visit_last_3_months]]&gt;=1000,Table13[[#This Row],[Average_amount_spent_per_visit_last_3_months]]&lt;=6700),1,0)</f>
        <v>0</v>
      </c>
      <c r="AS1209">
        <v>1</v>
      </c>
      <c r="AT1209">
        <v>34</v>
      </c>
      <c r="AU1209">
        <f>IF(AND(Table13[[#This Row],[Age]]&gt;=18,Table13[[#This Row],[Age]]&lt;=25),1,0)</f>
        <v>0</v>
      </c>
      <c r="AV1209">
        <f>IF(AND(Table13[[#This Row],[Age]]&gt;=26,Table13[[#This Row],[Age]]&lt;=35),1,0)</f>
        <v>1</v>
      </c>
      <c r="AW1209">
        <f>IF(AND(Table13[[#This Row],[Age]]&gt;=36,Table13[[#This Row],[Age]]&lt;=45),1,0)</f>
        <v>0</v>
      </c>
      <c r="AX1209">
        <f>IF(AND(Table13[[#This Row],[Age]]&gt;=46,Table13[[#This Row],[Age]]&lt;=55),1,0)</f>
        <v>0</v>
      </c>
      <c r="AY1209">
        <f>IF(AND(Table13[[#This Row],[Age]]&gt;=56,Table13[[#This Row],[Age]]&lt;=67),1,0)</f>
        <v>0</v>
      </c>
      <c r="AZ1209" t="s">
        <v>25</v>
      </c>
      <c r="BA1209">
        <f>IF(Table13[[#This Row],[Marital Status]]="Married",1,0)</f>
        <v>1</v>
      </c>
      <c r="BB1209">
        <f>IF(Table13[[#This Row],[Marital Status]]="Single",1,0)</f>
        <v>0</v>
      </c>
      <c r="BC1209" t="s">
        <v>28</v>
      </c>
      <c r="BD1209">
        <f>IF(Table13[[#This Row],[gender]]="Male",1,0)</f>
        <v>0</v>
      </c>
      <c r="BE1209">
        <f>IF(Table13[[#This Row],[gender]]="Female",1,0)</f>
        <v>1</v>
      </c>
      <c r="BF1209" t="s">
        <v>19</v>
      </c>
      <c r="BG1209">
        <f>IF(Table13[[#This Row],[Highest level of Education]]="Did not attend school",1,0)</f>
        <v>0</v>
      </c>
      <c r="BH1209">
        <f>IF(Table13[[#This Row],[Highest level of Education]]="K12 completed",1,0)</f>
        <v>0</v>
      </c>
      <c r="BI1209">
        <f>IF(Table13[[#This Row],[Highest level of Education]]="High School Completed",1,0)</f>
        <v>0</v>
      </c>
      <c r="BJ1209">
        <f>IF(Table13[[#This Row],[Highest level of Education]]="Technical Diploma/Partially completed College",1,0)</f>
        <v>0</v>
      </c>
      <c r="BK1209">
        <f>IF(Table13[[#This Row],[Highest level of Education]]="University/College Degree",1,0)</f>
        <v>1</v>
      </c>
      <c r="BL1209">
        <f>IF(Table13[[#This Row],[Highest level of Education]]="Post-graduate education",1,0)</f>
        <v>0</v>
      </c>
      <c r="BM1209">
        <v>3</v>
      </c>
      <c r="BN1209">
        <v>1</v>
      </c>
      <c r="BO1209">
        <v>4</v>
      </c>
      <c r="BP1209">
        <f>IF(Table13[[#This Row],[Monthly_Income 1_5500 2_8000 3_11000 4_15000 5_20000 6_27000 7_35000 8_5000 9_51000 98_0]]=1,1,0)</f>
        <v>0</v>
      </c>
      <c r="BQ1209">
        <f>IF(Table13[[#This Row],[Monthly_Income 1_5500 2_8000 3_11000 4_15000 5_20000 6_27000 7_35000 8_5000 9_51000 98_0]]=2,1,0)</f>
        <v>0</v>
      </c>
      <c r="BR1209">
        <f>IF(Table13[[#This Row],[Monthly_Income 1_5500 2_8000 3_11000 4_15000 5_20000 6_27000 7_35000 8_5000 9_51000 98_0]]=3,1,0)</f>
        <v>0</v>
      </c>
      <c r="BS1209">
        <f>IF(Table13[[#This Row],[Monthly_Income 1_5500 2_8000 3_11000 4_15000 5_20000 6_27000 7_35000 8_5000 9_51000 98_0]]=4,1,0)</f>
        <v>1</v>
      </c>
      <c r="BT1209">
        <f>IF(Table13[[#This Row],[Monthly_Income 1_5500 2_8000 3_11000 4_15000 5_20000 6_27000 7_35000 8_5000 9_51000 98_0]]=5,1,0)</f>
        <v>0</v>
      </c>
      <c r="BU1209">
        <f>IF(Table13[[#This Row],[Monthly_Income 1_5500 2_8000 3_11000 4_15000 5_20000 6_27000 7_35000 8_5000 9_51000 98_0]]=6,1,0)</f>
        <v>0</v>
      </c>
      <c r="BV1209">
        <f>IF(Table13[[#This Row],[Monthly_Income 1_5500 2_8000 3_11000 4_15000 5_20000 6_27000 7_35000 8_5000 9_51000 98_0]]=7,1,0)</f>
        <v>0</v>
      </c>
      <c r="BW1209">
        <f>IF(Table13[[#This Row],[Monthly_Income 1_5500 2_8000 3_11000 4_15000 5_20000 6_27000 7_35000 8_5000 9_51000 98_0]]=8,1,0)</f>
        <v>0</v>
      </c>
      <c r="BX1209">
        <f>IF(Table13[[#This Row],[Monthly_Income 1_5500 2_8000 3_11000 4_15000 5_20000 6_27000 7_35000 8_5000 9_51000 98_0]]=9,1,0)</f>
        <v>0</v>
      </c>
      <c r="BY1209">
        <f>IF(Table13[[#This Row],[Monthly_Income 1_5500 2_8000 3_11000 4_15000 5_20000 6_27000 7_35000 8_5000 9_51000 98_0]]=98,1,0)</f>
        <v>0</v>
      </c>
      <c r="BZ1209">
        <v>7</v>
      </c>
      <c r="CA1209">
        <f>IF(Table13[[#This Row],[Monthly_Household_Income]]=1,1,0)</f>
        <v>0</v>
      </c>
      <c r="CB1209">
        <f>IF(Table13[[#This Row],[Monthly_Household_Income]]=2,1,0)</f>
        <v>0</v>
      </c>
      <c r="CC1209">
        <f>IF(Table13[[#This Row],[Monthly_Household_Income]]=3,1,0)</f>
        <v>0</v>
      </c>
      <c r="CD1209">
        <f>IF(Table13[[#This Row],[Monthly_Household_Income]]=4,1,0)</f>
        <v>0</v>
      </c>
      <c r="CE1209">
        <f>IF(Table13[[#This Row],[Monthly_Household_Income]]=5,1,0)</f>
        <v>0</v>
      </c>
      <c r="CF1209">
        <f>IF(Table13[[#This Row],[Monthly_Household_Income]]=6,1,0)</f>
        <v>0</v>
      </c>
      <c r="CG1209">
        <f>IF(Table13[[#This Row],[Monthly_Household_Income]]=7,1,0)</f>
        <v>1</v>
      </c>
      <c r="CH1209">
        <f>IF(Table13[[#This Row],[Monthly_Household_Income]]=8,1,0)</f>
        <v>0</v>
      </c>
      <c r="CI1209">
        <f>IF(Table13[[#This Row],[Monthly_Household_Income]]=9,1,0)</f>
        <v>0</v>
      </c>
      <c r="CJ1209">
        <f>IF(Table13[[#This Row],[Monthly_Household_Income]]=98,1,0)</f>
        <v>0</v>
      </c>
    </row>
    <row r="1210" spans="1:88">
      <c r="A1210">
        <v>4427</v>
      </c>
      <c r="B1210" s="1">
        <v>42995</v>
      </c>
      <c r="C1210" t="s">
        <v>32</v>
      </c>
      <c r="D1210">
        <v>7</v>
      </c>
      <c r="E1210">
        <v>7</v>
      </c>
      <c r="F1210">
        <v>9</v>
      </c>
      <c r="G1210">
        <v>8</v>
      </c>
      <c r="H1210">
        <v>8</v>
      </c>
      <c r="I1210">
        <v>7</v>
      </c>
      <c r="J1210" t="s">
        <v>16</v>
      </c>
      <c r="K1210">
        <v>8</v>
      </c>
      <c r="L1210">
        <v>8</v>
      </c>
      <c r="M1210">
        <v>9</v>
      </c>
      <c r="N1210">
        <v>9</v>
      </c>
      <c r="O1210">
        <v>10</v>
      </c>
      <c r="P1210">
        <v>8</v>
      </c>
      <c r="Q1210">
        <v>8</v>
      </c>
      <c r="R1210">
        <v>7</v>
      </c>
      <c r="S1210">
        <v>9</v>
      </c>
      <c r="T1210">
        <v>7</v>
      </c>
      <c r="U1210">
        <v>8</v>
      </c>
      <c r="V1210">
        <v>7</v>
      </c>
      <c r="W1210">
        <v>9</v>
      </c>
      <c r="X1210">
        <v>8</v>
      </c>
      <c r="Y1210">
        <v>6</v>
      </c>
      <c r="Z1210">
        <v>8</v>
      </c>
      <c r="AA1210">
        <v>8</v>
      </c>
      <c r="AB1210">
        <v>8</v>
      </c>
      <c r="AC1210">
        <v>3</v>
      </c>
      <c r="AD1210">
        <f>IF(Table13[[#This Row],[payment]]=1,1,0)</f>
        <v>0</v>
      </c>
      <c r="AE1210">
        <f>IF(Table13[[#This Row],[payment]]=2,1,0)</f>
        <v>0</v>
      </c>
      <c r="AF1210">
        <f>IF(Table13[[#This Row],[payment]]=3,1,0)</f>
        <v>1</v>
      </c>
      <c r="AG1210">
        <v>1</v>
      </c>
      <c r="AH1210">
        <f>IF(Table13[[#This Row],[method_payment]]=1,1,0)</f>
        <v>1</v>
      </c>
      <c r="AI1210">
        <f>IF(Table13[[#This Row],[method_payment]]=2,1,0)</f>
        <v>0</v>
      </c>
      <c r="AJ1210">
        <f>IF(Table13[[#This Row],[method_payment]]=3,1,0)</f>
        <v>0</v>
      </c>
      <c r="AK1210">
        <f>IF(Table13[[#This Row],[method_payment]]=5,1,0)</f>
        <v>0</v>
      </c>
      <c r="AL1210">
        <f>IF(Table13[[#This Row],[method_payment]]=6,1,0)</f>
        <v>0</v>
      </c>
      <c r="AM1210" t="s">
        <v>16</v>
      </c>
      <c r="AN1210" t="s">
        <v>15</v>
      </c>
      <c r="AO1210">
        <v>3</v>
      </c>
      <c r="AP1210" s="2">
        <v>130.08000000000001</v>
      </c>
      <c r="AQ1210" s="3">
        <f>IF(AND(Table13[[#This Row],[Average_amount_spent_per_visit_last_3_months]]&gt;=1,Table13[[#This Row],[Average_amount_spent_per_visit_last_3_months]]&lt;=999),1,0)</f>
        <v>1</v>
      </c>
      <c r="AR1210" s="3">
        <f>IF(AND(Table13[[#This Row],[Average_amount_spent_per_visit_last_3_months]]&gt;=1000,Table13[[#This Row],[Average_amount_spent_per_visit_last_3_months]]&lt;=6700),1,0)</f>
        <v>0</v>
      </c>
      <c r="AS1210">
        <v>2</v>
      </c>
      <c r="AT1210">
        <v>29</v>
      </c>
      <c r="AU1210">
        <f>IF(AND(Table13[[#This Row],[Age]]&gt;=18,Table13[[#This Row],[Age]]&lt;=25),1,0)</f>
        <v>0</v>
      </c>
      <c r="AV1210">
        <f>IF(AND(Table13[[#This Row],[Age]]&gt;=26,Table13[[#This Row],[Age]]&lt;=35),1,0)</f>
        <v>1</v>
      </c>
      <c r="AW1210">
        <f>IF(AND(Table13[[#This Row],[Age]]&gt;=36,Table13[[#This Row],[Age]]&lt;=45),1,0)</f>
        <v>0</v>
      </c>
      <c r="AX1210">
        <f>IF(AND(Table13[[#This Row],[Age]]&gt;=46,Table13[[#This Row],[Age]]&lt;=55),1,0)</f>
        <v>0</v>
      </c>
      <c r="AY1210">
        <f>IF(AND(Table13[[#This Row],[Age]]&gt;=56,Table13[[#This Row],[Age]]&lt;=67),1,0)</f>
        <v>0</v>
      </c>
      <c r="AZ1210" t="s">
        <v>25</v>
      </c>
      <c r="BA1210">
        <f>IF(Table13[[#This Row],[Marital Status]]="Married",1,0)</f>
        <v>1</v>
      </c>
      <c r="BB1210">
        <f>IF(Table13[[#This Row],[Marital Status]]="Single",1,0)</f>
        <v>0</v>
      </c>
      <c r="BC1210" t="s">
        <v>28</v>
      </c>
      <c r="BD1210">
        <f>IF(Table13[[#This Row],[gender]]="Male",1,0)</f>
        <v>0</v>
      </c>
      <c r="BE1210">
        <f>IF(Table13[[#This Row],[gender]]="Female",1,0)</f>
        <v>1</v>
      </c>
      <c r="BF1210" t="s">
        <v>18</v>
      </c>
      <c r="BG1210">
        <f>IF(Table13[[#This Row],[Highest level of Education]]="Did not attend school",1,0)</f>
        <v>0</v>
      </c>
      <c r="BH1210">
        <f>IF(Table13[[#This Row],[Highest level of Education]]="K12 completed",1,0)</f>
        <v>0</v>
      </c>
      <c r="BI1210">
        <f>IF(Table13[[#This Row],[Highest level of Education]]="High School Completed",1,0)</f>
        <v>0</v>
      </c>
      <c r="BJ1210">
        <f>IF(Table13[[#This Row],[Highest level of Education]]="Technical Diploma/Partially completed College",1,0)</f>
        <v>0</v>
      </c>
      <c r="BK1210">
        <f>IF(Table13[[#This Row],[Highest level of Education]]="University/College Degree",1,0)</f>
        <v>0</v>
      </c>
      <c r="BL1210">
        <f>IF(Table13[[#This Row],[Highest level of Education]]="Post-graduate education",1,0)</f>
        <v>1</v>
      </c>
      <c r="BM1210">
        <v>4</v>
      </c>
      <c r="BN1210">
        <v>1</v>
      </c>
      <c r="BO1210">
        <v>3</v>
      </c>
      <c r="BP1210">
        <f>IF(Table13[[#This Row],[Monthly_Income 1_5500 2_8000 3_11000 4_15000 5_20000 6_27000 7_35000 8_5000 9_51000 98_0]]=1,1,0)</f>
        <v>0</v>
      </c>
      <c r="BQ1210">
        <f>IF(Table13[[#This Row],[Monthly_Income 1_5500 2_8000 3_11000 4_15000 5_20000 6_27000 7_35000 8_5000 9_51000 98_0]]=2,1,0)</f>
        <v>0</v>
      </c>
      <c r="BR1210">
        <f>IF(Table13[[#This Row],[Monthly_Income 1_5500 2_8000 3_11000 4_15000 5_20000 6_27000 7_35000 8_5000 9_51000 98_0]]=3,1,0)</f>
        <v>1</v>
      </c>
      <c r="BS1210">
        <f>IF(Table13[[#This Row],[Monthly_Income 1_5500 2_8000 3_11000 4_15000 5_20000 6_27000 7_35000 8_5000 9_51000 98_0]]=4,1,0)</f>
        <v>0</v>
      </c>
      <c r="BT1210">
        <f>IF(Table13[[#This Row],[Monthly_Income 1_5500 2_8000 3_11000 4_15000 5_20000 6_27000 7_35000 8_5000 9_51000 98_0]]=5,1,0)</f>
        <v>0</v>
      </c>
      <c r="BU1210">
        <f>IF(Table13[[#This Row],[Monthly_Income 1_5500 2_8000 3_11000 4_15000 5_20000 6_27000 7_35000 8_5000 9_51000 98_0]]=6,1,0)</f>
        <v>0</v>
      </c>
      <c r="BV1210">
        <f>IF(Table13[[#This Row],[Monthly_Income 1_5500 2_8000 3_11000 4_15000 5_20000 6_27000 7_35000 8_5000 9_51000 98_0]]=7,1,0)</f>
        <v>0</v>
      </c>
      <c r="BW1210">
        <f>IF(Table13[[#This Row],[Monthly_Income 1_5500 2_8000 3_11000 4_15000 5_20000 6_27000 7_35000 8_5000 9_51000 98_0]]=8,1,0)</f>
        <v>0</v>
      </c>
      <c r="BX1210">
        <f>IF(Table13[[#This Row],[Monthly_Income 1_5500 2_8000 3_11000 4_15000 5_20000 6_27000 7_35000 8_5000 9_51000 98_0]]=9,1,0)</f>
        <v>0</v>
      </c>
      <c r="BY1210">
        <f>IF(Table13[[#This Row],[Monthly_Income 1_5500 2_8000 3_11000 4_15000 5_20000 6_27000 7_35000 8_5000 9_51000 98_0]]=98,1,0)</f>
        <v>0</v>
      </c>
      <c r="BZ1210">
        <v>9</v>
      </c>
      <c r="CA1210">
        <f>IF(Table13[[#This Row],[Monthly_Household_Income]]=1,1,0)</f>
        <v>0</v>
      </c>
      <c r="CB1210">
        <f>IF(Table13[[#This Row],[Monthly_Household_Income]]=2,1,0)</f>
        <v>0</v>
      </c>
      <c r="CC1210">
        <f>IF(Table13[[#This Row],[Monthly_Household_Income]]=3,1,0)</f>
        <v>0</v>
      </c>
      <c r="CD1210">
        <f>IF(Table13[[#This Row],[Monthly_Household_Income]]=4,1,0)</f>
        <v>0</v>
      </c>
      <c r="CE1210">
        <f>IF(Table13[[#This Row],[Monthly_Household_Income]]=5,1,0)</f>
        <v>0</v>
      </c>
      <c r="CF1210">
        <f>IF(Table13[[#This Row],[Monthly_Household_Income]]=6,1,0)</f>
        <v>0</v>
      </c>
      <c r="CG1210">
        <f>IF(Table13[[#This Row],[Monthly_Household_Income]]=7,1,0)</f>
        <v>0</v>
      </c>
      <c r="CH1210">
        <f>IF(Table13[[#This Row],[Monthly_Household_Income]]=8,1,0)</f>
        <v>0</v>
      </c>
      <c r="CI1210">
        <f>IF(Table13[[#This Row],[Monthly_Household_Income]]=9,1,0)</f>
        <v>1</v>
      </c>
      <c r="CJ1210">
        <f>IF(Table13[[#This Row],[Monthly_Household_Income]]=98,1,0)</f>
        <v>0</v>
      </c>
    </row>
    <row r="1211" spans="1:88">
      <c r="A1211">
        <v>4439</v>
      </c>
      <c r="B1211" s="1">
        <v>43191</v>
      </c>
      <c r="C1211" t="s">
        <v>2</v>
      </c>
      <c r="D1211">
        <v>7</v>
      </c>
      <c r="E1211">
        <v>7</v>
      </c>
      <c r="F1211">
        <v>7</v>
      </c>
      <c r="G1211">
        <v>7</v>
      </c>
      <c r="H1211">
        <v>6</v>
      </c>
      <c r="I1211">
        <v>7</v>
      </c>
      <c r="J1211" t="s">
        <v>15</v>
      </c>
      <c r="K1211">
        <v>7</v>
      </c>
      <c r="L1211">
        <v>6</v>
      </c>
      <c r="M1211">
        <v>7</v>
      </c>
      <c r="N1211">
        <v>7</v>
      </c>
      <c r="O1211">
        <v>6</v>
      </c>
      <c r="P1211">
        <v>7</v>
      </c>
      <c r="Q1211">
        <v>6</v>
      </c>
      <c r="R1211">
        <v>6</v>
      </c>
      <c r="S1211">
        <v>6</v>
      </c>
      <c r="T1211">
        <v>7</v>
      </c>
      <c r="U1211">
        <v>7</v>
      </c>
      <c r="V1211">
        <v>6</v>
      </c>
      <c r="W1211">
        <v>7</v>
      </c>
      <c r="X1211">
        <v>6</v>
      </c>
      <c r="Y1211">
        <v>7</v>
      </c>
      <c r="Z1211">
        <v>6</v>
      </c>
      <c r="AA1211">
        <v>6</v>
      </c>
      <c r="AB1211">
        <v>7</v>
      </c>
      <c r="AC1211">
        <v>2</v>
      </c>
      <c r="AD1211">
        <f>IF(Table13[[#This Row],[payment]]=1,1,0)</f>
        <v>0</v>
      </c>
      <c r="AE1211">
        <f>IF(Table13[[#This Row],[payment]]=2,1,0)</f>
        <v>1</v>
      </c>
      <c r="AF1211">
        <f>IF(Table13[[#This Row],[payment]]=3,1,0)</f>
        <v>0</v>
      </c>
      <c r="AG1211">
        <v>1</v>
      </c>
      <c r="AH1211">
        <f>IF(Table13[[#This Row],[method_payment]]=1,1,0)</f>
        <v>1</v>
      </c>
      <c r="AI1211">
        <f>IF(Table13[[#This Row],[method_payment]]=2,1,0)</f>
        <v>0</v>
      </c>
      <c r="AJ1211">
        <f>IF(Table13[[#This Row],[method_payment]]=3,1,0)</f>
        <v>0</v>
      </c>
      <c r="AK1211">
        <f>IF(Table13[[#This Row],[method_payment]]=5,1,0)</f>
        <v>0</v>
      </c>
      <c r="AL1211">
        <f>IF(Table13[[#This Row],[method_payment]]=6,1,0)</f>
        <v>0</v>
      </c>
      <c r="AM1211" t="s">
        <v>16</v>
      </c>
      <c r="AN1211" t="s">
        <v>16</v>
      </c>
      <c r="AO1211">
        <v>1</v>
      </c>
      <c r="AP1211" s="2">
        <v>523.70000000000005</v>
      </c>
      <c r="AQ1211" s="3">
        <f>IF(AND(Table13[[#This Row],[Average_amount_spent_per_visit_last_3_months]]&gt;=1,Table13[[#This Row],[Average_amount_spent_per_visit_last_3_months]]&lt;=999),1,0)</f>
        <v>1</v>
      </c>
      <c r="AR1211" s="3">
        <f>IF(AND(Table13[[#This Row],[Average_amount_spent_per_visit_last_3_months]]&gt;=1000,Table13[[#This Row],[Average_amount_spent_per_visit_last_3_months]]&lt;=6700),1,0)</f>
        <v>0</v>
      </c>
      <c r="AS1211">
        <v>3</v>
      </c>
      <c r="AT1211">
        <v>42</v>
      </c>
      <c r="AU1211">
        <f>IF(AND(Table13[[#This Row],[Age]]&gt;=18,Table13[[#This Row],[Age]]&lt;=25),1,0)</f>
        <v>0</v>
      </c>
      <c r="AV1211">
        <f>IF(AND(Table13[[#This Row],[Age]]&gt;=26,Table13[[#This Row],[Age]]&lt;=35),1,0)</f>
        <v>0</v>
      </c>
      <c r="AW1211">
        <f>IF(AND(Table13[[#This Row],[Age]]&gt;=36,Table13[[#This Row],[Age]]&lt;=45),1,0)</f>
        <v>1</v>
      </c>
      <c r="AX1211">
        <f>IF(AND(Table13[[#This Row],[Age]]&gt;=46,Table13[[#This Row],[Age]]&lt;=55),1,0)</f>
        <v>0</v>
      </c>
      <c r="AY1211">
        <f>IF(AND(Table13[[#This Row],[Age]]&gt;=56,Table13[[#This Row],[Age]]&lt;=67),1,0)</f>
        <v>0</v>
      </c>
      <c r="AZ1211" t="s">
        <v>25</v>
      </c>
      <c r="BA1211">
        <f>IF(Table13[[#This Row],[Marital Status]]="Married",1,0)</f>
        <v>1</v>
      </c>
      <c r="BB1211">
        <f>IF(Table13[[#This Row],[Marital Status]]="Single",1,0)</f>
        <v>0</v>
      </c>
      <c r="BC1211" t="s">
        <v>28</v>
      </c>
      <c r="BD1211">
        <f>IF(Table13[[#This Row],[gender]]="Male",1,0)</f>
        <v>0</v>
      </c>
      <c r="BE1211">
        <f>IF(Table13[[#This Row],[gender]]="Female",1,0)</f>
        <v>1</v>
      </c>
      <c r="BF1211" t="s">
        <v>19</v>
      </c>
      <c r="BG1211">
        <f>IF(Table13[[#This Row],[Highest level of Education]]="Did not attend school",1,0)</f>
        <v>0</v>
      </c>
      <c r="BH1211">
        <f>IF(Table13[[#This Row],[Highest level of Education]]="K12 completed",1,0)</f>
        <v>0</v>
      </c>
      <c r="BI1211">
        <f>IF(Table13[[#This Row],[Highest level of Education]]="High School Completed",1,0)</f>
        <v>0</v>
      </c>
      <c r="BJ1211">
        <f>IF(Table13[[#This Row],[Highest level of Education]]="Technical Diploma/Partially completed College",1,0)</f>
        <v>0</v>
      </c>
      <c r="BK1211">
        <f>IF(Table13[[#This Row],[Highest level of Education]]="University/College Degree",1,0)</f>
        <v>1</v>
      </c>
      <c r="BL1211">
        <f>IF(Table13[[#This Row],[Highest level of Education]]="Post-graduate education",1,0)</f>
        <v>0</v>
      </c>
      <c r="BM1211">
        <v>2</v>
      </c>
      <c r="BN1211">
        <v>1</v>
      </c>
      <c r="BO1211">
        <v>5</v>
      </c>
      <c r="BP1211">
        <f>IF(Table13[[#This Row],[Monthly_Income 1_5500 2_8000 3_11000 4_15000 5_20000 6_27000 7_35000 8_5000 9_51000 98_0]]=1,1,0)</f>
        <v>0</v>
      </c>
      <c r="BQ1211">
        <f>IF(Table13[[#This Row],[Monthly_Income 1_5500 2_8000 3_11000 4_15000 5_20000 6_27000 7_35000 8_5000 9_51000 98_0]]=2,1,0)</f>
        <v>0</v>
      </c>
      <c r="BR1211">
        <f>IF(Table13[[#This Row],[Monthly_Income 1_5500 2_8000 3_11000 4_15000 5_20000 6_27000 7_35000 8_5000 9_51000 98_0]]=3,1,0)</f>
        <v>0</v>
      </c>
      <c r="BS1211">
        <f>IF(Table13[[#This Row],[Monthly_Income 1_5500 2_8000 3_11000 4_15000 5_20000 6_27000 7_35000 8_5000 9_51000 98_0]]=4,1,0)</f>
        <v>0</v>
      </c>
      <c r="BT1211">
        <f>IF(Table13[[#This Row],[Monthly_Income 1_5500 2_8000 3_11000 4_15000 5_20000 6_27000 7_35000 8_5000 9_51000 98_0]]=5,1,0)</f>
        <v>1</v>
      </c>
      <c r="BU1211">
        <f>IF(Table13[[#This Row],[Monthly_Income 1_5500 2_8000 3_11000 4_15000 5_20000 6_27000 7_35000 8_5000 9_51000 98_0]]=6,1,0)</f>
        <v>0</v>
      </c>
      <c r="BV1211">
        <f>IF(Table13[[#This Row],[Monthly_Income 1_5500 2_8000 3_11000 4_15000 5_20000 6_27000 7_35000 8_5000 9_51000 98_0]]=7,1,0)</f>
        <v>0</v>
      </c>
      <c r="BW1211">
        <f>IF(Table13[[#This Row],[Monthly_Income 1_5500 2_8000 3_11000 4_15000 5_20000 6_27000 7_35000 8_5000 9_51000 98_0]]=8,1,0)</f>
        <v>0</v>
      </c>
      <c r="BX1211">
        <f>IF(Table13[[#This Row],[Monthly_Income 1_5500 2_8000 3_11000 4_15000 5_20000 6_27000 7_35000 8_5000 9_51000 98_0]]=9,1,0)</f>
        <v>0</v>
      </c>
      <c r="BY1211">
        <f>IF(Table13[[#This Row],[Monthly_Income 1_5500 2_8000 3_11000 4_15000 5_20000 6_27000 7_35000 8_5000 9_51000 98_0]]=98,1,0)</f>
        <v>0</v>
      </c>
      <c r="BZ1211">
        <v>6</v>
      </c>
      <c r="CA1211">
        <f>IF(Table13[[#This Row],[Monthly_Household_Income]]=1,1,0)</f>
        <v>0</v>
      </c>
      <c r="CB1211">
        <f>IF(Table13[[#This Row],[Monthly_Household_Income]]=2,1,0)</f>
        <v>0</v>
      </c>
      <c r="CC1211">
        <f>IF(Table13[[#This Row],[Monthly_Household_Income]]=3,1,0)</f>
        <v>0</v>
      </c>
      <c r="CD1211">
        <f>IF(Table13[[#This Row],[Monthly_Household_Income]]=4,1,0)</f>
        <v>0</v>
      </c>
      <c r="CE1211">
        <f>IF(Table13[[#This Row],[Monthly_Household_Income]]=5,1,0)</f>
        <v>0</v>
      </c>
      <c r="CF1211">
        <f>IF(Table13[[#This Row],[Monthly_Household_Income]]=6,1,0)</f>
        <v>1</v>
      </c>
      <c r="CG1211">
        <f>IF(Table13[[#This Row],[Monthly_Household_Income]]=7,1,0)</f>
        <v>0</v>
      </c>
      <c r="CH1211">
        <f>IF(Table13[[#This Row],[Monthly_Household_Income]]=8,1,0)</f>
        <v>0</v>
      </c>
      <c r="CI1211">
        <f>IF(Table13[[#This Row],[Monthly_Household_Income]]=9,1,0)</f>
        <v>0</v>
      </c>
      <c r="CJ1211">
        <f>IF(Table13[[#This Row],[Monthly_Household_Income]]=98,1,0)</f>
        <v>0</v>
      </c>
    </row>
    <row r="1212" spans="1:88">
      <c r="A1212">
        <v>4440</v>
      </c>
      <c r="B1212" s="1">
        <v>43004</v>
      </c>
      <c r="C1212" t="s">
        <v>32</v>
      </c>
      <c r="D1212">
        <v>7</v>
      </c>
      <c r="E1212">
        <v>8</v>
      </c>
      <c r="F1212">
        <v>7</v>
      </c>
      <c r="G1212">
        <v>7</v>
      </c>
      <c r="H1212">
        <v>8</v>
      </c>
      <c r="I1212">
        <v>7</v>
      </c>
      <c r="J1212" t="s">
        <v>15</v>
      </c>
      <c r="K1212">
        <v>9</v>
      </c>
      <c r="L1212">
        <v>8</v>
      </c>
      <c r="M1212">
        <v>7</v>
      </c>
      <c r="N1212">
        <v>7</v>
      </c>
      <c r="O1212">
        <v>8</v>
      </c>
      <c r="P1212">
        <v>8</v>
      </c>
      <c r="Q1212">
        <v>9</v>
      </c>
      <c r="R1212">
        <v>10</v>
      </c>
      <c r="S1212">
        <v>7</v>
      </c>
      <c r="T1212">
        <v>7</v>
      </c>
      <c r="U1212">
        <v>6</v>
      </c>
      <c r="V1212">
        <v>6</v>
      </c>
      <c r="W1212">
        <v>6</v>
      </c>
      <c r="X1212">
        <v>9</v>
      </c>
      <c r="Y1212">
        <v>9</v>
      </c>
      <c r="Z1212">
        <v>8</v>
      </c>
      <c r="AA1212">
        <v>7</v>
      </c>
      <c r="AB1212">
        <v>7</v>
      </c>
      <c r="AC1212">
        <v>2</v>
      </c>
      <c r="AD1212">
        <f>IF(Table13[[#This Row],[payment]]=1,1,0)</f>
        <v>0</v>
      </c>
      <c r="AE1212">
        <f>IF(Table13[[#This Row],[payment]]=2,1,0)</f>
        <v>1</v>
      </c>
      <c r="AF1212">
        <f>IF(Table13[[#This Row],[payment]]=3,1,0)</f>
        <v>0</v>
      </c>
      <c r="AG1212">
        <v>2</v>
      </c>
      <c r="AH1212">
        <f>IF(Table13[[#This Row],[method_payment]]=1,1,0)</f>
        <v>0</v>
      </c>
      <c r="AI1212">
        <f>IF(Table13[[#This Row],[method_payment]]=2,1,0)</f>
        <v>1</v>
      </c>
      <c r="AJ1212">
        <f>IF(Table13[[#This Row],[method_payment]]=3,1,0)</f>
        <v>0</v>
      </c>
      <c r="AK1212">
        <f>IF(Table13[[#This Row],[method_payment]]=5,1,0)</f>
        <v>0</v>
      </c>
      <c r="AL1212">
        <f>IF(Table13[[#This Row],[method_payment]]=6,1,0)</f>
        <v>0</v>
      </c>
      <c r="AM1212" t="s">
        <v>16</v>
      </c>
      <c r="AN1212" t="s">
        <v>16</v>
      </c>
      <c r="AO1212">
        <v>1</v>
      </c>
      <c r="AP1212" s="2">
        <v>633.12</v>
      </c>
      <c r="AQ1212" s="3">
        <f>IF(AND(Table13[[#This Row],[Average_amount_spent_per_visit_last_3_months]]&gt;=1,Table13[[#This Row],[Average_amount_spent_per_visit_last_3_months]]&lt;=999),1,0)</f>
        <v>1</v>
      </c>
      <c r="AR1212" s="3">
        <f>IF(AND(Table13[[#This Row],[Average_amount_spent_per_visit_last_3_months]]&gt;=1000,Table13[[#This Row],[Average_amount_spent_per_visit_last_3_months]]&lt;=6700),1,0)</f>
        <v>0</v>
      </c>
      <c r="AS1212">
        <v>2</v>
      </c>
      <c r="AT1212">
        <v>49</v>
      </c>
      <c r="AU1212">
        <f>IF(AND(Table13[[#This Row],[Age]]&gt;=18,Table13[[#This Row],[Age]]&lt;=25),1,0)</f>
        <v>0</v>
      </c>
      <c r="AV1212">
        <f>IF(AND(Table13[[#This Row],[Age]]&gt;=26,Table13[[#This Row],[Age]]&lt;=35),1,0)</f>
        <v>0</v>
      </c>
      <c r="AW1212">
        <f>IF(AND(Table13[[#This Row],[Age]]&gt;=36,Table13[[#This Row],[Age]]&lt;=45),1,0)</f>
        <v>0</v>
      </c>
      <c r="AX1212">
        <f>IF(AND(Table13[[#This Row],[Age]]&gt;=46,Table13[[#This Row],[Age]]&lt;=55),1,0)</f>
        <v>1</v>
      </c>
      <c r="AY1212">
        <f>IF(AND(Table13[[#This Row],[Age]]&gt;=56,Table13[[#This Row],[Age]]&lt;=67),1,0)</f>
        <v>0</v>
      </c>
      <c r="AZ1212" t="s">
        <v>25</v>
      </c>
      <c r="BA1212">
        <f>IF(Table13[[#This Row],[Marital Status]]="Married",1,0)</f>
        <v>1</v>
      </c>
      <c r="BB1212">
        <f>IF(Table13[[#This Row],[Marital Status]]="Single",1,0)</f>
        <v>0</v>
      </c>
      <c r="BC1212" t="s">
        <v>28</v>
      </c>
      <c r="BD1212">
        <f>IF(Table13[[#This Row],[gender]]="Male",1,0)</f>
        <v>0</v>
      </c>
      <c r="BE1212">
        <f>IF(Table13[[#This Row],[gender]]="Female",1,0)</f>
        <v>1</v>
      </c>
      <c r="BF1212" t="s">
        <v>23</v>
      </c>
      <c r="BG1212">
        <f>IF(Table13[[#This Row],[Highest level of Education]]="Did not attend school",1,0)</f>
        <v>0</v>
      </c>
      <c r="BH1212">
        <f>IF(Table13[[#This Row],[Highest level of Education]]="K12 completed",1,0)</f>
        <v>0</v>
      </c>
      <c r="BI1212">
        <f>IF(Table13[[#This Row],[Highest level of Education]]="High School Completed",1,0)</f>
        <v>0</v>
      </c>
      <c r="BJ1212">
        <f>IF(Table13[[#This Row],[Highest level of Education]]="Technical Diploma/Partially completed College",1,0)</f>
        <v>1</v>
      </c>
      <c r="BK1212">
        <f>IF(Table13[[#This Row],[Highest level of Education]]="University/College Degree",1,0)</f>
        <v>0</v>
      </c>
      <c r="BL1212">
        <f>IF(Table13[[#This Row],[Highest level of Education]]="Post-graduate education",1,0)</f>
        <v>0</v>
      </c>
      <c r="BM1212">
        <v>4</v>
      </c>
      <c r="BN1212">
        <v>3</v>
      </c>
      <c r="BO1212" t="s">
        <v>1</v>
      </c>
      <c r="BP1212">
        <f>IF(Table13[[#This Row],[Monthly_Income 1_5500 2_8000 3_11000 4_15000 5_20000 6_27000 7_35000 8_5000 9_51000 98_0]]=1,1,0)</f>
        <v>0</v>
      </c>
      <c r="BQ1212">
        <f>IF(Table13[[#This Row],[Monthly_Income 1_5500 2_8000 3_11000 4_15000 5_20000 6_27000 7_35000 8_5000 9_51000 98_0]]=2,1,0)</f>
        <v>0</v>
      </c>
      <c r="BR1212">
        <f>IF(Table13[[#This Row],[Monthly_Income 1_5500 2_8000 3_11000 4_15000 5_20000 6_27000 7_35000 8_5000 9_51000 98_0]]=3,1,0)</f>
        <v>0</v>
      </c>
      <c r="BS1212">
        <f>IF(Table13[[#This Row],[Monthly_Income 1_5500 2_8000 3_11000 4_15000 5_20000 6_27000 7_35000 8_5000 9_51000 98_0]]=4,1,0)</f>
        <v>0</v>
      </c>
      <c r="BT1212">
        <f>IF(Table13[[#This Row],[Monthly_Income 1_5500 2_8000 3_11000 4_15000 5_20000 6_27000 7_35000 8_5000 9_51000 98_0]]=5,1,0)</f>
        <v>0</v>
      </c>
      <c r="BU1212">
        <f>IF(Table13[[#This Row],[Monthly_Income 1_5500 2_8000 3_11000 4_15000 5_20000 6_27000 7_35000 8_5000 9_51000 98_0]]=6,1,0)</f>
        <v>0</v>
      </c>
      <c r="BV1212">
        <f>IF(Table13[[#This Row],[Monthly_Income 1_5500 2_8000 3_11000 4_15000 5_20000 6_27000 7_35000 8_5000 9_51000 98_0]]=7,1,0)</f>
        <v>0</v>
      </c>
      <c r="BW1212">
        <f>IF(Table13[[#This Row],[Monthly_Income 1_5500 2_8000 3_11000 4_15000 5_20000 6_27000 7_35000 8_5000 9_51000 98_0]]=8,1,0)</f>
        <v>0</v>
      </c>
      <c r="BX1212">
        <f>IF(Table13[[#This Row],[Monthly_Income 1_5500 2_8000 3_11000 4_15000 5_20000 6_27000 7_35000 8_5000 9_51000 98_0]]=9,1,0)</f>
        <v>0</v>
      </c>
      <c r="BY1212">
        <f>IF(Table13[[#This Row],[Monthly_Income 1_5500 2_8000 3_11000 4_15000 5_20000 6_27000 7_35000 8_5000 9_51000 98_0]]=98,1,0)</f>
        <v>0</v>
      </c>
      <c r="BZ1212">
        <v>7</v>
      </c>
      <c r="CA1212">
        <f>IF(Table13[[#This Row],[Monthly_Household_Income]]=1,1,0)</f>
        <v>0</v>
      </c>
      <c r="CB1212">
        <f>IF(Table13[[#This Row],[Monthly_Household_Income]]=2,1,0)</f>
        <v>0</v>
      </c>
      <c r="CC1212">
        <f>IF(Table13[[#This Row],[Monthly_Household_Income]]=3,1,0)</f>
        <v>0</v>
      </c>
      <c r="CD1212">
        <f>IF(Table13[[#This Row],[Monthly_Household_Income]]=4,1,0)</f>
        <v>0</v>
      </c>
      <c r="CE1212">
        <f>IF(Table13[[#This Row],[Monthly_Household_Income]]=5,1,0)</f>
        <v>0</v>
      </c>
      <c r="CF1212">
        <f>IF(Table13[[#This Row],[Monthly_Household_Income]]=6,1,0)</f>
        <v>0</v>
      </c>
      <c r="CG1212">
        <f>IF(Table13[[#This Row],[Monthly_Household_Income]]=7,1,0)</f>
        <v>1</v>
      </c>
      <c r="CH1212">
        <f>IF(Table13[[#This Row],[Monthly_Household_Income]]=8,1,0)</f>
        <v>0</v>
      </c>
      <c r="CI1212">
        <f>IF(Table13[[#This Row],[Monthly_Household_Income]]=9,1,0)</f>
        <v>0</v>
      </c>
      <c r="CJ1212">
        <f>IF(Table13[[#This Row],[Monthly_Household_Income]]=98,1,0)</f>
        <v>0</v>
      </c>
    </row>
    <row r="1213" spans="1:88">
      <c r="A1213">
        <v>4442</v>
      </c>
      <c r="B1213" s="1">
        <v>43251</v>
      </c>
      <c r="C1213" t="s">
        <v>39</v>
      </c>
      <c r="D1213">
        <v>7</v>
      </c>
      <c r="E1213">
        <v>7</v>
      </c>
      <c r="F1213">
        <v>7</v>
      </c>
      <c r="G1213">
        <v>7</v>
      </c>
      <c r="H1213">
        <v>6</v>
      </c>
      <c r="I1213">
        <v>6</v>
      </c>
      <c r="J1213" t="s">
        <v>15</v>
      </c>
      <c r="K1213">
        <v>7</v>
      </c>
      <c r="L1213">
        <v>6</v>
      </c>
      <c r="M1213">
        <v>6</v>
      </c>
      <c r="N1213">
        <v>7</v>
      </c>
      <c r="O1213">
        <v>7</v>
      </c>
      <c r="P1213">
        <v>6</v>
      </c>
      <c r="Q1213">
        <v>7</v>
      </c>
      <c r="R1213">
        <v>6</v>
      </c>
      <c r="S1213">
        <v>7</v>
      </c>
      <c r="T1213">
        <v>7</v>
      </c>
      <c r="U1213">
        <v>6</v>
      </c>
      <c r="V1213">
        <v>7</v>
      </c>
      <c r="W1213">
        <v>6</v>
      </c>
      <c r="X1213">
        <v>6</v>
      </c>
      <c r="Y1213">
        <v>7</v>
      </c>
      <c r="Z1213">
        <v>7</v>
      </c>
      <c r="AA1213">
        <v>6</v>
      </c>
      <c r="AB1213">
        <v>6</v>
      </c>
      <c r="AC1213">
        <v>1</v>
      </c>
      <c r="AD1213">
        <f>IF(Table13[[#This Row],[payment]]=1,1,0)</f>
        <v>1</v>
      </c>
      <c r="AE1213">
        <f>IF(Table13[[#This Row],[payment]]=2,1,0)</f>
        <v>0</v>
      </c>
      <c r="AF1213">
        <f>IF(Table13[[#This Row],[payment]]=3,1,0)</f>
        <v>0</v>
      </c>
      <c r="AG1213">
        <v>5</v>
      </c>
      <c r="AH1213">
        <f>IF(Table13[[#This Row],[method_payment]]=1,1,0)</f>
        <v>0</v>
      </c>
      <c r="AI1213">
        <f>IF(Table13[[#This Row],[method_payment]]=2,1,0)</f>
        <v>0</v>
      </c>
      <c r="AJ1213">
        <f>IF(Table13[[#This Row],[method_payment]]=3,1,0)</f>
        <v>0</v>
      </c>
      <c r="AK1213">
        <f>IF(Table13[[#This Row],[method_payment]]=5,1,0)</f>
        <v>1</v>
      </c>
      <c r="AL1213">
        <f>IF(Table13[[#This Row],[method_payment]]=6,1,0)</f>
        <v>0</v>
      </c>
      <c r="AM1213" t="s">
        <v>16</v>
      </c>
      <c r="AN1213" t="s">
        <v>15</v>
      </c>
      <c r="AO1213">
        <v>3</v>
      </c>
      <c r="AP1213" s="2">
        <v>236.29</v>
      </c>
      <c r="AQ1213" s="3">
        <f>IF(AND(Table13[[#This Row],[Average_amount_spent_per_visit_last_3_months]]&gt;=1,Table13[[#This Row],[Average_amount_spent_per_visit_last_3_months]]&lt;=999),1,0)</f>
        <v>1</v>
      </c>
      <c r="AR1213" s="3">
        <f>IF(AND(Table13[[#This Row],[Average_amount_spent_per_visit_last_3_months]]&gt;=1000,Table13[[#This Row],[Average_amount_spent_per_visit_last_3_months]]&lt;=6700),1,0)</f>
        <v>0</v>
      </c>
      <c r="AS1213">
        <v>3</v>
      </c>
      <c r="AT1213">
        <v>38</v>
      </c>
      <c r="AU1213">
        <f>IF(AND(Table13[[#This Row],[Age]]&gt;=18,Table13[[#This Row],[Age]]&lt;=25),1,0)</f>
        <v>0</v>
      </c>
      <c r="AV1213">
        <f>IF(AND(Table13[[#This Row],[Age]]&gt;=26,Table13[[#This Row],[Age]]&lt;=35),1,0)</f>
        <v>0</v>
      </c>
      <c r="AW1213">
        <f>IF(AND(Table13[[#This Row],[Age]]&gt;=36,Table13[[#This Row],[Age]]&lt;=45),1,0)</f>
        <v>1</v>
      </c>
      <c r="AX1213">
        <f>IF(AND(Table13[[#This Row],[Age]]&gt;=46,Table13[[#This Row],[Age]]&lt;=55),1,0)</f>
        <v>0</v>
      </c>
      <c r="AY1213">
        <f>IF(AND(Table13[[#This Row],[Age]]&gt;=56,Table13[[#This Row],[Age]]&lt;=67),1,0)</f>
        <v>0</v>
      </c>
      <c r="AZ1213" t="s">
        <v>24</v>
      </c>
      <c r="BA1213">
        <f>IF(Table13[[#This Row],[Marital Status]]="Married",1,0)</f>
        <v>0</v>
      </c>
      <c r="BB1213">
        <f>IF(Table13[[#This Row],[Marital Status]]="Single",1,0)</f>
        <v>1</v>
      </c>
      <c r="BC1213" t="s">
        <v>28</v>
      </c>
      <c r="BD1213">
        <f>IF(Table13[[#This Row],[gender]]="Male",1,0)</f>
        <v>0</v>
      </c>
      <c r="BE1213">
        <f>IF(Table13[[#This Row],[gender]]="Female",1,0)</f>
        <v>1</v>
      </c>
      <c r="BF1213" t="s">
        <v>19</v>
      </c>
      <c r="BG1213">
        <f>IF(Table13[[#This Row],[Highest level of Education]]="Did not attend school",1,0)</f>
        <v>0</v>
      </c>
      <c r="BH1213">
        <f>IF(Table13[[#This Row],[Highest level of Education]]="K12 completed",1,0)</f>
        <v>0</v>
      </c>
      <c r="BI1213">
        <f>IF(Table13[[#This Row],[Highest level of Education]]="High School Completed",1,0)</f>
        <v>0</v>
      </c>
      <c r="BJ1213">
        <f>IF(Table13[[#This Row],[Highest level of Education]]="Technical Diploma/Partially completed College",1,0)</f>
        <v>0</v>
      </c>
      <c r="BK1213">
        <f>IF(Table13[[#This Row],[Highest level of Education]]="University/College Degree",1,0)</f>
        <v>1</v>
      </c>
      <c r="BL1213">
        <f>IF(Table13[[#This Row],[Highest level of Education]]="Post-graduate education",1,0)</f>
        <v>0</v>
      </c>
      <c r="BM1213">
        <v>0</v>
      </c>
      <c r="BN1213">
        <v>1</v>
      </c>
      <c r="BO1213">
        <v>4</v>
      </c>
      <c r="BP1213">
        <f>IF(Table13[[#This Row],[Monthly_Income 1_5500 2_8000 3_11000 4_15000 5_20000 6_27000 7_35000 8_5000 9_51000 98_0]]=1,1,0)</f>
        <v>0</v>
      </c>
      <c r="BQ1213">
        <f>IF(Table13[[#This Row],[Monthly_Income 1_5500 2_8000 3_11000 4_15000 5_20000 6_27000 7_35000 8_5000 9_51000 98_0]]=2,1,0)</f>
        <v>0</v>
      </c>
      <c r="BR1213">
        <f>IF(Table13[[#This Row],[Monthly_Income 1_5500 2_8000 3_11000 4_15000 5_20000 6_27000 7_35000 8_5000 9_51000 98_0]]=3,1,0)</f>
        <v>0</v>
      </c>
      <c r="BS1213">
        <f>IF(Table13[[#This Row],[Monthly_Income 1_5500 2_8000 3_11000 4_15000 5_20000 6_27000 7_35000 8_5000 9_51000 98_0]]=4,1,0)</f>
        <v>1</v>
      </c>
      <c r="BT1213">
        <f>IF(Table13[[#This Row],[Monthly_Income 1_5500 2_8000 3_11000 4_15000 5_20000 6_27000 7_35000 8_5000 9_51000 98_0]]=5,1,0)</f>
        <v>0</v>
      </c>
      <c r="BU1213">
        <f>IF(Table13[[#This Row],[Monthly_Income 1_5500 2_8000 3_11000 4_15000 5_20000 6_27000 7_35000 8_5000 9_51000 98_0]]=6,1,0)</f>
        <v>0</v>
      </c>
      <c r="BV1213">
        <f>IF(Table13[[#This Row],[Monthly_Income 1_5500 2_8000 3_11000 4_15000 5_20000 6_27000 7_35000 8_5000 9_51000 98_0]]=7,1,0)</f>
        <v>0</v>
      </c>
      <c r="BW1213">
        <f>IF(Table13[[#This Row],[Monthly_Income 1_5500 2_8000 3_11000 4_15000 5_20000 6_27000 7_35000 8_5000 9_51000 98_0]]=8,1,0)</f>
        <v>0</v>
      </c>
      <c r="BX1213">
        <f>IF(Table13[[#This Row],[Monthly_Income 1_5500 2_8000 3_11000 4_15000 5_20000 6_27000 7_35000 8_5000 9_51000 98_0]]=9,1,0)</f>
        <v>0</v>
      </c>
      <c r="BY1213">
        <f>IF(Table13[[#This Row],[Monthly_Income 1_5500 2_8000 3_11000 4_15000 5_20000 6_27000 7_35000 8_5000 9_51000 98_0]]=98,1,0)</f>
        <v>0</v>
      </c>
      <c r="BZ1213">
        <v>4</v>
      </c>
      <c r="CA1213">
        <f>IF(Table13[[#This Row],[Monthly_Household_Income]]=1,1,0)</f>
        <v>0</v>
      </c>
      <c r="CB1213">
        <f>IF(Table13[[#This Row],[Monthly_Household_Income]]=2,1,0)</f>
        <v>0</v>
      </c>
      <c r="CC1213">
        <f>IF(Table13[[#This Row],[Monthly_Household_Income]]=3,1,0)</f>
        <v>0</v>
      </c>
      <c r="CD1213">
        <f>IF(Table13[[#This Row],[Monthly_Household_Income]]=4,1,0)</f>
        <v>1</v>
      </c>
      <c r="CE1213">
        <f>IF(Table13[[#This Row],[Monthly_Household_Income]]=5,1,0)</f>
        <v>0</v>
      </c>
      <c r="CF1213">
        <f>IF(Table13[[#This Row],[Monthly_Household_Income]]=6,1,0)</f>
        <v>0</v>
      </c>
      <c r="CG1213">
        <f>IF(Table13[[#This Row],[Monthly_Household_Income]]=7,1,0)</f>
        <v>0</v>
      </c>
      <c r="CH1213">
        <f>IF(Table13[[#This Row],[Monthly_Household_Income]]=8,1,0)</f>
        <v>0</v>
      </c>
      <c r="CI1213">
        <f>IF(Table13[[#This Row],[Monthly_Household_Income]]=9,1,0)</f>
        <v>0</v>
      </c>
      <c r="CJ1213">
        <f>IF(Table13[[#This Row],[Monthly_Household_Income]]=98,1,0)</f>
        <v>0</v>
      </c>
    </row>
    <row r="1214" spans="1:88">
      <c r="A1214">
        <v>4445</v>
      </c>
      <c r="B1214" s="1">
        <v>43025</v>
      </c>
      <c r="C1214" t="s">
        <v>32</v>
      </c>
      <c r="D1214">
        <v>7</v>
      </c>
      <c r="E1214">
        <v>8</v>
      </c>
      <c r="F1214">
        <v>7</v>
      </c>
      <c r="G1214">
        <v>8</v>
      </c>
      <c r="H1214">
        <v>8</v>
      </c>
      <c r="I1214">
        <v>6</v>
      </c>
      <c r="J1214" t="s">
        <v>15</v>
      </c>
      <c r="K1214">
        <v>9</v>
      </c>
      <c r="L1214">
        <v>9</v>
      </c>
      <c r="M1214">
        <v>8</v>
      </c>
      <c r="N1214">
        <v>7</v>
      </c>
      <c r="O1214">
        <v>8</v>
      </c>
      <c r="P1214">
        <v>9</v>
      </c>
      <c r="Q1214">
        <v>7</v>
      </c>
      <c r="R1214">
        <v>8</v>
      </c>
      <c r="S1214">
        <v>9</v>
      </c>
      <c r="T1214">
        <v>8</v>
      </c>
      <c r="U1214">
        <v>8</v>
      </c>
      <c r="V1214">
        <v>7</v>
      </c>
      <c r="W1214">
        <v>6</v>
      </c>
      <c r="X1214">
        <v>7</v>
      </c>
      <c r="Y1214">
        <v>8</v>
      </c>
      <c r="Z1214">
        <v>8</v>
      </c>
      <c r="AA1214">
        <v>7</v>
      </c>
      <c r="AB1214">
        <v>0</v>
      </c>
      <c r="AC1214">
        <v>1</v>
      </c>
      <c r="AD1214">
        <f>IF(Table13[[#This Row],[payment]]=1,1,0)</f>
        <v>1</v>
      </c>
      <c r="AE1214">
        <f>IF(Table13[[#This Row],[payment]]=2,1,0)</f>
        <v>0</v>
      </c>
      <c r="AF1214">
        <f>IF(Table13[[#This Row],[payment]]=3,1,0)</f>
        <v>0</v>
      </c>
      <c r="AG1214">
        <v>2</v>
      </c>
      <c r="AH1214">
        <f>IF(Table13[[#This Row],[method_payment]]=1,1,0)</f>
        <v>0</v>
      </c>
      <c r="AI1214">
        <f>IF(Table13[[#This Row],[method_payment]]=2,1,0)</f>
        <v>1</v>
      </c>
      <c r="AJ1214">
        <f>IF(Table13[[#This Row],[method_payment]]=3,1,0)</f>
        <v>0</v>
      </c>
      <c r="AK1214">
        <f>IF(Table13[[#This Row],[method_payment]]=5,1,0)</f>
        <v>0</v>
      </c>
      <c r="AL1214">
        <f>IF(Table13[[#This Row],[method_payment]]=6,1,0)</f>
        <v>0</v>
      </c>
      <c r="AM1214" t="s">
        <v>16</v>
      </c>
      <c r="AN1214" t="s">
        <v>15</v>
      </c>
      <c r="AO1214">
        <v>2</v>
      </c>
      <c r="AP1214" s="2">
        <v>857.35</v>
      </c>
      <c r="AQ1214" s="3">
        <f>IF(AND(Table13[[#This Row],[Average_amount_spent_per_visit_last_3_months]]&gt;=1,Table13[[#This Row],[Average_amount_spent_per_visit_last_3_months]]&lt;=999),1,0)</f>
        <v>1</v>
      </c>
      <c r="AR1214" s="3">
        <f>IF(AND(Table13[[#This Row],[Average_amount_spent_per_visit_last_3_months]]&gt;=1000,Table13[[#This Row],[Average_amount_spent_per_visit_last_3_months]]&lt;=6700),1,0)</f>
        <v>0</v>
      </c>
      <c r="AS1214">
        <v>3</v>
      </c>
      <c r="AT1214">
        <v>32</v>
      </c>
      <c r="AU1214">
        <f>IF(AND(Table13[[#This Row],[Age]]&gt;=18,Table13[[#This Row],[Age]]&lt;=25),1,0)</f>
        <v>0</v>
      </c>
      <c r="AV1214">
        <f>IF(AND(Table13[[#This Row],[Age]]&gt;=26,Table13[[#This Row],[Age]]&lt;=35),1,0)</f>
        <v>1</v>
      </c>
      <c r="AW1214">
        <f>IF(AND(Table13[[#This Row],[Age]]&gt;=36,Table13[[#This Row],[Age]]&lt;=45),1,0)</f>
        <v>0</v>
      </c>
      <c r="AX1214">
        <f>IF(AND(Table13[[#This Row],[Age]]&gt;=46,Table13[[#This Row],[Age]]&lt;=55),1,0)</f>
        <v>0</v>
      </c>
      <c r="AY1214">
        <f>IF(AND(Table13[[#This Row],[Age]]&gt;=56,Table13[[#This Row],[Age]]&lt;=67),1,0)</f>
        <v>0</v>
      </c>
      <c r="AZ1214" t="s">
        <v>24</v>
      </c>
      <c r="BA1214">
        <f>IF(Table13[[#This Row],[Marital Status]]="Married",1,0)</f>
        <v>0</v>
      </c>
      <c r="BB1214">
        <f>IF(Table13[[#This Row],[Marital Status]]="Single",1,0)</f>
        <v>1</v>
      </c>
      <c r="BC1214" t="s">
        <v>27</v>
      </c>
      <c r="BD1214">
        <f>IF(Table13[[#This Row],[gender]]="Male",1,0)</f>
        <v>1</v>
      </c>
      <c r="BE1214">
        <f>IF(Table13[[#This Row],[gender]]="Female",1,0)</f>
        <v>0</v>
      </c>
      <c r="BF1214" t="s">
        <v>23</v>
      </c>
      <c r="BG1214">
        <f>IF(Table13[[#This Row],[Highest level of Education]]="Did not attend school",1,0)</f>
        <v>0</v>
      </c>
      <c r="BH1214">
        <f>IF(Table13[[#This Row],[Highest level of Education]]="K12 completed",1,0)</f>
        <v>0</v>
      </c>
      <c r="BI1214">
        <f>IF(Table13[[#This Row],[Highest level of Education]]="High School Completed",1,0)</f>
        <v>0</v>
      </c>
      <c r="BJ1214">
        <f>IF(Table13[[#This Row],[Highest level of Education]]="Technical Diploma/Partially completed College",1,0)</f>
        <v>1</v>
      </c>
      <c r="BK1214">
        <f>IF(Table13[[#This Row],[Highest level of Education]]="University/College Degree",1,0)</f>
        <v>0</v>
      </c>
      <c r="BL1214">
        <f>IF(Table13[[#This Row],[Highest level of Education]]="Post-graduate education",1,0)</f>
        <v>0</v>
      </c>
      <c r="BM1214">
        <v>0</v>
      </c>
      <c r="BN1214">
        <v>1</v>
      </c>
      <c r="BO1214">
        <v>3</v>
      </c>
      <c r="BP1214">
        <f>IF(Table13[[#This Row],[Monthly_Income 1_5500 2_8000 3_11000 4_15000 5_20000 6_27000 7_35000 8_5000 9_51000 98_0]]=1,1,0)</f>
        <v>0</v>
      </c>
      <c r="BQ1214">
        <f>IF(Table13[[#This Row],[Monthly_Income 1_5500 2_8000 3_11000 4_15000 5_20000 6_27000 7_35000 8_5000 9_51000 98_0]]=2,1,0)</f>
        <v>0</v>
      </c>
      <c r="BR1214">
        <f>IF(Table13[[#This Row],[Monthly_Income 1_5500 2_8000 3_11000 4_15000 5_20000 6_27000 7_35000 8_5000 9_51000 98_0]]=3,1,0)</f>
        <v>1</v>
      </c>
      <c r="BS1214">
        <f>IF(Table13[[#This Row],[Monthly_Income 1_5500 2_8000 3_11000 4_15000 5_20000 6_27000 7_35000 8_5000 9_51000 98_0]]=4,1,0)</f>
        <v>0</v>
      </c>
      <c r="BT1214">
        <f>IF(Table13[[#This Row],[Monthly_Income 1_5500 2_8000 3_11000 4_15000 5_20000 6_27000 7_35000 8_5000 9_51000 98_0]]=5,1,0)</f>
        <v>0</v>
      </c>
      <c r="BU1214">
        <f>IF(Table13[[#This Row],[Monthly_Income 1_5500 2_8000 3_11000 4_15000 5_20000 6_27000 7_35000 8_5000 9_51000 98_0]]=6,1,0)</f>
        <v>0</v>
      </c>
      <c r="BV1214">
        <f>IF(Table13[[#This Row],[Monthly_Income 1_5500 2_8000 3_11000 4_15000 5_20000 6_27000 7_35000 8_5000 9_51000 98_0]]=7,1,0)</f>
        <v>0</v>
      </c>
      <c r="BW1214">
        <f>IF(Table13[[#This Row],[Monthly_Income 1_5500 2_8000 3_11000 4_15000 5_20000 6_27000 7_35000 8_5000 9_51000 98_0]]=8,1,0)</f>
        <v>0</v>
      </c>
      <c r="BX1214">
        <f>IF(Table13[[#This Row],[Monthly_Income 1_5500 2_8000 3_11000 4_15000 5_20000 6_27000 7_35000 8_5000 9_51000 98_0]]=9,1,0)</f>
        <v>0</v>
      </c>
      <c r="BY1214">
        <f>IF(Table13[[#This Row],[Monthly_Income 1_5500 2_8000 3_11000 4_15000 5_20000 6_27000 7_35000 8_5000 9_51000 98_0]]=98,1,0)</f>
        <v>0</v>
      </c>
      <c r="BZ1214">
        <v>5</v>
      </c>
      <c r="CA1214">
        <f>IF(Table13[[#This Row],[Monthly_Household_Income]]=1,1,0)</f>
        <v>0</v>
      </c>
      <c r="CB1214">
        <f>IF(Table13[[#This Row],[Monthly_Household_Income]]=2,1,0)</f>
        <v>0</v>
      </c>
      <c r="CC1214">
        <f>IF(Table13[[#This Row],[Monthly_Household_Income]]=3,1,0)</f>
        <v>0</v>
      </c>
      <c r="CD1214">
        <f>IF(Table13[[#This Row],[Monthly_Household_Income]]=4,1,0)</f>
        <v>0</v>
      </c>
      <c r="CE1214">
        <f>IF(Table13[[#This Row],[Monthly_Household_Income]]=5,1,0)</f>
        <v>1</v>
      </c>
      <c r="CF1214">
        <f>IF(Table13[[#This Row],[Monthly_Household_Income]]=6,1,0)</f>
        <v>0</v>
      </c>
      <c r="CG1214">
        <f>IF(Table13[[#This Row],[Monthly_Household_Income]]=7,1,0)</f>
        <v>0</v>
      </c>
      <c r="CH1214">
        <f>IF(Table13[[#This Row],[Monthly_Household_Income]]=8,1,0)</f>
        <v>0</v>
      </c>
      <c r="CI1214">
        <f>IF(Table13[[#This Row],[Monthly_Household_Income]]=9,1,0)</f>
        <v>0</v>
      </c>
      <c r="CJ1214">
        <f>IF(Table13[[#This Row],[Monthly_Household_Income]]=98,1,0)</f>
        <v>0</v>
      </c>
    </row>
    <row r="1215" spans="1:88">
      <c r="A1215">
        <v>4453</v>
      </c>
      <c r="B1215" s="1">
        <v>43130</v>
      </c>
      <c r="C1215" t="s">
        <v>33</v>
      </c>
      <c r="D1215">
        <v>8</v>
      </c>
      <c r="E1215">
        <v>8</v>
      </c>
      <c r="F1215">
        <v>6</v>
      </c>
      <c r="G1215">
        <v>7</v>
      </c>
      <c r="H1215">
        <v>6</v>
      </c>
      <c r="I1215">
        <v>8</v>
      </c>
      <c r="J1215" t="s">
        <v>15</v>
      </c>
      <c r="K1215">
        <v>7</v>
      </c>
      <c r="L1215">
        <v>7</v>
      </c>
      <c r="M1215">
        <v>6</v>
      </c>
      <c r="N1215">
        <v>8</v>
      </c>
      <c r="O1215">
        <v>8</v>
      </c>
      <c r="P1215">
        <v>7</v>
      </c>
      <c r="Q1215">
        <v>8</v>
      </c>
      <c r="R1215">
        <v>6</v>
      </c>
      <c r="S1215">
        <v>8</v>
      </c>
      <c r="T1215">
        <v>7</v>
      </c>
      <c r="U1215">
        <v>7</v>
      </c>
      <c r="V1215">
        <v>6</v>
      </c>
      <c r="W1215">
        <v>6</v>
      </c>
      <c r="X1215">
        <v>8</v>
      </c>
      <c r="Y1215">
        <v>8</v>
      </c>
      <c r="Z1215">
        <v>7</v>
      </c>
      <c r="AA1215">
        <v>7</v>
      </c>
      <c r="AB1215">
        <v>8</v>
      </c>
      <c r="AC1215">
        <v>1</v>
      </c>
      <c r="AD1215">
        <f>IF(Table13[[#This Row],[payment]]=1,1,0)</f>
        <v>1</v>
      </c>
      <c r="AE1215">
        <f>IF(Table13[[#This Row],[payment]]=2,1,0)</f>
        <v>0</v>
      </c>
      <c r="AF1215">
        <f>IF(Table13[[#This Row],[payment]]=3,1,0)</f>
        <v>0</v>
      </c>
      <c r="AG1215">
        <v>1</v>
      </c>
      <c r="AH1215">
        <f>IF(Table13[[#This Row],[method_payment]]=1,1,0)</f>
        <v>1</v>
      </c>
      <c r="AI1215">
        <f>IF(Table13[[#This Row],[method_payment]]=2,1,0)</f>
        <v>0</v>
      </c>
      <c r="AJ1215">
        <f>IF(Table13[[#This Row],[method_payment]]=3,1,0)</f>
        <v>0</v>
      </c>
      <c r="AK1215">
        <f>IF(Table13[[#This Row],[method_payment]]=5,1,0)</f>
        <v>0</v>
      </c>
      <c r="AL1215">
        <f>IF(Table13[[#This Row],[method_payment]]=6,1,0)</f>
        <v>0</v>
      </c>
      <c r="AM1215" t="s">
        <v>16</v>
      </c>
      <c r="AN1215" t="s">
        <v>15</v>
      </c>
      <c r="AO1215">
        <v>1</v>
      </c>
      <c r="AP1215" s="2">
        <v>301.32</v>
      </c>
      <c r="AQ1215" s="3">
        <f>IF(AND(Table13[[#This Row],[Average_amount_spent_per_visit_last_3_months]]&gt;=1,Table13[[#This Row],[Average_amount_spent_per_visit_last_3_months]]&lt;=999),1,0)</f>
        <v>1</v>
      </c>
      <c r="AR1215" s="3">
        <f>IF(AND(Table13[[#This Row],[Average_amount_spent_per_visit_last_3_months]]&gt;=1000,Table13[[#This Row],[Average_amount_spent_per_visit_last_3_months]]&lt;=6700),1,0)</f>
        <v>0</v>
      </c>
      <c r="AS1215">
        <v>3</v>
      </c>
      <c r="AT1215">
        <v>37</v>
      </c>
      <c r="AU1215">
        <f>IF(AND(Table13[[#This Row],[Age]]&gt;=18,Table13[[#This Row],[Age]]&lt;=25),1,0)</f>
        <v>0</v>
      </c>
      <c r="AV1215">
        <f>IF(AND(Table13[[#This Row],[Age]]&gt;=26,Table13[[#This Row],[Age]]&lt;=35),1,0)</f>
        <v>0</v>
      </c>
      <c r="AW1215">
        <f>IF(AND(Table13[[#This Row],[Age]]&gt;=36,Table13[[#This Row],[Age]]&lt;=45),1,0)</f>
        <v>1</v>
      </c>
      <c r="AX1215">
        <f>IF(AND(Table13[[#This Row],[Age]]&gt;=46,Table13[[#This Row],[Age]]&lt;=55),1,0)</f>
        <v>0</v>
      </c>
      <c r="AY1215">
        <f>IF(AND(Table13[[#This Row],[Age]]&gt;=56,Table13[[#This Row],[Age]]&lt;=67),1,0)</f>
        <v>0</v>
      </c>
      <c r="AZ1215" t="s">
        <v>24</v>
      </c>
      <c r="BA1215">
        <f>IF(Table13[[#This Row],[Marital Status]]="Married",1,0)</f>
        <v>0</v>
      </c>
      <c r="BB1215">
        <f>IF(Table13[[#This Row],[Marital Status]]="Single",1,0)</f>
        <v>1</v>
      </c>
      <c r="BC1215" t="s">
        <v>28</v>
      </c>
      <c r="BD1215">
        <f>IF(Table13[[#This Row],[gender]]="Male",1,0)</f>
        <v>0</v>
      </c>
      <c r="BE1215">
        <f>IF(Table13[[#This Row],[gender]]="Female",1,0)</f>
        <v>1</v>
      </c>
      <c r="BF1215" t="s">
        <v>23</v>
      </c>
      <c r="BG1215">
        <f>IF(Table13[[#This Row],[Highest level of Education]]="Did not attend school",1,0)</f>
        <v>0</v>
      </c>
      <c r="BH1215">
        <f>IF(Table13[[#This Row],[Highest level of Education]]="K12 completed",1,0)</f>
        <v>0</v>
      </c>
      <c r="BI1215">
        <f>IF(Table13[[#This Row],[Highest level of Education]]="High School Completed",1,0)</f>
        <v>0</v>
      </c>
      <c r="BJ1215">
        <f>IF(Table13[[#This Row],[Highest level of Education]]="Technical Diploma/Partially completed College",1,0)</f>
        <v>1</v>
      </c>
      <c r="BK1215">
        <f>IF(Table13[[#This Row],[Highest level of Education]]="University/College Degree",1,0)</f>
        <v>0</v>
      </c>
      <c r="BL1215">
        <f>IF(Table13[[#This Row],[Highest level of Education]]="Post-graduate education",1,0)</f>
        <v>0</v>
      </c>
      <c r="BM1215">
        <v>0</v>
      </c>
      <c r="BN1215">
        <v>1</v>
      </c>
      <c r="BO1215">
        <v>3</v>
      </c>
      <c r="BP1215">
        <f>IF(Table13[[#This Row],[Monthly_Income 1_5500 2_8000 3_11000 4_15000 5_20000 6_27000 7_35000 8_5000 9_51000 98_0]]=1,1,0)</f>
        <v>0</v>
      </c>
      <c r="BQ1215">
        <f>IF(Table13[[#This Row],[Monthly_Income 1_5500 2_8000 3_11000 4_15000 5_20000 6_27000 7_35000 8_5000 9_51000 98_0]]=2,1,0)</f>
        <v>0</v>
      </c>
      <c r="BR1215">
        <f>IF(Table13[[#This Row],[Monthly_Income 1_5500 2_8000 3_11000 4_15000 5_20000 6_27000 7_35000 8_5000 9_51000 98_0]]=3,1,0)</f>
        <v>1</v>
      </c>
      <c r="BS1215">
        <f>IF(Table13[[#This Row],[Monthly_Income 1_5500 2_8000 3_11000 4_15000 5_20000 6_27000 7_35000 8_5000 9_51000 98_0]]=4,1,0)</f>
        <v>0</v>
      </c>
      <c r="BT1215">
        <f>IF(Table13[[#This Row],[Monthly_Income 1_5500 2_8000 3_11000 4_15000 5_20000 6_27000 7_35000 8_5000 9_51000 98_0]]=5,1,0)</f>
        <v>0</v>
      </c>
      <c r="BU1215">
        <f>IF(Table13[[#This Row],[Monthly_Income 1_5500 2_8000 3_11000 4_15000 5_20000 6_27000 7_35000 8_5000 9_51000 98_0]]=6,1,0)</f>
        <v>0</v>
      </c>
      <c r="BV1215">
        <f>IF(Table13[[#This Row],[Monthly_Income 1_5500 2_8000 3_11000 4_15000 5_20000 6_27000 7_35000 8_5000 9_51000 98_0]]=7,1,0)</f>
        <v>0</v>
      </c>
      <c r="BW1215">
        <f>IF(Table13[[#This Row],[Monthly_Income 1_5500 2_8000 3_11000 4_15000 5_20000 6_27000 7_35000 8_5000 9_51000 98_0]]=8,1,0)</f>
        <v>0</v>
      </c>
      <c r="BX1215">
        <f>IF(Table13[[#This Row],[Monthly_Income 1_5500 2_8000 3_11000 4_15000 5_20000 6_27000 7_35000 8_5000 9_51000 98_0]]=9,1,0)</f>
        <v>0</v>
      </c>
      <c r="BY1215">
        <f>IF(Table13[[#This Row],[Monthly_Income 1_5500 2_8000 3_11000 4_15000 5_20000 6_27000 7_35000 8_5000 9_51000 98_0]]=98,1,0)</f>
        <v>0</v>
      </c>
      <c r="BZ1215">
        <v>4</v>
      </c>
      <c r="CA1215">
        <f>IF(Table13[[#This Row],[Monthly_Household_Income]]=1,1,0)</f>
        <v>0</v>
      </c>
      <c r="CB1215">
        <f>IF(Table13[[#This Row],[Monthly_Household_Income]]=2,1,0)</f>
        <v>0</v>
      </c>
      <c r="CC1215">
        <f>IF(Table13[[#This Row],[Monthly_Household_Income]]=3,1,0)</f>
        <v>0</v>
      </c>
      <c r="CD1215">
        <f>IF(Table13[[#This Row],[Monthly_Household_Income]]=4,1,0)</f>
        <v>1</v>
      </c>
      <c r="CE1215">
        <f>IF(Table13[[#This Row],[Monthly_Household_Income]]=5,1,0)</f>
        <v>0</v>
      </c>
      <c r="CF1215">
        <f>IF(Table13[[#This Row],[Monthly_Household_Income]]=6,1,0)</f>
        <v>0</v>
      </c>
      <c r="CG1215">
        <f>IF(Table13[[#This Row],[Monthly_Household_Income]]=7,1,0)</f>
        <v>0</v>
      </c>
      <c r="CH1215">
        <f>IF(Table13[[#This Row],[Monthly_Household_Income]]=8,1,0)</f>
        <v>0</v>
      </c>
      <c r="CI1215">
        <f>IF(Table13[[#This Row],[Monthly_Household_Income]]=9,1,0)</f>
        <v>0</v>
      </c>
      <c r="CJ1215">
        <f>IF(Table13[[#This Row],[Monthly_Household_Income]]=98,1,0)</f>
        <v>0</v>
      </c>
    </row>
    <row r="1216" spans="1:88">
      <c r="A1216">
        <v>4454</v>
      </c>
      <c r="B1216" s="1">
        <v>42917</v>
      </c>
      <c r="C1216" t="s">
        <v>29</v>
      </c>
      <c r="D1216">
        <v>7</v>
      </c>
      <c r="E1216">
        <v>8</v>
      </c>
      <c r="F1216">
        <v>7</v>
      </c>
      <c r="G1216">
        <v>8</v>
      </c>
      <c r="H1216">
        <v>8</v>
      </c>
      <c r="I1216">
        <v>6</v>
      </c>
      <c r="J1216" t="s">
        <v>15</v>
      </c>
      <c r="K1216">
        <v>9</v>
      </c>
      <c r="L1216">
        <v>9</v>
      </c>
      <c r="M1216">
        <v>7</v>
      </c>
      <c r="N1216">
        <v>8</v>
      </c>
      <c r="O1216">
        <v>9</v>
      </c>
      <c r="P1216">
        <v>6</v>
      </c>
      <c r="Q1216">
        <v>8</v>
      </c>
      <c r="R1216">
        <v>9</v>
      </c>
      <c r="S1216">
        <v>8</v>
      </c>
      <c r="T1216">
        <v>9</v>
      </c>
      <c r="U1216">
        <v>7</v>
      </c>
      <c r="V1216">
        <v>8</v>
      </c>
      <c r="W1216">
        <v>6</v>
      </c>
      <c r="X1216">
        <v>8</v>
      </c>
      <c r="Y1216">
        <v>6</v>
      </c>
      <c r="Z1216">
        <v>8</v>
      </c>
      <c r="AA1216">
        <v>6</v>
      </c>
      <c r="AB1216">
        <v>6</v>
      </c>
      <c r="AC1216">
        <v>2</v>
      </c>
      <c r="AD1216">
        <f>IF(Table13[[#This Row],[payment]]=1,1,0)</f>
        <v>0</v>
      </c>
      <c r="AE1216">
        <f>IF(Table13[[#This Row],[payment]]=2,1,0)</f>
        <v>1</v>
      </c>
      <c r="AF1216">
        <f>IF(Table13[[#This Row],[payment]]=3,1,0)</f>
        <v>0</v>
      </c>
      <c r="AG1216">
        <v>1</v>
      </c>
      <c r="AH1216">
        <f>IF(Table13[[#This Row],[method_payment]]=1,1,0)</f>
        <v>1</v>
      </c>
      <c r="AI1216">
        <f>IF(Table13[[#This Row],[method_payment]]=2,1,0)</f>
        <v>0</v>
      </c>
      <c r="AJ1216">
        <f>IF(Table13[[#This Row],[method_payment]]=3,1,0)</f>
        <v>0</v>
      </c>
      <c r="AK1216">
        <f>IF(Table13[[#This Row],[method_payment]]=5,1,0)</f>
        <v>0</v>
      </c>
      <c r="AL1216">
        <f>IF(Table13[[#This Row],[method_payment]]=6,1,0)</f>
        <v>0</v>
      </c>
      <c r="AM1216" t="s">
        <v>16</v>
      </c>
      <c r="AN1216" t="s">
        <v>16</v>
      </c>
      <c r="AO1216">
        <v>6</v>
      </c>
      <c r="AP1216" s="2">
        <v>392.41</v>
      </c>
      <c r="AQ1216" s="3">
        <f>IF(AND(Table13[[#This Row],[Average_amount_spent_per_visit_last_3_months]]&gt;=1,Table13[[#This Row],[Average_amount_spent_per_visit_last_3_months]]&lt;=999),1,0)</f>
        <v>1</v>
      </c>
      <c r="AR1216" s="3">
        <f>IF(AND(Table13[[#This Row],[Average_amount_spent_per_visit_last_3_months]]&gt;=1000,Table13[[#This Row],[Average_amount_spent_per_visit_last_3_months]]&lt;=6700),1,0)</f>
        <v>0</v>
      </c>
      <c r="AS1216">
        <v>3</v>
      </c>
      <c r="AT1216">
        <v>42</v>
      </c>
      <c r="AU1216">
        <f>IF(AND(Table13[[#This Row],[Age]]&gt;=18,Table13[[#This Row],[Age]]&lt;=25),1,0)</f>
        <v>0</v>
      </c>
      <c r="AV1216">
        <f>IF(AND(Table13[[#This Row],[Age]]&gt;=26,Table13[[#This Row],[Age]]&lt;=35),1,0)</f>
        <v>0</v>
      </c>
      <c r="AW1216">
        <f>IF(AND(Table13[[#This Row],[Age]]&gt;=36,Table13[[#This Row],[Age]]&lt;=45),1,0)</f>
        <v>1</v>
      </c>
      <c r="AX1216">
        <f>IF(AND(Table13[[#This Row],[Age]]&gt;=46,Table13[[#This Row],[Age]]&lt;=55),1,0)</f>
        <v>0</v>
      </c>
      <c r="AY1216">
        <f>IF(AND(Table13[[#This Row],[Age]]&gt;=56,Table13[[#This Row],[Age]]&lt;=67),1,0)</f>
        <v>0</v>
      </c>
      <c r="AZ1216" t="s">
        <v>25</v>
      </c>
      <c r="BA1216">
        <f>IF(Table13[[#This Row],[Marital Status]]="Married",1,0)</f>
        <v>1</v>
      </c>
      <c r="BB1216">
        <f>IF(Table13[[#This Row],[Marital Status]]="Single",1,0)</f>
        <v>0</v>
      </c>
      <c r="BC1216" t="s">
        <v>27</v>
      </c>
      <c r="BD1216">
        <f>IF(Table13[[#This Row],[gender]]="Male",1,0)</f>
        <v>1</v>
      </c>
      <c r="BE1216">
        <f>IF(Table13[[#This Row],[gender]]="Female",1,0)</f>
        <v>0</v>
      </c>
      <c r="BF1216" t="s">
        <v>18</v>
      </c>
      <c r="BG1216">
        <f>IF(Table13[[#This Row],[Highest level of Education]]="Did not attend school",1,0)</f>
        <v>0</v>
      </c>
      <c r="BH1216">
        <f>IF(Table13[[#This Row],[Highest level of Education]]="K12 completed",1,0)</f>
        <v>0</v>
      </c>
      <c r="BI1216">
        <f>IF(Table13[[#This Row],[Highest level of Education]]="High School Completed",1,0)</f>
        <v>0</v>
      </c>
      <c r="BJ1216">
        <f>IF(Table13[[#This Row],[Highest level of Education]]="Technical Diploma/Partially completed College",1,0)</f>
        <v>0</v>
      </c>
      <c r="BK1216">
        <f>IF(Table13[[#This Row],[Highest level of Education]]="University/College Degree",1,0)</f>
        <v>0</v>
      </c>
      <c r="BL1216">
        <f>IF(Table13[[#This Row],[Highest level of Education]]="Post-graduate education",1,0)</f>
        <v>1</v>
      </c>
      <c r="BM1216">
        <v>3</v>
      </c>
      <c r="BN1216">
        <v>1</v>
      </c>
      <c r="BO1216">
        <v>4</v>
      </c>
      <c r="BP1216">
        <f>IF(Table13[[#This Row],[Monthly_Income 1_5500 2_8000 3_11000 4_15000 5_20000 6_27000 7_35000 8_5000 9_51000 98_0]]=1,1,0)</f>
        <v>0</v>
      </c>
      <c r="BQ1216">
        <f>IF(Table13[[#This Row],[Monthly_Income 1_5500 2_8000 3_11000 4_15000 5_20000 6_27000 7_35000 8_5000 9_51000 98_0]]=2,1,0)</f>
        <v>0</v>
      </c>
      <c r="BR1216">
        <f>IF(Table13[[#This Row],[Monthly_Income 1_5500 2_8000 3_11000 4_15000 5_20000 6_27000 7_35000 8_5000 9_51000 98_0]]=3,1,0)</f>
        <v>0</v>
      </c>
      <c r="BS1216">
        <f>IF(Table13[[#This Row],[Monthly_Income 1_5500 2_8000 3_11000 4_15000 5_20000 6_27000 7_35000 8_5000 9_51000 98_0]]=4,1,0)</f>
        <v>1</v>
      </c>
      <c r="BT1216">
        <f>IF(Table13[[#This Row],[Monthly_Income 1_5500 2_8000 3_11000 4_15000 5_20000 6_27000 7_35000 8_5000 9_51000 98_0]]=5,1,0)</f>
        <v>0</v>
      </c>
      <c r="BU1216">
        <f>IF(Table13[[#This Row],[Monthly_Income 1_5500 2_8000 3_11000 4_15000 5_20000 6_27000 7_35000 8_5000 9_51000 98_0]]=6,1,0)</f>
        <v>0</v>
      </c>
      <c r="BV1216">
        <f>IF(Table13[[#This Row],[Monthly_Income 1_5500 2_8000 3_11000 4_15000 5_20000 6_27000 7_35000 8_5000 9_51000 98_0]]=7,1,0)</f>
        <v>0</v>
      </c>
      <c r="BW1216">
        <f>IF(Table13[[#This Row],[Monthly_Income 1_5500 2_8000 3_11000 4_15000 5_20000 6_27000 7_35000 8_5000 9_51000 98_0]]=8,1,0)</f>
        <v>0</v>
      </c>
      <c r="BX1216">
        <f>IF(Table13[[#This Row],[Monthly_Income 1_5500 2_8000 3_11000 4_15000 5_20000 6_27000 7_35000 8_5000 9_51000 98_0]]=9,1,0)</f>
        <v>0</v>
      </c>
      <c r="BY1216">
        <f>IF(Table13[[#This Row],[Monthly_Income 1_5500 2_8000 3_11000 4_15000 5_20000 6_27000 7_35000 8_5000 9_51000 98_0]]=98,1,0)</f>
        <v>0</v>
      </c>
      <c r="BZ1216">
        <v>5</v>
      </c>
      <c r="CA1216">
        <f>IF(Table13[[#This Row],[Monthly_Household_Income]]=1,1,0)</f>
        <v>0</v>
      </c>
      <c r="CB1216">
        <f>IF(Table13[[#This Row],[Monthly_Household_Income]]=2,1,0)</f>
        <v>0</v>
      </c>
      <c r="CC1216">
        <f>IF(Table13[[#This Row],[Monthly_Household_Income]]=3,1,0)</f>
        <v>0</v>
      </c>
      <c r="CD1216">
        <f>IF(Table13[[#This Row],[Monthly_Household_Income]]=4,1,0)</f>
        <v>0</v>
      </c>
      <c r="CE1216">
        <f>IF(Table13[[#This Row],[Monthly_Household_Income]]=5,1,0)</f>
        <v>1</v>
      </c>
      <c r="CF1216">
        <f>IF(Table13[[#This Row],[Monthly_Household_Income]]=6,1,0)</f>
        <v>0</v>
      </c>
      <c r="CG1216">
        <f>IF(Table13[[#This Row],[Monthly_Household_Income]]=7,1,0)</f>
        <v>0</v>
      </c>
      <c r="CH1216">
        <f>IF(Table13[[#This Row],[Monthly_Household_Income]]=8,1,0)</f>
        <v>0</v>
      </c>
      <c r="CI1216">
        <f>IF(Table13[[#This Row],[Monthly_Household_Income]]=9,1,0)</f>
        <v>0</v>
      </c>
      <c r="CJ1216">
        <f>IF(Table13[[#This Row],[Monthly_Household_Income]]=98,1,0)</f>
        <v>0</v>
      </c>
    </row>
    <row r="1217" spans="1:88">
      <c r="A1217">
        <v>4455</v>
      </c>
      <c r="B1217" s="1">
        <v>42966</v>
      </c>
      <c r="C1217" t="s">
        <v>31</v>
      </c>
      <c r="D1217">
        <v>9</v>
      </c>
      <c r="E1217">
        <v>7</v>
      </c>
      <c r="F1217">
        <v>10</v>
      </c>
      <c r="G1217">
        <v>9</v>
      </c>
      <c r="H1217">
        <v>10</v>
      </c>
      <c r="I1217">
        <v>8</v>
      </c>
      <c r="J1217" t="s">
        <v>16</v>
      </c>
      <c r="K1217">
        <v>9</v>
      </c>
      <c r="L1217">
        <v>10</v>
      </c>
      <c r="M1217">
        <v>8</v>
      </c>
      <c r="N1217">
        <v>10</v>
      </c>
      <c r="O1217">
        <v>8</v>
      </c>
      <c r="P1217">
        <v>9</v>
      </c>
      <c r="Q1217">
        <v>9</v>
      </c>
      <c r="R1217">
        <v>8</v>
      </c>
      <c r="S1217">
        <v>9</v>
      </c>
      <c r="T1217">
        <v>10</v>
      </c>
      <c r="U1217">
        <v>9</v>
      </c>
      <c r="V1217">
        <v>8</v>
      </c>
      <c r="W1217">
        <v>10</v>
      </c>
      <c r="X1217">
        <v>9</v>
      </c>
      <c r="Y1217">
        <v>10</v>
      </c>
      <c r="Z1217">
        <v>9</v>
      </c>
      <c r="AA1217">
        <v>9</v>
      </c>
      <c r="AB1217">
        <v>8</v>
      </c>
      <c r="AC1217">
        <v>3</v>
      </c>
      <c r="AD1217">
        <f>IF(Table13[[#This Row],[payment]]=1,1,0)</f>
        <v>0</v>
      </c>
      <c r="AE1217">
        <f>IF(Table13[[#This Row],[payment]]=2,1,0)</f>
        <v>0</v>
      </c>
      <c r="AF1217">
        <f>IF(Table13[[#This Row],[payment]]=3,1,0)</f>
        <v>1</v>
      </c>
      <c r="AG1217">
        <v>5</v>
      </c>
      <c r="AH1217">
        <f>IF(Table13[[#This Row],[method_payment]]=1,1,0)</f>
        <v>0</v>
      </c>
      <c r="AI1217">
        <f>IF(Table13[[#This Row],[method_payment]]=2,1,0)</f>
        <v>0</v>
      </c>
      <c r="AJ1217">
        <f>IF(Table13[[#This Row],[method_payment]]=3,1,0)</f>
        <v>0</v>
      </c>
      <c r="AK1217">
        <f>IF(Table13[[#This Row],[method_payment]]=5,1,0)</f>
        <v>1</v>
      </c>
      <c r="AL1217">
        <f>IF(Table13[[#This Row],[method_payment]]=6,1,0)</f>
        <v>0</v>
      </c>
      <c r="AM1217" t="s">
        <v>15</v>
      </c>
      <c r="AN1217" t="s">
        <v>16</v>
      </c>
      <c r="AO1217">
        <v>1</v>
      </c>
      <c r="AP1217" s="2">
        <v>371.82</v>
      </c>
      <c r="AQ1217" s="3">
        <f>IF(AND(Table13[[#This Row],[Average_amount_spent_per_visit_last_3_months]]&gt;=1,Table13[[#This Row],[Average_amount_spent_per_visit_last_3_months]]&lt;=999),1,0)</f>
        <v>1</v>
      </c>
      <c r="AR1217" s="3">
        <f>IF(AND(Table13[[#This Row],[Average_amount_spent_per_visit_last_3_months]]&gt;=1000,Table13[[#This Row],[Average_amount_spent_per_visit_last_3_months]]&lt;=6700),1,0)</f>
        <v>0</v>
      </c>
      <c r="AS1217">
        <v>3</v>
      </c>
      <c r="AT1217">
        <v>24</v>
      </c>
      <c r="AU1217">
        <f>IF(AND(Table13[[#This Row],[Age]]&gt;=18,Table13[[#This Row],[Age]]&lt;=25),1,0)</f>
        <v>1</v>
      </c>
      <c r="AV1217">
        <f>IF(AND(Table13[[#This Row],[Age]]&gt;=26,Table13[[#This Row],[Age]]&lt;=35),1,0)</f>
        <v>0</v>
      </c>
      <c r="AW1217">
        <f>IF(AND(Table13[[#This Row],[Age]]&gt;=36,Table13[[#This Row],[Age]]&lt;=45),1,0)</f>
        <v>0</v>
      </c>
      <c r="AX1217">
        <f>IF(AND(Table13[[#This Row],[Age]]&gt;=46,Table13[[#This Row],[Age]]&lt;=55),1,0)</f>
        <v>0</v>
      </c>
      <c r="AY1217">
        <f>IF(AND(Table13[[#This Row],[Age]]&gt;=56,Table13[[#This Row],[Age]]&lt;=67),1,0)</f>
        <v>0</v>
      </c>
      <c r="AZ1217" t="s">
        <v>24</v>
      </c>
      <c r="BA1217">
        <f>IF(Table13[[#This Row],[Marital Status]]="Married",1,0)</f>
        <v>0</v>
      </c>
      <c r="BB1217">
        <f>IF(Table13[[#This Row],[Marital Status]]="Single",1,0)</f>
        <v>1</v>
      </c>
      <c r="BC1217" t="s">
        <v>28</v>
      </c>
      <c r="BD1217">
        <f>IF(Table13[[#This Row],[gender]]="Male",1,0)</f>
        <v>0</v>
      </c>
      <c r="BE1217">
        <f>IF(Table13[[#This Row],[gender]]="Female",1,0)</f>
        <v>1</v>
      </c>
      <c r="BF1217" t="s">
        <v>23</v>
      </c>
      <c r="BG1217">
        <f>IF(Table13[[#This Row],[Highest level of Education]]="Did not attend school",1,0)</f>
        <v>0</v>
      </c>
      <c r="BH1217">
        <f>IF(Table13[[#This Row],[Highest level of Education]]="K12 completed",1,0)</f>
        <v>0</v>
      </c>
      <c r="BI1217">
        <f>IF(Table13[[#This Row],[Highest level of Education]]="High School Completed",1,0)</f>
        <v>0</v>
      </c>
      <c r="BJ1217">
        <f>IF(Table13[[#This Row],[Highest level of Education]]="Technical Diploma/Partially completed College",1,0)</f>
        <v>1</v>
      </c>
      <c r="BK1217">
        <f>IF(Table13[[#This Row],[Highest level of Education]]="University/College Degree",1,0)</f>
        <v>0</v>
      </c>
      <c r="BL1217">
        <f>IF(Table13[[#This Row],[Highest level of Education]]="Post-graduate education",1,0)</f>
        <v>0</v>
      </c>
      <c r="BM1217">
        <v>0</v>
      </c>
      <c r="BN1217">
        <v>5</v>
      </c>
      <c r="BO1217" t="s">
        <v>1</v>
      </c>
      <c r="BP1217">
        <f>IF(Table13[[#This Row],[Monthly_Income 1_5500 2_8000 3_11000 4_15000 5_20000 6_27000 7_35000 8_5000 9_51000 98_0]]=1,1,0)</f>
        <v>0</v>
      </c>
      <c r="BQ1217">
        <f>IF(Table13[[#This Row],[Monthly_Income 1_5500 2_8000 3_11000 4_15000 5_20000 6_27000 7_35000 8_5000 9_51000 98_0]]=2,1,0)</f>
        <v>0</v>
      </c>
      <c r="BR1217">
        <f>IF(Table13[[#This Row],[Monthly_Income 1_5500 2_8000 3_11000 4_15000 5_20000 6_27000 7_35000 8_5000 9_51000 98_0]]=3,1,0)</f>
        <v>0</v>
      </c>
      <c r="BS1217">
        <f>IF(Table13[[#This Row],[Monthly_Income 1_5500 2_8000 3_11000 4_15000 5_20000 6_27000 7_35000 8_5000 9_51000 98_0]]=4,1,0)</f>
        <v>0</v>
      </c>
      <c r="BT1217">
        <f>IF(Table13[[#This Row],[Monthly_Income 1_5500 2_8000 3_11000 4_15000 5_20000 6_27000 7_35000 8_5000 9_51000 98_0]]=5,1,0)</f>
        <v>0</v>
      </c>
      <c r="BU1217">
        <f>IF(Table13[[#This Row],[Monthly_Income 1_5500 2_8000 3_11000 4_15000 5_20000 6_27000 7_35000 8_5000 9_51000 98_0]]=6,1,0)</f>
        <v>0</v>
      </c>
      <c r="BV1217">
        <f>IF(Table13[[#This Row],[Monthly_Income 1_5500 2_8000 3_11000 4_15000 5_20000 6_27000 7_35000 8_5000 9_51000 98_0]]=7,1,0)</f>
        <v>0</v>
      </c>
      <c r="BW1217">
        <f>IF(Table13[[#This Row],[Monthly_Income 1_5500 2_8000 3_11000 4_15000 5_20000 6_27000 7_35000 8_5000 9_51000 98_0]]=8,1,0)</f>
        <v>0</v>
      </c>
      <c r="BX1217">
        <f>IF(Table13[[#This Row],[Monthly_Income 1_5500 2_8000 3_11000 4_15000 5_20000 6_27000 7_35000 8_5000 9_51000 98_0]]=9,1,0)</f>
        <v>0</v>
      </c>
      <c r="BY1217">
        <f>IF(Table13[[#This Row],[Monthly_Income 1_5500 2_8000 3_11000 4_15000 5_20000 6_27000 7_35000 8_5000 9_51000 98_0]]=98,1,0)</f>
        <v>0</v>
      </c>
      <c r="BZ1217">
        <v>97</v>
      </c>
      <c r="CA1217">
        <f>IF(Table13[[#This Row],[Monthly_Household_Income]]=1,1,0)</f>
        <v>0</v>
      </c>
      <c r="CB1217">
        <f>IF(Table13[[#This Row],[Monthly_Household_Income]]=2,1,0)</f>
        <v>0</v>
      </c>
      <c r="CC1217">
        <f>IF(Table13[[#This Row],[Monthly_Household_Income]]=3,1,0)</f>
        <v>0</v>
      </c>
      <c r="CD1217">
        <f>IF(Table13[[#This Row],[Monthly_Household_Income]]=4,1,0)</f>
        <v>0</v>
      </c>
      <c r="CE1217">
        <f>IF(Table13[[#This Row],[Monthly_Household_Income]]=5,1,0)</f>
        <v>0</v>
      </c>
      <c r="CF1217">
        <f>IF(Table13[[#This Row],[Monthly_Household_Income]]=6,1,0)</f>
        <v>0</v>
      </c>
      <c r="CG1217">
        <f>IF(Table13[[#This Row],[Monthly_Household_Income]]=7,1,0)</f>
        <v>0</v>
      </c>
      <c r="CH1217">
        <f>IF(Table13[[#This Row],[Monthly_Household_Income]]=8,1,0)</f>
        <v>0</v>
      </c>
      <c r="CI1217">
        <f>IF(Table13[[#This Row],[Monthly_Household_Income]]=9,1,0)</f>
        <v>0</v>
      </c>
      <c r="CJ1217">
        <f>IF(Table13[[#This Row],[Monthly_Household_Income]]=98,1,0)</f>
        <v>0</v>
      </c>
    </row>
    <row r="1218" spans="1:88">
      <c r="A1218">
        <v>4456</v>
      </c>
      <c r="B1218" s="1">
        <v>43001</v>
      </c>
      <c r="C1218" t="s">
        <v>39</v>
      </c>
      <c r="D1218">
        <v>8</v>
      </c>
      <c r="E1218">
        <v>8</v>
      </c>
      <c r="F1218">
        <v>10</v>
      </c>
      <c r="G1218">
        <v>9</v>
      </c>
      <c r="H1218">
        <v>8</v>
      </c>
      <c r="I1218">
        <v>7</v>
      </c>
      <c r="J1218" t="s">
        <v>16</v>
      </c>
      <c r="K1218">
        <v>9</v>
      </c>
      <c r="L1218">
        <v>9</v>
      </c>
      <c r="M1218">
        <v>8</v>
      </c>
      <c r="N1218">
        <v>9</v>
      </c>
      <c r="O1218">
        <v>8</v>
      </c>
      <c r="P1218">
        <v>10</v>
      </c>
      <c r="Q1218">
        <v>10</v>
      </c>
      <c r="R1218">
        <v>9</v>
      </c>
      <c r="S1218">
        <v>10</v>
      </c>
      <c r="T1218">
        <v>9</v>
      </c>
      <c r="U1218">
        <v>9</v>
      </c>
      <c r="V1218">
        <v>8</v>
      </c>
      <c r="W1218">
        <v>9</v>
      </c>
      <c r="X1218">
        <v>8</v>
      </c>
      <c r="Y1218">
        <v>9</v>
      </c>
      <c r="Z1218">
        <v>8</v>
      </c>
      <c r="AA1218">
        <v>9</v>
      </c>
      <c r="AB1218">
        <v>9</v>
      </c>
      <c r="AC1218">
        <v>1</v>
      </c>
      <c r="AD1218">
        <f>IF(Table13[[#This Row],[payment]]=1,1,0)</f>
        <v>1</v>
      </c>
      <c r="AE1218">
        <f>IF(Table13[[#This Row],[payment]]=2,1,0)</f>
        <v>0</v>
      </c>
      <c r="AF1218">
        <f>IF(Table13[[#This Row],[payment]]=3,1,0)</f>
        <v>0</v>
      </c>
      <c r="AG1218">
        <v>2</v>
      </c>
      <c r="AH1218">
        <f>IF(Table13[[#This Row],[method_payment]]=1,1,0)</f>
        <v>0</v>
      </c>
      <c r="AI1218">
        <f>IF(Table13[[#This Row],[method_payment]]=2,1,0)</f>
        <v>1</v>
      </c>
      <c r="AJ1218">
        <f>IF(Table13[[#This Row],[method_payment]]=3,1,0)</f>
        <v>0</v>
      </c>
      <c r="AK1218">
        <f>IF(Table13[[#This Row],[method_payment]]=5,1,0)</f>
        <v>0</v>
      </c>
      <c r="AL1218">
        <f>IF(Table13[[#This Row],[method_payment]]=6,1,0)</f>
        <v>0</v>
      </c>
      <c r="AM1218" t="s">
        <v>15</v>
      </c>
      <c r="AN1218" t="s">
        <v>16</v>
      </c>
      <c r="AO1218">
        <v>6</v>
      </c>
      <c r="AP1218" s="2">
        <v>176.39</v>
      </c>
      <c r="AQ1218" s="3">
        <f>IF(AND(Table13[[#This Row],[Average_amount_spent_per_visit_last_3_months]]&gt;=1,Table13[[#This Row],[Average_amount_spent_per_visit_last_3_months]]&lt;=999),1,0)</f>
        <v>1</v>
      </c>
      <c r="AR1218" s="3">
        <f>IF(AND(Table13[[#This Row],[Average_amount_spent_per_visit_last_3_months]]&gt;=1000,Table13[[#This Row],[Average_amount_spent_per_visit_last_3_months]]&lt;=6700),1,0)</f>
        <v>0</v>
      </c>
      <c r="AS1218">
        <v>3</v>
      </c>
      <c r="AT1218">
        <v>33</v>
      </c>
      <c r="AU1218">
        <f>IF(AND(Table13[[#This Row],[Age]]&gt;=18,Table13[[#This Row],[Age]]&lt;=25),1,0)</f>
        <v>0</v>
      </c>
      <c r="AV1218">
        <f>IF(AND(Table13[[#This Row],[Age]]&gt;=26,Table13[[#This Row],[Age]]&lt;=35),1,0)</f>
        <v>1</v>
      </c>
      <c r="AW1218">
        <f>IF(AND(Table13[[#This Row],[Age]]&gt;=36,Table13[[#This Row],[Age]]&lt;=45),1,0)</f>
        <v>0</v>
      </c>
      <c r="AX1218">
        <f>IF(AND(Table13[[#This Row],[Age]]&gt;=46,Table13[[#This Row],[Age]]&lt;=55),1,0)</f>
        <v>0</v>
      </c>
      <c r="AY1218">
        <f>IF(AND(Table13[[#This Row],[Age]]&gt;=56,Table13[[#This Row],[Age]]&lt;=67),1,0)</f>
        <v>0</v>
      </c>
      <c r="AZ1218" t="s">
        <v>24</v>
      </c>
      <c r="BA1218">
        <f>IF(Table13[[#This Row],[Marital Status]]="Married",1,0)</f>
        <v>0</v>
      </c>
      <c r="BB1218">
        <f>IF(Table13[[#This Row],[Marital Status]]="Single",1,0)</f>
        <v>1</v>
      </c>
      <c r="BC1218" t="s">
        <v>27</v>
      </c>
      <c r="BD1218">
        <f>IF(Table13[[#This Row],[gender]]="Male",1,0)</f>
        <v>1</v>
      </c>
      <c r="BE1218">
        <f>IF(Table13[[#This Row],[gender]]="Female",1,0)</f>
        <v>0</v>
      </c>
      <c r="BF1218" t="s">
        <v>19</v>
      </c>
      <c r="BG1218">
        <f>IF(Table13[[#This Row],[Highest level of Education]]="Did not attend school",1,0)</f>
        <v>0</v>
      </c>
      <c r="BH1218">
        <f>IF(Table13[[#This Row],[Highest level of Education]]="K12 completed",1,0)</f>
        <v>0</v>
      </c>
      <c r="BI1218">
        <f>IF(Table13[[#This Row],[Highest level of Education]]="High School Completed",1,0)</f>
        <v>0</v>
      </c>
      <c r="BJ1218">
        <f>IF(Table13[[#This Row],[Highest level of Education]]="Technical Diploma/Partially completed College",1,0)</f>
        <v>0</v>
      </c>
      <c r="BK1218">
        <f>IF(Table13[[#This Row],[Highest level of Education]]="University/College Degree",1,0)</f>
        <v>1</v>
      </c>
      <c r="BL1218">
        <f>IF(Table13[[#This Row],[Highest level of Education]]="Post-graduate education",1,0)</f>
        <v>0</v>
      </c>
      <c r="BM1218">
        <v>0</v>
      </c>
      <c r="BN1218">
        <v>1</v>
      </c>
      <c r="BO1218">
        <v>4</v>
      </c>
      <c r="BP1218">
        <f>IF(Table13[[#This Row],[Monthly_Income 1_5500 2_8000 3_11000 4_15000 5_20000 6_27000 7_35000 8_5000 9_51000 98_0]]=1,1,0)</f>
        <v>0</v>
      </c>
      <c r="BQ1218">
        <f>IF(Table13[[#This Row],[Monthly_Income 1_5500 2_8000 3_11000 4_15000 5_20000 6_27000 7_35000 8_5000 9_51000 98_0]]=2,1,0)</f>
        <v>0</v>
      </c>
      <c r="BR1218">
        <f>IF(Table13[[#This Row],[Monthly_Income 1_5500 2_8000 3_11000 4_15000 5_20000 6_27000 7_35000 8_5000 9_51000 98_0]]=3,1,0)</f>
        <v>0</v>
      </c>
      <c r="BS1218">
        <f>IF(Table13[[#This Row],[Monthly_Income 1_5500 2_8000 3_11000 4_15000 5_20000 6_27000 7_35000 8_5000 9_51000 98_0]]=4,1,0)</f>
        <v>1</v>
      </c>
      <c r="BT1218">
        <f>IF(Table13[[#This Row],[Monthly_Income 1_5500 2_8000 3_11000 4_15000 5_20000 6_27000 7_35000 8_5000 9_51000 98_0]]=5,1,0)</f>
        <v>0</v>
      </c>
      <c r="BU1218">
        <f>IF(Table13[[#This Row],[Monthly_Income 1_5500 2_8000 3_11000 4_15000 5_20000 6_27000 7_35000 8_5000 9_51000 98_0]]=6,1,0)</f>
        <v>0</v>
      </c>
      <c r="BV1218">
        <f>IF(Table13[[#This Row],[Monthly_Income 1_5500 2_8000 3_11000 4_15000 5_20000 6_27000 7_35000 8_5000 9_51000 98_0]]=7,1,0)</f>
        <v>0</v>
      </c>
      <c r="BW1218">
        <f>IF(Table13[[#This Row],[Monthly_Income 1_5500 2_8000 3_11000 4_15000 5_20000 6_27000 7_35000 8_5000 9_51000 98_0]]=8,1,0)</f>
        <v>0</v>
      </c>
      <c r="BX1218">
        <f>IF(Table13[[#This Row],[Monthly_Income 1_5500 2_8000 3_11000 4_15000 5_20000 6_27000 7_35000 8_5000 9_51000 98_0]]=9,1,0)</f>
        <v>0</v>
      </c>
      <c r="BY1218">
        <f>IF(Table13[[#This Row],[Monthly_Income 1_5500 2_8000 3_11000 4_15000 5_20000 6_27000 7_35000 8_5000 9_51000 98_0]]=98,1,0)</f>
        <v>0</v>
      </c>
      <c r="BZ1218">
        <v>7</v>
      </c>
      <c r="CA1218">
        <f>IF(Table13[[#This Row],[Monthly_Household_Income]]=1,1,0)</f>
        <v>0</v>
      </c>
      <c r="CB1218">
        <f>IF(Table13[[#This Row],[Monthly_Household_Income]]=2,1,0)</f>
        <v>0</v>
      </c>
      <c r="CC1218">
        <f>IF(Table13[[#This Row],[Monthly_Household_Income]]=3,1,0)</f>
        <v>0</v>
      </c>
      <c r="CD1218">
        <f>IF(Table13[[#This Row],[Monthly_Household_Income]]=4,1,0)</f>
        <v>0</v>
      </c>
      <c r="CE1218">
        <f>IF(Table13[[#This Row],[Monthly_Household_Income]]=5,1,0)</f>
        <v>0</v>
      </c>
      <c r="CF1218">
        <f>IF(Table13[[#This Row],[Monthly_Household_Income]]=6,1,0)</f>
        <v>0</v>
      </c>
      <c r="CG1218">
        <f>IF(Table13[[#This Row],[Monthly_Household_Income]]=7,1,0)</f>
        <v>1</v>
      </c>
      <c r="CH1218">
        <f>IF(Table13[[#This Row],[Monthly_Household_Income]]=8,1,0)</f>
        <v>0</v>
      </c>
      <c r="CI1218">
        <f>IF(Table13[[#This Row],[Monthly_Household_Income]]=9,1,0)</f>
        <v>0</v>
      </c>
      <c r="CJ1218">
        <f>IF(Table13[[#This Row],[Monthly_Household_Income]]=98,1,0)</f>
        <v>0</v>
      </c>
    </row>
    <row r="1219" spans="1:88">
      <c r="A1219">
        <v>4457</v>
      </c>
      <c r="B1219" s="1">
        <v>43020</v>
      </c>
      <c r="C1219" t="s">
        <v>2</v>
      </c>
      <c r="D1219">
        <v>6</v>
      </c>
      <c r="E1219">
        <v>6</v>
      </c>
      <c r="F1219">
        <v>8</v>
      </c>
      <c r="G1219">
        <v>6</v>
      </c>
      <c r="H1219">
        <v>7</v>
      </c>
      <c r="I1219">
        <v>6</v>
      </c>
      <c r="J1219" t="s">
        <v>15</v>
      </c>
      <c r="K1219">
        <v>8</v>
      </c>
      <c r="L1219">
        <v>7</v>
      </c>
      <c r="M1219">
        <v>7</v>
      </c>
      <c r="N1219">
        <v>8</v>
      </c>
      <c r="O1219">
        <v>8</v>
      </c>
      <c r="P1219">
        <v>6</v>
      </c>
      <c r="Q1219">
        <v>6</v>
      </c>
      <c r="R1219">
        <v>7</v>
      </c>
      <c r="S1219">
        <v>7</v>
      </c>
      <c r="T1219">
        <v>6</v>
      </c>
      <c r="U1219">
        <v>7</v>
      </c>
      <c r="V1219">
        <v>8</v>
      </c>
      <c r="W1219">
        <v>8</v>
      </c>
      <c r="X1219">
        <v>6</v>
      </c>
      <c r="Y1219">
        <v>7</v>
      </c>
      <c r="Z1219">
        <v>6</v>
      </c>
      <c r="AA1219">
        <v>6</v>
      </c>
      <c r="AB1219">
        <v>8</v>
      </c>
      <c r="AC1219">
        <v>3</v>
      </c>
      <c r="AD1219">
        <f>IF(Table13[[#This Row],[payment]]=1,1,0)</f>
        <v>0</v>
      </c>
      <c r="AE1219">
        <f>IF(Table13[[#This Row],[payment]]=2,1,0)</f>
        <v>0</v>
      </c>
      <c r="AF1219">
        <f>IF(Table13[[#This Row],[payment]]=3,1,0)</f>
        <v>1</v>
      </c>
      <c r="AG1219">
        <v>1</v>
      </c>
      <c r="AH1219">
        <f>IF(Table13[[#This Row],[method_payment]]=1,1,0)</f>
        <v>1</v>
      </c>
      <c r="AI1219">
        <f>IF(Table13[[#This Row],[method_payment]]=2,1,0)</f>
        <v>0</v>
      </c>
      <c r="AJ1219">
        <f>IF(Table13[[#This Row],[method_payment]]=3,1,0)</f>
        <v>0</v>
      </c>
      <c r="AK1219">
        <f>IF(Table13[[#This Row],[method_payment]]=5,1,0)</f>
        <v>0</v>
      </c>
      <c r="AL1219">
        <f>IF(Table13[[#This Row],[method_payment]]=6,1,0)</f>
        <v>0</v>
      </c>
      <c r="AM1219" t="s">
        <v>16</v>
      </c>
      <c r="AN1219" t="s">
        <v>16</v>
      </c>
      <c r="AO1219">
        <v>3</v>
      </c>
      <c r="AP1219" s="2">
        <v>582.21</v>
      </c>
      <c r="AQ1219" s="3">
        <f>IF(AND(Table13[[#This Row],[Average_amount_spent_per_visit_last_3_months]]&gt;=1,Table13[[#This Row],[Average_amount_spent_per_visit_last_3_months]]&lt;=999),1,0)</f>
        <v>1</v>
      </c>
      <c r="AR1219" s="3">
        <f>IF(AND(Table13[[#This Row],[Average_amount_spent_per_visit_last_3_months]]&gt;=1000,Table13[[#This Row],[Average_amount_spent_per_visit_last_3_months]]&lt;=6700),1,0)</f>
        <v>0</v>
      </c>
      <c r="AS1219">
        <v>3</v>
      </c>
      <c r="AT1219">
        <v>46</v>
      </c>
      <c r="AU1219">
        <f>IF(AND(Table13[[#This Row],[Age]]&gt;=18,Table13[[#This Row],[Age]]&lt;=25),1,0)</f>
        <v>0</v>
      </c>
      <c r="AV1219">
        <f>IF(AND(Table13[[#This Row],[Age]]&gt;=26,Table13[[#This Row],[Age]]&lt;=35),1,0)</f>
        <v>0</v>
      </c>
      <c r="AW1219">
        <f>IF(AND(Table13[[#This Row],[Age]]&gt;=36,Table13[[#This Row],[Age]]&lt;=45),1,0)</f>
        <v>0</v>
      </c>
      <c r="AX1219">
        <f>IF(AND(Table13[[#This Row],[Age]]&gt;=46,Table13[[#This Row],[Age]]&lt;=55),1,0)</f>
        <v>1</v>
      </c>
      <c r="AY1219">
        <f>IF(AND(Table13[[#This Row],[Age]]&gt;=56,Table13[[#This Row],[Age]]&lt;=67),1,0)</f>
        <v>0</v>
      </c>
      <c r="AZ1219" t="s">
        <v>25</v>
      </c>
      <c r="BA1219">
        <f>IF(Table13[[#This Row],[Marital Status]]="Married",1,0)</f>
        <v>1</v>
      </c>
      <c r="BB1219">
        <f>IF(Table13[[#This Row],[Marital Status]]="Single",1,0)</f>
        <v>0</v>
      </c>
      <c r="BC1219" t="s">
        <v>27</v>
      </c>
      <c r="BD1219">
        <f>IF(Table13[[#This Row],[gender]]="Male",1,0)</f>
        <v>1</v>
      </c>
      <c r="BE1219">
        <f>IF(Table13[[#This Row],[gender]]="Female",1,0)</f>
        <v>0</v>
      </c>
      <c r="BF1219" t="s">
        <v>23</v>
      </c>
      <c r="BG1219">
        <f>IF(Table13[[#This Row],[Highest level of Education]]="Did not attend school",1,0)</f>
        <v>0</v>
      </c>
      <c r="BH1219">
        <f>IF(Table13[[#This Row],[Highest level of Education]]="K12 completed",1,0)</f>
        <v>0</v>
      </c>
      <c r="BI1219">
        <f>IF(Table13[[#This Row],[Highest level of Education]]="High School Completed",1,0)</f>
        <v>0</v>
      </c>
      <c r="BJ1219">
        <f>IF(Table13[[#This Row],[Highest level of Education]]="Technical Diploma/Partially completed College",1,0)</f>
        <v>1</v>
      </c>
      <c r="BK1219">
        <f>IF(Table13[[#This Row],[Highest level of Education]]="University/College Degree",1,0)</f>
        <v>0</v>
      </c>
      <c r="BL1219">
        <f>IF(Table13[[#This Row],[Highest level of Education]]="Post-graduate education",1,0)</f>
        <v>0</v>
      </c>
      <c r="BM1219">
        <v>3</v>
      </c>
      <c r="BN1219">
        <v>1</v>
      </c>
      <c r="BO1219">
        <v>3</v>
      </c>
      <c r="BP1219">
        <f>IF(Table13[[#This Row],[Monthly_Income 1_5500 2_8000 3_11000 4_15000 5_20000 6_27000 7_35000 8_5000 9_51000 98_0]]=1,1,0)</f>
        <v>0</v>
      </c>
      <c r="BQ1219">
        <f>IF(Table13[[#This Row],[Monthly_Income 1_5500 2_8000 3_11000 4_15000 5_20000 6_27000 7_35000 8_5000 9_51000 98_0]]=2,1,0)</f>
        <v>0</v>
      </c>
      <c r="BR1219">
        <f>IF(Table13[[#This Row],[Monthly_Income 1_5500 2_8000 3_11000 4_15000 5_20000 6_27000 7_35000 8_5000 9_51000 98_0]]=3,1,0)</f>
        <v>1</v>
      </c>
      <c r="BS1219">
        <f>IF(Table13[[#This Row],[Monthly_Income 1_5500 2_8000 3_11000 4_15000 5_20000 6_27000 7_35000 8_5000 9_51000 98_0]]=4,1,0)</f>
        <v>0</v>
      </c>
      <c r="BT1219">
        <f>IF(Table13[[#This Row],[Monthly_Income 1_5500 2_8000 3_11000 4_15000 5_20000 6_27000 7_35000 8_5000 9_51000 98_0]]=5,1,0)</f>
        <v>0</v>
      </c>
      <c r="BU1219">
        <f>IF(Table13[[#This Row],[Monthly_Income 1_5500 2_8000 3_11000 4_15000 5_20000 6_27000 7_35000 8_5000 9_51000 98_0]]=6,1,0)</f>
        <v>0</v>
      </c>
      <c r="BV1219">
        <f>IF(Table13[[#This Row],[Monthly_Income 1_5500 2_8000 3_11000 4_15000 5_20000 6_27000 7_35000 8_5000 9_51000 98_0]]=7,1,0)</f>
        <v>0</v>
      </c>
      <c r="BW1219">
        <f>IF(Table13[[#This Row],[Monthly_Income 1_5500 2_8000 3_11000 4_15000 5_20000 6_27000 7_35000 8_5000 9_51000 98_0]]=8,1,0)</f>
        <v>0</v>
      </c>
      <c r="BX1219">
        <f>IF(Table13[[#This Row],[Monthly_Income 1_5500 2_8000 3_11000 4_15000 5_20000 6_27000 7_35000 8_5000 9_51000 98_0]]=9,1,0)</f>
        <v>0</v>
      </c>
      <c r="BY1219">
        <f>IF(Table13[[#This Row],[Monthly_Income 1_5500 2_8000 3_11000 4_15000 5_20000 6_27000 7_35000 8_5000 9_51000 98_0]]=98,1,0)</f>
        <v>0</v>
      </c>
      <c r="BZ1219">
        <v>5</v>
      </c>
      <c r="CA1219">
        <f>IF(Table13[[#This Row],[Monthly_Household_Income]]=1,1,0)</f>
        <v>0</v>
      </c>
      <c r="CB1219">
        <f>IF(Table13[[#This Row],[Monthly_Household_Income]]=2,1,0)</f>
        <v>0</v>
      </c>
      <c r="CC1219">
        <f>IF(Table13[[#This Row],[Monthly_Household_Income]]=3,1,0)</f>
        <v>0</v>
      </c>
      <c r="CD1219">
        <f>IF(Table13[[#This Row],[Monthly_Household_Income]]=4,1,0)</f>
        <v>0</v>
      </c>
      <c r="CE1219">
        <f>IF(Table13[[#This Row],[Monthly_Household_Income]]=5,1,0)</f>
        <v>1</v>
      </c>
      <c r="CF1219">
        <f>IF(Table13[[#This Row],[Monthly_Household_Income]]=6,1,0)</f>
        <v>0</v>
      </c>
      <c r="CG1219">
        <f>IF(Table13[[#This Row],[Monthly_Household_Income]]=7,1,0)</f>
        <v>0</v>
      </c>
      <c r="CH1219">
        <f>IF(Table13[[#This Row],[Monthly_Household_Income]]=8,1,0)</f>
        <v>0</v>
      </c>
      <c r="CI1219">
        <f>IF(Table13[[#This Row],[Monthly_Household_Income]]=9,1,0)</f>
        <v>0</v>
      </c>
      <c r="CJ1219">
        <f>IF(Table13[[#This Row],[Monthly_Household_Income]]=98,1,0)</f>
        <v>0</v>
      </c>
    </row>
    <row r="1220" spans="1:88">
      <c r="A1220">
        <v>4458</v>
      </c>
      <c r="B1220" s="1">
        <v>43253</v>
      </c>
      <c r="C1220" t="s">
        <v>2</v>
      </c>
      <c r="D1220">
        <v>8</v>
      </c>
      <c r="E1220">
        <v>10</v>
      </c>
      <c r="F1220">
        <v>9</v>
      </c>
      <c r="G1220">
        <v>10</v>
      </c>
      <c r="H1220">
        <v>10</v>
      </c>
      <c r="I1220">
        <v>9</v>
      </c>
      <c r="J1220" t="s">
        <v>16</v>
      </c>
      <c r="K1220">
        <v>10</v>
      </c>
      <c r="L1220">
        <v>10</v>
      </c>
      <c r="M1220">
        <v>8</v>
      </c>
      <c r="N1220">
        <v>10</v>
      </c>
      <c r="O1220">
        <v>9</v>
      </c>
      <c r="P1220">
        <v>10</v>
      </c>
      <c r="Q1220">
        <v>8</v>
      </c>
      <c r="R1220">
        <v>10</v>
      </c>
      <c r="S1220">
        <v>10</v>
      </c>
      <c r="T1220">
        <v>7</v>
      </c>
      <c r="U1220">
        <v>7</v>
      </c>
      <c r="V1220">
        <v>10</v>
      </c>
      <c r="W1220">
        <v>9</v>
      </c>
      <c r="X1220">
        <v>0</v>
      </c>
      <c r="Y1220">
        <v>8</v>
      </c>
      <c r="Z1220">
        <v>10</v>
      </c>
      <c r="AA1220">
        <v>7</v>
      </c>
      <c r="AB1220">
        <v>9</v>
      </c>
      <c r="AC1220">
        <v>2</v>
      </c>
      <c r="AD1220">
        <f>IF(Table13[[#This Row],[payment]]=1,1,0)</f>
        <v>0</v>
      </c>
      <c r="AE1220">
        <f>IF(Table13[[#This Row],[payment]]=2,1,0)</f>
        <v>1</v>
      </c>
      <c r="AF1220">
        <f>IF(Table13[[#This Row],[payment]]=3,1,0)</f>
        <v>0</v>
      </c>
      <c r="AG1220">
        <v>1</v>
      </c>
      <c r="AH1220">
        <f>IF(Table13[[#This Row],[method_payment]]=1,1,0)</f>
        <v>1</v>
      </c>
      <c r="AI1220">
        <f>IF(Table13[[#This Row],[method_payment]]=2,1,0)</f>
        <v>0</v>
      </c>
      <c r="AJ1220">
        <f>IF(Table13[[#This Row],[method_payment]]=3,1,0)</f>
        <v>0</v>
      </c>
      <c r="AK1220">
        <f>IF(Table13[[#This Row],[method_payment]]=5,1,0)</f>
        <v>0</v>
      </c>
      <c r="AL1220">
        <f>IF(Table13[[#This Row],[method_payment]]=6,1,0)</f>
        <v>0</v>
      </c>
      <c r="AM1220" t="s">
        <v>16</v>
      </c>
      <c r="AN1220" t="s">
        <v>16</v>
      </c>
      <c r="AO1220">
        <v>5</v>
      </c>
      <c r="AP1220" s="2">
        <v>310.58</v>
      </c>
      <c r="AQ1220" s="3">
        <f>IF(AND(Table13[[#This Row],[Average_amount_spent_per_visit_last_3_months]]&gt;=1,Table13[[#This Row],[Average_amount_spent_per_visit_last_3_months]]&lt;=999),1,0)</f>
        <v>1</v>
      </c>
      <c r="AR1220" s="3">
        <f>IF(AND(Table13[[#This Row],[Average_amount_spent_per_visit_last_3_months]]&gt;=1000,Table13[[#This Row],[Average_amount_spent_per_visit_last_3_months]]&lt;=6700),1,0)</f>
        <v>0</v>
      </c>
      <c r="AS1220">
        <v>3</v>
      </c>
      <c r="AT1220">
        <v>33</v>
      </c>
      <c r="AU1220">
        <f>IF(AND(Table13[[#This Row],[Age]]&gt;=18,Table13[[#This Row],[Age]]&lt;=25),1,0)</f>
        <v>0</v>
      </c>
      <c r="AV1220">
        <f>IF(AND(Table13[[#This Row],[Age]]&gt;=26,Table13[[#This Row],[Age]]&lt;=35),1,0)</f>
        <v>1</v>
      </c>
      <c r="AW1220">
        <f>IF(AND(Table13[[#This Row],[Age]]&gt;=36,Table13[[#This Row],[Age]]&lt;=45),1,0)</f>
        <v>0</v>
      </c>
      <c r="AX1220">
        <f>IF(AND(Table13[[#This Row],[Age]]&gt;=46,Table13[[#This Row],[Age]]&lt;=55),1,0)</f>
        <v>0</v>
      </c>
      <c r="AY1220">
        <f>IF(AND(Table13[[#This Row],[Age]]&gt;=56,Table13[[#This Row],[Age]]&lt;=67),1,0)</f>
        <v>0</v>
      </c>
      <c r="AZ1220" t="s">
        <v>25</v>
      </c>
      <c r="BA1220">
        <f>IF(Table13[[#This Row],[Marital Status]]="Married",1,0)</f>
        <v>1</v>
      </c>
      <c r="BB1220">
        <f>IF(Table13[[#This Row],[Marital Status]]="Single",1,0)</f>
        <v>0</v>
      </c>
      <c r="BC1220" t="s">
        <v>27</v>
      </c>
      <c r="BD1220">
        <f>IF(Table13[[#This Row],[gender]]="Male",1,0)</f>
        <v>1</v>
      </c>
      <c r="BE1220">
        <f>IF(Table13[[#This Row],[gender]]="Female",1,0)</f>
        <v>0</v>
      </c>
      <c r="BF1220" t="s">
        <v>19</v>
      </c>
      <c r="BG1220">
        <f>IF(Table13[[#This Row],[Highest level of Education]]="Did not attend school",1,0)</f>
        <v>0</v>
      </c>
      <c r="BH1220">
        <f>IF(Table13[[#This Row],[Highest level of Education]]="K12 completed",1,0)</f>
        <v>0</v>
      </c>
      <c r="BI1220">
        <f>IF(Table13[[#This Row],[Highest level of Education]]="High School Completed",1,0)</f>
        <v>0</v>
      </c>
      <c r="BJ1220">
        <f>IF(Table13[[#This Row],[Highest level of Education]]="Technical Diploma/Partially completed College",1,0)</f>
        <v>0</v>
      </c>
      <c r="BK1220">
        <f>IF(Table13[[#This Row],[Highest level of Education]]="University/College Degree",1,0)</f>
        <v>1</v>
      </c>
      <c r="BL1220">
        <f>IF(Table13[[#This Row],[Highest level of Education]]="Post-graduate education",1,0)</f>
        <v>0</v>
      </c>
      <c r="BM1220">
        <v>1</v>
      </c>
      <c r="BN1220">
        <v>1</v>
      </c>
      <c r="BO1220">
        <v>4</v>
      </c>
      <c r="BP1220">
        <f>IF(Table13[[#This Row],[Monthly_Income 1_5500 2_8000 3_11000 4_15000 5_20000 6_27000 7_35000 8_5000 9_51000 98_0]]=1,1,0)</f>
        <v>0</v>
      </c>
      <c r="BQ1220">
        <f>IF(Table13[[#This Row],[Monthly_Income 1_5500 2_8000 3_11000 4_15000 5_20000 6_27000 7_35000 8_5000 9_51000 98_0]]=2,1,0)</f>
        <v>0</v>
      </c>
      <c r="BR1220">
        <f>IF(Table13[[#This Row],[Monthly_Income 1_5500 2_8000 3_11000 4_15000 5_20000 6_27000 7_35000 8_5000 9_51000 98_0]]=3,1,0)</f>
        <v>0</v>
      </c>
      <c r="BS1220">
        <f>IF(Table13[[#This Row],[Monthly_Income 1_5500 2_8000 3_11000 4_15000 5_20000 6_27000 7_35000 8_5000 9_51000 98_0]]=4,1,0)</f>
        <v>1</v>
      </c>
      <c r="BT1220">
        <f>IF(Table13[[#This Row],[Monthly_Income 1_5500 2_8000 3_11000 4_15000 5_20000 6_27000 7_35000 8_5000 9_51000 98_0]]=5,1,0)</f>
        <v>0</v>
      </c>
      <c r="BU1220">
        <f>IF(Table13[[#This Row],[Monthly_Income 1_5500 2_8000 3_11000 4_15000 5_20000 6_27000 7_35000 8_5000 9_51000 98_0]]=6,1,0)</f>
        <v>0</v>
      </c>
      <c r="BV1220">
        <f>IF(Table13[[#This Row],[Monthly_Income 1_5500 2_8000 3_11000 4_15000 5_20000 6_27000 7_35000 8_5000 9_51000 98_0]]=7,1,0)</f>
        <v>0</v>
      </c>
      <c r="BW1220">
        <f>IF(Table13[[#This Row],[Monthly_Income 1_5500 2_8000 3_11000 4_15000 5_20000 6_27000 7_35000 8_5000 9_51000 98_0]]=8,1,0)</f>
        <v>0</v>
      </c>
      <c r="BX1220">
        <f>IF(Table13[[#This Row],[Monthly_Income 1_5500 2_8000 3_11000 4_15000 5_20000 6_27000 7_35000 8_5000 9_51000 98_0]]=9,1,0)</f>
        <v>0</v>
      </c>
      <c r="BY1220">
        <f>IF(Table13[[#This Row],[Monthly_Income 1_5500 2_8000 3_11000 4_15000 5_20000 6_27000 7_35000 8_5000 9_51000 98_0]]=98,1,0)</f>
        <v>0</v>
      </c>
      <c r="BZ1220">
        <v>6</v>
      </c>
      <c r="CA1220">
        <f>IF(Table13[[#This Row],[Monthly_Household_Income]]=1,1,0)</f>
        <v>0</v>
      </c>
      <c r="CB1220">
        <f>IF(Table13[[#This Row],[Monthly_Household_Income]]=2,1,0)</f>
        <v>0</v>
      </c>
      <c r="CC1220">
        <f>IF(Table13[[#This Row],[Monthly_Household_Income]]=3,1,0)</f>
        <v>0</v>
      </c>
      <c r="CD1220">
        <f>IF(Table13[[#This Row],[Monthly_Household_Income]]=4,1,0)</f>
        <v>0</v>
      </c>
      <c r="CE1220">
        <f>IF(Table13[[#This Row],[Monthly_Household_Income]]=5,1,0)</f>
        <v>0</v>
      </c>
      <c r="CF1220">
        <f>IF(Table13[[#This Row],[Monthly_Household_Income]]=6,1,0)</f>
        <v>1</v>
      </c>
      <c r="CG1220">
        <f>IF(Table13[[#This Row],[Monthly_Household_Income]]=7,1,0)</f>
        <v>0</v>
      </c>
      <c r="CH1220">
        <f>IF(Table13[[#This Row],[Monthly_Household_Income]]=8,1,0)</f>
        <v>0</v>
      </c>
      <c r="CI1220">
        <f>IF(Table13[[#This Row],[Monthly_Household_Income]]=9,1,0)</f>
        <v>0</v>
      </c>
      <c r="CJ1220">
        <f>IF(Table13[[#This Row],[Monthly_Household_Income]]=98,1,0)</f>
        <v>0</v>
      </c>
    </row>
    <row r="1221" spans="1:88">
      <c r="A1221">
        <v>4461</v>
      </c>
      <c r="B1221" s="1">
        <v>43070</v>
      </c>
      <c r="C1221" t="s">
        <v>2</v>
      </c>
      <c r="D1221">
        <v>10</v>
      </c>
      <c r="E1221">
        <v>9</v>
      </c>
      <c r="F1221">
        <v>7</v>
      </c>
      <c r="G1221">
        <v>8</v>
      </c>
      <c r="H1221">
        <v>9</v>
      </c>
      <c r="I1221">
        <v>8</v>
      </c>
      <c r="J1221" t="s">
        <v>15</v>
      </c>
      <c r="K1221">
        <v>8</v>
      </c>
      <c r="L1221">
        <v>8</v>
      </c>
      <c r="M1221">
        <v>7</v>
      </c>
      <c r="N1221">
        <v>9</v>
      </c>
      <c r="O1221">
        <v>8</v>
      </c>
      <c r="P1221">
        <v>9</v>
      </c>
      <c r="Q1221">
        <v>8</v>
      </c>
      <c r="R1221">
        <v>8</v>
      </c>
      <c r="S1221">
        <v>6</v>
      </c>
      <c r="T1221">
        <v>8</v>
      </c>
      <c r="U1221">
        <v>6</v>
      </c>
      <c r="V1221">
        <v>6</v>
      </c>
      <c r="W1221">
        <v>9</v>
      </c>
      <c r="X1221">
        <v>8</v>
      </c>
      <c r="Y1221">
        <v>6</v>
      </c>
      <c r="Z1221">
        <v>8</v>
      </c>
      <c r="AA1221">
        <v>8</v>
      </c>
      <c r="AB1221">
        <v>8</v>
      </c>
      <c r="AC1221">
        <v>1</v>
      </c>
      <c r="AD1221">
        <f>IF(Table13[[#This Row],[payment]]=1,1,0)</f>
        <v>1</v>
      </c>
      <c r="AE1221">
        <f>IF(Table13[[#This Row],[payment]]=2,1,0)</f>
        <v>0</v>
      </c>
      <c r="AF1221">
        <f>IF(Table13[[#This Row],[payment]]=3,1,0)</f>
        <v>0</v>
      </c>
      <c r="AG1221">
        <v>1</v>
      </c>
      <c r="AH1221">
        <f>IF(Table13[[#This Row],[method_payment]]=1,1,0)</f>
        <v>1</v>
      </c>
      <c r="AI1221">
        <f>IF(Table13[[#This Row],[method_payment]]=2,1,0)</f>
        <v>0</v>
      </c>
      <c r="AJ1221">
        <f>IF(Table13[[#This Row],[method_payment]]=3,1,0)</f>
        <v>0</v>
      </c>
      <c r="AK1221">
        <f>IF(Table13[[#This Row],[method_payment]]=5,1,0)</f>
        <v>0</v>
      </c>
      <c r="AL1221">
        <f>IF(Table13[[#This Row],[method_payment]]=6,1,0)</f>
        <v>0</v>
      </c>
      <c r="AM1221" t="s">
        <v>16</v>
      </c>
      <c r="AN1221" t="s">
        <v>15</v>
      </c>
      <c r="AO1221">
        <v>1</v>
      </c>
      <c r="AP1221" s="2">
        <v>132.03</v>
      </c>
      <c r="AQ1221" s="3">
        <f>IF(AND(Table13[[#This Row],[Average_amount_spent_per_visit_last_3_months]]&gt;=1,Table13[[#This Row],[Average_amount_spent_per_visit_last_3_months]]&lt;=999),1,0)</f>
        <v>1</v>
      </c>
      <c r="AR1221" s="3">
        <f>IF(AND(Table13[[#This Row],[Average_amount_spent_per_visit_last_3_months]]&gt;=1000,Table13[[#This Row],[Average_amount_spent_per_visit_last_3_months]]&lt;=6700),1,0)</f>
        <v>0</v>
      </c>
      <c r="AS1221">
        <v>3</v>
      </c>
      <c r="AT1221">
        <v>33</v>
      </c>
      <c r="AU1221">
        <f>IF(AND(Table13[[#This Row],[Age]]&gt;=18,Table13[[#This Row],[Age]]&lt;=25),1,0)</f>
        <v>0</v>
      </c>
      <c r="AV1221">
        <f>IF(AND(Table13[[#This Row],[Age]]&gt;=26,Table13[[#This Row],[Age]]&lt;=35),1,0)</f>
        <v>1</v>
      </c>
      <c r="AW1221">
        <f>IF(AND(Table13[[#This Row],[Age]]&gt;=36,Table13[[#This Row],[Age]]&lt;=45),1,0)</f>
        <v>0</v>
      </c>
      <c r="AX1221">
        <f>IF(AND(Table13[[#This Row],[Age]]&gt;=46,Table13[[#This Row],[Age]]&lt;=55),1,0)</f>
        <v>0</v>
      </c>
      <c r="AY1221">
        <f>IF(AND(Table13[[#This Row],[Age]]&gt;=56,Table13[[#This Row],[Age]]&lt;=67),1,0)</f>
        <v>0</v>
      </c>
      <c r="AZ1221" t="s">
        <v>25</v>
      </c>
      <c r="BA1221">
        <f>IF(Table13[[#This Row],[Marital Status]]="Married",1,0)</f>
        <v>1</v>
      </c>
      <c r="BB1221">
        <f>IF(Table13[[#This Row],[Marital Status]]="Single",1,0)</f>
        <v>0</v>
      </c>
      <c r="BC1221" t="s">
        <v>28</v>
      </c>
      <c r="BD1221">
        <f>IF(Table13[[#This Row],[gender]]="Male",1,0)</f>
        <v>0</v>
      </c>
      <c r="BE1221">
        <f>IF(Table13[[#This Row],[gender]]="Female",1,0)</f>
        <v>1</v>
      </c>
      <c r="BF1221" t="s">
        <v>19</v>
      </c>
      <c r="BG1221">
        <f>IF(Table13[[#This Row],[Highest level of Education]]="Did not attend school",1,0)</f>
        <v>0</v>
      </c>
      <c r="BH1221">
        <f>IF(Table13[[#This Row],[Highest level of Education]]="K12 completed",1,0)</f>
        <v>0</v>
      </c>
      <c r="BI1221">
        <f>IF(Table13[[#This Row],[Highest level of Education]]="High School Completed",1,0)</f>
        <v>0</v>
      </c>
      <c r="BJ1221">
        <f>IF(Table13[[#This Row],[Highest level of Education]]="Technical Diploma/Partially completed College",1,0)</f>
        <v>0</v>
      </c>
      <c r="BK1221">
        <f>IF(Table13[[#This Row],[Highest level of Education]]="University/College Degree",1,0)</f>
        <v>1</v>
      </c>
      <c r="BL1221">
        <f>IF(Table13[[#This Row],[Highest level of Education]]="Post-graduate education",1,0)</f>
        <v>0</v>
      </c>
      <c r="BM1221">
        <v>3</v>
      </c>
      <c r="BN1221">
        <v>1</v>
      </c>
      <c r="BO1221">
        <v>4</v>
      </c>
      <c r="BP1221">
        <f>IF(Table13[[#This Row],[Monthly_Income 1_5500 2_8000 3_11000 4_15000 5_20000 6_27000 7_35000 8_5000 9_51000 98_0]]=1,1,0)</f>
        <v>0</v>
      </c>
      <c r="BQ1221">
        <f>IF(Table13[[#This Row],[Monthly_Income 1_5500 2_8000 3_11000 4_15000 5_20000 6_27000 7_35000 8_5000 9_51000 98_0]]=2,1,0)</f>
        <v>0</v>
      </c>
      <c r="BR1221">
        <f>IF(Table13[[#This Row],[Monthly_Income 1_5500 2_8000 3_11000 4_15000 5_20000 6_27000 7_35000 8_5000 9_51000 98_0]]=3,1,0)</f>
        <v>0</v>
      </c>
      <c r="BS1221">
        <f>IF(Table13[[#This Row],[Monthly_Income 1_5500 2_8000 3_11000 4_15000 5_20000 6_27000 7_35000 8_5000 9_51000 98_0]]=4,1,0)</f>
        <v>1</v>
      </c>
      <c r="BT1221">
        <f>IF(Table13[[#This Row],[Monthly_Income 1_5500 2_8000 3_11000 4_15000 5_20000 6_27000 7_35000 8_5000 9_51000 98_0]]=5,1,0)</f>
        <v>0</v>
      </c>
      <c r="BU1221">
        <f>IF(Table13[[#This Row],[Monthly_Income 1_5500 2_8000 3_11000 4_15000 5_20000 6_27000 7_35000 8_5000 9_51000 98_0]]=6,1,0)</f>
        <v>0</v>
      </c>
      <c r="BV1221">
        <f>IF(Table13[[#This Row],[Monthly_Income 1_5500 2_8000 3_11000 4_15000 5_20000 6_27000 7_35000 8_5000 9_51000 98_0]]=7,1,0)</f>
        <v>0</v>
      </c>
      <c r="BW1221">
        <f>IF(Table13[[#This Row],[Monthly_Income 1_5500 2_8000 3_11000 4_15000 5_20000 6_27000 7_35000 8_5000 9_51000 98_0]]=8,1,0)</f>
        <v>0</v>
      </c>
      <c r="BX1221">
        <f>IF(Table13[[#This Row],[Monthly_Income 1_5500 2_8000 3_11000 4_15000 5_20000 6_27000 7_35000 8_5000 9_51000 98_0]]=9,1,0)</f>
        <v>0</v>
      </c>
      <c r="BY1221">
        <f>IF(Table13[[#This Row],[Monthly_Income 1_5500 2_8000 3_11000 4_15000 5_20000 6_27000 7_35000 8_5000 9_51000 98_0]]=98,1,0)</f>
        <v>0</v>
      </c>
      <c r="BZ1221">
        <v>7</v>
      </c>
      <c r="CA1221">
        <f>IF(Table13[[#This Row],[Monthly_Household_Income]]=1,1,0)</f>
        <v>0</v>
      </c>
      <c r="CB1221">
        <f>IF(Table13[[#This Row],[Monthly_Household_Income]]=2,1,0)</f>
        <v>0</v>
      </c>
      <c r="CC1221">
        <f>IF(Table13[[#This Row],[Monthly_Household_Income]]=3,1,0)</f>
        <v>0</v>
      </c>
      <c r="CD1221">
        <f>IF(Table13[[#This Row],[Monthly_Household_Income]]=4,1,0)</f>
        <v>0</v>
      </c>
      <c r="CE1221">
        <f>IF(Table13[[#This Row],[Monthly_Household_Income]]=5,1,0)</f>
        <v>0</v>
      </c>
      <c r="CF1221">
        <f>IF(Table13[[#This Row],[Monthly_Household_Income]]=6,1,0)</f>
        <v>0</v>
      </c>
      <c r="CG1221">
        <f>IF(Table13[[#This Row],[Monthly_Household_Income]]=7,1,0)</f>
        <v>1</v>
      </c>
      <c r="CH1221">
        <f>IF(Table13[[#This Row],[Monthly_Household_Income]]=8,1,0)</f>
        <v>0</v>
      </c>
      <c r="CI1221">
        <f>IF(Table13[[#This Row],[Monthly_Household_Income]]=9,1,0)</f>
        <v>0</v>
      </c>
      <c r="CJ1221">
        <f>IF(Table13[[#This Row],[Monthly_Household_Income]]=98,1,0)</f>
        <v>0</v>
      </c>
    </row>
    <row r="1222" spans="1:88">
      <c r="A1222">
        <v>4472</v>
      </c>
      <c r="B1222" s="1">
        <v>43001</v>
      </c>
      <c r="C1222" t="s">
        <v>2</v>
      </c>
      <c r="D1222">
        <v>9</v>
      </c>
      <c r="E1222">
        <v>7</v>
      </c>
      <c r="F1222">
        <v>9</v>
      </c>
      <c r="G1222">
        <v>8</v>
      </c>
      <c r="H1222">
        <v>7</v>
      </c>
      <c r="I1222">
        <v>8</v>
      </c>
      <c r="J1222" t="s">
        <v>15</v>
      </c>
      <c r="K1222">
        <v>8</v>
      </c>
      <c r="L1222">
        <v>6</v>
      </c>
      <c r="M1222">
        <v>8</v>
      </c>
      <c r="N1222">
        <v>6</v>
      </c>
      <c r="O1222">
        <v>8</v>
      </c>
      <c r="P1222">
        <v>6</v>
      </c>
      <c r="Q1222">
        <v>7</v>
      </c>
      <c r="R1222">
        <v>6</v>
      </c>
      <c r="S1222">
        <v>7</v>
      </c>
      <c r="T1222">
        <v>8</v>
      </c>
      <c r="U1222">
        <v>8</v>
      </c>
      <c r="V1222">
        <v>9</v>
      </c>
      <c r="W1222">
        <v>8</v>
      </c>
      <c r="X1222">
        <v>0</v>
      </c>
      <c r="Y1222">
        <v>8</v>
      </c>
      <c r="Z1222">
        <v>8</v>
      </c>
      <c r="AA1222">
        <v>9</v>
      </c>
      <c r="AB1222">
        <v>0</v>
      </c>
      <c r="AC1222">
        <v>2</v>
      </c>
      <c r="AD1222">
        <f>IF(Table13[[#This Row],[payment]]=1,1,0)</f>
        <v>0</v>
      </c>
      <c r="AE1222">
        <f>IF(Table13[[#This Row],[payment]]=2,1,0)</f>
        <v>1</v>
      </c>
      <c r="AF1222">
        <f>IF(Table13[[#This Row],[payment]]=3,1,0)</f>
        <v>0</v>
      </c>
      <c r="AG1222">
        <v>3</v>
      </c>
      <c r="AH1222">
        <f>IF(Table13[[#This Row],[method_payment]]=1,1,0)</f>
        <v>0</v>
      </c>
      <c r="AI1222">
        <f>IF(Table13[[#This Row],[method_payment]]=2,1,0)</f>
        <v>0</v>
      </c>
      <c r="AJ1222">
        <f>IF(Table13[[#This Row],[method_payment]]=3,1,0)</f>
        <v>1</v>
      </c>
      <c r="AK1222">
        <f>IF(Table13[[#This Row],[method_payment]]=5,1,0)</f>
        <v>0</v>
      </c>
      <c r="AL1222">
        <f>IF(Table13[[#This Row],[method_payment]]=6,1,0)</f>
        <v>0</v>
      </c>
      <c r="AM1222" t="s">
        <v>16</v>
      </c>
      <c r="AN1222" t="s">
        <v>15</v>
      </c>
      <c r="AO1222">
        <v>3</v>
      </c>
      <c r="AP1222" s="2">
        <v>1165.1199999999999</v>
      </c>
      <c r="AQ1222" s="3">
        <f>IF(AND(Table13[[#This Row],[Average_amount_spent_per_visit_last_3_months]]&gt;=1,Table13[[#This Row],[Average_amount_spent_per_visit_last_3_months]]&lt;=999),1,0)</f>
        <v>0</v>
      </c>
      <c r="AR1222" s="3">
        <f>IF(AND(Table13[[#This Row],[Average_amount_spent_per_visit_last_3_months]]&gt;=1000,Table13[[#This Row],[Average_amount_spent_per_visit_last_3_months]]&lt;=6700),1,0)</f>
        <v>1</v>
      </c>
      <c r="AS1222">
        <v>3</v>
      </c>
      <c r="AT1222">
        <v>62</v>
      </c>
      <c r="AU1222">
        <f>IF(AND(Table13[[#This Row],[Age]]&gt;=18,Table13[[#This Row],[Age]]&lt;=25),1,0)</f>
        <v>0</v>
      </c>
      <c r="AV1222">
        <f>IF(AND(Table13[[#This Row],[Age]]&gt;=26,Table13[[#This Row],[Age]]&lt;=35),1,0)</f>
        <v>0</v>
      </c>
      <c r="AW1222">
        <f>IF(AND(Table13[[#This Row],[Age]]&gt;=36,Table13[[#This Row],[Age]]&lt;=45),1,0)</f>
        <v>0</v>
      </c>
      <c r="AX1222">
        <f>IF(AND(Table13[[#This Row],[Age]]&gt;=46,Table13[[#This Row],[Age]]&lt;=55),1,0)</f>
        <v>0</v>
      </c>
      <c r="AY1222">
        <f>IF(AND(Table13[[#This Row],[Age]]&gt;=56,Table13[[#This Row],[Age]]&lt;=67),1,0)</f>
        <v>1</v>
      </c>
      <c r="AZ1222" t="s">
        <v>25</v>
      </c>
      <c r="BA1222">
        <f>IF(Table13[[#This Row],[Marital Status]]="Married",1,0)</f>
        <v>1</v>
      </c>
      <c r="BB1222">
        <f>IF(Table13[[#This Row],[Marital Status]]="Single",1,0)</f>
        <v>0</v>
      </c>
      <c r="BC1222" t="s">
        <v>27</v>
      </c>
      <c r="BD1222">
        <f>IF(Table13[[#This Row],[gender]]="Male",1,0)</f>
        <v>1</v>
      </c>
      <c r="BE1222">
        <f>IF(Table13[[#This Row],[gender]]="Female",1,0)</f>
        <v>0</v>
      </c>
      <c r="BF1222" t="s">
        <v>18</v>
      </c>
      <c r="BG1222">
        <f>IF(Table13[[#This Row],[Highest level of Education]]="Did not attend school",1,0)</f>
        <v>0</v>
      </c>
      <c r="BH1222">
        <f>IF(Table13[[#This Row],[Highest level of Education]]="K12 completed",1,0)</f>
        <v>0</v>
      </c>
      <c r="BI1222">
        <f>IF(Table13[[#This Row],[Highest level of Education]]="High School Completed",1,0)</f>
        <v>0</v>
      </c>
      <c r="BJ1222">
        <f>IF(Table13[[#This Row],[Highest level of Education]]="Technical Diploma/Partially completed College",1,0)</f>
        <v>0</v>
      </c>
      <c r="BK1222">
        <f>IF(Table13[[#This Row],[Highest level of Education]]="University/College Degree",1,0)</f>
        <v>0</v>
      </c>
      <c r="BL1222">
        <f>IF(Table13[[#This Row],[Highest level of Education]]="Post-graduate education",1,0)</f>
        <v>1</v>
      </c>
      <c r="BM1222">
        <v>2</v>
      </c>
      <c r="BN1222">
        <v>2</v>
      </c>
      <c r="BO1222">
        <v>1</v>
      </c>
      <c r="BP1222">
        <f>IF(Table13[[#This Row],[Monthly_Income 1_5500 2_8000 3_11000 4_15000 5_20000 6_27000 7_35000 8_5000 9_51000 98_0]]=1,1,0)</f>
        <v>1</v>
      </c>
      <c r="BQ1222">
        <f>IF(Table13[[#This Row],[Monthly_Income 1_5500 2_8000 3_11000 4_15000 5_20000 6_27000 7_35000 8_5000 9_51000 98_0]]=2,1,0)</f>
        <v>0</v>
      </c>
      <c r="BR1222">
        <f>IF(Table13[[#This Row],[Monthly_Income 1_5500 2_8000 3_11000 4_15000 5_20000 6_27000 7_35000 8_5000 9_51000 98_0]]=3,1,0)</f>
        <v>0</v>
      </c>
      <c r="BS1222">
        <f>IF(Table13[[#This Row],[Monthly_Income 1_5500 2_8000 3_11000 4_15000 5_20000 6_27000 7_35000 8_5000 9_51000 98_0]]=4,1,0)</f>
        <v>0</v>
      </c>
      <c r="BT1222">
        <f>IF(Table13[[#This Row],[Monthly_Income 1_5500 2_8000 3_11000 4_15000 5_20000 6_27000 7_35000 8_5000 9_51000 98_0]]=5,1,0)</f>
        <v>0</v>
      </c>
      <c r="BU1222">
        <f>IF(Table13[[#This Row],[Monthly_Income 1_5500 2_8000 3_11000 4_15000 5_20000 6_27000 7_35000 8_5000 9_51000 98_0]]=6,1,0)</f>
        <v>0</v>
      </c>
      <c r="BV1222">
        <f>IF(Table13[[#This Row],[Monthly_Income 1_5500 2_8000 3_11000 4_15000 5_20000 6_27000 7_35000 8_5000 9_51000 98_0]]=7,1,0)</f>
        <v>0</v>
      </c>
      <c r="BW1222">
        <f>IF(Table13[[#This Row],[Monthly_Income 1_5500 2_8000 3_11000 4_15000 5_20000 6_27000 7_35000 8_5000 9_51000 98_0]]=8,1,0)</f>
        <v>0</v>
      </c>
      <c r="BX1222">
        <f>IF(Table13[[#This Row],[Monthly_Income 1_5500 2_8000 3_11000 4_15000 5_20000 6_27000 7_35000 8_5000 9_51000 98_0]]=9,1,0)</f>
        <v>0</v>
      </c>
      <c r="BY1222">
        <f>IF(Table13[[#This Row],[Monthly_Income 1_5500 2_8000 3_11000 4_15000 5_20000 6_27000 7_35000 8_5000 9_51000 98_0]]=98,1,0)</f>
        <v>0</v>
      </c>
      <c r="BZ1222">
        <v>8</v>
      </c>
      <c r="CA1222">
        <f>IF(Table13[[#This Row],[Monthly_Household_Income]]=1,1,0)</f>
        <v>0</v>
      </c>
      <c r="CB1222">
        <f>IF(Table13[[#This Row],[Monthly_Household_Income]]=2,1,0)</f>
        <v>0</v>
      </c>
      <c r="CC1222">
        <f>IF(Table13[[#This Row],[Monthly_Household_Income]]=3,1,0)</f>
        <v>0</v>
      </c>
      <c r="CD1222">
        <f>IF(Table13[[#This Row],[Monthly_Household_Income]]=4,1,0)</f>
        <v>0</v>
      </c>
      <c r="CE1222">
        <f>IF(Table13[[#This Row],[Monthly_Household_Income]]=5,1,0)</f>
        <v>0</v>
      </c>
      <c r="CF1222">
        <f>IF(Table13[[#This Row],[Monthly_Household_Income]]=6,1,0)</f>
        <v>0</v>
      </c>
      <c r="CG1222">
        <f>IF(Table13[[#This Row],[Monthly_Household_Income]]=7,1,0)</f>
        <v>0</v>
      </c>
      <c r="CH1222">
        <f>IF(Table13[[#This Row],[Monthly_Household_Income]]=8,1,0)</f>
        <v>1</v>
      </c>
      <c r="CI1222">
        <f>IF(Table13[[#This Row],[Monthly_Household_Income]]=9,1,0)</f>
        <v>0</v>
      </c>
      <c r="CJ1222">
        <f>IF(Table13[[#This Row],[Monthly_Household_Income]]=98,1,0)</f>
        <v>0</v>
      </c>
    </row>
    <row r="1223" spans="1:88">
      <c r="A1223">
        <v>4481</v>
      </c>
      <c r="B1223" s="1">
        <v>42990</v>
      </c>
      <c r="C1223" t="s">
        <v>2</v>
      </c>
      <c r="D1223">
        <v>7</v>
      </c>
      <c r="E1223">
        <v>8</v>
      </c>
      <c r="F1223">
        <v>7</v>
      </c>
      <c r="G1223">
        <v>8</v>
      </c>
      <c r="H1223">
        <v>9</v>
      </c>
      <c r="I1223">
        <v>8</v>
      </c>
      <c r="J1223" t="s">
        <v>15</v>
      </c>
      <c r="K1223">
        <v>9</v>
      </c>
      <c r="L1223">
        <v>8</v>
      </c>
      <c r="M1223">
        <v>8</v>
      </c>
      <c r="N1223">
        <v>7</v>
      </c>
      <c r="O1223">
        <v>7</v>
      </c>
      <c r="P1223">
        <v>9</v>
      </c>
      <c r="Q1223">
        <v>8</v>
      </c>
      <c r="R1223">
        <v>7</v>
      </c>
      <c r="S1223">
        <v>7</v>
      </c>
      <c r="T1223">
        <v>7</v>
      </c>
      <c r="U1223">
        <v>8</v>
      </c>
      <c r="V1223">
        <v>8</v>
      </c>
      <c r="W1223">
        <v>8</v>
      </c>
      <c r="X1223">
        <v>10</v>
      </c>
      <c r="Y1223">
        <v>7</v>
      </c>
      <c r="Z1223">
        <v>9</v>
      </c>
      <c r="AA1223">
        <v>7</v>
      </c>
      <c r="AB1223">
        <v>9</v>
      </c>
      <c r="AC1223">
        <v>2</v>
      </c>
      <c r="AD1223">
        <f>IF(Table13[[#This Row],[payment]]=1,1,0)</f>
        <v>0</v>
      </c>
      <c r="AE1223">
        <f>IF(Table13[[#This Row],[payment]]=2,1,0)</f>
        <v>1</v>
      </c>
      <c r="AF1223">
        <f>IF(Table13[[#This Row],[payment]]=3,1,0)</f>
        <v>0</v>
      </c>
      <c r="AG1223">
        <v>6</v>
      </c>
      <c r="AH1223">
        <f>IF(Table13[[#This Row],[method_payment]]=1,1,0)</f>
        <v>0</v>
      </c>
      <c r="AI1223">
        <f>IF(Table13[[#This Row],[method_payment]]=2,1,0)</f>
        <v>0</v>
      </c>
      <c r="AJ1223">
        <f>IF(Table13[[#This Row],[method_payment]]=3,1,0)</f>
        <v>0</v>
      </c>
      <c r="AK1223">
        <f>IF(Table13[[#This Row],[method_payment]]=5,1,0)</f>
        <v>0</v>
      </c>
      <c r="AL1223">
        <f>IF(Table13[[#This Row],[method_payment]]=6,1,0)</f>
        <v>1</v>
      </c>
      <c r="AM1223" t="s">
        <v>16</v>
      </c>
      <c r="AN1223" t="s">
        <v>15</v>
      </c>
      <c r="AO1223">
        <v>3</v>
      </c>
      <c r="AP1223" s="2">
        <v>125.13</v>
      </c>
      <c r="AQ1223" s="3">
        <f>IF(AND(Table13[[#This Row],[Average_amount_spent_per_visit_last_3_months]]&gt;=1,Table13[[#This Row],[Average_amount_spent_per_visit_last_3_months]]&lt;=999),1,0)</f>
        <v>1</v>
      </c>
      <c r="AR1223" s="3">
        <f>IF(AND(Table13[[#This Row],[Average_amount_spent_per_visit_last_3_months]]&gt;=1000,Table13[[#This Row],[Average_amount_spent_per_visit_last_3_months]]&lt;=6700),1,0)</f>
        <v>0</v>
      </c>
      <c r="AS1223">
        <v>3</v>
      </c>
      <c r="AT1223">
        <v>47</v>
      </c>
      <c r="AU1223">
        <f>IF(AND(Table13[[#This Row],[Age]]&gt;=18,Table13[[#This Row],[Age]]&lt;=25),1,0)</f>
        <v>0</v>
      </c>
      <c r="AV1223">
        <f>IF(AND(Table13[[#This Row],[Age]]&gt;=26,Table13[[#This Row],[Age]]&lt;=35),1,0)</f>
        <v>0</v>
      </c>
      <c r="AW1223">
        <f>IF(AND(Table13[[#This Row],[Age]]&gt;=36,Table13[[#This Row],[Age]]&lt;=45),1,0)</f>
        <v>0</v>
      </c>
      <c r="AX1223">
        <f>IF(AND(Table13[[#This Row],[Age]]&gt;=46,Table13[[#This Row],[Age]]&lt;=55),1,0)</f>
        <v>1</v>
      </c>
      <c r="AY1223">
        <f>IF(AND(Table13[[#This Row],[Age]]&gt;=56,Table13[[#This Row],[Age]]&lt;=67),1,0)</f>
        <v>0</v>
      </c>
      <c r="AZ1223" t="s">
        <v>25</v>
      </c>
      <c r="BA1223">
        <f>IF(Table13[[#This Row],[Marital Status]]="Married",1,0)</f>
        <v>1</v>
      </c>
      <c r="BB1223">
        <f>IF(Table13[[#This Row],[Marital Status]]="Single",1,0)</f>
        <v>0</v>
      </c>
      <c r="BC1223" t="s">
        <v>27</v>
      </c>
      <c r="BD1223">
        <f>IF(Table13[[#This Row],[gender]]="Male",1,0)</f>
        <v>1</v>
      </c>
      <c r="BE1223">
        <f>IF(Table13[[#This Row],[gender]]="Female",1,0)</f>
        <v>0</v>
      </c>
      <c r="BF1223" t="s">
        <v>19</v>
      </c>
      <c r="BG1223">
        <f>IF(Table13[[#This Row],[Highest level of Education]]="Did not attend school",1,0)</f>
        <v>0</v>
      </c>
      <c r="BH1223">
        <f>IF(Table13[[#This Row],[Highest level of Education]]="K12 completed",1,0)</f>
        <v>0</v>
      </c>
      <c r="BI1223">
        <f>IF(Table13[[#This Row],[Highest level of Education]]="High School Completed",1,0)</f>
        <v>0</v>
      </c>
      <c r="BJ1223">
        <f>IF(Table13[[#This Row],[Highest level of Education]]="Technical Diploma/Partially completed College",1,0)</f>
        <v>0</v>
      </c>
      <c r="BK1223">
        <f>IF(Table13[[#This Row],[Highest level of Education]]="University/College Degree",1,0)</f>
        <v>1</v>
      </c>
      <c r="BL1223">
        <f>IF(Table13[[#This Row],[Highest level of Education]]="Post-graduate education",1,0)</f>
        <v>0</v>
      </c>
      <c r="BM1223">
        <v>3</v>
      </c>
      <c r="BN1223">
        <v>1</v>
      </c>
      <c r="BO1223">
        <v>6</v>
      </c>
      <c r="BP1223">
        <f>IF(Table13[[#This Row],[Monthly_Income 1_5500 2_8000 3_11000 4_15000 5_20000 6_27000 7_35000 8_5000 9_51000 98_0]]=1,1,0)</f>
        <v>0</v>
      </c>
      <c r="BQ1223">
        <f>IF(Table13[[#This Row],[Monthly_Income 1_5500 2_8000 3_11000 4_15000 5_20000 6_27000 7_35000 8_5000 9_51000 98_0]]=2,1,0)</f>
        <v>0</v>
      </c>
      <c r="BR1223">
        <f>IF(Table13[[#This Row],[Monthly_Income 1_5500 2_8000 3_11000 4_15000 5_20000 6_27000 7_35000 8_5000 9_51000 98_0]]=3,1,0)</f>
        <v>0</v>
      </c>
      <c r="BS1223">
        <f>IF(Table13[[#This Row],[Monthly_Income 1_5500 2_8000 3_11000 4_15000 5_20000 6_27000 7_35000 8_5000 9_51000 98_0]]=4,1,0)</f>
        <v>0</v>
      </c>
      <c r="BT1223">
        <f>IF(Table13[[#This Row],[Monthly_Income 1_5500 2_8000 3_11000 4_15000 5_20000 6_27000 7_35000 8_5000 9_51000 98_0]]=5,1,0)</f>
        <v>0</v>
      </c>
      <c r="BU1223">
        <f>IF(Table13[[#This Row],[Monthly_Income 1_5500 2_8000 3_11000 4_15000 5_20000 6_27000 7_35000 8_5000 9_51000 98_0]]=6,1,0)</f>
        <v>1</v>
      </c>
      <c r="BV1223">
        <f>IF(Table13[[#This Row],[Monthly_Income 1_5500 2_8000 3_11000 4_15000 5_20000 6_27000 7_35000 8_5000 9_51000 98_0]]=7,1,0)</f>
        <v>0</v>
      </c>
      <c r="BW1223">
        <f>IF(Table13[[#This Row],[Monthly_Income 1_5500 2_8000 3_11000 4_15000 5_20000 6_27000 7_35000 8_5000 9_51000 98_0]]=8,1,0)</f>
        <v>0</v>
      </c>
      <c r="BX1223">
        <f>IF(Table13[[#This Row],[Monthly_Income 1_5500 2_8000 3_11000 4_15000 5_20000 6_27000 7_35000 8_5000 9_51000 98_0]]=9,1,0)</f>
        <v>0</v>
      </c>
      <c r="BY1223">
        <f>IF(Table13[[#This Row],[Monthly_Income 1_5500 2_8000 3_11000 4_15000 5_20000 6_27000 7_35000 8_5000 9_51000 98_0]]=98,1,0)</f>
        <v>0</v>
      </c>
      <c r="BZ1223">
        <v>6</v>
      </c>
      <c r="CA1223">
        <f>IF(Table13[[#This Row],[Monthly_Household_Income]]=1,1,0)</f>
        <v>0</v>
      </c>
      <c r="CB1223">
        <f>IF(Table13[[#This Row],[Monthly_Household_Income]]=2,1,0)</f>
        <v>0</v>
      </c>
      <c r="CC1223">
        <f>IF(Table13[[#This Row],[Monthly_Household_Income]]=3,1,0)</f>
        <v>0</v>
      </c>
      <c r="CD1223">
        <f>IF(Table13[[#This Row],[Monthly_Household_Income]]=4,1,0)</f>
        <v>0</v>
      </c>
      <c r="CE1223">
        <f>IF(Table13[[#This Row],[Monthly_Household_Income]]=5,1,0)</f>
        <v>0</v>
      </c>
      <c r="CF1223">
        <f>IF(Table13[[#This Row],[Monthly_Household_Income]]=6,1,0)</f>
        <v>1</v>
      </c>
      <c r="CG1223">
        <f>IF(Table13[[#This Row],[Monthly_Household_Income]]=7,1,0)</f>
        <v>0</v>
      </c>
      <c r="CH1223">
        <f>IF(Table13[[#This Row],[Monthly_Household_Income]]=8,1,0)</f>
        <v>0</v>
      </c>
      <c r="CI1223">
        <f>IF(Table13[[#This Row],[Monthly_Household_Income]]=9,1,0)</f>
        <v>0</v>
      </c>
      <c r="CJ1223">
        <f>IF(Table13[[#This Row],[Monthly_Household_Income]]=98,1,0)</f>
        <v>0</v>
      </c>
    </row>
    <row r="1224" spans="1:88">
      <c r="A1224">
        <v>4483</v>
      </c>
      <c r="B1224" s="1">
        <v>43038</v>
      </c>
      <c r="C1224" t="s">
        <v>29</v>
      </c>
      <c r="D1224">
        <v>8</v>
      </c>
      <c r="E1224">
        <v>9</v>
      </c>
      <c r="F1224">
        <v>7</v>
      </c>
      <c r="G1224">
        <v>7</v>
      </c>
      <c r="H1224">
        <v>7</v>
      </c>
      <c r="I1224">
        <v>7</v>
      </c>
      <c r="J1224" t="s">
        <v>15</v>
      </c>
      <c r="K1224">
        <v>7</v>
      </c>
      <c r="L1224">
        <v>9</v>
      </c>
      <c r="M1224">
        <v>9</v>
      </c>
      <c r="N1224">
        <v>7</v>
      </c>
      <c r="O1224">
        <v>6</v>
      </c>
      <c r="P1224">
        <v>7</v>
      </c>
      <c r="Q1224">
        <v>8</v>
      </c>
      <c r="R1224">
        <v>8</v>
      </c>
      <c r="S1224">
        <v>7</v>
      </c>
      <c r="T1224">
        <v>8</v>
      </c>
      <c r="U1224">
        <v>9</v>
      </c>
      <c r="V1224">
        <v>7</v>
      </c>
      <c r="W1224">
        <v>6</v>
      </c>
      <c r="X1224">
        <v>6</v>
      </c>
      <c r="Y1224">
        <v>7</v>
      </c>
      <c r="Z1224">
        <v>7</v>
      </c>
      <c r="AA1224">
        <v>7</v>
      </c>
      <c r="AB1224">
        <v>7</v>
      </c>
      <c r="AC1224">
        <v>2</v>
      </c>
      <c r="AD1224">
        <f>IF(Table13[[#This Row],[payment]]=1,1,0)</f>
        <v>0</v>
      </c>
      <c r="AE1224">
        <f>IF(Table13[[#This Row],[payment]]=2,1,0)</f>
        <v>1</v>
      </c>
      <c r="AF1224">
        <f>IF(Table13[[#This Row],[payment]]=3,1,0)</f>
        <v>0</v>
      </c>
      <c r="AG1224">
        <v>1</v>
      </c>
      <c r="AH1224">
        <f>IF(Table13[[#This Row],[method_payment]]=1,1,0)</f>
        <v>1</v>
      </c>
      <c r="AI1224">
        <f>IF(Table13[[#This Row],[method_payment]]=2,1,0)</f>
        <v>0</v>
      </c>
      <c r="AJ1224">
        <f>IF(Table13[[#This Row],[method_payment]]=3,1,0)</f>
        <v>0</v>
      </c>
      <c r="AK1224">
        <f>IF(Table13[[#This Row],[method_payment]]=5,1,0)</f>
        <v>0</v>
      </c>
      <c r="AL1224">
        <f>IF(Table13[[#This Row],[method_payment]]=6,1,0)</f>
        <v>0</v>
      </c>
      <c r="AM1224" t="s">
        <v>15</v>
      </c>
      <c r="AN1224" t="s">
        <v>15</v>
      </c>
      <c r="AO1224">
        <v>4</v>
      </c>
      <c r="AP1224" s="2">
        <v>260.81</v>
      </c>
      <c r="AQ1224" s="3">
        <f>IF(AND(Table13[[#This Row],[Average_amount_spent_per_visit_last_3_months]]&gt;=1,Table13[[#This Row],[Average_amount_spent_per_visit_last_3_months]]&lt;=999),1,0)</f>
        <v>1</v>
      </c>
      <c r="AR1224" s="3">
        <f>IF(AND(Table13[[#This Row],[Average_amount_spent_per_visit_last_3_months]]&gt;=1000,Table13[[#This Row],[Average_amount_spent_per_visit_last_3_months]]&lt;=6700),1,0)</f>
        <v>0</v>
      </c>
      <c r="AS1224">
        <v>3</v>
      </c>
      <c r="AT1224">
        <v>30</v>
      </c>
      <c r="AU1224">
        <f>IF(AND(Table13[[#This Row],[Age]]&gt;=18,Table13[[#This Row],[Age]]&lt;=25),1,0)</f>
        <v>0</v>
      </c>
      <c r="AV1224">
        <f>IF(AND(Table13[[#This Row],[Age]]&gt;=26,Table13[[#This Row],[Age]]&lt;=35),1,0)</f>
        <v>1</v>
      </c>
      <c r="AW1224">
        <f>IF(AND(Table13[[#This Row],[Age]]&gt;=36,Table13[[#This Row],[Age]]&lt;=45),1,0)</f>
        <v>0</v>
      </c>
      <c r="AX1224">
        <f>IF(AND(Table13[[#This Row],[Age]]&gt;=46,Table13[[#This Row],[Age]]&lt;=55),1,0)</f>
        <v>0</v>
      </c>
      <c r="AY1224">
        <f>IF(AND(Table13[[#This Row],[Age]]&gt;=56,Table13[[#This Row],[Age]]&lt;=67),1,0)</f>
        <v>0</v>
      </c>
      <c r="AZ1224" t="s">
        <v>24</v>
      </c>
      <c r="BA1224">
        <f>IF(Table13[[#This Row],[Marital Status]]="Married",1,0)</f>
        <v>0</v>
      </c>
      <c r="BB1224">
        <f>IF(Table13[[#This Row],[Marital Status]]="Single",1,0)</f>
        <v>1</v>
      </c>
      <c r="BC1224" t="s">
        <v>27</v>
      </c>
      <c r="BD1224">
        <f>IF(Table13[[#This Row],[gender]]="Male",1,0)</f>
        <v>1</v>
      </c>
      <c r="BE1224">
        <f>IF(Table13[[#This Row],[gender]]="Female",1,0)</f>
        <v>0</v>
      </c>
      <c r="BF1224" t="s">
        <v>23</v>
      </c>
      <c r="BG1224">
        <f>IF(Table13[[#This Row],[Highest level of Education]]="Did not attend school",1,0)</f>
        <v>0</v>
      </c>
      <c r="BH1224">
        <f>IF(Table13[[#This Row],[Highest level of Education]]="K12 completed",1,0)</f>
        <v>0</v>
      </c>
      <c r="BI1224">
        <f>IF(Table13[[#This Row],[Highest level of Education]]="High School Completed",1,0)</f>
        <v>0</v>
      </c>
      <c r="BJ1224">
        <f>IF(Table13[[#This Row],[Highest level of Education]]="Technical Diploma/Partially completed College",1,0)</f>
        <v>1</v>
      </c>
      <c r="BK1224">
        <f>IF(Table13[[#This Row],[Highest level of Education]]="University/College Degree",1,0)</f>
        <v>0</v>
      </c>
      <c r="BL1224">
        <f>IF(Table13[[#This Row],[Highest level of Education]]="Post-graduate education",1,0)</f>
        <v>0</v>
      </c>
      <c r="BM1224">
        <v>0</v>
      </c>
      <c r="BN1224">
        <v>1</v>
      </c>
      <c r="BO1224">
        <v>2</v>
      </c>
      <c r="BP1224">
        <f>IF(Table13[[#This Row],[Monthly_Income 1_5500 2_8000 3_11000 4_15000 5_20000 6_27000 7_35000 8_5000 9_51000 98_0]]=1,1,0)</f>
        <v>0</v>
      </c>
      <c r="BQ1224">
        <f>IF(Table13[[#This Row],[Monthly_Income 1_5500 2_8000 3_11000 4_15000 5_20000 6_27000 7_35000 8_5000 9_51000 98_0]]=2,1,0)</f>
        <v>1</v>
      </c>
      <c r="BR1224">
        <f>IF(Table13[[#This Row],[Monthly_Income 1_5500 2_8000 3_11000 4_15000 5_20000 6_27000 7_35000 8_5000 9_51000 98_0]]=3,1,0)</f>
        <v>0</v>
      </c>
      <c r="BS1224">
        <f>IF(Table13[[#This Row],[Monthly_Income 1_5500 2_8000 3_11000 4_15000 5_20000 6_27000 7_35000 8_5000 9_51000 98_0]]=4,1,0)</f>
        <v>0</v>
      </c>
      <c r="BT1224">
        <f>IF(Table13[[#This Row],[Monthly_Income 1_5500 2_8000 3_11000 4_15000 5_20000 6_27000 7_35000 8_5000 9_51000 98_0]]=5,1,0)</f>
        <v>0</v>
      </c>
      <c r="BU1224">
        <f>IF(Table13[[#This Row],[Monthly_Income 1_5500 2_8000 3_11000 4_15000 5_20000 6_27000 7_35000 8_5000 9_51000 98_0]]=6,1,0)</f>
        <v>0</v>
      </c>
      <c r="BV1224">
        <f>IF(Table13[[#This Row],[Monthly_Income 1_5500 2_8000 3_11000 4_15000 5_20000 6_27000 7_35000 8_5000 9_51000 98_0]]=7,1,0)</f>
        <v>0</v>
      </c>
      <c r="BW1224">
        <f>IF(Table13[[#This Row],[Monthly_Income 1_5500 2_8000 3_11000 4_15000 5_20000 6_27000 7_35000 8_5000 9_51000 98_0]]=8,1,0)</f>
        <v>0</v>
      </c>
      <c r="BX1224">
        <f>IF(Table13[[#This Row],[Monthly_Income 1_5500 2_8000 3_11000 4_15000 5_20000 6_27000 7_35000 8_5000 9_51000 98_0]]=9,1,0)</f>
        <v>0</v>
      </c>
      <c r="BY1224">
        <f>IF(Table13[[#This Row],[Monthly_Income 1_5500 2_8000 3_11000 4_15000 5_20000 6_27000 7_35000 8_5000 9_51000 98_0]]=98,1,0)</f>
        <v>0</v>
      </c>
      <c r="BZ1224">
        <v>7</v>
      </c>
      <c r="CA1224">
        <f>IF(Table13[[#This Row],[Monthly_Household_Income]]=1,1,0)</f>
        <v>0</v>
      </c>
      <c r="CB1224">
        <f>IF(Table13[[#This Row],[Monthly_Household_Income]]=2,1,0)</f>
        <v>0</v>
      </c>
      <c r="CC1224">
        <f>IF(Table13[[#This Row],[Monthly_Household_Income]]=3,1,0)</f>
        <v>0</v>
      </c>
      <c r="CD1224">
        <f>IF(Table13[[#This Row],[Monthly_Household_Income]]=4,1,0)</f>
        <v>0</v>
      </c>
      <c r="CE1224">
        <f>IF(Table13[[#This Row],[Monthly_Household_Income]]=5,1,0)</f>
        <v>0</v>
      </c>
      <c r="CF1224">
        <f>IF(Table13[[#This Row],[Monthly_Household_Income]]=6,1,0)</f>
        <v>0</v>
      </c>
      <c r="CG1224">
        <f>IF(Table13[[#This Row],[Monthly_Household_Income]]=7,1,0)</f>
        <v>1</v>
      </c>
      <c r="CH1224">
        <f>IF(Table13[[#This Row],[Monthly_Household_Income]]=8,1,0)</f>
        <v>0</v>
      </c>
      <c r="CI1224">
        <f>IF(Table13[[#This Row],[Monthly_Household_Income]]=9,1,0)</f>
        <v>0</v>
      </c>
      <c r="CJ1224">
        <f>IF(Table13[[#This Row],[Monthly_Household_Income]]=98,1,0)</f>
        <v>0</v>
      </c>
    </row>
    <row r="1225" spans="1:88">
      <c r="A1225">
        <v>4486</v>
      </c>
      <c r="B1225" s="1">
        <v>43161</v>
      </c>
      <c r="C1225" t="s">
        <v>35</v>
      </c>
      <c r="D1225">
        <v>9</v>
      </c>
      <c r="E1225">
        <v>9</v>
      </c>
      <c r="F1225">
        <v>7</v>
      </c>
      <c r="G1225">
        <v>8</v>
      </c>
      <c r="H1225">
        <v>8</v>
      </c>
      <c r="I1225">
        <v>9</v>
      </c>
      <c r="J1225" t="s">
        <v>16</v>
      </c>
      <c r="K1225">
        <v>8</v>
      </c>
      <c r="L1225">
        <v>7</v>
      </c>
      <c r="M1225">
        <v>9</v>
      </c>
      <c r="N1225">
        <v>9</v>
      </c>
      <c r="O1225">
        <v>8</v>
      </c>
      <c r="P1225">
        <v>9</v>
      </c>
      <c r="Q1225">
        <v>7</v>
      </c>
      <c r="R1225">
        <v>8</v>
      </c>
      <c r="S1225">
        <v>9</v>
      </c>
      <c r="T1225">
        <v>7</v>
      </c>
      <c r="U1225">
        <v>9</v>
      </c>
      <c r="V1225">
        <v>9</v>
      </c>
      <c r="W1225">
        <v>8</v>
      </c>
      <c r="X1225">
        <v>8</v>
      </c>
      <c r="Y1225">
        <v>9</v>
      </c>
      <c r="Z1225">
        <v>7</v>
      </c>
      <c r="AA1225">
        <v>8</v>
      </c>
      <c r="AB1225">
        <v>8</v>
      </c>
      <c r="AC1225">
        <v>1</v>
      </c>
      <c r="AD1225">
        <f>IF(Table13[[#This Row],[payment]]=1,1,0)</f>
        <v>1</v>
      </c>
      <c r="AE1225">
        <f>IF(Table13[[#This Row],[payment]]=2,1,0)</f>
        <v>0</v>
      </c>
      <c r="AF1225">
        <f>IF(Table13[[#This Row],[payment]]=3,1,0)</f>
        <v>0</v>
      </c>
      <c r="AG1225">
        <v>3</v>
      </c>
      <c r="AH1225">
        <f>IF(Table13[[#This Row],[method_payment]]=1,1,0)</f>
        <v>0</v>
      </c>
      <c r="AI1225">
        <f>IF(Table13[[#This Row],[method_payment]]=2,1,0)</f>
        <v>0</v>
      </c>
      <c r="AJ1225">
        <f>IF(Table13[[#This Row],[method_payment]]=3,1,0)</f>
        <v>1</v>
      </c>
      <c r="AK1225">
        <f>IF(Table13[[#This Row],[method_payment]]=5,1,0)</f>
        <v>0</v>
      </c>
      <c r="AL1225">
        <f>IF(Table13[[#This Row],[method_payment]]=6,1,0)</f>
        <v>0</v>
      </c>
      <c r="AM1225" t="s">
        <v>16</v>
      </c>
      <c r="AN1225" t="s">
        <v>15</v>
      </c>
      <c r="AO1225">
        <v>2</v>
      </c>
      <c r="AP1225" s="2">
        <v>98.57</v>
      </c>
      <c r="AQ1225" s="3">
        <f>IF(AND(Table13[[#This Row],[Average_amount_spent_per_visit_last_3_months]]&gt;=1,Table13[[#This Row],[Average_amount_spent_per_visit_last_3_months]]&lt;=999),1,0)</f>
        <v>1</v>
      </c>
      <c r="AR1225" s="3">
        <f>IF(AND(Table13[[#This Row],[Average_amount_spent_per_visit_last_3_months]]&gt;=1000,Table13[[#This Row],[Average_amount_spent_per_visit_last_3_months]]&lt;=6700),1,0)</f>
        <v>0</v>
      </c>
      <c r="AS1225">
        <v>2</v>
      </c>
      <c r="AT1225">
        <v>24</v>
      </c>
      <c r="AU1225">
        <f>IF(AND(Table13[[#This Row],[Age]]&gt;=18,Table13[[#This Row],[Age]]&lt;=25),1,0)</f>
        <v>1</v>
      </c>
      <c r="AV1225">
        <f>IF(AND(Table13[[#This Row],[Age]]&gt;=26,Table13[[#This Row],[Age]]&lt;=35),1,0)</f>
        <v>0</v>
      </c>
      <c r="AW1225">
        <f>IF(AND(Table13[[#This Row],[Age]]&gt;=36,Table13[[#This Row],[Age]]&lt;=45),1,0)</f>
        <v>0</v>
      </c>
      <c r="AX1225">
        <f>IF(AND(Table13[[#This Row],[Age]]&gt;=46,Table13[[#This Row],[Age]]&lt;=55),1,0)</f>
        <v>0</v>
      </c>
      <c r="AY1225">
        <f>IF(AND(Table13[[#This Row],[Age]]&gt;=56,Table13[[#This Row],[Age]]&lt;=67),1,0)</f>
        <v>0</v>
      </c>
      <c r="AZ1225" t="s">
        <v>24</v>
      </c>
      <c r="BA1225">
        <f>IF(Table13[[#This Row],[Marital Status]]="Married",1,0)</f>
        <v>0</v>
      </c>
      <c r="BB1225">
        <f>IF(Table13[[#This Row],[Marital Status]]="Single",1,0)</f>
        <v>1</v>
      </c>
      <c r="BC1225" t="s">
        <v>28</v>
      </c>
      <c r="BD1225">
        <f>IF(Table13[[#This Row],[gender]]="Male",1,0)</f>
        <v>0</v>
      </c>
      <c r="BE1225">
        <f>IF(Table13[[#This Row],[gender]]="Female",1,0)</f>
        <v>1</v>
      </c>
      <c r="BF1225" t="s">
        <v>23</v>
      </c>
      <c r="BG1225">
        <f>IF(Table13[[#This Row],[Highest level of Education]]="Did not attend school",1,0)</f>
        <v>0</v>
      </c>
      <c r="BH1225">
        <f>IF(Table13[[#This Row],[Highest level of Education]]="K12 completed",1,0)</f>
        <v>0</v>
      </c>
      <c r="BI1225">
        <f>IF(Table13[[#This Row],[Highest level of Education]]="High School Completed",1,0)</f>
        <v>0</v>
      </c>
      <c r="BJ1225">
        <f>IF(Table13[[#This Row],[Highest level of Education]]="Technical Diploma/Partially completed College",1,0)</f>
        <v>1</v>
      </c>
      <c r="BK1225">
        <f>IF(Table13[[#This Row],[Highest level of Education]]="University/College Degree",1,0)</f>
        <v>0</v>
      </c>
      <c r="BL1225">
        <f>IF(Table13[[#This Row],[Highest level of Education]]="Post-graduate education",1,0)</f>
        <v>0</v>
      </c>
      <c r="BM1225">
        <v>0</v>
      </c>
      <c r="BN1225">
        <v>1</v>
      </c>
      <c r="BO1225">
        <v>2</v>
      </c>
      <c r="BP1225">
        <f>IF(Table13[[#This Row],[Monthly_Income 1_5500 2_8000 3_11000 4_15000 5_20000 6_27000 7_35000 8_5000 9_51000 98_0]]=1,1,0)</f>
        <v>0</v>
      </c>
      <c r="BQ1225">
        <f>IF(Table13[[#This Row],[Monthly_Income 1_5500 2_8000 3_11000 4_15000 5_20000 6_27000 7_35000 8_5000 9_51000 98_0]]=2,1,0)</f>
        <v>1</v>
      </c>
      <c r="BR1225">
        <f>IF(Table13[[#This Row],[Monthly_Income 1_5500 2_8000 3_11000 4_15000 5_20000 6_27000 7_35000 8_5000 9_51000 98_0]]=3,1,0)</f>
        <v>0</v>
      </c>
      <c r="BS1225">
        <f>IF(Table13[[#This Row],[Monthly_Income 1_5500 2_8000 3_11000 4_15000 5_20000 6_27000 7_35000 8_5000 9_51000 98_0]]=4,1,0)</f>
        <v>0</v>
      </c>
      <c r="BT1225">
        <f>IF(Table13[[#This Row],[Monthly_Income 1_5500 2_8000 3_11000 4_15000 5_20000 6_27000 7_35000 8_5000 9_51000 98_0]]=5,1,0)</f>
        <v>0</v>
      </c>
      <c r="BU1225">
        <f>IF(Table13[[#This Row],[Monthly_Income 1_5500 2_8000 3_11000 4_15000 5_20000 6_27000 7_35000 8_5000 9_51000 98_0]]=6,1,0)</f>
        <v>0</v>
      </c>
      <c r="BV1225">
        <f>IF(Table13[[#This Row],[Monthly_Income 1_5500 2_8000 3_11000 4_15000 5_20000 6_27000 7_35000 8_5000 9_51000 98_0]]=7,1,0)</f>
        <v>0</v>
      </c>
      <c r="BW1225">
        <f>IF(Table13[[#This Row],[Monthly_Income 1_5500 2_8000 3_11000 4_15000 5_20000 6_27000 7_35000 8_5000 9_51000 98_0]]=8,1,0)</f>
        <v>0</v>
      </c>
      <c r="BX1225">
        <f>IF(Table13[[#This Row],[Monthly_Income 1_5500 2_8000 3_11000 4_15000 5_20000 6_27000 7_35000 8_5000 9_51000 98_0]]=9,1,0)</f>
        <v>0</v>
      </c>
      <c r="BY1225">
        <f>IF(Table13[[#This Row],[Monthly_Income 1_5500 2_8000 3_11000 4_15000 5_20000 6_27000 7_35000 8_5000 9_51000 98_0]]=98,1,0)</f>
        <v>0</v>
      </c>
      <c r="BZ1225">
        <v>6</v>
      </c>
      <c r="CA1225">
        <f>IF(Table13[[#This Row],[Monthly_Household_Income]]=1,1,0)</f>
        <v>0</v>
      </c>
      <c r="CB1225">
        <f>IF(Table13[[#This Row],[Monthly_Household_Income]]=2,1,0)</f>
        <v>0</v>
      </c>
      <c r="CC1225">
        <f>IF(Table13[[#This Row],[Monthly_Household_Income]]=3,1,0)</f>
        <v>0</v>
      </c>
      <c r="CD1225">
        <f>IF(Table13[[#This Row],[Monthly_Household_Income]]=4,1,0)</f>
        <v>0</v>
      </c>
      <c r="CE1225">
        <f>IF(Table13[[#This Row],[Monthly_Household_Income]]=5,1,0)</f>
        <v>0</v>
      </c>
      <c r="CF1225">
        <f>IF(Table13[[#This Row],[Monthly_Household_Income]]=6,1,0)</f>
        <v>1</v>
      </c>
      <c r="CG1225">
        <f>IF(Table13[[#This Row],[Monthly_Household_Income]]=7,1,0)</f>
        <v>0</v>
      </c>
      <c r="CH1225">
        <f>IF(Table13[[#This Row],[Monthly_Household_Income]]=8,1,0)</f>
        <v>0</v>
      </c>
      <c r="CI1225">
        <f>IF(Table13[[#This Row],[Monthly_Household_Income]]=9,1,0)</f>
        <v>0</v>
      </c>
      <c r="CJ1225">
        <f>IF(Table13[[#This Row],[Monthly_Household_Income]]=98,1,0)</f>
        <v>0</v>
      </c>
    </row>
    <row r="1226" spans="1:88">
      <c r="A1226">
        <v>4489</v>
      </c>
      <c r="B1226" s="1">
        <v>43191</v>
      </c>
      <c r="C1226" t="s">
        <v>2</v>
      </c>
      <c r="D1226">
        <v>7</v>
      </c>
      <c r="E1226">
        <v>6</v>
      </c>
      <c r="F1226">
        <v>7</v>
      </c>
      <c r="G1226">
        <v>6</v>
      </c>
      <c r="H1226">
        <v>6</v>
      </c>
      <c r="I1226">
        <v>7</v>
      </c>
      <c r="J1226" t="s">
        <v>15</v>
      </c>
      <c r="K1226">
        <v>7</v>
      </c>
      <c r="L1226">
        <v>6</v>
      </c>
      <c r="M1226">
        <v>7</v>
      </c>
      <c r="N1226">
        <v>6</v>
      </c>
      <c r="O1226">
        <v>7</v>
      </c>
      <c r="P1226">
        <v>6</v>
      </c>
      <c r="Q1226">
        <v>7</v>
      </c>
      <c r="R1226">
        <v>7</v>
      </c>
      <c r="S1226">
        <v>7</v>
      </c>
      <c r="T1226">
        <v>6</v>
      </c>
      <c r="U1226">
        <v>7</v>
      </c>
      <c r="V1226">
        <v>6</v>
      </c>
      <c r="W1226">
        <v>7</v>
      </c>
      <c r="X1226">
        <v>7</v>
      </c>
      <c r="Y1226">
        <v>6</v>
      </c>
      <c r="Z1226">
        <v>7</v>
      </c>
      <c r="AA1226">
        <v>6</v>
      </c>
      <c r="AB1226">
        <v>7</v>
      </c>
      <c r="AC1226">
        <v>2</v>
      </c>
      <c r="AD1226">
        <f>IF(Table13[[#This Row],[payment]]=1,1,0)</f>
        <v>0</v>
      </c>
      <c r="AE1226">
        <f>IF(Table13[[#This Row],[payment]]=2,1,0)</f>
        <v>1</v>
      </c>
      <c r="AF1226">
        <f>IF(Table13[[#This Row],[payment]]=3,1,0)</f>
        <v>0</v>
      </c>
      <c r="AG1226">
        <v>1</v>
      </c>
      <c r="AH1226">
        <f>IF(Table13[[#This Row],[method_payment]]=1,1,0)</f>
        <v>1</v>
      </c>
      <c r="AI1226">
        <f>IF(Table13[[#This Row],[method_payment]]=2,1,0)</f>
        <v>0</v>
      </c>
      <c r="AJ1226">
        <f>IF(Table13[[#This Row],[method_payment]]=3,1,0)</f>
        <v>0</v>
      </c>
      <c r="AK1226">
        <f>IF(Table13[[#This Row],[method_payment]]=5,1,0)</f>
        <v>0</v>
      </c>
      <c r="AL1226">
        <f>IF(Table13[[#This Row],[method_payment]]=6,1,0)</f>
        <v>0</v>
      </c>
      <c r="AM1226" t="s">
        <v>16</v>
      </c>
      <c r="AN1226" t="s">
        <v>16</v>
      </c>
      <c r="AO1226">
        <v>1</v>
      </c>
      <c r="AP1226" s="2">
        <v>368.1</v>
      </c>
      <c r="AQ1226" s="3">
        <f>IF(AND(Table13[[#This Row],[Average_amount_spent_per_visit_last_3_months]]&gt;=1,Table13[[#This Row],[Average_amount_spent_per_visit_last_3_months]]&lt;=999),1,0)</f>
        <v>1</v>
      </c>
      <c r="AR1226" s="3">
        <f>IF(AND(Table13[[#This Row],[Average_amount_spent_per_visit_last_3_months]]&gt;=1000,Table13[[#This Row],[Average_amount_spent_per_visit_last_3_months]]&lt;=6700),1,0)</f>
        <v>0</v>
      </c>
      <c r="AS1226">
        <v>3</v>
      </c>
      <c r="AT1226">
        <v>36</v>
      </c>
      <c r="AU1226">
        <f>IF(AND(Table13[[#This Row],[Age]]&gt;=18,Table13[[#This Row],[Age]]&lt;=25),1,0)</f>
        <v>0</v>
      </c>
      <c r="AV1226">
        <f>IF(AND(Table13[[#This Row],[Age]]&gt;=26,Table13[[#This Row],[Age]]&lt;=35),1,0)</f>
        <v>0</v>
      </c>
      <c r="AW1226">
        <f>IF(AND(Table13[[#This Row],[Age]]&gt;=36,Table13[[#This Row],[Age]]&lt;=45),1,0)</f>
        <v>1</v>
      </c>
      <c r="AX1226">
        <f>IF(AND(Table13[[#This Row],[Age]]&gt;=46,Table13[[#This Row],[Age]]&lt;=55),1,0)</f>
        <v>0</v>
      </c>
      <c r="AY1226">
        <f>IF(AND(Table13[[#This Row],[Age]]&gt;=56,Table13[[#This Row],[Age]]&lt;=67),1,0)</f>
        <v>0</v>
      </c>
      <c r="AZ1226" t="s">
        <v>25</v>
      </c>
      <c r="BA1226">
        <f>IF(Table13[[#This Row],[Marital Status]]="Married",1,0)</f>
        <v>1</v>
      </c>
      <c r="BB1226">
        <f>IF(Table13[[#This Row],[Marital Status]]="Single",1,0)</f>
        <v>0</v>
      </c>
      <c r="BC1226" t="s">
        <v>28</v>
      </c>
      <c r="BD1226">
        <f>IF(Table13[[#This Row],[gender]]="Male",1,0)</f>
        <v>0</v>
      </c>
      <c r="BE1226">
        <f>IF(Table13[[#This Row],[gender]]="Female",1,0)</f>
        <v>1</v>
      </c>
      <c r="BF1226" t="s">
        <v>19</v>
      </c>
      <c r="BG1226">
        <f>IF(Table13[[#This Row],[Highest level of Education]]="Did not attend school",1,0)</f>
        <v>0</v>
      </c>
      <c r="BH1226">
        <f>IF(Table13[[#This Row],[Highest level of Education]]="K12 completed",1,0)</f>
        <v>0</v>
      </c>
      <c r="BI1226">
        <f>IF(Table13[[#This Row],[Highest level of Education]]="High School Completed",1,0)</f>
        <v>0</v>
      </c>
      <c r="BJ1226">
        <f>IF(Table13[[#This Row],[Highest level of Education]]="Technical Diploma/Partially completed College",1,0)</f>
        <v>0</v>
      </c>
      <c r="BK1226">
        <f>IF(Table13[[#This Row],[Highest level of Education]]="University/College Degree",1,0)</f>
        <v>1</v>
      </c>
      <c r="BL1226">
        <f>IF(Table13[[#This Row],[Highest level of Education]]="Post-graduate education",1,0)</f>
        <v>0</v>
      </c>
      <c r="BM1226">
        <v>2</v>
      </c>
      <c r="BN1226">
        <v>1</v>
      </c>
      <c r="BO1226">
        <v>4</v>
      </c>
      <c r="BP1226">
        <f>IF(Table13[[#This Row],[Monthly_Income 1_5500 2_8000 3_11000 4_15000 5_20000 6_27000 7_35000 8_5000 9_51000 98_0]]=1,1,0)</f>
        <v>0</v>
      </c>
      <c r="BQ1226">
        <f>IF(Table13[[#This Row],[Monthly_Income 1_5500 2_8000 3_11000 4_15000 5_20000 6_27000 7_35000 8_5000 9_51000 98_0]]=2,1,0)</f>
        <v>0</v>
      </c>
      <c r="BR1226">
        <f>IF(Table13[[#This Row],[Monthly_Income 1_5500 2_8000 3_11000 4_15000 5_20000 6_27000 7_35000 8_5000 9_51000 98_0]]=3,1,0)</f>
        <v>0</v>
      </c>
      <c r="BS1226">
        <f>IF(Table13[[#This Row],[Monthly_Income 1_5500 2_8000 3_11000 4_15000 5_20000 6_27000 7_35000 8_5000 9_51000 98_0]]=4,1,0)</f>
        <v>1</v>
      </c>
      <c r="BT1226">
        <f>IF(Table13[[#This Row],[Monthly_Income 1_5500 2_8000 3_11000 4_15000 5_20000 6_27000 7_35000 8_5000 9_51000 98_0]]=5,1,0)</f>
        <v>0</v>
      </c>
      <c r="BU1226">
        <f>IF(Table13[[#This Row],[Monthly_Income 1_5500 2_8000 3_11000 4_15000 5_20000 6_27000 7_35000 8_5000 9_51000 98_0]]=6,1,0)</f>
        <v>0</v>
      </c>
      <c r="BV1226">
        <f>IF(Table13[[#This Row],[Monthly_Income 1_5500 2_8000 3_11000 4_15000 5_20000 6_27000 7_35000 8_5000 9_51000 98_0]]=7,1,0)</f>
        <v>0</v>
      </c>
      <c r="BW1226">
        <f>IF(Table13[[#This Row],[Monthly_Income 1_5500 2_8000 3_11000 4_15000 5_20000 6_27000 7_35000 8_5000 9_51000 98_0]]=8,1,0)</f>
        <v>0</v>
      </c>
      <c r="BX1226">
        <f>IF(Table13[[#This Row],[Monthly_Income 1_5500 2_8000 3_11000 4_15000 5_20000 6_27000 7_35000 8_5000 9_51000 98_0]]=9,1,0)</f>
        <v>0</v>
      </c>
      <c r="BY1226">
        <f>IF(Table13[[#This Row],[Monthly_Income 1_5500 2_8000 3_11000 4_15000 5_20000 6_27000 7_35000 8_5000 9_51000 98_0]]=98,1,0)</f>
        <v>0</v>
      </c>
      <c r="BZ1226">
        <v>6</v>
      </c>
      <c r="CA1226">
        <f>IF(Table13[[#This Row],[Monthly_Household_Income]]=1,1,0)</f>
        <v>0</v>
      </c>
      <c r="CB1226">
        <f>IF(Table13[[#This Row],[Monthly_Household_Income]]=2,1,0)</f>
        <v>0</v>
      </c>
      <c r="CC1226">
        <f>IF(Table13[[#This Row],[Monthly_Household_Income]]=3,1,0)</f>
        <v>0</v>
      </c>
      <c r="CD1226">
        <f>IF(Table13[[#This Row],[Monthly_Household_Income]]=4,1,0)</f>
        <v>0</v>
      </c>
      <c r="CE1226">
        <f>IF(Table13[[#This Row],[Monthly_Household_Income]]=5,1,0)</f>
        <v>0</v>
      </c>
      <c r="CF1226">
        <f>IF(Table13[[#This Row],[Monthly_Household_Income]]=6,1,0)</f>
        <v>1</v>
      </c>
      <c r="CG1226">
        <f>IF(Table13[[#This Row],[Monthly_Household_Income]]=7,1,0)</f>
        <v>0</v>
      </c>
      <c r="CH1226">
        <f>IF(Table13[[#This Row],[Monthly_Household_Income]]=8,1,0)</f>
        <v>0</v>
      </c>
      <c r="CI1226">
        <f>IF(Table13[[#This Row],[Monthly_Household_Income]]=9,1,0)</f>
        <v>0</v>
      </c>
      <c r="CJ1226">
        <f>IF(Table13[[#This Row],[Monthly_Household_Income]]=98,1,0)</f>
        <v>0</v>
      </c>
    </row>
    <row r="1227" spans="1:88">
      <c r="A1227">
        <v>4490</v>
      </c>
      <c r="B1227" s="1">
        <v>43018</v>
      </c>
      <c r="C1227" t="s">
        <v>33</v>
      </c>
      <c r="D1227">
        <v>6</v>
      </c>
      <c r="E1227">
        <v>7</v>
      </c>
      <c r="F1227">
        <v>7</v>
      </c>
      <c r="G1227">
        <v>7</v>
      </c>
      <c r="H1227">
        <v>6</v>
      </c>
      <c r="I1227">
        <v>6</v>
      </c>
      <c r="J1227" t="s">
        <v>15</v>
      </c>
      <c r="K1227">
        <v>9</v>
      </c>
      <c r="L1227">
        <v>9</v>
      </c>
      <c r="M1227">
        <v>9</v>
      </c>
      <c r="N1227">
        <v>8</v>
      </c>
      <c r="O1227">
        <v>8</v>
      </c>
      <c r="P1227">
        <v>10</v>
      </c>
      <c r="Q1227">
        <v>7</v>
      </c>
      <c r="R1227">
        <v>9</v>
      </c>
      <c r="S1227">
        <v>8</v>
      </c>
      <c r="T1227">
        <v>6</v>
      </c>
      <c r="U1227">
        <v>7</v>
      </c>
      <c r="V1227">
        <v>7</v>
      </c>
      <c r="W1227">
        <v>8</v>
      </c>
      <c r="X1227">
        <v>0</v>
      </c>
      <c r="Y1227">
        <v>8</v>
      </c>
      <c r="Z1227">
        <v>8</v>
      </c>
      <c r="AA1227">
        <v>6</v>
      </c>
      <c r="AB1227">
        <v>7</v>
      </c>
      <c r="AC1227">
        <v>1</v>
      </c>
      <c r="AD1227">
        <f>IF(Table13[[#This Row],[payment]]=1,1,0)</f>
        <v>1</v>
      </c>
      <c r="AE1227">
        <f>IF(Table13[[#This Row],[payment]]=2,1,0)</f>
        <v>0</v>
      </c>
      <c r="AF1227">
        <f>IF(Table13[[#This Row],[payment]]=3,1,0)</f>
        <v>0</v>
      </c>
      <c r="AG1227">
        <v>2</v>
      </c>
      <c r="AH1227">
        <f>IF(Table13[[#This Row],[method_payment]]=1,1,0)</f>
        <v>0</v>
      </c>
      <c r="AI1227">
        <f>IF(Table13[[#This Row],[method_payment]]=2,1,0)</f>
        <v>1</v>
      </c>
      <c r="AJ1227">
        <f>IF(Table13[[#This Row],[method_payment]]=3,1,0)</f>
        <v>0</v>
      </c>
      <c r="AK1227">
        <f>IF(Table13[[#This Row],[method_payment]]=5,1,0)</f>
        <v>0</v>
      </c>
      <c r="AL1227">
        <f>IF(Table13[[#This Row],[method_payment]]=6,1,0)</f>
        <v>0</v>
      </c>
      <c r="AM1227" t="s">
        <v>15</v>
      </c>
      <c r="AN1227" t="s">
        <v>16</v>
      </c>
      <c r="AO1227">
        <v>5</v>
      </c>
      <c r="AP1227" s="2">
        <v>25.68</v>
      </c>
      <c r="AQ1227" s="3">
        <f>IF(AND(Table13[[#This Row],[Average_amount_spent_per_visit_last_3_months]]&gt;=1,Table13[[#This Row],[Average_amount_spent_per_visit_last_3_months]]&lt;=999),1,0)</f>
        <v>1</v>
      </c>
      <c r="AR1227" s="3">
        <f>IF(AND(Table13[[#This Row],[Average_amount_spent_per_visit_last_3_months]]&gt;=1000,Table13[[#This Row],[Average_amount_spent_per_visit_last_3_months]]&lt;=6700),1,0)</f>
        <v>0</v>
      </c>
      <c r="AS1227">
        <v>1</v>
      </c>
      <c r="AT1227">
        <v>28</v>
      </c>
      <c r="AU1227">
        <f>IF(AND(Table13[[#This Row],[Age]]&gt;=18,Table13[[#This Row],[Age]]&lt;=25),1,0)</f>
        <v>0</v>
      </c>
      <c r="AV1227">
        <f>IF(AND(Table13[[#This Row],[Age]]&gt;=26,Table13[[#This Row],[Age]]&lt;=35),1,0)</f>
        <v>1</v>
      </c>
      <c r="AW1227">
        <f>IF(AND(Table13[[#This Row],[Age]]&gt;=36,Table13[[#This Row],[Age]]&lt;=45),1,0)</f>
        <v>0</v>
      </c>
      <c r="AX1227">
        <f>IF(AND(Table13[[#This Row],[Age]]&gt;=46,Table13[[#This Row],[Age]]&lt;=55),1,0)</f>
        <v>0</v>
      </c>
      <c r="AY1227">
        <f>IF(AND(Table13[[#This Row],[Age]]&gt;=56,Table13[[#This Row],[Age]]&lt;=67),1,0)</f>
        <v>0</v>
      </c>
      <c r="AZ1227" t="s">
        <v>24</v>
      </c>
      <c r="BA1227">
        <f>IF(Table13[[#This Row],[Marital Status]]="Married",1,0)</f>
        <v>0</v>
      </c>
      <c r="BB1227">
        <f>IF(Table13[[#This Row],[Marital Status]]="Single",1,0)</f>
        <v>1</v>
      </c>
      <c r="BC1227" t="s">
        <v>27</v>
      </c>
      <c r="BD1227">
        <f>IF(Table13[[#This Row],[gender]]="Male",1,0)</f>
        <v>1</v>
      </c>
      <c r="BE1227">
        <f>IF(Table13[[#This Row],[gender]]="Female",1,0)</f>
        <v>0</v>
      </c>
      <c r="BF1227" t="s">
        <v>20</v>
      </c>
      <c r="BG1227">
        <f>IF(Table13[[#This Row],[Highest level of Education]]="Did not attend school",1,0)</f>
        <v>0</v>
      </c>
      <c r="BH1227">
        <f>IF(Table13[[#This Row],[Highest level of Education]]="K12 completed",1,0)</f>
        <v>0</v>
      </c>
      <c r="BI1227">
        <f>IF(Table13[[#This Row],[Highest level of Education]]="High School Completed",1,0)</f>
        <v>1</v>
      </c>
      <c r="BJ1227">
        <f>IF(Table13[[#This Row],[Highest level of Education]]="Technical Diploma/Partially completed College",1,0)</f>
        <v>0</v>
      </c>
      <c r="BK1227">
        <f>IF(Table13[[#This Row],[Highest level of Education]]="University/College Degree",1,0)</f>
        <v>0</v>
      </c>
      <c r="BL1227">
        <f>IF(Table13[[#This Row],[Highest level of Education]]="Post-graduate education",1,0)</f>
        <v>0</v>
      </c>
      <c r="BM1227">
        <v>0</v>
      </c>
      <c r="BN1227">
        <v>1</v>
      </c>
      <c r="BO1227">
        <v>3</v>
      </c>
      <c r="BP1227">
        <f>IF(Table13[[#This Row],[Monthly_Income 1_5500 2_8000 3_11000 4_15000 5_20000 6_27000 7_35000 8_5000 9_51000 98_0]]=1,1,0)</f>
        <v>0</v>
      </c>
      <c r="BQ1227">
        <f>IF(Table13[[#This Row],[Monthly_Income 1_5500 2_8000 3_11000 4_15000 5_20000 6_27000 7_35000 8_5000 9_51000 98_0]]=2,1,0)</f>
        <v>0</v>
      </c>
      <c r="BR1227">
        <f>IF(Table13[[#This Row],[Monthly_Income 1_5500 2_8000 3_11000 4_15000 5_20000 6_27000 7_35000 8_5000 9_51000 98_0]]=3,1,0)</f>
        <v>1</v>
      </c>
      <c r="BS1227">
        <f>IF(Table13[[#This Row],[Monthly_Income 1_5500 2_8000 3_11000 4_15000 5_20000 6_27000 7_35000 8_5000 9_51000 98_0]]=4,1,0)</f>
        <v>0</v>
      </c>
      <c r="BT1227">
        <f>IF(Table13[[#This Row],[Monthly_Income 1_5500 2_8000 3_11000 4_15000 5_20000 6_27000 7_35000 8_5000 9_51000 98_0]]=5,1,0)</f>
        <v>0</v>
      </c>
      <c r="BU1227">
        <f>IF(Table13[[#This Row],[Monthly_Income 1_5500 2_8000 3_11000 4_15000 5_20000 6_27000 7_35000 8_5000 9_51000 98_0]]=6,1,0)</f>
        <v>0</v>
      </c>
      <c r="BV1227">
        <f>IF(Table13[[#This Row],[Monthly_Income 1_5500 2_8000 3_11000 4_15000 5_20000 6_27000 7_35000 8_5000 9_51000 98_0]]=7,1,0)</f>
        <v>0</v>
      </c>
      <c r="BW1227">
        <f>IF(Table13[[#This Row],[Monthly_Income 1_5500 2_8000 3_11000 4_15000 5_20000 6_27000 7_35000 8_5000 9_51000 98_0]]=8,1,0)</f>
        <v>0</v>
      </c>
      <c r="BX1227">
        <f>IF(Table13[[#This Row],[Monthly_Income 1_5500 2_8000 3_11000 4_15000 5_20000 6_27000 7_35000 8_5000 9_51000 98_0]]=9,1,0)</f>
        <v>0</v>
      </c>
      <c r="BY1227">
        <f>IF(Table13[[#This Row],[Monthly_Income 1_5500 2_8000 3_11000 4_15000 5_20000 6_27000 7_35000 8_5000 9_51000 98_0]]=98,1,0)</f>
        <v>0</v>
      </c>
      <c r="BZ1227">
        <v>3</v>
      </c>
      <c r="CA1227">
        <f>IF(Table13[[#This Row],[Monthly_Household_Income]]=1,1,0)</f>
        <v>0</v>
      </c>
      <c r="CB1227">
        <f>IF(Table13[[#This Row],[Monthly_Household_Income]]=2,1,0)</f>
        <v>0</v>
      </c>
      <c r="CC1227">
        <f>IF(Table13[[#This Row],[Monthly_Household_Income]]=3,1,0)</f>
        <v>1</v>
      </c>
      <c r="CD1227">
        <f>IF(Table13[[#This Row],[Monthly_Household_Income]]=4,1,0)</f>
        <v>0</v>
      </c>
      <c r="CE1227">
        <f>IF(Table13[[#This Row],[Monthly_Household_Income]]=5,1,0)</f>
        <v>0</v>
      </c>
      <c r="CF1227">
        <f>IF(Table13[[#This Row],[Monthly_Household_Income]]=6,1,0)</f>
        <v>0</v>
      </c>
      <c r="CG1227">
        <f>IF(Table13[[#This Row],[Monthly_Household_Income]]=7,1,0)</f>
        <v>0</v>
      </c>
      <c r="CH1227">
        <f>IF(Table13[[#This Row],[Monthly_Household_Income]]=8,1,0)</f>
        <v>0</v>
      </c>
      <c r="CI1227">
        <f>IF(Table13[[#This Row],[Monthly_Household_Income]]=9,1,0)</f>
        <v>0</v>
      </c>
      <c r="CJ1227">
        <f>IF(Table13[[#This Row],[Monthly_Household_Income]]=98,1,0)</f>
        <v>0</v>
      </c>
    </row>
    <row r="1228" spans="1:88">
      <c r="A1228">
        <v>4494</v>
      </c>
      <c r="B1228" s="1">
        <v>43023</v>
      </c>
      <c r="C1228" t="s">
        <v>39</v>
      </c>
      <c r="D1228">
        <v>7</v>
      </c>
      <c r="E1228">
        <v>7</v>
      </c>
      <c r="F1228">
        <v>8</v>
      </c>
      <c r="G1228">
        <v>7</v>
      </c>
      <c r="H1228">
        <v>8</v>
      </c>
      <c r="I1228">
        <v>7</v>
      </c>
      <c r="J1228" t="s">
        <v>15</v>
      </c>
      <c r="K1228">
        <v>8</v>
      </c>
      <c r="L1228">
        <v>6</v>
      </c>
      <c r="M1228">
        <v>7</v>
      </c>
      <c r="N1228">
        <v>6</v>
      </c>
      <c r="O1228">
        <v>7</v>
      </c>
      <c r="P1228">
        <v>7</v>
      </c>
      <c r="Q1228">
        <v>6</v>
      </c>
      <c r="R1228">
        <v>8</v>
      </c>
      <c r="S1228">
        <v>8</v>
      </c>
      <c r="T1228">
        <v>8</v>
      </c>
      <c r="U1228">
        <v>7</v>
      </c>
      <c r="V1228">
        <v>8</v>
      </c>
      <c r="W1228">
        <v>7</v>
      </c>
      <c r="X1228">
        <v>8</v>
      </c>
      <c r="Y1228">
        <v>9</v>
      </c>
      <c r="Z1228">
        <v>8</v>
      </c>
      <c r="AA1228">
        <v>6</v>
      </c>
      <c r="AB1228">
        <v>7</v>
      </c>
      <c r="AC1228">
        <v>2</v>
      </c>
      <c r="AD1228">
        <f>IF(Table13[[#This Row],[payment]]=1,1,0)</f>
        <v>0</v>
      </c>
      <c r="AE1228">
        <f>IF(Table13[[#This Row],[payment]]=2,1,0)</f>
        <v>1</v>
      </c>
      <c r="AF1228">
        <f>IF(Table13[[#This Row],[payment]]=3,1,0)</f>
        <v>0</v>
      </c>
      <c r="AG1228">
        <v>1</v>
      </c>
      <c r="AH1228">
        <f>IF(Table13[[#This Row],[method_payment]]=1,1,0)</f>
        <v>1</v>
      </c>
      <c r="AI1228">
        <f>IF(Table13[[#This Row],[method_payment]]=2,1,0)</f>
        <v>0</v>
      </c>
      <c r="AJ1228">
        <f>IF(Table13[[#This Row],[method_payment]]=3,1,0)</f>
        <v>0</v>
      </c>
      <c r="AK1228">
        <f>IF(Table13[[#This Row],[method_payment]]=5,1,0)</f>
        <v>0</v>
      </c>
      <c r="AL1228">
        <f>IF(Table13[[#This Row],[method_payment]]=6,1,0)</f>
        <v>0</v>
      </c>
      <c r="AM1228" t="s">
        <v>16</v>
      </c>
      <c r="AN1228" t="s">
        <v>15</v>
      </c>
      <c r="AO1228">
        <v>3</v>
      </c>
      <c r="AP1228" s="2">
        <v>131.52000000000001</v>
      </c>
      <c r="AQ1228" s="3">
        <f>IF(AND(Table13[[#This Row],[Average_amount_spent_per_visit_last_3_months]]&gt;=1,Table13[[#This Row],[Average_amount_spent_per_visit_last_3_months]]&lt;=999),1,0)</f>
        <v>1</v>
      </c>
      <c r="AR1228" s="3">
        <f>IF(AND(Table13[[#This Row],[Average_amount_spent_per_visit_last_3_months]]&gt;=1000,Table13[[#This Row],[Average_amount_spent_per_visit_last_3_months]]&lt;=6700),1,0)</f>
        <v>0</v>
      </c>
      <c r="AS1228">
        <v>3</v>
      </c>
      <c r="AT1228">
        <v>49</v>
      </c>
      <c r="AU1228">
        <f>IF(AND(Table13[[#This Row],[Age]]&gt;=18,Table13[[#This Row],[Age]]&lt;=25),1,0)</f>
        <v>0</v>
      </c>
      <c r="AV1228">
        <f>IF(AND(Table13[[#This Row],[Age]]&gt;=26,Table13[[#This Row],[Age]]&lt;=35),1,0)</f>
        <v>0</v>
      </c>
      <c r="AW1228">
        <f>IF(AND(Table13[[#This Row],[Age]]&gt;=36,Table13[[#This Row],[Age]]&lt;=45),1,0)</f>
        <v>0</v>
      </c>
      <c r="AX1228">
        <f>IF(AND(Table13[[#This Row],[Age]]&gt;=46,Table13[[#This Row],[Age]]&lt;=55),1,0)</f>
        <v>1</v>
      </c>
      <c r="AY1228">
        <f>IF(AND(Table13[[#This Row],[Age]]&gt;=56,Table13[[#This Row],[Age]]&lt;=67),1,0)</f>
        <v>0</v>
      </c>
      <c r="AZ1228" t="s">
        <v>25</v>
      </c>
      <c r="BA1228">
        <f>IF(Table13[[#This Row],[Marital Status]]="Married",1,0)</f>
        <v>1</v>
      </c>
      <c r="BB1228">
        <f>IF(Table13[[#This Row],[Marital Status]]="Single",1,0)</f>
        <v>0</v>
      </c>
      <c r="BC1228" t="s">
        <v>28</v>
      </c>
      <c r="BD1228">
        <f>IF(Table13[[#This Row],[gender]]="Male",1,0)</f>
        <v>0</v>
      </c>
      <c r="BE1228">
        <f>IF(Table13[[#This Row],[gender]]="Female",1,0)</f>
        <v>1</v>
      </c>
      <c r="BF1228" t="s">
        <v>19</v>
      </c>
      <c r="BG1228">
        <f>IF(Table13[[#This Row],[Highest level of Education]]="Did not attend school",1,0)</f>
        <v>0</v>
      </c>
      <c r="BH1228">
        <f>IF(Table13[[#This Row],[Highest level of Education]]="K12 completed",1,0)</f>
        <v>0</v>
      </c>
      <c r="BI1228">
        <f>IF(Table13[[#This Row],[Highest level of Education]]="High School Completed",1,0)</f>
        <v>0</v>
      </c>
      <c r="BJ1228">
        <f>IF(Table13[[#This Row],[Highest level of Education]]="Technical Diploma/Partially completed College",1,0)</f>
        <v>0</v>
      </c>
      <c r="BK1228">
        <f>IF(Table13[[#This Row],[Highest level of Education]]="University/College Degree",1,0)</f>
        <v>1</v>
      </c>
      <c r="BL1228">
        <f>IF(Table13[[#This Row],[Highest level of Education]]="Post-graduate education",1,0)</f>
        <v>0</v>
      </c>
      <c r="BM1228">
        <v>4</v>
      </c>
      <c r="BN1228">
        <v>3</v>
      </c>
      <c r="BO1228" t="s">
        <v>1</v>
      </c>
      <c r="BP1228">
        <f>IF(Table13[[#This Row],[Monthly_Income 1_5500 2_8000 3_11000 4_15000 5_20000 6_27000 7_35000 8_5000 9_51000 98_0]]=1,1,0)</f>
        <v>0</v>
      </c>
      <c r="BQ1228">
        <f>IF(Table13[[#This Row],[Monthly_Income 1_5500 2_8000 3_11000 4_15000 5_20000 6_27000 7_35000 8_5000 9_51000 98_0]]=2,1,0)</f>
        <v>0</v>
      </c>
      <c r="BR1228">
        <f>IF(Table13[[#This Row],[Monthly_Income 1_5500 2_8000 3_11000 4_15000 5_20000 6_27000 7_35000 8_5000 9_51000 98_0]]=3,1,0)</f>
        <v>0</v>
      </c>
      <c r="BS1228">
        <f>IF(Table13[[#This Row],[Monthly_Income 1_5500 2_8000 3_11000 4_15000 5_20000 6_27000 7_35000 8_5000 9_51000 98_0]]=4,1,0)</f>
        <v>0</v>
      </c>
      <c r="BT1228">
        <f>IF(Table13[[#This Row],[Monthly_Income 1_5500 2_8000 3_11000 4_15000 5_20000 6_27000 7_35000 8_5000 9_51000 98_0]]=5,1,0)</f>
        <v>0</v>
      </c>
      <c r="BU1228">
        <f>IF(Table13[[#This Row],[Monthly_Income 1_5500 2_8000 3_11000 4_15000 5_20000 6_27000 7_35000 8_5000 9_51000 98_0]]=6,1,0)</f>
        <v>0</v>
      </c>
      <c r="BV1228">
        <f>IF(Table13[[#This Row],[Monthly_Income 1_5500 2_8000 3_11000 4_15000 5_20000 6_27000 7_35000 8_5000 9_51000 98_0]]=7,1,0)</f>
        <v>0</v>
      </c>
      <c r="BW1228">
        <f>IF(Table13[[#This Row],[Monthly_Income 1_5500 2_8000 3_11000 4_15000 5_20000 6_27000 7_35000 8_5000 9_51000 98_0]]=8,1,0)</f>
        <v>0</v>
      </c>
      <c r="BX1228">
        <f>IF(Table13[[#This Row],[Monthly_Income 1_5500 2_8000 3_11000 4_15000 5_20000 6_27000 7_35000 8_5000 9_51000 98_0]]=9,1,0)</f>
        <v>0</v>
      </c>
      <c r="BY1228">
        <f>IF(Table13[[#This Row],[Monthly_Income 1_5500 2_8000 3_11000 4_15000 5_20000 6_27000 7_35000 8_5000 9_51000 98_0]]=98,1,0)</f>
        <v>0</v>
      </c>
      <c r="BZ1228">
        <v>8</v>
      </c>
      <c r="CA1228">
        <f>IF(Table13[[#This Row],[Monthly_Household_Income]]=1,1,0)</f>
        <v>0</v>
      </c>
      <c r="CB1228">
        <f>IF(Table13[[#This Row],[Monthly_Household_Income]]=2,1,0)</f>
        <v>0</v>
      </c>
      <c r="CC1228">
        <f>IF(Table13[[#This Row],[Monthly_Household_Income]]=3,1,0)</f>
        <v>0</v>
      </c>
      <c r="CD1228">
        <f>IF(Table13[[#This Row],[Monthly_Household_Income]]=4,1,0)</f>
        <v>0</v>
      </c>
      <c r="CE1228">
        <f>IF(Table13[[#This Row],[Monthly_Household_Income]]=5,1,0)</f>
        <v>0</v>
      </c>
      <c r="CF1228">
        <f>IF(Table13[[#This Row],[Monthly_Household_Income]]=6,1,0)</f>
        <v>0</v>
      </c>
      <c r="CG1228">
        <f>IF(Table13[[#This Row],[Monthly_Household_Income]]=7,1,0)</f>
        <v>0</v>
      </c>
      <c r="CH1228">
        <f>IF(Table13[[#This Row],[Monthly_Household_Income]]=8,1,0)</f>
        <v>1</v>
      </c>
      <c r="CI1228">
        <f>IF(Table13[[#This Row],[Monthly_Household_Income]]=9,1,0)</f>
        <v>0</v>
      </c>
      <c r="CJ1228">
        <f>IF(Table13[[#This Row],[Monthly_Household_Income]]=98,1,0)</f>
        <v>0</v>
      </c>
    </row>
    <row r="1229" spans="1:88">
      <c r="A1229">
        <v>4495</v>
      </c>
      <c r="B1229" s="1">
        <v>43251</v>
      </c>
      <c r="C1229" t="s">
        <v>35</v>
      </c>
      <c r="D1229">
        <v>7</v>
      </c>
      <c r="E1229">
        <v>7</v>
      </c>
      <c r="F1229">
        <v>6</v>
      </c>
      <c r="G1229">
        <v>6</v>
      </c>
      <c r="H1229">
        <v>6</v>
      </c>
      <c r="I1229">
        <v>6</v>
      </c>
      <c r="J1229" t="s">
        <v>15</v>
      </c>
      <c r="K1229">
        <v>7</v>
      </c>
      <c r="L1229">
        <v>7</v>
      </c>
      <c r="M1229">
        <v>6</v>
      </c>
      <c r="N1229">
        <v>6</v>
      </c>
      <c r="O1229">
        <v>7</v>
      </c>
      <c r="P1229">
        <v>6</v>
      </c>
      <c r="Q1229">
        <v>6</v>
      </c>
      <c r="R1229">
        <v>7</v>
      </c>
      <c r="S1229">
        <v>6</v>
      </c>
      <c r="T1229">
        <v>7</v>
      </c>
      <c r="U1229">
        <v>6</v>
      </c>
      <c r="V1229">
        <v>7</v>
      </c>
      <c r="W1229">
        <v>6</v>
      </c>
      <c r="X1229">
        <v>6</v>
      </c>
      <c r="Y1229">
        <v>7</v>
      </c>
      <c r="Z1229">
        <v>7</v>
      </c>
      <c r="AA1229">
        <v>6</v>
      </c>
      <c r="AB1229">
        <v>6</v>
      </c>
      <c r="AC1229">
        <v>1</v>
      </c>
      <c r="AD1229">
        <f>IF(Table13[[#This Row],[payment]]=1,1,0)</f>
        <v>1</v>
      </c>
      <c r="AE1229">
        <f>IF(Table13[[#This Row],[payment]]=2,1,0)</f>
        <v>0</v>
      </c>
      <c r="AF1229">
        <f>IF(Table13[[#This Row],[payment]]=3,1,0)</f>
        <v>0</v>
      </c>
      <c r="AG1229">
        <v>1</v>
      </c>
      <c r="AH1229">
        <f>IF(Table13[[#This Row],[method_payment]]=1,1,0)</f>
        <v>1</v>
      </c>
      <c r="AI1229">
        <f>IF(Table13[[#This Row],[method_payment]]=2,1,0)</f>
        <v>0</v>
      </c>
      <c r="AJ1229">
        <f>IF(Table13[[#This Row],[method_payment]]=3,1,0)</f>
        <v>0</v>
      </c>
      <c r="AK1229">
        <f>IF(Table13[[#This Row],[method_payment]]=5,1,0)</f>
        <v>0</v>
      </c>
      <c r="AL1229">
        <f>IF(Table13[[#This Row],[method_payment]]=6,1,0)</f>
        <v>0</v>
      </c>
      <c r="AM1229" t="s">
        <v>16</v>
      </c>
      <c r="AN1229" t="s">
        <v>16</v>
      </c>
      <c r="AO1229">
        <v>6</v>
      </c>
      <c r="AP1229" s="2">
        <v>125.9</v>
      </c>
      <c r="AQ1229" s="3">
        <f>IF(AND(Table13[[#This Row],[Average_amount_spent_per_visit_last_3_months]]&gt;=1,Table13[[#This Row],[Average_amount_spent_per_visit_last_3_months]]&lt;=999),1,0)</f>
        <v>1</v>
      </c>
      <c r="AR1229" s="3">
        <f>IF(AND(Table13[[#This Row],[Average_amount_spent_per_visit_last_3_months]]&gt;=1000,Table13[[#This Row],[Average_amount_spent_per_visit_last_3_months]]&lt;=6700),1,0)</f>
        <v>0</v>
      </c>
      <c r="AS1229">
        <v>3</v>
      </c>
      <c r="AT1229">
        <v>32</v>
      </c>
      <c r="AU1229">
        <f>IF(AND(Table13[[#This Row],[Age]]&gt;=18,Table13[[#This Row],[Age]]&lt;=25),1,0)</f>
        <v>0</v>
      </c>
      <c r="AV1229">
        <f>IF(AND(Table13[[#This Row],[Age]]&gt;=26,Table13[[#This Row],[Age]]&lt;=35),1,0)</f>
        <v>1</v>
      </c>
      <c r="AW1229">
        <f>IF(AND(Table13[[#This Row],[Age]]&gt;=36,Table13[[#This Row],[Age]]&lt;=45),1,0)</f>
        <v>0</v>
      </c>
      <c r="AX1229">
        <f>IF(AND(Table13[[#This Row],[Age]]&gt;=46,Table13[[#This Row],[Age]]&lt;=55),1,0)</f>
        <v>0</v>
      </c>
      <c r="AY1229">
        <f>IF(AND(Table13[[#This Row],[Age]]&gt;=56,Table13[[#This Row],[Age]]&lt;=67),1,0)</f>
        <v>0</v>
      </c>
      <c r="AZ1229" t="s">
        <v>25</v>
      </c>
      <c r="BA1229">
        <f>IF(Table13[[#This Row],[Marital Status]]="Married",1,0)</f>
        <v>1</v>
      </c>
      <c r="BB1229">
        <f>IF(Table13[[#This Row],[Marital Status]]="Single",1,0)</f>
        <v>0</v>
      </c>
      <c r="BC1229" t="s">
        <v>27</v>
      </c>
      <c r="BD1229">
        <f>IF(Table13[[#This Row],[gender]]="Male",1,0)</f>
        <v>1</v>
      </c>
      <c r="BE1229">
        <f>IF(Table13[[#This Row],[gender]]="Female",1,0)</f>
        <v>0</v>
      </c>
      <c r="BF1229" t="s">
        <v>19</v>
      </c>
      <c r="BG1229">
        <f>IF(Table13[[#This Row],[Highest level of Education]]="Did not attend school",1,0)</f>
        <v>0</v>
      </c>
      <c r="BH1229">
        <f>IF(Table13[[#This Row],[Highest level of Education]]="K12 completed",1,0)</f>
        <v>0</v>
      </c>
      <c r="BI1229">
        <f>IF(Table13[[#This Row],[Highest level of Education]]="High School Completed",1,0)</f>
        <v>0</v>
      </c>
      <c r="BJ1229">
        <f>IF(Table13[[#This Row],[Highest level of Education]]="Technical Diploma/Partially completed College",1,0)</f>
        <v>0</v>
      </c>
      <c r="BK1229">
        <f>IF(Table13[[#This Row],[Highest level of Education]]="University/College Degree",1,0)</f>
        <v>1</v>
      </c>
      <c r="BL1229">
        <f>IF(Table13[[#This Row],[Highest level of Education]]="Post-graduate education",1,0)</f>
        <v>0</v>
      </c>
      <c r="BM1229">
        <v>3</v>
      </c>
      <c r="BN1229">
        <v>1</v>
      </c>
      <c r="BO1229">
        <v>6</v>
      </c>
      <c r="BP1229">
        <f>IF(Table13[[#This Row],[Monthly_Income 1_5500 2_8000 3_11000 4_15000 5_20000 6_27000 7_35000 8_5000 9_51000 98_0]]=1,1,0)</f>
        <v>0</v>
      </c>
      <c r="BQ1229">
        <f>IF(Table13[[#This Row],[Monthly_Income 1_5500 2_8000 3_11000 4_15000 5_20000 6_27000 7_35000 8_5000 9_51000 98_0]]=2,1,0)</f>
        <v>0</v>
      </c>
      <c r="BR1229">
        <f>IF(Table13[[#This Row],[Monthly_Income 1_5500 2_8000 3_11000 4_15000 5_20000 6_27000 7_35000 8_5000 9_51000 98_0]]=3,1,0)</f>
        <v>0</v>
      </c>
      <c r="BS1229">
        <f>IF(Table13[[#This Row],[Monthly_Income 1_5500 2_8000 3_11000 4_15000 5_20000 6_27000 7_35000 8_5000 9_51000 98_0]]=4,1,0)</f>
        <v>0</v>
      </c>
      <c r="BT1229">
        <f>IF(Table13[[#This Row],[Monthly_Income 1_5500 2_8000 3_11000 4_15000 5_20000 6_27000 7_35000 8_5000 9_51000 98_0]]=5,1,0)</f>
        <v>0</v>
      </c>
      <c r="BU1229">
        <f>IF(Table13[[#This Row],[Monthly_Income 1_5500 2_8000 3_11000 4_15000 5_20000 6_27000 7_35000 8_5000 9_51000 98_0]]=6,1,0)</f>
        <v>1</v>
      </c>
      <c r="BV1229">
        <f>IF(Table13[[#This Row],[Monthly_Income 1_5500 2_8000 3_11000 4_15000 5_20000 6_27000 7_35000 8_5000 9_51000 98_0]]=7,1,0)</f>
        <v>0</v>
      </c>
      <c r="BW1229">
        <f>IF(Table13[[#This Row],[Monthly_Income 1_5500 2_8000 3_11000 4_15000 5_20000 6_27000 7_35000 8_5000 9_51000 98_0]]=8,1,0)</f>
        <v>0</v>
      </c>
      <c r="BX1229">
        <f>IF(Table13[[#This Row],[Monthly_Income 1_5500 2_8000 3_11000 4_15000 5_20000 6_27000 7_35000 8_5000 9_51000 98_0]]=9,1,0)</f>
        <v>0</v>
      </c>
      <c r="BY1229">
        <f>IF(Table13[[#This Row],[Monthly_Income 1_5500 2_8000 3_11000 4_15000 5_20000 6_27000 7_35000 8_5000 9_51000 98_0]]=98,1,0)</f>
        <v>0</v>
      </c>
      <c r="BZ1229">
        <v>7</v>
      </c>
      <c r="CA1229">
        <f>IF(Table13[[#This Row],[Monthly_Household_Income]]=1,1,0)</f>
        <v>0</v>
      </c>
      <c r="CB1229">
        <f>IF(Table13[[#This Row],[Monthly_Household_Income]]=2,1,0)</f>
        <v>0</v>
      </c>
      <c r="CC1229">
        <f>IF(Table13[[#This Row],[Monthly_Household_Income]]=3,1,0)</f>
        <v>0</v>
      </c>
      <c r="CD1229">
        <f>IF(Table13[[#This Row],[Monthly_Household_Income]]=4,1,0)</f>
        <v>0</v>
      </c>
      <c r="CE1229">
        <f>IF(Table13[[#This Row],[Monthly_Household_Income]]=5,1,0)</f>
        <v>0</v>
      </c>
      <c r="CF1229">
        <f>IF(Table13[[#This Row],[Monthly_Household_Income]]=6,1,0)</f>
        <v>0</v>
      </c>
      <c r="CG1229">
        <f>IF(Table13[[#This Row],[Monthly_Household_Income]]=7,1,0)</f>
        <v>1</v>
      </c>
      <c r="CH1229">
        <f>IF(Table13[[#This Row],[Monthly_Household_Income]]=8,1,0)</f>
        <v>0</v>
      </c>
      <c r="CI1229">
        <f>IF(Table13[[#This Row],[Monthly_Household_Income]]=9,1,0)</f>
        <v>0</v>
      </c>
      <c r="CJ1229">
        <f>IF(Table13[[#This Row],[Monthly_Household_Income]]=98,1,0)</f>
        <v>0</v>
      </c>
    </row>
    <row r="1230" spans="1:88">
      <c r="A1230">
        <v>4500</v>
      </c>
      <c r="B1230" s="1">
        <v>43161</v>
      </c>
      <c r="C1230" t="s">
        <v>33</v>
      </c>
      <c r="D1230">
        <v>7</v>
      </c>
      <c r="E1230">
        <v>7</v>
      </c>
      <c r="F1230">
        <v>8</v>
      </c>
      <c r="G1230">
        <v>8</v>
      </c>
      <c r="H1230">
        <v>7</v>
      </c>
      <c r="I1230">
        <v>7</v>
      </c>
      <c r="J1230" t="s">
        <v>16</v>
      </c>
      <c r="K1230">
        <v>10</v>
      </c>
      <c r="L1230">
        <v>8</v>
      </c>
      <c r="M1230">
        <v>8</v>
      </c>
      <c r="N1230">
        <v>9</v>
      </c>
      <c r="O1230">
        <v>7</v>
      </c>
      <c r="P1230">
        <v>9</v>
      </c>
      <c r="Q1230">
        <v>7</v>
      </c>
      <c r="R1230">
        <v>7</v>
      </c>
      <c r="S1230">
        <v>7</v>
      </c>
      <c r="T1230">
        <v>7</v>
      </c>
      <c r="U1230">
        <v>8</v>
      </c>
      <c r="V1230">
        <v>8</v>
      </c>
      <c r="W1230">
        <v>8</v>
      </c>
      <c r="X1230">
        <v>8</v>
      </c>
      <c r="Y1230">
        <v>9</v>
      </c>
      <c r="Z1230">
        <v>8</v>
      </c>
      <c r="AA1230">
        <v>9</v>
      </c>
      <c r="AB1230">
        <v>7</v>
      </c>
      <c r="AC1230">
        <v>1</v>
      </c>
      <c r="AD1230">
        <f>IF(Table13[[#This Row],[payment]]=1,1,0)</f>
        <v>1</v>
      </c>
      <c r="AE1230">
        <f>IF(Table13[[#This Row],[payment]]=2,1,0)</f>
        <v>0</v>
      </c>
      <c r="AF1230">
        <f>IF(Table13[[#This Row],[payment]]=3,1,0)</f>
        <v>0</v>
      </c>
      <c r="AG1230">
        <v>2</v>
      </c>
      <c r="AH1230">
        <f>IF(Table13[[#This Row],[method_payment]]=1,1,0)</f>
        <v>0</v>
      </c>
      <c r="AI1230">
        <f>IF(Table13[[#This Row],[method_payment]]=2,1,0)</f>
        <v>1</v>
      </c>
      <c r="AJ1230">
        <f>IF(Table13[[#This Row],[method_payment]]=3,1,0)</f>
        <v>0</v>
      </c>
      <c r="AK1230">
        <f>IF(Table13[[#This Row],[method_payment]]=5,1,0)</f>
        <v>0</v>
      </c>
      <c r="AL1230">
        <f>IF(Table13[[#This Row],[method_payment]]=6,1,0)</f>
        <v>0</v>
      </c>
      <c r="AM1230" t="s">
        <v>16</v>
      </c>
      <c r="AN1230" t="s">
        <v>16</v>
      </c>
      <c r="AO1230">
        <v>1</v>
      </c>
      <c r="AP1230" s="2">
        <v>277.99</v>
      </c>
      <c r="AQ1230" s="3">
        <f>IF(AND(Table13[[#This Row],[Average_amount_spent_per_visit_last_3_months]]&gt;=1,Table13[[#This Row],[Average_amount_spent_per_visit_last_3_months]]&lt;=999),1,0)</f>
        <v>1</v>
      </c>
      <c r="AR1230" s="3">
        <f>IF(AND(Table13[[#This Row],[Average_amount_spent_per_visit_last_3_months]]&gt;=1000,Table13[[#This Row],[Average_amount_spent_per_visit_last_3_months]]&lt;=6700),1,0)</f>
        <v>0</v>
      </c>
      <c r="AS1230">
        <v>2</v>
      </c>
      <c r="AT1230">
        <v>29</v>
      </c>
      <c r="AU1230">
        <f>IF(AND(Table13[[#This Row],[Age]]&gt;=18,Table13[[#This Row],[Age]]&lt;=25),1,0)</f>
        <v>0</v>
      </c>
      <c r="AV1230">
        <f>IF(AND(Table13[[#This Row],[Age]]&gt;=26,Table13[[#This Row],[Age]]&lt;=35),1,0)</f>
        <v>1</v>
      </c>
      <c r="AW1230">
        <f>IF(AND(Table13[[#This Row],[Age]]&gt;=36,Table13[[#This Row],[Age]]&lt;=45),1,0)</f>
        <v>0</v>
      </c>
      <c r="AX1230">
        <f>IF(AND(Table13[[#This Row],[Age]]&gt;=46,Table13[[#This Row],[Age]]&lt;=55),1,0)</f>
        <v>0</v>
      </c>
      <c r="AY1230">
        <f>IF(AND(Table13[[#This Row],[Age]]&gt;=56,Table13[[#This Row],[Age]]&lt;=67),1,0)</f>
        <v>0</v>
      </c>
      <c r="AZ1230" t="s">
        <v>24</v>
      </c>
      <c r="BA1230">
        <f>IF(Table13[[#This Row],[Marital Status]]="Married",1,0)</f>
        <v>0</v>
      </c>
      <c r="BB1230">
        <f>IF(Table13[[#This Row],[Marital Status]]="Single",1,0)</f>
        <v>1</v>
      </c>
      <c r="BC1230" t="s">
        <v>27</v>
      </c>
      <c r="BD1230">
        <f>IF(Table13[[#This Row],[gender]]="Male",1,0)</f>
        <v>1</v>
      </c>
      <c r="BE1230">
        <f>IF(Table13[[#This Row],[gender]]="Female",1,0)</f>
        <v>0</v>
      </c>
      <c r="BF1230" t="s">
        <v>23</v>
      </c>
      <c r="BG1230">
        <f>IF(Table13[[#This Row],[Highest level of Education]]="Did not attend school",1,0)</f>
        <v>0</v>
      </c>
      <c r="BH1230">
        <f>IF(Table13[[#This Row],[Highest level of Education]]="K12 completed",1,0)</f>
        <v>0</v>
      </c>
      <c r="BI1230">
        <f>IF(Table13[[#This Row],[Highest level of Education]]="High School Completed",1,0)</f>
        <v>0</v>
      </c>
      <c r="BJ1230">
        <f>IF(Table13[[#This Row],[Highest level of Education]]="Technical Diploma/Partially completed College",1,0)</f>
        <v>1</v>
      </c>
      <c r="BK1230">
        <f>IF(Table13[[#This Row],[Highest level of Education]]="University/College Degree",1,0)</f>
        <v>0</v>
      </c>
      <c r="BL1230">
        <f>IF(Table13[[#This Row],[Highest level of Education]]="Post-graduate education",1,0)</f>
        <v>0</v>
      </c>
      <c r="BM1230">
        <v>0</v>
      </c>
      <c r="BN1230">
        <v>1</v>
      </c>
      <c r="BO1230">
        <v>2</v>
      </c>
      <c r="BP1230">
        <f>IF(Table13[[#This Row],[Monthly_Income 1_5500 2_8000 3_11000 4_15000 5_20000 6_27000 7_35000 8_5000 9_51000 98_0]]=1,1,0)</f>
        <v>0</v>
      </c>
      <c r="BQ1230">
        <f>IF(Table13[[#This Row],[Monthly_Income 1_5500 2_8000 3_11000 4_15000 5_20000 6_27000 7_35000 8_5000 9_51000 98_0]]=2,1,0)</f>
        <v>1</v>
      </c>
      <c r="BR1230">
        <f>IF(Table13[[#This Row],[Monthly_Income 1_5500 2_8000 3_11000 4_15000 5_20000 6_27000 7_35000 8_5000 9_51000 98_0]]=3,1,0)</f>
        <v>0</v>
      </c>
      <c r="BS1230">
        <f>IF(Table13[[#This Row],[Monthly_Income 1_5500 2_8000 3_11000 4_15000 5_20000 6_27000 7_35000 8_5000 9_51000 98_0]]=4,1,0)</f>
        <v>0</v>
      </c>
      <c r="BT1230">
        <f>IF(Table13[[#This Row],[Monthly_Income 1_5500 2_8000 3_11000 4_15000 5_20000 6_27000 7_35000 8_5000 9_51000 98_0]]=5,1,0)</f>
        <v>0</v>
      </c>
      <c r="BU1230">
        <f>IF(Table13[[#This Row],[Monthly_Income 1_5500 2_8000 3_11000 4_15000 5_20000 6_27000 7_35000 8_5000 9_51000 98_0]]=6,1,0)</f>
        <v>0</v>
      </c>
      <c r="BV1230">
        <f>IF(Table13[[#This Row],[Monthly_Income 1_5500 2_8000 3_11000 4_15000 5_20000 6_27000 7_35000 8_5000 9_51000 98_0]]=7,1,0)</f>
        <v>0</v>
      </c>
      <c r="BW1230">
        <f>IF(Table13[[#This Row],[Monthly_Income 1_5500 2_8000 3_11000 4_15000 5_20000 6_27000 7_35000 8_5000 9_51000 98_0]]=8,1,0)</f>
        <v>0</v>
      </c>
      <c r="BX1230">
        <f>IF(Table13[[#This Row],[Monthly_Income 1_5500 2_8000 3_11000 4_15000 5_20000 6_27000 7_35000 8_5000 9_51000 98_0]]=9,1,0)</f>
        <v>0</v>
      </c>
      <c r="BY1230">
        <f>IF(Table13[[#This Row],[Monthly_Income 1_5500 2_8000 3_11000 4_15000 5_20000 6_27000 7_35000 8_5000 9_51000 98_0]]=98,1,0)</f>
        <v>0</v>
      </c>
      <c r="BZ1230">
        <v>7</v>
      </c>
      <c r="CA1230">
        <f>IF(Table13[[#This Row],[Monthly_Household_Income]]=1,1,0)</f>
        <v>0</v>
      </c>
      <c r="CB1230">
        <f>IF(Table13[[#This Row],[Monthly_Household_Income]]=2,1,0)</f>
        <v>0</v>
      </c>
      <c r="CC1230">
        <f>IF(Table13[[#This Row],[Monthly_Household_Income]]=3,1,0)</f>
        <v>0</v>
      </c>
      <c r="CD1230">
        <f>IF(Table13[[#This Row],[Monthly_Household_Income]]=4,1,0)</f>
        <v>0</v>
      </c>
      <c r="CE1230">
        <f>IF(Table13[[#This Row],[Monthly_Household_Income]]=5,1,0)</f>
        <v>0</v>
      </c>
      <c r="CF1230">
        <f>IF(Table13[[#This Row],[Monthly_Household_Income]]=6,1,0)</f>
        <v>0</v>
      </c>
      <c r="CG1230">
        <f>IF(Table13[[#This Row],[Monthly_Household_Income]]=7,1,0)</f>
        <v>1</v>
      </c>
      <c r="CH1230">
        <f>IF(Table13[[#This Row],[Monthly_Household_Income]]=8,1,0)</f>
        <v>0</v>
      </c>
      <c r="CI1230">
        <f>IF(Table13[[#This Row],[Monthly_Household_Income]]=9,1,0)</f>
        <v>0</v>
      </c>
      <c r="CJ1230">
        <f>IF(Table13[[#This Row],[Monthly_Household_Income]]=98,1,0)</f>
        <v>0</v>
      </c>
    </row>
    <row r="1231" spans="1:88">
      <c r="A1231">
        <v>4510</v>
      </c>
      <c r="B1231" s="1">
        <v>42968</v>
      </c>
      <c r="C1231" t="s">
        <v>35</v>
      </c>
      <c r="D1231">
        <v>7</v>
      </c>
      <c r="E1231">
        <v>7</v>
      </c>
      <c r="F1231">
        <v>7</v>
      </c>
      <c r="G1231">
        <v>7</v>
      </c>
      <c r="H1231">
        <v>7</v>
      </c>
      <c r="I1231">
        <v>6</v>
      </c>
      <c r="J1231" t="s">
        <v>15</v>
      </c>
      <c r="K1231">
        <v>9</v>
      </c>
      <c r="L1231">
        <v>7</v>
      </c>
      <c r="M1231">
        <v>8</v>
      </c>
      <c r="N1231">
        <v>6</v>
      </c>
      <c r="O1231">
        <v>6</v>
      </c>
      <c r="P1231">
        <v>6</v>
      </c>
      <c r="Q1231">
        <v>7</v>
      </c>
      <c r="R1231">
        <v>6</v>
      </c>
      <c r="S1231">
        <v>9</v>
      </c>
      <c r="T1231">
        <v>8</v>
      </c>
      <c r="U1231">
        <v>7</v>
      </c>
      <c r="V1231">
        <v>7</v>
      </c>
      <c r="W1231">
        <v>6</v>
      </c>
      <c r="X1231">
        <v>6</v>
      </c>
      <c r="Y1231">
        <v>7</v>
      </c>
      <c r="Z1231">
        <v>9</v>
      </c>
      <c r="AA1231">
        <v>8</v>
      </c>
      <c r="AB1231">
        <v>7</v>
      </c>
      <c r="AC1231">
        <v>1</v>
      </c>
      <c r="AD1231">
        <f>IF(Table13[[#This Row],[payment]]=1,1,0)</f>
        <v>1</v>
      </c>
      <c r="AE1231">
        <f>IF(Table13[[#This Row],[payment]]=2,1,0)</f>
        <v>0</v>
      </c>
      <c r="AF1231">
        <f>IF(Table13[[#This Row],[payment]]=3,1,0)</f>
        <v>0</v>
      </c>
      <c r="AG1231">
        <v>1</v>
      </c>
      <c r="AH1231">
        <f>IF(Table13[[#This Row],[method_payment]]=1,1,0)</f>
        <v>1</v>
      </c>
      <c r="AI1231">
        <f>IF(Table13[[#This Row],[method_payment]]=2,1,0)</f>
        <v>0</v>
      </c>
      <c r="AJ1231">
        <f>IF(Table13[[#This Row],[method_payment]]=3,1,0)</f>
        <v>0</v>
      </c>
      <c r="AK1231">
        <f>IF(Table13[[#This Row],[method_payment]]=5,1,0)</f>
        <v>0</v>
      </c>
      <c r="AL1231">
        <f>IF(Table13[[#This Row],[method_payment]]=6,1,0)</f>
        <v>0</v>
      </c>
      <c r="AM1231" t="s">
        <v>16</v>
      </c>
      <c r="AN1231" t="s">
        <v>16</v>
      </c>
      <c r="AO1231">
        <v>6</v>
      </c>
      <c r="AP1231" s="2">
        <v>83.35</v>
      </c>
      <c r="AQ1231" s="3">
        <f>IF(AND(Table13[[#This Row],[Average_amount_spent_per_visit_last_3_months]]&gt;=1,Table13[[#This Row],[Average_amount_spent_per_visit_last_3_months]]&lt;=999),1,0)</f>
        <v>1</v>
      </c>
      <c r="AR1231" s="3">
        <f>IF(AND(Table13[[#This Row],[Average_amount_spent_per_visit_last_3_months]]&gt;=1000,Table13[[#This Row],[Average_amount_spent_per_visit_last_3_months]]&lt;=6700),1,0)</f>
        <v>0</v>
      </c>
      <c r="AS1231">
        <v>3</v>
      </c>
      <c r="AT1231">
        <v>38</v>
      </c>
      <c r="AU1231">
        <f>IF(AND(Table13[[#This Row],[Age]]&gt;=18,Table13[[#This Row],[Age]]&lt;=25),1,0)</f>
        <v>0</v>
      </c>
      <c r="AV1231">
        <f>IF(AND(Table13[[#This Row],[Age]]&gt;=26,Table13[[#This Row],[Age]]&lt;=35),1,0)</f>
        <v>0</v>
      </c>
      <c r="AW1231">
        <f>IF(AND(Table13[[#This Row],[Age]]&gt;=36,Table13[[#This Row],[Age]]&lt;=45),1,0)</f>
        <v>1</v>
      </c>
      <c r="AX1231">
        <f>IF(AND(Table13[[#This Row],[Age]]&gt;=46,Table13[[#This Row],[Age]]&lt;=55),1,0)</f>
        <v>0</v>
      </c>
      <c r="AY1231">
        <f>IF(AND(Table13[[#This Row],[Age]]&gt;=56,Table13[[#This Row],[Age]]&lt;=67),1,0)</f>
        <v>0</v>
      </c>
      <c r="AZ1231" t="s">
        <v>25</v>
      </c>
      <c r="BA1231">
        <f>IF(Table13[[#This Row],[Marital Status]]="Married",1,0)</f>
        <v>1</v>
      </c>
      <c r="BB1231">
        <f>IF(Table13[[#This Row],[Marital Status]]="Single",1,0)</f>
        <v>0</v>
      </c>
      <c r="BC1231" t="s">
        <v>27</v>
      </c>
      <c r="BD1231">
        <f>IF(Table13[[#This Row],[gender]]="Male",1,0)</f>
        <v>1</v>
      </c>
      <c r="BE1231">
        <f>IF(Table13[[#This Row],[gender]]="Female",1,0)</f>
        <v>0</v>
      </c>
      <c r="BF1231" t="s">
        <v>23</v>
      </c>
      <c r="BG1231">
        <f>IF(Table13[[#This Row],[Highest level of Education]]="Did not attend school",1,0)</f>
        <v>0</v>
      </c>
      <c r="BH1231">
        <f>IF(Table13[[#This Row],[Highest level of Education]]="K12 completed",1,0)</f>
        <v>0</v>
      </c>
      <c r="BI1231">
        <f>IF(Table13[[#This Row],[Highest level of Education]]="High School Completed",1,0)</f>
        <v>0</v>
      </c>
      <c r="BJ1231">
        <f>IF(Table13[[#This Row],[Highest level of Education]]="Technical Diploma/Partially completed College",1,0)</f>
        <v>1</v>
      </c>
      <c r="BK1231">
        <f>IF(Table13[[#This Row],[Highest level of Education]]="University/College Degree",1,0)</f>
        <v>0</v>
      </c>
      <c r="BL1231">
        <f>IF(Table13[[#This Row],[Highest level of Education]]="Post-graduate education",1,0)</f>
        <v>0</v>
      </c>
      <c r="BM1231">
        <v>1</v>
      </c>
      <c r="BN1231">
        <v>1</v>
      </c>
      <c r="BO1231">
        <v>2</v>
      </c>
      <c r="BP1231">
        <f>IF(Table13[[#This Row],[Monthly_Income 1_5500 2_8000 3_11000 4_15000 5_20000 6_27000 7_35000 8_5000 9_51000 98_0]]=1,1,0)</f>
        <v>0</v>
      </c>
      <c r="BQ1231">
        <f>IF(Table13[[#This Row],[Monthly_Income 1_5500 2_8000 3_11000 4_15000 5_20000 6_27000 7_35000 8_5000 9_51000 98_0]]=2,1,0)</f>
        <v>1</v>
      </c>
      <c r="BR1231">
        <f>IF(Table13[[#This Row],[Monthly_Income 1_5500 2_8000 3_11000 4_15000 5_20000 6_27000 7_35000 8_5000 9_51000 98_0]]=3,1,0)</f>
        <v>0</v>
      </c>
      <c r="BS1231">
        <f>IF(Table13[[#This Row],[Monthly_Income 1_5500 2_8000 3_11000 4_15000 5_20000 6_27000 7_35000 8_5000 9_51000 98_0]]=4,1,0)</f>
        <v>0</v>
      </c>
      <c r="BT1231">
        <f>IF(Table13[[#This Row],[Monthly_Income 1_5500 2_8000 3_11000 4_15000 5_20000 6_27000 7_35000 8_5000 9_51000 98_0]]=5,1,0)</f>
        <v>0</v>
      </c>
      <c r="BU1231">
        <f>IF(Table13[[#This Row],[Monthly_Income 1_5500 2_8000 3_11000 4_15000 5_20000 6_27000 7_35000 8_5000 9_51000 98_0]]=6,1,0)</f>
        <v>0</v>
      </c>
      <c r="BV1231">
        <f>IF(Table13[[#This Row],[Monthly_Income 1_5500 2_8000 3_11000 4_15000 5_20000 6_27000 7_35000 8_5000 9_51000 98_0]]=7,1,0)</f>
        <v>0</v>
      </c>
      <c r="BW1231">
        <f>IF(Table13[[#This Row],[Monthly_Income 1_5500 2_8000 3_11000 4_15000 5_20000 6_27000 7_35000 8_5000 9_51000 98_0]]=8,1,0)</f>
        <v>0</v>
      </c>
      <c r="BX1231">
        <f>IF(Table13[[#This Row],[Monthly_Income 1_5500 2_8000 3_11000 4_15000 5_20000 6_27000 7_35000 8_5000 9_51000 98_0]]=9,1,0)</f>
        <v>0</v>
      </c>
      <c r="BY1231">
        <f>IF(Table13[[#This Row],[Monthly_Income 1_5500 2_8000 3_11000 4_15000 5_20000 6_27000 7_35000 8_5000 9_51000 98_0]]=98,1,0)</f>
        <v>0</v>
      </c>
      <c r="BZ1231">
        <v>4</v>
      </c>
      <c r="CA1231">
        <f>IF(Table13[[#This Row],[Monthly_Household_Income]]=1,1,0)</f>
        <v>0</v>
      </c>
      <c r="CB1231">
        <f>IF(Table13[[#This Row],[Monthly_Household_Income]]=2,1,0)</f>
        <v>0</v>
      </c>
      <c r="CC1231">
        <f>IF(Table13[[#This Row],[Monthly_Household_Income]]=3,1,0)</f>
        <v>0</v>
      </c>
      <c r="CD1231">
        <f>IF(Table13[[#This Row],[Monthly_Household_Income]]=4,1,0)</f>
        <v>1</v>
      </c>
      <c r="CE1231">
        <f>IF(Table13[[#This Row],[Monthly_Household_Income]]=5,1,0)</f>
        <v>0</v>
      </c>
      <c r="CF1231">
        <f>IF(Table13[[#This Row],[Monthly_Household_Income]]=6,1,0)</f>
        <v>0</v>
      </c>
      <c r="CG1231">
        <f>IF(Table13[[#This Row],[Monthly_Household_Income]]=7,1,0)</f>
        <v>0</v>
      </c>
      <c r="CH1231">
        <f>IF(Table13[[#This Row],[Monthly_Household_Income]]=8,1,0)</f>
        <v>0</v>
      </c>
      <c r="CI1231">
        <f>IF(Table13[[#This Row],[Monthly_Household_Income]]=9,1,0)</f>
        <v>0</v>
      </c>
      <c r="CJ1231">
        <f>IF(Table13[[#This Row],[Monthly_Household_Income]]=98,1,0)</f>
        <v>0</v>
      </c>
    </row>
    <row r="1232" spans="1:88">
      <c r="A1232">
        <v>4513</v>
      </c>
      <c r="B1232" s="1">
        <v>43253</v>
      </c>
      <c r="C1232" t="s">
        <v>35</v>
      </c>
      <c r="D1232">
        <v>7</v>
      </c>
      <c r="E1232">
        <v>8</v>
      </c>
      <c r="F1232">
        <v>8</v>
      </c>
      <c r="G1232">
        <v>8</v>
      </c>
      <c r="H1232">
        <v>8</v>
      </c>
      <c r="I1232">
        <v>9</v>
      </c>
      <c r="J1232" t="s">
        <v>16</v>
      </c>
      <c r="K1232">
        <v>7</v>
      </c>
      <c r="L1232">
        <v>9</v>
      </c>
      <c r="M1232">
        <v>8</v>
      </c>
      <c r="N1232">
        <v>8</v>
      </c>
      <c r="O1232">
        <v>7</v>
      </c>
      <c r="P1232">
        <v>6</v>
      </c>
      <c r="Q1232">
        <v>6</v>
      </c>
      <c r="R1232">
        <v>8</v>
      </c>
      <c r="S1232">
        <v>7</v>
      </c>
      <c r="T1232">
        <v>8</v>
      </c>
      <c r="U1232">
        <v>9</v>
      </c>
      <c r="V1232">
        <v>8</v>
      </c>
      <c r="W1232">
        <v>6</v>
      </c>
      <c r="X1232">
        <v>8</v>
      </c>
      <c r="Y1232">
        <v>7</v>
      </c>
      <c r="Z1232">
        <v>9</v>
      </c>
      <c r="AA1232">
        <v>9</v>
      </c>
      <c r="AB1232">
        <v>7</v>
      </c>
      <c r="AC1232">
        <v>1</v>
      </c>
      <c r="AD1232">
        <f>IF(Table13[[#This Row],[payment]]=1,1,0)</f>
        <v>1</v>
      </c>
      <c r="AE1232">
        <f>IF(Table13[[#This Row],[payment]]=2,1,0)</f>
        <v>0</v>
      </c>
      <c r="AF1232">
        <f>IF(Table13[[#This Row],[payment]]=3,1,0)</f>
        <v>0</v>
      </c>
      <c r="AG1232">
        <v>1</v>
      </c>
      <c r="AH1232">
        <f>IF(Table13[[#This Row],[method_payment]]=1,1,0)</f>
        <v>1</v>
      </c>
      <c r="AI1232">
        <f>IF(Table13[[#This Row],[method_payment]]=2,1,0)</f>
        <v>0</v>
      </c>
      <c r="AJ1232">
        <f>IF(Table13[[#This Row],[method_payment]]=3,1,0)</f>
        <v>0</v>
      </c>
      <c r="AK1232">
        <f>IF(Table13[[#This Row],[method_payment]]=5,1,0)</f>
        <v>0</v>
      </c>
      <c r="AL1232">
        <f>IF(Table13[[#This Row],[method_payment]]=6,1,0)</f>
        <v>0</v>
      </c>
      <c r="AM1232" t="s">
        <v>16</v>
      </c>
      <c r="AN1232" t="s">
        <v>15</v>
      </c>
      <c r="AO1232">
        <v>6</v>
      </c>
      <c r="AP1232" s="2">
        <v>132.63</v>
      </c>
      <c r="AQ1232" s="3">
        <f>IF(AND(Table13[[#This Row],[Average_amount_spent_per_visit_last_3_months]]&gt;=1,Table13[[#This Row],[Average_amount_spent_per_visit_last_3_months]]&lt;=999),1,0)</f>
        <v>1</v>
      </c>
      <c r="AR1232" s="3">
        <f>IF(AND(Table13[[#This Row],[Average_amount_spent_per_visit_last_3_months]]&gt;=1000,Table13[[#This Row],[Average_amount_spent_per_visit_last_3_months]]&lt;=6700),1,0)</f>
        <v>0</v>
      </c>
      <c r="AS1232">
        <v>3</v>
      </c>
      <c r="AT1232">
        <v>31</v>
      </c>
      <c r="AU1232">
        <f>IF(AND(Table13[[#This Row],[Age]]&gt;=18,Table13[[#This Row],[Age]]&lt;=25),1,0)</f>
        <v>0</v>
      </c>
      <c r="AV1232">
        <f>IF(AND(Table13[[#This Row],[Age]]&gt;=26,Table13[[#This Row],[Age]]&lt;=35),1,0)</f>
        <v>1</v>
      </c>
      <c r="AW1232">
        <f>IF(AND(Table13[[#This Row],[Age]]&gt;=36,Table13[[#This Row],[Age]]&lt;=45),1,0)</f>
        <v>0</v>
      </c>
      <c r="AX1232">
        <f>IF(AND(Table13[[#This Row],[Age]]&gt;=46,Table13[[#This Row],[Age]]&lt;=55),1,0)</f>
        <v>0</v>
      </c>
      <c r="AY1232">
        <f>IF(AND(Table13[[#This Row],[Age]]&gt;=56,Table13[[#This Row],[Age]]&lt;=67),1,0)</f>
        <v>0</v>
      </c>
      <c r="AZ1232" t="s">
        <v>25</v>
      </c>
      <c r="BA1232">
        <f>IF(Table13[[#This Row],[Marital Status]]="Married",1,0)</f>
        <v>1</v>
      </c>
      <c r="BB1232">
        <f>IF(Table13[[#This Row],[Marital Status]]="Single",1,0)</f>
        <v>0</v>
      </c>
      <c r="BC1232" t="s">
        <v>28</v>
      </c>
      <c r="BD1232">
        <f>IF(Table13[[#This Row],[gender]]="Male",1,0)</f>
        <v>0</v>
      </c>
      <c r="BE1232">
        <f>IF(Table13[[#This Row],[gender]]="Female",1,0)</f>
        <v>1</v>
      </c>
      <c r="BF1232" t="s">
        <v>19</v>
      </c>
      <c r="BG1232">
        <f>IF(Table13[[#This Row],[Highest level of Education]]="Did not attend school",1,0)</f>
        <v>0</v>
      </c>
      <c r="BH1232">
        <f>IF(Table13[[#This Row],[Highest level of Education]]="K12 completed",1,0)</f>
        <v>0</v>
      </c>
      <c r="BI1232">
        <f>IF(Table13[[#This Row],[Highest level of Education]]="High School Completed",1,0)</f>
        <v>0</v>
      </c>
      <c r="BJ1232">
        <f>IF(Table13[[#This Row],[Highest level of Education]]="Technical Diploma/Partially completed College",1,0)</f>
        <v>0</v>
      </c>
      <c r="BK1232">
        <f>IF(Table13[[#This Row],[Highest level of Education]]="University/College Degree",1,0)</f>
        <v>1</v>
      </c>
      <c r="BL1232">
        <f>IF(Table13[[#This Row],[Highest level of Education]]="Post-graduate education",1,0)</f>
        <v>0</v>
      </c>
      <c r="BM1232">
        <v>3</v>
      </c>
      <c r="BN1232">
        <v>1</v>
      </c>
      <c r="BO1232">
        <v>4</v>
      </c>
      <c r="BP1232">
        <f>IF(Table13[[#This Row],[Monthly_Income 1_5500 2_8000 3_11000 4_15000 5_20000 6_27000 7_35000 8_5000 9_51000 98_0]]=1,1,0)</f>
        <v>0</v>
      </c>
      <c r="BQ1232">
        <f>IF(Table13[[#This Row],[Monthly_Income 1_5500 2_8000 3_11000 4_15000 5_20000 6_27000 7_35000 8_5000 9_51000 98_0]]=2,1,0)</f>
        <v>0</v>
      </c>
      <c r="BR1232">
        <f>IF(Table13[[#This Row],[Monthly_Income 1_5500 2_8000 3_11000 4_15000 5_20000 6_27000 7_35000 8_5000 9_51000 98_0]]=3,1,0)</f>
        <v>0</v>
      </c>
      <c r="BS1232">
        <f>IF(Table13[[#This Row],[Monthly_Income 1_5500 2_8000 3_11000 4_15000 5_20000 6_27000 7_35000 8_5000 9_51000 98_0]]=4,1,0)</f>
        <v>1</v>
      </c>
      <c r="BT1232">
        <f>IF(Table13[[#This Row],[Monthly_Income 1_5500 2_8000 3_11000 4_15000 5_20000 6_27000 7_35000 8_5000 9_51000 98_0]]=5,1,0)</f>
        <v>0</v>
      </c>
      <c r="BU1232">
        <f>IF(Table13[[#This Row],[Monthly_Income 1_5500 2_8000 3_11000 4_15000 5_20000 6_27000 7_35000 8_5000 9_51000 98_0]]=6,1,0)</f>
        <v>0</v>
      </c>
      <c r="BV1232">
        <f>IF(Table13[[#This Row],[Monthly_Income 1_5500 2_8000 3_11000 4_15000 5_20000 6_27000 7_35000 8_5000 9_51000 98_0]]=7,1,0)</f>
        <v>0</v>
      </c>
      <c r="BW1232">
        <f>IF(Table13[[#This Row],[Monthly_Income 1_5500 2_8000 3_11000 4_15000 5_20000 6_27000 7_35000 8_5000 9_51000 98_0]]=8,1,0)</f>
        <v>0</v>
      </c>
      <c r="BX1232">
        <f>IF(Table13[[#This Row],[Monthly_Income 1_5500 2_8000 3_11000 4_15000 5_20000 6_27000 7_35000 8_5000 9_51000 98_0]]=9,1,0)</f>
        <v>0</v>
      </c>
      <c r="BY1232">
        <f>IF(Table13[[#This Row],[Monthly_Income 1_5500 2_8000 3_11000 4_15000 5_20000 6_27000 7_35000 8_5000 9_51000 98_0]]=98,1,0)</f>
        <v>0</v>
      </c>
      <c r="BZ1232">
        <v>6</v>
      </c>
      <c r="CA1232">
        <f>IF(Table13[[#This Row],[Monthly_Household_Income]]=1,1,0)</f>
        <v>0</v>
      </c>
      <c r="CB1232">
        <f>IF(Table13[[#This Row],[Monthly_Household_Income]]=2,1,0)</f>
        <v>0</v>
      </c>
      <c r="CC1232">
        <f>IF(Table13[[#This Row],[Monthly_Household_Income]]=3,1,0)</f>
        <v>0</v>
      </c>
      <c r="CD1232">
        <f>IF(Table13[[#This Row],[Monthly_Household_Income]]=4,1,0)</f>
        <v>0</v>
      </c>
      <c r="CE1232">
        <f>IF(Table13[[#This Row],[Monthly_Household_Income]]=5,1,0)</f>
        <v>0</v>
      </c>
      <c r="CF1232">
        <f>IF(Table13[[#This Row],[Monthly_Household_Income]]=6,1,0)</f>
        <v>1</v>
      </c>
      <c r="CG1232">
        <f>IF(Table13[[#This Row],[Monthly_Household_Income]]=7,1,0)</f>
        <v>0</v>
      </c>
      <c r="CH1232">
        <f>IF(Table13[[#This Row],[Monthly_Household_Income]]=8,1,0)</f>
        <v>0</v>
      </c>
      <c r="CI1232">
        <f>IF(Table13[[#This Row],[Monthly_Household_Income]]=9,1,0)</f>
        <v>0</v>
      </c>
      <c r="CJ1232">
        <f>IF(Table13[[#This Row],[Monthly_Household_Income]]=98,1,0)</f>
        <v>0</v>
      </c>
    </row>
    <row r="1233" spans="1:88">
      <c r="A1233">
        <v>4519</v>
      </c>
      <c r="B1233" s="1">
        <v>43131</v>
      </c>
      <c r="C1233" t="s">
        <v>31</v>
      </c>
      <c r="D1233">
        <v>2</v>
      </c>
      <c r="E1233">
        <v>5</v>
      </c>
      <c r="F1233">
        <v>4</v>
      </c>
      <c r="G1233">
        <v>3</v>
      </c>
      <c r="H1233">
        <v>5</v>
      </c>
      <c r="I1233">
        <v>3</v>
      </c>
      <c r="J1233" t="s">
        <v>15</v>
      </c>
      <c r="K1233">
        <v>6</v>
      </c>
      <c r="L1233">
        <v>6</v>
      </c>
      <c r="M1233">
        <v>5</v>
      </c>
      <c r="N1233">
        <v>7</v>
      </c>
      <c r="O1233">
        <v>6</v>
      </c>
      <c r="P1233">
        <v>5</v>
      </c>
      <c r="Q1233">
        <v>6</v>
      </c>
      <c r="R1233">
        <v>6</v>
      </c>
      <c r="S1233">
        <v>7</v>
      </c>
      <c r="T1233">
        <v>8</v>
      </c>
      <c r="U1233">
        <v>4</v>
      </c>
      <c r="V1233">
        <v>6</v>
      </c>
      <c r="W1233">
        <v>6</v>
      </c>
      <c r="X1233">
        <v>0</v>
      </c>
      <c r="Y1233">
        <v>6</v>
      </c>
      <c r="Z1233">
        <v>6</v>
      </c>
      <c r="AA1233">
        <v>6</v>
      </c>
      <c r="AB1233">
        <v>2</v>
      </c>
      <c r="AC1233">
        <v>1</v>
      </c>
      <c r="AD1233">
        <f>IF(Table13[[#This Row],[payment]]=1,1,0)</f>
        <v>1</v>
      </c>
      <c r="AE1233">
        <f>IF(Table13[[#This Row],[payment]]=2,1,0)</f>
        <v>0</v>
      </c>
      <c r="AF1233">
        <f>IF(Table13[[#This Row],[payment]]=3,1,0)</f>
        <v>0</v>
      </c>
      <c r="AG1233">
        <v>5</v>
      </c>
      <c r="AH1233">
        <f>IF(Table13[[#This Row],[method_payment]]=1,1,0)</f>
        <v>0</v>
      </c>
      <c r="AI1233">
        <f>IF(Table13[[#This Row],[method_payment]]=2,1,0)</f>
        <v>0</v>
      </c>
      <c r="AJ1233">
        <f>IF(Table13[[#This Row],[method_payment]]=3,1,0)</f>
        <v>0</v>
      </c>
      <c r="AK1233">
        <f>IF(Table13[[#This Row],[method_payment]]=5,1,0)</f>
        <v>1</v>
      </c>
      <c r="AL1233">
        <f>IF(Table13[[#This Row],[method_payment]]=6,1,0)</f>
        <v>0</v>
      </c>
      <c r="AM1233" t="s">
        <v>16</v>
      </c>
      <c r="AN1233" t="s">
        <v>16</v>
      </c>
      <c r="AO1233">
        <v>1</v>
      </c>
      <c r="AP1233" s="2">
        <v>257.22000000000003</v>
      </c>
      <c r="AQ1233" s="3">
        <f>IF(AND(Table13[[#This Row],[Average_amount_spent_per_visit_last_3_months]]&gt;=1,Table13[[#This Row],[Average_amount_spent_per_visit_last_3_months]]&lt;=999),1,0)</f>
        <v>1</v>
      </c>
      <c r="AR1233" s="3">
        <f>IF(AND(Table13[[#This Row],[Average_amount_spent_per_visit_last_3_months]]&gt;=1000,Table13[[#This Row],[Average_amount_spent_per_visit_last_3_months]]&lt;=6700),1,0)</f>
        <v>0</v>
      </c>
      <c r="AS1233">
        <v>2</v>
      </c>
      <c r="AT1233">
        <v>49</v>
      </c>
      <c r="AU1233">
        <f>IF(AND(Table13[[#This Row],[Age]]&gt;=18,Table13[[#This Row],[Age]]&lt;=25),1,0)</f>
        <v>0</v>
      </c>
      <c r="AV1233">
        <f>IF(AND(Table13[[#This Row],[Age]]&gt;=26,Table13[[#This Row],[Age]]&lt;=35),1,0)</f>
        <v>0</v>
      </c>
      <c r="AW1233">
        <f>IF(AND(Table13[[#This Row],[Age]]&gt;=36,Table13[[#This Row],[Age]]&lt;=45),1,0)</f>
        <v>0</v>
      </c>
      <c r="AX1233">
        <f>IF(AND(Table13[[#This Row],[Age]]&gt;=46,Table13[[#This Row],[Age]]&lt;=55),1,0)</f>
        <v>1</v>
      </c>
      <c r="AY1233">
        <f>IF(AND(Table13[[#This Row],[Age]]&gt;=56,Table13[[#This Row],[Age]]&lt;=67),1,0)</f>
        <v>0</v>
      </c>
      <c r="AZ1233" t="s">
        <v>25</v>
      </c>
      <c r="BA1233">
        <f>IF(Table13[[#This Row],[Marital Status]]="Married",1,0)</f>
        <v>1</v>
      </c>
      <c r="BB1233">
        <f>IF(Table13[[#This Row],[Marital Status]]="Single",1,0)</f>
        <v>0</v>
      </c>
      <c r="BC1233" t="s">
        <v>27</v>
      </c>
      <c r="BD1233">
        <f>IF(Table13[[#This Row],[gender]]="Male",1,0)</f>
        <v>1</v>
      </c>
      <c r="BE1233">
        <f>IF(Table13[[#This Row],[gender]]="Female",1,0)</f>
        <v>0</v>
      </c>
      <c r="BF1233" t="s">
        <v>19</v>
      </c>
      <c r="BG1233">
        <f>IF(Table13[[#This Row],[Highest level of Education]]="Did not attend school",1,0)</f>
        <v>0</v>
      </c>
      <c r="BH1233">
        <f>IF(Table13[[#This Row],[Highest level of Education]]="K12 completed",1,0)</f>
        <v>0</v>
      </c>
      <c r="BI1233">
        <f>IF(Table13[[#This Row],[Highest level of Education]]="High School Completed",1,0)</f>
        <v>0</v>
      </c>
      <c r="BJ1233">
        <f>IF(Table13[[#This Row],[Highest level of Education]]="Technical Diploma/Partially completed College",1,0)</f>
        <v>0</v>
      </c>
      <c r="BK1233">
        <f>IF(Table13[[#This Row],[Highest level of Education]]="University/College Degree",1,0)</f>
        <v>1</v>
      </c>
      <c r="BL1233">
        <f>IF(Table13[[#This Row],[Highest level of Education]]="Post-graduate education",1,0)</f>
        <v>0</v>
      </c>
      <c r="BM1233">
        <v>2</v>
      </c>
      <c r="BN1233">
        <v>1</v>
      </c>
      <c r="BO1233">
        <v>4</v>
      </c>
      <c r="BP1233">
        <f>IF(Table13[[#This Row],[Monthly_Income 1_5500 2_8000 3_11000 4_15000 5_20000 6_27000 7_35000 8_5000 9_51000 98_0]]=1,1,0)</f>
        <v>0</v>
      </c>
      <c r="BQ1233">
        <f>IF(Table13[[#This Row],[Monthly_Income 1_5500 2_8000 3_11000 4_15000 5_20000 6_27000 7_35000 8_5000 9_51000 98_0]]=2,1,0)</f>
        <v>0</v>
      </c>
      <c r="BR1233">
        <f>IF(Table13[[#This Row],[Monthly_Income 1_5500 2_8000 3_11000 4_15000 5_20000 6_27000 7_35000 8_5000 9_51000 98_0]]=3,1,0)</f>
        <v>0</v>
      </c>
      <c r="BS1233">
        <f>IF(Table13[[#This Row],[Monthly_Income 1_5500 2_8000 3_11000 4_15000 5_20000 6_27000 7_35000 8_5000 9_51000 98_0]]=4,1,0)</f>
        <v>1</v>
      </c>
      <c r="BT1233">
        <f>IF(Table13[[#This Row],[Monthly_Income 1_5500 2_8000 3_11000 4_15000 5_20000 6_27000 7_35000 8_5000 9_51000 98_0]]=5,1,0)</f>
        <v>0</v>
      </c>
      <c r="BU1233">
        <f>IF(Table13[[#This Row],[Monthly_Income 1_5500 2_8000 3_11000 4_15000 5_20000 6_27000 7_35000 8_5000 9_51000 98_0]]=6,1,0)</f>
        <v>0</v>
      </c>
      <c r="BV1233">
        <f>IF(Table13[[#This Row],[Monthly_Income 1_5500 2_8000 3_11000 4_15000 5_20000 6_27000 7_35000 8_5000 9_51000 98_0]]=7,1,0)</f>
        <v>0</v>
      </c>
      <c r="BW1233">
        <f>IF(Table13[[#This Row],[Monthly_Income 1_5500 2_8000 3_11000 4_15000 5_20000 6_27000 7_35000 8_5000 9_51000 98_0]]=8,1,0)</f>
        <v>0</v>
      </c>
      <c r="BX1233">
        <f>IF(Table13[[#This Row],[Monthly_Income 1_5500 2_8000 3_11000 4_15000 5_20000 6_27000 7_35000 8_5000 9_51000 98_0]]=9,1,0)</f>
        <v>0</v>
      </c>
      <c r="BY1233">
        <f>IF(Table13[[#This Row],[Monthly_Income 1_5500 2_8000 3_11000 4_15000 5_20000 6_27000 7_35000 8_5000 9_51000 98_0]]=98,1,0)</f>
        <v>0</v>
      </c>
      <c r="BZ1233">
        <v>5</v>
      </c>
      <c r="CA1233">
        <f>IF(Table13[[#This Row],[Monthly_Household_Income]]=1,1,0)</f>
        <v>0</v>
      </c>
      <c r="CB1233">
        <f>IF(Table13[[#This Row],[Monthly_Household_Income]]=2,1,0)</f>
        <v>0</v>
      </c>
      <c r="CC1233">
        <f>IF(Table13[[#This Row],[Monthly_Household_Income]]=3,1,0)</f>
        <v>0</v>
      </c>
      <c r="CD1233">
        <f>IF(Table13[[#This Row],[Monthly_Household_Income]]=4,1,0)</f>
        <v>0</v>
      </c>
      <c r="CE1233">
        <f>IF(Table13[[#This Row],[Monthly_Household_Income]]=5,1,0)</f>
        <v>1</v>
      </c>
      <c r="CF1233">
        <f>IF(Table13[[#This Row],[Monthly_Household_Income]]=6,1,0)</f>
        <v>0</v>
      </c>
      <c r="CG1233">
        <f>IF(Table13[[#This Row],[Monthly_Household_Income]]=7,1,0)</f>
        <v>0</v>
      </c>
      <c r="CH1233">
        <f>IF(Table13[[#This Row],[Monthly_Household_Income]]=8,1,0)</f>
        <v>0</v>
      </c>
      <c r="CI1233">
        <f>IF(Table13[[#This Row],[Monthly_Household_Income]]=9,1,0)</f>
        <v>0</v>
      </c>
      <c r="CJ1233">
        <f>IF(Table13[[#This Row],[Monthly_Household_Income]]=98,1,0)</f>
        <v>0</v>
      </c>
    </row>
    <row r="1234" spans="1:88">
      <c r="A1234">
        <v>4520</v>
      </c>
      <c r="B1234" s="1">
        <v>42996</v>
      </c>
      <c r="C1234" t="s">
        <v>33</v>
      </c>
      <c r="D1234">
        <v>8</v>
      </c>
      <c r="E1234">
        <v>9</v>
      </c>
      <c r="F1234">
        <v>6</v>
      </c>
      <c r="G1234">
        <v>8</v>
      </c>
      <c r="H1234">
        <v>8</v>
      </c>
      <c r="I1234">
        <v>8</v>
      </c>
      <c r="J1234" t="s">
        <v>16</v>
      </c>
      <c r="K1234">
        <v>8</v>
      </c>
      <c r="L1234">
        <v>6</v>
      </c>
      <c r="M1234">
        <v>7</v>
      </c>
      <c r="N1234">
        <v>8</v>
      </c>
      <c r="O1234">
        <v>7</v>
      </c>
      <c r="P1234">
        <v>8</v>
      </c>
      <c r="Q1234">
        <v>6</v>
      </c>
      <c r="R1234">
        <v>6</v>
      </c>
      <c r="S1234">
        <v>7</v>
      </c>
      <c r="T1234">
        <v>9</v>
      </c>
      <c r="U1234">
        <v>9</v>
      </c>
      <c r="V1234">
        <v>10</v>
      </c>
      <c r="W1234">
        <v>8</v>
      </c>
      <c r="X1234">
        <v>9</v>
      </c>
      <c r="Y1234">
        <v>8</v>
      </c>
      <c r="Z1234">
        <v>9</v>
      </c>
      <c r="AA1234">
        <v>6</v>
      </c>
      <c r="AB1234">
        <v>8</v>
      </c>
      <c r="AC1234">
        <v>1</v>
      </c>
      <c r="AD1234">
        <f>IF(Table13[[#This Row],[payment]]=1,1,0)</f>
        <v>1</v>
      </c>
      <c r="AE1234">
        <f>IF(Table13[[#This Row],[payment]]=2,1,0)</f>
        <v>0</v>
      </c>
      <c r="AF1234">
        <f>IF(Table13[[#This Row],[payment]]=3,1,0)</f>
        <v>0</v>
      </c>
      <c r="AG1234">
        <v>1</v>
      </c>
      <c r="AH1234">
        <f>IF(Table13[[#This Row],[method_payment]]=1,1,0)</f>
        <v>1</v>
      </c>
      <c r="AI1234">
        <f>IF(Table13[[#This Row],[method_payment]]=2,1,0)</f>
        <v>0</v>
      </c>
      <c r="AJ1234">
        <f>IF(Table13[[#This Row],[method_payment]]=3,1,0)</f>
        <v>0</v>
      </c>
      <c r="AK1234">
        <f>IF(Table13[[#This Row],[method_payment]]=5,1,0)</f>
        <v>0</v>
      </c>
      <c r="AL1234">
        <f>IF(Table13[[#This Row],[method_payment]]=6,1,0)</f>
        <v>0</v>
      </c>
      <c r="AM1234" t="s">
        <v>16</v>
      </c>
      <c r="AN1234" t="s">
        <v>16</v>
      </c>
      <c r="AO1234">
        <v>2</v>
      </c>
      <c r="AP1234" s="2">
        <v>220.9</v>
      </c>
      <c r="AQ1234" s="3">
        <f>IF(AND(Table13[[#This Row],[Average_amount_spent_per_visit_last_3_months]]&gt;=1,Table13[[#This Row],[Average_amount_spent_per_visit_last_3_months]]&lt;=999),1,0)</f>
        <v>1</v>
      </c>
      <c r="AR1234" s="3">
        <f>IF(AND(Table13[[#This Row],[Average_amount_spent_per_visit_last_3_months]]&gt;=1000,Table13[[#This Row],[Average_amount_spent_per_visit_last_3_months]]&lt;=6700),1,0)</f>
        <v>0</v>
      </c>
      <c r="AS1234">
        <v>3</v>
      </c>
      <c r="AT1234">
        <v>31</v>
      </c>
      <c r="AU1234">
        <f>IF(AND(Table13[[#This Row],[Age]]&gt;=18,Table13[[#This Row],[Age]]&lt;=25),1,0)</f>
        <v>0</v>
      </c>
      <c r="AV1234">
        <f>IF(AND(Table13[[#This Row],[Age]]&gt;=26,Table13[[#This Row],[Age]]&lt;=35),1,0)</f>
        <v>1</v>
      </c>
      <c r="AW1234">
        <f>IF(AND(Table13[[#This Row],[Age]]&gt;=36,Table13[[#This Row],[Age]]&lt;=45),1,0)</f>
        <v>0</v>
      </c>
      <c r="AX1234">
        <f>IF(AND(Table13[[#This Row],[Age]]&gt;=46,Table13[[#This Row],[Age]]&lt;=55),1,0)</f>
        <v>0</v>
      </c>
      <c r="AY1234">
        <f>IF(AND(Table13[[#This Row],[Age]]&gt;=56,Table13[[#This Row],[Age]]&lt;=67),1,0)</f>
        <v>0</v>
      </c>
      <c r="AZ1234" t="s">
        <v>25</v>
      </c>
      <c r="BA1234">
        <f>IF(Table13[[#This Row],[Marital Status]]="Married",1,0)</f>
        <v>1</v>
      </c>
      <c r="BB1234">
        <f>IF(Table13[[#This Row],[Marital Status]]="Single",1,0)</f>
        <v>0</v>
      </c>
      <c r="BC1234" t="s">
        <v>28</v>
      </c>
      <c r="BD1234">
        <f>IF(Table13[[#This Row],[gender]]="Male",1,0)</f>
        <v>0</v>
      </c>
      <c r="BE1234">
        <f>IF(Table13[[#This Row],[gender]]="Female",1,0)</f>
        <v>1</v>
      </c>
      <c r="BF1234" t="s">
        <v>19</v>
      </c>
      <c r="BG1234">
        <f>IF(Table13[[#This Row],[Highest level of Education]]="Did not attend school",1,0)</f>
        <v>0</v>
      </c>
      <c r="BH1234">
        <f>IF(Table13[[#This Row],[Highest level of Education]]="K12 completed",1,0)</f>
        <v>0</v>
      </c>
      <c r="BI1234">
        <f>IF(Table13[[#This Row],[Highest level of Education]]="High School Completed",1,0)</f>
        <v>0</v>
      </c>
      <c r="BJ1234">
        <f>IF(Table13[[#This Row],[Highest level of Education]]="Technical Diploma/Partially completed College",1,0)</f>
        <v>0</v>
      </c>
      <c r="BK1234">
        <f>IF(Table13[[#This Row],[Highest level of Education]]="University/College Degree",1,0)</f>
        <v>1</v>
      </c>
      <c r="BL1234">
        <f>IF(Table13[[#This Row],[Highest level of Education]]="Post-graduate education",1,0)</f>
        <v>0</v>
      </c>
      <c r="BM1234">
        <v>1</v>
      </c>
      <c r="BN1234">
        <v>1</v>
      </c>
      <c r="BO1234">
        <v>5</v>
      </c>
      <c r="BP1234">
        <f>IF(Table13[[#This Row],[Monthly_Income 1_5500 2_8000 3_11000 4_15000 5_20000 6_27000 7_35000 8_5000 9_51000 98_0]]=1,1,0)</f>
        <v>0</v>
      </c>
      <c r="BQ1234">
        <f>IF(Table13[[#This Row],[Monthly_Income 1_5500 2_8000 3_11000 4_15000 5_20000 6_27000 7_35000 8_5000 9_51000 98_0]]=2,1,0)</f>
        <v>0</v>
      </c>
      <c r="BR1234">
        <f>IF(Table13[[#This Row],[Monthly_Income 1_5500 2_8000 3_11000 4_15000 5_20000 6_27000 7_35000 8_5000 9_51000 98_0]]=3,1,0)</f>
        <v>0</v>
      </c>
      <c r="BS1234">
        <f>IF(Table13[[#This Row],[Monthly_Income 1_5500 2_8000 3_11000 4_15000 5_20000 6_27000 7_35000 8_5000 9_51000 98_0]]=4,1,0)</f>
        <v>0</v>
      </c>
      <c r="BT1234">
        <f>IF(Table13[[#This Row],[Monthly_Income 1_5500 2_8000 3_11000 4_15000 5_20000 6_27000 7_35000 8_5000 9_51000 98_0]]=5,1,0)</f>
        <v>1</v>
      </c>
      <c r="BU1234">
        <f>IF(Table13[[#This Row],[Monthly_Income 1_5500 2_8000 3_11000 4_15000 5_20000 6_27000 7_35000 8_5000 9_51000 98_0]]=6,1,0)</f>
        <v>0</v>
      </c>
      <c r="BV1234">
        <f>IF(Table13[[#This Row],[Monthly_Income 1_5500 2_8000 3_11000 4_15000 5_20000 6_27000 7_35000 8_5000 9_51000 98_0]]=7,1,0)</f>
        <v>0</v>
      </c>
      <c r="BW1234">
        <f>IF(Table13[[#This Row],[Monthly_Income 1_5500 2_8000 3_11000 4_15000 5_20000 6_27000 7_35000 8_5000 9_51000 98_0]]=8,1,0)</f>
        <v>0</v>
      </c>
      <c r="BX1234">
        <f>IF(Table13[[#This Row],[Monthly_Income 1_5500 2_8000 3_11000 4_15000 5_20000 6_27000 7_35000 8_5000 9_51000 98_0]]=9,1,0)</f>
        <v>0</v>
      </c>
      <c r="BY1234">
        <f>IF(Table13[[#This Row],[Monthly_Income 1_5500 2_8000 3_11000 4_15000 5_20000 6_27000 7_35000 8_5000 9_51000 98_0]]=98,1,0)</f>
        <v>0</v>
      </c>
      <c r="BZ1234">
        <v>6</v>
      </c>
      <c r="CA1234">
        <f>IF(Table13[[#This Row],[Monthly_Household_Income]]=1,1,0)</f>
        <v>0</v>
      </c>
      <c r="CB1234">
        <f>IF(Table13[[#This Row],[Monthly_Household_Income]]=2,1,0)</f>
        <v>0</v>
      </c>
      <c r="CC1234">
        <f>IF(Table13[[#This Row],[Monthly_Household_Income]]=3,1,0)</f>
        <v>0</v>
      </c>
      <c r="CD1234">
        <f>IF(Table13[[#This Row],[Monthly_Household_Income]]=4,1,0)</f>
        <v>0</v>
      </c>
      <c r="CE1234">
        <f>IF(Table13[[#This Row],[Monthly_Household_Income]]=5,1,0)</f>
        <v>0</v>
      </c>
      <c r="CF1234">
        <f>IF(Table13[[#This Row],[Monthly_Household_Income]]=6,1,0)</f>
        <v>1</v>
      </c>
      <c r="CG1234">
        <f>IF(Table13[[#This Row],[Monthly_Household_Income]]=7,1,0)</f>
        <v>0</v>
      </c>
      <c r="CH1234">
        <f>IF(Table13[[#This Row],[Monthly_Household_Income]]=8,1,0)</f>
        <v>0</v>
      </c>
      <c r="CI1234">
        <f>IF(Table13[[#This Row],[Monthly_Household_Income]]=9,1,0)</f>
        <v>0</v>
      </c>
      <c r="CJ1234">
        <f>IF(Table13[[#This Row],[Monthly_Household_Income]]=98,1,0)</f>
        <v>0</v>
      </c>
    </row>
    <row r="1235" spans="1:88">
      <c r="A1235">
        <v>4526</v>
      </c>
      <c r="B1235" s="1">
        <v>43253</v>
      </c>
      <c r="C1235" t="s">
        <v>39</v>
      </c>
      <c r="D1235">
        <v>8</v>
      </c>
      <c r="E1235">
        <v>9</v>
      </c>
      <c r="F1235">
        <v>8</v>
      </c>
      <c r="G1235">
        <v>8</v>
      </c>
      <c r="H1235">
        <v>8</v>
      </c>
      <c r="I1235">
        <v>7</v>
      </c>
      <c r="J1235" t="s">
        <v>15</v>
      </c>
      <c r="K1235">
        <v>6</v>
      </c>
      <c r="L1235">
        <v>8</v>
      </c>
      <c r="M1235">
        <v>7</v>
      </c>
      <c r="N1235">
        <v>6</v>
      </c>
      <c r="O1235">
        <v>8</v>
      </c>
      <c r="P1235">
        <v>10</v>
      </c>
      <c r="Q1235">
        <v>7</v>
      </c>
      <c r="R1235">
        <v>9</v>
      </c>
      <c r="S1235">
        <v>8</v>
      </c>
      <c r="T1235">
        <v>8</v>
      </c>
      <c r="U1235">
        <v>9</v>
      </c>
      <c r="V1235">
        <v>9</v>
      </c>
      <c r="W1235">
        <v>8</v>
      </c>
      <c r="X1235">
        <v>7</v>
      </c>
      <c r="Y1235">
        <v>9</v>
      </c>
      <c r="Z1235">
        <v>8</v>
      </c>
      <c r="AA1235">
        <v>8</v>
      </c>
      <c r="AB1235">
        <v>8</v>
      </c>
      <c r="AC1235">
        <v>3</v>
      </c>
      <c r="AD1235">
        <f>IF(Table13[[#This Row],[payment]]=1,1,0)</f>
        <v>0</v>
      </c>
      <c r="AE1235">
        <f>IF(Table13[[#This Row],[payment]]=2,1,0)</f>
        <v>0</v>
      </c>
      <c r="AF1235">
        <f>IF(Table13[[#This Row],[payment]]=3,1,0)</f>
        <v>1</v>
      </c>
      <c r="AG1235">
        <v>1</v>
      </c>
      <c r="AH1235">
        <f>IF(Table13[[#This Row],[method_payment]]=1,1,0)</f>
        <v>1</v>
      </c>
      <c r="AI1235">
        <f>IF(Table13[[#This Row],[method_payment]]=2,1,0)</f>
        <v>0</v>
      </c>
      <c r="AJ1235">
        <f>IF(Table13[[#This Row],[method_payment]]=3,1,0)</f>
        <v>0</v>
      </c>
      <c r="AK1235">
        <f>IF(Table13[[#This Row],[method_payment]]=5,1,0)</f>
        <v>0</v>
      </c>
      <c r="AL1235">
        <f>IF(Table13[[#This Row],[method_payment]]=6,1,0)</f>
        <v>0</v>
      </c>
      <c r="AM1235" t="s">
        <v>16</v>
      </c>
      <c r="AN1235" t="s">
        <v>15</v>
      </c>
      <c r="AO1235">
        <v>4</v>
      </c>
      <c r="AP1235" s="2">
        <v>57.33</v>
      </c>
      <c r="AQ1235" s="3">
        <f>IF(AND(Table13[[#This Row],[Average_amount_spent_per_visit_last_3_months]]&gt;=1,Table13[[#This Row],[Average_amount_spent_per_visit_last_3_months]]&lt;=999),1,0)</f>
        <v>1</v>
      </c>
      <c r="AR1235" s="3">
        <f>IF(AND(Table13[[#This Row],[Average_amount_spent_per_visit_last_3_months]]&gt;=1000,Table13[[#This Row],[Average_amount_spent_per_visit_last_3_months]]&lt;=6700),1,0)</f>
        <v>0</v>
      </c>
      <c r="AS1235">
        <v>3</v>
      </c>
      <c r="AT1235">
        <v>22</v>
      </c>
      <c r="AU1235">
        <f>IF(AND(Table13[[#This Row],[Age]]&gt;=18,Table13[[#This Row],[Age]]&lt;=25),1,0)</f>
        <v>1</v>
      </c>
      <c r="AV1235">
        <f>IF(AND(Table13[[#This Row],[Age]]&gt;=26,Table13[[#This Row],[Age]]&lt;=35),1,0)</f>
        <v>0</v>
      </c>
      <c r="AW1235">
        <f>IF(AND(Table13[[#This Row],[Age]]&gt;=36,Table13[[#This Row],[Age]]&lt;=45),1,0)</f>
        <v>0</v>
      </c>
      <c r="AX1235">
        <f>IF(AND(Table13[[#This Row],[Age]]&gt;=46,Table13[[#This Row],[Age]]&lt;=55),1,0)</f>
        <v>0</v>
      </c>
      <c r="AY1235">
        <f>IF(AND(Table13[[#This Row],[Age]]&gt;=56,Table13[[#This Row],[Age]]&lt;=67),1,0)</f>
        <v>0</v>
      </c>
      <c r="AZ1235" t="s">
        <v>24</v>
      </c>
      <c r="BA1235">
        <f>IF(Table13[[#This Row],[Marital Status]]="Married",1,0)</f>
        <v>0</v>
      </c>
      <c r="BB1235">
        <f>IF(Table13[[#This Row],[Marital Status]]="Single",1,0)</f>
        <v>1</v>
      </c>
      <c r="BC1235" t="s">
        <v>27</v>
      </c>
      <c r="BD1235">
        <f>IF(Table13[[#This Row],[gender]]="Male",1,0)</f>
        <v>1</v>
      </c>
      <c r="BE1235">
        <f>IF(Table13[[#This Row],[gender]]="Female",1,0)</f>
        <v>0</v>
      </c>
      <c r="BF1235" t="s">
        <v>23</v>
      </c>
      <c r="BG1235">
        <f>IF(Table13[[#This Row],[Highest level of Education]]="Did not attend school",1,0)</f>
        <v>0</v>
      </c>
      <c r="BH1235">
        <f>IF(Table13[[#This Row],[Highest level of Education]]="K12 completed",1,0)</f>
        <v>0</v>
      </c>
      <c r="BI1235">
        <f>IF(Table13[[#This Row],[Highest level of Education]]="High School Completed",1,0)</f>
        <v>0</v>
      </c>
      <c r="BJ1235">
        <f>IF(Table13[[#This Row],[Highest level of Education]]="Technical Diploma/Partially completed College",1,0)</f>
        <v>1</v>
      </c>
      <c r="BK1235">
        <f>IF(Table13[[#This Row],[Highest level of Education]]="University/College Degree",1,0)</f>
        <v>0</v>
      </c>
      <c r="BL1235">
        <f>IF(Table13[[#This Row],[Highest level of Education]]="Post-graduate education",1,0)</f>
        <v>0</v>
      </c>
      <c r="BM1235">
        <v>0</v>
      </c>
      <c r="BN1235">
        <v>1</v>
      </c>
      <c r="BO1235">
        <v>2</v>
      </c>
      <c r="BP1235">
        <f>IF(Table13[[#This Row],[Monthly_Income 1_5500 2_8000 3_11000 4_15000 5_20000 6_27000 7_35000 8_5000 9_51000 98_0]]=1,1,0)</f>
        <v>0</v>
      </c>
      <c r="BQ1235">
        <f>IF(Table13[[#This Row],[Monthly_Income 1_5500 2_8000 3_11000 4_15000 5_20000 6_27000 7_35000 8_5000 9_51000 98_0]]=2,1,0)</f>
        <v>1</v>
      </c>
      <c r="BR1235">
        <f>IF(Table13[[#This Row],[Monthly_Income 1_5500 2_8000 3_11000 4_15000 5_20000 6_27000 7_35000 8_5000 9_51000 98_0]]=3,1,0)</f>
        <v>0</v>
      </c>
      <c r="BS1235">
        <f>IF(Table13[[#This Row],[Monthly_Income 1_5500 2_8000 3_11000 4_15000 5_20000 6_27000 7_35000 8_5000 9_51000 98_0]]=4,1,0)</f>
        <v>0</v>
      </c>
      <c r="BT1235">
        <f>IF(Table13[[#This Row],[Monthly_Income 1_5500 2_8000 3_11000 4_15000 5_20000 6_27000 7_35000 8_5000 9_51000 98_0]]=5,1,0)</f>
        <v>0</v>
      </c>
      <c r="BU1235">
        <f>IF(Table13[[#This Row],[Monthly_Income 1_5500 2_8000 3_11000 4_15000 5_20000 6_27000 7_35000 8_5000 9_51000 98_0]]=6,1,0)</f>
        <v>0</v>
      </c>
      <c r="BV1235">
        <f>IF(Table13[[#This Row],[Monthly_Income 1_5500 2_8000 3_11000 4_15000 5_20000 6_27000 7_35000 8_5000 9_51000 98_0]]=7,1,0)</f>
        <v>0</v>
      </c>
      <c r="BW1235">
        <f>IF(Table13[[#This Row],[Monthly_Income 1_5500 2_8000 3_11000 4_15000 5_20000 6_27000 7_35000 8_5000 9_51000 98_0]]=8,1,0)</f>
        <v>0</v>
      </c>
      <c r="BX1235">
        <f>IF(Table13[[#This Row],[Monthly_Income 1_5500 2_8000 3_11000 4_15000 5_20000 6_27000 7_35000 8_5000 9_51000 98_0]]=9,1,0)</f>
        <v>0</v>
      </c>
      <c r="BY1235">
        <f>IF(Table13[[#This Row],[Monthly_Income 1_5500 2_8000 3_11000 4_15000 5_20000 6_27000 7_35000 8_5000 9_51000 98_0]]=98,1,0)</f>
        <v>0</v>
      </c>
      <c r="BZ1235">
        <v>97</v>
      </c>
      <c r="CA1235">
        <f>IF(Table13[[#This Row],[Monthly_Household_Income]]=1,1,0)</f>
        <v>0</v>
      </c>
      <c r="CB1235">
        <f>IF(Table13[[#This Row],[Monthly_Household_Income]]=2,1,0)</f>
        <v>0</v>
      </c>
      <c r="CC1235">
        <f>IF(Table13[[#This Row],[Monthly_Household_Income]]=3,1,0)</f>
        <v>0</v>
      </c>
      <c r="CD1235">
        <f>IF(Table13[[#This Row],[Monthly_Household_Income]]=4,1,0)</f>
        <v>0</v>
      </c>
      <c r="CE1235">
        <f>IF(Table13[[#This Row],[Monthly_Household_Income]]=5,1,0)</f>
        <v>0</v>
      </c>
      <c r="CF1235">
        <f>IF(Table13[[#This Row],[Monthly_Household_Income]]=6,1,0)</f>
        <v>0</v>
      </c>
      <c r="CG1235">
        <f>IF(Table13[[#This Row],[Monthly_Household_Income]]=7,1,0)</f>
        <v>0</v>
      </c>
      <c r="CH1235">
        <f>IF(Table13[[#This Row],[Monthly_Household_Income]]=8,1,0)</f>
        <v>0</v>
      </c>
      <c r="CI1235">
        <f>IF(Table13[[#This Row],[Monthly_Household_Income]]=9,1,0)</f>
        <v>0</v>
      </c>
      <c r="CJ1235">
        <f>IF(Table13[[#This Row],[Monthly_Household_Income]]=98,1,0)</f>
        <v>0</v>
      </c>
    </row>
    <row r="1236" spans="1:88">
      <c r="A1236">
        <v>4528</v>
      </c>
      <c r="B1236" s="1">
        <v>42972</v>
      </c>
      <c r="C1236" t="s">
        <v>32</v>
      </c>
      <c r="D1236">
        <v>5</v>
      </c>
      <c r="E1236">
        <v>4</v>
      </c>
      <c r="F1236">
        <v>3</v>
      </c>
      <c r="G1236">
        <v>5</v>
      </c>
      <c r="H1236">
        <v>5</v>
      </c>
      <c r="I1236">
        <v>4</v>
      </c>
      <c r="J1236" t="s">
        <v>15</v>
      </c>
      <c r="K1236">
        <v>8</v>
      </c>
      <c r="L1236">
        <v>7</v>
      </c>
      <c r="M1236">
        <v>7</v>
      </c>
      <c r="N1236">
        <v>6</v>
      </c>
      <c r="O1236">
        <v>7</v>
      </c>
      <c r="P1236">
        <v>6</v>
      </c>
      <c r="Q1236">
        <v>7</v>
      </c>
      <c r="R1236">
        <v>7</v>
      </c>
      <c r="S1236">
        <v>7</v>
      </c>
      <c r="T1236">
        <v>7</v>
      </c>
      <c r="U1236">
        <v>7</v>
      </c>
      <c r="V1236">
        <v>6</v>
      </c>
      <c r="W1236">
        <v>7</v>
      </c>
      <c r="X1236">
        <v>3</v>
      </c>
      <c r="Y1236">
        <v>5</v>
      </c>
      <c r="Z1236">
        <v>7</v>
      </c>
      <c r="AA1236">
        <v>4</v>
      </c>
      <c r="AB1236">
        <v>0</v>
      </c>
      <c r="AC1236">
        <v>1</v>
      </c>
      <c r="AD1236">
        <f>IF(Table13[[#This Row],[payment]]=1,1,0)</f>
        <v>1</v>
      </c>
      <c r="AE1236">
        <f>IF(Table13[[#This Row],[payment]]=2,1,0)</f>
        <v>0</v>
      </c>
      <c r="AF1236">
        <f>IF(Table13[[#This Row],[payment]]=3,1,0)</f>
        <v>0</v>
      </c>
      <c r="AG1236">
        <v>1</v>
      </c>
      <c r="AH1236">
        <f>IF(Table13[[#This Row],[method_payment]]=1,1,0)</f>
        <v>1</v>
      </c>
      <c r="AI1236">
        <f>IF(Table13[[#This Row],[method_payment]]=2,1,0)</f>
        <v>0</v>
      </c>
      <c r="AJ1236">
        <f>IF(Table13[[#This Row],[method_payment]]=3,1,0)</f>
        <v>0</v>
      </c>
      <c r="AK1236">
        <f>IF(Table13[[#This Row],[method_payment]]=5,1,0)</f>
        <v>0</v>
      </c>
      <c r="AL1236">
        <f>IF(Table13[[#This Row],[method_payment]]=6,1,0)</f>
        <v>0</v>
      </c>
      <c r="AM1236" t="s">
        <v>16</v>
      </c>
      <c r="AN1236" t="s">
        <v>16</v>
      </c>
      <c r="AO1236">
        <v>1</v>
      </c>
      <c r="AP1236" s="2">
        <v>175.96</v>
      </c>
      <c r="AQ1236" s="3">
        <f>IF(AND(Table13[[#This Row],[Average_amount_spent_per_visit_last_3_months]]&gt;=1,Table13[[#This Row],[Average_amount_spent_per_visit_last_3_months]]&lt;=999),1,0)</f>
        <v>1</v>
      </c>
      <c r="AR1236" s="3">
        <f>IF(AND(Table13[[#This Row],[Average_amount_spent_per_visit_last_3_months]]&gt;=1000,Table13[[#This Row],[Average_amount_spent_per_visit_last_3_months]]&lt;=6700),1,0)</f>
        <v>0</v>
      </c>
      <c r="AS1236">
        <v>1</v>
      </c>
      <c r="AT1236">
        <v>30</v>
      </c>
      <c r="AU1236">
        <f>IF(AND(Table13[[#This Row],[Age]]&gt;=18,Table13[[#This Row],[Age]]&lt;=25),1,0)</f>
        <v>0</v>
      </c>
      <c r="AV1236">
        <f>IF(AND(Table13[[#This Row],[Age]]&gt;=26,Table13[[#This Row],[Age]]&lt;=35),1,0)</f>
        <v>1</v>
      </c>
      <c r="AW1236">
        <f>IF(AND(Table13[[#This Row],[Age]]&gt;=36,Table13[[#This Row],[Age]]&lt;=45),1,0)</f>
        <v>0</v>
      </c>
      <c r="AX1236">
        <f>IF(AND(Table13[[#This Row],[Age]]&gt;=46,Table13[[#This Row],[Age]]&lt;=55),1,0)</f>
        <v>0</v>
      </c>
      <c r="AY1236">
        <f>IF(AND(Table13[[#This Row],[Age]]&gt;=56,Table13[[#This Row],[Age]]&lt;=67),1,0)</f>
        <v>0</v>
      </c>
      <c r="AZ1236" t="s">
        <v>24</v>
      </c>
      <c r="BA1236">
        <f>IF(Table13[[#This Row],[Marital Status]]="Married",1,0)</f>
        <v>0</v>
      </c>
      <c r="BB1236">
        <f>IF(Table13[[#This Row],[Marital Status]]="Single",1,0)</f>
        <v>1</v>
      </c>
      <c r="BC1236" t="s">
        <v>28</v>
      </c>
      <c r="BD1236">
        <f>IF(Table13[[#This Row],[gender]]="Male",1,0)</f>
        <v>0</v>
      </c>
      <c r="BE1236">
        <f>IF(Table13[[#This Row],[gender]]="Female",1,0)</f>
        <v>1</v>
      </c>
      <c r="BF1236" t="s">
        <v>19</v>
      </c>
      <c r="BG1236">
        <f>IF(Table13[[#This Row],[Highest level of Education]]="Did not attend school",1,0)</f>
        <v>0</v>
      </c>
      <c r="BH1236">
        <f>IF(Table13[[#This Row],[Highest level of Education]]="K12 completed",1,0)</f>
        <v>0</v>
      </c>
      <c r="BI1236">
        <f>IF(Table13[[#This Row],[Highest level of Education]]="High School Completed",1,0)</f>
        <v>0</v>
      </c>
      <c r="BJ1236">
        <f>IF(Table13[[#This Row],[Highest level of Education]]="Technical Diploma/Partially completed College",1,0)</f>
        <v>0</v>
      </c>
      <c r="BK1236">
        <f>IF(Table13[[#This Row],[Highest level of Education]]="University/College Degree",1,0)</f>
        <v>1</v>
      </c>
      <c r="BL1236">
        <f>IF(Table13[[#This Row],[Highest level of Education]]="Post-graduate education",1,0)</f>
        <v>0</v>
      </c>
      <c r="BM1236">
        <v>0</v>
      </c>
      <c r="BN1236">
        <v>1</v>
      </c>
      <c r="BO1236">
        <v>3</v>
      </c>
      <c r="BP1236">
        <f>IF(Table13[[#This Row],[Monthly_Income 1_5500 2_8000 3_11000 4_15000 5_20000 6_27000 7_35000 8_5000 9_51000 98_0]]=1,1,0)</f>
        <v>0</v>
      </c>
      <c r="BQ1236">
        <f>IF(Table13[[#This Row],[Monthly_Income 1_5500 2_8000 3_11000 4_15000 5_20000 6_27000 7_35000 8_5000 9_51000 98_0]]=2,1,0)</f>
        <v>0</v>
      </c>
      <c r="BR1236">
        <f>IF(Table13[[#This Row],[Monthly_Income 1_5500 2_8000 3_11000 4_15000 5_20000 6_27000 7_35000 8_5000 9_51000 98_0]]=3,1,0)</f>
        <v>1</v>
      </c>
      <c r="BS1236">
        <f>IF(Table13[[#This Row],[Monthly_Income 1_5500 2_8000 3_11000 4_15000 5_20000 6_27000 7_35000 8_5000 9_51000 98_0]]=4,1,0)</f>
        <v>0</v>
      </c>
      <c r="BT1236">
        <f>IF(Table13[[#This Row],[Monthly_Income 1_5500 2_8000 3_11000 4_15000 5_20000 6_27000 7_35000 8_5000 9_51000 98_0]]=5,1,0)</f>
        <v>0</v>
      </c>
      <c r="BU1236">
        <f>IF(Table13[[#This Row],[Monthly_Income 1_5500 2_8000 3_11000 4_15000 5_20000 6_27000 7_35000 8_5000 9_51000 98_0]]=6,1,0)</f>
        <v>0</v>
      </c>
      <c r="BV1236">
        <f>IF(Table13[[#This Row],[Monthly_Income 1_5500 2_8000 3_11000 4_15000 5_20000 6_27000 7_35000 8_5000 9_51000 98_0]]=7,1,0)</f>
        <v>0</v>
      </c>
      <c r="BW1236">
        <f>IF(Table13[[#This Row],[Monthly_Income 1_5500 2_8000 3_11000 4_15000 5_20000 6_27000 7_35000 8_5000 9_51000 98_0]]=8,1,0)</f>
        <v>0</v>
      </c>
      <c r="BX1236">
        <f>IF(Table13[[#This Row],[Monthly_Income 1_5500 2_8000 3_11000 4_15000 5_20000 6_27000 7_35000 8_5000 9_51000 98_0]]=9,1,0)</f>
        <v>0</v>
      </c>
      <c r="BY1236">
        <f>IF(Table13[[#This Row],[Monthly_Income 1_5500 2_8000 3_11000 4_15000 5_20000 6_27000 7_35000 8_5000 9_51000 98_0]]=98,1,0)</f>
        <v>0</v>
      </c>
      <c r="BZ1236">
        <v>4</v>
      </c>
      <c r="CA1236">
        <f>IF(Table13[[#This Row],[Monthly_Household_Income]]=1,1,0)</f>
        <v>0</v>
      </c>
      <c r="CB1236">
        <f>IF(Table13[[#This Row],[Monthly_Household_Income]]=2,1,0)</f>
        <v>0</v>
      </c>
      <c r="CC1236">
        <f>IF(Table13[[#This Row],[Monthly_Household_Income]]=3,1,0)</f>
        <v>0</v>
      </c>
      <c r="CD1236">
        <f>IF(Table13[[#This Row],[Monthly_Household_Income]]=4,1,0)</f>
        <v>1</v>
      </c>
      <c r="CE1236">
        <f>IF(Table13[[#This Row],[Monthly_Household_Income]]=5,1,0)</f>
        <v>0</v>
      </c>
      <c r="CF1236">
        <f>IF(Table13[[#This Row],[Monthly_Household_Income]]=6,1,0)</f>
        <v>0</v>
      </c>
      <c r="CG1236">
        <f>IF(Table13[[#This Row],[Monthly_Household_Income]]=7,1,0)</f>
        <v>0</v>
      </c>
      <c r="CH1236">
        <f>IF(Table13[[#This Row],[Monthly_Household_Income]]=8,1,0)</f>
        <v>0</v>
      </c>
      <c r="CI1236">
        <f>IF(Table13[[#This Row],[Monthly_Household_Income]]=9,1,0)</f>
        <v>0</v>
      </c>
      <c r="CJ1236">
        <f>IF(Table13[[#This Row],[Monthly_Household_Income]]=98,1,0)</f>
        <v>0</v>
      </c>
    </row>
    <row r="1237" spans="1:88">
      <c r="A1237">
        <v>4530</v>
      </c>
      <c r="B1237" s="1">
        <v>42970</v>
      </c>
      <c r="C1237" t="s">
        <v>31</v>
      </c>
      <c r="D1237">
        <v>8</v>
      </c>
      <c r="E1237">
        <v>7</v>
      </c>
      <c r="F1237">
        <v>8</v>
      </c>
      <c r="G1237">
        <v>8</v>
      </c>
      <c r="H1237">
        <v>8</v>
      </c>
      <c r="I1237">
        <v>7</v>
      </c>
      <c r="J1237" t="s">
        <v>15</v>
      </c>
      <c r="K1237">
        <v>8</v>
      </c>
      <c r="L1237">
        <v>7</v>
      </c>
      <c r="M1237">
        <v>9</v>
      </c>
      <c r="N1237">
        <v>7</v>
      </c>
      <c r="O1237">
        <v>8</v>
      </c>
      <c r="P1237">
        <v>8</v>
      </c>
      <c r="Q1237">
        <v>7</v>
      </c>
      <c r="R1237">
        <v>9</v>
      </c>
      <c r="S1237">
        <v>8</v>
      </c>
      <c r="T1237">
        <v>8</v>
      </c>
      <c r="U1237">
        <v>9</v>
      </c>
      <c r="V1237">
        <v>7</v>
      </c>
      <c r="W1237">
        <v>7</v>
      </c>
      <c r="X1237">
        <v>9</v>
      </c>
      <c r="Y1237">
        <v>7</v>
      </c>
      <c r="Z1237">
        <v>8</v>
      </c>
      <c r="AA1237">
        <v>8</v>
      </c>
      <c r="AB1237">
        <v>7</v>
      </c>
      <c r="AC1237">
        <v>1</v>
      </c>
      <c r="AD1237">
        <f>IF(Table13[[#This Row],[payment]]=1,1,0)</f>
        <v>1</v>
      </c>
      <c r="AE1237">
        <f>IF(Table13[[#This Row],[payment]]=2,1,0)</f>
        <v>0</v>
      </c>
      <c r="AF1237">
        <f>IF(Table13[[#This Row],[payment]]=3,1,0)</f>
        <v>0</v>
      </c>
      <c r="AG1237">
        <v>5</v>
      </c>
      <c r="AH1237">
        <f>IF(Table13[[#This Row],[method_payment]]=1,1,0)</f>
        <v>0</v>
      </c>
      <c r="AI1237">
        <f>IF(Table13[[#This Row],[method_payment]]=2,1,0)</f>
        <v>0</v>
      </c>
      <c r="AJ1237">
        <f>IF(Table13[[#This Row],[method_payment]]=3,1,0)</f>
        <v>0</v>
      </c>
      <c r="AK1237">
        <f>IF(Table13[[#This Row],[method_payment]]=5,1,0)</f>
        <v>1</v>
      </c>
      <c r="AL1237">
        <f>IF(Table13[[#This Row],[method_payment]]=6,1,0)</f>
        <v>0</v>
      </c>
      <c r="AM1237" t="s">
        <v>16</v>
      </c>
      <c r="AN1237" t="s">
        <v>16</v>
      </c>
      <c r="AO1237">
        <v>3</v>
      </c>
      <c r="AP1237" s="2">
        <v>323.77999999999997</v>
      </c>
      <c r="AQ1237" s="3">
        <f>IF(AND(Table13[[#This Row],[Average_amount_spent_per_visit_last_3_months]]&gt;=1,Table13[[#This Row],[Average_amount_spent_per_visit_last_3_months]]&lt;=999),1,0)</f>
        <v>1</v>
      </c>
      <c r="AR1237" s="3">
        <f>IF(AND(Table13[[#This Row],[Average_amount_spent_per_visit_last_3_months]]&gt;=1000,Table13[[#This Row],[Average_amount_spent_per_visit_last_3_months]]&lt;=6700),1,0)</f>
        <v>0</v>
      </c>
      <c r="AS1237">
        <v>2</v>
      </c>
      <c r="AT1237">
        <v>34</v>
      </c>
      <c r="AU1237">
        <f>IF(AND(Table13[[#This Row],[Age]]&gt;=18,Table13[[#This Row],[Age]]&lt;=25),1,0)</f>
        <v>0</v>
      </c>
      <c r="AV1237">
        <f>IF(AND(Table13[[#This Row],[Age]]&gt;=26,Table13[[#This Row],[Age]]&lt;=35),1,0)</f>
        <v>1</v>
      </c>
      <c r="AW1237">
        <f>IF(AND(Table13[[#This Row],[Age]]&gt;=36,Table13[[#This Row],[Age]]&lt;=45),1,0)</f>
        <v>0</v>
      </c>
      <c r="AX1237">
        <f>IF(AND(Table13[[#This Row],[Age]]&gt;=46,Table13[[#This Row],[Age]]&lt;=55),1,0)</f>
        <v>0</v>
      </c>
      <c r="AY1237">
        <f>IF(AND(Table13[[#This Row],[Age]]&gt;=56,Table13[[#This Row],[Age]]&lt;=67),1,0)</f>
        <v>0</v>
      </c>
      <c r="AZ1237" t="s">
        <v>24</v>
      </c>
      <c r="BA1237">
        <f>IF(Table13[[#This Row],[Marital Status]]="Married",1,0)</f>
        <v>0</v>
      </c>
      <c r="BB1237">
        <f>IF(Table13[[#This Row],[Marital Status]]="Single",1,0)</f>
        <v>1</v>
      </c>
      <c r="BC1237" t="s">
        <v>27</v>
      </c>
      <c r="BD1237">
        <f>IF(Table13[[#This Row],[gender]]="Male",1,0)</f>
        <v>1</v>
      </c>
      <c r="BE1237">
        <f>IF(Table13[[#This Row],[gender]]="Female",1,0)</f>
        <v>0</v>
      </c>
      <c r="BF1237" t="s">
        <v>22</v>
      </c>
      <c r="BG1237">
        <f>IF(Table13[[#This Row],[Highest level of Education]]="Did not attend school",1,0)</f>
        <v>0</v>
      </c>
      <c r="BH1237">
        <f>IF(Table13[[#This Row],[Highest level of Education]]="K12 completed",1,0)</f>
        <v>1</v>
      </c>
      <c r="BI1237">
        <f>IF(Table13[[#This Row],[Highest level of Education]]="High School Completed",1,0)</f>
        <v>0</v>
      </c>
      <c r="BJ1237">
        <f>IF(Table13[[#This Row],[Highest level of Education]]="Technical Diploma/Partially completed College",1,0)</f>
        <v>0</v>
      </c>
      <c r="BK1237">
        <f>IF(Table13[[#This Row],[Highest level of Education]]="University/College Degree",1,0)</f>
        <v>0</v>
      </c>
      <c r="BL1237">
        <f>IF(Table13[[#This Row],[Highest level of Education]]="Post-graduate education",1,0)</f>
        <v>0</v>
      </c>
      <c r="BM1237">
        <v>0</v>
      </c>
      <c r="BN1237">
        <v>1</v>
      </c>
      <c r="BO1237">
        <v>3</v>
      </c>
      <c r="BP1237">
        <f>IF(Table13[[#This Row],[Monthly_Income 1_5500 2_8000 3_11000 4_15000 5_20000 6_27000 7_35000 8_5000 9_51000 98_0]]=1,1,0)</f>
        <v>0</v>
      </c>
      <c r="BQ1237">
        <f>IF(Table13[[#This Row],[Monthly_Income 1_5500 2_8000 3_11000 4_15000 5_20000 6_27000 7_35000 8_5000 9_51000 98_0]]=2,1,0)</f>
        <v>0</v>
      </c>
      <c r="BR1237">
        <f>IF(Table13[[#This Row],[Monthly_Income 1_5500 2_8000 3_11000 4_15000 5_20000 6_27000 7_35000 8_5000 9_51000 98_0]]=3,1,0)</f>
        <v>1</v>
      </c>
      <c r="BS1237">
        <f>IF(Table13[[#This Row],[Monthly_Income 1_5500 2_8000 3_11000 4_15000 5_20000 6_27000 7_35000 8_5000 9_51000 98_0]]=4,1,0)</f>
        <v>0</v>
      </c>
      <c r="BT1237">
        <f>IF(Table13[[#This Row],[Monthly_Income 1_5500 2_8000 3_11000 4_15000 5_20000 6_27000 7_35000 8_5000 9_51000 98_0]]=5,1,0)</f>
        <v>0</v>
      </c>
      <c r="BU1237">
        <f>IF(Table13[[#This Row],[Monthly_Income 1_5500 2_8000 3_11000 4_15000 5_20000 6_27000 7_35000 8_5000 9_51000 98_0]]=6,1,0)</f>
        <v>0</v>
      </c>
      <c r="BV1237">
        <f>IF(Table13[[#This Row],[Monthly_Income 1_5500 2_8000 3_11000 4_15000 5_20000 6_27000 7_35000 8_5000 9_51000 98_0]]=7,1,0)</f>
        <v>0</v>
      </c>
      <c r="BW1237">
        <f>IF(Table13[[#This Row],[Monthly_Income 1_5500 2_8000 3_11000 4_15000 5_20000 6_27000 7_35000 8_5000 9_51000 98_0]]=8,1,0)</f>
        <v>0</v>
      </c>
      <c r="BX1237">
        <f>IF(Table13[[#This Row],[Monthly_Income 1_5500 2_8000 3_11000 4_15000 5_20000 6_27000 7_35000 8_5000 9_51000 98_0]]=9,1,0)</f>
        <v>0</v>
      </c>
      <c r="BY1237">
        <f>IF(Table13[[#This Row],[Monthly_Income 1_5500 2_8000 3_11000 4_15000 5_20000 6_27000 7_35000 8_5000 9_51000 98_0]]=98,1,0)</f>
        <v>0</v>
      </c>
      <c r="BZ1237">
        <v>4</v>
      </c>
      <c r="CA1237">
        <f>IF(Table13[[#This Row],[Monthly_Household_Income]]=1,1,0)</f>
        <v>0</v>
      </c>
      <c r="CB1237">
        <f>IF(Table13[[#This Row],[Monthly_Household_Income]]=2,1,0)</f>
        <v>0</v>
      </c>
      <c r="CC1237">
        <f>IF(Table13[[#This Row],[Monthly_Household_Income]]=3,1,0)</f>
        <v>0</v>
      </c>
      <c r="CD1237">
        <f>IF(Table13[[#This Row],[Monthly_Household_Income]]=4,1,0)</f>
        <v>1</v>
      </c>
      <c r="CE1237">
        <f>IF(Table13[[#This Row],[Monthly_Household_Income]]=5,1,0)</f>
        <v>0</v>
      </c>
      <c r="CF1237">
        <f>IF(Table13[[#This Row],[Monthly_Household_Income]]=6,1,0)</f>
        <v>0</v>
      </c>
      <c r="CG1237">
        <f>IF(Table13[[#This Row],[Monthly_Household_Income]]=7,1,0)</f>
        <v>0</v>
      </c>
      <c r="CH1237">
        <f>IF(Table13[[#This Row],[Monthly_Household_Income]]=8,1,0)</f>
        <v>0</v>
      </c>
      <c r="CI1237">
        <f>IF(Table13[[#This Row],[Monthly_Household_Income]]=9,1,0)</f>
        <v>0</v>
      </c>
      <c r="CJ1237">
        <f>IF(Table13[[#This Row],[Monthly_Household_Income]]=98,1,0)</f>
        <v>0</v>
      </c>
    </row>
    <row r="1238" spans="1:88">
      <c r="A1238">
        <v>4537</v>
      </c>
      <c r="B1238" s="1">
        <v>42973</v>
      </c>
      <c r="C1238" t="s">
        <v>29</v>
      </c>
      <c r="D1238">
        <v>7</v>
      </c>
      <c r="E1238">
        <v>8</v>
      </c>
      <c r="F1238">
        <v>8</v>
      </c>
      <c r="G1238">
        <v>7</v>
      </c>
      <c r="H1238">
        <v>9</v>
      </c>
      <c r="I1238">
        <v>7</v>
      </c>
      <c r="J1238" t="s">
        <v>15</v>
      </c>
      <c r="K1238">
        <v>8</v>
      </c>
      <c r="L1238">
        <v>9</v>
      </c>
      <c r="M1238">
        <v>9</v>
      </c>
      <c r="N1238">
        <v>9</v>
      </c>
      <c r="O1238">
        <v>9</v>
      </c>
      <c r="P1238">
        <v>8</v>
      </c>
      <c r="Q1238">
        <v>7</v>
      </c>
      <c r="R1238">
        <v>9</v>
      </c>
      <c r="S1238">
        <v>6</v>
      </c>
      <c r="T1238">
        <v>7</v>
      </c>
      <c r="U1238">
        <v>8</v>
      </c>
      <c r="V1238">
        <v>7</v>
      </c>
      <c r="W1238">
        <v>7</v>
      </c>
      <c r="X1238">
        <v>6</v>
      </c>
      <c r="Y1238">
        <v>7</v>
      </c>
      <c r="Z1238">
        <v>8</v>
      </c>
      <c r="AA1238">
        <v>8</v>
      </c>
      <c r="AB1238">
        <v>7</v>
      </c>
      <c r="AC1238">
        <v>1</v>
      </c>
      <c r="AD1238">
        <f>IF(Table13[[#This Row],[payment]]=1,1,0)</f>
        <v>1</v>
      </c>
      <c r="AE1238">
        <f>IF(Table13[[#This Row],[payment]]=2,1,0)</f>
        <v>0</v>
      </c>
      <c r="AF1238">
        <f>IF(Table13[[#This Row],[payment]]=3,1,0)</f>
        <v>0</v>
      </c>
      <c r="AG1238">
        <v>1</v>
      </c>
      <c r="AH1238">
        <f>IF(Table13[[#This Row],[method_payment]]=1,1,0)</f>
        <v>1</v>
      </c>
      <c r="AI1238">
        <f>IF(Table13[[#This Row],[method_payment]]=2,1,0)</f>
        <v>0</v>
      </c>
      <c r="AJ1238">
        <f>IF(Table13[[#This Row],[method_payment]]=3,1,0)</f>
        <v>0</v>
      </c>
      <c r="AK1238">
        <f>IF(Table13[[#This Row],[method_payment]]=5,1,0)</f>
        <v>0</v>
      </c>
      <c r="AL1238">
        <f>IF(Table13[[#This Row],[method_payment]]=6,1,0)</f>
        <v>0</v>
      </c>
      <c r="AM1238" t="s">
        <v>16</v>
      </c>
      <c r="AN1238" t="s">
        <v>15</v>
      </c>
      <c r="AO1238">
        <v>6</v>
      </c>
      <c r="AP1238" s="2">
        <v>141.80000000000001</v>
      </c>
      <c r="AQ1238" s="3">
        <f>IF(AND(Table13[[#This Row],[Average_amount_spent_per_visit_last_3_months]]&gt;=1,Table13[[#This Row],[Average_amount_spent_per_visit_last_3_months]]&lt;=999),1,0)</f>
        <v>1</v>
      </c>
      <c r="AR1238" s="3">
        <f>IF(AND(Table13[[#This Row],[Average_amount_spent_per_visit_last_3_months]]&gt;=1000,Table13[[#This Row],[Average_amount_spent_per_visit_last_3_months]]&lt;=6700),1,0)</f>
        <v>0</v>
      </c>
      <c r="AS1238">
        <v>1</v>
      </c>
      <c r="AT1238">
        <v>26</v>
      </c>
      <c r="AU1238">
        <f>IF(AND(Table13[[#This Row],[Age]]&gt;=18,Table13[[#This Row],[Age]]&lt;=25),1,0)</f>
        <v>0</v>
      </c>
      <c r="AV1238">
        <f>IF(AND(Table13[[#This Row],[Age]]&gt;=26,Table13[[#This Row],[Age]]&lt;=35),1,0)</f>
        <v>1</v>
      </c>
      <c r="AW1238">
        <f>IF(AND(Table13[[#This Row],[Age]]&gt;=36,Table13[[#This Row],[Age]]&lt;=45),1,0)</f>
        <v>0</v>
      </c>
      <c r="AX1238">
        <f>IF(AND(Table13[[#This Row],[Age]]&gt;=46,Table13[[#This Row],[Age]]&lt;=55),1,0)</f>
        <v>0</v>
      </c>
      <c r="AY1238">
        <f>IF(AND(Table13[[#This Row],[Age]]&gt;=56,Table13[[#This Row],[Age]]&lt;=67),1,0)</f>
        <v>0</v>
      </c>
      <c r="AZ1238" t="s">
        <v>24</v>
      </c>
      <c r="BA1238">
        <f>IF(Table13[[#This Row],[Marital Status]]="Married",1,0)</f>
        <v>0</v>
      </c>
      <c r="BB1238">
        <f>IF(Table13[[#This Row],[Marital Status]]="Single",1,0)</f>
        <v>1</v>
      </c>
      <c r="BC1238" t="s">
        <v>27</v>
      </c>
      <c r="BD1238">
        <f>IF(Table13[[#This Row],[gender]]="Male",1,0)</f>
        <v>1</v>
      </c>
      <c r="BE1238">
        <f>IF(Table13[[#This Row],[gender]]="Female",1,0)</f>
        <v>0</v>
      </c>
      <c r="BF1238" t="s">
        <v>19</v>
      </c>
      <c r="BG1238">
        <f>IF(Table13[[#This Row],[Highest level of Education]]="Did not attend school",1,0)</f>
        <v>0</v>
      </c>
      <c r="BH1238">
        <f>IF(Table13[[#This Row],[Highest level of Education]]="K12 completed",1,0)</f>
        <v>0</v>
      </c>
      <c r="BI1238">
        <f>IF(Table13[[#This Row],[Highest level of Education]]="High School Completed",1,0)</f>
        <v>0</v>
      </c>
      <c r="BJ1238">
        <f>IF(Table13[[#This Row],[Highest level of Education]]="Technical Diploma/Partially completed College",1,0)</f>
        <v>0</v>
      </c>
      <c r="BK1238">
        <f>IF(Table13[[#This Row],[Highest level of Education]]="University/College Degree",1,0)</f>
        <v>1</v>
      </c>
      <c r="BL1238">
        <f>IF(Table13[[#This Row],[Highest level of Education]]="Post-graduate education",1,0)</f>
        <v>0</v>
      </c>
      <c r="BM1238">
        <v>0</v>
      </c>
      <c r="BN1238">
        <v>1</v>
      </c>
      <c r="BO1238">
        <v>2</v>
      </c>
      <c r="BP1238">
        <f>IF(Table13[[#This Row],[Monthly_Income 1_5500 2_8000 3_11000 4_15000 5_20000 6_27000 7_35000 8_5000 9_51000 98_0]]=1,1,0)</f>
        <v>0</v>
      </c>
      <c r="BQ1238">
        <f>IF(Table13[[#This Row],[Monthly_Income 1_5500 2_8000 3_11000 4_15000 5_20000 6_27000 7_35000 8_5000 9_51000 98_0]]=2,1,0)</f>
        <v>1</v>
      </c>
      <c r="BR1238">
        <f>IF(Table13[[#This Row],[Monthly_Income 1_5500 2_8000 3_11000 4_15000 5_20000 6_27000 7_35000 8_5000 9_51000 98_0]]=3,1,0)</f>
        <v>0</v>
      </c>
      <c r="BS1238">
        <f>IF(Table13[[#This Row],[Monthly_Income 1_5500 2_8000 3_11000 4_15000 5_20000 6_27000 7_35000 8_5000 9_51000 98_0]]=4,1,0)</f>
        <v>0</v>
      </c>
      <c r="BT1238">
        <f>IF(Table13[[#This Row],[Monthly_Income 1_5500 2_8000 3_11000 4_15000 5_20000 6_27000 7_35000 8_5000 9_51000 98_0]]=5,1,0)</f>
        <v>0</v>
      </c>
      <c r="BU1238">
        <f>IF(Table13[[#This Row],[Monthly_Income 1_5500 2_8000 3_11000 4_15000 5_20000 6_27000 7_35000 8_5000 9_51000 98_0]]=6,1,0)</f>
        <v>0</v>
      </c>
      <c r="BV1238">
        <f>IF(Table13[[#This Row],[Monthly_Income 1_5500 2_8000 3_11000 4_15000 5_20000 6_27000 7_35000 8_5000 9_51000 98_0]]=7,1,0)</f>
        <v>0</v>
      </c>
      <c r="BW1238">
        <f>IF(Table13[[#This Row],[Monthly_Income 1_5500 2_8000 3_11000 4_15000 5_20000 6_27000 7_35000 8_5000 9_51000 98_0]]=8,1,0)</f>
        <v>0</v>
      </c>
      <c r="BX1238">
        <f>IF(Table13[[#This Row],[Monthly_Income 1_5500 2_8000 3_11000 4_15000 5_20000 6_27000 7_35000 8_5000 9_51000 98_0]]=9,1,0)</f>
        <v>0</v>
      </c>
      <c r="BY1238">
        <f>IF(Table13[[#This Row],[Monthly_Income 1_5500 2_8000 3_11000 4_15000 5_20000 6_27000 7_35000 8_5000 9_51000 98_0]]=98,1,0)</f>
        <v>0</v>
      </c>
      <c r="BZ1238">
        <v>7</v>
      </c>
      <c r="CA1238">
        <f>IF(Table13[[#This Row],[Monthly_Household_Income]]=1,1,0)</f>
        <v>0</v>
      </c>
      <c r="CB1238">
        <f>IF(Table13[[#This Row],[Monthly_Household_Income]]=2,1,0)</f>
        <v>0</v>
      </c>
      <c r="CC1238">
        <f>IF(Table13[[#This Row],[Monthly_Household_Income]]=3,1,0)</f>
        <v>0</v>
      </c>
      <c r="CD1238">
        <f>IF(Table13[[#This Row],[Monthly_Household_Income]]=4,1,0)</f>
        <v>0</v>
      </c>
      <c r="CE1238">
        <f>IF(Table13[[#This Row],[Monthly_Household_Income]]=5,1,0)</f>
        <v>0</v>
      </c>
      <c r="CF1238">
        <f>IF(Table13[[#This Row],[Monthly_Household_Income]]=6,1,0)</f>
        <v>0</v>
      </c>
      <c r="CG1238">
        <f>IF(Table13[[#This Row],[Monthly_Household_Income]]=7,1,0)</f>
        <v>1</v>
      </c>
      <c r="CH1238">
        <f>IF(Table13[[#This Row],[Monthly_Household_Income]]=8,1,0)</f>
        <v>0</v>
      </c>
      <c r="CI1238">
        <f>IF(Table13[[#This Row],[Monthly_Household_Income]]=9,1,0)</f>
        <v>0</v>
      </c>
      <c r="CJ1238">
        <f>IF(Table13[[#This Row],[Monthly_Household_Income]]=98,1,0)</f>
        <v>0</v>
      </c>
    </row>
    <row r="1239" spans="1:88">
      <c r="A1239">
        <v>4545</v>
      </c>
      <c r="B1239" s="1">
        <v>43001</v>
      </c>
      <c r="C1239" t="s">
        <v>33</v>
      </c>
      <c r="D1239">
        <v>8</v>
      </c>
      <c r="E1239">
        <v>8</v>
      </c>
      <c r="F1239">
        <v>8</v>
      </c>
      <c r="G1239">
        <v>8</v>
      </c>
      <c r="H1239">
        <v>8</v>
      </c>
      <c r="I1239">
        <v>7</v>
      </c>
      <c r="J1239" t="s">
        <v>15</v>
      </c>
      <c r="K1239">
        <v>7</v>
      </c>
      <c r="L1239">
        <v>8</v>
      </c>
      <c r="M1239">
        <v>6</v>
      </c>
      <c r="N1239">
        <v>7</v>
      </c>
      <c r="O1239">
        <v>8</v>
      </c>
      <c r="P1239">
        <v>6</v>
      </c>
      <c r="Q1239">
        <v>9</v>
      </c>
      <c r="R1239">
        <v>10</v>
      </c>
      <c r="S1239">
        <v>7</v>
      </c>
      <c r="T1239">
        <v>8</v>
      </c>
      <c r="U1239">
        <v>9</v>
      </c>
      <c r="V1239">
        <v>9</v>
      </c>
      <c r="W1239">
        <v>6</v>
      </c>
      <c r="X1239">
        <v>6</v>
      </c>
      <c r="Y1239">
        <v>8</v>
      </c>
      <c r="Z1239">
        <v>7</v>
      </c>
      <c r="AA1239">
        <v>9</v>
      </c>
      <c r="AB1239">
        <v>8</v>
      </c>
      <c r="AC1239">
        <v>2</v>
      </c>
      <c r="AD1239">
        <f>IF(Table13[[#This Row],[payment]]=1,1,0)</f>
        <v>0</v>
      </c>
      <c r="AE1239">
        <f>IF(Table13[[#This Row],[payment]]=2,1,0)</f>
        <v>1</v>
      </c>
      <c r="AF1239">
        <f>IF(Table13[[#This Row],[payment]]=3,1,0)</f>
        <v>0</v>
      </c>
      <c r="AG1239">
        <v>1</v>
      </c>
      <c r="AH1239">
        <f>IF(Table13[[#This Row],[method_payment]]=1,1,0)</f>
        <v>1</v>
      </c>
      <c r="AI1239">
        <f>IF(Table13[[#This Row],[method_payment]]=2,1,0)</f>
        <v>0</v>
      </c>
      <c r="AJ1239">
        <f>IF(Table13[[#This Row],[method_payment]]=3,1,0)</f>
        <v>0</v>
      </c>
      <c r="AK1239">
        <f>IF(Table13[[#This Row],[method_payment]]=5,1,0)</f>
        <v>0</v>
      </c>
      <c r="AL1239">
        <f>IF(Table13[[#This Row],[method_payment]]=6,1,0)</f>
        <v>0</v>
      </c>
      <c r="AM1239" t="s">
        <v>16</v>
      </c>
      <c r="AN1239" t="s">
        <v>16</v>
      </c>
      <c r="AO1239">
        <v>3</v>
      </c>
      <c r="AP1239" s="2">
        <v>245.48</v>
      </c>
      <c r="AQ1239" s="3">
        <f>IF(AND(Table13[[#This Row],[Average_amount_spent_per_visit_last_3_months]]&gt;=1,Table13[[#This Row],[Average_amount_spent_per_visit_last_3_months]]&lt;=999),1,0)</f>
        <v>1</v>
      </c>
      <c r="AR1239" s="3">
        <f>IF(AND(Table13[[#This Row],[Average_amount_spent_per_visit_last_3_months]]&gt;=1000,Table13[[#This Row],[Average_amount_spent_per_visit_last_3_months]]&lt;=6700),1,0)</f>
        <v>0</v>
      </c>
      <c r="AS1239">
        <v>2</v>
      </c>
      <c r="AT1239">
        <v>47</v>
      </c>
      <c r="AU1239">
        <f>IF(AND(Table13[[#This Row],[Age]]&gt;=18,Table13[[#This Row],[Age]]&lt;=25),1,0)</f>
        <v>0</v>
      </c>
      <c r="AV1239">
        <f>IF(AND(Table13[[#This Row],[Age]]&gt;=26,Table13[[#This Row],[Age]]&lt;=35),1,0)</f>
        <v>0</v>
      </c>
      <c r="AW1239">
        <f>IF(AND(Table13[[#This Row],[Age]]&gt;=36,Table13[[#This Row],[Age]]&lt;=45),1,0)</f>
        <v>0</v>
      </c>
      <c r="AX1239">
        <f>IF(AND(Table13[[#This Row],[Age]]&gt;=46,Table13[[#This Row],[Age]]&lt;=55),1,0)</f>
        <v>1</v>
      </c>
      <c r="AY1239">
        <f>IF(AND(Table13[[#This Row],[Age]]&gt;=56,Table13[[#This Row],[Age]]&lt;=67),1,0)</f>
        <v>0</v>
      </c>
      <c r="AZ1239" t="s">
        <v>25</v>
      </c>
      <c r="BA1239">
        <f>IF(Table13[[#This Row],[Marital Status]]="Married",1,0)</f>
        <v>1</v>
      </c>
      <c r="BB1239">
        <f>IF(Table13[[#This Row],[Marital Status]]="Single",1,0)</f>
        <v>0</v>
      </c>
      <c r="BC1239" t="s">
        <v>28</v>
      </c>
      <c r="BD1239">
        <f>IF(Table13[[#This Row],[gender]]="Male",1,0)</f>
        <v>0</v>
      </c>
      <c r="BE1239">
        <f>IF(Table13[[#This Row],[gender]]="Female",1,0)</f>
        <v>1</v>
      </c>
      <c r="BF1239" t="s">
        <v>19</v>
      </c>
      <c r="BG1239">
        <f>IF(Table13[[#This Row],[Highest level of Education]]="Did not attend school",1,0)</f>
        <v>0</v>
      </c>
      <c r="BH1239">
        <f>IF(Table13[[#This Row],[Highest level of Education]]="K12 completed",1,0)</f>
        <v>0</v>
      </c>
      <c r="BI1239">
        <f>IF(Table13[[#This Row],[Highest level of Education]]="High School Completed",1,0)</f>
        <v>0</v>
      </c>
      <c r="BJ1239">
        <f>IF(Table13[[#This Row],[Highest level of Education]]="Technical Diploma/Partially completed College",1,0)</f>
        <v>0</v>
      </c>
      <c r="BK1239">
        <f>IF(Table13[[#This Row],[Highest level of Education]]="University/College Degree",1,0)</f>
        <v>1</v>
      </c>
      <c r="BL1239">
        <f>IF(Table13[[#This Row],[Highest level of Education]]="Post-graduate education",1,0)</f>
        <v>0</v>
      </c>
      <c r="BM1239">
        <v>3</v>
      </c>
      <c r="BN1239">
        <v>1</v>
      </c>
      <c r="BO1239">
        <v>6</v>
      </c>
      <c r="BP1239">
        <f>IF(Table13[[#This Row],[Monthly_Income 1_5500 2_8000 3_11000 4_15000 5_20000 6_27000 7_35000 8_5000 9_51000 98_0]]=1,1,0)</f>
        <v>0</v>
      </c>
      <c r="BQ1239">
        <f>IF(Table13[[#This Row],[Monthly_Income 1_5500 2_8000 3_11000 4_15000 5_20000 6_27000 7_35000 8_5000 9_51000 98_0]]=2,1,0)</f>
        <v>0</v>
      </c>
      <c r="BR1239">
        <f>IF(Table13[[#This Row],[Monthly_Income 1_5500 2_8000 3_11000 4_15000 5_20000 6_27000 7_35000 8_5000 9_51000 98_0]]=3,1,0)</f>
        <v>0</v>
      </c>
      <c r="BS1239">
        <f>IF(Table13[[#This Row],[Monthly_Income 1_5500 2_8000 3_11000 4_15000 5_20000 6_27000 7_35000 8_5000 9_51000 98_0]]=4,1,0)</f>
        <v>0</v>
      </c>
      <c r="BT1239">
        <f>IF(Table13[[#This Row],[Monthly_Income 1_5500 2_8000 3_11000 4_15000 5_20000 6_27000 7_35000 8_5000 9_51000 98_0]]=5,1,0)</f>
        <v>0</v>
      </c>
      <c r="BU1239">
        <f>IF(Table13[[#This Row],[Monthly_Income 1_5500 2_8000 3_11000 4_15000 5_20000 6_27000 7_35000 8_5000 9_51000 98_0]]=6,1,0)</f>
        <v>1</v>
      </c>
      <c r="BV1239">
        <f>IF(Table13[[#This Row],[Monthly_Income 1_5500 2_8000 3_11000 4_15000 5_20000 6_27000 7_35000 8_5000 9_51000 98_0]]=7,1,0)</f>
        <v>0</v>
      </c>
      <c r="BW1239">
        <f>IF(Table13[[#This Row],[Monthly_Income 1_5500 2_8000 3_11000 4_15000 5_20000 6_27000 7_35000 8_5000 9_51000 98_0]]=8,1,0)</f>
        <v>0</v>
      </c>
      <c r="BX1239">
        <f>IF(Table13[[#This Row],[Monthly_Income 1_5500 2_8000 3_11000 4_15000 5_20000 6_27000 7_35000 8_5000 9_51000 98_0]]=9,1,0)</f>
        <v>0</v>
      </c>
      <c r="BY1239">
        <f>IF(Table13[[#This Row],[Monthly_Income 1_5500 2_8000 3_11000 4_15000 5_20000 6_27000 7_35000 8_5000 9_51000 98_0]]=98,1,0)</f>
        <v>0</v>
      </c>
      <c r="BZ1239">
        <v>7</v>
      </c>
      <c r="CA1239">
        <f>IF(Table13[[#This Row],[Monthly_Household_Income]]=1,1,0)</f>
        <v>0</v>
      </c>
      <c r="CB1239">
        <f>IF(Table13[[#This Row],[Monthly_Household_Income]]=2,1,0)</f>
        <v>0</v>
      </c>
      <c r="CC1239">
        <f>IF(Table13[[#This Row],[Monthly_Household_Income]]=3,1,0)</f>
        <v>0</v>
      </c>
      <c r="CD1239">
        <f>IF(Table13[[#This Row],[Monthly_Household_Income]]=4,1,0)</f>
        <v>0</v>
      </c>
      <c r="CE1239">
        <f>IF(Table13[[#This Row],[Monthly_Household_Income]]=5,1,0)</f>
        <v>0</v>
      </c>
      <c r="CF1239">
        <f>IF(Table13[[#This Row],[Monthly_Household_Income]]=6,1,0)</f>
        <v>0</v>
      </c>
      <c r="CG1239">
        <f>IF(Table13[[#This Row],[Monthly_Household_Income]]=7,1,0)</f>
        <v>1</v>
      </c>
      <c r="CH1239">
        <f>IF(Table13[[#This Row],[Monthly_Household_Income]]=8,1,0)</f>
        <v>0</v>
      </c>
      <c r="CI1239">
        <f>IF(Table13[[#This Row],[Monthly_Household_Income]]=9,1,0)</f>
        <v>0</v>
      </c>
      <c r="CJ1239">
        <f>IF(Table13[[#This Row],[Monthly_Household_Income]]=98,1,0)</f>
        <v>0</v>
      </c>
    </row>
    <row r="1240" spans="1:88">
      <c r="A1240">
        <v>4547</v>
      </c>
      <c r="B1240" s="1">
        <v>43022</v>
      </c>
      <c r="C1240" t="s">
        <v>29</v>
      </c>
      <c r="D1240">
        <v>9</v>
      </c>
      <c r="E1240">
        <v>9</v>
      </c>
      <c r="F1240">
        <v>9</v>
      </c>
      <c r="G1240">
        <v>10</v>
      </c>
      <c r="H1240">
        <v>9</v>
      </c>
      <c r="I1240">
        <v>9</v>
      </c>
      <c r="J1240" t="s">
        <v>16</v>
      </c>
      <c r="K1240">
        <v>10</v>
      </c>
      <c r="L1240">
        <v>8</v>
      </c>
      <c r="M1240">
        <v>8</v>
      </c>
      <c r="N1240">
        <v>9</v>
      </c>
      <c r="O1240">
        <v>10</v>
      </c>
      <c r="P1240">
        <v>9</v>
      </c>
      <c r="Q1240">
        <v>9</v>
      </c>
      <c r="R1240">
        <v>10</v>
      </c>
      <c r="S1240">
        <v>10</v>
      </c>
      <c r="T1240">
        <v>9</v>
      </c>
      <c r="U1240">
        <v>10</v>
      </c>
      <c r="V1240">
        <v>9</v>
      </c>
      <c r="W1240">
        <v>9</v>
      </c>
      <c r="X1240">
        <v>9</v>
      </c>
      <c r="Y1240">
        <v>10</v>
      </c>
      <c r="Z1240">
        <v>10</v>
      </c>
      <c r="AA1240">
        <v>9</v>
      </c>
      <c r="AB1240">
        <v>9</v>
      </c>
      <c r="AC1240">
        <v>1</v>
      </c>
      <c r="AD1240">
        <f>IF(Table13[[#This Row],[payment]]=1,1,0)</f>
        <v>1</v>
      </c>
      <c r="AE1240">
        <f>IF(Table13[[#This Row],[payment]]=2,1,0)</f>
        <v>0</v>
      </c>
      <c r="AF1240">
        <f>IF(Table13[[#This Row],[payment]]=3,1,0)</f>
        <v>0</v>
      </c>
      <c r="AG1240">
        <v>1</v>
      </c>
      <c r="AH1240">
        <f>IF(Table13[[#This Row],[method_payment]]=1,1,0)</f>
        <v>1</v>
      </c>
      <c r="AI1240">
        <f>IF(Table13[[#This Row],[method_payment]]=2,1,0)</f>
        <v>0</v>
      </c>
      <c r="AJ1240">
        <f>IF(Table13[[#This Row],[method_payment]]=3,1,0)</f>
        <v>0</v>
      </c>
      <c r="AK1240">
        <f>IF(Table13[[#This Row],[method_payment]]=5,1,0)</f>
        <v>0</v>
      </c>
      <c r="AL1240">
        <f>IF(Table13[[#This Row],[method_payment]]=6,1,0)</f>
        <v>0</v>
      </c>
      <c r="AM1240" t="s">
        <v>16</v>
      </c>
      <c r="AN1240" t="s">
        <v>15</v>
      </c>
      <c r="AO1240">
        <v>5</v>
      </c>
      <c r="AP1240" s="2">
        <v>231.96</v>
      </c>
      <c r="AQ1240" s="3">
        <f>IF(AND(Table13[[#This Row],[Average_amount_spent_per_visit_last_3_months]]&gt;=1,Table13[[#This Row],[Average_amount_spent_per_visit_last_3_months]]&lt;=999),1,0)</f>
        <v>1</v>
      </c>
      <c r="AR1240" s="3">
        <f>IF(AND(Table13[[#This Row],[Average_amount_spent_per_visit_last_3_months]]&gt;=1000,Table13[[#This Row],[Average_amount_spent_per_visit_last_3_months]]&lt;=6700),1,0)</f>
        <v>0</v>
      </c>
      <c r="AS1240">
        <v>2</v>
      </c>
      <c r="AT1240">
        <v>35</v>
      </c>
      <c r="AU1240">
        <f>IF(AND(Table13[[#This Row],[Age]]&gt;=18,Table13[[#This Row],[Age]]&lt;=25),1,0)</f>
        <v>0</v>
      </c>
      <c r="AV1240">
        <f>IF(AND(Table13[[#This Row],[Age]]&gt;=26,Table13[[#This Row],[Age]]&lt;=35),1,0)</f>
        <v>1</v>
      </c>
      <c r="AW1240">
        <f>IF(AND(Table13[[#This Row],[Age]]&gt;=36,Table13[[#This Row],[Age]]&lt;=45),1,0)</f>
        <v>0</v>
      </c>
      <c r="AX1240">
        <f>IF(AND(Table13[[#This Row],[Age]]&gt;=46,Table13[[#This Row],[Age]]&lt;=55),1,0)</f>
        <v>0</v>
      </c>
      <c r="AY1240">
        <f>IF(AND(Table13[[#This Row],[Age]]&gt;=56,Table13[[#This Row],[Age]]&lt;=67),1,0)</f>
        <v>0</v>
      </c>
      <c r="AZ1240" t="s">
        <v>25</v>
      </c>
      <c r="BA1240">
        <f>IF(Table13[[#This Row],[Marital Status]]="Married",1,0)</f>
        <v>1</v>
      </c>
      <c r="BB1240">
        <f>IF(Table13[[#This Row],[Marital Status]]="Single",1,0)</f>
        <v>0</v>
      </c>
      <c r="BC1240" t="s">
        <v>27</v>
      </c>
      <c r="BD1240">
        <f>IF(Table13[[#This Row],[gender]]="Male",1,0)</f>
        <v>1</v>
      </c>
      <c r="BE1240">
        <f>IF(Table13[[#This Row],[gender]]="Female",1,0)</f>
        <v>0</v>
      </c>
      <c r="BF1240" t="s">
        <v>23</v>
      </c>
      <c r="BG1240">
        <f>IF(Table13[[#This Row],[Highest level of Education]]="Did not attend school",1,0)</f>
        <v>0</v>
      </c>
      <c r="BH1240">
        <f>IF(Table13[[#This Row],[Highest level of Education]]="K12 completed",1,0)</f>
        <v>0</v>
      </c>
      <c r="BI1240">
        <f>IF(Table13[[#This Row],[Highest level of Education]]="High School Completed",1,0)</f>
        <v>0</v>
      </c>
      <c r="BJ1240">
        <f>IF(Table13[[#This Row],[Highest level of Education]]="Technical Diploma/Partially completed College",1,0)</f>
        <v>1</v>
      </c>
      <c r="BK1240">
        <f>IF(Table13[[#This Row],[Highest level of Education]]="University/College Degree",1,0)</f>
        <v>0</v>
      </c>
      <c r="BL1240">
        <f>IF(Table13[[#This Row],[Highest level of Education]]="Post-graduate education",1,0)</f>
        <v>0</v>
      </c>
      <c r="BM1240">
        <v>2</v>
      </c>
      <c r="BN1240">
        <v>6</v>
      </c>
      <c r="BO1240" t="s">
        <v>1</v>
      </c>
      <c r="BP1240">
        <f>IF(Table13[[#This Row],[Monthly_Income 1_5500 2_8000 3_11000 4_15000 5_20000 6_27000 7_35000 8_5000 9_51000 98_0]]=1,1,0)</f>
        <v>0</v>
      </c>
      <c r="BQ1240">
        <f>IF(Table13[[#This Row],[Monthly_Income 1_5500 2_8000 3_11000 4_15000 5_20000 6_27000 7_35000 8_5000 9_51000 98_0]]=2,1,0)</f>
        <v>0</v>
      </c>
      <c r="BR1240">
        <f>IF(Table13[[#This Row],[Monthly_Income 1_5500 2_8000 3_11000 4_15000 5_20000 6_27000 7_35000 8_5000 9_51000 98_0]]=3,1,0)</f>
        <v>0</v>
      </c>
      <c r="BS1240">
        <f>IF(Table13[[#This Row],[Monthly_Income 1_5500 2_8000 3_11000 4_15000 5_20000 6_27000 7_35000 8_5000 9_51000 98_0]]=4,1,0)</f>
        <v>0</v>
      </c>
      <c r="BT1240">
        <f>IF(Table13[[#This Row],[Monthly_Income 1_5500 2_8000 3_11000 4_15000 5_20000 6_27000 7_35000 8_5000 9_51000 98_0]]=5,1,0)</f>
        <v>0</v>
      </c>
      <c r="BU1240">
        <f>IF(Table13[[#This Row],[Monthly_Income 1_5500 2_8000 3_11000 4_15000 5_20000 6_27000 7_35000 8_5000 9_51000 98_0]]=6,1,0)</f>
        <v>0</v>
      </c>
      <c r="BV1240">
        <f>IF(Table13[[#This Row],[Monthly_Income 1_5500 2_8000 3_11000 4_15000 5_20000 6_27000 7_35000 8_5000 9_51000 98_0]]=7,1,0)</f>
        <v>0</v>
      </c>
      <c r="BW1240">
        <f>IF(Table13[[#This Row],[Monthly_Income 1_5500 2_8000 3_11000 4_15000 5_20000 6_27000 7_35000 8_5000 9_51000 98_0]]=8,1,0)</f>
        <v>0</v>
      </c>
      <c r="BX1240">
        <f>IF(Table13[[#This Row],[Monthly_Income 1_5500 2_8000 3_11000 4_15000 5_20000 6_27000 7_35000 8_5000 9_51000 98_0]]=9,1,0)</f>
        <v>0</v>
      </c>
      <c r="BY1240">
        <f>IF(Table13[[#This Row],[Monthly_Income 1_5500 2_8000 3_11000 4_15000 5_20000 6_27000 7_35000 8_5000 9_51000 98_0]]=98,1,0)</f>
        <v>0</v>
      </c>
      <c r="BZ1240">
        <v>98</v>
      </c>
      <c r="CA1240">
        <f>IF(Table13[[#This Row],[Monthly_Household_Income]]=1,1,0)</f>
        <v>0</v>
      </c>
      <c r="CB1240">
        <f>IF(Table13[[#This Row],[Monthly_Household_Income]]=2,1,0)</f>
        <v>0</v>
      </c>
      <c r="CC1240">
        <f>IF(Table13[[#This Row],[Monthly_Household_Income]]=3,1,0)</f>
        <v>0</v>
      </c>
      <c r="CD1240">
        <f>IF(Table13[[#This Row],[Monthly_Household_Income]]=4,1,0)</f>
        <v>0</v>
      </c>
      <c r="CE1240">
        <f>IF(Table13[[#This Row],[Monthly_Household_Income]]=5,1,0)</f>
        <v>0</v>
      </c>
      <c r="CF1240">
        <f>IF(Table13[[#This Row],[Monthly_Household_Income]]=6,1,0)</f>
        <v>0</v>
      </c>
      <c r="CG1240">
        <f>IF(Table13[[#This Row],[Monthly_Household_Income]]=7,1,0)</f>
        <v>0</v>
      </c>
      <c r="CH1240">
        <f>IF(Table13[[#This Row],[Monthly_Household_Income]]=8,1,0)</f>
        <v>0</v>
      </c>
      <c r="CI1240">
        <f>IF(Table13[[#This Row],[Monthly_Household_Income]]=9,1,0)</f>
        <v>0</v>
      </c>
      <c r="CJ1240">
        <f>IF(Table13[[#This Row],[Monthly_Household_Income]]=98,1,0)</f>
        <v>1</v>
      </c>
    </row>
    <row r="1241" spans="1:88">
      <c r="A1241">
        <v>4549</v>
      </c>
      <c r="B1241" s="1">
        <v>42992</v>
      </c>
      <c r="C1241" t="s">
        <v>29</v>
      </c>
      <c r="D1241">
        <v>8</v>
      </c>
      <c r="E1241">
        <v>8</v>
      </c>
      <c r="F1241">
        <v>10</v>
      </c>
      <c r="G1241">
        <v>8</v>
      </c>
      <c r="H1241">
        <v>7</v>
      </c>
      <c r="I1241">
        <v>9</v>
      </c>
      <c r="J1241" t="s">
        <v>15</v>
      </c>
      <c r="K1241">
        <v>7</v>
      </c>
      <c r="L1241">
        <v>8</v>
      </c>
      <c r="M1241">
        <v>9</v>
      </c>
      <c r="N1241">
        <v>7</v>
      </c>
      <c r="O1241">
        <v>6</v>
      </c>
      <c r="P1241">
        <v>6</v>
      </c>
      <c r="Q1241">
        <v>7</v>
      </c>
      <c r="R1241">
        <v>6</v>
      </c>
      <c r="S1241">
        <v>7</v>
      </c>
      <c r="T1241">
        <v>8</v>
      </c>
      <c r="U1241">
        <v>9</v>
      </c>
      <c r="V1241">
        <v>7</v>
      </c>
      <c r="W1241">
        <v>9</v>
      </c>
      <c r="X1241">
        <v>0</v>
      </c>
      <c r="Y1241">
        <v>7</v>
      </c>
      <c r="Z1241">
        <v>8</v>
      </c>
      <c r="AA1241">
        <v>8</v>
      </c>
      <c r="AB1241">
        <v>8</v>
      </c>
      <c r="AC1241">
        <v>2</v>
      </c>
      <c r="AD1241">
        <f>IF(Table13[[#This Row],[payment]]=1,1,0)</f>
        <v>0</v>
      </c>
      <c r="AE1241">
        <f>IF(Table13[[#This Row],[payment]]=2,1,0)</f>
        <v>1</v>
      </c>
      <c r="AF1241">
        <f>IF(Table13[[#This Row],[payment]]=3,1,0)</f>
        <v>0</v>
      </c>
      <c r="AG1241">
        <v>1</v>
      </c>
      <c r="AH1241">
        <f>IF(Table13[[#This Row],[method_payment]]=1,1,0)</f>
        <v>1</v>
      </c>
      <c r="AI1241">
        <f>IF(Table13[[#This Row],[method_payment]]=2,1,0)</f>
        <v>0</v>
      </c>
      <c r="AJ1241">
        <f>IF(Table13[[#This Row],[method_payment]]=3,1,0)</f>
        <v>0</v>
      </c>
      <c r="AK1241">
        <f>IF(Table13[[#This Row],[method_payment]]=5,1,0)</f>
        <v>0</v>
      </c>
      <c r="AL1241">
        <f>IF(Table13[[#This Row],[method_payment]]=6,1,0)</f>
        <v>0</v>
      </c>
      <c r="AM1241" t="s">
        <v>16</v>
      </c>
      <c r="AN1241" t="s">
        <v>15</v>
      </c>
      <c r="AO1241">
        <v>6</v>
      </c>
      <c r="AP1241" s="2">
        <v>446.25</v>
      </c>
      <c r="AQ1241" s="3">
        <f>IF(AND(Table13[[#This Row],[Average_amount_spent_per_visit_last_3_months]]&gt;=1,Table13[[#This Row],[Average_amount_spent_per_visit_last_3_months]]&lt;=999),1,0)</f>
        <v>1</v>
      </c>
      <c r="AR1241" s="3">
        <f>IF(AND(Table13[[#This Row],[Average_amount_spent_per_visit_last_3_months]]&gt;=1000,Table13[[#This Row],[Average_amount_spent_per_visit_last_3_months]]&lt;=6700),1,0)</f>
        <v>0</v>
      </c>
      <c r="AS1241">
        <v>3</v>
      </c>
      <c r="AT1241">
        <v>33</v>
      </c>
      <c r="AU1241">
        <f>IF(AND(Table13[[#This Row],[Age]]&gt;=18,Table13[[#This Row],[Age]]&lt;=25),1,0)</f>
        <v>0</v>
      </c>
      <c r="AV1241">
        <f>IF(AND(Table13[[#This Row],[Age]]&gt;=26,Table13[[#This Row],[Age]]&lt;=35),1,0)</f>
        <v>1</v>
      </c>
      <c r="AW1241">
        <f>IF(AND(Table13[[#This Row],[Age]]&gt;=36,Table13[[#This Row],[Age]]&lt;=45),1,0)</f>
        <v>0</v>
      </c>
      <c r="AX1241">
        <f>IF(AND(Table13[[#This Row],[Age]]&gt;=46,Table13[[#This Row],[Age]]&lt;=55),1,0)</f>
        <v>0</v>
      </c>
      <c r="AY1241">
        <f>IF(AND(Table13[[#This Row],[Age]]&gt;=56,Table13[[#This Row],[Age]]&lt;=67),1,0)</f>
        <v>0</v>
      </c>
      <c r="AZ1241" t="s">
        <v>25</v>
      </c>
      <c r="BA1241">
        <f>IF(Table13[[#This Row],[Marital Status]]="Married",1,0)</f>
        <v>1</v>
      </c>
      <c r="BB1241">
        <f>IF(Table13[[#This Row],[Marital Status]]="Single",1,0)</f>
        <v>0</v>
      </c>
      <c r="BC1241" t="s">
        <v>28</v>
      </c>
      <c r="BD1241">
        <f>IF(Table13[[#This Row],[gender]]="Male",1,0)</f>
        <v>0</v>
      </c>
      <c r="BE1241">
        <f>IF(Table13[[#This Row],[gender]]="Female",1,0)</f>
        <v>1</v>
      </c>
      <c r="BF1241" t="s">
        <v>19</v>
      </c>
      <c r="BG1241">
        <f>IF(Table13[[#This Row],[Highest level of Education]]="Did not attend school",1,0)</f>
        <v>0</v>
      </c>
      <c r="BH1241">
        <f>IF(Table13[[#This Row],[Highest level of Education]]="K12 completed",1,0)</f>
        <v>0</v>
      </c>
      <c r="BI1241">
        <f>IF(Table13[[#This Row],[Highest level of Education]]="High School Completed",1,0)</f>
        <v>0</v>
      </c>
      <c r="BJ1241">
        <f>IF(Table13[[#This Row],[Highest level of Education]]="Technical Diploma/Partially completed College",1,0)</f>
        <v>0</v>
      </c>
      <c r="BK1241">
        <f>IF(Table13[[#This Row],[Highest level of Education]]="University/College Degree",1,0)</f>
        <v>1</v>
      </c>
      <c r="BL1241">
        <f>IF(Table13[[#This Row],[Highest level of Education]]="Post-graduate education",1,0)</f>
        <v>0</v>
      </c>
      <c r="BM1241">
        <v>3</v>
      </c>
      <c r="BN1241">
        <v>1</v>
      </c>
      <c r="BO1241">
        <v>4</v>
      </c>
      <c r="BP1241">
        <f>IF(Table13[[#This Row],[Monthly_Income 1_5500 2_8000 3_11000 4_15000 5_20000 6_27000 7_35000 8_5000 9_51000 98_0]]=1,1,0)</f>
        <v>0</v>
      </c>
      <c r="BQ1241">
        <f>IF(Table13[[#This Row],[Monthly_Income 1_5500 2_8000 3_11000 4_15000 5_20000 6_27000 7_35000 8_5000 9_51000 98_0]]=2,1,0)</f>
        <v>0</v>
      </c>
      <c r="BR1241">
        <f>IF(Table13[[#This Row],[Monthly_Income 1_5500 2_8000 3_11000 4_15000 5_20000 6_27000 7_35000 8_5000 9_51000 98_0]]=3,1,0)</f>
        <v>0</v>
      </c>
      <c r="BS1241">
        <f>IF(Table13[[#This Row],[Monthly_Income 1_5500 2_8000 3_11000 4_15000 5_20000 6_27000 7_35000 8_5000 9_51000 98_0]]=4,1,0)</f>
        <v>1</v>
      </c>
      <c r="BT1241">
        <f>IF(Table13[[#This Row],[Monthly_Income 1_5500 2_8000 3_11000 4_15000 5_20000 6_27000 7_35000 8_5000 9_51000 98_0]]=5,1,0)</f>
        <v>0</v>
      </c>
      <c r="BU1241">
        <f>IF(Table13[[#This Row],[Monthly_Income 1_5500 2_8000 3_11000 4_15000 5_20000 6_27000 7_35000 8_5000 9_51000 98_0]]=6,1,0)</f>
        <v>0</v>
      </c>
      <c r="BV1241">
        <f>IF(Table13[[#This Row],[Monthly_Income 1_5500 2_8000 3_11000 4_15000 5_20000 6_27000 7_35000 8_5000 9_51000 98_0]]=7,1,0)</f>
        <v>0</v>
      </c>
      <c r="BW1241">
        <f>IF(Table13[[#This Row],[Monthly_Income 1_5500 2_8000 3_11000 4_15000 5_20000 6_27000 7_35000 8_5000 9_51000 98_0]]=8,1,0)</f>
        <v>0</v>
      </c>
      <c r="BX1241">
        <f>IF(Table13[[#This Row],[Monthly_Income 1_5500 2_8000 3_11000 4_15000 5_20000 6_27000 7_35000 8_5000 9_51000 98_0]]=9,1,0)</f>
        <v>0</v>
      </c>
      <c r="BY1241">
        <f>IF(Table13[[#This Row],[Monthly_Income 1_5500 2_8000 3_11000 4_15000 5_20000 6_27000 7_35000 8_5000 9_51000 98_0]]=98,1,0)</f>
        <v>0</v>
      </c>
      <c r="BZ1241">
        <v>8</v>
      </c>
      <c r="CA1241">
        <f>IF(Table13[[#This Row],[Monthly_Household_Income]]=1,1,0)</f>
        <v>0</v>
      </c>
      <c r="CB1241">
        <f>IF(Table13[[#This Row],[Monthly_Household_Income]]=2,1,0)</f>
        <v>0</v>
      </c>
      <c r="CC1241">
        <f>IF(Table13[[#This Row],[Monthly_Household_Income]]=3,1,0)</f>
        <v>0</v>
      </c>
      <c r="CD1241">
        <f>IF(Table13[[#This Row],[Monthly_Household_Income]]=4,1,0)</f>
        <v>0</v>
      </c>
      <c r="CE1241">
        <f>IF(Table13[[#This Row],[Monthly_Household_Income]]=5,1,0)</f>
        <v>0</v>
      </c>
      <c r="CF1241">
        <f>IF(Table13[[#This Row],[Monthly_Household_Income]]=6,1,0)</f>
        <v>0</v>
      </c>
      <c r="CG1241">
        <f>IF(Table13[[#This Row],[Monthly_Household_Income]]=7,1,0)</f>
        <v>0</v>
      </c>
      <c r="CH1241">
        <f>IF(Table13[[#This Row],[Monthly_Household_Income]]=8,1,0)</f>
        <v>1</v>
      </c>
      <c r="CI1241">
        <f>IF(Table13[[#This Row],[Monthly_Household_Income]]=9,1,0)</f>
        <v>0</v>
      </c>
      <c r="CJ1241">
        <f>IF(Table13[[#This Row],[Monthly_Household_Income]]=98,1,0)</f>
        <v>0</v>
      </c>
    </row>
    <row r="1242" spans="1:88">
      <c r="A1242">
        <v>4560</v>
      </c>
      <c r="B1242" s="1">
        <v>43038</v>
      </c>
      <c r="C1242" t="s">
        <v>33</v>
      </c>
      <c r="D1242">
        <v>7</v>
      </c>
      <c r="E1242">
        <v>8</v>
      </c>
      <c r="F1242">
        <v>8</v>
      </c>
      <c r="G1242">
        <v>8</v>
      </c>
      <c r="H1242">
        <v>8</v>
      </c>
      <c r="I1242">
        <v>9</v>
      </c>
      <c r="J1242" t="s">
        <v>16</v>
      </c>
      <c r="K1242">
        <v>7</v>
      </c>
      <c r="L1242">
        <v>8</v>
      </c>
      <c r="M1242">
        <v>7</v>
      </c>
      <c r="N1242">
        <v>6</v>
      </c>
      <c r="O1242">
        <v>8</v>
      </c>
      <c r="P1242">
        <v>9</v>
      </c>
      <c r="Q1242">
        <v>9</v>
      </c>
      <c r="R1242">
        <v>10</v>
      </c>
      <c r="S1242">
        <v>8</v>
      </c>
      <c r="T1242">
        <v>7</v>
      </c>
      <c r="U1242">
        <v>7</v>
      </c>
      <c r="V1242">
        <v>8</v>
      </c>
      <c r="W1242">
        <v>9</v>
      </c>
      <c r="X1242">
        <v>0</v>
      </c>
      <c r="Y1242">
        <v>9</v>
      </c>
      <c r="Z1242">
        <v>9</v>
      </c>
      <c r="AA1242">
        <v>6</v>
      </c>
      <c r="AB1242">
        <v>8</v>
      </c>
      <c r="AC1242">
        <v>2</v>
      </c>
      <c r="AD1242">
        <f>IF(Table13[[#This Row],[payment]]=1,1,0)</f>
        <v>0</v>
      </c>
      <c r="AE1242">
        <f>IF(Table13[[#This Row],[payment]]=2,1,0)</f>
        <v>1</v>
      </c>
      <c r="AF1242">
        <f>IF(Table13[[#This Row],[payment]]=3,1,0)</f>
        <v>0</v>
      </c>
      <c r="AG1242">
        <v>1</v>
      </c>
      <c r="AH1242">
        <f>IF(Table13[[#This Row],[method_payment]]=1,1,0)</f>
        <v>1</v>
      </c>
      <c r="AI1242">
        <f>IF(Table13[[#This Row],[method_payment]]=2,1,0)</f>
        <v>0</v>
      </c>
      <c r="AJ1242">
        <f>IF(Table13[[#This Row],[method_payment]]=3,1,0)</f>
        <v>0</v>
      </c>
      <c r="AK1242">
        <f>IF(Table13[[#This Row],[method_payment]]=5,1,0)</f>
        <v>0</v>
      </c>
      <c r="AL1242">
        <f>IF(Table13[[#This Row],[method_payment]]=6,1,0)</f>
        <v>0</v>
      </c>
      <c r="AM1242" t="s">
        <v>16</v>
      </c>
      <c r="AN1242" t="s">
        <v>16</v>
      </c>
      <c r="AO1242">
        <v>1</v>
      </c>
      <c r="AP1242" s="2">
        <v>832.99</v>
      </c>
      <c r="AQ1242" s="3">
        <f>IF(AND(Table13[[#This Row],[Average_amount_spent_per_visit_last_3_months]]&gt;=1,Table13[[#This Row],[Average_amount_spent_per_visit_last_3_months]]&lt;=999),1,0)</f>
        <v>1</v>
      </c>
      <c r="AR1242" s="3">
        <f>IF(AND(Table13[[#This Row],[Average_amount_spent_per_visit_last_3_months]]&gt;=1000,Table13[[#This Row],[Average_amount_spent_per_visit_last_3_months]]&lt;=6700),1,0)</f>
        <v>0</v>
      </c>
      <c r="AS1242">
        <v>3</v>
      </c>
      <c r="AT1242">
        <v>48</v>
      </c>
      <c r="AU1242">
        <f>IF(AND(Table13[[#This Row],[Age]]&gt;=18,Table13[[#This Row],[Age]]&lt;=25),1,0)</f>
        <v>0</v>
      </c>
      <c r="AV1242">
        <f>IF(AND(Table13[[#This Row],[Age]]&gt;=26,Table13[[#This Row],[Age]]&lt;=35),1,0)</f>
        <v>0</v>
      </c>
      <c r="AW1242">
        <f>IF(AND(Table13[[#This Row],[Age]]&gt;=36,Table13[[#This Row],[Age]]&lt;=45),1,0)</f>
        <v>0</v>
      </c>
      <c r="AX1242">
        <f>IF(AND(Table13[[#This Row],[Age]]&gt;=46,Table13[[#This Row],[Age]]&lt;=55),1,0)</f>
        <v>1</v>
      </c>
      <c r="AY1242">
        <f>IF(AND(Table13[[#This Row],[Age]]&gt;=56,Table13[[#This Row],[Age]]&lt;=67),1,0)</f>
        <v>0</v>
      </c>
      <c r="AZ1242" t="s">
        <v>25</v>
      </c>
      <c r="BA1242">
        <f>IF(Table13[[#This Row],[Marital Status]]="Married",1,0)</f>
        <v>1</v>
      </c>
      <c r="BB1242">
        <f>IF(Table13[[#This Row],[Marital Status]]="Single",1,0)</f>
        <v>0</v>
      </c>
      <c r="BC1242" t="s">
        <v>27</v>
      </c>
      <c r="BD1242">
        <f>IF(Table13[[#This Row],[gender]]="Male",1,0)</f>
        <v>1</v>
      </c>
      <c r="BE1242">
        <f>IF(Table13[[#This Row],[gender]]="Female",1,0)</f>
        <v>0</v>
      </c>
      <c r="BF1242" t="s">
        <v>23</v>
      </c>
      <c r="BG1242">
        <f>IF(Table13[[#This Row],[Highest level of Education]]="Did not attend school",1,0)</f>
        <v>0</v>
      </c>
      <c r="BH1242">
        <f>IF(Table13[[#This Row],[Highest level of Education]]="K12 completed",1,0)</f>
        <v>0</v>
      </c>
      <c r="BI1242">
        <f>IF(Table13[[#This Row],[Highest level of Education]]="High School Completed",1,0)</f>
        <v>0</v>
      </c>
      <c r="BJ1242">
        <f>IF(Table13[[#This Row],[Highest level of Education]]="Technical Diploma/Partially completed College",1,0)</f>
        <v>1</v>
      </c>
      <c r="BK1242">
        <f>IF(Table13[[#This Row],[Highest level of Education]]="University/College Degree",1,0)</f>
        <v>0</v>
      </c>
      <c r="BL1242">
        <f>IF(Table13[[#This Row],[Highest level of Education]]="Post-graduate education",1,0)</f>
        <v>0</v>
      </c>
      <c r="BM1242">
        <v>3</v>
      </c>
      <c r="BN1242">
        <v>1</v>
      </c>
      <c r="BO1242">
        <v>5</v>
      </c>
      <c r="BP1242">
        <f>IF(Table13[[#This Row],[Monthly_Income 1_5500 2_8000 3_11000 4_15000 5_20000 6_27000 7_35000 8_5000 9_51000 98_0]]=1,1,0)</f>
        <v>0</v>
      </c>
      <c r="BQ1242">
        <f>IF(Table13[[#This Row],[Monthly_Income 1_5500 2_8000 3_11000 4_15000 5_20000 6_27000 7_35000 8_5000 9_51000 98_0]]=2,1,0)</f>
        <v>0</v>
      </c>
      <c r="BR1242">
        <f>IF(Table13[[#This Row],[Monthly_Income 1_5500 2_8000 3_11000 4_15000 5_20000 6_27000 7_35000 8_5000 9_51000 98_0]]=3,1,0)</f>
        <v>0</v>
      </c>
      <c r="BS1242">
        <f>IF(Table13[[#This Row],[Monthly_Income 1_5500 2_8000 3_11000 4_15000 5_20000 6_27000 7_35000 8_5000 9_51000 98_0]]=4,1,0)</f>
        <v>0</v>
      </c>
      <c r="BT1242">
        <f>IF(Table13[[#This Row],[Monthly_Income 1_5500 2_8000 3_11000 4_15000 5_20000 6_27000 7_35000 8_5000 9_51000 98_0]]=5,1,0)</f>
        <v>1</v>
      </c>
      <c r="BU1242">
        <f>IF(Table13[[#This Row],[Monthly_Income 1_5500 2_8000 3_11000 4_15000 5_20000 6_27000 7_35000 8_5000 9_51000 98_0]]=6,1,0)</f>
        <v>0</v>
      </c>
      <c r="BV1242">
        <f>IF(Table13[[#This Row],[Monthly_Income 1_5500 2_8000 3_11000 4_15000 5_20000 6_27000 7_35000 8_5000 9_51000 98_0]]=7,1,0)</f>
        <v>0</v>
      </c>
      <c r="BW1242">
        <f>IF(Table13[[#This Row],[Monthly_Income 1_5500 2_8000 3_11000 4_15000 5_20000 6_27000 7_35000 8_5000 9_51000 98_0]]=8,1,0)</f>
        <v>0</v>
      </c>
      <c r="BX1242">
        <f>IF(Table13[[#This Row],[Monthly_Income 1_5500 2_8000 3_11000 4_15000 5_20000 6_27000 7_35000 8_5000 9_51000 98_0]]=9,1,0)</f>
        <v>0</v>
      </c>
      <c r="BY1242">
        <f>IF(Table13[[#This Row],[Monthly_Income 1_5500 2_8000 3_11000 4_15000 5_20000 6_27000 7_35000 8_5000 9_51000 98_0]]=98,1,0)</f>
        <v>0</v>
      </c>
      <c r="BZ1242">
        <v>6</v>
      </c>
      <c r="CA1242">
        <f>IF(Table13[[#This Row],[Monthly_Household_Income]]=1,1,0)</f>
        <v>0</v>
      </c>
      <c r="CB1242">
        <f>IF(Table13[[#This Row],[Monthly_Household_Income]]=2,1,0)</f>
        <v>0</v>
      </c>
      <c r="CC1242">
        <f>IF(Table13[[#This Row],[Monthly_Household_Income]]=3,1,0)</f>
        <v>0</v>
      </c>
      <c r="CD1242">
        <f>IF(Table13[[#This Row],[Monthly_Household_Income]]=4,1,0)</f>
        <v>0</v>
      </c>
      <c r="CE1242">
        <f>IF(Table13[[#This Row],[Monthly_Household_Income]]=5,1,0)</f>
        <v>0</v>
      </c>
      <c r="CF1242">
        <f>IF(Table13[[#This Row],[Monthly_Household_Income]]=6,1,0)</f>
        <v>1</v>
      </c>
      <c r="CG1242">
        <f>IF(Table13[[#This Row],[Monthly_Household_Income]]=7,1,0)</f>
        <v>0</v>
      </c>
      <c r="CH1242">
        <f>IF(Table13[[#This Row],[Monthly_Household_Income]]=8,1,0)</f>
        <v>0</v>
      </c>
      <c r="CI1242">
        <f>IF(Table13[[#This Row],[Monthly_Household_Income]]=9,1,0)</f>
        <v>0</v>
      </c>
      <c r="CJ1242">
        <f>IF(Table13[[#This Row],[Monthly_Household_Income]]=98,1,0)</f>
        <v>0</v>
      </c>
    </row>
    <row r="1243" spans="1:88">
      <c r="A1243">
        <v>4565</v>
      </c>
      <c r="B1243" s="1">
        <v>43160</v>
      </c>
      <c r="C1243" t="s">
        <v>33</v>
      </c>
      <c r="D1243">
        <v>7</v>
      </c>
      <c r="E1243">
        <v>6</v>
      </c>
      <c r="F1243">
        <v>7</v>
      </c>
      <c r="G1243">
        <v>7</v>
      </c>
      <c r="H1243">
        <v>7</v>
      </c>
      <c r="I1243">
        <v>7</v>
      </c>
      <c r="J1243" t="s">
        <v>15</v>
      </c>
      <c r="K1243">
        <v>6</v>
      </c>
      <c r="L1243">
        <v>8</v>
      </c>
      <c r="M1243">
        <v>7</v>
      </c>
      <c r="N1243">
        <v>7</v>
      </c>
      <c r="O1243">
        <v>8</v>
      </c>
      <c r="P1243">
        <v>7</v>
      </c>
      <c r="Q1243">
        <v>6</v>
      </c>
      <c r="R1243">
        <v>8</v>
      </c>
      <c r="S1243">
        <v>7</v>
      </c>
      <c r="T1243">
        <v>8</v>
      </c>
      <c r="U1243">
        <v>6</v>
      </c>
      <c r="V1243">
        <v>8</v>
      </c>
      <c r="W1243">
        <v>7</v>
      </c>
      <c r="X1243">
        <v>7</v>
      </c>
      <c r="Y1243">
        <v>8</v>
      </c>
      <c r="Z1243">
        <v>6</v>
      </c>
      <c r="AA1243">
        <v>7</v>
      </c>
      <c r="AB1243">
        <v>7</v>
      </c>
      <c r="AC1243">
        <v>1</v>
      </c>
      <c r="AD1243">
        <f>IF(Table13[[#This Row],[payment]]=1,1,0)</f>
        <v>1</v>
      </c>
      <c r="AE1243">
        <f>IF(Table13[[#This Row],[payment]]=2,1,0)</f>
        <v>0</v>
      </c>
      <c r="AF1243">
        <f>IF(Table13[[#This Row],[payment]]=3,1,0)</f>
        <v>0</v>
      </c>
      <c r="AG1243">
        <v>1</v>
      </c>
      <c r="AH1243">
        <f>IF(Table13[[#This Row],[method_payment]]=1,1,0)</f>
        <v>1</v>
      </c>
      <c r="AI1243">
        <f>IF(Table13[[#This Row],[method_payment]]=2,1,0)</f>
        <v>0</v>
      </c>
      <c r="AJ1243">
        <f>IF(Table13[[#This Row],[method_payment]]=3,1,0)</f>
        <v>0</v>
      </c>
      <c r="AK1243">
        <f>IF(Table13[[#This Row],[method_payment]]=5,1,0)</f>
        <v>0</v>
      </c>
      <c r="AL1243">
        <f>IF(Table13[[#This Row],[method_payment]]=6,1,0)</f>
        <v>0</v>
      </c>
      <c r="AM1243" t="s">
        <v>15</v>
      </c>
      <c r="AN1243" t="s">
        <v>16</v>
      </c>
      <c r="AO1243">
        <v>2</v>
      </c>
      <c r="AP1243" s="2">
        <v>192.86</v>
      </c>
      <c r="AQ1243" s="3">
        <f>IF(AND(Table13[[#This Row],[Average_amount_spent_per_visit_last_3_months]]&gt;=1,Table13[[#This Row],[Average_amount_spent_per_visit_last_3_months]]&lt;=999),1,0)</f>
        <v>1</v>
      </c>
      <c r="AR1243" s="3">
        <f>IF(AND(Table13[[#This Row],[Average_amount_spent_per_visit_last_3_months]]&gt;=1000,Table13[[#This Row],[Average_amount_spent_per_visit_last_3_months]]&lt;=6700),1,0)</f>
        <v>0</v>
      </c>
      <c r="AS1243">
        <v>2</v>
      </c>
      <c r="AT1243">
        <v>29</v>
      </c>
      <c r="AU1243">
        <f>IF(AND(Table13[[#This Row],[Age]]&gt;=18,Table13[[#This Row],[Age]]&lt;=25),1,0)</f>
        <v>0</v>
      </c>
      <c r="AV1243">
        <f>IF(AND(Table13[[#This Row],[Age]]&gt;=26,Table13[[#This Row],[Age]]&lt;=35),1,0)</f>
        <v>1</v>
      </c>
      <c r="AW1243">
        <f>IF(AND(Table13[[#This Row],[Age]]&gt;=36,Table13[[#This Row],[Age]]&lt;=45),1,0)</f>
        <v>0</v>
      </c>
      <c r="AX1243">
        <f>IF(AND(Table13[[#This Row],[Age]]&gt;=46,Table13[[#This Row],[Age]]&lt;=55),1,0)</f>
        <v>0</v>
      </c>
      <c r="AY1243">
        <f>IF(AND(Table13[[#This Row],[Age]]&gt;=56,Table13[[#This Row],[Age]]&lt;=67),1,0)</f>
        <v>0</v>
      </c>
      <c r="AZ1243" t="s">
        <v>25</v>
      </c>
      <c r="BA1243">
        <f>IF(Table13[[#This Row],[Marital Status]]="Married",1,0)</f>
        <v>1</v>
      </c>
      <c r="BB1243">
        <f>IF(Table13[[#This Row],[Marital Status]]="Single",1,0)</f>
        <v>0</v>
      </c>
      <c r="BC1243" t="s">
        <v>27</v>
      </c>
      <c r="BD1243">
        <f>IF(Table13[[#This Row],[gender]]="Male",1,0)</f>
        <v>1</v>
      </c>
      <c r="BE1243">
        <f>IF(Table13[[#This Row],[gender]]="Female",1,0)</f>
        <v>0</v>
      </c>
      <c r="BF1243" t="s">
        <v>20</v>
      </c>
      <c r="BG1243">
        <f>IF(Table13[[#This Row],[Highest level of Education]]="Did not attend school",1,0)</f>
        <v>0</v>
      </c>
      <c r="BH1243">
        <f>IF(Table13[[#This Row],[Highest level of Education]]="K12 completed",1,0)</f>
        <v>0</v>
      </c>
      <c r="BI1243">
        <f>IF(Table13[[#This Row],[Highest level of Education]]="High School Completed",1,0)</f>
        <v>1</v>
      </c>
      <c r="BJ1243">
        <f>IF(Table13[[#This Row],[Highest level of Education]]="Technical Diploma/Partially completed College",1,0)</f>
        <v>0</v>
      </c>
      <c r="BK1243">
        <f>IF(Table13[[#This Row],[Highest level of Education]]="University/College Degree",1,0)</f>
        <v>0</v>
      </c>
      <c r="BL1243">
        <f>IF(Table13[[#This Row],[Highest level of Education]]="Post-graduate education",1,0)</f>
        <v>0</v>
      </c>
      <c r="BM1243">
        <v>4</v>
      </c>
      <c r="BN1243">
        <v>1</v>
      </c>
      <c r="BO1243">
        <v>2</v>
      </c>
      <c r="BP1243">
        <f>IF(Table13[[#This Row],[Monthly_Income 1_5500 2_8000 3_11000 4_15000 5_20000 6_27000 7_35000 8_5000 9_51000 98_0]]=1,1,0)</f>
        <v>0</v>
      </c>
      <c r="BQ1243">
        <f>IF(Table13[[#This Row],[Monthly_Income 1_5500 2_8000 3_11000 4_15000 5_20000 6_27000 7_35000 8_5000 9_51000 98_0]]=2,1,0)</f>
        <v>1</v>
      </c>
      <c r="BR1243">
        <f>IF(Table13[[#This Row],[Monthly_Income 1_5500 2_8000 3_11000 4_15000 5_20000 6_27000 7_35000 8_5000 9_51000 98_0]]=3,1,0)</f>
        <v>0</v>
      </c>
      <c r="BS1243">
        <f>IF(Table13[[#This Row],[Monthly_Income 1_5500 2_8000 3_11000 4_15000 5_20000 6_27000 7_35000 8_5000 9_51000 98_0]]=4,1,0)</f>
        <v>0</v>
      </c>
      <c r="BT1243">
        <f>IF(Table13[[#This Row],[Monthly_Income 1_5500 2_8000 3_11000 4_15000 5_20000 6_27000 7_35000 8_5000 9_51000 98_0]]=5,1,0)</f>
        <v>0</v>
      </c>
      <c r="BU1243">
        <f>IF(Table13[[#This Row],[Monthly_Income 1_5500 2_8000 3_11000 4_15000 5_20000 6_27000 7_35000 8_5000 9_51000 98_0]]=6,1,0)</f>
        <v>0</v>
      </c>
      <c r="BV1243">
        <f>IF(Table13[[#This Row],[Monthly_Income 1_5500 2_8000 3_11000 4_15000 5_20000 6_27000 7_35000 8_5000 9_51000 98_0]]=7,1,0)</f>
        <v>0</v>
      </c>
      <c r="BW1243">
        <f>IF(Table13[[#This Row],[Monthly_Income 1_5500 2_8000 3_11000 4_15000 5_20000 6_27000 7_35000 8_5000 9_51000 98_0]]=8,1,0)</f>
        <v>0</v>
      </c>
      <c r="BX1243">
        <f>IF(Table13[[#This Row],[Monthly_Income 1_5500 2_8000 3_11000 4_15000 5_20000 6_27000 7_35000 8_5000 9_51000 98_0]]=9,1,0)</f>
        <v>0</v>
      </c>
      <c r="BY1243">
        <f>IF(Table13[[#This Row],[Monthly_Income 1_5500 2_8000 3_11000 4_15000 5_20000 6_27000 7_35000 8_5000 9_51000 98_0]]=98,1,0)</f>
        <v>0</v>
      </c>
      <c r="BZ1243">
        <v>5</v>
      </c>
      <c r="CA1243">
        <f>IF(Table13[[#This Row],[Monthly_Household_Income]]=1,1,0)</f>
        <v>0</v>
      </c>
      <c r="CB1243">
        <f>IF(Table13[[#This Row],[Monthly_Household_Income]]=2,1,0)</f>
        <v>0</v>
      </c>
      <c r="CC1243">
        <f>IF(Table13[[#This Row],[Monthly_Household_Income]]=3,1,0)</f>
        <v>0</v>
      </c>
      <c r="CD1243">
        <f>IF(Table13[[#This Row],[Monthly_Household_Income]]=4,1,0)</f>
        <v>0</v>
      </c>
      <c r="CE1243">
        <f>IF(Table13[[#This Row],[Monthly_Household_Income]]=5,1,0)</f>
        <v>1</v>
      </c>
      <c r="CF1243">
        <f>IF(Table13[[#This Row],[Monthly_Household_Income]]=6,1,0)</f>
        <v>0</v>
      </c>
      <c r="CG1243">
        <f>IF(Table13[[#This Row],[Monthly_Household_Income]]=7,1,0)</f>
        <v>0</v>
      </c>
      <c r="CH1243">
        <f>IF(Table13[[#This Row],[Monthly_Household_Income]]=8,1,0)</f>
        <v>0</v>
      </c>
      <c r="CI1243">
        <f>IF(Table13[[#This Row],[Monthly_Household_Income]]=9,1,0)</f>
        <v>0</v>
      </c>
      <c r="CJ1243">
        <f>IF(Table13[[#This Row],[Monthly_Household_Income]]=98,1,0)</f>
        <v>0</v>
      </c>
    </row>
    <row r="1244" spans="1:88">
      <c r="A1244">
        <v>4567</v>
      </c>
      <c r="B1244" s="1">
        <v>43019</v>
      </c>
      <c r="C1244" t="s">
        <v>31</v>
      </c>
      <c r="D1244">
        <v>6</v>
      </c>
      <c r="E1244">
        <v>8</v>
      </c>
      <c r="F1244">
        <v>6</v>
      </c>
      <c r="G1244">
        <v>7</v>
      </c>
      <c r="H1244">
        <v>8</v>
      </c>
      <c r="I1244">
        <v>6</v>
      </c>
      <c r="J1244" t="s">
        <v>15</v>
      </c>
      <c r="K1244">
        <v>8</v>
      </c>
      <c r="L1244">
        <v>7</v>
      </c>
      <c r="M1244">
        <v>7</v>
      </c>
      <c r="N1244">
        <v>8</v>
      </c>
      <c r="O1244">
        <v>7</v>
      </c>
      <c r="P1244">
        <v>10</v>
      </c>
      <c r="Q1244">
        <v>6</v>
      </c>
      <c r="R1244">
        <v>9</v>
      </c>
      <c r="S1244">
        <v>6</v>
      </c>
      <c r="T1244">
        <v>8</v>
      </c>
      <c r="U1244">
        <v>6</v>
      </c>
      <c r="V1244">
        <v>7</v>
      </c>
      <c r="W1244">
        <v>6</v>
      </c>
      <c r="X1244">
        <v>6</v>
      </c>
      <c r="Y1244">
        <v>7</v>
      </c>
      <c r="Z1244">
        <v>10</v>
      </c>
      <c r="AA1244">
        <v>9</v>
      </c>
      <c r="AB1244">
        <v>0</v>
      </c>
      <c r="AC1244">
        <v>1</v>
      </c>
      <c r="AD1244">
        <f>IF(Table13[[#This Row],[payment]]=1,1,0)</f>
        <v>1</v>
      </c>
      <c r="AE1244">
        <f>IF(Table13[[#This Row],[payment]]=2,1,0)</f>
        <v>0</v>
      </c>
      <c r="AF1244">
        <f>IF(Table13[[#This Row],[payment]]=3,1,0)</f>
        <v>0</v>
      </c>
      <c r="AG1244">
        <v>5</v>
      </c>
      <c r="AH1244">
        <f>IF(Table13[[#This Row],[method_payment]]=1,1,0)</f>
        <v>0</v>
      </c>
      <c r="AI1244">
        <f>IF(Table13[[#This Row],[method_payment]]=2,1,0)</f>
        <v>0</v>
      </c>
      <c r="AJ1244">
        <f>IF(Table13[[#This Row],[method_payment]]=3,1,0)</f>
        <v>0</v>
      </c>
      <c r="AK1244">
        <f>IF(Table13[[#This Row],[method_payment]]=5,1,0)</f>
        <v>1</v>
      </c>
      <c r="AL1244">
        <f>IF(Table13[[#This Row],[method_payment]]=6,1,0)</f>
        <v>0</v>
      </c>
      <c r="AM1244" t="s">
        <v>16</v>
      </c>
      <c r="AN1244" t="s">
        <v>16</v>
      </c>
      <c r="AO1244">
        <v>6</v>
      </c>
      <c r="AP1244" s="2">
        <v>149.5</v>
      </c>
      <c r="AQ1244" s="3">
        <f>IF(AND(Table13[[#This Row],[Average_amount_spent_per_visit_last_3_months]]&gt;=1,Table13[[#This Row],[Average_amount_spent_per_visit_last_3_months]]&lt;=999),1,0)</f>
        <v>1</v>
      </c>
      <c r="AR1244" s="3">
        <f>IF(AND(Table13[[#This Row],[Average_amount_spent_per_visit_last_3_months]]&gt;=1000,Table13[[#This Row],[Average_amount_spent_per_visit_last_3_months]]&lt;=6700),1,0)</f>
        <v>0</v>
      </c>
      <c r="AS1244">
        <v>1</v>
      </c>
      <c r="AT1244">
        <v>29</v>
      </c>
      <c r="AU1244">
        <f>IF(AND(Table13[[#This Row],[Age]]&gt;=18,Table13[[#This Row],[Age]]&lt;=25),1,0)</f>
        <v>0</v>
      </c>
      <c r="AV1244">
        <f>IF(AND(Table13[[#This Row],[Age]]&gt;=26,Table13[[#This Row],[Age]]&lt;=35),1,0)</f>
        <v>1</v>
      </c>
      <c r="AW1244">
        <f>IF(AND(Table13[[#This Row],[Age]]&gt;=36,Table13[[#This Row],[Age]]&lt;=45),1,0)</f>
        <v>0</v>
      </c>
      <c r="AX1244">
        <f>IF(AND(Table13[[#This Row],[Age]]&gt;=46,Table13[[#This Row],[Age]]&lt;=55),1,0)</f>
        <v>0</v>
      </c>
      <c r="AY1244">
        <f>IF(AND(Table13[[#This Row],[Age]]&gt;=56,Table13[[#This Row],[Age]]&lt;=67),1,0)</f>
        <v>0</v>
      </c>
      <c r="AZ1244" t="s">
        <v>24</v>
      </c>
      <c r="BA1244">
        <f>IF(Table13[[#This Row],[Marital Status]]="Married",1,0)</f>
        <v>0</v>
      </c>
      <c r="BB1244">
        <f>IF(Table13[[#This Row],[Marital Status]]="Single",1,0)</f>
        <v>1</v>
      </c>
      <c r="BC1244" t="s">
        <v>27</v>
      </c>
      <c r="BD1244">
        <f>IF(Table13[[#This Row],[gender]]="Male",1,0)</f>
        <v>1</v>
      </c>
      <c r="BE1244">
        <f>IF(Table13[[#This Row],[gender]]="Female",1,0)</f>
        <v>0</v>
      </c>
      <c r="BF1244" t="s">
        <v>23</v>
      </c>
      <c r="BG1244">
        <f>IF(Table13[[#This Row],[Highest level of Education]]="Did not attend school",1,0)</f>
        <v>0</v>
      </c>
      <c r="BH1244">
        <f>IF(Table13[[#This Row],[Highest level of Education]]="K12 completed",1,0)</f>
        <v>0</v>
      </c>
      <c r="BI1244">
        <f>IF(Table13[[#This Row],[Highest level of Education]]="High School Completed",1,0)</f>
        <v>0</v>
      </c>
      <c r="BJ1244">
        <f>IF(Table13[[#This Row],[Highest level of Education]]="Technical Diploma/Partially completed College",1,0)</f>
        <v>1</v>
      </c>
      <c r="BK1244">
        <f>IF(Table13[[#This Row],[Highest level of Education]]="University/College Degree",1,0)</f>
        <v>0</v>
      </c>
      <c r="BL1244">
        <f>IF(Table13[[#This Row],[Highest level of Education]]="Post-graduate education",1,0)</f>
        <v>0</v>
      </c>
      <c r="BM1244">
        <v>0</v>
      </c>
      <c r="BN1244">
        <v>1</v>
      </c>
      <c r="BO1244">
        <v>2</v>
      </c>
      <c r="BP1244">
        <f>IF(Table13[[#This Row],[Monthly_Income 1_5500 2_8000 3_11000 4_15000 5_20000 6_27000 7_35000 8_5000 9_51000 98_0]]=1,1,0)</f>
        <v>0</v>
      </c>
      <c r="BQ1244">
        <f>IF(Table13[[#This Row],[Monthly_Income 1_5500 2_8000 3_11000 4_15000 5_20000 6_27000 7_35000 8_5000 9_51000 98_0]]=2,1,0)</f>
        <v>1</v>
      </c>
      <c r="BR1244">
        <f>IF(Table13[[#This Row],[Monthly_Income 1_5500 2_8000 3_11000 4_15000 5_20000 6_27000 7_35000 8_5000 9_51000 98_0]]=3,1,0)</f>
        <v>0</v>
      </c>
      <c r="BS1244">
        <f>IF(Table13[[#This Row],[Monthly_Income 1_5500 2_8000 3_11000 4_15000 5_20000 6_27000 7_35000 8_5000 9_51000 98_0]]=4,1,0)</f>
        <v>0</v>
      </c>
      <c r="BT1244">
        <f>IF(Table13[[#This Row],[Monthly_Income 1_5500 2_8000 3_11000 4_15000 5_20000 6_27000 7_35000 8_5000 9_51000 98_0]]=5,1,0)</f>
        <v>0</v>
      </c>
      <c r="BU1244">
        <f>IF(Table13[[#This Row],[Monthly_Income 1_5500 2_8000 3_11000 4_15000 5_20000 6_27000 7_35000 8_5000 9_51000 98_0]]=6,1,0)</f>
        <v>0</v>
      </c>
      <c r="BV1244">
        <f>IF(Table13[[#This Row],[Monthly_Income 1_5500 2_8000 3_11000 4_15000 5_20000 6_27000 7_35000 8_5000 9_51000 98_0]]=7,1,0)</f>
        <v>0</v>
      </c>
      <c r="BW1244">
        <f>IF(Table13[[#This Row],[Monthly_Income 1_5500 2_8000 3_11000 4_15000 5_20000 6_27000 7_35000 8_5000 9_51000 98_0]]=8,1,0)</f>
        <v>0</v>
      </c>
      <c r="BX1244">
        <f>IF(Table13[[#This Row],[Monthly_Income 1_5500 2_8000 3_11000 4_15000 5_20000 6_27000 7_35000 8_5000 9_51000 98_0]]=9,1,0)</f>
        <v>0</v>
      </c>
      <c r="BY1244">
        <f>IF(Table13[[#This Row],[Monthly_Income 1_5500 2_8000 3_11000 4_15000 5_20000 6_27000 7_35000 8_5000 9_51000 98_0]]=98,1,0)</f>
        <v>0</v>
      </c>
      <c r="BZ1244">
        <v>6</v>
      </c>
      <c r="CA1244">
        <f>IF(Table13[[#This Row],[Monthly_Household_Income]]=1,1,0)</f>
        <v>0</v>
      </c>
      <c r="CB1244">
        <f>IF(Table13[[#This Row],[Monthly_Household_Income]]=2,1,0)</f>
        <v>0</v>
      </c>
      <c r="CC1244">
        <f>IF(Table13[[#This Row],[Monthly_Household_Income]]=3,1,0)</f>
        <v>0</v>
      </c>
      <c r="CD1244">
        <f>IF(Table13[[#This Row],[Monthly_Household_Income]]=4,1,0)</f>
        <v>0</v>
      </c>
      <c r="CE1244">
        <f>IF(Table13[[#This Row],[Monthly_Household_Income]]=5,1,0)</f>
        <v>0</v>
      </c>
      <c r="CF1244">
        <f>IF(Table13[[#This Row],[Monthly_Household_Income]]=6,1,0)</f>
        <v>1</v>
      </c>
      <c r="CG1244">
        <f>IF(Table13[[#This Row],[Monthly_Household_Income]]=7,1,0)</f>
        <v>0</v>
      </c>
      <c r="CH1244">
        <f>IF(Table13[[#This Row],[Monthly_Household_Income]]=8,1,0)</f>
        <v>0</v>
      </c>
      <c r="CI1244">
        <f>IF(Table13[[#This Row],[Monthly_Household_Income]]=9,1,0)</f>
        <v>0</v>
      </c>
      <c r="CJ1244">
        <f>IF(Table13[[#This Row],[Monthly_Household_Income]]=98,1,0)</f>
        <v>0</v>
      </c>
    </row>
    <row r="1245" spans="1:88">
      <c r="A1245">
        <v>4575</v>
      </c>
      <c r="B1245" s="1">
        <v>43069</v>
      </c>
      <c r="C1245" t="s">
        <v>29</v>
      </c>
      <c r="D1245">
        <v>8</v>
      </c>
      <c r="E1245">
        <v>9</v>
      </c>
      <c r="F1245">
        <v>9</v>
      </c>
      <c r="G1245">
        <v>9</v>
      </c>
      <c r="H1245">
        <v>9</v>
      </c>
      <c r="I1245">
        <v>8</v>
      </c>
      <c r="J1245" t="s">
        <v>15</v>
      </c>
      <c r="K1245">
        <v>7</v>
      </c>
      <c r="L1245">
        <v>8</v>
      </c>
      <c r="M1245">
        <v>7</v>
      </c>
      <c r="N1245">
        <v>9</v>
      </c>
      <c r="O1245">
        <v>8</v>
      </c>
      <c r="P1245">
        <v>9</v>
      </c>
      <c r="Q1245">
        <v>7</v>
      </c>
      <c r="R1245">
        <v>9</v>
      </c>
      <c r="S1245">
        <v>10</v>
      </c>
      <c r="T1245">
        <v>7</v>
      </c>
      <c r="U1245">
        <v>7</v>
      </c>
      <c r="V1245">
        <v>8</v>
      </c>
      <c r="W1245">
        <v>8</v>
      </c>
      <c r="X1245">
        <v>9</v>
      </c>
      <c r="Y1245">
        <v>7</v>
      </c>
      <c r="Z1245">
        <v>9</v>
      </c>
      <c r="AA1245">
        <v>7</v>
      </c>
      <c r="AB1245">
        <v>9</v>
      </c>
      <c r="AC1245">
        <v>2</v>
      </c>
      <c r="AD1245">
        <f>IF(Table13[[#This Row],[payment]]=1,1,0)</f>
        <v>0</v>
      </c>
      <c r="AE1245">
        <f>IF(Table13[[#This Row],[payment]]=2,1,0)</f>
        <v>1</v>
      </c>
      <c r="AF1245">
        <f>IF(Table13[[#This Row],[payment]]=3,1,0)</f>
        <v>0</v>
      </c>
      <c r="AG1245">
        <v>1</v>
      </c>
      <c r="AH1245">
        <f>IF(Table13[[#This Row],[method_payment]]=1,1,0)</f>
        <v>1</v>
      </c>
      <c r="AI1245">
        <f>IF(Table13[[#This Row],[method_payment]]=2,1,0)</f>
        <v>0</v>
      </c>
      <c r="AJ1245">
        <f>IF(Table13[[#This Row],[method_payment]]=3,1,0)</f>
        <v>0</v>
      </c>
      <c r="AK1245">
        <f>IF(Table13[[#This Row],[method_payment]]=5,1,0)</f>
        <v>0</v>
      </c>
      <c r="AL1245">
        <f>IF(Table13[[#This Row],[method_payment]]=6,1,0)</f>
        <v>0</v>
      </c>
      <c r="AM1245" t="s">
        <v>16</v>
      </c>
      <c r="AN1245" t="s">
        <v>16</v>
      </c>
      <c r="AO1245">
        <v>1</v>
      </c>
      <c r="AP1245" s="2">
        <v>366.89</v>
      </c>
      <c r="AQ1245" s="3">
        <f>IF(AND(Table13[[#This Row],[Average_amount_spent_per_visit_last_3_months]]&gt;=1,Table13[[#This Row],[Average_amount_spent_per_visit_last_3_months]]&lt;=999),1,0)</f>
        <v>1</v>
      </c>
      <c r="AR1245" s="3">
        <f>IF(AND(Table13[[#This Row],[Average_amount_spent_per_visit_last_3_months]]&gt;=1000,Table13[[#This Row],[Average_amount_spent_per_visit_last_3_months]]&lt;=6700),1,0)</f>
        <v>0</v>
      </c>
      <c r="AS1245">
        <v>3</v>
      </c>
      <c r="AT1245">
        <v>39</v>
      </c>
      <c r="AU1245">
        <f>IF(AND(Table13[[#This Row],[Age]]&gt;=18,Table13[[#This Row],[Age]]&lt;=25),1,0)</f>
        <v>0</v>
      </c>
      <c r="AV1245">
        <f>IF(AND(Table13[[#This Row],[Age]]&gt;=26,Table13[[#This Row],[Age]]&lt;=35),1,0)</f>
        <v>0</v>
      </c>
      <c r="AW1245">
        <f>IF(AND(Table13[[#This Row],[Age]]&gt;=36,Table13[[#This Row],[Age]]&lt;=45),1,0)</f>
        <v>1</v>
      </c>
      <c r="AX1245">
        <f>IF(AND(Table13[[#This Row],[Age]]&gt;=46,Table13[[#This Row],[Age]]&lt;=55),1,0)</f>
        <v>0</v>
      </c>
      <c r="AY1245">
        <f>IF(AND(Table13[[#This Row],[Age]]&gt;=56,Table13[[#This Row],[Age]]&lt;=67),1,0)</f>
        <v>0</v>
      </c>
      <c r="AZ1245" t="s">
        <v>25</v>
      </c>
      <c r="BA1245">
        <f>IF(Table13[[#This Row],[Marital Status]]="Married",1,0)</f>
        <v>1</v>
      </c>
      <c r="BB1245">
        <f>IF(Table13[[#This Row],[Marital Status]]="Single",1,0)</f>
        <v>0</v>
      </c>
      <c r="BC1245" t="s">
        <v>28</v>
      </c>
      <c r="BD1245">
        <f>IF(Table13[[#This Row],[gender]]="Male",1,0)</f>
        <v>0</v>
      </c>
      <c r="BE1245">
        <f>IF(Table13[[#This Row],[gender]]="Female",1,0)</f>
        <v>1</v>
      </c>
      <c r="BF1245" t="s">
        <v>19</v>
      </c>
      <c r="BG1245">
        <f>IF(Table13[[#This Row],[Highest level of Education]]="Did not attend school",1,0)</f>
        <v>0</v>
      </c>
      <c r="BH1245">
        <f>IF(Table13[[#This Row],[Highest level of Education]]="K12 completed",1,0)</f>
        <v>0</v>
      </c>
      <c r="BI1245">
        <f>IF(Table13[[#This Row],[Highest level of Education]]="High School Completed",1,0)</f>
        <v>0</v>
      </c>
      <c r="BJ1245">
        <f>IF(Table13[[#This Row],[Highest level of Education]]="Technical Diploma/Partially completed College",1,0)</f>
        <v>0</v>
      </c>
      <c r="BK1245">
        <f>IF(Table13[[#This Row],[Highest level of Education]]="University/College Degree",1,0)</f>
        <v>1</v>
      </c>
      <c r="BL1245">
        <f>IF(Table13[[#This Row],[Highest level of Education]]="Post-graduate education",1,0)</f>
        <v>0</v>
      </c>
      <c r="BM1245">
        <v>3</v>
      </c>
      <c r="BN1245">
        <v>3</v>
      </c>
      <c r="BO1245" t="s">
        <v>1</v>
      </c>
      <c r="BP1245">
        <f>IF(Table13[[#This Row],[Monthly_Income 1_5500 2_8000 3_11000 4_15000 5_20000 6_27000 7_35000 8_5000 9_51000 98_0]]=1,1,0)</f>
        <v>0</v>
      </c>
      <c r="BQ1245">
        <f>IF(Table13[[#This Row],[Monthly_Income 1_5500 2_8000 3_11000 4_15000 5_20000 6_27000 7_35000 8_5000 9_51000 98_0]]=2,1,0)</f>
        <v>0</v>
      </c>
      <c r="BR1245">
        <f>IF(Table13[[#This Row],[Monthly_Income 1_5500 2_8000 3_11000 4_15000 5_20000 6_27000 7_35000 8_5000 9_51000 98_0]]=3,1,0)</f>
        <v>0</v>
      </c>
      <c r="BS1245">
        <f>IF(Table13[[#This Row],[Monthly_Income 1_5500 2_8000 3_11000 4_15000 5_20000 6_27000 7_35000 8_5000 9_51000 98_0]]=4,1,0)</f>
        <v>0</v>
      </c>
      <c r="BT1245">
        <f>IF(Table13[[#This Row],[Monthly_Income 1_5500 2_8000 3_11000 4_15000 5_20000 6_27000 7_35000 8_5000 9_51000 98_0]]=5,1,0)</f>
        <v>0</v>
      </c>
      <c r="BU1245">
        <f>IF(Table13[[#This Row],[Monthly_Income 1_5500 2_8000 3_11000 4_15000 5_20000 6_27000 7_35000 8_5000 9_51000 98_0]]=6,1,0)</f>
        <v>0</v>
      </c>
      <c r="BV1245">
        <f>IF(Table13[[#This Row],[Monthly_Income 1_5500 2_8000 3_11000 4_15000 5_20000 6_27000 7_35000 8_5000 9_51000 98_0]]=7,1,0)</f>
        <v>0</v>
      </c>
      <c r="BW1245">
        <f>IF(Table13[[#This Row],[Monthly_Income 1_5500 2_8000 3_11000 4_15000 5_20000 6_27000 7_35000 8_5000 9_51000 98_0]]=8,1,0)</f>
        <v>0</v>
      </c>
      <c r="BX1245">
        <f>IF(Table13[[#This Row],[Monthly_Income 1_5500 2_8000 3_11000 4_15000 5_20000 6_27000 7_35000 8_5000 9_51000 98_0]]=9,1,0)</f>
        <v>0</v>
      </c>
      <c r="BY1245">
        <f>IF(Table13[[#This Row],[Monthly_Income 1_5500 2_8000 3_11000 4_15000 5_20000 6_27000 7_35000 8_5000 9_51000 98_0]]=98,1,0)</f>
        <v>0</v>
      </c>
      <c r="BZ1245">
        <v>5</v>
      </c>
      <c r="CA1245">
        <f>IF(Table13[[#This Row],[Monthly_Household_Income]]=1,1,0)</f>
        <v>0</v>
      </c>
      <c r="CB1245">
        <f>IF(Table13[[#This Row],[Monthly_Household_Income]]=2,1,0)</f>
        <v>0</v>
      </c>
      <c r="CC1245">
        <f>IF(Table13[[#This Row],[Monthly_Household_Income]]=3,1,0)</f>
        <v>0</v>
      </c>
      <c r="CD1245">
        <f>IF(Table13[[#This Row],[Monthly_Household_Income]]=4,1,0)</f>
        <v>0</v>
      </c>
      <c r="CE1245">
        <f>IF(Table13[[#This Row],[Monthly_Household_Income]]=5,1,0)</f>
        <v>1</v>
      </c>
      <c r="CF1245">
        <f>IF(Table13[[#This Row],[Monthly_Household_Income]]=6,1,0)</f>
        <v>0</v>
      </c>
      <c r="CG1245">
        <f>IF(Table13[[#This Row],[Monthly_Household_Income]]=7,1,0)</f>
        <v>0</v>
      </c>
      <c r="CH1245">
        <f>IF(Table13[[#This Row],[Monthly_Household_Income]]=8,1,0)</f>
        <v>0</v>
      </c>
      <c r="CI1245">
        <f>IF(Table13[[#This Row],[Monthly_Household_Income]]=9,1,0)</f>
        <v>0</v>
      </c>
      <c r="CJ1245">
        <f>IF(Table13[[#This Row],[Monthly_Household_Income]]=98,1,0)</f>
        <v>0</v>
      </c>
    </row>
    <row r="1246" spans="1:88">
      <c r="A1246">
        <v>4579</v>
      </c>
      <c r="B1246" s="1">
        <v>42967</v>
      </c>
      <c r="C1246" t="s">
        <v>29</v>
      </c>
      <c r="D1246">
        <v>5</v>
      </c>
      <c r="E1246">
        <v>5</v>
      </c>
      <c r="F1246">
        <v>3</v>
      </c>
      <c r="G1246">
        <v>5</v>
      </c>
      <c r="H1246">
        <v>4</v>
      </c>
      <c r="I1246">
        <v>2</v>
      </c>
      <c r="J1246" t="s">
        <v>15</v>
      </c>
      <c r="K1246">
        <v>7</v>
      </c>
      <c r="L1246">
        <v>7</v>
      </c>
      <c r="M1246">
        <v>8</v>
      </c>
      <c r="N1246">
        <v>7</v>
      </c>
      <c r="O1246">
        <v>8</v>
      </c>
      <c r="P1246">
        <v>6</v>
      </c>
      <c r="Q1246">
        <v>6</v>
      </c>
      <c r="R1246">
        <v>6</v>
      </c>
      <c r="S1246">
        <v>5</v>
      </c>
      <c r="T1246">
        <v>5</v>
      </c>
      <c r="U1246">
        <v>6</v>
      </c>
      <c r="V1246">
        <v>4</v>
      </c>
      <c r="W1246">
        <v>4</v>
      </c>
      <c r="X1246">
        <v>3</v>
      </c>
      <c r="Y1246">
        <v>3</v>
      </c>
      <c r="Z1246">
        <v>6</v>
      </c>
      <c r="AA1246">
        <v>5</v>
      </c>
      <c r="AB1246">
        <v>5</v>
      </c>
      <c r="AC1246">
        <v>2</v>
      </c>
      <c r="AD1246">
        <f>IF(Table13[[#This Row],[payment]]=1,1,0)</f>
        <v>0</v>
      </c>
      <c r="AE1246">
        <f>IF(Table13[[#This Row],[payment]]=2,1,0)</f>
        <v>1</v>
      </c>
      <c r="AF1246">
        <f>IF(Table13[[#This Row],[payment]]=3,1,0)</f>
        <v>0</v>
      </c>
      <c r="AG1246">
        <v>1</v>
      </c>
      <c r="AH1246">
        <f>IF(Table13[[#This Row],[method_payment]]=1,1,0)</f>
        <v>1</v>
      </c>
      <c r="AI1246">
        <f>IF(Table13[[#This Row],[method_payment]]=2,1,0)</f>
        <v>0</v>
      </c>
      <c r="AJ1246">
        <f>IF(Table13[[#This Row],[method_payment]]=3,1,0)</f>
        <v>0</v>
      </c>
      <c r="AK1246">
        <f>IF(Table13[[#This Row],[method_payment]]=5,1,0)</f>
        <v>0</v>
      </c>
      <c r="AL1246">
        <f>IF(Table13[[#This Row],[method_payment]]=6,1,0)</f>
        <v>0</v>
      </c>
      <c r="AM1246" t="s">
        <v>16</v>
      </c>
      <c r="AN1246" t="s">
        <v>15</v>
      </c>
      <c r="AO1246">
        <v>1</v>
      </c>
      <c r="AP1246" s="2">
        <v>783.55</v>
      </c>
      <c r="AQ1246" s="3">
        <f>IF(AND(Table13[[#This Row],[Average_amount_spent_per_visit_last_3_months]]&gt;=1,Table13[[#This Row],[Average_amount_spent_per_visit_last_3_months]]&lt;=999),1,0)</f>
        <v>1</v>
      </c>
      <c r="AR1246" s="3">
        <f>IF(AND(Table13[[#This Row],[Average_amount_spent_per_visit_last_3_months]]&gt;=1000,Table13[[#This Row],[Average_amount_spent_per_visit_last_3_months]]&lt;=6700),1,0)</f>
        <v>0</v>
      </c>
      <c r="AS1246">
        <v>1</v>
      </c>
      <c r="AT1246">
        <v>47</v>
      </c>
      <c r="AU1246">
        <f>IF(AND(Table13[[#This Row],[Age]]&gt;=18,Table13[[#This Row],[Age]]&lt;=25),1,0)</f>
        <v>0</v>
      </c>
      <c r="AV1246">
        <f>IF(AND(Table13[[#This Row],[Age]]&gt;=26,Table13[[#This Row],[Age]]&lt;=35),1,0)</f>
        <v>0</v>
      </c>
      <c r="AW1246">
        <f>IF(AND(Table13[[#This Row],[Age]]&gt;=36,Table13[[#This Row],[Age]]&lt;=45),1,0)</f>
        <v>0</v>
      </c>
      <c r="AX1246">
        <f>IF(AND(Table13[[#This Row],[Age]]&gt;=46,Table13[[#This Row],[Age]]&lt;=55),1,0)</f>
        <v>1</v>
      </c>
      <c r="AY1246">
        <f>IF(AND(Table13[[#This Row],[Age]]&gt;=56,Table13[[#This Row],[Age]]&lt;=67),1,0)</f>
        <v>0</v>
      </c>
      <c r="AZ1246" t="s">
        <v>25</v>
      </c>
      <c r="BA1246">
        <f>IF(Table13[[#This Row],[Marital Status]]="Married",1,0)</f>
        <v>1</v>
      </c>
      <c r="BB1246">
        <f>IF(Table13[[#This Row],[Marital Status]]="Single",1,0)</f>
        <v>0</v>
      </c>
      <c r="BC1246" t="s">
        <v>28</v>
      </c>
      <c r="BD1246">
        <f>IF(Table13[[#This Row],[gender]]="Male",1,0)</f>
        <v>0</v>
      </c>
      <c r="BE1246">
        <f>IF(Table13[[#This Row],[gender]]="Female",1,0)</f>
        <v>1</v>
      </c>
      <c r="BF1246" t="s">
        <v>20</v>
      </c>
      <c r="BG1246">
        <f>IF(Table13[[#This Row],[Highest level of Education]]="Did not attend school",1,0)</f>
        <v>0</v>
      </c>
      <c r="BH1246">
        <f>IF(Table13[[#This Row],[Highest level of Education]]="K12 completed",1,0)</f>
        <v>0</v>
      </c>
      <c r="BI1246">
        <f>IF(Table13[[#This Row],[Highest level of Education]]="High School Completed",1,0)</f>
        <v>1</v>
      </c>
      <c r="BJ1246">
        <f>IF(Table13[[#This Row],[Highest level of Education]]="Technical Diploma/Partially completed College",1,0)</f>
        <v>0</v>
      </c>
      <c r="BK1246">
        <f>IF(Table13[[#This Row],[Highest level of Education]]="University/College Degree",1,0)</f>
        <v>0</v>
      </c>
      <c r="BL1246">
        <f>IF(Table13[[#This Row],[Highest level of Education]]="Post-graduate education",1,0)</f>
        <v>0</v>
      </c>
      <c r="BM1246">
        <v>3</v>
      </c>
      <c r="BN1246">
        <v>3</v>
      </c>
      <c r="BO1246" t="s">
        <v>1</v>
      </c>
      <c r="BP1246">
        <f>IF(Table13[[#This Row],[Monthly_Income 1_5500 2_8000 3_11000 4_15000 5_20000 6_27000 7_35000 8_5000 9_51000 98_0]]=1,1,0)</f>
        <v>0</v>
      </c>
      <c r="BQ1246">
        <f>IF(Table13[[#This Row],[Monthly_Income 1_5500 2_8000 3_11000 4_15000 5_20000 6_27000 7_35000 8_5000 9_51000 98_0]]=2,1,0)</f>
        <v>0</v>
      </c>
      <c r="BR1246">
        <f>IF(Table13[[#This Row],[Monthly_Income 1_5500 2_8000 3_11000 4_15000 5_20000 6_27000 7_35000 8_5000 9_51000 98_0]]=3,1,0)</f>
        <v>0</v>
      </c>
      <c r="BS1246">
        <f>IF(Table13[[#This Row],[Monthly_Income 1_5500 2_8000 3_11000 4_15000 5_20000 6_27000 7_35000 8_5000 9_51000 98_0]]=4,1,0)</f>
        <v>0</v>
      </c>
      <c r="BT1246">
        <f>IF(Table13[[#This Row],[Monthly_Income 1_5500 2_8000 3_11000 4_15000 5_20000 6_27000 7_35000 8_5000 9_51000 98_0]]=5,1,0)</f>
        <v>0</v>
      </c>
      <c r="BU1246">
        <f>IF(Table13[[#This Row],[Monthly_Income 1_5500 2_8000 3_11000 4_15000 5_20000 6_27000 7_35000 8_5000 9_51000 98_0]]=6,1,0)</f>
        <v>0</v>
      </c>
      <c r="BV1246">
        <f>IF(Table13[[#This Row],[Monthly_Income 1_5500 2_8000 3_11000 4_15000 5_20000 6_27000 7_35000 8_5000 9_51000 98_0]]=7,1,0)</f>
        <v>0</v>
      </c>
      <c r="BW1246">
        <f>IF(Table13[[#This Row],[Monthly_Income 1_5500 2_8000 3_11000 4_15000 5_20000 6_27000 7_35000 8_5000 9_51000 98_0]]=8,1,0)</f>
        <v>0</v>
      </c>
      <c r="BX1246">
        <f>IF(Table13[[#This Row],[Monthly_Income 1_5500 2_8000 3_11000 4_15000 5_20000 6_27000 7_35000 8_5000 9_51000 98_0]]=9,1,0)</f>
        <v>0</v>
      </c>
      <c r="BY1246">
        <f>IF(Table13[[#This Row],[Monthly_Income 1_5500 2_8000 3_11000 4_15000 5_20000 6_27000 7_35000 8_5000 9_51000 98_0]]=98,1,0)</f>
        <v>0</v>
      </c>
      <c r="BZ1246">
        <v>8</v>
      </c>
      <c r="CA1246">
        <f>IF(Table13[[#This Row],[Monthly_Household_Income]]=1,1,0)</f>
        <v>0</v>
      </c>
      <c r="CB1246">
        <f>IF(Table13[[#This Row],[Monthly_Household_Income]]=2,1,0)</f>
        <v>0</v>
      </c>
      <c r="CC1246">
        <f>IF(Table13[[#This Row],[Monthly_Household_Income]]=3,1,0)</f>
        <v>0</v>
      </c>
      <c r="CD1246">
        <f>IF(Table13[[#This Row],[Monthly_Household_Income]]=4,1,0)</f>
        <v>0</v>
      </c>
      <c r="CE1246">
        <f>IF(Table13[[#This Row],[Monthly_Household_Income]]=5,1,0)</f>
        <v>0</v>
      </c>
      <c r="CF1246">
        <f>IF(Table13[[#This Row],[Monthly_Household_Income]]=6,1,0)</f>
        <v>0</v>
      </c>
      <c r="CG1246">
        <f>IF(Table13[[#This Row],[Monthly_Household_Income]]=7,1,0)</f>
        <v>0</v>
      </c>
      <c r="CH1246">
        <f>IF(Table13[[#This Row],[Monthly_Household_Income]]=8,1,0)</f>
        <v>1</v>
      </c>
      <c r="CI1246">
        <f>IF(Table13[[#This Row],[Monthly_Household_Income]]=9,1,0)</f>
        <v>0</v>
      </c>
      <c r="CJ1246">
        <f>IF(Table13[[#This Row],[Monthly_Household_Income]]=98,1,0)</f>
        <v>0</v>
      </c>
    </row>
    <row r="1247" spans="1:88">
      <c r="A1247">
        <v>4586</v>
      </c>
      <c r="B1247" s="1">
        <v>43000</v>
      </c>
      <c r="C1247" t="s">
        <v>35</v>
      </c>
      <c r="D1247">
        <v>9</v>
      </c>
      <c r="E1247">
        <v>7</v>
      </c>
      <c r="F1247">
        <v>8</v>
      </c>
      <c r="G1247">
        <v>7</v>
      </c>
      <c r="H1247">
        <v>8</v>
      </c>
      <c r="I1247">
        <v>8</v>
      </c>
      <c r="J1247" t="s">
        <v>15</v>
      </c>
      <c r="K1247">
        <v>7</v>
      </c>
      <c r="L1247">
        <v>6</v>
      </c>
      <c r="M1247">
        <v>8</v>
      </c>
      <c r="N1247">
        <v>7</v>
      </c>
      <c r="O1247">
        <v>6</v>
      </c>
      <c r="P1247">
        <v>9</v>
      </c>
      <c r="Q1247">
        <v>6</v>
      </c>
      <c r="R1247">
        <v>8</v>
      </c>
      <c r="S1247">
        <v>7</v>
      </c>
      <c r="T1247">
        <v>9</v>
      </c>
      <c r="U1247">
        <v>6</v>
      </c>
      <c r="V1247">
        <v>8</v>
      </c>
      <c r="W1247">
        <v>10</v>
      </c>
      <c r="X1247">
        <v>9</v>
      </c>
      <c r="Y1247">
        <v>9</v>
      </c>
      <c r="Z1247">
        <v>9</v>
      </c>
      <c r="AA1247">
        <v>9</v>
      </c>
      <c r="AB1247">
        <v>7</v>
      </c>
      <c r="AC1247">
        <v>3</v>
      </c>
      <c r="AD1247">
        <f>IF(Table13[[#This Row],[payment]]=1,1,0)</f>
        <v>0</v>
      </c>
      <c r="AE1247">
        <f>IF(Table13[[#This Row],[payment]]=2,1,0)</f>
        <v>0</v>
      </c>
      <c r="AF1247">
        <f>IF(Table13[[#This Row],[payment]]=3,1,0)</f>
        <v>1</v>
      </c>
      <c r="AG1247">
        <v>6</v>
      </c>
      <c r="AH1247">
        <f>IF(Table13[[#This Row],[method_payment]]=1,1,0)</f>
        <v>0</v>
      </c>
      <c r="AI1247">
        <f>IF(Table13[[#This Row],[method_payment]]=2,1,0)</f>
        <v>0</v>
      </c>
      <c r="AJ1247">
        <f>IF(Table13[[#This Row],[method_payment]]=3,1,0)</f>
        <v>0</v>
      </c>
      <c r="AK1247">
        <f>IF(Table13[[#This Row],[method_payment]]=5,1,0)</f>
        <v>0</v>
      </c>
      <c r="AL1247">
        <f>IF(Table13[[#This Row],[method_payment]]=6,1,0)</f>
        <v>1</v>
      </c>
      <c r="AM1247" t="s">
        <v>16</v>
      </c>
      <c r="AN1247" t="s">
        <v>16</v>
      </c>
      <c r="AO1247">
        <v>1</v>
      </c>
      <c r="AP1247" s="2">
        <v>305.14999999999998</v>
      </c>
      <c r="AQ1247" s="3">
        <f>IF(AND(Table13[[#This Row],[Average_amount_spent_per_visit_last_3_months]]&gt;=1,Table13[[#This Row],[Average_amount_spent_per_visit_last_3_months]]&lt;=999),1,0)</f>
        <v>1</v>
      </c>
      <c r="AR1247" s="3">
        <f>IF(AND(Table13[[#This Row],[Average_amount_spent_per_visit_last_3_months]]&gt;=1000,Table13[[#This Row],[Average_amount_spent_per_visit_last_3_months]]&lt;=6700),1,0)</f>
        <v>0</v>
      </c>
      <c r="AS1247">
        <v>3</v>
      </c>
      <c r="AT1247">
        <v>43</v>
      </c>
      <c r="AU1247">
        <f>IF(AND(Table13[[#This Row],[Age]]&gt;=18,Table13[[#This Row],[Age]]&lt;=25),1,0)</f>
        <v>0</v>
      </c>
      <c r="AV1247">
        <f>IF(AND(Table13[[#This Row],[Age]]&gt;=26,Table13[[#This Row],[Age]]&lt;=35),1,0)</f>
        <v>0</v>
      </c>
      <c r="AW1247">
        <f>IF(AND(Table13[[#This Row],[Age]]&gt;=36,Table13[[#This Row],[Age]]&lt;=45),1,0)</f>
        <v>1</v>
      </c>
      <c r="AX1247">
        <f>IF(AND(Table13[[#This Row],[Age]]&gt;=46,Table13[[#This Row],[Age]]&lt;=55),1,0)</f>
        <v>0</v>
      </c>
      <c r="AY1247">
        <f>IF(AND(Table13[[#This Row],[Age]]&gt;=56,Table13[[#This Row],[Age]]&lt;=67),1,0)</f>
        <v>0</v>
      </c>
      <c r="AZ1247" t="s">
        <v>25</v>
      </c>
      <c r="BA1247">
        <f>IF(Table13[[#This Row],[Marital Status]]="Married",1,0)</f>
        <v>1</v>
      </c>
      <c r="BB1247">
        <f>IF(Table13[[#This Row],[Marital Status]]="Single",1,0)</f>
        <v>0</v>
      </c>
      <c r="BC1247" t="s">
        <v>27</v>
      </c>
      <c r="BD1247">
        <f>IF(Table13[[#This Row],[gender]]="Male",1,0)</f>
        <v>1</v>
      </c>
      <c r="BE1247">
        <f>IF(Table13[[#This Row],[gender]]="Female",1,0)</f>
        <v>0</v>
      </c>
      <c r="BF1247" t="s">
        <v>23</v>
      </c>
      <c r="BG1247">
        <f>IF(Table13[[#This Row],[Highest level of Education]]="Did not attend school",1,0)</f>
        <v>0</v>
      </c>
      <c r="BH1247">
        <f>IF(Table13[[#This Row],[Highest level of Education]]="K12 completed",1,0)</f>
        <v>0</v>
      </c>
      <c r="BI1247">
        <f>IF(Table13[[#This Row],[Highest level of Education]]="High School Completed",1,0)</f>
        <v>0</v>
      </c>
      <c r="BJ1247">
        <f>IF(Table13[[#This Row],[Highest level of Education]]="Technical Diploma/Partially completed College",1,0)</f>
        <v>1</v>
      </c>
      <c r="BK1247">
        <f>IF(Table13[[#This Row],[Highest level of Education]]="University/College Degree",1,0)</f>
        <v>0</v>
      </c>
      <c r="BL1247">
        <f>IF(Table13[[#This Row],[Highest level of Education]]="Post-graduate education",1,0)</f>
        <v>0</v>
      </c>
      <c r="BM1247">
        <v>3</v>
      </c>
      <c r="BN1247">
        <v>1</v>
      </c>
      <c r="BO1247">
        <v>5</v>
      </c>
      <c r="BP1247">
        <f>IF(Table13[[#This Row],[Monthly_Income 1_5500 2_8000 3_11000 4_15000 5_20000 6_27000 7_35000 8_5000 9_51000 98_0]]=1,1,0)</f>
        <v>0</v>
      </c>
      <c r="BQ1247">
        <f>IF(Table13[[#This Row],[Monthly_Income 1_5500 2_8000 3_11000 4_15000 5_20000 6_27000 7_35000 8_5000 9_51000 98_0]]=2,1,0)</f>
        <v>0</v>
      </c>
      <c r="BR1247">
        <f>IF(Table13[[#This Row],[Monthly_Income 1_5500 2_8000 3_11000 4_15000 5_20000 6_27000 7_35000 8_5000 9_51000 98_0]]=3,1,0)</f>
        <v>0</v>
      </c>
      <c r="BS1247">
        <f>IF(Table13[[#This Row],[Monthly_Income 1_5500 2_8000 3_11000 4_15000 5_20000 6_27000 7_35000 8_5000 9_51000 98_0]]=4,1,0)</f>
        <v>0</v>
      </c>
      <c r="BT1247">
        <f>IF(Table13[[#This Row],[Monthly_Income 1_5500 2_8000 3_11000 4_15000 5_20000 6_27000 7_35000 8_5000 9_51000 98_0]]=5,1,0)</f>
        <v>1</v>
      </c>
      <c r="BU1247">
        <f>IF(Table13[[#This Row],[Monthly_Income 1_5500 2_8000 3_11000 4_15000 5_20000 6_27000 7_35000 8_5000 9_51000 98_0]]=6,1,0)</f>
        <v>0</v>
      </c>
      <c r="BV1247">
        <f>IF(Table13[[#This Row],[Monthly_Income 1_5500 2_8000 3_11000 4_15000 5_20000 6_27000 7_35000 8_5000 9_51000 98_0]]=7,1,0)</f>
        <v>0</v>
      </c>
      <c r="BW1247">
        <f>IF(Table13[[#This Row],[Monthly_Income 1_5500 2_8000 3_11000 4_15000 5_20000 6_27000 7_35000 8_5000 9_51000 98_0]]=8,1,0)</f>
        <v>0</v>
      </c>
      <c r="BX1247">
        <f>IF(Table13[[#This Row],[Monthly_Income 1_5500 2_8000 3_11000 4_15000 5_20000 6_27000 7_35000 8_5000 9_51000 98_0]]=9,1,0)</f>
        <v>0</v>
      </c>
      <c r="BY1247">
        <f>IF(Table13[[#This Row],[Monthly_Income 1_5500 2_8000 3_11000 4_15000 5_20000 6_27000 7_35000 8_5000 9_51000 98_0]]=98,1,0)</f>
        <v>0</v>
      </c>
      <c r="BZ1247">
        <v>5</v>
      </c>
      <c r="CA1247">
        <f>IF(Table13[[#This Row],[Monthly_Household_Income]]=1,1,0)</f>
        <v>0</v>
      </c>
      <c r="CB1247">
        <f>IF(Table13[[#This Row],[Monthly_Household_Income]]=2,1,0)</f>
        <v>0</v>
      </c>
      <c r="CC1247">
        <f>IF(Table13[[#This Row],[Monthly_Household_Income]]=3,1,0)</f>
        <v>0</v>
      </c>
      <c r="CD1247">
        <f>IF(Table13[[#This Row],[Monthly_Household_Income]]=4,1,0)</f>
        <v>0</v>
      </c>
      <c r="CE1247">
        <f>IF(Table13[[#This Row],[Monthly_Household_Income]]=5,1,0)</f>
        <v>1</v>
      </c>
      <c r="CF1247">
        <f>IF(Table13[[#This Row],[Monthly_Household_Income]]=6,1,0)</f>
        <v>0</v>
      </c>
      <c r="CG1247">
        <f>IF(Table13[[#This Row],[Monthly_Household_Income]]=7,1,0)</f>
        <v>0</v>
      </c>
      <c r="CH1247">
        <f>IF(Table13[[#This Row],[Monthly_Household_Income]]=8,1,0)</f>
        <v>0</v>
      </c>
      <c r="CI1247">
        <f>IF(Table13[[#This Row],[Monthly_Household_Income]]=9,1,0)</f>
        <v>0</v>
      </c>
      <c r="CJ1247">
        <f>IF(Table13[[#This Row],[Monthly_Household_Income]]=98,1,0)</f>
        <v>0</v>
      </c>
    </row>
    <row r="1248" spans="1:88">
      <c r="A1248">
        <v>4587</v>
      </c>
      <c r="B1248" s="1">
        <v>43039</v>
      </c>
      <c r="C1248" t="s">
        <v>33</v>
      </c>
      <c r="D1248">
        <v>8</v>
      </c>
      <c r="E1248">
        <v>8</v>
      </c>
      <c r="F1248">
        <v>7</v>
      </c>
      <c r="G1248">
        <v>8</v>
      </c>
      <c r="H1248">
        <v>7</v>
      </c>
      <c r="I1248">
        <v>8</v>
      </c>
      <c r="J1248" t="s">
        <v>15</v>
      </c>
      <c r="K1248">
        <v>8</v>
      </c>
      <c r="L1248">
        <v>6</v>
      </c>
      <c r="M1248">
        <v>9</v>
      </c>
      <c r="N1248">
        <v>7</v>
      </c>
      <c r="O1248">
        <v>8</v>
      </c>
      <c r="P1248">
        <v>6</v>
      </c>
      <c r="Q1248">
        <v>6</v>
      </c>
      <c r="R1248">
        <v>8</v>
      </c>
      <c r="S1248">
        <v>8</v>
      </c>
      <c r="T1248">
        <v>7</v>
      </c>
      <c r="U1248">
        <v>6</v>
      </c>
      <c r="V1248">
        <v>8</v>
      </c>
      <c r="W1248">
        <v>9</v>
      </c>
      <c r="X1248">
        <v>0</v>
      </c>
      <c r="Y1248">
        <v>10</v>
      </c>
      <c r="Z1248">
        <v>9</v>
      </c>
      <c r="AA1248">
        <v>9</v>
      </c>
      <c r="AB1248">
        <v>8</v>
      </c>
      <c r="AC1248">
        <v>2</v>
      </c>
      <c r="AD1248">
        <f>IF(Table13[[#This Row],[payment]]=1,1,0)</f>
        <v>0</v>
      </c>
      <c r="AE1248">
        <f>IF(Table13[[#This Row],[payment]]=2,1,0)</f>
        <v>1</v>
      </c>
      <c r="AF1248">
        <f>IF(Table13[[#This Row],[payment]]=3,1,0)</f>
        <v>0</v>
      </c>
      <c r="AG1248">
        <v>1</v>
      </c>
      <c r="AH1248">
        <f>IF(Table13[[#This Row],[method_payment]]=1,1,0)</f>
        <v>1</v>
      </c>
      <c r="AI1248">
        <f>IF(Table13[[#This Row],[method_payment]]=2,1,0)</f>
        <v>0</v>
      </c>
      <c r="AJ1248">
        <f>IF(Table13[[#This Row],[method_payment]]=3,1,0)</f>
        <v>0</v>
      </c>
      <c r="AK1248">
        <f>IF(Table13[[#This Row],[method_payment]]=5,1,0)</f>
        <v>0</v>
      </c>
      <c r="AL1248">
        <f>IF(Table13[[#This Row],[method_payment]]=6,1,0)</f>
        <v>0</v>
      </c>
      <c r="AM1248" t="s">
        <v>15</v>
      </c>
      <c r="AN1248" t="s">
        <v>16</v>
      </c>
      <c r="AO1248">
        <v>1</v>
      </c>
      <c r="AP1248" s="2">
        <v>1154.6199999999999</v>
      </c>
      <c r="AQ1248" s="3">
        <f>IF(AND(Table13[[#This Row],[Average_amount_spent_per_visit_last_3_months]]&gt;=1,Table13[[#This Row],[Average_amount_spent_per_visit_last_3_months]]&lt;=999),1,0)</f>
        <v>0</v>
      </c>
      <c r="AR1248" s="3">
        <f>IF(AND(Table13[[#This Row],[Average_amount_spent_per_visit_last_3_months]]&gt;=1000,Table13[[#This Row],[Average_amount_spent_per_visit_last_3_months]]&lt;=6700),1,0)</f>
        <v>1</v>
      </c>
      <c r="AS1248">
        <v>2</v>
      </c>
      <c r="AT1248">
        <v>61</v>
      </c>
      <c r="AU1248">
        <f>IF(AND(Table13[[#This Row],[Age]]&gt;=18,Table13[[#This Row],[Age]]&lt;=25),1,0)</f>
        <v>0</v>
      </c>
      <c r="AV1248">
        <f>IF(AND(Table13[[#This Row],[Age]]&gt;=26,Table13[[#This Row],[Age]]&lt;=35),1,0)</f>
        <v>0</v>
      </c>
      <c r="AW1248">
        <f>IF(AND(Table13[[#This Row],[Age]]&gt;=36,Table13[[#This Row],[Age]]&lt;=45),1,0)</f>
        <v>0</v>
      </c>
      <c r="AX1248">
        <f>IF(AND(Table13[[#This Row],[Age]]&gt;=46,Table13[[#This Row],[Age]]&lt;=55),1,0)</f>
        <v>0</v>
      </c>
      <c r="AY1248">
        <f>IF(AND(Table13[[#This Row],[Age]]&gt;=56,Table13[[#This Row],[Age]]&lt;=67),1,0)</f>
        <v>1</v>
      </c>
      <c r="AZ1248" t="s">
        <v>25</v>
      </c>
      <c r="BA1248">
        <f>IF(Table13[[#This Row],[Marital Status]]="Married",1,0)</f>
        <v>1</v>
      </c>
      <c r="BB1248">
        <f>IF(Table13[[#This Row],[Marital Status]]="Single",1,0)</f>
        <v>0</v>
      </c>
      <c r="BC1248" t="s">
        <v>27</v>
      </c>
      <c r="BD1248">
        <f>IF(Table13[[#This Row],[gender]]="Male",1,0)</f>
        <v>1</v>
      </c>
      <c r="BE1248">
        <f>IF(Table13[[#This Row],[gender]]="Female",1,0)</f>
        <v>0</v>
      </c>
      <c r="BF1248" t="s">
        <v>23</v>
      </c>
      <c r="BG1248">
        <f>IF(Table13[[#This Row],[Highest level of Education]]="Did not attend school",1,0)</f>
        <v>0</v>
      </c>
      <c r="BH1248">
        <f>IF(Table13[[#This Row],[Highest level of Education]]="K12 completed",1,0)</f>
        <v>0</v>
      </c>
      <c r="BI1248">
        <f>IF(Table13[[#This Row],[Highest level of Education]]="High School Completed",1,0)</f>
        <v>0</v>
      </c>
      <c r="BJ1248">
        <f>IF(Table13[[#This Row],[Highest level of Education]]="Technical Diploma/Partially completed College",1,0)</f>
        <v>1</v>
      </c>
      <c r="BK1248">
        <f>IF(Table13[[#This Row],[Highest level of Education]]="University/College Degree",1,0)</f>
        <v>0</v>
      </c>
      <c r="BL1248">
        <f>IF(Table13[[#This Row],[Highest level of Education]]="Post-graduate education",1,0)</f>
        <v>0</v>
      </c>
      <c r="BM1248">
        <v>1</v>
      </c>
      <c r="BN1248">
        <v>1</v>
      </c>
      <c r="BO1248">
        <v>5</v>
      </c>
      <c r="BP1248">
        <f>IF(Table13[[#This Row],[Monthly_Income 1_5500 2_8000 3_11000 4_15000 5_20000 6_27000 7_35000 8_5000 9_51000 98_0]]=1,1,0)</f>
        <v>0</v>
      </c>
      <c r="BQ1248">
        <f>IF(Table13[[#This Row],[Monthly_Income 1_5500 2_8000 3_11000 4_15000 5_20000 6_27000 7_35000 8_5000 9_51000 98_0]]=2,1,0)</f>
        <v>0</v>
      </c>
      <c r="BR1248">
        <f>IF(Table13[[#This Row],[Monthly_Income 1_5500 2_8000 3_11000 4_15000 5_20000 6_27000 7_35000 8_5000 9_51000 98_0]]=3,1,0)</f>
        <v>0</v>
      </c>
      <c r="BS1248">
        <f>IF(Table13[[#This Row],[Monthly_Income 1_5500 2_8000 3_11000 4_15000 5_20000 6_27000 7_35000 8_5000 9_51000 98_0]]=4,1,0)</f>
        <v>0</v>
      </c>
      <c r="BT1248">
        <f>IF(Table13[[#This Row],[Monthly_Income 1_5500 2_8000 3_11000 4_15000 5_20000 6_27000 7_35000 8_5000 9_51000 98_0]]=5,1,0)</f>
        <v>1</v>
      </c>
      <c r="BU1248">
        <f>IF(Table13[[#This Row],[Monthly_Income 1_5500 2_8000 3_11000 4_15000 5_20000 6_27000 7_35000 8_5000 9_51000 98_0]]=6,1,0)</f>
        <v>0</v>
      </c>
      <c r="BV1248">
        <f>IF(Table13[[#This Row],[Monthly_Income 1_5500 2_8000 3_11000 4_15000 5_20000 6_27000 7_35000 8_5000 9_51000 98_0]]=7,1,0)</f>
        <v>0</v>
      </c>
      <c r="BW1248">
        <f>IF(Table13[[#This Row],[Monthly_Income 1_5500 2_8000 3_11000 4_15000 5_20000 6_27000 7_35000 8_5000 9_51000 98_0]]=8,1,0)</f>
        <v>0</v>
      </c>
      <c r="BX1248">
        <f>IF(Table13[[#This Row],[Monthly_Income 1_5500 2_8000 3_11000 4_15000 5_20000 6_27000 7_35000 8_5000 9_51000 98_0]]=9,1,0)</f>
        <v>0</v>
      </c>
      <c r="BY1248">
        <f>IF(Table13[[#This Row],[Monthly_Income 1_5500 2_8000 3_11000 4_15000 5_20000 6_27000 7_35000 8_5000 9_51000 98_0]]=98,1,0)</f>
        <v>0</v>
      </c>
      <c r="BZ1248">
        <v>6</v>
      </c>
      <c r="CA1248">
        <f>IF(Table13[[#This Row],[Monthly_Household_Income]]=1,1,0)</f>
        <v>0</v>
      </c>
      <c r="CB1248">
        <f>IF(Table13[[#This Row],[Monthly_Household_Income]]=2,1,0)</f>
        <v>0</v>
      </c>
      <c r="CC1248">
        <f>IF(Table13[[#This Row],[Monthly_Household_Income]]=3,1,0)</f>
        <v>0</v>
      </c>
      <c r="CD1248">
        <f>IF(Table13[[#This Row],[Monthly_Household_Income]]=4,1,0)</f>
        <v>0</v>
      </c>
      <c r="CE1248">
        <f>IF(Table13[[#This Row],[Monthly_Household_Income]]=5,1,0)</f>
        <v>0</v>
      </c>
      <c r="CF1248">
        <f>IF(Table13[[#This Row],[Monthly_Household_Income]]=6,1,0)</f>
        <v>1</v>
      </c>
      <c r="CG1248">
        <f>IF(Table13[[#This Row],[Monthly_Household_Income]]=7,1,0)</f>
        <v>0</v>
      </c>
      <c r="CH1248">
        <f>IF(Table13[[#This Row],[Monthly_Household_Income]]=8,1,0)</f>
        <v>0</v>
      </c>
      <c r="CI1248">
        <f>IF(Table13[[#This Row],[Monthly_Household_Income]]=9,1,0)</f>
        <v>0</v>
      </c>
      <c r="CJ1248">
        <f>IF(Table13[[#This Row],[Monthly_Household_Income]]=98,1,0)</f>
        <v>0</v>
      </c>
    </row>
    <row r="1249" spans="1:88">
      <c r="A1249">
        <v>4592</v>
      </c>
      <c r="B1249" s="1">
        <v>43192</v>
      </c>
      <c r="C1249" t="s">
        <v>39</v>
      </c>
      <c r="D1249">
        <v>9</v>
      </c>
      <c r="E1249">
        <v>7</v>
      </c>
      <c r="F1249">
        <v>8</v>
      </c>
      <c r="G1249">
        <v>8</v>
      </c>
      <c r="H1249">
        <v>8</v>
      </c>
      <c r="I1249">
        <v>8</v>
      </c>
      <c r="J1249" t="s">
        <v>16</v>
      </c>
      <c r="K1249">
        <v>8</v>
      </c>
      <c r="L1249">
        <v>9</v>
      </c>
      <c r="M1249">
        <v>7</v>
      </c>
      <c r="N1249">
        <v>9</v>
      </c>
      <c r="O1249">
        <v>8</v>
      </c>
      <c r="P1249">
        <v>6</v>
      </c>
      <c r="Q1249">
        <v>8</v>
      </c>
      <c r="R1249">
        <v>7</v>
      </c>
      <c r="S1249">
        <v>8</v>
      </c>
      <c r="T1249">
        <v>7</v>
      </c>
      <c r="U1249">
        <v>8</v>
      </c>
      <c r="V1249">
        <v>8</v>
      </c>
      <c r="W1249">
        <v>7</v>
      </c>
      <c r="X1249">
        <v>7</v>
      </c>
      <c r="Y1249">
        <v>6</v>
      </c>
      <c r="Z1249">
        <v>9</v>
      </c>
      <c r="AA1249">
        <v>8</v>
      </c>
      <c r="AB1249">
        <v>8</v>
      </c>
      <c r="AC1249">
        <v>3</v>
      </c>
      <c r="AD1249">
        <f>IF(Table13[[#This Row],[payment]]=1,1,0)</f>
        <v>0</v>
      </c>
      <c r="AE1249">
        <f>IF(Table13[[#This Row],[payment]]=2,1,0)</f>
        <v>0</v>
      </c>
      <c r="AF1249">
        <f>IF(Table13[[#This Row],[payment]]=3,1,0)</f>
        <v>1</v>
      </c>
      <c r="AG1249">
        <v>1</v>
      </c>
      <c r="AH1249">
        <f>IF(Table13[[#This Row],[method_payment]]=1,1,0)</f>
        <v>1</v>
      </c>
      <c r="AI1249">
        <f>IF(Table13[[#This Row],[method_payment]]=2,1,0)</f>
        <v>0</v>
      </c>
      <c r="AJ1249">
        <f>IF(Table13[[#This Row],[method_payment]]=3,1,0)</f>
        <v>0</v>
      </c>
      <c r="AK1249">
        <f>IF(Table13[[#This Row],[method_payment]]=5,1,0)</f>
        <v>0</v>
      </c>
      <c r="AL1249">
        <f>IF(Table13[[#This Row],[method_payment]]=6,1,0)</f>
        <v>0</v>
      </c>
      <c r="AM1249" t="s">
        <v>16</v>
      </c>
      <c r="AN1249" t="s">
        <v>16</v>
      </c>
      <c r="AO1249">
        <v>2</v>
      </c>
      <c r="AP1249" s="2">
        <v>121.84</v>
      </c>
      <c r="AQ1249" s="3">
        <f>IF(AND(Table13[[#This Row],[Average_amount_spent_per_visit_last_3_months]]&gt;=1,Table13[[#This Row],[Average_amount_spent_per_visit_last_3_months]]&lt;=999),1,0)</f>
        <v>1</v>
      </c>
      <c r="AR1249" s="3">
        <f>IF(AND(Table13[[#This Row],[Average_amount_spent_per_visit_last_3_months]]&gt;=1000,Table13[[#This Row],[Average_amount_spent_per_visit_last_3_months]]&lt;=6700),1,0)</f>
        <v>0</v>
      </c>
      <c r="AS1249">
        <v>3</v>
      </c>
      <c r="AT1249">
        <v>27</v>
      </c>
      <c r="AU1249">
        <f>IF(AND(Table13[[#This Row],[Age]]&gt;=18,Table13[[#This Row],[Age]]&lt;=25),1,0)</f>
        <v>0</v>
      </c>
      <c r="AV1249">
        <f>IF(AND(Table13[[#This Row],[Age]]&gt;=26,Table13[[#This Row],[Age]]&lt;=35),1,0)</f>
        <v>1</v>
      </c>
      <c r="AW1249">
        <f>IF(AND(Table13[[#This Row],[Age]]&gt;=36,Table13[[#This Row],[Age]]&lt;=45),1,0)</f>
        <v>0</v>
      </c>
      <c r="AX1249">
        <f>IF(AND(Table13[[#This Row],[Age]]&gt;=46,Table13[[#This Row],[Age]]&lt;=55),1,0)</f>
        <v>0</v>
      </c>
      <c r="AY1249">
        <f>IF(AND(Table13[[#This Row],[Age]]&gt;=56,Table13[[#This Row],[Age]]&lt;=67),1,0)</f>
        <v>0</v>
      </c>
      <c r="AZ1249" t="s">
        <v>24</v>
      </c>
      <c r="BA1249">
        <f>IF(Table13[[#This Row],[Marital Status]]="Married",1,0)</f>
        <v>0</v>
      </c>
      <c r="BB1249">
        <f>IF(Table13[[#This Row],[Marital Status]]="Single",1,0)</f>
        <v>1</v>
      </c>
      <c r="BC1249" t="s">
        <v>27</v>
      </c>
      <c r="BD1249">
        <f>IF(Table13[[#This Row],[gender]]="Male",1,0)</f>
        <v>1</v>
      </c>
      <c r="BE1249">
        <f>IF(Table13[[#This Row],[gender]]="Female",1,0)</f>
        <v>0</v>
      </c>
      <c r="BF1249" t="s">
        <v>23</v>
      </c>
      <c r="BG1249">
        <f>IF(Table13[[#This Row],[Highest level of Education]]="Did not attend school",1,0)</f>
        <v>0</v>
      </c>
      <c r="BH1249">
        <f>IF(Table13[[#This Row],[Highest level of Education]]="K12 completed",1,0)</f>
        <v>0</v>
      </c>
      <c r="BI1249">
        <f>IF(Table13[[#This Row],[Highest level of Education]]="High School Completed",1,0)</f>
        <v>0</v>
      </c>
      <c r="BJ1249">
        <f>IF(Table13[[#This Row],[Highest level of Education]]="Technical Diploma/Partially completed College",1,0)</f>
        <v>1</v>
      </c>
      <c r="BK1249">
        <f>IF(Table13[[#This Row],[Highest level of Education]]="University/College Degree",1,0)</f>
        <v>0</v>
      </c>
      <c r="BL1249">
        <f>IF(Table13[[#This Row],[Highest level of Education]]="Post-graduate education",1,0)</f>
        <v>0</v>
      </c>
      <c r="BM1249">
        <v>0</v>
      </c>
      <c r="BN1249">
        <v>1</v>
      </c>
      <c r="BO1249">
        <v>2</v>
      </c>
      <c r="BP1249">
        <f>IF(Table13[[#This Row],[Monthly_Income 1_5500 2_8000 3_11000 4_15000 5_20000 6_27000 7_35000 8_5000 9_51000 98_0]]=1,1,0)</f>
        <v>0</v>
      </c>
      <c r="BQ1249">
        <f>IF(Table13[[#This Row],[Monthly_Income 1_5500 2_8000 3_11000 4_15000 5_20000 6_27000 7_35000 8_5000 9_51000 98_0]]=2,1,0)</f>
        <v>1</v>
      </c>
      <c r="BR1249">
        <f>IF(Table13[[#This Row],[Monthly_Income 1_5500 2_8000 3_11000 4_15000 5_20000 6_27000 7_35000 8_5000 9_51000 98_0]]=3,1,0)</f>
        <v>0</v>
      </c>
      <c r="BS1249">
        <f>IF(Table13[[#This Row],[Monthly_Income 1_5500 2_8000 3_11000 4_15000 5_20000 6_27000 7_35000 8_5000 9_51000 98_0]]=4,1,0)</f>
        <v>0</v>
      </c>
      <c r="BT1249">
        <f>IF(Table13[[#This Row],[Monthly_Income 1_5500 2_8000 3_11000 4_15000 5_20000 6_27000 7_35000 8_5000 9_51000 98_0]]=5,1,0)</f>
        <v>0</v>
      </c>
      <c r="BU1249">
        <f>IF(Table13[[#This Row],[Monthly_Income 1_5500 2_8000 3_11000 4_15000 5_20000 6_27000 7_35000 8_5000 9_51000 98_0]]=6,1,0)</f>
        <v>0</v>
      </c>
      <c r="BV1249">
        <f>IF(Table13[[#This Row],[Monthly_Income 1_5500 2_8000 3_11000 4_15000 5_20000 6_27000 7_35000 8_5000 9_51000 98_0]]=7,1,0)</f>
        <v>0</v>
      </c>
      <c r="BW1249">
        <f>IF(Table13[[#This Row],[Monthly_Income 1_5500 2_8000 3_11000 4_15000 5_20000 6_27000 7_35000 8_5000 9_51000 98_0]]=8,1,0)</f>
        <v>0</v>
      </c>
      <c r="BX1249">
        <f>IF(Table13[[#This Row],[Monthly_Income 1_5500 2_8000 3_11000 4_15000 5_20000 6_27000 7_35000 8_5000 9_51000 98_0]]=9,1,0)</f>
        <v>0</v>
      </c>
      <c r="BY1249">
        <f>IF(Table13[[#This Row],[Monthly_Income 1_5500 2_8000 3_11000 4_15000 5_20000 6_27000 7_35000 8_5000 9_51000 98_0]]=98,1,0)</f>
        <v>0</v>
      </c>
      <c r="BZ1249">
        <v>4</v>
      </c>
      <c r="CA1249">
        <f>IF(Table13[[#This Row],[Monthly_Household_Income]]=1,1,0)</f>
        <v>0</v>
      </c>
      <c r="CB1249">
        <f>IF(Table13[[#This Row],[Monthly_Household_Income]]=2,1,0)</f>
        <v>0</v>
      </c>
      <c r="CC1249">
        <f>IF(Table13[[#This Row],[Monthly_Household_Income]]=3,1,0)</f>
        <v>0</v>
      </c>
      <c r="CD1249">
        <f>IF(Table13[[#This Row],[Monthly_Household_Income]]=4,1,0)</f>
        <v>1</v>
      </c>
      <c r="CE1249">
        <f>IF(Table13[[#This Row],[Monthly_Household_Income]]=5,1,0)</f>
        <v>0</v>
      </c>
      <c r="CF1249">
        <f>IF(Table13[[#This Row],[Monthly_Household_Income]]=6,1,0)</f>
        <v>0</v>
      </c>
      <c r="CG1249">
        <f>IF(Table13[[#This Row],[Monthly_Household_Income]]=7,1,0)</f>
        <v>0</v>
      </c>
      <c r="CH1249">
        <f>IF(Table13[[#This Row],[Monthly_Household_Income]]=8,1,0)</f>
        <v>0</v>
      </c>
      <c r="CI1249">
        <f>IF(Table13[[#This Row],[Monthly_Household_Income]]=9,1,0)</f>
        <v>0</v>
      </c>
      <c r="CJ1249">
        <f>IF(Table13[[#This Row],[Monthly_Household_Income]]=98,1,0)</f>
        <v>0</v>
      </c>
    </row>
    <row r="1250" spans="1:88">
      <c r="A1250">
        <v>4593</v>
      </c>
      <c r="B1250" s="1">
        <v>42944</v>
      </c>
      <c r="C1250" t="s">
        <v>32</v>
      </c>
      <c r="D1250">
        <v>8</v>
      </c>
      <c r="E1250">
        <v>7</v>
      </c>
      <c r="F1250">
        <v>7</v>
      </c>
      <c r="G1250">
        <v>7</v>
      </c>
      <c r="H1250">
        <v>8</v>
      </c>
      <c r="I1250">
        <v>8</v>
      </c>
      <c r="J1250" t="s">
        <v>15</v>
      </c>
      <c r="K1250">
        <v>7</v>
      </c>
      <c r="L1250">
        <v>7</v>
      </c>
      <c r="M1250">
        <v>8</v>
      </c>
      <c r="N1250">
        <v>6</v>
      </c>
      <c r="O1250">
        <v>6</v>
      </c>
      <c r="P1250">
        <v>6</v>
      </c>
      <c r="Q1250">
        <v>8</v>
      </c>
      <c r="R1250">
        <v>6</v>
      </c>
      <c r="S1250">
        <v>8</v>
      </c>
      <c r="T1250">
        <v>8</v>
      </c>
      <c r="U1250">
        <v>7</v>
      </c>
      <c r="V1250">
        <v>8</v>
      </c>
      <c r="W1250">
        <v>6</v>
      </c>
      <c r="X1250">
        <v>6</v>
      </c>
      <c r="Y1250">
        <v>7</v>
      </c>
      <c r="Z1250">
        <v>6</v>
      </c>
      <c r="AA1250">
        <v>6</v>
      </c>
      <c r="AB1250">
        <v>6</v>
      </c>
      <c r="AC1250">
        <v>3</v>
      </c>
      <c r="AD1250">
        <f>IF(Table13[[#This Row],[payment]]=1,1,0)</f>
        <v>0</v>
      </c>
      <c r="AE1250">
        <f>IF(Table13[[#This Row],[payment]]=2,1,0)</f>
        <v>0</v>
      </c>
      <c r="AF1250">
        <f>IF(Table13[[#This Row],[payment]]=3,1,0)</f>
        <v>1</v>
      </c>
      <c r="AG1250">
        <v>2</v>
      </c>
      <c r="AH1250">
        <f>IF(Table13[[#This Row],[method_payment]]=1,1,0)</f>
        <v>0</v>
      </c>
      <c r="AI1250">
        <f>IF(Table13[[#This Row],[method_payment]]=2,1,0)</f>
        <v>1</v>
      </c>
      <c r="AJ1250">
        <f>IF(Table13[[#This Row],[method_payment]]=3,1,0)</f>
        <v>0</v>
      </c>
      <c r="AK1250">
        <f>IF(Table13[[#This Row],[method_payment]]=5,1,0)</f>
        <v>0</v>
      </c>
      <c r="AL1250">
        <f>IF(Table13[[#This Row],[method_payment]]=6,1,0)</f>
        <v>0</v>
      </c>
      <c r="AM1250" t="s">
        <v>16</v>
      </c>
      <c r="AN1250" t="s">
        <v>16</v>
      </c>
      <c r="AO1250">
        <v>1</v>
      </c>
      <c r="AP1250" s="2">
        <v>330.78</v>
      </c>
      <c r="AQ1250" s="3">
        <f>IF(AND(Table13[[#This Row],[Average_amount_spent_per_visit_last_3_months]]&gt;=1,Table13[[#This Row],[Average_amount_spent_per_visit_last_3_months]]&lt;=999),1,0)</f>
        <v>1</v>
      </c>
      <c r="AR1250" s="3">
        <f>IF(AND(Table13[[#This Row],[Average_amount_spent_per_visit_last_3_months]]&gt;=1000,Table13[[#This Row],[Average_amount_spent_per_visit_last_3_months]]&lt;=6700),1,0)</f>
        <v>0</v>
      </c>
      <c r="AS1250">
        <v>2</v>
      </c>
      <c r="AT1250">
        <v>40</v>
      </c>
      <c r="AU1250">
        <f>IF(AND(Table13[[#This Row],[Age]]&gt;=18,Table13[[#This Row],[Age]]&lt;=25),1,0)</f>
        <v>0</v>
      </c>
      <c r="AV1250">
        <f>IF(AND(Table13[[#This Row],[Age]]&gt;=26,Table13[[#This Row],[Age]]&lt;=35),1,0)</f>
        <v>0</v>
      </c>
      <c r="AW1250">
        <f>IF(AND(Table13[[#This Row],[Age]]&gt;=36,Table13[[#This Row],[Age]]&lt;=45),1,0)</f>
        <v>1</v>
      </c>
      <c r="AX1250">
        <f>IF(AND(Table13[[#This Row],[Age]]&gt;=46,Table13[[#This Row],[Age]]&lt;=55),1,0)</f>
        <v>0</v>
      </c>
      <c r="AY1250">
        <f>IF(AND(Table13[[#This Row],[Age]]&gt;=56,Table13[[#This Row],[Age]]&lt;=67),1,0)</f>
        <v>0</v>
      </c>
      <c r="AZ1250" t="s">
        <v>25</v>
      </c>
      <c r="BA1250">
        <f>IF(Table13[[#This Row],[Marital Status]]="Married",1,0)</f>
        <v>1</v>
      </c>
      <c r="BB1250">
        <f>IF(Table13[[#This Row],[Marital Status]]="Single",1,0)</f>
        <v>0</v>
      </c>
      <c r="BC1250" t="s">
        <v>27</v>
      </c>
      <c r="BD1250">
        <f>IF(Table13[[#This Row],[gender]]="Male",1,0)</f>
        <v>1</v>
      </c>
      <c r="BE1250">
        <f>IF(Table13[[#This Row],[gender]]="Female",1,0)</f>
        <v>0</v>
      </c>
      <c r="BF1250" t="s">
        <v>19</v>
      </c>
      <c r="BG1250">
        <f>IF(Table13[[#This Row],[Highest level of Education]]="Did not attend school",1,0)</f>
        <v>0</v>
      </c>
      <c r="BH1250">
        <f>IF(Table13[[#This Row],[Highest level of Education]]="K12 completed",1,0)</f>
        <v>0</v>
      </c>
      <c r="BI1250">
        <f>IF(Table13[[#This Row],[Highest level of Education]]="High School Completed",1,0)</f>
        <v>0</v>
      </c>
      <c r="BJ1250">
        <f>IF(Table13[[#This Row],[Highest level of Education]]="Technical Diploma/Partially completed College",1,0)</f>
        <v>0</v>
      </c>
      <c r="BK1250">
        <f>IF(Table13[[#This Row],[Highest level of Education]]="University/College Degree",1,0)</f>
        <v>1</v>
      </c>
      <c r="BL1250">
        <f>IF(Table13[[#This Row],[Highest level of Education]]="Post-graduate education",1,0)</f>
        <v>0</v>
      </c>
      <c r="BM1250">
        <v>2</v>
      </c>
      <c r="BN1250">
        <v>1</v>
      </c>
      <c r="BO1250">
        <v>4</v>
      </c>
      <c r="BP1250">
        <f>IF(Table13[[#This Row],[Monthly_Income 1_5500 2_8000 3_11000 4_15000 5_20000 6_27000 7_35000 8_5000 9_51000 98_0]]=1,1,0)</f>
        <v>0</v>
      </c>
      <c r="BQ1250">
        <f>IF(Table13[[#This Row],[Monthly_Income 1_5500 2_8000 3_11000 4_15000 5_20000 6_27000 7_35000 8_5000 9_51000 98_0]]=2,1,0)</f>
        <v>0</v>
      </c>
      <c r="BR1250">
        <f>IF(Table13[[#This Row],[Monthly_Income 1_5500 2_8000 3_11000 4_15000 5_20000 6_27000 7_35000 8_5000 9_51000 98_0]]=3,1,0)</f>
        <v>0</v>
      </c>
      <c r="BS1250">
        <f>IF(Table13[[#This Row],[Monthly_Income 1_5500 2_8000 3_11000 4_15000 5_20000 6_27000 7_35000 8_5000 9_51000 98_0]]=4,1,0)</f>
        <v>1</v>
      </c>
      <c r="BT1250">
        <f>IF(Table13[[#This Row],[Monthly_Income 1_5500 2_8000 3_11000 4_15000 5_20000 6_27000 7_35000 8_5000 9_51000 98_0]]=5,1,0)</f>
        <v>0</v>
      </c>
      <c r="BU1250">
        <f>IF(Table13[[#This Row],[Monthly_Income 1_5500 2_8000 3_11000 4_15000 5_20000 6_27000 7_35000 8_5000 9_51000 98_0]]=6,1,0)</f>
        <v>0</v>
      </c>
      <c r="BV1250">
        <f>IF(Table13[[#This Row],[Monthly_Income 1_5500 2_8000 3_11000 4_15000 5_20000 6_27000 7_35000 8_5000 9_51000 98_0]]=7,1,0)</f>
        <v>0</v>
      </c>
      <c r="BW1250">
        <f>IF(Table13[[#This Row],[Monthly_Income 1_5500 2_8000 3_11000 4_15000 5_20000 6_27000 7_35000 8_5000 9_51000 98_0]]=8,1,0)</f>
        <v>0</v>
      </c>
      <c r="BX1250">
        <f>IF(Table13[[#This Row],[Monthly_Income 1_5500 2_8000 3_11000 4_15000 5_20000 6_27000 7_35000 8_5000 9_51000 98_0]]=9,1,0)</f>
        <v>0</v>
      </c>
      <c r="BY1250">
        <f>IF(Table13[[#This Row],[Monthly_Income 1_5500 2_8000 3_11000 4_15000 5_20000 6_27000 7_35000 8_5000 9_51000 98_0]]=98,1,0)</f>
        <v>0</v>
      </c>
      <c r="BZ1250">
        <v>7</v>
      </c>
      <c r="CA1250">
        <f>IF(Table13[[#This Row],[Monthly_Household_Income]]=1,1,0)</f>
        <v>0</v>
      </c>
      <c r="CB1250">
        <f>IF(Table13[[#This Row],[Monthly_Household_Income]]=2,1,0)</f>
        <v>0</v>
      </c>
      <c r="CC1250">
        <f>IF(Table13[[#This Row],[Monthly_Household_Income]]=3,1,0)</f>
        <v>0</v>
      </c>
      <c r="CD1250">
        <f>IF(Table13[[#This Row],[Monthly_Household_Income]]=4,1,0)</f>
        <v>0</v>
      </c>
      <c r="CE1250">
        <f>IF(Table13[[#This Row],[Monthly_Household_Income]]=5,1,0)</f>
        <v>0</v>
      </c>
      <c r="CF1250">
        <f>IF(Table13[[#This Row],[Monthly_Household_Income]]=6,1,0)</f>
        <v>0</v>
      </c>
      <c r="CG1250">
        <f>IF(Table13[[#This Row],[Monthly_Household_Income]]=7,1,0)</f>
        <v>1</v>
      </c>
      <c r="CH1250">
        <f>IF(Table13[[#This Row],[Monthly_Household_Income]]=8,1,0)</f>
        <v>0</v>
      </c>
      <c r="CI1250">
        <f>IF(Table13[[#This Row],[Monthly_Household_Income]]=9,1,0)</f>
        <v>0</v>
      </c>
      <c r="CJ1250">
        <f>IF(Table13[[#This Row],[Monthly_Household_Income]]=98,1,0)</f>
        <v>0</v>
      </c>
    </row>
    <row r="1251" spans="1:88">
      <c r="A1251">
        <v>4594</v>
      </c>
      <c r="B1251" s="1">
        <v>42970</v>
      </c>
      <c r="C1251" t="s">
        <v>39</v>
      </c>
      <c r="D1251">
        <v>7</v>
      </c>
      <c r="E1251">
        <v>7</v>
      </c>
      <c r="F1251">
        <v>9</v>
      </c>
      <c r="G1251">
        <v>8</v>
      </c>
      <c r="H1251">
        <v>8</v>
      </c>
      <c r="I1251">
        <v>9</v>
      </c>
      <c r="J1251" t="s">
        <v>15</v>
      </c>
      <c r="K1251">
        <v>9</v>
      </c>
      <c r="L1251">
        <v>7</v>
      </c>
      <c r="M1251">
        <v>8</v>
      </c>
      <c r="N1251">
        <v>8</v>
      </c>
      <c r="O1251">
        <v>9</v>
      </c>
      <c r="P1251">
        <v>7</v>
      </c>
      <c r="Q1251">
        <v>7</v>
      </c>
      <c r="R1251">
        <v>9</v>
      </c>
      <c r="S1251">
        <v>9</v>
      </c>
      <c r="T1251">
        <v>7</v>
      </c>
      <c r="U1251">
        <v>8</v>
      </c>
      <c r="V1251">
        <v>8</v>
      </c>
      <c r="W1251">
        <v>9</v>
      </c>
      <c r="X1251">
        <v>7</v>
      </c>
      <c r="Y1251">
        <v>7</v>
      </c>
      <c r="Z1251">
        <v>9</v>
      </c>
      <c r="AA1251">
        <v>8</v>
      </c>
      <c r="AB1251">
        <v>8</v>
      </c>
      <c r="AC1251">
        <v>1</v>
      </c>
      <c r="AD1251">
        <f>IF(Table13[[#This Row],[payment]]=1,1,0)</f>
        <v>1</v>
      </c>
      <c r="AE1251">
        <f>IF(Table13[[#This Row],[payment]]=2,1,0)</f>
        <v>0</v>
      </c>
      <c r="AF1251">
        <f>IF(Table13[[#This Row],[payment]]=3,1,0)</f>
        <v>0</v>
      </c>
      <c r="AG1251">
        <v>2</v>
      </c>
      <c r="AH1251">
        <f>IF(Table13[[#This Row],[method_payment]]=1,1,0)</f>
        <v>0</v>
      </c>
      <c r="AI1251">
        <f>IF(Table13[[#This Row],[method_payment]]=2,1,0)</f>
        <v>1</v>
      </c>
      <c r="AJ1251">
        <f>IF(Table13[[#This Row],[method_payment]]=3,1,0)</f>
        <v>0</v>
      </c>
      <c r="AK1251">
        <f>IF(Table13[[#This Row],[method_payment]]=5,1,0)</f>
        <v>0</v>
      </c>
      <c r="AL1251">
        <f>IF(Table13[[#This Row],[method_payment]]=6,1,0)</f>
        <v>0</v>
      </c>
      <c r="AM1251" t="s">
        <v>16</v>
      </c>
      <c r="AN1251" t="s">
        <v>15</v>
      </c>
      <c r="AO1251">
        <v>3</v>
      </c>
      <c r="AP1251" s="2">
        <v>259.60000000000002</v>
      </c>
      <c r="AQ1251" s="3">
        <f>IF(AND(Table13[[#This Row],[Average_amount_spent_per_visit_last_3_months]]&gt;=1,Table13[[#This Row],[Average_amount_spent_per_visit_last_3_months]]&lt;=999),1,0)</f>
        <v>1</v>
      </c>
      <c r="AR1251" s="3">
        <f>IF(AND(Table13[[#This Row],[Average_amount_spent_per_visit_last_3_months]]&gt;=1000,Table13[[#This Row],[Average_amount_spent_per_visit_last_3_months]]&lt;=6700),1,0)</f>
        <v>0</v>
      </c>
      <c r="AS1251">
        <v>3</v>
      </c>
      <c r="AT1251">
        <v>32</v>
      </c>
      <c r="AU1251">
        <f>IF(AND(Table13[[#This Row],[Age]]&gt;=18,Table13[[#This Row],[Age]]&lt;=25),1,0)</f>
        <v>0</v>
      </c>
      <c r="AV1251">
        <f>IF(AND(Table13[[#This Row],[Age]]&gt;=26,Table13[[#This Row],[Age]]&lt;=35),1,0)</f>
        <v>1</v>
      </c>
      <c r="AW1251">
        <f>IF(AND(Table13[[#This Row],[Age]]&gt;=36,Table13[[#This Row],[Age]]&lt;=45),1,0)</f>
        <v>0</v>
      </c>
      <c r="AX1251">
        <f>IF(AND(Table13[[#This Row],[Age]]&gt;=46,Table13[[#This Row],[Age]]&lt;=55),1,0)</f>
        <v>0</v>
      </c>
      <c r="AY1251">
        <f>IF(AND(Table13[[#This Row],[Age]]&gt;=56,Table13[[#This Row],[Age]]&lt;=67),1,0)</f>
        <v>0</v>
      </c>
      <c r="AZ1251" t="s">
        <v>25</v>
      </c>
      <c r="BA1251">
        <f>IF(Table13[[#This Row],[Marital Status]]="Married",1,0)</f>
        <v>1</v>
      </c>
      <c r="BB1251">
        <f>IF(Table13[[#This Row],[Marital Status]]="Single",1,0)</f>
        <v>0</v>
      </c>
      <c r="BC1251" t="s">
        <v>28</v>
      </c>
      <c r="BD1251">
        <f>IF(Table13[[#This Row],[gender]]="Male",1,0)</f>
        <v>0</v>
      </c>
      <c r="BE1251">
        <f>IF(Table13[[#This Row],[gender]]="Female",1,0)</f>
        <v>1</v>
      </c>
      <c r="BF1251" t="s">
        <v>19</v>
      </c>
      <c r="BG1251">
        <f>IF(Table13[[#This Row],[Highest level of Education]]="Did not attend school",1,0)</f>
        <v>0</v>
      </c>
      <c r="BH1251">
        <f>IF(Table13[[#This Row],[Highest level of Education]]="K12 completed",1,0)</f>
        <v>0</v>
      </c>
      <c r="BI1251">
        <f>IF(Table13[[#This Row],[Highest level of Education]]="High School Completed",1,0)</f>
        <v>0</v>
      </c>
      <c r="BJ1251">
        <f>IF(Table13[[#This Row],[Highest level of Education]]="Technical Diploma/Partially completed College",1,0)</f>
        <v>0</v>
      </c>
      <c r="BK1251">
        <f>IF(Table13[[#This Row],[Highest level of Education]]="University/College Degree",1,0)</f>
        <v>1</v>
      </c>
      <c r="BL1251">
        <f>IF(Table13[[#This Row],[Highest level of Education]]="Post-graduate education",1,0)</f>
        <v>0</v>
      </c>
      <c r="BM1251">
        <v>4</v>
      </c>
      <c r="BN1251">
        <v>1</v>
      </c>
      <c r="BO1251">
        <v>4</v>
      </c>
      <c r="BP1251">
        <f>IF(Table13[[#This Row],[Monthly_Income 1_5500 2_8000 3_11000 4_15000 5_20000 6_27000 7_35000 8_5000 9_51000 98_0]]=1,1,0)</f>
        <v>0</v>
      </c>
      <c r="BQ1251">
        <f>IF(Table13[[#This Row],[Monthly_Income 1_5500 2_8000 3_11000 4_15000 5_20000 6_27000 7_35000 8_5000 9_51000 98_0]]=2,1,0)</f>
        <v>0</v>
      </c>
      <c r="BR1251">
        <f>IF(Table13[[#This Row],[Monthly_Income 1_5500 2_8000 3_11000 4_15000 5_20000 6_27000 7_35000 8_5000 9_51000 98_0]]=3,1,0)</f>
        <v>0</v>
      </c>
      <c r="BS1251">
        <f>IF(Table13[[#This Row],[Monthly_Income 1_5500 2_8000 3_11000 4_15000 5_20000 6_27000 7_35000 8_5000 9_51000 98_0]]=4,1,0)</f>
        <v>1</v>
      </c>
      <c r="BT1251">
        <f>IF(Table13[[#This Row],[Monthly_Income 1_5500 2_8000 3_11000 4_15000 5_20000 6_27000 7_35000 8_5000 9_51000 98_0]]=5,1,0)</f>
        <v>0</v>
      </c>
      <c r="BU1251">
        <f>IF(Table13[[#This Row],[Monthly_Income 1_5500 2_8000 3_11000 4_15000 5_20000 6_27000 7_35000 8_5000 9_51000 98_0]]=6,1,0)</f>
        <v>0</v>
      </c>
      <c r="BV1251">
        <f>IF(Table13[[#This Row],[Monthly_Income 1_5500 2_8000 3_11000 4_15000 5_20000 6_27000 7_35000 8_5000 9_51000 98_0]]=7,1,0)</f>
        <v>0</v>
      </c>
      <c r="BW1251">
        <f>IF(Table13[[#This Row],[Monthly_Income 1_5500 2_8000 3_11000 4_15000 5_20000 6_27000 7_35000 8_5000 9_51000 98_0]]=8,1,0)</f>
        <v>0</v>
      </c>
      <c r="BX1251">
        <f>IF(Table13[[#This Row],[Monthly_Income 1_5500 2_8000 3_11000 4_15000 5_20000 6_27000 7_35000 8_5000 9_51000 98_0]]=9,1,0)</f>
        <v>0</v>
      </c>
      <c r="BY1251">
        <f>IF(Table13[[#This Row],[Monthly_Income 1_5500 2_8000 3_11000 4_15000 5_20000 6_27000 7_35000 8_5000 9_51000 98_0]]=98,1,0)</f>
        <v>0</v>
      </c>
      <c r="BZ1251">
        <v>7</v>
      </c>
      <c r="CA1251">
        <f>IF(Table13[[#This Row],[Monthly_Household_Income]]=1,1,0)</f>
        <v>0</v>
      </c>
      <c r="CB1251">
        <f>IF(Table13[[#This Row],[Monthly_Household_Income]]=2,1,0)</f>
        <v>0</v>
      </c>
      <c r="CC1251">
        <f>IF(Table13[[#This Row],[Monthly_Household_Income]]=3,1,0)</f>
        <v>0</v>
      </c>
      <c r="CD1251">
        <f>IF(Table13[[#This Row],[Monthly_Household_Income]]=4,1,0)</f>
        <v>0</v>
      </c>
      <c r="CE1251">
        <f>IF(Table13[[#This Row],[Monthly_Household_Income]]=5,1,0)</f>
        <v>0</v>
      </c>
      <c r="CF1251">
        <f>IF(Table13[[#This Row],[Monthly_Household_Income]]=6,1,0)</f>
        <v>0</v>
      </c>
      <c r="CG1251">
        <f>IF(Table13[[#This Row],[Monthly_Household_Income]]=7,1,0)</f>
        <v>1</v>
      </c>
      <c r="CH1251">
        <f>IF(Table13[[#This Row],[Monthly_Household_Income]]=8,1,0)</f>
        <v>0</v>
      </c>
      <c r="CI1251">
        <f>IF(Table13[[#This Row],[Monthly_Household_Income]]=9,1,0)</f>
        <v>0</v>
      </c>
      <c r="CJ1251">
        <f>IF(Table13[[#This Row],[Monthly_Household_Income]]=98,1,0)</f>
        <v>0</v>
      </c>
    </row>
    <row r="1252" spans="1:88">
      <c r="A1252">
        <v>4607</v>
      </c>
      <c r="B1252" s="1">
        <v>42949</v>
      </c>
      <c r="C1252" t="s">
        <v>4</v>
      </c>
      <c r="D1252">
        <v>7</v>
      </c>
      <c r="E1252">
        <v>9</v>
      </c>
      <c r="F1252">
        <v>8</v>
      </c>
      <c r="G1252">
        <v>7</v>
      </c>
      <c r="H1252">
        <v>8</v>
      </c>
      <c r="I1252">
        <v>8</v>
      </c>
      <c r="J1252" t="s">
        <v>15</v>
      </c>
      <c r="K1252">
        <v>8</v>
      </c>
      <c r="L1252">
        <v>9</v>
      </c>
      <c r="M1252">
        <v>7</v>
      </c>
      <c r="N1252">
        <v>7</v>
      </c>
      <c r="O1252">
        <v>8</v>
      </c>
      <c r="P1252">
        <v>7</v>
      </c>
      <c r="Q1252">
        <v>7</v>
      </c>
      <c r="R1252">
        <v>6</v>
      </c>
      <c r="S1252">
        <v>7</v>
      </c>
      <c r="T1252">
        <v>8</v>
      </c>
      <c r="U1252">
        <v>8</v>
      </c>
      <c r="V1252">
        <v>6</v>
      </c>
      <c r="W1252">
        <v>9</v>
      </c>
      <c r="X1252">
        <v>8</v>
      </c>
      <c r="Y1252">
        <v>9</v>
      </c>
      <c r="Z1252">
        <v>7</v>
      </c>
      <c r="AA1252">
        <v>8</v>
      </c>
      <c r="AB1252">
        <v>8</v>
      </c>
      <c r="AC1252">
        <v>2</v>
      </c>
      <c r="AD1252">
        <f>IF(Table13[[#This Row],[payment]]=1,1,0)</f>
        <v>0</v>
      </c>
      <c r="AE1252">
        <f>IF(Table13[[#This Row],[payment]]=2,1,0)</f>
        <v>1</v>
      </c>
      <c r="AF1252">
        <f>IF(Table13[[#This Row],[payment]]=3,1,0)</f>
        <v>0</v>
      </c>
      <c r="AG1252">
        <v>2</v>
      </c>
      <c r="AH1252">
        <f>IF(Table13[[#This Row],[method_payment]]=1,1,0)</f>
        <v>0</v>
      </c>
      <c r="AI1252">
        <f>IF(Table13[[#This Row],[method_payment]]=2,1,0)</f>
        <v>1</v>
      </c>
      <c r="AJ1252">
        <f>IF(Table13[[#This Row],[method_payment]]=3,1,0)</f>
        <v>0</v>
      </c>
      <c r="AK1252">
        <f>IF(Table13[[#This Row],[method_payment]]=5,1,0)</f>
        <v>0</v>
      </c>
      <c r="AL1252">
        <f>IF(Table13[[#This Row],[method_payment]]=6,1,0)</f>
        <v>0</v>
      </c>
      <c r="AM1252" t="s">
        <v>16</v>
      </c>
      <c r="AN1252" t="s">
        <v>15</v>
      </c>
      <c r="AO1252">
        <v>1</v>
      </c>
      <c r="AP1252" s="2">
        <v>1498.4</v>
      </c>
      <c r="AQ1252" s="3">
        <f>IF(AND(Table13[[#This Row],[Average_amount_spent_per_visit_last_3_months]]&gt;=1,Table13[[#This Row],[Average_amount_spent_per_visit_last_3_months]]&lt;=999),1,0)</f>
        <v>0</v>
      </c>
      <c r="AR1252" s="3">
        <f>IF(AND(Table13[[#This Row],[Average_amount_spent_per_visit_last_3_months]]&gt;=1000,Table13[[#This Row],[Average_amount_spent_per_visit_last_3_months]]&lt;=6700),1,0)</f>
        <v>1</v>
      </c>
      <c r="AS1252">
        <v>2</v>
      </c>
      <c r="AT1252">
        <v>37</v>
      </c>
      <c r="AU1252">
        <f>IF(AND(Table13[[#This Row],[Age]]&gt;=18,Table13[[#This Row],[Age]]&lt;=25),1,0)</f>
        <v>0</v>
      </c>
      <c r="AV1252">
        <f>IF(AND(Table13[[#This Row],[Age]]&gt;=26,Table13[[#This Row],[Age]]&lt;=35),1,0)</f>
        <v>0</v>
      </c>
      <c r="AW1252">
        <f>IF(AND(Table13[[#This Row],[Age]]&gt;=36,Table13[[#This Row],[Age]]&lt;=45),1,0)</f>
        <v>1</v>
      </c>
      <c r="AX1252">
        <f>IF(AND(Table13[[#This Row],[Age]]&gt;=46,Table13[[#This Row],[Age]]&lt;=55),1,0)</f>
        <v>0</v>
      </c>
      <c r="AY1252">
        <f>IF(AND(Table13[[#This Row],[Age]]&gt;=56,Table13[[#This Row],[Age]]&lt;=67),1,0)</f>
        <v>0</v>
      </c>
      <c r="AZ1252" t="s">
        <v>25</v>
      </c>
      <c r="BA1252">
        <f>IF(Table13[[#This Row],[Marital Status]]="Married",1,0)</f>
        <v>1</v>
      </c>
      <c r="BB1252">
        <f>IF(Table13[[#This Row],[Marital Status]]="Single",1,0)</f>
        <v>0</v>
      </c>
      <c r="BC1252" t="s">
        <v>28</v>
      </c>
      <c r="BD1252">
        <f>IF(Table13[[#This Row],[gender]]="Male",1,0)</f>
        <v>0</v>
      </c>
      <c r="BE1252">
        <f>IF(Table13[[#This Row],[gender]]="Female",1,0)</f>
        <v>1</v>
      </c>
      <c r="BF1252" t="s">
        <v>23</v>
      </c>
      <c r="BG1252">
        <f>IF(Table13[[#This Row],[Highest level of Education]]="Did not attend school",1,0)</f>
        <v>0</v>
      </c>
      <c r="BH1252">
        <f>IF(Table13[[#This Row],[Highest level of Education]]="K12 completed",1,0)</f>
        <v>0</v>
      </c>
      <c r="BI1252">
        <f>IF(Table13[[#This Row],[Highest level of Education]]="High School Completed",1,0)</f>
        <v>0</v>
      </c>
      <c r="BJ1252">
        <f>IF(Table13[[#This Row],[Highest level of Education]]="Technical Diploma/Partially completed College",1,0)</f>
        <v>1</v>
      </c>
      <c r="BK1252">
        <f>IF(Table13[[#This Row],[Highest level of Education]]="University/College Degree",1,0)</f>
        <v>0</v>
      </c>
      <c r="BL1252">
        <f>IF(Table13[[#This Row],[Highest level of Education]]="Post-graduate education",1,0)</f>
        <v>0</v>
      </c>
      <c r="BM1252">
        <v>3</v>
      </c>
      <c r="BN1252">
        <v>1</v>
      </c>
      <c r="BO1252">
        <v>2</v>
      </c>
      <c r="BP1252">
        <f>IF(Table13[[#This Row],[Monthly_Income 1_5500 2_8000 3_11000 4_15000 5_20000 6_27000 7_35000 8_5000 9_51000 98_0]]=1,1,0)</f>
        <v>0</v>
      </c>
      <c r="BQ1252">
        <f>IF(Table13[[#This Row],[Monthly_Income 1_5500 2_8000 3_11000 4_15000 5_20000 6_27000 7_35000 8_5000 9_51000 98_0]]=2,1,0)</f>
        <v>1</v>
      </c>
      <c r="BR1252">
        <f>IF(Table13[[#This Row],[Monthly_Income 1_5500 2_8000 3_11000 4_15000 5_20000 6_27000 7_35000 8_5000 9_51000 98_0]]=3,1,0)</f>
        <v>0</v>
      </c>
      <c r="BS1252">
        <f>IF(Table13[[#This Row],[Monthly_Income 1_5500 2_8000 3_11000 4_15000 5_20000 6_27000 7_35000 8_5000 9_51000 98_0]]=4,1,0)</f>
        <v>0</v>
      </c>
      <c r="BT1252">
        <f>IF(Table13[[#This Row],[Monthly_Income 1_5500 2_8000 3_11000 4_15000 5_20000 6_27000 7_35000 8_5000 9_51000 98_0]]=5,1,0)</f>
        <v>0</v>
      </c>
      <c r="BU1252">
        <f>IF(Table13[[#This Row],[Monthly_Income 1_5500 2_8000 3_11000 4_15000 5_20000 6_27000 7_35000 8_5000 9_51000 98_0]]=6,1,0)</f>
        <v>0</v>
      </c>
      <c r="BV1252">
        <f>IF(Table13[[#This Row],[Monthly_Income 1_5500 2_8000 3_11000 4_15000 5_20000 6_27000 7_35000 8_5000 9_51000 98_0]]=7,1,0)</f>
        <v>0</v>
      </c>
      <c r="BW1252">
        <f>IF(Table13[[#This Row],[Monthly_Income 1_5500 2_8000 3_11000 4_15000 5_20000 6_27000 7_35000 8_5000 9_51000 98_0]]=8,1,0)</f>
        <v>0</v>
      </c>
      <c r="BX1252">
        <f>IF(Table13[[#This Row],[Monthly_Income 1_5500 2_8000 3_11000 4_15000 5_20000 6_27000 7_35000 8_5000 9_51000 98_0]]=9,1,0)</f>
        <v>0</v>
      </c>
      <c r="BY1252">
        <f>IF(Table13[[#This Row],[Monthly_Income 1_5500 2_8000 3_11000 4_15000 5_20000 6_27000 7_35000 8_5000 9_51000 98_0]]=98,1,0)</f>
        <v>0</v>
      </c>
      <c r="BZ1252">
        <v>4</v>
      </c>
      <c r="CA1252">
        <f>IF(Table13[[#This Row],[Monthly_Household_Income]]=1,1,0)</f>
        <v>0</v>
      </c>
      <c r="CB1252">
        <f>IF(Table13[[#This Row],[Monthly_Household_Income]]=2,1,0)</f>
        <v>0</v>
      </c>
      <c r="CC1252">
        <f>IF(Table13[[#This Row],[Monthly_Household_Income]]=3,1,0)</f>
        <v>0</v>
      </c>
      <c r="CD1252">
        <f>IF(Table13[[#This Row],[Monthly_Household_Income]]=4,1,0)</f>
        <v>1</v>
      </c>
      <c r="CE1252">
        <f>IF(Table13[[#This Row],[Monthly_Household_Income]]=5,1,0)</f>
        <v>0</v>
      </c>
      <c r="CF1252">
        <f>IF(Table13[[#This Row],[Monthly_Household_Income]]=6,1,0)</f>
        <v>0</v>
      </c>
      <c r="CG1252">
        <f>IF(Table13[[#This Row],[Monthly_Household_Income]]=7,1,0)</f>
        <v>0</v>
      </c>
      <c r="CH1252">
        <f>IF(Table13[[#This Row],[Monthly_Household_Income]]=8,1,0)</f>
        <v>0</v>
      </c>
      <c r="CI1252">
        <f>IF(Table13[[#This Row],[Monthly_Household_Income]]=9,1,0)</f>
        <v>0</v>
      </c>
      <c r="CJ1252">
        <f>IF(Table13[[#This Row],[Monthly_Household_Income]]=98,1,0)</f>
        <v>0</v>
      </c>
    </row>
    <row r="1253" spans="1:88">
      <c r="A1253">
        <v>4608</v>
      </c>
      <c r="B1253" s="1">
        <v>42977</v>
      </c>
      <c r="C1253" t="s">
        <v>29</v>
      </c>
      <c r="D1253">
        <v>7</v>
      </c>
      <c r="E1253">
        <v>7</v>
      </c>
      <c r="F1253">
        <v>8</v>
      </c>
      <c r="G1253">
        <v>8</v>
      </c>
      <c r="H1253">
        <v>7</v>
      </c>
      <c r="I1253">
        <v>8</v>
      </c>
      <c r="J1253" t="s">
        <v>15</v>
      </c>
      <c r="K1253">
        <v>7</v>
      </c>
      <c r="L1253">
        <v>6</v>
      </c>
      <c r="M1253">
        <v>7</v>
      </c>
      <c r="N1253">
        <v>8</v>
      </c>
      <c r="O1253">
        <v>8</v>
      </c>
      <c r="P1253">
        <v>6</v>
      </c>
      <c r="Q1253">
        <v>8</v>
      </c>
      <c r="R1253">
        <v>7</v>
      </c>
      <c r="S1253">
        <v>7</v>
      </c>
      <c r="T1253">
        <v>9</v>
      </c>
      <c r="U1253">
        <v>9</v>
      </c>
      <c r="V1253">
        <v>8</v>
      </c>
      <c r="W1253">
        <v>8</v>
      </c>
      <c r="X1253">
        <v>9</v>
      </c>
      <c r="Y1253">
        <v>8</v>
      </c>
      <c r="Z1253">
        <v>9</v>
      </c>
      <c r="AA1253">
        <v>8</v>
      </c>
      <c r="AB1253">
        <v>0</v>
      </c>
      <c r="AC1253">
        <v>3</v>
      </c>
      <c r="AD1253">
        <f>IF(Table13[[#This Row],[payment]]=1,1,0)</f>
        <v>0</v>
      </c>
      <c r="AE1253">
        <f>IF(Table13[[#This Row],[payment]]=2,1,0)</f>
        <v>0</v>
      </c>
      <c r="AF1253">
        <f>IF(Table13[[#This Row],[payment]]=3,1,0)</f>
        <v>1</v>
      </c>
      <c r="AG1253">
        <v>1</v>
      </c>
      <c r="AH1253">
        <f>IF(Table13[[#This Row],[method_payment]]=1,1,0)</f>
        <v>1</v>
      </c>
      <c r="AI1253">
        <f>IF(Table13[[#This Row],[method_payment]]=2,1,0)</f>
        <v>0</v>
      </c>
      <c r="AJ1253">
        <f>IF(Table13[[#This Row],[method_payment]]=3,1,0)</f>
        <v>0</v>
      </c>
      <c r="AK1253">
        <f>IF(Table13[[#This Row],[method_payment]]=5,1,0)</f>
        <v>0</v>
      </c>
      <c r="AL1253">
        <f>IF(Table13[[#This Row],[method_payment]]=6,1,0)</f>
        <v>0</v>
      </c>
      <c r="AM1253" t="s">
        <v>16</v>
      </c>
      <c r="AN1253" t="s">
        <v>15</v>
      </c>
      <c r="AO1253">
        <v>1</v>
      </c>
      <c r="AP1253" s="2">
        <v>1633.14</v>
      </c>
      <c r="AQ1253" s="3">
        <f>IF(AND(Table13[[#This Row],[Average_amount_spent_per_visit_last_3_months]]&gt;=1,Table13[[#This Row],[Average_amount_spent_per_visit_last_3_months]]&lt;=999),1,0)</f>
        <v>0</v>
      </c>
      <c r="AR1253" s="3">
        <f>IF(AND(Table13[[#This Row],[Average_amount_spent_per_visit_last_3_months]]&gt;=1000,Table13[[#This Row],[Average_amount_spent_per_visit_last_3_months]]&lt;=6700),1,0)</f>
        <v>1</v>
      </c>
      <c r="AS1253">
        <v>3</v>
      </c>
      <c r="AT1253">
        <v>40</v>
      </c>
      <c r="AU1253">
        <f>IF(AND(Table13[[#This Row],[Age]]&gt;=18,Table13[[#This Row],[Age]]&lt;=25),1,0)</f>
        <v>0</v>
      </c>
      <c r="AV1253">
        <f>IF(AND(Table13[[#This Row],[Age]]&gt;=26,Table13[[#This Row],[Age]]&lt;=35),1,0)</f>
        <v>0</v>
      </c>
      <c r="AW1253">
        <f>IF(AND(Table13[[#This Row],[Age]]&gt;=36,Table13[[#This Row],[Age]]&lt;=45),1,0)</f>
        <v>1</v>
      </c>
      <c r="AX1253">
        <f>IF(AND(Table13[[#This Row],[Age]]&gt;=46,Table13[[#This Row],[Age]]&lt;=55),1,0)</f>
        <v>0</v>
      </c>
      <c r="AY1253">
        <f>IF(AND(Table13[[#This Row],[Age]]&gt;=56,Table13[[#This Row],[Age]]&lt;=67),1,0)</f>
        <v>0</v>
      </c>
      <c r="AZ1253" t="s">
        <v>25</v>
      </c>
      <c r="BA1253">
        <f>IF(Table13[[#This Row],[Marital Status]]="Married",1,0)</f>
        <v>1</v>
      </c>
      <c r="BB1253">
        <f>IF(Table13[[#This Row],[Marital Status]]="Single",1,0)</f>
        <v>0</v>
      </c>
      <c r="BC1253" t="s">
        <v>28</v>
      </c>
      <c r="BD1253">
        <f>IF(Table13[[#This Row],[gender]]="Male",1,0)</f>
        <v>0</v>
      </c>
      <c r="BE1253">
        <f>IF(Table13[[#This Row],[gender]]="Female",1,0)</f>
        <v>1</v>
      </c>
      <c r="BF1253" t="s">
        <v>19</v>
      </c>
      <c r="BG1253">
        <f>IF(Table13[[#This Row],[Highest level of Education]]="Did not attend school",1,0)</f>
        <v>0</v>
      </c>
      <c r="BH1253">
        <f>IF(Table13[[#This Row],[Highest level of Education]]="K12 completed",1,0)</f>
        <v>0</v>
      </c>
      <c r="BI1253">
        <f>IF(Table13[[#This Row],[Highest level of Education]]="High School Completed",1,0)</f>
        <v>0</v>
      </c>
      <c r="BJ1253">
        <f>IF(Table13[[#This Row],[Highest level of Education]]="Technical Diploma/Partially completed College",1,0)</f>
        <v>0</v>
      </c>
      <c r="BK1253">
        <f>IF(Table13[[#This Row],[Highest level of Education]]="University/College Degree",1,0)</f>
        <v>1</v>
      </c>
      <c r="BL1253">
        <f>IF(Table13[[#This Row],[Highest level of Education]]="Post-graduate education",1,0)</f>
        <v>0</v>
      </c>
      <c r="BM1253">
        <v>2</v>
      </c>
      <c r="BN1253">
        <v>1</v>
      </c>
      <c r="BO1253">
        <v>5</v>
      </c>
      <c r="BP1253">
        <f>IF(Table13[[#This Row],[Monthly_Income 1_5500 2_8000 3_11000 4_15000 5_20000 6_27000 7_35000 8_5000 9_51000 98_0]]=1,1,0)</f>
        <v>0</v>
      </c>
      <c r="BQ1253">
        <f>IF(Table13[[#This Row],[Monthly_Income 1_5500 2_8000 3_11000 4_15000 5_20000 6_27000 7_35000 8_5000 9_51000 98_0]]=2,1,0)</f>
        <v>0</v>
      </c>
      <c r="BR1253">
        <f>IF(Table13[[#This Row],[Monthly_Income 1_5500 2_8000 3_11000 4_15000 5_20000 6_27000 7_35000 8_5000 9_51000 98_0]]=3,1,0)</f>
        <v>0</v>
      </c>
      <c r="BS1253">
        <f>IF(Table13[[#This Row],[Monthly_Income 1_5500 2_8000 3_11000 4_15000 5_20000 6_27000 7_35000 8_5000 9_51000 98_0]]=4,1,0)</f>
        <v>0</v>
      </c>
      <c r="BT1253">
        <f>IF(Table13[[#This Row],[Monthly_Income 1_5500 2_8000 3_11000 4_15000 5_20000 6_27000 7_35000 8_5000 9_51000 98_0]]=5,1,0)</f>
        <v>1</v>
      </c>
      <c r="BU1253">
        <f>IF(Table13[[#This Row],[Monthly_Income 1_5500 2_8000 3_11000 4_15000 5_20000 6_27000 7_35000 8_5000 9_51000 98_0]]=6,1,0)</f>
        <v>0</v>
      </c>
      <c r="BV1253">
        <f>IF(Table13[[#This Row],[Monthly_Income 1_5500 2_8000 3_11000 4_15000 5_20000 6_27000 7_35000 8_5000 9_51000 98_0]]=7,1,0)</f>
        <v>0</v>
      </c>
      <c r="BW1253">
        <f>IF(Table13[[#This Row],[Monthly_Income 1_5500 2_8000 3_11000 4_15000 5_20000 6_27000 7_35000 8_5000 9_51000 98_0]]=8,1,0)</f>
        <v>0</v>
      </c>
      <c r="BX1253">
        <f>IF(Table13[[#This Row],[Monthly_Income 1_5500 2_8000 3_11000 4_15000 5_20000 6_27000 7_35000 8_5000 9_51000 98_0]]=9,1,0)</f>
        <v>0</v>
      </c>
      <c r="BY1253">
        <f>IF(Table13[[#This Row],[Monthly_Income 1_5500 2_8000 3_11000 4_15000 5_20000 6_27000 7_35000 8_5000 9_51000 98_0]]=98,1,0)</f>
        <v>0</v>
      </c>
      <c r="BZ1253">
        <v>9</v>
      </c>
      <c r="CA1253">
        <f>IF(Table13[[#This Row],[Monthly_Household_Income]]=1,1,0)</f>
        <v>0</v>
      </c>
      <c r="CB1253">
        <f>IF(Table13[[#This Row],[Monthly_Household_Income]]=2,1,0)</f>
        <v>0</v>
      </c>
      <c r="CC1253">
        <f>IF(Table13[[#This Row],[Monthly_Household_Income]]=3,1,0)</f>
        <v>0</v>
      </c>
      <c r="CD1253">
        <f>IF(Table13[[#This Row],[Monthly_Household_Income]]=4,1,0)</f>
        <v>0</v>
      </c>
      <c r="CE1253">
        <f>IF(Table13[[#This Row],[Monthly_Household_Income]]=5,1,0)</f>
        <v>0</v>
      </c>
      <c r="CF1253">
        <f>IF(Table13[[#This Row],[Monthly_Household_Income]]=6,1,0)</f>
        <v>0</v>
      </c>
      <c r="CG1253">
        <f>IF(Table13[[#This Row],[Monthly_Household_Income]]=7,1,0)</f>
        <v>0</v>
      </c>
      <c r="CH1253">
        <f>IF(Table13[[#This Row],[Monthly_Household_Income]]=8,1,0)</f>
        <v>0</v>
      </c>
      <c r="CI1253">
        <f>IF(Table13[[#This Row],[Monthly_Household_Income]]=9,1,0)</f>
        <v>1</v>
      </c>
      <c r="CJ1253">
        <f>IF(Table13[[#This Row],[Monthly_Household_Income]]=98,1,0)</f>
        <v>0</v>
      </c>
    </row>
    <row r="1254" spans="1:88">
      <c r="A1254">
        <v>4613</v>
      </c>
      <c r="B1254" s="1">
        <v>42998</v>
      </c>
      <c r="C1254" t="s">
        <v>29</v>
      </c>
      <c r="D1254">
        <v>6</v>
      </c>
      <c r="E1254">
        <v>7</v>
      </c>
      <c r="F1254">
        <v>8</v>
      </c>
      <c r="G1254">
        <v>8</v>
      </c>
      <c r="H1254">
        <v>9</v>
      </c>
      <c r="I1254">
        <v>7</v>
      </c>
      <c r="J1254" t="s">
        <v>15</v>
      </c>
      <c r="K1254">
        <v>7</v>
      </c>
      <c r="L1254">
        <v>6</v>
      </c>
      <c r="M1254">
        <v>8</v>
      </c>
      <c r="N1254">
        <v>6</v>
      </c>
      <c r="O1254">
        <v>9</v>
      </c>
      <c r="P1254">
        <v>7</v>
      </c>
      <c r="Q1254">
        <v>7</v>
      </c>
      <c r="R1254">
        <v>8</v>
      </c>
      <c r="S1254">
        <v>7</v>
      </c>
      <c r="T1254">
        <v>9</v>
      </c>
      <c r="U1254">
        <v>8</v>
      </c>
      <c r="V1254">
        <v>7</v>
      </c>
      <c r="W1254">
        <v>8</v>
      </c>
      <c r="X1254">
        <v>0</v>
      </c>
      <c r="Y1254">
        <v>7</v>
      </c>
      <c r="Z1254">
        <v>8</v>
      </c>
      <c r="AA1254">
        <v>8</v>
      </c>
      <c r="AB1254">
        <v>8</v>
      </c>
      <c r="AC1254">
        <v>1</v>
      </c>
      <c r="AD1254">
        <f>IF(Table13[[#This Row],[payment]]=1,1,0)</f>
        <v>1</v>
      </c>
      <c r="AE1254">
        <f>IF(Table13[[#This Row],[payment]]=2,1,0)</f>
        <v>0</v>
      </c>
      <c r="AF1254">
        <f>IF(Table13[[#This Row],[payment]]=3,1,0)</f>
        <v>0</v>
      </c>
      <c r="AG1254">
        <v>1</v>
      </c>
      <c r="AH1254">
        <f>IF(Table13[[#This Row],[method_payment]]=1,1,0)</f>
        <v>1</v>
      </c>
      <c r="AI1254">
        <f>IF(Table13[[#This Row],[method_payment]]=2,1,0)</f>
        <v>0</v>
      </c>
      <c r="AJ1254">
        <f>IF(Table13[[#This Row],[method_payment]]=3,1,0)</f>
        <v>0</v>
      </c>
      <c r="AK1254">
        <f>IF(Table13[[#This Row],[method_payment]]=5,1,0)</f>
        <v>0</v>
      </c>
      <c r="AL1254">
        <f>IF(Table13[[#This Row],[method_payment]]=6,1,0)</f>
        <v>0</v>
      </c>
      <c r="AM1254" t="s">
        <v>16</v>
      </c>
      <c r="AN1254" t="s">
        <v>15</v>
      </c>
      <c r="AO1254">
        <v>1</v>
      </c>
      <c r="AP1254" s="2">
        <v>858.42</v>
      </c>
      <c r="AQ1254" s="3">
        <f>IF(AND(Table13[[#This Row],[Average_amount_spent_per_visit_last_3_months]]&gt;=1,Table13[[#This Row],[Average_amount_spent_per_visit_last_3_months]]&lt;=999),1,0)</f>
        <v>1</v>
      </c>
      <c r="AR1254" s="3">
        <f>IF(AND(Table13[[#This Row],[Average_amount_spent_per_visit_last_3_months]]&gt;=1000,Table13[[#This Row],[Average_amount_spent_per_visit_last_3_months]]&lt;=6700),1,0)</f>
        <v>0</v>
      </c>
      <c r="AS1254">
        <v>3</v>
      </c>
      <c r="AT1254">
        <v>43</v>
      </c>
      <c r="AU1254">
        <f>IF(AND(Table13[[#This Row],[Age]]&gt;=18,Table13[[#This Row],[Age]]&lt;=25),1,0)</f>
        <v>0</v>
      </c>
      <c r="AV1254">
        <f>IF(AND(Table13[[#This Row],[Age]]&gt;=26,Table13[[#This Row],[Age]]&lt;=35),1,0)</f>
        <v>0</v>
      </c>
      <c r="AW1254">
        <f>IF(AND(Table13[[#This Row],[Age]]&gt;=36,Table13[[#This Row],[Age]]&lt;=45),1,0)</f>
        <v>1</v>
      </c>
      <c r="AX1254">
        <f>IF(AND(Table13[[#This Row],[Age]]&gt;=46,Table13[[#This Row],[Age]]&lt;=55),1,0)</f>
        <v>0</v>
      </c>
      <c r="AY1254">
        <f>IF(AND(Table13[[#This Row],[Age]]&gt;=56,Table13[[#This Row],[Age]]&lt;=67),1,0)</f>
        <v>0</v>
      </c>
      <c r="AZ1254" t="s">
        <v>25</v>
      </c>
      <c r="BA1254">
        <f>IF(Table13[[#This Row],[Marital Status]]="Married",1,0)</f>
        <v>1</v>
      </c>
      <c r="BB1254">
        <f>IF(Table13[[#This Row],[Marital Status]]="Single",1,0)</f>
        <v>0</v>
      </c>
      <c r="BC1254" t="s">
        <v>27</v>
      </c>
      <c r="BD1254">
        <f>IF(Table13[[#This Row],[gender]]="Male",1,0)</f>
        <v>1</v>
      </c>
      <c r="BE1254">
        <f>IF(Table13[[#This Row],[gender]]="Female",1,0)</f>
        <v>0</v>
      </c>
      <c r="BF1254" t="s">
        <v>23</v>
      </c>
      <c r="BG1254">
        <f>IF(Table13[[#This Row],[Highest level of Education]]="Did not attend school",1,0)</f>
        <v>0</v>
      </c>
      <c r="BH1254">
        <f>IF(Table13[[#This Row],[Highest level of Education]]="K12 completed",1,0)</f>
        <v>0</v>
      </c>
      <c r="BI1254">
        <f>IF(Table13[[#This Row],[Highest level of Education]]="High School Completed",1,0)</f>
        <v>0</v>
      </c>
      <c r="BJ1254">
        <f>IF(Table13[[#This Row],[Highest level of Education]]="Technical Diploma/Partially completed College",1,0)</f>
        <v>1</v>
      </c>
      <c r="BK1254">
        <f>IF(Table13[[#This Row],[Highest level of Education]]="University/College Degree",1,0)</f>
        <v>0</v>
      </c>
      <c r="BL1254">
        <f>IF(Table13[[#This Row],[Highest level of Education]]="Post-graduate education",1,0)</f>
        <v>0</v>
      </c>
      <c r="BM1254">
        <v>2</v>
      </c>
      <c r="BN1254">
        <v>1</v>
      </c>
      <c r="BO1254">
        <v>6</v>
      </c>
      <c r="BP1254">
        <f>IF(Table13[[#This Row],[Monthly_Income 1_5500 2_8000 3_11000 4_15000 5_20000 6_27000 7_35000 8_5000 9_51000 98_0]]=1,1,0)</f>
        <v>0</v>
      </c>
      <c r="BQ1254">
        <f>IF(Table13[[#This Row],[Monthly_Income 1_5500 2_8000 3_11000 4_15000 5_20000 6_27000 7_35000 8_5000 9_51000 98_0]]=2,1,0)</f>
        <v>0</v>
      </c>
      <c r="BR1254">
        <f>IF(Table13[[#This Row],[Monthly_Income 1_5500 2_8000 3_11000 4_15000 5_20000 6_27000 7_35000 8_5000 9_51000 98_0]]=3,1,0)</f>
        <v>0</v>
      </c>
      <c r="BS1254">
        <f>IF(Table13[[#This Row],[Monthly_Income 1_5500 2_8000 3_11000 4_15000 5_20000 6_27000 7_35000 8_5000 9_51000 98_0]]=4,1,0)</f>
        <v>0</v>
      </c>
      <c r="BT1254">
        <f>IF(Table13[[#This Row],[Monthly_Income 1_5500 2_8000 3_11000 4_15000 5_20000 6_27000 7_35000 8_5000 9_51000 98_0]]=5,1,0)</f>
        <v>0</v>
      </c>
      <c r="BU1254">
        <f>IF(Table13[[#This Row],[Monthly_Income 1_5500 2_8000 3_11000 4_15000 5_20000 6_27000 7_35000 8_5000 9_51000 98_0]]=6,1,0)</f>
        <v>1</v>
      </c>
      <c r="BV1254">
        <f>IF(Table13[[#This Row],[Monthly_Income 1_5500 2_8000 3_11000 4_15000 5_20000 6_27000 7_35000 8_5000 9_51000 98_0]]=7,1,0)</f>
        <v>0</v>
      </c>
      <c r="BW1254">
        <f>IF(Table13[[#This Row],[Monthly_Income 1_5500 2_8000 3_11000 4_15000 5_20000 6_27000 7_35000 8_5000 9_51000 98_0]]=8,1,0)</f>
        <v>0</v>
      </c>
      <c r="BX1254">
        <f>IF(Table13[[#This Row],[Monthly_Income 1_5500 2_8000 3_11000 4_15000 5_20000 6_27000 7_35000 8_5000 9_51000 98_0]]=9,1,0)</f>
        <v>0</v>
      </c>
      <c r="BY1254">
        <f>IF(Table13[[#This Row],[Monthly_Income 1_5500 2_8000 3_11000 4_15000 5_20000 6_27000 7_35000 8_5000 9_51000 98_0]]=98,1,0)</f>
        <v>0</v>
      </c>
      <c r="BZ1254">
        <v>6</v>
      </c>
      <c r="CA1254">
        <f>IF(Table13[[#This Row],[Monthly_Household_Income]]=1,1,0)</f>
        <v>0</v>
      </c>
      <c r="CB1254">
        <f>IF(Table13[[#This Row],[Monthly_Household_Income]]=2,1,0)</f>
        <v>0</v>
      </c>
      <c r="CC1254">
        <f>IF(Table13[[#This Row],[Monthly_Household_Income]]=3,1,0)</f>
        <v>0</v>
      </c>
      <c r="CD1254">
        <f>IF(Table13[[#This Row],[Monthly_Household_Income]]=4,1,0)</f>
        <v>0</v>
      </c>
      <c r="CE1254">
        <f>IF(Table13[[#This Row],[Monthly_Household_Income]]=5,1,0)</f>
        <v>0</v>
      </c>
      <c r="CF1254">
        <f>IF(Table13[[#This Row],[Monthly_Household_Income]]=6,1,0)</f>
        <v>1</v>
      </c>
      <c r="CG1254">
        <f>IF(Table13[[#This Row],[Monthly_Household_Income]]=7,1,0)</f>
        <v>0</v>
      </c>
      <c r="CH1254">
        <f>IF(Table13[[#This Row],[Monthly_Household_Income]]=8,1,0)</f>
        <v>0</v>
      </c>
      <c r="CI1254">
        <f>IF(Table13[[#This Row],[Monthly_Household_Income]]=9,1,0)</f>
        <v>0</v>
      </c>
      <c r="CJ1254">
        <f>IF(Table13[[#This Row],[Monthly_Household_Income]]=98,1,0)</f>
        <v>0</v>
      </c>
    </row>
    <row r="1255" spans="1:88">
      <c r="A1255">
        <v>4617</v>
      </c>
      <c r="B1255" s="1">
        <v>42919</v>
      </c>
      <c r="C1255" t="s">
        <v>39</v>
      </c>
      <c r="D1255">
        <v>8</v>
      </c>
      <c r="E1255">
        <v>7</v>
      </c>
      <c r="F1255">
        <v>9</v>
      </c>
      <c r="G1255">
        <v>8</v>
      </c>
      <c r="H1255">
        <v>7</v>
      </c>
      <c r="I1255">
        <v>7</v>
      </c>
      <c r="J1255" t="s">
        <v>15</v>
      </c>
      <c r="K1255">
        <v>8</v>
      </c>
      <c r="L1255">
        <v>7</v>
      </c>
      <c r="M1255">
        <v>7</v>
      </c>
      <c r="N1255">
        <v>9</v>
      </c>
      <c r="O1255">
        <v>9</v>
      </c>
      <c r="P1255">
        <v>9</v>
      </c>
      <c r="Q1255">
        <v>8</v>
      </c>
      <c r="R1255">
        <v>10</v>
      </c>
      <c r="S1255">
        <v>6</v>
      </c>
      <c r="T1255">
        <v>8</v>
      </c>
      <c r="U1255">
        <v>8</v>
      </c>
      <c r="V1255">
        <v>8</v>
      </c>
      <c r="W1255">
        <v>8</v>
      </c>
      <c r="X1255">
        <v>0</v>
      </c>
      <c r="Y1255">
        <v>8</v>
      </c>
      <c r="Z1255">
        <v>9</v>
      </c>
      <c r="AA1255">
        <v>8</v>
      </c>
      <c r="AB1255">
        <v>0</v>
      </c>
      <c r="AC1255">
        <v>2</v>
      </c>
      <c r="AD1255">
        <f>IF(Table13[[#This Row],[payment]]=1,1,0)</f>
        <v>0</v>
      </c>
      <c r="AE1255">
        <f>IF(Table13[[#This Row],[payment]]=2,1,0)</f>
        <v>1</v>
      </c>
      <c r="AF1255">
        <f>IF(Table13[[#This Row],[payment]]=3,1,0)</f>
        <v>0</v>
      </c>
      <c r="AG1255">
        <v>1</v>
      </c>
      <c r="AH1255">
        <f>IF(Table13[[#This Row],[method_payment]]=1,1,0)</f>
        <v>1</v>
      </c>
      <c r="AI1255">
        <f>IF(Table13[[#This Row],[method_payment]]=2,1,0)</f>
        <v>0</v>
      </c>
      <c r="AJ1255">
        <f>IF(Table13[[#This Row],[method_payment]]=3,1,0)</f>
        <v>0</v>
      </c>
      <c r="AK1255">
        <f>IF(Table13[[#This Row],[method_payment]]=5,1,0)</f>
        <v>0</v>
      </c>
      <c r="AL1255">
        <f>IF(Table13[[#This Row],[method_payment]]=6,1,0)</f>
        <v>0</v>
      </c>
      <c r="AM1255" t="s">
        <v>16</v>
      </c>
      <c r="AN1255" t="s">
        <v>15</v>
      </c>
      <c r="AO1255">
        <v>1</v>
      </c>
      <c r="AP1255" s="2">
        <v>430.24</v>
      </c>
      <c r="AQ1255" s="3">
        <f>IF(AND(Table13[[#This Row],[Average_amount_spent_per_visit_last_3_months]]&gt;=1,Table13[[#This Row],[Average_amount_spent_per_visit_last_3_months]]&lt;=999),1,0)</f>
        <v>1</v>
      </c>
      <c r="AR1255" s="3">
        <f>IF(AND(Table13[[#This Row],[Average_amount_spent_per_visit_last_3_months]]&gt;=1000,Table13[[#This Row],[Average_amount_spent_per_visit_last_3_months]]&lt;=6700),1,0)</f>
        <v>0</v>
      </c>
      <c r="AS1255">
        <v>1</v>
      </c>
      <c r="AT1255">
        <v>49</v>
      </c>
      <c r="AU1255">
        <f>IF(AND(Table13[[#This Row],[Age]]&gt;=18,Table13[[#This Row],[Age]]&lt;=25),1,0)</f>
        <v>0</v>
      </c>
      <c r="AV1255">
        <f>IF(AND(Table13[[#This Row],[Age]]&gt;=26,Table13[[#This Row],[Age]]&lt;=35),1,0)</f>
        <v>0</v>
      </c>
      <c r="AW1255">
        <f>IF(AND(Table13[[#This Row],[Age]]&gt;=36,Table13[[#This Row],[Age]]&lt;=45),1,0)</f>
        <v>0</v>
      </c>
      <c r="AX1255">
        <f>IF(AND(Table13[[#This Row],[Age]]&gt;=46,Table13[[#This Row],[Age]]&lt;=55),1,0)</f>
        <v>1</v>
      </c>
      <c r="AY1255">
        <f>IF(AND(Table13[[#This Row],[Age]]&gt;=56,Table13[[#This Row],[Age]]&lt;=67),1,0)</f>
        <v>0</v>
      </c>
      <c r="AZ1255" t="s">
        <v>25</v>
      </c>
      <c r="BA1255">
        <f>IF(Table13[[#This Row],[Marital Status]]="Married",1,0)</f>
        <v>1</v>
      </c>
      <c r="BB1255">
        <f>IF(Table13[[#This Row],[Marital Status]]="Single",1,0)</f>
        <v>0</v>
      </c>
      <c r="BC1255" t="s">
        <v>27</v>
      </c>
      <c r="BD1255">
        <f>IF(Table13[[#This Row],[gender]]="Male",1,0)</f>
        <v>1</v>
      </c>
      <c r="BE1255">
        <f>IF(Table13[[#This Row],[gender]]="Female",1,0)</f>
        <v>0</v>
      </c>
      <c r="BF1255" t="s">
        <v>20</v>
      </c>
      <c r="BG1255">
        <f>IF(Table13[[#This Row],[Highest level of Education]]="Did not attend school",1,0)</f>
        <v>0</v>
      </c>
      <c r="BH1255">
        <f>IF(Table13[[#This Row],[Highest level of Education]]="K12 completed",1,0)</f>
        <v>0</v>
      </c>
      <c r="BI1255">
        <f>IF(Table13[[#This Row],[Highest level of Education]]="High School Completed",1,0)</f>
        <v>1</v>
      </c>
      <c r="BJ1255">
        <f>IF(Table13[[#This Row],[Highest level of Education]]="Technical Diploma/Partially completed College",1,0)</f>
        <v>0</v>
      </c>
      <c r="BK1255">
        <f>IF(Table13[[#This Row],[Highest level of Education]]="University/College Degree",1,0)</f>
        <v>0</v>
      </c>
      <c r="BL1255">
        <f>IF(Table13[[#This Row],[Highest level of Education]]="Post-graduate education",1,0)</f>
        <v>0</v>
      </c>
      <c r="BM1255">
        <v>4</v>
      </c>
      <c r="BN1255">
        <v>1</v>
      </c>
      <c r="BO1255">
        <v>6</v>
      </c>
      <c r="BP1255">
        <f>IF(Table13[[#This Row],[Monthly_Income 1_5500 2_8000 3_11000 4_15000 5_20000 6_27000 7_35000 8_5000 9_51000 98_0]]=1,1,0)</f>
        <v>0</v>
      </c>
      <c r="BQ1255">
        <f>IF(Table13[[#This Row],[Monthly_Income 1_5500 2_8000 3_11000 4_15000 5_20000 6_27000 7_35000 8_5000 9_51000 98_0]]=2,1,0)</f>
        <v>0</v>
      </c>
      <c r="BR1255">
        <f>IF(Table13[[#This Row],[Monthly_Income 1_5500 2_8000 3_11000 4_15000 5_20000 6_27000 7_35000 8_5000 9_51000 98_0]]=3,1,0)</f>
        <v>0</v>
      </c>
      <c r="BS1255">
        <f>IF(Table13[[#This Row],[Monthly_Income 1_5500 2_8000 3_11000 4_15000 5_20000 6_27000 7_35000 8_5000 9_51000 98_0]]=4,1,0)</f>
        <v>0</v>
      </c>
      <c r="BT1255">
        <f>IF(Table13[[#This Row],[Monthly_Income 1_5500 2_8000 3_11000 4_15000 5_20000 6_27000 7_35000 8_5000 9_51000 98_0]]=5,1,0)</f>
        <v>0</v>
      </c>
      <c r="BU1255">
        <f>IF(Table13[[#This Row],[Monthly_Income 1_5500 2_8000 3_11000 4_15000 5_20000 6_27000 7_35000 8_5000 9_51000 98_0]]=6,1,0)</f>
        <v>1</v>
      </c>
      <c r="BV1255">
        <f>IF(Table13[[#This Row],[Monthly_Income 1_5500 2_8000 3_11000 4_15000 5_20000 6_27000 7_35000 8_5000 9_51000 98_0]]=7,1,0)</f>
        <v>0</v>
      </c>
      <c r="BW1255">
        <f>IF(Table13[[#This Row],[Monthly_Income 1_5500 2_8000 3_11000 4_15000 5_20000 6_27000 7_35000 8_5000 9_51000 98_0]]=8,1,0)</f>
        <v>0</v>
      </c>
      <c r="BX1255">
        <f>IF(Table13[[#This Row],[Monthly_Income 1_5500 2_8000 3_11000 4_15000 5_20000 6_27000 7_35000 8_5000 9_51000 98_0]]=9,1,0)</f>
        <v>0</v>
      </c>
      <c r="BY1255">
        <f>IF(Table13[[#This Row],[Monthly_Income 1_5500 2_8000 3_11000 4_15000 5_20000 6_27000 7_35000 8_5000 9_51000 98_0]]=98,1,0)</f>
        <v>0</v>
      </c>
      <c r="BZ1255">
        <v>7</v>
      </c>
      <c r="CA1255">
        <f>IF(Table13[[#This Row],[Monthly_Household_Income]]=1,1,0)</f>
        <v>0</v>
      </c>
      <c r="CB1255">
        <f>IF(Table13[[#This Row],[Monthly_Household_Income]]=2,1,0)</f>
        <v>0</v>
      </c>
      <c r="CC1255">
        <f>IF(Table13[[#This Row],[Monthly_Household_Income]]=3,1,0)</f>
        <v>0</v>
      </c>
      <c r="CD1255">
        <f>IF(Table13[[#This Row],[Monthly_Household_Income]]=4,1,0)</f>
        <v>0</v>
      </c>
      <c r="CE1255">
        <f>IF(Table13[[#This Row],[Monthly_Household_Income]]=5,1,0)</f>
        <v>0</v>
      </c>
      <c r="CF1255">
        <f>IF(Table13[[#This Row],[Monthly_Household_Income]]=6,1,0)</f>
        <v>0</v>
      </c>
      <c r="CG1255">
        <f>IF(Table13[[#This Row],[Monthly_Household_Income]]=7,1,0)</f>
        <v>1</v>
      </c>
      <c r="CH1255">
        <f>IF(Table13[[#This Row],[Monthly_Household_Income]]=8,1,0)</f>
        <v>0</v>
      </c>
      <c r="CI1255">
        <f>IF(Table13[[#This Row],[Monthly_Household_Income]]=9,1,0)</f>
        <v>0</v>
      </c>
      <c r="CJ1255">
        <f>IF(Table13[[#This Row],[Monthly_Household_Income]]=98,1,0)</f>
        <v>0</v>
      </c>
    </row>
    <row r="1256" spans="1:88">
      <c r="A1256">
        <v>4622</v>
      </c>
      <c r="B1256" s="1">
        <v>43130</v>
      </c>
      <c r="C1256" t="s">
        <v>39</v>
      </c>
      <c r="D1256">
        <v>9</v>
      </c>
      <c r="E1256">
        <v>8</v>
      </c>
      <c r="F1256">
        <v>9</v>
      </c>
      <c r="G1256">
        <v>9</v>
      </c>
      <c r="H1256">
        <v>10</v>
      </c>
      <c r="I1256">
        <v>9</v>
      </c>
      <c r="J1256" t="s">
        <v>16</v>
      </c>
      <c r="K1256">
        <v>8</v>
      </c>
      <c r="L1256">
        <v>8</v>
      </c>
      <c r="M1256">
        <v>10</v>
      </c>
      <c r="N1256">
        <v>9</v>
      </c>
      <c r="O1256">
        <v>10</v>
      </c>
      <c r="P1256">
        <v>8</v>
      </c>
      <c r="Q1256">
        <v>10</v>
      </c>
      <c r="R1256">
        <v>9</v>
      </c>
      <c r="S1256">
        <v>10</v>
      </c>
      <c r="T1256">
        <v>8</v>
      </c>
      <c r="U1256">
        <v>9</v>
      </c>
      <c r="V1256">
        <v>10</v>
      </c>
      <c r="W1256">
        <v>9</v>
      </c>
      <c r="X1256">
        <v>9</v>
      </c>
      <c r="Y1256">
        <v>10</v>
      </c>
      <c r="Z1256">
        <v>8</v>
      </c>
      <c r="AA1256">
        <v>9</v>
      </c>
      <c r="AB1256">
        <v>9</v>
      </c>
      <c r="AC1256">
        <v>2</v>
      </c>
      <c r="AD1256">
        <f>IF(Table13[[#This Row],[payment]]=1,1,0)</f>
        <v>0</v>
      </c>
      <c r="AE1256">
        <f>IF(Table13[[#This Row],[payment]]=2,1,0)</f>
        <v>1</v>
      </c>
      <c r="AF1256">
        <f>IF(Table13[[#This Row],[payment]]=3,1,0)</f>
        <v>0</v>
      </c>
      <c r="AG1256">
        <v>1</v>
      </c>
      <c r="AH1256">
        <f>IF(Table13[[#This Row],[method_payment]]=1,1,0)</f>
        <v>1</v>
      </c>
      <c r="AI1256">
        <f>IF(Table13[[#This Row],[method_payment]]=2,1,0)</f>
        <v>0</v>
      </c>
      <c r="AJ1256">
        <f>IF(Table13[[#This Row],[method_payment]]=3,1,0)</f>
        <v>0</v>
      </c>
      <c r="AK1256">
        <f>IF(Table13[[#This Row],[method_payment]]=5,1,0)</f>
        <v>0</v>
      </c>
      <c r="AL1256">
        <f>IF(Table13[[#This Row],[method_payment]]=6,1,0)</f>
        <v>0</v>
      </c>
      <c r="AM1256" t="s">
        <v>16</v>
      </c>
      <c r="AN1256" t="s">
        <v>15</v>
      </c>
      <c r="AO1256">
        <v>1</v>
      </c>
      <c r="AP1256" s="2">
        <v>489.65</v>
      </c>
      <c r="AQ1256" s="3">
        <f>IF(AND(Table13[[#This Row],[Average_amount_spent_per_visit_last_3_months]]&gt;=1,Table13[[#This Row],[Average_amount_spent_per_visit_last_3_months]]&lt;=999),1,0)</f>
        <v>1</v>
      </c>
      <c r="AR1256" s="3">
        <f>IF(AND(Table13[[#This Row],[Average_amount_spent_per_visit_last_3_months]]&gt;=1000,Table13[[#This Row],[Average_amount_spent_per_visit_last_3_months]]&lt;=6700),1,0)</f>
        <v>0</v>
      </c>
      <c r="AS1256">
        <v>3</v>
      </c>
      <c r="AT1256">
        <v>41</v>
      </c>
      <c r="AU1256">
        <f>IF(AND(Table13[[#This Row],[Age]]&gt;=18,Table13[[#This Row],[Age]]&lt;=25),1,0)</f>
        <v>0</v>
      </c>
      <c r="AV1256">
        <f>IF(AND(Table13[[#This Row],[Age]]&gt;=26,Table13[[#This Row],[Age]]&lt;=35),1,0)</f>
        <v>0</v>
      </c>
      <c r="AW1256">
        <f>IF(AND(Table13[[#This Row],[Age]]&gt;=36,Table13[[#This Row],[Age]]&lt;=45),1,0)</f>
        <v>1</v>
      </c>
      <c r="AX1256">
        <f>IF(AND(Table13[[#This Row],[Age]]&gt;=46,Table13[[#This Row],[Age]]&lt;=55),1,0)</f>
        <v>0</v>
      </c>
      <c r="AY1256">
        <f>IF(AND(Table13[[#This Row],[Age]]&gt;=56,Table13[[#This Row],[Age]]&lt;=67),1,0)</f>
        <v>0</v>
      </c>
      <c r="AZ1256" t="s">
        <v>25</v>
      </c>
      <c r="BA1256">
        <f>IF(Table13[[#This Row],[Marital Status]]="Married",1,0)</f>
        <v>1</v>
      </c>
      <c r="BB1256">
        <f>IF(Table13[[#This Row],[Marital Status]]="Single",1,0)</f>
        <v>0</v>
      </c>
      <c r="BC1256" t="s">
        <v>28</v>
      </c>
      <c r="BD1256">
        <f>IF(Table13[[#This Row],[gender]]="Male",1,0)</f>
        <v>0</v>
      </c>
      <c r="BE1256">
        <f>IF(Table13[[#This Row],[gender]]="Female",1,0)</f>
        <v>1</v>
      </c>
      <c r="BF1256" t="s">
        <v>20</v>
      </c>
      <c r="BG1256">
        <f>IF(Table13[[#This Row],[Highest level of Education]]="Did not attend school",1,0)</f>
        <v>0</v>
      </c>
      <c r="BH1256">
        <f>IF(Table13[[#This Row],[Highest level of Education]]="K12 completed",1,0)</f>
        <v>0</v>
      </c>
      <c r="BI1256">
        <f>IF(Table13[[#This Row],[Highest level of Education]]="High School Completed",1,0)</f>
        <v>1</v>
      </c>
      <c r="BJ1256">
        <f>IF(Table13[[#This Row],[Highest level of Education]]="Technical Diploma/Partially completed College",1,0)</f>
        <v>0</v>
      </c>
      <c r="BK1256">
        <f>IF(Table13[[#This Row],[Highest level of Education]]="University/College Degree",1,0)</f>
        <v>0</v>
      </c>
      <c r="BL1256">
        <f>IF(Table13[[#This Row],[Highest level of Education]]="Post-graduate education",1,0)</f>
        <v>0</v>
      </c>
      <c r="BM1256">
        <v>2</v>
      </c>
      <c r="BN1256">
        <v>1</v>
      </c>
      <c r="BO1256">
        <v>2</v>
      </c>
      <c r="BP1256">
        <f>IF(Table13[[#This Row],[Monthly_Income 1_5500 2_8000 3_11000 4_15000 5_20000 6_27000 7_35000 8_5000 9_51000 98_0]]=1,1,0)</f>
        <v>0</v>
      </c>
      <c r="BQ1256">
        <f>IF(Table13[[#This Row],[Monthly_Income 1_5500 2_8000 3_11000 4_15000 5_20000 6_27000 7_35000 8_5000 9_51000 98_0]]=2,1,0)</f>
        <v>1</v>
      </c>
      <c r="BR1256">
        <f>IF(Table13[[#This Row],[Monthly_Income 1_5500 2_8000 3_11000 4_15000 5_20000 6_27000 7_35000 8_5000 9_51000 98_0]]=3,1,0)</f>
        <v>0</v>
      </c>
      <c r="BS1256">
        <f>IF(Table13[[#This Row],[Monthly_Income 1_5500 2_8000 3_11000 4_15000 5_20000 6_27000 7_35000 8_5000 9_51000 98_0]]=4,1,0)</f>
        <v>0</v>
      </c>
      <c r="BT1256">
        <f>IF(Table13[[#This Row],[Monthly_Income 1_5500 2_8000 3_11000 4_15000 5_20000 6_27000 7_35000 8_5000 9_51000 98_0]]=5,1,0)</f>
        <v>0</v>
      </c>
      <c r="BU1256">
        <f>IF(Table13[[#This Row],[Monthly_Income 1_5500 2_8000 3_11000 4_15000 5_20000 6_27000 7_35000 8_5000 9_51000 98_0]]=6,1,0)</f>
        <v>0</v>
      </c>
      <c r="BV1256">
        <f>IF(Table13[[#This Row],[Monthly_Income 1_5500 2_8000 3_11000 4_15000 5_20000 6_27000 7_35000 8_5000 9_51000 98_0]]=7,1,0)</f>
        <v>0</v>
      </c>
      <c r="BW1256">
        <f>IF(Table13[[#This Row],[Monthly_Income 1_5500 2_8000 3_11000 4_15000 5_20000 6_27000 7_35000 8_5000 9_51000 98_0]]=8,1,0)</f>
        <v>0</v>
      </c>
      <c r="BX1256">
        <f>IF(Table13[[#This Row],[Monthly_Income 1_5500 2_8000 3_11000 4_15000 5_20000 6_27000 7_35000 8_5000 9_51000 98_0]]=9,1,0)</f>
        <v>0</v>
      </c>
      <c r="BY1256">
        <f>IF(Table13[[#This Row],[Monthly_Income 1_5500 2_8000 3_11000 4_15000 5_20000 6_27000 7_35000 8_5000 9_51000 98_0]]=98,1,0)</f>
        <v>0</v>
      </c>
      <c r="BZ1256">
        <v>5</v>
      </c>
      <c r="CA1256">
        <f>IF(Table13[[#This Row],[Monthly_Household_Income]]=1,1,0)</f>
        <v>0</v>
      </c>
      <c r="CB1256">
        <f>IF(Table13[[#This Row],[Monthly_Household_Income]]=2,1,0)</f>
        <v>0</v>
      </c>
      <c r="CC1256">
        <f>IF(Table13[[#This Row],[Monthly_Household_Income]]=3,1,0)</f>
        <v>0</v>
      </c>
      <c r="CD1256">
        <f>IF(Table13[[#This Row],[Monthly_Household_Income]]=4,1,0)</f>
        <v>0</v>
      </c>
      <c r="CE1256">
        <f>IF(Table13[[#This Row],[Monthly_Household_Income]]=5,1,0)</f>
        <v>1</v>
      </c>
      <c r="CF1256">
        <f>IF(Table13[[#This Row],[Monthly_Household_Income]]=6,1,0)</f>
        <v>0</v>
      </c>
      <c r="CG1256">
        <f>IF(Table13[[#This Row],[Monthly_Household_Income]]=7,1,0)</f>
        <v>0</v>
      </c>
      <c r="CH1256">
        <f>IF(Table13[[#This Row],[Monthly_Household_Income]]=8,1,0)</f>
        <v>0</v>
      </c>
      <c r="CI1256">
        <f>IF(Table13[[#This Row],[Monthly_Household_Income]]=9,1,0)</f>
        <v>0</v>
      </c>
      <c r="CJ1256">
        <f>IF(Table13[[#This Row],[Monthly_Household_Income]]=98,1,0)</f>
        <v>0</v>
      </c>
    </row>
    <row r="1257" spans="1:88">
      <c r="A1257">
        <v>4624</v>
      </c>
      <c r="B1257" s="1">
        <v>43099</v>
      </c>
      <c r="C1257" t="s">
        <v>6</v>
      </c>
      <c r="D1257">
        <v>7</v>
      </c>
      <c r="E1257">
        <v>8</v>
      </c>
      <c r="F1257">
        <v>6</v>
      </c>
      <c r="G1257">
        <v>7</v>
      </c>
      <c r="H1257">
        <v>8</v>
      </c>
      <c r="I1257">
        <v>6</v>
      </c>
      <c r="J1257" t="s">
        <v>15</v>
      </c>
      <c r="K1257">
        <v>8</v>
      </c>
      <c r="L1257">
        <v>6</v>
      </c>
      <c r="M1257">
        <v>7</v>
      </c>
      <c r="N1257">
        <v>7</v>
      </c>
      <c r="O1257">
        <v>6</v>
      </c>
      <c r="P1257">
        <v>8</v>
      </c>
      <c r="Q1257">
        <v>7</v>
      </c>
      <c r="R1257">
        <v>7</v>
      </c>
      <c r="S1257">
        <v>6</v>
      </c>
      <c r="T1257">
        <v>6</v>
      </c>
      <c r="U1257">
        <v>8</v>
      </c>
      <c r="V1257">
        <v>7</v>
      </c>
      <c r="W1257">
        <v>7</v>
      </c>
      <c r="X1257">
        <v>8</v>
      </c>
      <c r="Y1257">
        <v>6</v>
      </c>
      <c r="Z1257">
        <v>6</v>
      </c>
      <c r="AA1257">
        <v>8</v>
      </c>
      <c r="AB1257">
        <v>7</v>
      </c>
      <c r="AC1257">
        <v>1</v>
      </c>
      <c r="AD1257">
        <f>IF(Table13[[#This Row],[payment]]=1,1,0)</f>
        <v>1</v>
      </c>
      <c r="AE1257">
        <f>IF(Table13[[#This Row],[payment]]=2,1,0)</f>
        <v>0</v>
      </c>
      <c r="AF1257">
        <f>IF(Table13[[#This Row],[payment]]=3,1,0)</f>
        <v>0</v>
      </c>
      <c r="AG1257">
        <v>1</v>
      </c>
      <c r="AH1257">
        <f>IF(Table13[[#This Row],[method_payment]]=1,1,0)</f>
        <v>1</v>
      </c>
      <c r="AI1257">
        <f>IF(Table13[[#This Row],[method_payment]]=2,1,0)</f>
        <v>0</v>
      </c>
      <c r="AJ1257">
        <f>IF(Table13[[#This Row],[method_payment]]=3,1,0)</f>
        <v>0</v>
      </c>
      <c r="AK1257">
        <f>IF(Table13[[#This Row],[method_payment]]=5,1,0)</f>
        <v>0</v>
      </c>
      <c r="AL1257">
        <f>IF(Table13[[#This Row],[method_payment]]=6,1,0)</f>
        <v>0</v>
      </c>
      <c r="AM1257" t="s">
        <v>16</v>
      </c>
      <c r="AN1257" t="s">
        <v>16</v>
      </c>
      <c r="AO1257">
        <v>3</v>
      </c>
      <c r="AP1257" s="2">
        <v>146.49</v>
      </c>
      <c r="AQ1257" s="3">
        <f>IF(AND(Table13[[#This Row],[Average_amount_spent_per_visit_last_3_months]]&gt;=1,Table13[[#This Row],[Average_amount_spent_per_visit_last_3_months]]&lt;=999),1,0)</f>
        <v>1</v>
      </c>
      <c r="AR1257" s="3">
        <f>IF(AND(Table13[[#This Row],[Average_amount_spent_per_visit_last_3_months]]&gt;=1000,Table13[[#This Row],[Average_amount_spent_per_visit_last_3_months]]&lt;=6700),1,0)</f>
        <v>0</v>
      </c>
      <c r="AS1257">
        <v>3</v>
      </c>
      <c r="AT1257">
        <v>32</v>
      </c>
      <c r="AU1257">
        <f>IF(AND(Table13[[#This Row],[Age]]&gt;=18,Table13[[#This Row],[Age]]&lt;=25),1,0)</f>
        <v>0</v>
      </c>
      <c r="AV1257">
        <f>IF(AND(Table13[[#This Row],[Age]]&gt;=26,Table13[[#This Row],[Age]]&lt;=35),1,0)</f>
        <v>1</v>
      </c>
      <c r="AW1257">
        <f>IF(AND(Table13[[#This Row],[Age]]&gt;=36,Table13[[#This Row],[Age]]&lt;=45),1,0)</f>
        <v>0</v>
      </c>
      <c r="AX1257">
        <f>IF(AND(Table13[[#This Row],[Age]]&gt;=46,Table13[[#This Row],[Age]]&lt;=55),1,0)</f>
        <v>0</v>
      </c>
      <c r="AY1257">
        <f>IF(AND(Table13[[#This Row],[Age]]&gt;=56,Table13[[#This Row],[Age]]&lt;=67),1,0)</f>
        <v>0</v>
      </c>
      <c r="AZ1257" t="s">
        <v>24</v>
      </c>
      <c r="BA1257">
        <f>IF(Table13[[#This Row],[Marital Status]]="Married",1,0)</f>
        <v>0</v>
      </c>
      <c r="BB1257">
        <f>IF(Table13[[#This Row],[Marital Status]]="Single",1,0)</f>
        <v>1</v>
      </c>
      <c r="BC1257" t="s">
        <v>28</v>
      </c>
      <c r="BD1257">
        <f>IF(Table13[[#This Row],[gender]]="Male",1,0)</f>
        <v>0</v>
      </c>
      <c r="BE1257">
        <f>IF(Table13[[#This Row],[gender]]="Female",1,0)</f>
        <v>1</v>
      </c>
      <c r="BF1257" t="s">
        <v>23</v>
      </c>
      <c r="BG1257">
        <f>IF(Table13[[#This Row],[Highest level of Education]]="Did not attend school",1,0)</f>
        <v>0</v>
      </c>
      <c r="BH1257">
        <f>IF(Table13[[#This Row],[Highest level of Education]]="K12 completed",1,0)</f>
        <v>0</v>
      </c>
      <c r="BI1257">
        <f>IF(Table13[[#This Row],[Highest level of Education]]="High School Completed",1,0)</f>
        <v>0</v>
      </c>
      <c r="BJ1257">
        <f>IF(Table13[[#This Row],[Highest level of Education]]="Technical Diploma/Partially completed College",1,0)</f>
        <v>1</v>
      </c>
      <c r="BK1257">
        <f>IF(Table13[[#This Row],[Highest level of Education]]="University/College Degree",1,0)</f>
        <v>0</v>
      </c>
      <c r="BL1257">
        <f>IF(Table13[[#This Row],[Highest level of Education]]="Post-graduate education",1,0)</f>
        <v>0</v>
      </c>
      <c r="BM1257">
        <v>0</v>
      </c>
      <c r="BN1257">
        <v>1</v>
      </c>
      <c r="BO1257">
        <v>4</v>
      </c>
      <c r="BP1257">
        <f>IF(Table13[[#This Row],[Monthly_Income 1_5500 2_8000 3_11000 4_15000 5_20000 6_27000 7_35000 8_5000 9_51000 98_0]]=1,1,0)</f>
        <v>0</v>
      </c>
      <c r="BQ1257">
        <f>IF(Table13[[#This Row],[Monthly_Income 1_5500 2_8000 3_11000 4_15000 5_20000 6_27000 7_35000 8_5000 9_51000 98_0]]=2,1,0)</f>
        <v>0</v>
      </c>
      <c r="BR1257">
        <f>IF(Table13[[#This Row],[Monthly_Income 1_5500 2_8000 3_11000 4_15000 5_20000 6_27000 7_35000 8_5000 9_51000 98_0]]=3,1,0)</f>
        <v>0</v>
      </c>
      <c r="BS1257">
        <f>IF(Table13[[#This Row],[Monthly_Income 1_5500 2_8000 3_11000 4_15000 5_20000 6_27000 7_35000 8_5000 9_51000 98_0]]=4,1,0)</f>
        <v>1</v>
      </c>
      <c r="BT1257">
        <f>IF(Table13[[#This Row],[Monthly_Income 1_5500 2_8000 3_11000 4_15000 5_20000 6_27000 7_35000 8_5000 9_51000 98_0]]=5,1,0)</f>
        <v>0</v>
      </c>
      <c r="BU1257">
        <f>IF(Table13[[#This Row],[Monthly_Income 1_5500 2_8000 3_11000 4_15000 5_20000 6_27000 7_35000 8_5000 9_51000 98_0]]=6,1,0)</f>
        <v>0</v>
      </c>
      <c r="BV1257">
        <f>IF(Table13[[#This Row],[Monthly_Income 1_5500 2_8000 3_11000 4_15000 5_20000 6_27000 7_35000 8_5000 9_51000 98_0]]=7,1,0)</f>
        <v>0</v>
      </c>
      <c r="BW1257">
        <f>IF(Table13[[#This Row],[Monthly_Income 1_5500 2_8000 3_11000 4_15000 5_20000 6_27000 7_35000 8_5000 9_51000 98_0]]=8,1,0)</f>
        <v>0</v>
      </c>
      <c r="BX1257">
        <f>IF(Table13[[#This Row],[Monthly_Income 1_5500 2_8000 3_11000 4_15000 5_20000 6_27000 7_35000 8_5000 9_51000 98_0]]=9,1,0)</f>
        <v>0</v>
      </c>
      <c r="BY1257">
        <f>IF(Table13[[#This Row],[Monthly_Income 1_5500 2_8000 3_11000 4_15000 5_20000 6_27000 7_35000 8_5000 9_51000 98_0]]=98,1,0)</f>
        <v>0</v>
      </c>
      <c r="BZ1257">
        <v>4</v>
      </c>
      <c r="CA1257">
        <f>IF(Table13[[#This Row],[Monthly_Household_Income]]=1,1,0)</f>
        <v>0</v>
      </c>
      <c r="CB1257">
        <f>IF(Table13[[#This Row],[Monthly_Household_Income]]=2,1,0)</f>
        <v>0</v>
      </c>
      <c r="CC1257">
        <f>IF(Table13[[#This Row],[Monthly_Household_Income]]=3,1,0)</f>
        <v>0</v>
      </c>
      <c r="CD1257">
        <f>IF(Table13[[#This Row],[Monthly_Household_Income]]=4,1,0)</f>
        <v>1</v>
      </c>
      <c r="CE1257">
        <f>IF(Table13[[#This Row],[Monthly_Household_Income]]=5,1,0)</f>
        <v>0</v>
      </c>
      <c r="CF1257">
        <f>IF(Table13[[#This Row],[Monthly_Household_Income]]=6,1,0)</f>
        <v>0</v>
      </c>
      <c r="CG1257">
        <f>IF(Table13[[#This Row],[Monthly_Household_Income]]=7,1,0)</f>
        <v>0</v>
      </c>
      <c r="CH1257">
        <f>IF(Table13[[#This Row],[Monthly_Household_Income]]=8,1,0)</f>
        <v>0</v>
      </c>
      <c r="CI1257">
        <f>IF(Table13[[#This Row],[Monthly_Household_Income]]=9,1,0)</f>
        <v>0</v>
      </c>
      <c r="CJ1257">
        <f>IF(Table13[[#This Row],[Monthly_Household_Income]]=98,1,0)</f>
        <v>0</v>
      </c>
    </row>
    <row r="1258" spans="1:88">
      <c r="A1258">
        <v>4634</v>
      </c>
      <c r="B1258" s="1">
        <v>43191</v>
      </c>
      <c r="C1258" t="s">
        <v>31</v>
      </c>
      <c r="D1258">
        <v>7</v>
      </c>
      <c r="E1258">
        <v>6</v>
      </c>
      <c r="F1258">
        <v>6</v>
      </c>
      <c r="G1258">
        <v>7</v>
      </c>
      <c r="H1258">
        <v>6</v>
      </c>
      <c r="I1258">
        <v>7</v>
      </c>
      <c r="J1258" t="s">
        <v>15</v>
      </c>
      <c r="K1258">
        <v>6</v>
      </c>
      <c r="L1258">
        <v>7</v>
      </c>
      <c r="M1258">
        <v>7</v>
      </c>
      <c r="N1258">
        <v>6</v>
      </c>
      <c r="O1258">
        <v>7</v>
      </c>
      <c r="P1258">
        <v>6</v>
      </c>
      <c r="Q1258">
        <v>6</v>
      </c>
      <c r="R1258">
        <v>7</v>
      </c>
      <c r="S1258">
        <v>6</v>
      </c>
      <c r="T1258">
        <v>7</v>
      </c>
      <c r="U1258">
        <v>6</v>
      </c>
      <c r="V1258">
        <v>6</v>
      </c>
      <c r="W1258">
        <v>7</v>
      </c>
      <c r="X1258">
        <v>7</v>
      </c>
      <c r="Y1258">
        <v>6</v>
      </c>
      <c r="Z1258">
        <v>6</v>
      </c>
      <c r="AA1258">
        <v>7</v>
      </c>
      <c r="AB1258">
        <v>7</v>
      </c>
      <c r="AC1258">
        <v>1</v>
      </c>
      <c r="AD1258">
        <f>IF(Table13[[#This Row],[payment]]=1,1,0)</f>
        <v>1</v>
      </c>
      <c r="AE1258">
        <f>IF(Table13[[#This Row],[payment]]=2,1,0)</f>
        <v>0</v>
      </c>
      <c r="AF1258">
        <f>IF(Table13[[#This Row],[payment]]=3,1,0)</f>
        <v>0</v>
      </c>
      <c r="AG1258">
        <v>5</v>
      </c>
      <c r="AH1258">
        <f>IF(Table13[[#This Row],[method_payment]]=1,1,0)</f>
        <v>0</v>
      </c>
      <c r="AI1258">
        <f>IF(Table13[[#This Row],[method_payment]]=2,1,0)</f>
        <v>0</v>
      </c>
      <c r="AJ1258">
        <f>IF(Table13[[#This Row],[method_payment]]=3,1,0)</f>
        <v>0</v>
      </c>
      <c r="AK1258">
        <f>IF(Table13[[#This Row],[method_payment]]=5,1,0)</f>
        <v>1</v>
      </c>
      <c r="AL1258">
        <f>IF(Table13[[#This Row],[method_payment]]=6,1,0)</f>
        <v>0</v>
      </c>
      <c r="AM1258" t="s">
        <v>16</v>
      </c>
      <c r="AN1258" t="s">
        <v>16</v>
      </c>
      <c r="AO1258">
        <v>1</v>
      </c>
      <c r="AP1258" s="2">
        <v>5194.68</v>
      </c>
      <c r="AQ1258" s="3">
        <f>IF(AND(Table13[[#This Row],[Average_amount_spent_per_visit_last_3_months]]&gt;=1,Table13[[#This Row],[Average_amount_spent_per_visit_last_3_months]]&lt;=999),1,0)</f>
        <v>0</v>
      </c>
      <c r="AR1258" s="3">
        <f>IF(AND(Table13[[#This Row],[Average_amount_spent_per_visit_last_3_months]]&gt;=1000,Table13[[#This Row],[Average_amount_spent_per_visit_last_3_months]]&lt;=6700),1,0)</f>
        <v>1</v>
      </c>
      <c r="AS1258">
        <v>2</v>
      </c>
      <c r="AT1258">
        <v>39</v>
      </c>
      <c r="AU1258">
        <f>IF(AND(Table13[[#This Row],[Age]]&gt;=18,Table13[[#This Row],[Age]]&lt;=25),1,0)</f>
        <v>0</v>
      </c>
      <c r="AV1258">
        <f>IF(AND(Table13[[#This Row],[Age]]&gt;=26,Table13[[#This Row],[Age]]&lt;=35),1,0)</f>
        <v>0</v>
      </c>
      <c r="AW1258">
        <f>IF(AND(Table13[[#This Row],[Age]]&gt;=36,Table13[[#This Row],[Age]]&lt;=45),1,0)</f>
        <v>1</v>
      </c>
      <c r="AX1258">
        <f>IF(AND(Table13[[#This Row],[Age]]&gt;=46,Table13[[#This Row],[Age]]&lt;=55),1,0)</f>
        <v>0</v>
      </c>
      <c r="AY1258">
        <f>IF(AND(Table13[[#This Row],[Age]]&gt;=56,Table13[[#This Row],[Age]]&lt;=67),1,0)</f>
        <v>0</v>
      </c>
      <c r="AZ1258" t="s">
        <v>24</v>
      </c>
      <c r="BA1258">
        <f>IF(Table13[[#This Row],[Marital Status]]="Married",1,0)</f>
        <v>0</v>
      </c>
      <c r="BB1258">
        <f>IF(Table13[[#This Row],[Marital Status]]="Single",1,0)</f>
        <v>1</v>
      </c>
      <c r="BC1258" t="s">
        <v>27</v>
      </c>
      <c r="BD1258">
        <f>IF(Table13[[#This Row],[gender]]="Male",1,0)</f>
        <v>1</v>
      </c>
      <c r="BE1258">
        <f>IF(Table13[[#This Row],[gender]]="Female",1,0)</f>
        <v>0</v>
      </c>
      <c r="BF1258" t="s">
        <v>19</v>
      </c>
      <c r="BG1258">
        <f>IF(Table13[[#This Row],[Highest level of Education]]="Did not attend school",1,0)</f>
        <v>0</v>
      </c>
      <c r="BH1258">
        <f>IF(Table13[[#This Row],[Highest level of Education]]="K12 completed",1,0)</f>
        <v>0</v>
      </c>
      <c r="BI1258">
        <f>IF(Table13[[#This Row],[Highest level of Education]]="High School Completed",1,0)</f>
        <v>0</v>
      </c>
      <c r="BJ1258">
        <f>IF(Table13[[#This Row],[Highest level of Education]]="Technical Diploma/Partially completed College",1,0)</f>
        <v>0</v>
      </c>
      <c r="BK1258">
        <f>IF(Table13[[#This Row],[Highest level of Education]]="University/College Degree",1,0)</f>
        <v>1</v>
      </c>
      <c r="BL1258">
        <f>IF(Table13[[#This Row],[Highest level of Education]]="Post-graduate education",1,0)</f>
        <v>0</v>
      </c>
      <c r="BM1258">
        <v>0</v>
      </c>
      <c r="BN1258">
        <v>1</v>
      </c>
      <c r="BO1258">
        <v>4</v>
      </c>
      <c r="BP1258">
        <f>IF(Table13[[#This Row],[Monthly_Income 1_5500 2_8000 3_11000 4_15000 5_20000 6_27000 7_35000 8_5000 9_51000 98_0]]=1,1,0)</f>
        <v>0</v>
      </c>
      <c r="BQ1258">
        <f>IF(Table13[[#This Row],[Monthly_Income 1_5500 2_8000 3_11000 4_15000 5_20000 6_27000 7_35000 8_5000 9_51000 98_0]]=2,1,0)</f>
        <v>0</v>
      </c>
      <c r="BR1258">
        <f>IF(Table13[[#This Row],[Monthly_Income 1_5500 2_8000 3_11000 4_15000 5_20000 6_27000 7_35000 8_5000 9_51000 98_0]]=3,1,0)</f>
        <v>0</v>
      </c>
      <c r="BS1258">
        <f>IF(Table13[[#This Row],[Monthly_Income 1_5500 2_8000 3_11000 4_15000 5_20000 6_27000 7_35000 8_5000 9_51000 98_0]]=4,1,0)</f>
        <v>1</v>
      </c>
      <c r="BT1258">
        <f>IF(Table13[[#This Row],[Monthly_Income 1_5500 2_8000 3_11000 4_15000 5_20000 6_27000 7_35000 8_5000 9_51000 98_0]]=5,1,0)</f>
        <v>0</v>
      </c>
      <c r="BU1258">
        <f>IF(Table13[[#This Row],[Monthly_Income 1_5500 2_8000 3_11000 4_15000 5_20000 6_27000 7_35000 8_5000 9_51000 98_0]]=6,1,0)</f>
        <v>0</v>
      </c>
      <c r="BV1258">
        <f>IF(Table13[[#This Row],[Monthly_Income 1_5500 2_8000 3_11000 4_15000 5_20000 6_27000 7_35000 8_5000 9_51000 98_0]]=7,1,0)</f>
        <v>0</v>
      </c>
      <c r="BW1258">
        <f>IF(Table13[[#This Row],[Monthly_Income 1_5500 2_8000 3_11000 4_15000 5_20000 6_27000 7_35000 8_5000 9_51000 98_0]]=8,1,0)</f>
        <v>0</v>
      </c>
      <c r="BX1258">
        <f>IF(Table13[[#This Row],[Monthly_Income 1_5500 2_8000 3_11000 4_15000 5_20000 6_27000 7_35000 8_5000 9_51000 98_0]]=9,1,0)</f>
        <v>0</v>
      </c>
      <c r="BY1258">
        <f>IF(Table13[[#This Row],[Monthly_Income 1_5500 2_8000 3_11000 4_15000 5_20000 6_27000 7_35000 8_5000 9_51000 98_0]]=98,1,0)</f>
        <v>0</v>
      </c>
      <c r="BZ1258">
        <v>5</v>
      </c>
      <c r="CA1258">
        <f>IF(Table13[[#This Row],[Monthly_Household_Income]]=1,1,0)</f>
        <v>0</v>
      </c>
      <c r="CB1258">
        <f>IF(Table13[[#This Row],[Monthly_Household_Income]]=2,1,0)</f>
        <v>0</v>
      </c>
      <c r="CC1258">
        <f>IF(Table13[[#This Row],[Monthly_Household_Income]]=3,1,0)</f>
        <v>0</v>
      </c>
      <c r="CD1258">
        <f>IF(Table13[[#This Row],[Monthly_Household_Income]]=4,1,0)</f>
        <v>0</v>
      </c>
      <c r="CE1258">
        <f>IF(Table13[[#This Row],[Monthly_Household_Income]]=5,1,0)</f>
        <v>1</v>
      </c>
      <c r="CF1258">
        <f>IF(Table13[[#This Row],[Monthly_Household_Income]]=6,1,0)</f>
        <v>0</v>
      </c>
      <c r="CG1258">
        <f>IF(Table13[[#This Row],[Monthly_Household_Income]]=7,1,0)</f>
        <v>0</v>
      </c>
      <c r="CH1258">
        <f>IF(Table13[[#This Row],[Monthly_Household_Income]]=8,1,0)</f>
        <v>0</v>
      </c>
      <c r="CI1258">
        <f>IF(Table13[[#This Row],[Monthly_Household_Income]]=9,1,0)</f>
        <v>0</v>
      </c>
      <c r="CJ1258">
        <f>IF(Table13[[#This Row],[Monthly_Household_Income]]=98,1,0)</f>
        <v>0</v>
      </c>
    </row>
    <row r="1259" spans="1:88">
      <c r="A1259">
        <v>4640</v>
      </c>
      <c r="B1259" s="1">
        <v>43019</v>
      </c>
      <c r="C1259" t="s">
        <v>39</v>
      </c>
      <c r="D1259">
        <v>9</v>
      </c>
      <c r="E1259">
        <v>7</v>
      </c>
      <c r="F1259">
        <v>10</v>
      </c>
      <c r="G1259">
        <v>8</v>
      </c>
      <c r="H1259">
        <v>9</v>
      </c>
      <c r="I1259">
        <v>10</v>
      </c>
      <c r="J1259" t="s">
        <v>16</v>
      </c>
      <c r="K1259">
        <v>7</v>
      </c>
      <c r="L1259">
        <v>8</v>
      </c>
      <c r="M1259">
        <v>6</v>
      </c>
      <c r="N1259">
        <v>8</v>
      </c>
      <c r="O1259">
        <v>8</v>
      </c>
      <c r="P1259">
        <v>9</v>
      </c>
      <c r="Q1259">
        <v>9</v>
      </c>
      <c r="R1259">
        <v>10</v>
      </c>
      <c r="S1259">
        <v>8</v>
      </c>
      <c r="T1259">
        <v>9</v>
      </c>
      <c r="U1259">
        <v>9</v>
      </c>
      <c r="V1259">
        <v>9</v>
      </c>
      <c r="W1259">
        <v>8</v>
      </c>
      <c r="X1259">
        <v>8</v>
      </c>
      <c r="Y1259">
        <v>7</v>
      </c>
      <c r="Z1259">
        <v>8</v>
      </c>
      <c r="AA1259">
        <v>0</v>
      </c>
      <c r="AB1259">
        <v>10</v>
      </c>
      <c r="AC1259">
        <v>1</v>
      </c>
      <c r="AD1259">
        <f>IF(Table13[[#This Row],[payment]]=1,1,0)</f>
        <v>1</v>
      </c>
      <c r="AE1259">
        <f>IF(Table13[[#This Row],[payment]]=2,1,0)</f>
        <v>0</v>
      </c>
      <c r="AF1259">
        <f>IF(Table13[[#This Row],[payment]]=3,1,0)</f>
        <v>0</v>
      </c>
      <c r="AG1259">
        <v>1</v>
      </c>
      <c r="AH1259">
        <f>IF(Table13[[#This Row],[method_payment]]=1,1,0)</f>
        <v>1</v>
      </c>
      <c r="AI1259">
        <f>IF(Table13[[#This Row],[method_payment]]=2,1,0)</f>
        <v>0</v>
      </c>
      <c r="AJ1259">
        <f>IF(Table13[[#This Row],[method_payment]]=3,1,0)</f>
        <v>0</v>
      </c>
      <c r="AK1259">
        <f>IF(Table13[[#This Row],[method_payment]]=5,1,0)</f>
        <v>0</v>
      </c>
      <c r="AL1259">
        <f>IF(Table13[[#This Row],[method_payment]]=6,1,0)</f>
        <v>0</v>
      </c>
      <c r="AM1259" t="s">
        <v>16</v>
      </c>
      <c r="AN1259" t="s">
        <v>15</v>
      </c>
      <c r="AO1259">
        <v>2</v>
      </c>
      <c r="AP1259" s="2">
        <v>203.11</v>
      </c>
      <c r="AQ1259" s="3">
        <f>IF(AND(Table13[[#This Row],[Average_amount_spent_per_visit_last_3_months]]&gt;=1,Table13[[#This Row],[Average_amount_spent_per_visit_last_3_months]]&lt;=999),1,0)</f>
        <v>1</v>
      </c>
      <c r="AR1259" s="3">
        <f>IF(AND(Table13[[#This Row],[Average_amount_spent_per_visit_last_3_months]]&gt;=1000,Table13[[#This Row],[Average_amount_spent_per_visit_last_3_months]]&lt;=6700),1,0)</f>
        <v>0</v>
      </c>
      <c r="AS1259">
        <v>1</v>
      </c>
      <c r="AT1259">
        <v>32</v>
      </c>
      <c r="AU1259">
        <f>IF(AND(Table13[[#This Row],[Age]]&gt;=18,Table13[[#This Row],[Age]]&lt;=25),1,0)</f>
        <v>0</v>
      </c>
      <c r="AV1259">
        <f>IF(AND(Table13[[#This Row],[Age]]&gt;=26,Table13[[#This Row],[Age]]&lt;=35),1,0)</f>
        <v>1</v>
      </c>
      <c r="AW1259">
        <f>IF(AND(Table13[[#This Row],[Age]]&gt;=36,Table13[[#This Row],[Age]]&lt;=45),1,0)</f>
        <v>0</v>
      </c>
      <c r="AX1259">
        <f>IF(AND(Table13[[#This Row],[Age]]&gt;=46,Table13[[#This Row],[Age]]&lt;=55),1,0)</f>
        <v>0</v>
      </c>
      <c r="AY1259">
        <f>IF(AND(Table13[[#This Row],[Age]]&gt;=56,Table13[[#This Row],[Age]]&lt;=67),1,0)</f>
        <v>0</v>
      </c>
      <c r="AZ1259" t="s">
        <v>24</v>
      </c>
      <c r="BA1259">
        <f>IF(Table13[[#This Row],[Marital Status]]="Married",1,0)</f>
        <v>0</v>
      </c>
      <c r="BB1259">
        <f>IF(Table13[[#This Row],[Marital Status]]="Single",1,0)</f>
        <v>1</v>
      </c>
      <c r="BC1259" t="s">
        <v>27</v>
      </c>
      <c r="BD1259">
        <f>IF(Table13[[#This Row],[gender]]="Male",1,0)</f>
        <v>1</v>
      </c>
      <c r="BE1259">
        <f>IF(Table13[[#This Row],[gender]]="Female",1,0)</f>
        <v>0</v>
      </c>
      <c r="BF1259" t="s">
        <v>19</v>
      </c>
      <c r="BG1259">
        <f>IF(Table13[[#This Row],[Highest level of Education]]="Did not attend school",1,0)</f>
        <v>0</v>
      </c>
      <c r="BH1259">
        <f>IF(Table13[[#This Row],[Highest level of Education]]="K12 completed",1,0)</f>
        <v>0</v>
      </c>
      <c r="BI1259">
        <f>IF(Table13[[#This Row],[Highest level of Education]]="High School Completed",1,0)</f>
        <v>0</v>
      </c>
      <c r="BJ1259">
        <f>IF(Table13[[#This Row],[Highest level of Education]]="Technical Diploma/Partially completed College",1,0)</f>
        <v>0</v>
      </c>
      <c r="BK1259">
        <f>IF(Table13[[#This Row],[Highest level of Education]]="University/College Degree",1,0)</f>
        <v>1</v>
      </c>
      <c r="BL1259">
        <f>IF(Table13[[#This Row],[Highest level of Education]]="Post-graduate education",1,0)</f>
        <v>0</v>
      </c>
      <c r="BM1259">
        <v>0</v>
      </c>
      <c r="BN1259">
        <v>1</v>
      </c>
      <c r="BO1259">
        <v>3</v>
      </c>
      <c r="BP1259">
        <f>IF(Table13[[#This Row],[Monthly_Income 1_5500 2_8000 3_11000 4_15000 5_20000 6_27000 7_35000 8_5000 9_51000 98_0]]=1,1,0)</f>
        <v>0</v>
      </c>
      <c r="BQ1259">
        <f>IF(Table13[[#This Row],[Monthly_Income 1_5500 2_8000 3_11000 4_15000 5_20000 6_27000 7_35000 8_5000 9_51000 98_0]]=2,1,0)</f>
        <v>0</v>
      </c>
      <c r="BR1259">
        <f>IF(Table13[[#This Row],[Monthly_Income 1_5500 2_8000 3_11000 4_15000 5_20000 6_27000 7_35000 8_5000 9_51000 98_0]]=3,1,0)</f>
        <v>1</v>
      </c>
      <c r="BS1259">
        <f>IF(Table13[[#This Row],[Monthly_Income 1_5500 2_8000 3_11000 4_15000 5_20000 6_27000 7_35000 8_5000 9_51000 98_0]]=4,1,0)</f>
        <v>0</v>
      </c>
      <c r="BT1259">
        <f>IF(Table13[[#This Row],[Monthly_Income 1_5500 2_8000 3_11000 4_15000 5_20000 6_27000 7_35000 8_5000 9_51000 98_0]]=5,1,0)</f>
        <v>0</v>
      </c>
      <c r="BU1259">
        <f>IF(Table13[[#This Row],[Monthly_Income 1_5500 2_8000 3_11000 4_15000 5_20000 6_27000 7_35000 8_5000 9_51000 98_0]]=6,1,0)</f>
        <v>0</v>
      </c>
      <c r="BV1259">
        <f>IF(Table13[[#This Row],[Monthly_Income 1_5500 2_8000 3_11000 4_15000 5_20000 6_27000 7_35000 8_5000 9_51000 98_0]]=7,1,0)</f>
        <v>0</v>
      </c>
      <c r="BW1259">
        <f>IF(Table13[[#This Row],[Monthly_Income 1_5500 2_8000 3_11000 4_15000 5_20000 6_27000 7_35000 8_5000 9_51000 98_0]]=8,1,0)</f>
        <v>0</v>
      </c>
      <c r="BX1259">
        <f>IF(Table13[[#This Row],[Monthly_Income 1_5500 2_8000 3_11000 4_15000 5_20000 6_27000 7_35000 8_5000 9_51000 98_0]]=9,1,0)</f>
        <v>0</v>
      </c>
      <c r="BY1259">
        <f>IF(Table13[[#This Row],[Monthly_Income 1_5500 2_8000 3_11000 4_15000 5_20000 6_27000 7_35000 8_5000 9_51000 98_0]]=98,1,0)</f>
        <v>0</v>
      </c>
      <c r="BZ1259">
        <v>7</v>
      </c>
      <c r="CA1259">
        <f>IF(Table13[[#This Row],[Monthly_Household_Income]]=1,1,0)</f>
        <v>0</v>
      </c>
      <c r="CB1259">
        <f>IF(Table13[[#This Row],[Monthly_Household_Income]]=2,1,0)</f>
        <v>0</v>
      </c>
      <c r="CC1259">
        <f>IF(Table13[[#This Row],[Monthly_Household_Income]]=3,1,0)</f>
        <v>0</v>
      </c>
      <c r="CD1259">
        <f>IF(Table13[[#This Row],[Monthly_Household_Income]]=4,1,0)</f>
        <v>0</v>
      </c>
      <c r="CE1259">
        <f>IF(Table13[[#This Row],[Monthly_Household_Income]]=5,1,0)</f>
        <v>0</v>
      </c>
      <c r="CF1259">
        <f>IF(Table13[[#This Row],[Monthly_Household_Income]]=6,1,0)</f>
        <v>0</v>
      </c>
      <c r="CG1259">
        <f>IF(Table13[[#This Row],[Monthly_Household_Income]]=7,1,0)</f>
        <v>1</v>
      </c>
      <c r="CH1259">
        <f>IF(Table13[[#This Row],[Monthly_Household_Income]]=8,1,0)</f>
        <v>0</v>
      </c>
      <c r="CI1259">
        <f>IF(Table13[[#This Row],[Monthly_Household_Income]]=9,1,0)</f>
        <v>0</v>
      </c>
      <c r="CJ1259">
        <f>IF(Table13[[#This Row],[Monthly_Household_Income]]=98,1,0)</f>
        <v>0</v>
      </c>
    </row>
    <row r="1260" spans="1:88">
      <c r="A1260">
        <v>4644</v>
      </c>
      <c r="B1260" s="1">
        <v>43191</v>
      </c>
      <c r="C1260" t="s">
        <v>39</v>
      </c>
      <c r="D1260">
        <v>8</v>
      </c>
      <c r="E1260">
        <v>7</v>
      </c>
      <c r="F1260">
        <v>9</v>
      </c>
      <c r="G1260">
        <v>8</v>
      </c>
      <c r="H1260">
        <v>8</v>
      </c>
      <c r="I1260">
        <v>7</v>
      </c>
      <c r="J1260" t="s">
        <v>15</v>
      </c>
      <c r="K1260">
        <v>8</v>
      </c>
      <c r="L1260">
        <v>6</v>
      </c>
      <c r="M1260">
        <v>7</v>
      </c>
      <c r="N1260">
        <v>7</v>
      </c>
      <c r="O1260">
        <v>8</v>
      </c>
      <c r="P1260">
        <v>7</v>
      </c>
      <c r="Q1260">
        <v>6</v>
      </c>
      <c r="R1260">
        <v>7</v>
      </c>
      <c r="S1260">
        <v>7</v>
      </c>
      <c r="T1260">
        <v>8</v>
      </c>
      <c r="U1260">
        <v>8</v>
      </c>
      <c r="V1260">
        <v>8</v>
      </c>
      <c r="W1260">
        <v>7</v>
      </c>
      <c r="X1260">
        <v>7</v>
      </c>
      <c r="Y1260">
        <v>9</v>
      </c>
      <c r="Z1260">
        <v>7</v>
      </c>
      <c r="AA1260">
        <v>7</v>
      </c>
      <c r="AB1260">
        <v>0</v>
      </c>
      <c r="AC1260">
        <v>1</v>
      </c>
      <c r="AD1260">
        <f>IF(Table13[[#This Row],[payment]]=1,1,0)</f>
        <v>1</v>
      </c>
      <c r="AE1260">
        <f>IF(Table13[[#This Row],[payment]]=2,1,0)</f>
        <v>0</v>
      </c>
      <c r="AF1260">
        <f>IF(Table13[[#This Row],[payment]]=3,1,0)</f>
        <v>0</v>
      </c>
      <c r="AG1260">
        <v>5</v>
      </c>
      <c r="AH1260">
        <f>IF(Table13[[#This Row],[method_payment]]=1,1,0)</f>
        <v>0</v>
      </c>
      <c r="AI1260">
        <f>IF(Table13[[#This Row],[method_payment]]=2,1,0)</f>
        <v>0</v>
      </c>
      <c r="AJ1260">
        <f>IF(Table13[[#This Row],[method_payment]]=3,1,0)</f>
        <v>0</v>
      </c>
      <c r="AK1260">
        <f>IF(Table13[[#This Row],[method_payment]]=5,1,0)</f>
        <v>1</v>
      </c>
      <c r="AL1260">
        <f>IF(Table13[[#This Row],[method_payment]]=6,1,0)</f>
        <v>0</v>
      </c>
      <c r="AM1260" t="s">
        <v>16</v>
      </c>
      <c r="AN1260" t="s">
        <v>15</v>
      </c>
      <c r="AO1260">
        <v>2</v>
      </c>
      <c r="AP1260" s="2">
        <v>139.53</v>
      </c>
      <c r="AQ1260" s="3">
        <f>IF(AND(Table13[[#This Row],[Average_amount_spent_per_visit_last_3_months]]&gt;=1,Table13[[#This Row],[Average_amount_spent_per_visit_last_3_months]]&lt;=999),1,0)</f>
        <v>1</v>
      </c>
      <c r="AR1260" s="3">
        <f>IF(AND(Table13[[#This Row],[Average_amount_spent_per_visit_last_3_months]]&gt;=1000,Table13[[#This Row],[Average_amount_spent_per_visit_last_3_months]]&lt;=6700),1,0)</f>
        <v>0</v>
      </c>
      <c r="AS1260">
        <v>3</v>
      </c>
      <c r="AT1260">
        <v>42</v>
      </c>
      <c r="AU1260">
        <f>IF(AND(Table13[[#This Row],[Age]]&gt;=18,Table13[[#This Row],[Age]]&lt;=25),1,0)</f>
        <v>0</v>
      </c>
      <c r="AV1260">
        <f>IF(AND(Table13[[#This Row],[Age]]&gt;=26,Table13[[#This Row],[Age]]&lt;=35),1,0)</f>
        <v>0</v>
      </c>
      <c r="AW1260">
        <f>IF(AND(Table13[[#This Row],[Age]]&gt;=36,Table13[[#This Row],[Age]]&lt;=45),1,0)</f>
        <v>1</v>
      </c>
      <c r="AX1260">
        <f>IF(AND(Table13[[#This Row],[Age]]&gt;=46,Table13[[#This Row],[Age]]&lt;=55),1,0)</f>
        <v>0</v>
      </c>
      <c r="AY1260">
        <f>IF(AND(Table13[[#This Row],[Age]]&gt;=56,Table13[[#This Row],[Age]]&lt;=67),1,0)</f>
        <v>0</v>
      </c>
      <c r="AZ1260" t="s">
        <v>25</v>
      </c>
      <c r="BA1260">
        <f>IF(Table13[[#This Row],[Marital Status]]="Married",1,0)</f>
        <v>1</v>
      </c>
      <c r="BB1260">
        <f>IF(Table13[[#This Row],[Marital Status]]="Single",1,0)</f>
        <v>0</v>
      </c>
      <c r="BC1260" t="s">
        <v>28</v>
      </c>
      <c r="BD1260">
        <f>IF(Table13[[#This Row],[gender]]="Male",1,0)</f>
        <v>0</v>
      </c>
      <c r="BE1260">
        <f>IF(Table13[[#This Row],[gender]]="Female",1,0)</f>
        <v>1</v>
      </c>
      <c r="BF1260" t="s">
        <v>20</v>
      </c>
      <c r="BG1260">
        <f>IF(Table13[[#This Row],[Highest level of Education]]="Did not attend school",1,0)</f>
        <v>0</v>
      </c>
      <c r="BH1260">
        <f>IF(Table13[[#This Row],[Highest level of Education]]="K12 completed",1,0)</f>
        <v>0</v>
      </c>
      <c r="BI1260">
        <f>IF(Table13[[#This Row],[Highest level of Education]]="High School Completed",1,0)</f>
        <v>1</v>
      </c>
      <c r="BJ1260">
        <f>IF(Table13[[#This Row],[Highest level of Education]]="Technical Diploma/Partially completed College",1,0)</f>
        <v>0</v>
      </c>
      <c r="BK1260">
        <f>IF(Table13[[#This Row],[Highest level of Education]]="University/College Degree",1,0)</f>
        <v>0</v>
      </c>
      <c r="BL1260">
        <f>IF(Table13[[#This Row],[Highest level of Education]]="Post-graduate education",1,0)</f>
        <v>0</v>
      </c>
      <c r="BM1260">
        <v>4</v>
      </c>
      <c r="BN1260">
        <v>3</v>
      </c>
      <c r="BO1260" t="s">
        <v>1</v>
      </c>
      <c r="BP1260">
        <f>IF(Table13[[#This Row],[Monthly_Income 1_5500 2_8000 3_11000 4_15000 5_20000 6_27000 7_35000 8_5000 9_51000 98_0]]=1,1,0)</f>
        <v>0</v>
      </c>
      <c r="BQ1260">
        <f>IF(Table13[[#This Row],[Monthly_Income 1_5500 2_8000 3_11000 4_15000 5_20000 6_27000 7_35000 8_5000 9_51000 98_0]]=2,1,0)</f>
        <v>0</v>
      </c>
      <c r="BR1260">
        <f>IF(Table13[[#This Row],[Monthly_Income 1_5500 2_8000 3_11000 4_15000 5_20000 6_27000 7_35000 8_5000 9_51000 98_0]]=3,1,0)</f>
        <v>0</v>
      </c>
      <c r="BS1260">
        <f>IF(Table13[[#This Row],[Monthly_Income 1_5500 2_8000 3_11000 4_15000 5_20000 6_27000 7_35000 8_5000 9_51000 98_0]]=4,1,0)</f>
        <v>0</v>
      </c>
      <c r="BT1260">
        <f>IF(Table13[[#This Row],[Monthly_Income 1_5500 2_8000 3_11000 4_15000 5_20000 6_27000 7_35000 8_5000 9_51000 98_0]]=5,1,0)</f>
        <v>0</v>
      </c>
      <c r="BU1260">
        <f>IF(Table13[[#This Row],[Monthly_Income 1_5500 2_8000 3_11000 4_15000 5_20000 6_27000 7_35000 8_5000 9_51000 98_0]]=6,1,0)</f>
        <v>0</v>
      </c>
      <c r="BV1260">
        <f>IF(Table13[[#This Row],[Monthly_Income 1_5500 2_8000 3_11000 4_15000 5_20000 6_27000 7_35000 8_5000 9_51000 98_0]]=7,1,0)</f>
        <v>0</v>
      </c>
      <c r="BW1260">
        <f>IF(Table13[[#This Row],[Monthly_Income 1_5500 2_8000 3_11000 4_15000 5_20000 6_27000 7_35000 8_5000 9_51000 98_0]]=8,1,0)</f>
        <v>0</v>
      </c>
      <c r="BX1260">
        <f>IF(Table13[[#This Row],[Monthly_Income 1_5500 2_8000 3_11000 4_15000 5_20000 6_27000 7_35000 8_5000 9_51000 98_0]]=9,1,0)</f>
        <v>0</v>
      </c>
      <c r="BY1260">
        <f>IF(Table13[[#This Row],[Monthly_Income 1_5500 2_8000 3_11000 4_15000 5_20000 6_27000 7_35000 8_5000 9_51000 98_0]]=98,1,0)</f>
        <v>0</v>
      </c>
      <c r="BZ1260">
        <v>7</v>
      </c>
      <c r="CA1260">
        <f>IF(Table13[[#This Row],[Monthly_Household_Income]]=1,1,0)</f>
        <v>0</v>
      </c>
      <c r="CB1260">
        <f>IF(Table13[[#This Row],[Monthly_Household_Income]]=2,1,0)</f>
        <v>0</v>
      </c>
      <c r="CC1260">
        <f>IF(Table13[[#This Row],[Monthly_Household_Income]]=3,1,0)</f>
        <v>0</v>
      </c>
      <c r="CD1260">
        <f>IF(Table13[[#This Row],[Monthly_Household_Income]]=4,1,0)</f>
        <v>0</v>
      </c>
      <c r="CE1260">
        <f>IF(Table13[[#This Row],[Monthly_Household_Income]]=5,1,0)</f>
        <v>0</v>
      </c>
      <c r="CF1260">
        <f>IF(Table13[[#This Row],[Monthly_Household_Income]]=6,1,0)</f>
        <v>0</v>
      </c>
      <c r="CG1260">
        <f>IF(Table13[[#This Row],[Monthly_Household_Income]]=7,1,0)</f>
        <v>1</v>
      </c>
      <c r="CH1260">
        <f>IF(Table13[[#This Row],[Monthly_Household_Income]]=8,1,0)</f>
        <v>0</v>
      </c>
      <c r="CI1260">
        <f>IF(Table13[[#This Row],[Monthly_Household_Income]]=9,1,0)</f>
        <v>0</v>
      </c>
      <c r="CJ1260">
        <f>IF(Table13[[#This Row],[Monthly_Household_Income]]=98,1,0)</f>
        <v>0</v>
      </c>
    </row>
    <row r="1261" spans="1:88">
      <c r="A1261">
        <v>4646</v>
      </c>
      <c r="B1261" s="1">
        <v>43022</v>
      </c>
      <c r="C1261" t="s">
        <v>39</v>
      </c>
      <c r="D1261">
        <v>6</v>
      </c>
      <c r="E1261">
        <v>9</v>
      </c>
      <c r="F1261">
        <v>8</v>
      </c>
      <c r="G1261">
        <v>8</v>
      </c>
      <c r="H1261">
        <v>8</v>
      </c>
      <c r="I1261">
        <v>7</v>
      </c>
      <c r="J1261" t="s">
        <v>15</v>
      </c>
      <c r="K1261">
        <v>8</v>
      </c>
      <c r="L1261">
        <v>7</v>
      </c>
      <c r="M1261">
        <v>6</v>
      </c>
      <c r="N1261">
        <v>8</v>
      </c>
      <c r="O1261">
        <v>7</v>
      </c>
      <c r="P1261">
        <v>7</v>
      </c>
      <c r="Q1261">
        <v>8</v>
      </c>
      <c r="R1261">
        <v>8</v>
      </c>
      <c r="S1261">
        <v>8</v>
      </c>
      <c r="T1261">
        <v>8</v>
      </c>
      <c r="U1261">
        <v>7</v>
      </c>
      <c r="V1261">
        <v>7</v>
      </c>
      <c r="W1261">
        <v>9</v>
      </c>
      <c r="X1261">
        <v>0</v>
      </c>
      <c r="Y1261">
        <v>10</v>
      </c>
      <c r="Z1261">
        <v>10</v>
      </c>
      <c r="AA1261">
        <v>9</v>
      </c>
      <c r="AB1261">
        <v>0</v>
      </c>
      <c r="AC1261">
        <v>2</v>
      </c>
      <c r="AD1261">
        <f>IF(Table13[[#This Row],[payment]]=1,1,0)</f>
        <v>0</v>
      </c>
      <c r="AE1261">
        <f>IF(Table13[[#This Row],[payment]]=2,1,0)</f>
        <v>1</v>
      </c>
      <c r="AF1261">
        <f>IF(Table13[[#This Row],[payment]]=3,1,0)</f>
        <v>0</v>
      </c>
      <c r="AG1261">
        <v>1</v>
      </c>
      <c r="AH1261">
        <f>IF(Table13[[#This Row],[method_payment]]=1,1,0)</f>
        <v>1</v>
      </c>
      <c r="AI1261">
        <f>IF(Table13[[#This Row],[method_payment]]=2,1,0)</f>
        <v>0</v>
      </c>
      <c r="AJ1261">
        <f>IF(Table13[[#This Row],[method_payment]]=3,1,0)</f>
        <v>0</v>
      </c>
      <c r="AK1261">
        <f>IF(Table13[[#This Row],[method_payment]]=5,1,0)</f>
        <v>0</v>
      </c>
      <c r="AL1261">
        <f>IF(Table13[[#This Row],[method_payment]]=6,1,0)</f>
        <v>0</v>
      </c>
      <c r="AM1261" t="s">
        <v>16</v>
      </c>
      <c r="AN1261" t="s">
        <v>15</v>
      </c>
      <c r="AO1261">
        <v>1</v>
      </c>
      <c r="AP1261" s="2">
        <v>634.66</v>
      </c>
      <c r="AQ1261" s="3">
        <f>IF(AND(Table13[[#This Row],[Average_amount_spent_per_visit_last_3_months]]&gt;=1,Table13[[#This Row],[Average_amount_spent_per_visit_last_3_months]]&lt;=999),1,0)</f>
        <v>1</v>
      </c>
      <c r="AR1261" s="3">
        <f>IF(AND(Table13[[#This Row],[Average_amount_spent_per_visit_last_3_months]]&gt;=1000,Table13[[#This Row],[Average_amount_spent_per_visit_last_3_months]]&lt;=6700),1,0)</f>
        <v>0</v>
      </c>
      <c r="AS1261">
        <v>2</v>
      </c>
      <c r="AT1261">
        <v>28</v>
      </c>
      <c r="AU1261">
        <f>IF(AND(Table13[[#This Row],[Age]]&gt;=18,Table13[[#This Row],[Age]]&lt;=25),1,0)</f>
        <v>0</v>
      </c>
      <c r="AV1261">
        <f>IF(AND(Table13[[#This Row],[Age]]&gt;=26,Table13[[#This Row],[Age]]&lt;=35),1,0)</f>
        <v>1</v>
      </c>
      <c r="AW1261">
        <f>IF(AND(Table13[[#This Row],[Age]]&gt;=36,Table13[[#This Row],[Age]]&lt;=45),1,0)</f>
        <v>0</v>
      </c>
      <c r="AX1261">
        <f>IF(AND(Table13[[#This Row],[Age]]&gt;=46,Table13[[#This Row],[Age]]&lt;=55),1,0)</f>
        <v>0</v>
      </c>
      <c r="AY1261">
        <f>IF(AND(Table13[[#This Row],[Age]]&gt;=56,Table13[[#This Row],[Age]]&lt;=67),1,0)</f>
        <v>0</v>
      </c>
      <c r="AZ1261" t="s">
        <v>24</v>
      </c>
      <c r="BA1261">
        <f>IF(Table13[[#This Row],[Marital Status]]="Married",1,0)</f>
        <v>0</v>
      </c>
      <c r="BB1261">
        <f>IF(Table13[[#This Row],[Marital Status]]="Single",1,0)</f>
        <v>1</v>
      </c>
      <c r="BC1261" t="s">
        <v>27</v>
      </c>
      <c r="BD1261">
        <f>IF(Table13[[#This Row],[gender]]="Male",1,0)</f>
        <v>1</v>
      </c>
      <c r="BE1261">
        <f>IF(Table13[[#This Row],[gender]]="Female",1,0)</f>
        <v>0</v>
      </c>
      <c r="BF1261" t="s">
        <v>19</v>
      </c>
      <c r="BG1261">
        <f>IF(Table13[[#This Row],[Highest level of Education]]="Did not attend school",1,0)</f>
        <v>0</v>
      </c>
      <c r="BH1261">
        <f>IF(Table13[[#This Row],[Highest level of Education]]="K12 completed",1,0)</f>
        <v>0</v>
      </c>
      <c r="BI1261">
        <f>IF(Table13[[#This Row],[Highest level of Education]]="High School Completed",1,0)</f>
        <v>0</v>
      </c>
      <c r="BJ1261">
        <f>IF(Table13[[#This Row],[Highest level of Education]]="Technical Diploma/Partially completed College",1,0)</f>
        <v>0</v>
      </c>
      <c r="BK1261">
        <f>IF(Table13[[#This Row],[Highest level of Education]]="University/College Degree",1,0)</f>
        <v>1</v>
      </c>
      <c r="BL1261">
        <f>IF(Table13[[#This Row],[Highest level of Education]]="Post-graduate education",1,0)</f>
        <v>0</v>
      </c>
      <c r="BM1261">
        <v>0</v>
      </c>
      <c r="BN1261">
        <v>1</v>
      </c>
      <c r="BO1261">
        <v>3</v>
      </c>
      <c r="BP1261">
        <f>IF(Table13[[#This Row],[Monthly_Income 1_5500 2_8000 3_11000 4_15000 5_20000 6_27000 7_35000 8_5000 9_51000 98_0]]=1,1,0)</f>
        <v>0</v>
      </c>
      <c r="BQ1261">
        <f>IF(Table13[[#This Row],[Monthly_Income 1_5500 2_8000 3_11000 4_15000 5_20000 6_27000 7_35000 8_5000 9_51000 98_0]]=2,1,0)</f>
        <v>0</v>
      </c>
      <c r="BR1261">
        <f>IF(Table13[[#This Row],[Monthly_Income 1_5500 2_8000 3_11000 4_15000 5_20000 6_27000 7_35000 8_5000 9_51000 98_0]]=3,1,0)</f>
        <v>1</v>
      </c>
      <c r="BS1261">
        <f>IF(Table13[[#This Row],[Monthly_Income 1_5500 2_8000 3_11000 4_15000 5_20000 6_27000 7_35000 8_5000 9_51000 98_0]]=4,1,0)</f>
        <v>0</v>
      </c>
      <c r="BT1261">
        <f>IF(Table13[[#This Row],[Monthly_Income 1_5500 2_8000 3_11000 4_15000 5_20000 6_27000 7_35000 8_5000 9_51000 98_0]]=5,1,0)</f>
        <v>0</v>
      </c>
      <c r="BU1261">
        <f>IF(Table13[[#This Row],[Monthly_Income 1_5500 2_8000 3_11000 4_15000 5_20000 6_27000 7_35000 8_5000 9_51000 98_0]]=6,1,0)</f>
        <v>0</v>
      </c>
      <c r="BV1261">
        <f>IF(Table13[[#This Row],[Monthly_Income 1_5500 2_8000 3_11000 4_15000 5_20000 6_27000 7_35000 8_5000 9_51000 98_0]]=7,1,0)</f>
        <v>0</v>
      </c>
      <c r="BW1261">
        <f>IF(Table13[[#This Row],[Monthly_Income 1_5500 2_8000 3_11000 4_15000 5_20000 6_27000 7_35000 8_5000 9_51000 98_0]]=8,1,0)</f>
        <v>0</v>
      </c>
      <c r="BX1261">
        <f>IF(Table13[[#This Row],[Monthly_Income 1_5500 2_8000 3_11000 4_15000 5_20000 6_27000 7_35000 8_5000 9_51000 98_0]]=9,1,0)</f>
        <v>0</v>
      </c>
      <c r="BY1261">
        <f>IF(Table13[[#This Row],[Monthly_Income 1_5500 2_8000 3_11000 4_15000 5_20000 6_27000 7_35000 8_5000 9_51000 98_0]]=98,1,0)</f>
        <v>0</v>
      </c>
      <c r="BZ1261">
        <v>8</v>
      </c>
      <c r="CA1261">
        <f>IF(Table13[[#This Row],[Monthly_Household_Income]]=1,1,0)</f>
        <v>0</v>
      </c>
      <c r="CB1261">
        <f>IF(Table13[[#This Row],[Monthly_Household_Income]]=2,1,0)</f>
        <v>0</v>
      </c>
      <c r="CC1261">
        <f>IF(Table13[[#This Row],[Monthly_Household_Income]]=3,1,0)</f>
        <v>0</v>
      </c>
      <c r="CD1261">
        <f>IF(Table13[[#This Row],[Monthly_Household_Income]]=4,1,0)</f>
        <v>0</v>
      </c>
      <c r="CE1261">
        <f>IF(Table13[[#This Row],[Monthly_Household_Income]]=5,1,0)</f>
        <v>0</v>
      </c>
      <c r="CF1261">
        <f>IF(Table13[[#This Row],[Monthly_Household_Income]]=6,1,0)</f>
        <v>0</v>
      </c>
      <c r="CG1261">
        <f>IF(Table13[[#This Row],[Monthly_Household_Income]]=7,1,0)</f>
        <v>0</v>
      </c>
      <c r="CH1261">
        <f>IF(Table13[[#This Row],[Monthly_Household_Income]]=8,1,0)</f>
        <v>1</v>
      </c>
      <c r="CI1261">
        <f>IF(Table13[[#This Row],[Monthly_Household_Income]]=9,1,0)</f>
        <v>0</v>
      </c>
      <c r="CJ1261">
        <f>IF(Table13[[#This Row],[Monthly_Household_Income]]=98,1,0)</f>
        <v>0</v>
      </c>
    </row>
    <row r="1262" spans="1:88">
      <c r="A1262">
        <v>4647</v>
      </c>
      <c r="B1262" s="1">
        <v>42945</v>
      </c>
      <c r="C1262" t="s">
        <v>39</v>
      </c>
      <c r="D1262">
        <v>7</v>
      </c>
      <c r="E1262">
        <v>8</v>
      </c>
      <c r="F1262">
        <v>7</v>
      </c>
      <c r="G1262">
        <v>8</v>
      </c>
      <c r="H1262">
        <v>7</v>
      </c>
      <c r="I1262">
        <v>6</v>
      </c>
      <c r="J1262" t="s">
        <v>15</v>
      </c>
      <c r="K1262">
        <v>7</v>
      </c>
      <c r="L1262">
        <v>9</v>
      </c>
      <c r="M1262">
        <v>7</v>
      </c>
      <c r="N1262">
        <v>7</v>
      </c>
      <c r="O1262">
        <v>6</v>
      </c>
      <c r="P1262">
        <v>8</v>
      </c>
      <c r="Q1262">
        <v>7</v>
      </c>
      <c r="R1262">
        <v>6</v>
      </c>
      <c r="S1262">
        <v>8</v>
      </c>
      <c r="T1262">
        <v>8</v>
      </c>
      <c r="U1262">
        <v>8</v>
      </c>
      <c r="V1262">
        <v>7</v>
      </c>
      <c r="W1262">
        <v>0</v>
      </c>
      <c r="X1262">
        <v>7</v>
      </c>
      <c r="Y1262">
        <v>9</v>
      </c>
      <c r="Z1262">
        <v>9</v>
      </c>
      <c r="AA1262">
        <v>7</v>
      </c>
      <c r="AB1262">
        <v>8</v>
      </c>
      <c r="AC1262">
        <v>1</v>
      </c>
      <c r="AD1262">
        <f>IF(Table13[[#This Row],[payment]]=1,1,0)</f>
        <v>1</v>
      </c>
      <c r="AE1262">
        <f>IF(Table13[[#This Row],[payment]]=2,1,0)</f>
        <v>0</v>
      </c>
      <c r="AF1262">
        <f>IF(Table13[[#This Row],[payment]]=3,1,0)</f>
        <v>0</v>
      </c>
      <c r="AG1262">
        <v>1</v>
      </c>
      <c r="AH1262">
        <f>IF(Table13[[#This Row],[method_payment]]=1,1,0)</f>
        <v>1</v>
      </c>
      <c r="AI1262">
        <f>IF(Table13[[#This Row],[method_payment]]=2,1,0)</f>
        <v>0</v>
      </c>
      <c r="AJ1262">
        <f>IF(Table13[[#This Row],[method_payment]]=3,1,0)</f>
        <v>0</v>
      </c>
      <c r="AK1262">
        <f>IF(Table13[[#This Row],[method_payment]]=5,1,0)</f>
        <v>0</v>
      </c>
      <c r="AL1262">
        <f>IF(Table13[[#This Row],[method_payment]]=6,1,0)</f>
        <v>0</v>
      </c>
      <c r="AM1262" t="s">
        <v>15</v>
      </c>
      <c r="AN1262" t="s">
        <v>15</v>
      </c>
      <c r="AO1262">
        <v>2</v>
      </c>
      <c r="AP1262" s="2">
        <v>274.24</v>
      </c>
      <c r="AQ1262" s="3">
        <f>IF(AND(Table13[[#This Row],[Average_amount_spent_per_visit_last_3_months]]&gt;=1,Table13[[#This Row],[Average_amount_spent_per_visit_last_3_months]]&lt;=999),1,0)</f>
        <v>1</v>
      </c>
      <c r="AR1262" s="3">
        <f>IF(AND(Table13[[#This Row],[Average_amount_spent_per_visit_last_3_months]]&gt;=1000,Table13[[#This Row],[Average_amount_spent_per_visit_last_3_months]]&lt;=6700),1,0)</f>
        <v>0</v>
      </c>
      <c r="AS1262">
        <v>1</v>
      </c>
      <c r="AT1262">
        <v>31</v>
      </c>
      <c r="AU1262">
        <f>IF(AND(Table13[[#This Row],[Age]]&gt;=18,Table13[[#This Row],[Age]]&lt;=25),1,0)</f>
        <v>0</v>
      </c>
      <c r="AV1262">
        <f>IF(AND(Table13[[#This Row],[Age]]&gt;=26,Table13[[#This Row],[Age]]&lt;=35),1,0)</f>
        <v>1</v>
      </c>
      <c r="AW1262">
        <f>IF(AND(Table13[[#This Row],[Age]]&gt;=36,Table13[[#This Row],[Age]]&lt;=45),1,0)</f>
        <v>0</v>
      </c>
      <c r="AX1262">
        <f>IF(AND(Table13[[#This Row],[Age]]&gt;=46,Table13[[#This Row],[Age]]&lt;=55),1,0)</f>
        <v>0</v>
      </c>
      <c r="AY1262">
        <f>IF(AND(Table13[[#This Row],[Age]]&gt;=56,Table13[[#This Row],[Age]]&lt;=67),1,0)</f>
        <v>0</v>
      </c>
      <c r="AZ1262" t="s">
        <v>25</v>
      </c>
      <c r="BA1262">
        <f>IF(Table13[[#This Row],[Marital Status]]="Married",1,0)</f>
        <v>1</v>
      </c>
      <c r="BB1262">
        <f>IF(Table13[[#This Row],[Marital Status]]="Single",1,0)</f>
        <v>0</v>
      </c>
      <c r="BC1262" t="s">
        <v>27</v>
      </c>
      <c r="BD1262">
        <f>IF(Table13[[#This Row],[gender]]="Male",1,0)</f>
        <v>1</v>
      </c>
      <c r="BE1262">
        <f>IF(Table13[[#This Row],[gender]]="Female",1,0)</f>
        <v>0</v>
      </c>
      <c r="BF1262" t="s">
        <v>19</v>
      </c>
      <c r="BG1262">
        <f>IF(Table13[[#This Row],[Highest level of Education]]="Did not attend school",1,0)</f>
        <v>0</v>
      </c>
      <c r="BH1262">
        <f>IF(Table13[[#This Row],[Highest level of Education]]="K12 completed",1,0)</f>
        <v>0</v>
      </c>
      <c r="BI1262">
        <f>IF(Table13[[#This Row],[Highest level of Education]]="High School Completed",1,0)</f>
        <v>0</v>
      </c>
      <c r="BJ1262">
        <f>IF(Table13[[#This Row],[Highest level of Education]]="Technical Diploma/Partially completed College",1,0)</f>
        <v>0</v>
      </c>
      <c r="BK1262">
        <f>IF(Table13[[#This Row],[Highest level of Education]]="University/College Degree",1,0)</f>
        <v>1</v>
      </c>
      <c r="BL1262">
        <f>IF(Table13[[#This Row],[Highest level of Education]]="Post-graduate education",1,0)</f>
        <v>0</v>
      </c>
      <c r="BM1262">
        <v>2</v>
      </c>
      <c r="BN1262">
        <v>1</v>
      </c>
      <c r="BO1262">
        <v>3</v>
      </c>
      <c r="BP1262">
        <f>IF(Table13[[#This Row],[Monthly_Income 1_5500 2_8000 3_11000 4_15000 5_20000 6_27000 7_35000 8_5000 9_51000 98_0]]=1,1,0)</f>
        <v>0</v>
      </c>
      <c r="BQ1262">
        <f>IF(Table13[[#This Row],[Monthly_Income 1_5500 2_8000 3_11000 4_15000 5_20000 6_27000 7_35000 8_5000 9_51000 98_0]]=2,1,0)</f>
        <v>0</v>
      </c>
      <c r="BR1262">
        <f>IF(Table13[[#This Row],[Monthly_Income 1_5500 2_8000 3_11000 4_15000 5_20000 6_27000 7_35000 8_5000 9_51000 98_0]]=3,1,0)</f>
        <v>1</v>
      </c>
      <c r="BS1262">
        <f>IF(Table13[[#This Row],[Monthly_Income 1_5500 2_8000 3_11000 4_15000 5_20000 6_27000 7_35000 8_5000 9_51000 98_0]]=4,1,0)</f>
        <v>0</v>
      </c>
      <c r="BT1262">
        <f>IF(Table13[[#This Row],[Monthly_Income 1_5500 2_8000 3_11000 4_15000 5_20000 6_27000 7_35000 8_5000 9_51000 98_0]]=5,1,0)</f>
        <v>0</v>
      </c>
      <c r="BU1262">
        <f>IF(Table13[[#This Row],[Monthly_Income 1_5500 2_8000 3_11000 4_15000 5_20000 6_27000 7_35000 8_5000 9_51000 98_0]]=6,1,0)</f>
        <v>0</v>
      </c>
      <c r="BV1262">
        <f>IF(Table13[[#This Row],[Monthly_Income 1_5500 2_8000 3_11000 4_15000 5_20000 6_27000 7_35000 8_5000 9_51000 98_0]]=7,1,0)</f>
        <v>0</v>
      </c>
      <c r="BW1262">
        <f>IF(Table13[[#This Row],[Monthly_Income 1_5500 2_8000 3_11000 4_15000 5_20000 6_27000 7_35000 8_5000 9_51000 98_0]]=8,1,0)</f>
        <v>0</v>
      </c>
      <c r="BX1262">
        <f>IF(Table13[[#This Row],[Monthly_Income 1_5500 2_8000 3_11000 4_15000 5_20000 6_27000 7_35000 8_5000 9_51000 98_0]]=9,1,0)</f>
        <v>0</v>
      </c>
      <c r="BY1262">
        <f>IF(Table13[[#This Row],[Monthly_Income 1_5500 2_8000 3_11000 4_15000 5_20000 6_27000 7_35000 8_5000 9_51000 98_0]]=98,1,0)</f>
        <v>0</v>
      </c>
      <c r="BZ1262">
        <v>5</v>
      </c>
      <c r="CA1262">
        <f>IF(Table13[[#This Row],[Monthly_Household_Income]]=1,1,0)</f>
        <v>0</v>
      </c>
      <c r="CB1262">
        <f>IF(Table13[[#This Row],[Monthly_Household_Income]]=2,1,0)</f>
        <v>0</v>
      </c>
      <c r="CC1262">
        <f>IF(Table13[[#This Row],[Monthly_Household_Income]]=3,1,0)</f>
        <v>0</v>
      </c>
      <c r="CD1262">
        <f>IF(Table13[[#This Row],[Monthly_Household_Income]]=4,1,0)</f>
        <v>0</v>
      </c>
      <c r="CE1262">
        <f>IF(Table13[[#This Row],[Monthly_Household_Income]]=5,1,0)</f>
        <v>1</v>
      </c>
      <c r="CF1262">
        <f>IF(Table13[[#This Row],[Monthly_Household_Income]]=6,1,0)</f>
        <v>0</v>
      </c>
      <c r="CG1262">
        <f>IF(Table13[[#This Row],[Monthly_Household_Income]]=7,1,0)</f>
        <v>0</v>
      </c>
      <c r="CH1262">
        <f>IF(Table13[[#This Row],[Monthly_Household_Income]]=8,1,0)</f>
        <v>0</v>
      </c>
      <c r="CI1262">
        <f>IF(Table13[[#This Row],[Monthly_Household_Income]]=9,1,0)</f>
        <v>0</v>
      </c>
      <c r="CJ1262">
        <f>IF(Table13[[#This Row],[Monthly_Household_Income]]=98,1,0)</f>
        <v>0</v>
      </c>
    </row>
    <row r="1263" spans="1:88">
      <c r="A1263">
        <v>4653</v>
      </c>
      <c r="B1263" s="1">
        <v>43099</v>
      </c>
      <c r="C1263" t="s">
        <v>2</v>
      </c>
      <c r="D1263">
        <v>8</v>
      </c>
      <c r="E1263">
        <v>7</v>
      </c>
      <c r="F1263">
        <v>8</v>
      </c>
      <c r="G1263">
        <v>8</v>
      </c>
      <c r="H1263">
        <v>8</v>
      </c>
      <c r="I1263">
        <v>8</v>
      </c>
      <c r="J1263" t="s">
        <v>15</v>
      </c>
      <c r="K1263">
        <v>9</v>
      </c>
      <c r="L1263">
        <v>7</v>
      </c>
      <c r="M1263">
        <v>8</v>
      </c>
      <c r="N1263">
        <v>8</v>
      </c>
      <c r="O1263">
        <v>7</v>
      </c>
      <c r="P1263">
        <v>9</v>
      </c>
      <c r="Q1263">
        <v>8</v>
      </c>
      <c r="R1263">
        <v>8</v>
      </c>
      <c r="S1263">
        <v>7</v>
      </c>
      <c r="T1263">
        <v>9</v>
      </c>
      <c r="U1263">
        <v>8</v>
      </c>
      <c r="V1263">
        <v>8</v>
      </c>
      <c r="W1263">
        <v>7</v>
      </c>
      <c r="X1263">
        <v>9</v>
      </c>
      <c r="Y1263">
        <v>9</v>
      </c>
      <c r="Z1263">
        <v>7</v>
      </c>
      <c r="AA1263">
        <v>8</v>
      </c>
      <c r="AB1263">
        <v>8</v>
      </c>
      <c r="AC1263">
        <v>1</v>
      </c>
      <c r="AD1263">
        <f>IF(Table13[[#This Row],[payment]]=1,1,0)</f>
        <v>1</v>
      </c>
      <c r="AE1263">
        <f>IF(Table13[[#This Row],[payment]]=2,1,0)</f>
        <v>0</v>
      </c>
      <c r="AF1263">
        <f>IF(Table13[[#This Row],[payment]]=3,1,0)</f>
        <v>0</v>
      </c>
      <c r="AG1263">
        <v>1</v>
      </c>
      <c r="AH1263">
        <f>IF(Table13[[#This Row],[method_payment]]=1,1,0)</f>
        <v>1</v>
      </c>
      <c r="AI1263">
        <f>IF(Table13[[#This Row],[method_payment]]=2,1,0)</f>
        <v>0</v>
      </c>
      <c r="AJ1263">
        <f>IF(Table13[[#This Row],[method_payment]]=3,1,0)</f>
        <v>0</v>
      </c>
      <c r="AK1263">
        <f>IF(Table13[[#This Row],[method_payment]]=5,1,0)</f>
        <v>0</v>
      </c>
      <c r="AL1263">
        <f>IF(Table13[[#This Row],[method_payment]]=6,1,0)</f>
        <v>0</v>
      </c>
      <c r="AM1263" t="s">
        <v>16</v>
      </c>
      <c r="AN1263" t="s">
        <v>16</v>
      </c>
      <c r="AO1263">
        <v>2</v>
      </c>
      <c r="AP1263" s="2">
        <v>309.86</v>
      </c>
      <c r="AQ1263" s="3">
        <f>IF(AND(Table13[[#This Row],[Average_amount_spent_per_visit_last_3_months]]&gt;=1,Table13[[#This Row],[Average_amount_spent_per_visit_last_3_months]]&lt;=999),1,0)</f>
        <v>1</v>
      </c>
      <c r="AR1263" s="3">
        <f>IF(AND(Table13[[#This Row],[Average_amount_spent_per_visit_last_3_months]]&gt;=1000,Table13[[#This Row],[Average_amount_spent_per_visit_last_3_months]]&lt;=6700),1,0)</f>
        <v>0</v>
      </c>
      <c r="AS1263">
        <v>2</v>
      </c>
      <c r="AT1263">
        <v>30</v>
      </c>
      <c r="AU1263">
        <f>IF(AND(Table13[[#This Row],[Age]]&gt;=18,Table13[[#This Row],[Age]]&lt;=25),1,0)</f>
        <v>0</v>
      </c>
      <c r="AV1263">
        <f>IF(AND(Table13[[#This Row],[Age]]&gt;=26,Table13[[#This Row],[Age]]&lt;=35),1,0)</f>
        <v>1</v>
      </c>
      <c r="AW1263">
        <f>IF(AND(Table13[[#This Row],[Age]]&gt;=36,Table13[[#This Row],[Age]]&lt;=45),1,0)</f>
        <v>0</v>
      </c>
      <c r="AX1263">
        <f>IF(AND(Table13[[#This Row],[Age]]&gt;=46,Table13[[#This Row],[Age]]&lt;=55),1,0)</f>
        <v>0</v>
      </c>
      <c r="AY1263">
        <f>IF(AND(Table13[[#This Row],[Age]]&gt;=56,Table13[[#This Row],[Age]]&lt;=67),1,0)</f>
        <v>0</v>
      </c>
      <c r="AZ1263" t="s">
        <v>24</v>
      </c>
      <c r="BA1263">
        <f>IF(Table13[[#This Row],[Marital Status]]="Married",1,0)</f>
        <v>0</v>
      </c>
      <c r="BB1263">
        <f>IF(Table13[[#This Row],[Marital Status]]="Single",1,0)</f>
        <v>1</v>
      </c>
      <c r="BC1263" t="s">
        <v>27</v>
      </c>
      <c r="BD1263">
        <f>IF(Table13[[#This Row],[gender]]="Male",1,0)</f>
        <v>1</v>
      </c>
      <c r="BE1263">
        <f>IF(Table13[[#This Row],[gender]]="Female",1,0)</f>
        <v>0</v>
      </c>
      <c r="BF1263" t="s">
        <v>20</v>
      </c>
      <c r="BG1263">
        <f>IF(Table13[[#This Row],[Highest level of Education]]="Did not attend school",1,0)</f>
        <v>0</v>
      </c>
      <c r="BH1263">
        <f>IF(Table13[[#This Row],[Highest level of Education]]="K12 completed",1,0)</f>
        <v>0</v>
      </c>
      <c r="BI1263">
        <f>IF(Table13[[#This Row],[Highest level of Education]]="High School Completed",1,0)</f>
        <v>1</v>
      </c>
      <c r="BJ1263">
        <f>IF(Table13[[#This Row],[Highest level of Education]]="Technical Diploma/Partially completed College",1,0)</f>
        <v>0</v>
      </c>
      <c r="BK1263">
        <f>IF(Table13[[#This Row],[Highest level of Education]]="University/College Degree",1,0)</f>
        <v>0</v>
      </c>
      <c r="BL1263">
        <f>IF(Table13[[#This Row],[Highest level of Education]]="Post-graduate education",1,0)</f>
        <v>0</v>
      </c>
      <c r="BM1263">
        <v>0</v>
      </c>
      <c r="BN1263">
        <v>1</v>
      </c>
      <c r="BO1263">
        <v>2</v>
      </c>
      <c r="BP1263">
        <f>IF(Table13[[#This Row],[Monthly_Income 1_5500 2_8000 3_11000 4_15000 5_20000 6_27000 7_35000 8_5000 9_51000 98_0]]=1,1,0)</f>
        <v>0</v>
      </c>
      <c r="BQ1263">
        <f>IF(Table13[[#This Row],[Monthly_Income 1_5500 2_8000 3_11000 4_15000 5_20000 6_27000 7_35000 8_5000 9_51000 98_0]]=2,1,0)</f>
        <v>1</v>
      </c>
      <c r="BR1263">
        <f>IF(Table13[[#This Row],[Monthly_Income 1_5500 2_8000 3_11000 4_15000 5_20000 6_27000 7_35000 8_5000 9_51000 98_0]]=3,1,0)</f>
        <v>0</v>
      </c>
      <c r="BS1263">
        <f>IF(Table13[[#This Row],[Monthly_Income 1_5500 2_8000 3_11000 4_15000 5_20000 6_27000 7_35000 8_5000 9_51000 98_0]]=4,1,0)</f>
        <v>0</v>
      </c>
      <c r="BT1263">
        <f>IF(Table13[[#This Row],[Monthly_Income 1_5500 2_8000 3_11000 4_15000 5_20000 6_27000 7_35000 8_5000 9_51000 98_0]]=5,1,0)</f>
        <v>0</v>
      </c>
      <c r="BU1263">
        <f>IF(Table13[[#This Row],[Monthly_Income 1_5500 2_8000 3_11000 4_15000 5_20000 6_27000 7_35000 8_5000 9_51000 98_0]]=6,1,0)</f>
        <v>0</v>
      </c>
      <c r="BV1263">
        <f>IF(Table13[[#This Row],[Monthly_Income 1_5500 2_8000 3_11000 4_15000 5_20000 6_27000 7_35000 8_5000 9_51000 98_0]]=7,1,0)</f>
        <v>0</v>
      </c>
      <c r="BW1263">
        <f>IF(Table13[[#This Row],[Monthly_Income 1_5500 2_8000 3_11000 4_15000 5_20000 6_27000 7_35000 8_5000 9_51000 98_0]]=8,1,0)</f>
        <v>0</v>
      </c>
      <c r="BX1263">
        <f>IF(Table13[[#This Row],[Monthly_Income 1_5500 2_8000 3_11000 4_15000 5_20000 6_27000 7_35000 8_5000 9_51000 98_0]]=9,1,0)</f>
        <v>0</v>
      </c>
      <c r="BY1263">
        <f>IF(Table13[[#This Row],[Monthly_Income 1_5500 2_8000 3_11000 4_15000 5_20000 6_27000 7_35000 8_5000 9_51000 98_0]]=98,1,0)</f>
        <v>0</v>
      </c>
      <c r="BZ1263">
        <v>5</v>
      </c>
      <c r="CA1263">
        <f>IF(Table13[[#This Row],[Monthly_Household_Income]]=1,1,0)</f>
        <v>0</v>
      </c>
      <c r="CB1263">
        <f>IF(Table13[[#This Row],[Monthly_Household_Income]]=2,1,0)</f>
        <v>0</v>
      </c>
      <c r="CC1263">
        <f>IF(Table13[[#This Row],[Monthly_Household_Income]]=3,1,0)</f>
        <v>0</v>
      </c>
      <c r="CD1263">
        <f>IF(Table13[[#This Row],[Monthly_Household_Income]]=4,1,0)</f>
        <v>0</v>
      </c>
      <c r="CE1263">
        <f>IF(Table13[[#This Row],[Monthly_Household_Income]]=5,1,0)</f>
        <v>1</v>
      </c>
      <c r="CF1263">
        <f>IF(Table13[[#This Row],[Monthly_Household_Income]]=6,1,0)</f>
        <v>0</v>
      </c>
      <c r="CG1263">
        <f>IF(Table13[[#This Row],[Monthly_Household_Income]]=7,1,0)</f>
        <v>0</v>
      </c>
      <c r="CH1263">
        <f>IF(Table13[[#This Row],[Monthly_Household_Income]]=8,1,0)</f>
        <v>0</v>
      </c>
      <c r="CI1263">
        <f>IF(Table13[[#This Row],[Monthly_Household_Income]]=9,1,0)</f>
        <v>0</v>
      </c>
      <c r="CJ1263">
        <f>IF(Table13[[#This Row],[Monthly_Household_Income]]=98,1,0)</f>
        <v>0</v>
      </c>
    </row>
    <row r="1264" spans="1:88">
      <c r="A1264">
        <v>4660</v>
      </c>
      <c r="B1264" s="1">
        <v>42966</v>
      </c>
      <c r="C1264" t="s">
        <v>39</v>
      </c>
      <c r="D1264">
        <v>9</v>
      </c>
      <c r="E1264">
        <v>8</v>
      </c>
      <c r="F1264">
        <v>8</v>
      </c>
      <c r="G1264">
        <v>8</v>
      </c>
      <c r="H1264">
        <v>7</v>
      </c>
      <c r="I1264">
        <v>7</v>
      </c>
      <c r="J1264" t="s">
        <v>15</v>
      </c>
      <c r="K1264">
        <v>6</v>
      </c>
      <c r="L1264">
        <v>8</v>
      </c>
      <c r="M1264">
        <v>7</v>
      </c>
      <c r="N1264">
        <v>7</v>
      </c>
      <c r="O1264">
        <v>8</v>
      </c>
      <c r="P1264">
        <v>6</v>
      </c>
      <c r="Q1264">
        <v>8</v>
      </c>
      <c r="R1264">
        <v>7</v>
      </c>
      <c r="S1264">
        <v>8</v>
      </c>
      <c r="T1264">
        <v>6</v>
      </c>
      <c r="U1264">
        <v>8</v>
      </c>
      <c r="V1264">
        <v>8</v>
      </c>
      <c r="W1264">
        <v>6</v>
      </c>
      <c r="X1264">
        <v>7</v>
      </c>
      <c r="Y1264">
        <v>7</v>
      </c>
      <c r="Z1264">
        <v>8</v>
      </c>
      <c r="AA1264">
        <v>6</v>
      </c>
      <c r="AB1264">
        <v>7</v>
      </c>
      <c r="AC1264">
        <v>1</v>
      </c>
      <c r="AD1264">
        <f>IF(Table13[[#This Row],[payment]]=1,1,0)</f>
        <v>1</v>
      </c>
      <c r="AE1264">
        <f>IF(Table13[[#This Row],[payment]]=2,1,0)</f>
        <v>0</v>
      </c>
      <c r="AF1264">
        <f>IF(Table13[[#This Row],[payment]]=3,1,0)</f>
        <v>0</v>
      </c>
      <c r="AG1264">
        <v>2</v>
      </c>
      <c r="AH1264">
        <f>IF(Table13[[#This Row],[method_payment]]=1,1,0)</f>
        <v>0</v>
      </c>
      <c r="AI1264">
        <f>IF(Table13[[#This Row],[method_payment]]=2,1,0)</f>
        <v>1</v>
      </c>
      <c r="AJ1264">
        <f>IF(Table13[[#This Row],[method_payment]]=3,1,0)</f>
        <v>0</v>
      </c>
      <c r="AK1264">
        <f>IF(Table13[[#This Row],[method_payment]]=5,1,0)</f>
        <v>0</v>
      </c>
      <c r="AL1264">
        <f>IF(Table13[[#This Row],[method_payment]]=6,1,0)</f>
        <v>0</v>
      </c>
      <c r="AM1264" t="s">
        <v>16</v>
      </c>
      <c r="AN1264" t="s">
        <v>15</v>
      </c>
      <c r="AO1264">
        <v>2</v>
      </c>
      <c r="AP1264" s="2">
        <v>257.37</v>
      </c>
      <c r="AQ1264" s="3">
        <f>IF(AND(Table13[[#This Row],[Average_amount_spent_per_visit_last_3_months]]&gt;=1,Table13[[#This Row],[Average_amount_spent_per_visit_last_3_months]]&lt;=999),1,0)</f>
        <v>1</v>
      </c>
      <c r="AR1264" s="3">
        <f>IF(AND(Table13[[#This Row],[Average_amount_spent_per_visit_last_3_months]]&gt;=1000,Table13[[#This Row],[Average_amount_spent_per_visit_last_3_months]]&lt;=6700),1,0)</f>
        <v>0</v>
      </c>
      <c r="AS1264">
        <v>2</v>
      </c>
      <c r="AT1264">
        <v>27</v>
      </c>
      <c r="AU1264">
        <f>IF(AND(Table13[[#This Row],[Age]]&gt;=18,Table13[[#This Row],[Age]]&lt;=25),1,0)</f>
        <v>0</v>
      </c>
      <c r="AV1264">
        <f>IF(AND(Table13[[#This Row],[Age]]&gt;=26,Table13[[#This Row],[Age]]&lt;=35),1,0)</f>
        <v>1</v>
      </c>
      <c r="AW1264">
        <f>IF(AND(Table13[[#This Row],[Age]]&gt;=36,Table13[[#This Row],[Age]]&lt;=45),1,0)</f>
        <v>0</v>
      </c>
      <c r="AX1264">
        <f>IF(AND(Table13[[#This Row],[Age]]&gt;=46,Table13[[#This Row],[Age]]&lt;=55),1,0)</f>
        <v>0</v>
      </c>
      <c r="AY1264">
        <f>IF(AND(Table13[[#This Row],[Age]]&gt;=56,Table13[[#This Row],[Age]]&lt;=67),1,0)</f>
        <v>0</v>
      </c>
      <c r="AZ1264" t="s">
        <v>25</v>
      </c>
      <c r="BA1264">
        <f>IF(Table13[[#This Row],[Marital Status]]="Married",1,0)</f>
        <v>1</v>
      </c>
      <c r="BB1264">
        <f>IF(Table13[[#This Row],[Marital Status]]="Single",1,0)</f>
        <v>0</v>
      </c>
      <c r="BC1264" t="s">
        <v>27</v>
      </c>
      <c r="BD1264">
        <f>IF(Table13[[#This Row],[gender]]="Male",1,0)</f>
        <v>1</v>
      </c>
      <c r="BE1264">
        <f>IF(Table13[[#This Row],[gender]]="Female",1,0)</f>
        <v>0</v>
      </c>
      <c r="BF1264" t="s">
        <v>20</v>
      </c>
      <c r="BG1264">
        <f>IF(Table13[[#This Row],[Highest level of Education]]="Did not attend school",1,0)</f>
        <v>0</v>
      </c>
      <c r="BH1264">
        <f>IF(Table13[[#This Row],[Highest level of Education]]="K12 completed",1,0)</f>
        <v>0</v>
      </c>
      <c r="BI1264">
        <f>IF(Table13[[#This Row],[Highest level of Education]]="High School Completed",1,0)</f>
        <v>1</v>
      </c>
      <c r="BJ1264">
        <f>IF(Table13[[#This Row],[Highest level of Education]]="Technical Diploma/Partially completed College",1,0)</f>
        <v>0</v>
      </c>
      <c r="BK1264">
        <f>IF(Table13[[#This Row],[Highest level of Education]]="University/College Degree",1,0)</f>
        <v>0</v>
      </c>
      <c r="BL1264">
        <f>IF(Table13[[#This Row],[Highest level of Education]]="Post-graduate education",1,0)</f>
        <v>0</v>
      </c>
      <c r="BM1264">
        <v>2</v>
      </c>
      <c r="BN1264">
        <v>1</v>
      </c>
      <c r="BO1264">
        <v>4</v>
      </c>
      <c r="BP1264">
        <f>IF(Table13[[#This Row],[Monthly_Income 1_5500 2_8000 3_11000 4_15000 5_20000 6_27000 7_35000 8_5000 9_51000 98_0]]=1,1,0)</f>
        <v>0</v>
      </c>
      <c r="BQ1264">
        <f>IF(Table13[[#This Row],[Monthly_Income 1_5500 2_8000 3_11000 4_15000 5_20000 6_27000 7_35000 8_5000 9_51000 98_0]]=2,1,0)</f>
        <v>0</v>
      </c>
      <c r="BR1264">
        <f>IF(Table13[[#This Row],[Monthly_Income 1_5500 2_8000 3_11000 4_15000 5_20000 6_27000 7_35000 8_5000 9_51000 98_0]]=3,1,0)</f>
        <v>0</v>
      </c>
      <c r="BS1264">
        <f>IF(Table13[[#This Row],[Monthly_Income 1_5500 2_8000 3_11000 4_15000 5_20000 6_27000 7_35000 8_5000 9_51000 98_0]]=4,1,0)</f>
        <v>1</v>
      </c>
      <c r="BT1264">
        <f>IF(Table13[[#This Row],[Monthly_Income 1_5500 2_8000 3_11000 4_15000 5_20000 6_27000 7_35000 8_5000 9_51000 98_0]]=5,1,0)</f>
        <v>0</v>
      </c>
      <c r="BU1264">
        <f>IF(Table13[[#This Row],[Monthly_Income 1_5500 2_8000 3_11000 4_15000 5_20000 6_27000 7_35000 8_5000 9_51000 98_0]]=6,1,0)</f>
        <v>0</v>
      </c>
      <c r="BV1264">
        <f>IF(Table13[[#This Row],[Monthly_Income 1_5500 2_8000 3_11000 4_15000 5_20000 6_27000 7_35000 8_5000 9_51000 98_0]]=7,1,0)</f>
        <v>0</v>
      </c>
      <c r="BW1264">
        <f>IF(Table13[[#This Row],[Monthly_Income 1_5500 2_8000 3_11000 4_15000 5_20000 6_27000 7_35000 8_5000 9_51000 98_0]]=8,1,0)</f>
        <v>0</v>
      </c>
      <c r="BX1264">
        <f>IF(Table13[[#This Row],[Monthly_Income 1_5500 2_8000 3_11000 4_15000 5_20000 6_27000 7_35000 8_5000 9_51000 98_0]]=9,1,0)</f>
        <v>0</v>
      </c>
      <c r="BY1264">
        <f>IF(Table13[[#This Row],[Monthly_Income 1_5500 2_8000 3_11000 4_15000 5_20000 6_27000 7_35000 8_5000 9_51000 98_0]]=98,1,0)</f>
        <v>0</v>
      </c>
      <c r="BZ1264">
        <v>6</v>
      </c>
      <c r="CA1264">
        <f>IF(Table13[[#This Row],[Monthly_Household_Income]]=1,1,0)</f>
        <v>0</v>
      </c>
      <c r="CB1264">
        <f>IF(Table13[[#This Row],[Monthly_Household_Income]]=2,1,0)</f>
        <v>0</v>
      </c>
      <c r="CC1264">
        <f>IF(Table13[[#This Row],[Monthly_Household_Income]]=3,1,0)</f>
        <v>0</v>
      </c>
      <c r="CD1264">
        <f>IF(Table13[[#This Row],[Monthly_Household_Income]]=4,1,0)</f>
        <v>0</v>
      </c>
      <c r="CE1264">
        <f>IF(Table13[[#This Row],[Monthly_Household_Income]]=5,1,0)</f>
        <v>0</v>
      </c>
      <c r="CF1264">
        <f>IF(Table13[[#This Row],[Monthly_Household_Income]]=6,1,0)</f>
        <v>1</v>
      </c>
      <c r="CG1264">
        <f>IF(Table13[[#This Row],[Monthly_Household_Income]]=7,1,0)</f>
        <v>0</v>
      </c>
      <c r="CH1264">
        <f>IF(Table13[[#This Row],[Monthly_Household_Income]]=8,1,0)</f>
        <v>0</v>
      </c>
      <c r="CI1264">
        <f>IF(Table13[[#This Row],[Monthly_Household_Income]]=9,1,0)</f>
        <v>0</v>
      </c>
      <c r="CJ1264">
        <f>IF(Table13[[#This Row],[Monthly_Household_Income]]=98,1,0)</f>
        <v>0</v>
      </c>
    </row>
    <row r="1265" spans="1:88">
      <c r="A1265">
        <v>4668</v>
      </c>
      <c r="B1265" s="1">
        <v>42974</v>
      </c>
      <c r="C1265" t="s">
        <v>33</v>
      </c>
      <c r="D1265">
        <v>2</v>
      </c>
      <c r="E1265">
        <v>3</v>
      </c>
      <c r="F1265">
        <v>3</v>
      </c>
      <c r="G1265">
        <v>2</v>
      </c>
      <c r="H1265">
        <v>3</v>
      </c>
      <c r="I1265">
        <v>2</v>
      </c>
      <c r="J1265" t="s">
        <v>15</v>
      </c>
      <c r="K1265">
        <v>3</v>
      </c>
      <c r="L1265">
        <v>2</v>
      </c>
      <c r="M1265">
        <v>4</v>
      </c>
      <c r="N1265">
        <v>4</v>
      </c>
      <c r="O1265">
        <v>3</v>
      </c>
      <c r="P1265">
        <v>4</v>
      </c>
      <c r="Q1265">
        <v>2</v>
      </c>
      <c r="R1265">
        <v>3</v>
      </c>
      <c r="S1265">
        <v>2</v>
      </c>
      <c r="T1265">
        <v>2</v>
      </c>
      <c r="U1265">
        <v>4</v>
      </c>
      <c r="V1265">
        <v>3</v>
      </c>
      <c r="W1265">
        <v>4</v>
      </c>
      <c r="X1265">
        <v>3</v>
      </c>
      <c r="Y1265">
        <v>3</v>
      </c>
      <c r="Z1265">
        <v>2</v>
      </c>
      <c r="AA1265">
        <v>2</v>
      </c>
      <c r="AB1265">
        <v>3</v>
      </c>
      <c r="AC1265">
        <v>1</v>
      </c>
      <c r="AD1265">
        <f>IF(Table13[[#This Row],[payment]]=1,1,0)</f>
        <v>1</v>
      </c>
      <c r="AE1265">
        <f>IF(Table13[[#This Row],[payment]]=2,1,0)</f>
        <v>0</v>
      </c>
      <c r="AF1265">
        <f>IF(Table13[[#This Row],[payment]]=3,1,0)</f>
        <v>0</v>
      </c>
      <c r="AG1265">
        <v>1</v>
      </c>
      <c r="AH1265">
        <f>IF(Table13[[#This Row],[method_payment]]=1,1,0)</f>
        <v>1</v>
      </c>
      <c r="AI1265">
        <f>IF(Table13[[#This Row],[method_payment]]=2,1,0)</f>
        <v>0</v>
      </c>
      <c r="AJ1265">
        <f>IF(Table13[[#This Row],[method_payment]]=3,1,0)</f>
        <v>0</v>
      </c>
      <c r="AK1265">
        <f>IF(Table13[[#This Row],[method_payment]]=5,1,0)</f>
        <v>0</v>
      </c>
      <c r="AL1265">
        <f>IF(Table13[[#This Row],[method_payment]]=6,1,0)</f>
        <v>0</v>
      </c>
      <c r="AM1265" t="s">
        <v>16</v>
      </c>
      <c r="AN1265" t="s">
        <v>15</v>
      </c>
      <c r="AO1265">
        <v>1</v>
      </c>
      <c r="AP1265" s="2">
        <v>205.48</v>
      </c>
      <c r="AQ1265" s="3">
        <f>IF(AND(Table13[[#This Row],[Average_amount_spent_per_visit_last_3_months]]&gt;=1,Table13[[#This Row],[Average_amount_spent_per_visit_last_3_months]]&lt;=999),1,0)</f>
        <v>1</v>
      </c>
      <c r="AR1265" s="3">
        <f>IF(AND(Table13[[#This Row],[Average_amount_spent_per_visit_last_3_months]]&gt;=1000,Table13[[#This Row],[Average_amount_spent_per_visit_last_3_months]]&lt;=6700),1,0)</f>
        <v>0</v>
      </c>
      <c r="AS1265">
        <v>3</v>
      </c>
      <c r="AT1265">
        <v>22</v>
      </c>
      <c r="AU1265">
        <f>IF(AND(Table13[[#This Row],[Age]]&gt;=18,Table13[[#This Row],[Age]]&lt;=25),1,0)</f>
        <v>1</v>
      </c>
      <c r="AV1265">
        <f>IF(AND(Table13[[#This Row],[Age]]&gt;=26,Table13[[#This Row],[Age]]&lt;=35),1,0)</f>
        <v>0</v>
      </c>
      <c r="AW1265">
        <f>IF(AND(Table13[[#This Row],[Age]]&gt;=36,Table13[[#This Row],[Age]]&lt;=45),1,0)</f>
        <v>0</v>
      </c>
      <c r="AX1265">
        <f>IF(AND(Table13[[#This Row],[Age]]&gt;=46,Table13[[#This Row],[Age]]&lt;=55),1,0)</f>
        <v>0</v>
      </c>
      <c r="AY1265">
        <f>IF(AND(Table13[[#This Row],[Age]]&gt;=56,Table13[[#This Row],[Age]]&lt;=67),1,0)</f>
        <v>0</v>
      </c>
      <c r="AZ1265" t="s">
        <v>24</v>
      </c>
      <c r="BA1265">
        <f>IF(Table13[[#This Row],[Marital Status]]="Married",1,0)</f>
        <v>0</v>
      </c>
      <c r="BB1265">
        <f>IF(Table13[[#This Row],[Marital Status]]="Single",1,0)</f>
        <v>1</v>
      </c>
      <c r="BC1265" t="s">
        <v>28</v>
      </c>
      <c r="BD1265">
        <f>IF(Table13[[#This Row],[gender]]="Male",1,0)</f>
        <v>0</v>
      </c>
      <c r="BE1265">
        <f>IF(Table13[[#This Row],[gender]]="Female",1,0)</f>
        <v>1</v>
      </c>
      <c r="BF1265" t="s">
        <v>23</v>
      </c>
      <c r="BG1265">
        <f>IF(Table13[[#This Row],[Highest level of Education]]="Did not attend school",1,0)</f>
        <v>0</v>
      </c>
      <c r="BH1265">
        <f>IF(Table13[[#This Row],[Highest level of Education]]="K12 completed",1,0)</f>
        <v>0</v>
      </c>
      <c r="BI1265">
        <f>IF(Table13[[#This Row],[Highest level of Education]]="High School Completed",1,0)</f>
        <v>0</v>
      </c>
      <c r="BJ1265">
        <f>IF(Table13[[#This Row],[Highest level of Education]]="Technical Diploma/Partially completed College",1,0)</f>
        <v>1</v>
      </c>
      <c r="BK1265">
        <f>IF(Table13[[#This Row],[Highest level of Education]]="University/College Degree",1,0)</f>
        <v>0</v>
      </c>
      <c r="BL1265">
        <f>IF(Table13[[#This Row],[Highest level of Education]]="Post-graduate education",1,0)</f>
        <v>0</v>
      </c>
      <c r="BM1265">
        <v>0</v>
      </c>
      <c r="BN1265">
        <v>1</v>
      </c>
      <c r="BO1265">
        <v>1</v>
      </c>
      <c r="BP1265">
        <f>IF(Table13[[#This Row],[Monthly_Income 1_5500 2_8000 3_11000 4_15000 5_20000 6_27000 7_35000 8_5000 9_51000 98_0]]=1,1,0)</f>
        <v>1</v>
      </c>
      <c r="BQ1265">
        <f>IF(Table13[[#This Row],[Monthly_Income 1_5500 2_8000 3_11000 4_15000 5_20000 6_27000 7_35000 8_5000 9_51000 98_0]]=2,1,0)</f>
        <v>0</v>
      </c>
      <c r="BR1265">
        <f>IF(Table13[[#This Row],[Monthly_Income 1_5500 2_8000 3_11000 4_15000 5_20000 6_27000 7_35000 8_5000 9_51000 98_0]]=3,1,0)</f>
        <v>0</v>
      </c>
      <c r="BS1265">
        <f>IF(Table13[[#This Row],[Monthly_Income 1_5500 2_8000 3_11000 4_15000 5_20000 6_27000 7_35000 8_5000 9_51000 98_0]]=4,1,0)</f>
        <v>0</v>
      </c>
      <c r="BT1265">
        <f>IF(Table13[[#This Row],[Monthly_Income 1_5500 2_8000 3_11000 4_15000 5_20000 6_27000 7_35000 8_5000 9_51000 98_0]]=5,1,0)</f>
        <v>0</v>
      </c>
      <c r="BU1265">
        <f>IF(Table13[[#This Row],[Monthly_Income 1_5500 2_8000 3_11000 4_15000 5_20000 6_27000 7_35000 8_5000 9_51000 98_0]]=6,1,0)</f>
        <v>0</v>
      </c>
      <c r="BV1265">
        <f>IF(Table13[[#This Row],[Monthly_Income 1_5500 2_8000 3_11000 4_15000 5_20000 6_27000 7_35000 8_5000 9_51000 98_0]]=7,1,0)</f>
        <v>0</v>
      </c>
      <c r="BW1265">
        <f>IF(Table13[[#This Row],[Monthly_Income 1_5500 2_8000 3_11000 4_15000 5_20000 6_27000 7_35000 8_5000 9_51000 98_0]]=8,1,0)</f>
        <v>0</v>
      </c>
      <c r="BX1265">
        <f>IF(Table13[[#This Row],[Monthly_Income 1_5500 2_8000 3_11000 4_15000 5_20000 6_27000 7_35000 8_5000 9_51000 98_0]]=9,1,0)</f>
        <v>0</v>
      </c>
      <c r="BY1265">
        <f>IF(Table13[[#This Row],[Monthly_Income 1_5500 2_8000 3_11000 4_15000 5_20000 6_27000 7_35000 8_5000 9_51000 98_0]]=98,1,0)</f>
        <v>0</v>
      </c>
      <c r="BZ1265">
        <v>5</v>
      </c>
      <c r="CA1265">
        <f>IF(Table13[[#This Row],[Monthly_Household_Income]]=1,1,0)</f>
        <v>0</v>
      </c>
      <c r="CB1265">
        <f>IF(Table13[[#This Row],[Monthly_Household_Income]]=2,1,0)</f>
        <v>0</v>
      </c>
      <c r="CC1265">
        <f>IF(Table13[[#This Row],[Monthly_Household_Income]]=3,1,0)</f>
        <v>0</v>
      </c>
      <c r="CD1265">
        <f>IF(Table13[[#This Row],[Monthly_Household_Income]]=4,1,0)</f>
        <v>0</v>
      </c>
      <c r="CE1265">
        <f>IF(Table13[[#This Row],[Monthly_Household_Income]]=5,1,0)</f>
        <v>1</v>
      </c>
      <c r="CF1265">
        <f>IF(Table13[[#This Row],[Monthly_Household_Income]]=6,1,0)</f>
        <v>0</v>
      </c>
      <c r="CG1265">
        <f>IF(Table13[[#This Row],[Monthly_Household_Income]]=7,1,0)</f>
        <v>0</v>
      </c>
      <c r="CH1265">
        <f>IF(Table13[[#This Row],[Monthly_Household_Income]]=8,1,0)</f>
        <v>0</v>
      </c>
      <c r="CI1265">
        <f>IF(Table13[[#This Row],[Monthly_Household_Income]]=9,1,0)</f>
        <v>0</v>
      </c>
      <c r="CJ1265">
        <f>IF(Table13[[#This Row],[Monthly_Household_Income]]=98,1,0)</f>
        <v>0</v>
      </c>
    </row>
    <row r="1266" spans="1:88">
      <c r="A1266">
        <v>4670</v>
      </c>
      <c r="B1266" s="1">
        <v>43191</v>
      </c>
      <c r="C1266" t="s">
        <v>29</v>
      </c>
      <c r="D1266">
        <v>6</v>
      </c>
      <c r="E1266">
        <v>7</v>
      </c>
      <c r="F1266">
        <v>9</v>
      </c>
      <c r="G1266">
        <v>8</v>
      </c>
      <c r="H1266">
        <v>8</v>
      </c>
      <c r="I1266">
        <v>7</v>
      </c>
      <c r="J1266" t="s">
        <v>15</v>
      </c>
      <c r="K1266">
        <v>7</v>
      </c>
      <c r="L1266">
        <v>8</v>
      </c>
      <c r="M1266">
        <v>7</v>
      </c>
      <c r="N1266">
        <v>9</v>
      </c>
      <c r="O1266">
        <v>6</v>
      </c>
      <c r="P1266">
        <v>6</v>
      </c>
      <c r="Q1266">
        <v>8</v>
      </c>
      <c r="R1266">
        <v>7</v>
      </c>
      <c r="S1266">
        <v>6</v>
      </c>
      <c r="T1266">
        <v>9</v>
      </c>
      <c r="U1266">
        <v>8</v>
      </c>
      <c r="V1266">
        <v>9</v>
      </c>
      <c r="W1266">
        <v>7</v>
      </c>
      <c r="X1266">
        <v>7</v>
      </c>
      <c r="Y1266">
        <v>9</v>
      </c>
      <c r="Z1266">
        <v>9</v>
      </c>
      <c r="AA1266">
        <v>8</v>
      </c>
      <c r="AB1266">
        <v>7</v>
      </c>
      <c r="AC1266">
        <v>1</v>
      </c>
      <c r="AD1266">
        <f>IF(Table13[[#This Row],[payment]]=1,1,0)</f>
        <v>1</v>
      </c>
      <c r="AE1266">
        <f>IF(Table13[[#This Row],[payment]]=2,1,0)</f>
        <v>0</v>
      </c>
      <c r="AF1266">
        <f>IF(Table13[[#This Row],[payment]]=3,1,0)</f>
        <v>0</v>
      </c>
      <c r="AG1266">
        <v>1</v>
      </c>
      <c r="AH1266">
        <f>IF(Table13[[#This Row],[method_payment]]=1,1,0)</f>
        <v>1</v>
      </c>
      <c r="AI1266">
        <f>IF(Table13[[#This Row],[method_payment]]=2,1,0)</f>
        <v>0</v>
      </c>
      <c r="AJ1266">
        <f>IF(Table13[[#This Row],[method_payment]]=3,1,0)</f>
        <v>0</v>
      </c>
      <c r="AK1266">
        <f>IF(Table13[[#This Row],[method_payment]]=5,1,0)</f>
        <v>0</v>
      </c>
      <c r="AL1266">
        <f>IF(Table13[[#This Row],[method_payment]]=6,1,0)</f>
        <v>0</v>
      </c>
      <c r="AM1266" t="s">
        <v>16</v>
      </c>
      <c r="AN1266" t="s">
        <v>15</v>
      </c>
      <c r="AO1266">
        <v>3</v>
      </c>
      <c r="AP1266" s="2">
        <v>322.55</v>
      </c>
      <c r="AQ1266" s="3">
        <f>IF(AND(Table13[[#This Row],[Average_amount_spent_per_visit_last_3_months]]&gt;=1,Table13[[#This Row],[Average_amount_spent_per_visit_last_3_months]]&lt;=999),1,0)</f>
        <v>1</v>
      </c>
      <c r="AR1266" s="3">
        <f>IF(AND(Table13[[#This Row],[Average_amount_spent_per_visit_last_3_months]]&gt;=1000,Table13[[#This Row],[Average_amount_spent_per_visit_last_3_months]]&lt;=6700),1,0)</f>
        <v>0</v>
      </c>
      <c r="AS1266">
        <v>2</v>
      </c>
      <c r="AT1266">
        <v>37</v>
      </c>
      <c r="AU1266">
        <f>IF(AND(Table13[[#This Row],[Age]]&gt;=18,Table13[[#This Row],[Age]]&lt;=25),1,0)</f>
        <v>0</v>
      </c>
      <c r="AV1266">
        <f>IF(AND(Table13[[#This Row],[Age]]&gt;=26,Table13[[#This Row],[Age]]&lt;=35),1,0)</f>
        <v>0</v>
      </c>
      <c r="AW1266">
        <f>IF(AND(Table13[[#This Row],[Age]]&gt;=36,Table13[[#This Row],[Age]]&lt;=45),1,0)</f>
        <v>1</v>
      </c>
      <c r="AX1266">
        <f>IF(AND(Table13[[#This Row],[Age]]&gt;=46,Table13[[#This Row],[Age]]&lt;=55),1,0)</f>
        <v>0</v>
      </c>
      <c r="AY1266">
        <f>IF(AND(Table13[[#This Row],[Age]]&gt;=56,Table13[[#This Row],[Age]]&lt;=67),1,0)</f>
        <v>0</v>
      </c>
      <c r="AZ1266" t="s">
        <v>25</v>
      </c>
      <c r="BA1266">
        <f>IF(Table13[[#This Row],[Marital Status]]="Married",1,0)</f>
        <v>1</v>
      </c>
      <c r="BB1266">
        <f>IF(Table13[[#This Row],[Marital Status]]="Single",1,0)</f>
        <v>0</v>
      </c>
      <c r="BC1266" t="s">
        <v>28</v>
      </c>
      <c r="BD1266">
        <f>IF(Table13[[#This Row],[gender]]="Male",1,0)</f>
        <v>0</v>
      </c>
      <c r="BE1266">
        <f>IF(Table13[[#This Row],[gender]]="Female",1,0)</f>
        <v>1</v>
      </c>
      <c r="BF1266" t="s">
        <v>19</v>
      </c>
      <c r="BG1266">
        <f>IF(Table13[[#This Row],[Highest level of Education]]="Did not attend school",1,0)</f>
        <v>0</v>
      </c>
      <c r="BH1266">
        <f>IF(Table13[[#This Row],[Highest level of Education]]="K12 completed",1,0)</f>
        <v>0</v>
      </c>
      <c r="BI1266">
        <f>IF(Table13[[#This Row],[Highest level of Education]]="High School Completed",1,0)</f>
        <v>0</v>
      </c>
      <c r="BJ1266">
        <f>IF(Table13[[#This Row],[Highest level of Education]]="Technical Diploma/Partially completed College",1,0)</f>
        <v>0</v>
      </c>
      <c r="BK1266">
        <f>IF(Table13[[#This Row],[Highest level of Education]]="University/College Degree",1,0)</f>
        <v>1</v>
      </c>
      <c r="BL1266">
        <f>IF(Table13[[#This Row],[Highest level of Education]]="Post-graduate education",1,0)</f>
        <v>0</v>
      </c>
      <c r="BM1266">
        <v>3</v>
      </c>
      <c r="BN1266">
        <v>1</v>
      </c>
      <c r="BO1266">
        <v>4</v>
      </c>
      <c r="BP1266">
        <f>IF(Table13[[#This Row],[Monthly_Income 1_5500 2_8000 3_11000 4_15000 5_20000 6_27000 7_35000 8_5000 9_51000 98_0]]=1,1,0)</f>
        <v>0</v>
      </c>
      <c r="BQ1266">
        <f>IF(Table13[[#This Row],[Monthly_Income 1_5500 2_8000 3_11000 4_15000 5_20000 6_27000 7_35000 8_5000 9_51000 98_0]]=2,1,0)</f>
        <v>0</v>
      </c>
      <c r="BR1266">
        <f>IF(Table13[[#This Row],[Monthly_Income 1_5500 2_8000 3_11000 4_15000 5_20000 6_27000 7_35000 8_5000 9_51000 98_0]]=3,1,0)</f>
        <v>0</v>
      </c>
      <c r="BS1266">
        <f>IF(Table13[[#This Row],[Monthly_Income 1_5500 2_8000 3_11000 4_15000 5_20000 6_27000 7_35000 8_5000 9_51000 98_0]]=4,1,0)</f>
        <v>1</v>
      </c>
      <c r="BT1266">
        <f>IF(Table13[[#This Row],[Monthly_Income 1_5500 2_8000 3_11000 4_15000 5_20000 6_27000 7_35000 8_5000 9_51000 98_0]]=5,1,0)</f>
        <v>0</v>
      </c>
      <c r="BU1266">
        <f>IF(Table13[[#This Row],[Monthly_Income 1_5500 2_8000 3_11000 4_15000 5_20000 6_27000 7_35000 8_5000 9_51000 98_0]]=6,1,0)</f>
        <v>0</v>
      </c>
      <c r="BV1266">
        <f>IF(Table13[[#This Row],[Monthly_Income 1_5500 2_8000 3_11000 4_15000 5_20000 6_27000 7_35000 8_5000 9_51000 98_0]]=7,1,0)</f>
        <v>0</v>
      </c>
      <c r="BW1266">
        <f>IF(Table13[[#This Row],[Monthly_Income 1_5500 2_8000 3_11000 4_15000 5_20000 6_27000 7_35000 8_5000 9_51000 98_0]]=8,1,0)</f>
        <v>0</v>
      </c>
      <c r="BX1266">
        <f>IF(Table13[[#This Row],[Monthly_Income 1_5500 2_8000 3_11000 4_15000 5_20000 6_27000 7_35000 8_5000 9_51000 98_0]]=9,1,0)</f>
        <v>0</v>
      </c>
      <c r="BY1266">
        <f>IF(Table13[[#This Row],[Monthly_Income 1_5500 2_8000 3_11000 4_15000 5_20000 6_27000 7_35000 8_5000 9_51000 98_0]]=98,1,0)</f>
        <v>0</v>
      </c>
      <c r="BZ1266">
        <v>6</v>
      </c>
      <c r="CA1266">
        <f>IF(Table13[[#This Row],[Monthly_Household_Income]]=1,1,0)</f>
        <v>0</v>
      </c>
      <c r="CB1266">
        <f>IF(Table13[[#This Row],[Monthly_Household_Income]]=2,1,0)</f>
        <v>0</v>
      </c>
      <c r="CC1266">
        <f>IF(Table13[[#This Row],[Monthly_Household_Income]]=3,1,0)</f>
        <v>0</v>
      </c>
      <c r="CD1266">
        <f>IF(Table13[[#This Row],[Monthly_Household_Income]]=4,1,0)</f>
        <v>0</v>
      </c>
      <c r="CE1266">
        <f>IF(Table13[[#This Row],[Monthly_Household_Income]]=5,1,0)</f>
        <v>0</v>
      </c>
      <c r="CF1266">
        <f>IF(Table13[[#This Row],[Monthly_Household_Income]]=6,1,0)</f>
        <v>1</v>
      </c>
      <c r="CG1266">
        <f>IF(Table13[[#This Row],[Monthly_Household_Income]]=7,1,0)</f>
        <v>0</v>
      </c>
      <c r="CH1266">
        <f>IF(Table13[[#This Row],[Monthly_Household_Income]]=8,1,0)</f>
        <v>0</v>
      </c>
      <c r="CI1266">
        <f>IF(Table13[[#This Row],[Monthly_Household_Income]]=9,1,0)</f>
        <v>0</v>
      </c>
      <c r="CJ1266">
        <f>IF(Table13[[#This Row],[Monthly_Household_Income]]=98,1,0)</f>
        <v>0</v>
      </c>
    </row>
    <row r="1267" spans="1:88">
      <c r="A1267">
        <v>4680</v>
      </c>
      <c r="B1267" s="1">
        <v>43039</v>
      </c>
      <c r="C1267" t="s">
        <v>31</v>
      </c>
      <c r="D1267">
        <v>6</v>
      </c>
      <c r="E1267">
        <v>6</v>
      </c>
      <c r="F1267">
        <v>9</v>
      </c>
      <c r="G1267">
        <v>8</v>
      </c>
      <c r="H1267">
        <v>7</v>
      </c>
      <c r="I1267">
        <v>8</v>
      </c>
      <c r="J1267" t="s">
        <v>16</v>
      </c>
      <c r="K1267">
        <v>8</v>
      </c>
      <c r="L1267">
        <v>7</v>
      </c>
      <c r="M1267">
        <v>6</v>
      </c>
      <c r="N1267">
        <v>8</v>
      </c>
      <c r="O1267">
        <v>6</v>
      </c>
      <c r="P1267">
        <v>8</v>
      </c>
      <c r="Q1267">
        <v>7</v>
      </c>
      <c r="R1267">
        <v>7</v>
      </c>
      <c r="S1267">
        <v>10</v>
      </c>
      <c r="T1267">
        <v>8</v>
      </c>
      <c r="U1267">
        <v>9</v>
      </c>
      <c r="V1267">
        <v>9</v>
      </c>
      <c r="W1267">
        <v>9</v>
      </c>
      <c r="X1267">
        <v>7</v>
      </c>
      <c r="Y1267">
        <v>9</v>
      </c>
      <c r="Z1267">
        <v>10</v>
      </c>
      <c r="AA1267">
        <v>9</v>
      </c>
      <c r="AB1267">
        <v>0</v>
      </c>
      <c r="AC1267">
        <v>2</v>
      </c>
      <c r="AD1267">
        <f>IF(Table13[[#This Row],[payment]]=1,1,0)</f>
        <v>0</v>
      </c>
      <c r="AE1267">
        <f>IF(Table13[[#This Row],[payment]]=2,1,0)</f>
        <v>1</v>
      </c>
      <c r="AF1267">
        <f>IF(Table13[[#This Row],[payment]]=3,1,0)</f>
        <v>0</v>
      </c>
      <c r="AG1267">
        <v>2</v>
      </c>
      <c r="AH1267">
        <f>IF(Table13[[#This Row],[method_payment]]=1,1,0)</f>
        <v>0</v>
      </c>
      <c r="AI1267">
        <f>IF(Table13[[#This Row],[method_payment]]=2,1,0)</f>
        <v>1</v>
      </c>
      <c r="AJ1267">
        <f>IF(Table13[[#This Row],[method_payment]]=3,1,0)</f>
        <v>0</v>
      </c>
      <c r="AK1267">
        <f>IF(Table13[[#This Row],[method_payment]]=5,1,0)</f>
        <v>0</v>
      </c>
      <c r="AL1267">
        <f>IF(Table13[[#This Row],[method_payment]]=6,1,0)</f>
        <v>0</v>
      </c>
      <c r="AM1267" t="s">
        <v>16</v>
      </c>
      <c r="AN1267" t="s">
        <v>16</v>
      </c>
      <c r="AO1267">
        <v>2</v>
      </c>
      <c r="AP1267" s="2">
        <v>297.83999999999997</v>
      </c>
      <c r="AQ1267" s="3">
        <f>IF(AND(Table13[[#This Row],[Average_amount_spent_per_visit_last_3_months]]&gt;=1,Table13[[#This Row],[Average_amount_spent_per_visit_last_3_months]]&lt;=999),1,0)</f>
        <v>1</v>
      </c>
      <c r="AR1267" s="3">
        <f>IF(AND(Table13[[#This Row],[Average_amount_spent_per_visit_last_3_months]]&gt;=1000,Table13[[#This Row],[Average_amount_spent_per_visit_last_3_months]]&lt;=6700),1,0)</f>
        <v>0</v>
      </c>
      <c r="AS1267">
        <v>3</v>
      </c>
      <c r="AT1267">
        <v>44</v>
      </c>
      <c r="AU1267">
        <f>IF(AND(Table13[[#This Row],[Age]]&gt;=18,Table13[[#This Row],[Age]]&lt;=25),1,0)</f>
        <v>0</v>
      </c>
      <c r="AV1267">
        <f>IF(AND(Table13[[#This Row],[Age]]&gt;=26,Table13[[#This Row],[Age]]&lt;=35),1,0)</f>
        <v>0</v>
      </c>
      <c r="AW1267">
        <f>IF(AND(Table13[[#This Row],[Age]]&gt;=36,Table13[[#This Row],[Age]]&lt;=45),1,0)</f>
        <v>1</v>
      </c>
      <c r="AX1267">
        <f>IF(AND(Table13[[#This Row],[Age]]&gt;=46,Table13[[#This Row],[Age]]&lt;=55),1,0)</f>
        <v>0</v>
      </c>
      <c r="AY1267">
        <f>IF(AND(Table13[[#This Row],[Age]]&gt;=56,Table13[[#This Row],[Age]]&lt;=67),1,0)</f>
        <v>0</v>
      </c>
      <c r="AZ1267" t="s">
        <v>25</v>
      </c>
      <c r="BA1267">
        <f>IF(Table13[[#This Row],[Marital Status]]="Married",1,0)</f>
        <v>1</v>
      </c>
      <c r="BB1267">
        <f>IF(Table13[[#This Row],[Marital Status]]="Single",1,0)</f>
        <v>0</v>
      </c>
      <c r="BC1267" t="s">
        <v>28</v>
      </c>
      <c r="BD1267">
        <f>IF(Table13[[#This Row],[gender]]="Male",1,0)</f>
        <v>0</v>
      </c>
      <c r="BE1267">
        <f>IF(Table13[[#This Row],[gender]]="Female",1,0)</f>
        <v>1</v>
      </c>
      <c r="BF1267" t="s">
        <v>23</v>
      </c>
      <c r="BG1267">
        <f>IF(Table13[[#This Row],[Highest level of Education]]="Did not attend school",1,0)</f>
        <v>0</v>
      </c>
      <c r="BH1267">
        <f>IF(Table13[[#This Row],[Highest level of Education]]="K12 completed",1,0)</f>
        <v>0</v>
      </c>
      <c r="BI1267">
        <f>IF(Table13[[#This Row],[Highest level of Education]]="High School Completed",1,0)</f>
        <v>0</v>
      </c>
      <c r="BJ1267">
        <f>IF(Table13[[#This Row],[Highest level of Education]]="Technical Diploma/Partially completed College",1,0)</f>
        <v>1</v>
      </c>
      <c r="BK1267">
        <f>IF(Table13[[#This Row],[Highest level of Education]]="University/College Degree",1,0)</f>
        <v>0</v>
      </c>
      <c r="BL1267">
        <f>IF(Table13[[#This Row],[Highest level of Education]]="Post-graduate education",1,0)</f>
        <v>0</v>
      </c>
      <c r="BM1267">
        <v>2</v>
      </c>
      <c r="BN1267">
        <v>3</v>
      </c>
      <c r="BO1267" t="s">
        <v>1</v>
      </c>
      <c r="BP1267">
        <f>IF(Table13[[#This Row],[Monthly_Income 1_5500 2_8000 3_11000 4_15000 5_20000 6_27000 7_35000 8_5000 9_51000 98_0]]=1,1,0)</f>
        <v>0</v>
      </c>
      <c r="BQ1267">
        <f>IF(Table13[[#This Row],[Monthly_Income 1_5500 2_8000 3_11000 4_15000 5_20000 6_27000 7_35000 8_5000 9_51000 98_0]]=2,1,0)</f>
        <v>0</v>
      </c>
      <c r="BR1267">
        <f>IF(Table13[[#This Row],[Monthly_Income 1_5500 2_8000 3_11000 4_15000 5_20000 6_27000 7_35000 8_5000 9_51000 98_0]]=3,1,0)</f>
        <v>0</v>
      </c>
      <c r="BS1267">
        <f>IF(Table13[[#This Row],[Monthly_Income 1_5500 2_8000 3_11000 4_15000 5_20000 6_27000 7_35000 8_5000 9_51000 98_0]]=4,1,0)</f>
        <v>0</v>
      </c>
      <c r="BT1267">
        <f>IF(Table13[[#This Row],[Monthly_Income 1_5500 2_8000 3_11000 4_15000 5_20000 6_27000 7_35000 8_5000 9_51000 98_0]]=5,1,0)</f>
        <v>0</v>
      </c>
      <c r="BU1267">
        <f>IF(Table13[[#This Row],[Monthly_Income 1_5500 2_8000 3_11000 4_15000 5_20000 6_27000 7_35000 8_5000 9_51000 98_0]]=6,1,0)</f>
        <v>0</v>
      </c>
      <c r="BV1267">
        <f>IF(Table13[[#This Row],[Monthly_Income 1_5500 2_8000 3_11000 4_15000 5_20000 6_27000 7_35000 8_5000 9_51000 98_0]]=7,1,0)</f>
        <v>0</v>
      </c>
      <c r="BW1267">
        <f>IF(Table13[[#This Row],[Monthly_Income 1_5500 2_8000 3_11000 4_15000 5_20000 6_27000 7_35000 8_5000 9_51000 98_0]]=8,1,0)</f>
        <v>0</v>
      </c>
      <c r="BX1267">
        <f>IF(Table13[[#This Row],[Monthly_Income 1_5500 2_8000 3_11000 4_15000 5_20000 6_27000 7_35000 8_5000 9_51000 98_0]]=9,1,0)</f>
        <v>0</v>
      </c>
      <c r="BY1267">
        <f>IF(Table13[[#This Row],[Monthly_Income 1_5500 2_8000 3_11000 4_15000 5_20000 6_27000 7_35000 8_5000 9_51000 98_0]]=98,1,0)</f>
        <v>0</v>
      </c>
      <c r="BZ1267">
        <v>8</v>
      </c>
      <c r="CA1267">
        <f>IF(Table13[[#This Row],[Monthly_Household_Income]]=1,1,0)</f>
        <v>0</v>
      </c>
      <c r="CB1267">
        <f>IF(Table13[[#This Row],[Monthly_Household_Income]]=2,1,0)</f>
        <v>0</v>
      </c>
      <c r="CC1267">
        <f>IF(Table13[[#This Row],[Monthly_Household_Income]]=3,1,0)</f>
        <v>0</v>
      </c>
      <c r="CD1267">
        <f>IF(Table13[[#This Row],[Monthly_Household_Income]]=4,1,0)</f>
        <v>0</v>
      </c>
      <c r="CE1267">
        <f>IF(Table13[[#This Row],[Monthly_Household_Income]]=5,1,0)</f>
        <v>0</v>
      </c>
      <c r="CF1267">
        <f>IF(Table13[[#This Row],[Monthly_Household_Income]]=6,1,0)</f>
        <v>0</v>
      </c>
      <c r="CG1267">
        <f>IF(Table13[[#This Row],[Monthly_Household_Income]]=7,1,0)</f>
        <v>0</v>
      </c>
      <c r="CH1267">
        <f>IF(Table13[[#This Row],[Monthly_Household_Income]]=8,1,0)</f>
        <v>1</v>
      </c>
      <c r="CI1267">
        <f>IF(Table13[[#This Row],[Monthly_Household_Income]]=9,1,0)</f>
        <v>0</v>
      </c>
      <c r="CJ1267">
        <f>IF(Table13[[#This Row],[Monthly_Household_Income]]=98,1,0)</f>
        <v>0</v>
      </c>
    </row>
    <row r="1268" spans="1:88">
      <c r="A1268">
        <v>4682</v>
      </c>
      <c r="B1268" s="1">
        <v>42967</v>
      </c>
      <c r="C1268" t="s">
        <v>35</v>
      </c>
      <c r="D1268">
        <v>5</v>
      </c>
      <c r="E1268">
        <v>4</v>
      </c>
      <c r="F1268">
        <v>3</v>
      </c>
      <c r="G1268">
        <v>3</v>
      </c>
      <c r="H1268">
        <v>2</v>
      </c>
      <c r="I1268">
        <v>2</v>
      </c>
      <c r="J1268" t="s">
        <v>15</v>
      </c>
      <c r="K1268">
        <v>6</v>
      </c>
      <c r="L1268">
        <v>6</v>
      </c>
      <c r="M1268">
        <v>7</v>
      </c>
      <c r="N1268">
        <v>6</v>
      </c>
      <c r="O1268">
        <v>7</v>
      </c>
      <c r="P1268">
        <v>6</v>
      </c>
      <c r="Q1268">
        <v>3</v>
      </c>
      <c r="R1268">
        <v>3</v>
      </c>
      <c r="S1268">
        <v>5</v>
      </c>
      <c r="T1268">
        <v>5</v>
      </c>
      <c r="U1268">
        <v>5</v>
      </c>
      <c r="V1268">
        <v>4</v>
      </c>
      <c r="W1268">
        <v>6</v>
      </c>
      <c r="X1268">
        <v>7</v>
      </c>
      <c r="Y1268">
        <v>6</v>
      </c>
      <c r="Z1268">
        <v>6</v>
      </c>
      <c r="AA1268">
        <v>5</v>
      </c>
      <c r="AB1268">
        <v>0</v>
      </c>
      <c r="AC1268">
        <v>1</v>
      </c>
      <c r="AD1268">
        <f>IF(Table13[[#This Row],[payment]]=1,1,0)</f>
        <v>1</v>
      </c>
      <c r="AE1268">
        <f>IF(Table13[[#This Row],[payment]]=2,1,0)</f>
        <v>0</v>
      </c>
      <c r="AF1268">
        <f>IF(Table13[[#This Row],[payment]]=3,1,0)</f>
        <v>0</v>
      </c>
      <c r="AG1268">
        <v>1</v>
      </c>
      <c r="AH1268">
        <f>IF(Table13[[#This Row],[method_payment]]=1,1,0)</f>
        <v>1</v>
      </c>
      <c r="AI1268">
        <f>IF(Table13[[#This Row],[method_payment]]=2,1,0)</f>
        <v>0</v>
      </c>
      <c r="AJ1268">
        <f>IF(Table13[[#This Row],[method_payment]]=3,1,0)</f>
        <v>0</v>
      </c>
      <c r="AK1268">
        <f>IF(Table13[[#This Row],[method_payment]]=5,1,0)</f>
        <v>0</v>
      </c>
      <c r="AL1268">
        <f>IF(Table13[[#This Row],[method_payment]]=6,1,0)</f>
        <v>0</v>
      </c>
      <c r="AM1268" t="s">
        <v>16</v>
      </c>
      <c r="AN1268" t="s">
        <v>16</v>
      </c>
      <c r="AO1268">
        <v>1</v>
      </c>
      <c r="AP1268" s="2">
        <v>242.84</v>
      </c>
      <c r="AQ1268" s="3">
        <f>IF(AND(Table13[[#This Row],[Average_amount_spent_per_visit_last_3_months]]&gt;=1,Table13[[#This Row],[Average_amount_spent_per_visit_last_3_months]]&lt;=999),1,0)</f>
        <v>1</v>
      </c>
      <c r="AR1268" s="3">
        <f>IF(AND(Table13[[#This Row],[Average_amount_spent_per_visit_last_3_months]]&gt;=1000,Table13[[#This Row],[Average_amount_spent_per_visit_last_3_months]]&lt;=6700),1,0)</f>
        <v>0</v>
      </c>
      <c r="AS1268">
        <v>2</v>
      </c>
      <c r="AT1268">
        <v>25</v>
      </c>
      <c r="AU1268">
        <f>IF(AND(Table13[[#This Row],[Age]]&gt;=18,Table13[[#This Row],[Age]]&lt;=25),1,0)</f>
        <v>1</v>
      </c>
      <c r="AV1268">
        <f>IF(AND(Table13[[#This Row],[Age]]&gt;=26,Table13[[#This Row],[Age]]&lt;=35),1,0)</f>
        <v>0</v>
      </c>
      <c r="AW1268">
        <f>IF(AND(Table13[[#This Row],[Age]]&gt;=36,Table13[[#This Row],[Age]]&lt;=45),1,0)</f>
        <v>0</v>
      </c>
      <c r="AX1268">
        <f>IF(AND(Table13[[#This Row],[Age]]&gt;=46,Table13[[#This Row],[Age]]&lt;=55),1,0)</f>
        <v>0</v>
      </c>
      <c r="AY1268">
        <f>IF(AND(Table13[[#This Row],[Age]]&gt;=56,Table13[[#This Row],[Age]]&lt;=67),1,0)</f>
        <v>0</v>
      </c>
      <c r="AZ1268" t="s">
        <v>24</v>
      </c>
      <c r="BA1268">
        <f>IF(Table13[[#This Row],[Marital Status]]="Married",1,0)</f>
        <v>0</v>
      </c>
      <c r="BB1268">
        <f>IF(Table13[[#This Row],[Marital Status]]="Single",1,0)</f>
        <v>1</v>
      </c>
      <c r="BC1268" t="s">
        <v>27</v>
      </c>
      <c r="BD1268">
        <f>IF(Table13[[#This Row],[gender]]="Male",1,0)</f>
        <v>1</v>
      </c>
      <c r="BE1268">
        <f>IF(Table13[[#This Row],[gender]]="Female",1,0)</f>
        <v>0</v>
      </c>
      <c r="BF1268" t="s">
        <v>20</v>
      </c>
      <c r="BG1268">
        <f>IF(Table13[[#This Row],[Highest level of Education]]="Did not attend school",1,0)</f>
        <v>0</v>
      </c>
      <c r="BH1268">
        <f>IF(Table13[[#This Row],[Highest level of Education]]="K12 completed",1,0)</f>
        <v>0</v>
      </c>
      <c r="BI1268">
        <f>IF(Table13[[#This Row],[Highest level of Education]]="High School Completed",1,0)</f>
        <v>1</v>
      </c>
      <c r="BJ1268">
        <f>IF(Table13[[#This Row],[Highest level of Education]]="Technical Diploma/Partially completed College",1,0)</f>
        <v>0</v>
      </c>
      <c r="BK1268">
        <f>IF(Table13[[#This Row],[Highest level of Education]]="University/College Degree",1,0)</f>
        <v>0</v>
      </c>
      <c r="BL1268">
        <f>IF(Table13[[#This Row],[Highest level of Education]]="Post-graduate education",1,0)</f>
        <v>0</v>
      </c>
      <c r="BM1268">
        <v>0</v>
      </c>
      <c r="BN1268">
        <v>1</v>
      </c>
      <c r="BO1268">
        <v>2</v>
      </c>
      <c r="BP1268">
        <f>IF(Table13[[#This Row],[Monthly_Income 1_5500 2_8000 3_11000 4_15000 5_20000 6_27000 7_35000 8_5000 9_51000 98_0]]=1,1,0)</f>
        <v>0</v>
      </c>
      <c r="BQ1268">
        <f>IF(Table13[[#This Row],[Monthly_Income 1_5500 2_8000 3_11000 4_15000 5_20000 6_27000 7_35000 8_5000 9_51000 98_0]]=2,1,0)</f>
        <v>1</v>
      </c>
      <c r="BR1268">
        <f>IF(Table13[[#This Row],[Monthly_Income 1_5500 2_8000 3_11000 4_15000 5_20000 6_27000 7_35000 8_5000 9_51000 98_0]]=3,1,0)</f>
        <v>0</v>
      </c>
      <c r="BS1268">
        <f>IF(Table13[[#This Row],[Monthly_Income 1_5500 2_8000 3_11000 4_15000 5_20000 6_27000 7_35000 8_5000 9_51000 98_0]]=4,1,0)</f>
        <v>0</v>
      </c>
      <c r="BT1268">
        <f>IF(Table13[[#This Row],[Monthly_Income 1_5500 2_8000 3_11000 4_15000 5_20000 6_27000 7_35000 8_5000 9_51000 98_0]]=5,1,0)</f>
        <v>0</v>
      </c>
      <c r="BU1268">
        <f>IF(Table13[[#This Row],[Monthly_Income 1_5500 2_8000 3_11000 4_15000 5_20000 6_27000 7_35000 8_5000 9_51000 98_0]]=6,1,0)</f>
        <v>0</v>
      </c>
      <c r="BV1268">
        <f>IF(Table13[[#This Row],[Monthly_Income 1_5500 2_8000 3_11000 4_15000 5_20000 6_27000 7_35000 8_5000 9_51000 98_0]]=7,1,0)</f>
        <v>0</v>
      </c>
      <c r="BW1268">
        <f>IF(Table13[[#This Row],[Monthly_Income 1_5500 2_8000 3_11000 4_15000 5_20000 6_27000 7_35000 8_5000 9_51000 98_0]]=8,1,0)</f>
        <v>0</v>
      </c>
      <c r="BX1268">
        <f>IF(Table13[[#This Row],[Monthly_Income 1_5500 2_8000 3_11000 4_15000 5_20000 6_27000 7_35000 8_5000 9_51000 98_0]]=9,1,0)</f>
        <v>0</v>
      </c>
      <c r="BY1268">
        <f>IF(Table13[[#This Row],[Monthly_Income 1_5500 2_8000 3_11000 4_15000 5_20000 6_27000 7_35000 8_5000 9_51000 98_0]]=98,1,0)</f>
        <v>0</v>
      </c>
      <c r="BZ1268">
        <v>3</v>
      </c>
      <c r="CA1268">
        <f>IF(Table13[[#This Row],[Monthly_Household_Income]]=1,1,0)</f>
        <v>0</v>
      </c>
      <c r="CB1268">
        <f>IF(Table13[[#This Row],[Monthly_Household_Income]]=2,1,0)</f>
        <v>0</v>
      </c>
      <c r="CC1268">
        <f>IF(Table13[[#This Row],[Monthly_Household_Income]]=3,1,0)</f>
        <v>1</v>
      </c>
      <c r="CD1268">
        <f>IF(Table13[[#This Row],[Monthly_Household_Income]]=4,1,0)</f>
        <v>0</v>
      </c>
      <c r="CE1268">
        <f>IF(Table13[[#This Row],[Monthly_Household_Income]]=5,1,0)</f>
        <v>0</v>
      </c>
      <c r="CF1268">
        <f>IF(Table13[[#This Row],[Monthly_Household_Income]]=6,1,0)</f>
        <v>0</v>
      </c>
      <c r="CG1268">
        <f>IF(Table13[[#This Row],[Monthly_Household_Income]]=7,1,0)</f>
        <v>0</v>
      </c>
      <c r="CH1268">
        <f>IF(Table13[[#This Row],[Monthly_Household_Income]]=8,1,0)</f>
        <v>0</v>
      </c>
      <c r="CI1268">
        <f>IF(Table13[[#This Row],[Monthly_Household_Income]]=9,1,0)</f>
        <v>0</v>
      </c>
      <c r="CJ1268">
        <f>IF(Table13[[#This Row],[Monthly_Household_Income]]=98,1,0)</f>
        <v>0</v>
      </c>
    </row>
    <row r="1269" spans="1:88">
      <c r="A1269">
        <v>4683</v>
      </c>
      <c r="B1269" s="1">
        <v>43253</v>
      </c>
      <c r="C1269" t="s">
        <v>31</v>
      </c>
      <c r="D1269">
        <v>8</v>
      </c>
      <c r="E1269">
        <v>7</v>
      </c>
      <c r="F1269">
        <v>9</v>
      </c>
      <c r="G1269">
        <v>8</v>
      </c>
      <c r="H1269">
        <v>8</v>
      </c>
      <c r="I1269">
        <v>7</v>
      </c>
      <c r="J1269" t="s">
        <v>15</v>
      </c>
      <c r="K1269">
        <v>7</v>
      </c>
      <c r="L1269">
        <v>7</v>
      </c>
      <c r="M1269">
        <v>8</v>
      </c>
      <c r="N1269">
        <v>6</v>
      </c>
      <c r="O1269">
        <v>8</v>
      </c>
      <c r="P1269">
        <v>10</v>
      </c>
      <c r="Q1269">
        <v>7</v>
      </c>
      <c r="R1269">
        <v>10</v>
      </c>
      <c r="S1269">
        <v>7</v>
      </c>
      <c r="T1269">
        <v>10</v>
      </c>
      <c r="U1269">
        <v>9</v>
      </c>
      <c r="V1269">
        <v>9</v>
      </c>
      <c r="W1269">
        <v>8</v>
      </c>
      <c r="X1269">
        <v>9</v>
      </c>
      <c r="Y1269">
        <v>10</v>
      </c>
      <c r="Z1269">
        <v>7</v>
      </c>
      <c r="AA1269">
        <v>8</v>
      </c>
      <c r="AB1269">
        <v>8</v>
      </c>
      <c r="AC1269">
        <v>1</v>
      </c>
      <c r="AD1269">
        <f>IF(Table13[[#This Row],[payment]]=1,1,0)</f>
        <v>1</v>
      </c>
      <c r="AE1269">
        <f>IF(Table13[[#This Row],[payment]]=2,1,0)</f>
        <v>0</v>
      </c>
      <c r="AF1269">
        <f>IF(Table13[[#This Row],[payment]]=3,1,0)</f>
        <v>0</v>
      </c>
      <c r="AG1269">
        <v>5</v>
      </c>
      <c r="AH1269">
        <f>IF(Table13[[#This Row],[method_payment]]=1,1,0)</f>
        <v>0</v>
      </c>
      <c r="AI1269">
        <f>IF(Table13[[#This Row],[method_payment]]=2,1,0)</f>
        <v>0</v>
      </c>
      <c r="AJ1269">
        <f>IF(Table13[[#This Row],[method_payment]]=3,1,0)</f>
        <v>0</v>
      </c>
      <c r="AK1269">
        <f>IF(Table13[[#This Row],[method_payment]]=5,1,0)</f>
        <v>1</v>
      </c>
      <c r="AL1269">
        <f>IF(Table13[[#This Row],[method_payment]]=6,1,0)</f>
        <v>0</v>
      </c>
      <c r="AM1269" t="s">
        <v>16</v>
      </c>
      <c r="AN1269" t="s">
        <v>16</v>
      </c>
      <c r="AO1269">
        <v>1</v>
      </c>
      <c r="AP1269" s="2">
        <v>191.05</v>
      </c>
      <c r="AQ1269" s="3">
        <f>IF(AND(Table13[[#This Row],[Average_amount_spent_per_visit_last_3_months]]&gt;=1,Table13[[#This Row],[Average_amount_spent_per_visit_last_3_months]]&lt;=999),1,0)</f>
        <v>1</v>
      </c>
      <c r="AR1269" s="3">
        <f>IF(AND(Table13[[#This Row],[Average_amount_spent_per_visit_last_3_months]]&gt;=1000,Table13[[#This Row],[Average_amount_spent_per_visit_last_3_months]]&lt;=6700),1,0)</f>
        <v>0</v>
      </c>
      <c r="AS1269">
        <v>3</v>
      </c>
      <c r="AT1269">
        <v>30</v>
      </c>
      <c r="AU1269">
        <f>IF(AND(Table13[[#This Row],[Age]]&gt;=18,Table13[[#This Row],[Age]]&lt;=25),1,0)</f>
        <v>0</v>
      </c>
      <c r="AV1269">
        <f>IF(AND(Table13[[#This Row],[Age]]&gt;=26,Table13[[#This Row],[Age]]&lt;=35),1,0)</f>
        <v>1</v>
      </c>
      <c r="AW1269">
        <f>IF(AND(Table13[[#This Row],[Age]]&gt;=36,Table13[[#This Row],[Age]]&lt;=45),1,0)</f>
        <v>0</v>
      </c>
      <c r="AX1269">
        <f>IF(AND(Table13[[#This Row],[Age]]&gt;=46,Table13[[#This Row],[Age]]&lt;=55),1,0)</f>
        <v>0</v>
      </c>
      <c r="AY1269">
        <f>IF(AND(Table13[[#This Row],[Age]]&gt;=56,Table13[[#This Row],[Age]]&lt;=67),1,0)</f>
        <v>0</v>
      </c>
      <c r="AZ1269" t="s">
        <v>25</v>
      </c>
      <c r="BA1269">
        <f>IF(Table13[[#This Row],[Marital Status]]="Married",1,0)</f>
        <v>1</v>
      </c>
      <c r="BB1269">
        <f>IF(Table13[[#This Row],[Marital Status]]="Single",1,0)</f>
        <v>0</v>
      </c>
      <c r="BC1269" t="s">
        <v>27</v>
      </c>
      <c r="BD1269">
        <f>IF(Table13[[#This Row],[gender]]="Male",1,0)</f>
        <v>1</v>
      </c>
      <c r="BE1269">
        <f>IF(Table13[[#This Row],[gender]]="Female",1,0)</f>
        <v>0</v>
      </c>
      <c r="BF1269" t="s">
        <v>19</v>
      </c>
      <c r="BG1269">
        <f>IF(Table13[[#This Row],[Highest level of Education]]="Did not attend school",1,0)</f>
        <v>0</v>
      </c>
      <c r="BH1269">
        <f>IF(Table13[[#This Row],[Highest level of Education]]="K12 completed",1,0)</f>
        <v>0</v>
      </c>
      <c r="BI1269">
        <f>IF(Table13[[#This Row],[Highest level of Education]]="High School Completed",1,0)</f>
        <v>0</v>
      </c>
      <c r="BJ1269">
        <f>IF(Table13[[#This Row],[Highest level of Education]]="Technical Diploma/Partially completed College",1,0)</f>
        <v>0</v>
      </c>
      <c r="BK1269">
        <f>IF(Table13[[#This Row],[Highest level of Education]]="University/College Degree",1,0)</f>
        <v>1</v>
      </c>
      <c r="BL1269">
        <f>IF(Table13[[#This Row],[Highest level of Education]]="Post-graduate education",1,0)</f>
        <v>0</v>
      </c>
      <c r="BM1269">
        <v>3</v>
      </c>
      <c r="BN1269">
        <v>1</v>
      </c>
      <c r="BO1269">
        <v>4</v>
      </c>
      <c r="BP1269">
        <f>IF(Table13[[#This Row],[Monthly_Income 1_5500 2_8000 3_11000 4_15000 5_20000 6_27000 7_35000 8_5000 9_51000 98_0]]=1,1,0)</f>
        <v>0</v>
      </c>
      <c r="BQ1269">
        <f>IF(Table13[[#This Row],[Monthly_Income 1_5500 2_8000 3_11000 4_15000 5_20000 6_27000 7_35000 8_5000 9_51000 98_0]]=2,1,0)</f>
        <v>0</v>
      </c>
      <c r="BR1269">
        <f>IF(Table13[[#This Row],[Monthly_Income 1_5500 2_8000 3_11000 4_15000 5_20000 6_27000 7_35000 8_5000 9_51000 98_0]]=3,1,0)</f>
        <v>0</v>
      </c>
      <c r="BS1269">
        <f>IF(Table13[[#This Row],[Monthly_Income 1_5500 2_8000 3_11000 4_15000 5_20000 6_27000 7_35000 8_5000 9_51000 98_0]]=4,1,0)</f>
        <v>1</v>
      </c>
      <c r="BT1269">
        <f>IF(Table13[[#This Row],[Monthly_Income 1_5500 2_8000 3_11000 4_15000 5_20000 6_27000 7_35000 8_5000 9_51000 98_0]]=5,1,0)</f>
        <v>0</v>
      </c>
      <c r="BU1269">
        <f>IF(Table13[[#This Row],[Monthly_Income 1_5500 2_8000 3_11000 4_15000 5_20000 6_27000 7_35000 8_5000 9_51000 98_0]]=6,1,0)</f>
        <v>0</v>
      </c>
      <c r="BV1269">
        <f>IF(Table13[[#This Row],[Monthly_Income 1_5500 2_8000 3_11000 4_15000 5_20000 6_27000 7_35000 8_5000 9_51000 98_0]]=7,1,0)</f>
        <v>0</v>
      </c>
      <c r="BW1269">
        <f>IF(Table13[[#This Row],[Monthly_Income 1_5500 2_8000 3_11000 4_15000 5_20000 6_27000 7_35000 8_5000 9_51000 98_0]]=8,1,0)</f>
        <v>0</v>
      </c>
      <c r="BX1269">
        <f>IF(Table13[[#This Row],[Monthly_Income 1_5500 2_8000 3_11000 4_15000 5_20000 6_27000 7_35000 8_5000 9_51000 98_0]]=9,1,0)</f>
        <v>0</v>
      </c>
      <c r="BY1269">
        <f>IF(Table13[[#This Row],[Monthly_Income 1_5500 2_8000 3_11000 4_15000 5_20000 6_27000 7_35000 8_5000 9_51000 98_0]]=98,1,0)</f>
        <v>0</v>
      </c>
      <c r="BZ1269">
        <v>5</v>
      </c>
      <c r="CA1269">
        <f>IF(Table13[[#This Row],[Monthly_Household_Income]]=1,1,0)</f>
        <v>0</v>
      </c>
      <c r="CB1269">
        <f>IF(Table13[[#This Row],[Monthly_Household_Income]]=2,1,0)</f>
        <v>0</v>
      </c>
      <c r="CC1269">
        <f>IF(Table13[[#This Row],[Monthly_Household_Income]]=3,1,0)</f>
        <v>0</v>
      </c>
      <c r="CD1269">
        <f>IF(Table13[[#This Row],[Monthly_Household_Income]]=4,1,0)</f>
        <v>0</v>
      </c>
      <c r="CE1269">
        <f>IF(Table13[[#This Row],[Monthly_Household_Income]]=5,1,0)</f>
        <v>1</v>
      </c>
      <c r="CF1269">
        <f>IF(Table13[[#This Row],[Monthly_Household_Income]]=6,1,0)</f>
        <v>0</v>
      </c>
      <c r="CG1269">
        <f>IF(Table13[[#This Row],[Monthly_Household_Income]]=7,1,0)</f>
        <v>0</v>
      </c>
      <c r="CH1269">
        <f>IF(Table13[[#This Row],[Monthly_Household_Income]]=8,1,0)</f>
        <v>0</v>
      </c>
      <c r="CI1269">
        <f>IF(Table13[[#This Row],[Monthly_Household_Income]]=9,1,0)</f>
        <v>0</v>
      </c>
      <c r="CJ1269">
        <f>IF(Table13[[#This Row],[Monthly_Household_Income]]=98,1,0)</f>
        <v>0</v>
      </c>
    </row>
    <row r="1270" spans="1:88">
      <c r="A1270">
        <v>4684</v>
      </c>
      <c r="B1270" s="1">
        <v>42970</v>
      </c>
      <c r="C1270" t="s">
        <v>4</v>
      </c>
      <c r="D1270">
        <v>9</v>
      </c>
      <c r="E1270">
        <v>8</v>
      </c>
      <c r="F1270">
        <v>7</v>
      </c>
      <c r="G1270">
        <v>7</v>
      </c>
      <c r="H1270">
        <v>7</v>
      </c>
      <c r="I1270">
        <v>8</v>
      </c>
      <c r="J1270" t="s">
        <v>15</v>
      </c>
      <c r="K1270">
        <v>8</v>
      </c>
      <c r="L1270">
        <v>10</v>
      </c>
      <c r="M1270">
        <v>7</v>
      </c>
      <c r="N1270">
        <v>7</v>
      </c>
      <c r="O1270">
        <v>8</v>
      </c>
      <c r="P1270">
        <v>10</v>
      </c>
      <c r="Q1270">
        <v>9</v>
      </c>
      <c r="R1270">
        <v>9</v>
      </c>
      <c r="S1270">
        <v>7</v>
      </c>
      <c r="T1270">
        <v>8</v>
      </c>
      <c r="U1270">
        <v>9</v>
      </c>
      <c r="V1270">
        <v>7</v>
      </c>
      <c r="W1270">
        <v>9</v>
      </c>
      <c r="X1270">
        <v>0</v>
      </c>
      <c r="Y1270">
        <v>8</v>
      </c>
      <c r="Z1270">
        <v>10</v>
      </c>
      <c r="AA1270">
        <v>8</v>
      </c>
      <c r="AB1270">
        <v>0</v>
      </c>
      <c r="AC1270">
        <v>2</v>
      </c>
      <c r="AD1270">
        <f>IF(Table13[[#This Row],[payment]]=1,1,0)</f>
        <v>0</v>
      </c>
      <c r="AE1270">
        <f>IF(Table13[[#This Row],[payment]]=2,1,0)</f>
        <v>1</v>
      </c>
      <c r="AF1270">
        <f>IF(Table13[[#This Row],[payment]]=3,1,0)</f>
        <v>0</v>
      </c>
      <c r="AG1270">
        <v>1</v>
      </c>
      <c r="AH1270">
        <f>IF(Table13[[#This Row],[method_payment]]=1,1,0)</f>
        <v>1</v>
      </c>
      <c r="AI1270">
        <f>IF(Table13[[#This Row],[method_payment]]=2,1,0)</f>
        <v>0</v>
      </c>
      <c r="AJ1270">
        <f>IF(Table13[[#This Row],[method_payment]]=3,1,0)</f>
        <v>0</v>
      </c>
      <c r="AK1270">
        <f>IF(Table13[[#This Row],[method_payment]]=5,1,0)</f>
        <v>0</v>
      </c>
      <c r="AL1270">
        <f>IF(Table13[[#This Row],[method_payment]]=6,1,0)</f>
        <v>0</v>
      </c>
      <c r="AM1270" t="s">
        <v>16</v>
      </c>
      <c r="AN1270" t="s">
        <v>16</v>
      </c>
      <c r="AO1270">
        <v>1</v>
      </c>
      <c r="AP1270" s="2">
        <v>757.01</v>
      </c>
      <c r="AQ1270" s="3">
        <f>IF(AND(Table13[[#This Row],[Average_amount_spent_per_visit_last_3_months]]&gt;=1,Table13[[#This Row],[Average_amount_spent_per_visit_last_3_months]]&lt;=999),1,0)</f>
        <v>1</v>
      </c>
      <c r="AR1270" s="3">
        <f>IF(AND(Table13[[#This Row],[Average_amount_spent_per_visit_last_3_months]]&gt;=1000,Table13[[#This Row],[Average_amount_spent_per_visit_last_3_months]]&lt;=6700),1,0)</f>
        <v>0</v>
      </c>
      <c r="AS1270">
        <v>2</v>
      </c>
      <c r="AT1270">
        <v>36</v>
      </c>
      <c r="AU1270">
        <f>IF(AND(Table13[[#This Row],[Age]]&gt;=18,Table13[[#This Row],[Age]]&lt;=25),1,0)</f>
        <v>0</v>
      </c>
      <c r="AV1270">
        <f>IF(AND(Table13[[#This Row],[Age]]&gt;=26,Table13[[#This Row],[Age]]&lt;=35),1,0)</f>
        <v>0</v>
      </c>
      <c r="AW1270">
        <f>IF(AND(Table13[[#This Row],[Age]]&gt;=36,Table13[[#This Row],[Age]]&lt;=45),1,0)</f>
        <v>1</v>
      </c>
      <c r="AX1270">
        <f>IF(AND(Table13[[#This Row],[Age]]&gt;=46,Table13[[#This Row],[Age]]&lt;=55),1,0)</f>
        <v>0</v>
      </c>
      <c r="AY1270">
        <f>IF(AND(Table13[[#This Row],[Age]]&gt;=56,Table13[[#This Row],[Age]]&lt;=67),1,0)</f>
        <v>0</v>
      </c>
      <c r="AZ1270" t="s">
        <v>25</v>
      </c>
      <c r="BA1270">
        <f>IF(Table13[[#This Row],[Marital Status]]="Married",1,0)</f>
        <v>1</v>
      </c>
      <c r="BB1270">
        <f>IF(Table13[[#This Row],[Marital Status]]="Single",1,0)</f>
        <v>0</v>
      </c>
      <c r="BC1270" t="s">
        <v>27</v>
      </c>
      <c r="BD1270">
        <f>IF(Table13[[#This Row],[gender]]="Male",1,0)</f>
        <v>1</v>
      </c>
      <c r="BE1270">
        <f>IF(Table13[[#This Row],[gender]]="Female",1,0)</f>
        <v>0</v>
      </c>
      <c r="BF1270" t="s">
        <v>19</v>
      </c>
      <c r="BG1270">
        <f>IF(Table13[[#This Row],[Highest level of Education]]="Did not attend school",1,0)</f>
        <v>0</v>
      </c>
      <c r="BH1270">
        <f>IF(Table13[[#This Row],[Highest level of Education]]="K12 completed",1,0)</f>
        <v>0</v>
      </c>
      <c r="BI1270">
        <f>IF(Table13[[#This Row],[Highest level of Education]]="High School Completed",1,0)</f>
        <v>0</v>
      </c>
      <c r="BJ1270">
        <f>IF(Table13[[#This Row],[Highest level of Education]]="Technical Diploma/Partially completed College",1,0)</f>
        <v>0</v>
      </c>
      <c r="BK1270">
        <f>IF(Table13[[#This Row],[Highest level of Education]]="University/College Degree",1,0)</f>
        <v>1</v>
      </c>
      <c r="BL1270">
        <f>IF(Table13[[#This Row],[Highest level of Education]]="Post-graduate education",1,0)</f>
        <v>0</v>
      </c>
      <c r="BM1270">
        <v>1</v>
      </c>
      <c r="BN1270">
        <v>1</v>
      </c>
      <c r="BO1270">
        <v>3</v>
      </c>
      <c r="BP1270">
        <f>IF(Table13[[#This Row],[Monthly_Income 1_5500 2_8000 3_11000 4_15000 5_20000 6_27000 7_35000 8_5000 9_51000 98_0]]=1,1,0)</f>
        <v>0</v>
      </c>
      <c r="BQ1270">
        <f>IF(Table13[[#This Row],[Monthly_Income 1_5500 2_8000 3_11000 4_15000 5_20000 6_27000 7_35000 8_5000 9_51000 98_0]]=2,1,0)</f>
        <v>0</v>
      </c>
      <c r="BR1270">
        <f>IF(Table13[[#This Row],[Monthly_Income 1_5500 2_8000 3_11000 4_15000 5_20000 6_27000 7_35000 8_5000 9_51000 98_0]]=3,1,0)</f>
        <v>1</v>
      </c>
      <c r="BS1270">
        <f>IF(Table13[[#This Row],[Monthly_Income 1_5500 2_8000 3_11000 4_15000 5_20000 6_27000 7_35000 8_5000 9_51000 98_0]]=4,1,0)</f>
        <v>0</v>
      </c>
      <c r="BT1270">
        <f>IF(Table13[[#This Row],[Monthly_Income 1_5500 2_8000 3_11000 4_15000 5_20000 6_27000 7_35000 8_5000 9_51000 98_0]]=5,1,0)</f>
        <v>0</v>
      </c>
      <c r="BU1270">
        <f>IF(Table13[[#This Row],[Monthly_Income 1_5500 2_8000 3_11000 4_15000 5_20000 6_27000 7_35000 8_5000 9_51000 98_0]]=6,1,0)</f>
        <v>0</v>
      </c>
      <c r="BV1270">
        <f>IF(Table13[[#This Row],[Monthly_Income 1_5500 2_8000 3_11000 4_15000 5_20000 6_27000 7_35000 8_5000 9_51000 98_0]]=7,1,0)</f>
        <v>0</v>
      </c>
      <c r="BW1270">
        <f>IF(Table13[[#This Row],[Monthly_Income 1_5500 2_8000 3_11000 4_15000 5_20000 6_27000 7_35000 8_5000 9_51000 98_0]]=8,1,0)</f>
        <v>0</v>
      </c>
      <c r="BX1270">
        <f>IF(Table13[[#This Row],[Monthly_Income 1_5500 2_8000 3_11000 4_15000 5_20000 6_27000 7_35000 8_5000 9_51000 98_0]]=9,1,0)</f>
        <v>0</v>
      </c>
      <c r="BY1270">
        <f>IF(Table13[[#This Row],[Monthly_Income 1_5500 2_8000 3_11000 4_15000 5_20000 6_27000 7_35000 8_5000 9_51000 98_0]]=98,1,0)</f>
        <v>0</v>
      </c>
      <c r="BZ1270">
        <v>7</v>
      </c>
      <c r="CA1270">
        <f>IF(Table13[[#This Row],[Monthly_Household_Income]]=1,1,0)</f>
        <v>0</v>
      </c>
      <c r="CB1270">
        <f>IF(Table13[[#This Row],[Monthly_Household_Income]]=2,1,0)</f>
        <v>0</v>
      </c>
      <c r="CC1270">
        <f>IF(Table13[[#This Row],[Monthly_Household_Income]]=3,1,0)</f>
        <v>0</v>
      </c>
      <c r="CD1270">
        <f>IF(Table13[[#This Row],[Monthly_Household_Income]]=4,1,0)</f>
        <v>0</v>
      </c>
      <c r="CE1270">
        <f>IF(Table13[[#This Row],[Monthly_Household_Income]]=5,1,0)</f>
        <v>0</v>
      </c>
      <c r="CF1270">
        <f>IF(Table13[[#This Row],[Monthly_Household_Income]]=6,1,0)</f>
        <v>0</v>
      </c>
      <c r="CG1270">
        <f>IF(Table13[[#This Row],[Monthly_Household_Income]]=7,1,0)</f>
        <v>1</v>
      </c>
      <c r="CH1270">
        <f>IF(Table13[[#This Row],[Monthly_Household_Income]]=8,1,0)</f>
        <v>0</v>
      </c>
      <c r="CI1270">
        <f>IF(Table13[[#This Row],[Monthly_Household_Income]]=9,1,0)</f>
        <v>0</v>
      </c>
      <c r="CJ1270">
        <f>IF(Table13[[#This Row],[Monthly_Household_Income]]=98,1,0)</f>
        <v>0</v>
      </c>
    </row>
    <row r="1271" spans="1:88">
      <c r="A1271">
        <v>4687</v>
      </c>
      <c r="B1271" s="1">
        <v>43023</v>
      </c>
      <c r="C1271" t="s">
        <v>32</v>
      </c>
      <c r="D1271">
        <v>8</v>
      </c>
      <c r="E1271">
        <v>9</v>
      </c>
      <c r="F1271">
        <v>8</v>
      </c>
      <c r="G1271">
        <v>8</v>
      </c>
      <c r="H1271">
        <v>8</v>
      </c>
      <c r="I1271">
        <v>8</v>
      </c>
      <c r="J1271" t="s">
        <v>16</v>
      </c>
      <c r="K1271">
        <v>8</v>
      </c>
      <c r="L1271">
        <v>6</v>
      </c>
      <c r="M1271">
        <v>7</v>
      </c>
      <c r="N1271">
        <v>6</v>
      </c>
      <c r="O1271">
        <v>9</v>
      </c>
      <c r="P1271">
        <v>7</v>
      </c>
      <c r="Q1271">
        <v>8</v>
      </c>
      <c r="R1271">
        <v>8</v>
      </c>
      <c r="S1271">
        <v>7</v>
      </c>
      <c r="T1271">
        <v>7</v>
      </c>
      <c r="U1271">
        <v>8</v>
      </c>
      <c r="V1271">
        <v>9</v>
      </c>
      <c r="W1271">
        <v>10</v>
      </c>
      <c r="X1271">
        <v>9</v>
      </c>
      <c r="Y1271">
        <v>8</v>
      </c>
      <c r="Z1271">
        <v>8</v>
      </c>
      <c r="AA1271">
        <v>6</v>
      </c>
      <c r="AB1271">
        <v>8</v>
      </c>
      <c r="AC1271">
        <v>1</v>
      </c>
      <c r="AD1271">
        <f>IF(Table13[[#This Row],[payment]]=1,1,0)</f>
        <v>1</v>
      </c>
      <c r="AE1271">
        <f>IF(Table13[[#This Row],[payment]]=2,1,0)</f>
        <v>0</v>
      </c>
      <c r="AF1271">
        <f>IF(Table13[[#This Row],[payment]]=3,1,0)</f>
        <v>0</v>
      </c>
      <c r="AG1271">
        <v>1</v>
      </c>
      <c r="AH1271">
        <f>IF(Table13[[#This Row],[method_payment]]=1,1,0)</f>
        <v>1</v>
      </c>
      <c r="AI1271">
        <f>IF(Table13[[#This Row],[method_payment]]=2,1,0)</f>
        <v>0</v>
      </c>
      <c r="AJ1271">
        <f>IF(Table13[[#This Row],[method_payment]]=3,1,0)</f>
        <v>0</v>
      </c>
      <c r="AK1271">
        <f>IF(Table13[[#This Row],[method_payment]]=5,1,0)</f>
        <v>0</v>
      </c>
      <c r="AL1271">
        <f>IF(Table13[[#This Row],[method_payment]]=6,1,0)</f>
        <v>0</v>
      </c>
      <c r="AM1271" t="s">
        <v>16</v>
      </c>
      <c r="AN1271" t="s">
        <v>16</v>
      </c>
      <c r="AO1271">
        <v>1</v>
      </c>
      <c r="AP1271" s="2">
        <v>195.99</v>
      </c>
      <c r="AQ1271" s="3">
        <f>IF(AND(Table13[[#This Row],[Average_amount_spent_per_visit_last_3_months]]&gt;=1,Table13[[#This Row],[Average_amount_spent_per_visit_last_3_months]]&lt;=999),1,0)</f>
        <v>1</v>
      </c>
      <c r="AR1271" s="3">
        <f>IF(AND(Table13[[#This Row],[Average_amount_spent_per_visit_last_3_months]]&gt;=1000,Table13[[#This Row],[Average_amount_spent_per_visit_last_3_months]]&lt;=6700),1,0)</f>
        <v>0</v>
      </c>
      <c r="AS1271">
        <v>2</v>
      </c>
      <c r="AT1271">
        <v>31</v>
      </c>
      <c r="AU1271">
        <f>IF(AND(Table13[[#This Row],[Age]]&gt;=18,Table13[[#This Row],[Age]]&lt;=25),1,0)</f>
        <v>0</v>
      </c>
      <c r="AV1271">
        <f>IF(AND(Table13[[#This Row],[Age]]&gt;=26,Table13[[#This Row],[Age]]&lt;=35),1,0)</f>
        <v>1</v>
      </c>
      <c r="AW1271">
        <f>IF(AND(Table13[[#This Row],[Age]]&gt;=36,Table13[[#This Row],[Age]]&lt;=45),1,0)</f>
        <v>0</v>
      </c>
      <c r="AX1271">
        <f>IF(AND(Table13[[#This Row],[Age]]&gt;=46,Table13[[#This Row],[Age]]&lt;=55),1,0)</f>
        <v>0</v>
      </c>
      <c r="AY1271">
        <f>IF(AND(Table13[[#This Row],[Age]]&gt;=56,Table13[[#This Row],[Age]]&lt;=67),1,0)</f>
        <v>0</v>
      </c>
      <c r="AZ1271" t="s">
        <v>25</v>
      </c>
      <c r="BA1271">
        <f>IF(Table13[[#This Row],[Marital Status]]="Married",1,0)</f>
        <v>1</v>
      </c>
      <c r="BB1271">
        <f>IF(Table13[[#This Row],[Marital Status]]="Single",1,0)</f>
        <v>0</v>
      </c>
      <c r="BC1271" t="s">
        <v>28</v>
      </c>
      <c r="BD1271">
        <f>IF(Table13[[#This Row],[gender]]="Male",1,0)</f>
        <v>0</v>
      </c>
      <c r="BE1271">
        <f>IF(Table13[[#This Row],[gender]]="Female",1,0)</f>
        <v>1</v>
      </c>
      <c r="BF1271" t="s">
        <v>19</v>
      </c>
      <c r="BG1271">
        <f>IF(Table13[[#This Row],[Highest level of Education]]="Did not attend school",1,0)</f>
        <v>0</v>
      </c>
      <c r="BH1271">
        <f>IF(Table13[[#This Row],[Highest level of Education]]="K12 completed",1,0)</f>
        <v>0</v>
      </c>
      <c r="BI1271">
        <f>IF(Table13[[#This Row],[Highest level of Education]]="High School Completed",1,0)</f>
        <v>0</v>
      </c>
      <c r="BJ1271">
        <f>IF(Table13[[#This Row],[Highest level of Education]]="Technical Diploma/Partially completed College",1,0)</f>
        <v>0</v>
      </c>
      <c r="BK1271">
        <f>IF(Table13[[#This Row],[Highest level of Education]]="University/College Degree",1,0)</f>
        <v>1</v>
      </c>
      <c r="BL1271">
        <f>IF(Table13[[#This Row],[Highest level of Education]]="Post-graduate education",1,0)</f>
        <v>0</v>
      </c>
      <c r="BM1271">
        <v>1</v>
      </c>
      <c r="BN1271">
        <v>1</v>
      </c>
      <c r="BO1271">
        <v>5</v>
      </c>
      <c r="BP1271">
        <f>IF(Table13[[#This Row],[Monthly_Income 1_5500 2_8000 3_11000 4_15000 5_20000 6_27000 7_35000 8_5000 9_51000 98_0]]=1,1,0)</f>
        <v>0</v>
      </c>
      <c r="BQ1271">
        <f>IF(Table13[[#This Row],[Monthly_Income 1_5500 2_8000 3_11000 4_15000 5_20000 6_27000 7_35000 8_5000 9_51000 98_0]]=2,1,0)</f>
        <v>0</v>
      </c>
      <c r="BR1271">
        <f>IF(Table13[[#This Row],[Monthly_Income 1_5500 2_8000 3_11000 4_15000 5_20000 6_27000 7_35000 8_5000 9_51000 98_0]]=3,1,0)</f>
        <v>0</v>
      </c>
      <c r="BS1271">
        <f>IF(Table13[[#This Row],[Monthly_Income 1_5500 2_8000 3_11000 4_15000 5_20000 6_27000 7_35000 8_5000 9_51000 98_0]]=4,1,0)</f>
        <v>0</v>
      </c>
      <c r="BT1271">
        <f>IF(Table13[[#This Row],[Monthly_Income 1_5500 2_8000 3_11000 4_15000 5_20000 6_27000 7_35000 8_5000 9_51000 98_0]]=5,1,0)</f>
        <v>1</v>
      </c>
      <c r="BU1271">
        <f>IF(Table13[[#This Row],[Monthly_Income 1_5500 2_8000 3_11000 4_15000 5_20000 6_27000 7_35000 8_5000 9_51000 98_0]]=6,1,0)</f>
        <v>0</v>
      </c>
      <c r="BV1271">
        <f>IF(Table13[[#This Row],[Monthly_Income 1_5500 2_8000 3_11000 4_15000 5_20000 6_27000 7_35000 8_5000 9_51000 98_0]]=7,1,0)</f>
        <v>0</v>
      </c>
      <c r="BW1271">
        <f>IF(Table13[[#This Row],[Monthly_Income 1_5500 2_8000 3_11000 4_15000 5_20000 6_27000 7_35000 8_5000 9_51000 98_0]]=8,1,0)</f>
        <v>0</v>
      </c>
      <c r="BX1271">
        <f>IF(Table13[[#This Row],[Monthly_Income 1_5500 2_8000 3_11000 4_15000 5_20000 6_27000 7_35000 8_5000 9_51000 98_0]]=9,1,0)</f>
        <v>0</v>
      </c>
      <c r="BY1271">
        <f>IF(Table13[[#This Row],[Monthly_Income 1_5500 2_8000 3_11000 4_15000 5_20000 6_27000 7_35000 8_5000 9_51000 98_0]]=98,1,0)</f>
        <v>0</v>
      </c>
      <c r="BZ1271">
        <v>6</v>
      </c>
      <c r="CA1271">
        <f>IF(Table13[[#This Row],[Monthly_Household_Income]]=1,1,0)</f>
        <v>0</v>
      </c>
      <c r="CB1271">
        <f>IF(Table13[[#This Row],[Monthly_Household_Income]]=2,1,0)</f>
        <v>0</v>
      </c>
      <c r="CC1271">
        <f>IF(Table13[[#This Row],[Monthly_Household_Income]]=3,1,0)</f>
        <v>0</v>
      </c>
      <c r="CD1271">
        <f>IF(Table13[[#This Row],[Monthly_Household_Income]]=4,1,0)</f>
        <v>0</v>
      </c>
      <c r="CE1271">
        <f>IF(Table13[[#This Row],[Monthly_Household_Income]]=5,1,0)</f>
        <v>0</v>
      </c>
      <c r="CF1271">
        <f>IF(Table13[[#This Row],[Monthly_Household_Income]]=6,1,0)</f>
        <v>1</v>
      </c>
      <c r="CG1271">
        <f>IF(Table13[[#This Row],[Monthly_Household_Income]]=7,1,0)</f>
        <v>0</v>
      </c>
      <c r="CH1271">
        <f>IF(Table13[[#This Row],[Monthly_Household_Income]]=8,1,0)</f>
        <v>0</v>
      </c>
      <c r="CI1271">
        <f>IF(Table13[[#This Row],[Monthly_Household_Income]]=9,1,0)</f>
        <v>0</v>
      </c>
      <c r="CJ1271">
        <f>IF(Table13[[#This Row],[Monthly_Household_Income]]=98,1,0)</f>
        <v>0</v>
      </c>
    </row>
    <row r="1272" spans="1:88">
      <c r="A1272">
        <v>4688</v>
      </c>
      <c r="B1272" s="1">
        <v>42992</v>
      </c>
      <c r="C1272" t="s">
        <v>31</v>
      </c>
      <c r="D1272">
        <v>7</v>
      </c>
      <c r="E1272">
        <v>6</v>
      </c>
      <c r="F1272">
        <v>9</v>
      </c>
      <c r="G1272">
        <v>8</v>
      </c>
      <c r="H1272">
        <v>8</v>
      </c>
      <c r="I1272">
        <v>7</v>
      </c>
      <c r="J1272" t="s">
        <v>15</v>
      </c>
      <c r="K1272">
        <v>8</v>
      </c>
      <c r="L1272">
        <v>6</v>
      </c>
      <c r="M1272">
        <v>7</v>
      </c>
      <c r="N1272">
        <v>8</v>
      </c>
      <c r="O1272">
        <v>7</v>
      </c>
      <c r="P1272">
        <v>9</v>
      </c>
      <c r="Q1272">
        <v>9</v>
      </c>
      <c r="R1272">
        <v>7</v>
      </c>
      <c r="S1272">
        <v>10</v>
      </c>
      <c r="T1272">
        <v>8</v>
      </c>
      <c r="U1272">
        <v>10</v>
      </c>
      <c r="V1272">
        <v>9</v>
      </c>
      <c r="W1272">
        <v>8</v>
      </c>
      <c r="X1272">
        <v>0</v>
      </c>
      <c r="Y1272">
        <v>9</v>
      </c>
      <c r="Z1272">
        <v>10</v>
      </c>
      <c r="AA1272">
        <v>6</v>
      </c>
      <c r="AB1272">
        <v>8</v>
      </c>
      <c r="AC1272">
        <v>3</v>
      </c>
      <c r="AD1272">
        <f>IF(Table13[[#This Row],[payment]]=1,1,0)</f>
        <v>0</v>
      </c>
      <c r="AE1272">
        <f>IF(Table13[[#This Row],[payment]]=2,1,0)</f>
        <v>0</v>
      </c>
      <c r="AF1272">
        <f>IF(Table13[[#This Row],[payment]]=3,1,0)</f>
        <v>1</v>
      </c>
      <c r="AG1272">
        <v>2</v>
      </c>
      <c r="AH1272">
        <f>IF(Table13[[#This Row],[method_payment]]=1,1,0)</f>
        <v>0</v>
      </c>
      <c r="AI1272">
        <f>IF(Table13[[#This Row],[method_payment]]=2,1,0)</f>
        <v>1</v>
      </c>
      <c r="AJ1272">
        <f>IF(Table13[[#This Row],[method_payment]]=3,1,0)</f>
        <v>0</v>
      </c>
      <c r="AK1272">
        <f>IF(Table13[[#This Row],[method_payment]]=5,1,0)</f>
        <v>0</v>
      </c>
      <c r="AL1272">
        <f>IF(Table13[[#This Row],[method_payment]]=6,1,0)</f>
        <v>0</v>
      </c>
      <c r="AM1272" t="s">
        <v>16</v>
      </c>
      <c r="AN1272" t="s">
        <v>16</v>
      </c>
      <c r="AO1272">
        <v>1</v>
      </c>
      <c r="AP1272" s="2">
        <v>301.25</v>
      </c>
      <c r="AQ1272" s="3">
        <f>IF(AND(Table13[[#This Row],[Average_amount_spent_per_visit_last_3_months]]&gt;=1,Table13[[#This Row],[Average_amount_spent_per_visit_last_3_months]]&lt;=999),1,0)</f>
        <v>1</v>
      </c>
      <c r="AR1272" s="3">
        <f>IF(AND(Table13[[#This Row],[Average_amount_spent_per_visit_last_3_months]]&gt;=1000,Table13[[#This Row],[Average_amount_spent_per_visit_last_3_months]]&lt;=6700),1,0)</f>
        <v>0</v>
      </c>
      <c r="AS1272">
        <v>3</v>
      </c>
      <c r="AT1272">
        <v>46</v>
      </c>
      <c r="AU1272">
        <f>IF(AND(Table13[[#This Row],[Age]]&gt;=18,Table13[[#This Row],[Age]]&lt;=25),1,0)</f>
        <v>0</v>
      </c>
      <c r="AV1272">
        <f>IF(AND(Table13[[#This Row],[Age]]&gt;=26,Table13[[#This Row],[Age]]&lt;=35),1,0)</f>
        <v>0</v>
      </c>
      <c r="AW1272">
        <f>IF(AND(Table13[[#This Row],[Age]]&gt;=36,Table13[[#This Row],[Age]]&lt;=45),1,0)</f>
        <v>0</v>
      </c>
      <c r="AX1272">
        <f>IF(AND(Table13[[#This Row],[Age]]&gt;=46,Table13[[#This Row],[Age]]&lt;=55),1,0)</f>
        <v>1</v>
      </c>
      <c r="AY1272">
        <f>IF(AND(Table13[[#This Row],[Age]]&gt;=56,Table13[[#This Row],[Age]]&lt;=67),1,0)</f>
        <v>0</v>
      </c>
      <c r="AZ1272" t="s">
        <v>25</v>
      </c>
      <c r="BA1272">
        <f>IF(Table13[[#This Row],[Marital Status]]="Married",1,0)</f>
        <v>1</v>
      </c>
      <c r="BB1272">
        <f>IF(Table13[[#This Row],[Marital Status]]="Single",1,0)</f>
        <v>0</v>
      </c>
      <c r="BC1272" t="s">
        <v>28</v>
      </c>
      <c r="BD1272">
        <f>IF(Table13[[#This Row],[gender]]="Male",1,0)</f>
        <v>0</v>
      </c>
      <c r="BE1272">
        <f>IF(Table13[[#This Row],[gender]]="Female",1,0)</f>
        <v>1</v>
      </c>
      <c r="BF1272" t="s">
        <v>19</v>
      </c>
      <c r="BG1272">
        <f>IF(Table13[[#This Row],[Highest level of Education]]="Did not attend school",1,0)</f>
        <v>0</v>
      </c>
      <c r="BH1272">
        <f>IF(Table13[[#This Row],[Highest level of Education]]="K12 completed",1,0)</f>
        <v>0</v>
      </c>
      <c r="BI1272">
        <f>IF(Table13[[#This Row],[Highest level of Education]]="High School Completed",1,0)</f>
        <v>0</v>
      </c>
      <c r="BJ1272">
        <f>IF(Table13[[#This Row],[Highest level of Education]]="Technical Diploma/Partially completed College",1,0)</f>
        <v>0</v>
      </c>
      <c r="BK1272">
        <f>IF(Table13[[#This Row],[Highest level of Education]]="University/College Degree",1,0)</f>
        <v>1</v>
      </c>
      <c r="BL1272">
        <f>IF(Table13[[#This Row],[Highest level of Education]]="Post-graduate education",1,0)</f>
        <v>0</v>
      </c>
      <c r="BM1272">
        <v>3</v>
      </c>
      <c r="BN1272">
        <v>3</v>
      </c>
      <c r="BO1272" t="s">
        <v>1</v>
      </c>
      <c r="BP1272">
        <f>IF(Table13[[#This Row],[Monthly_Income 1_5500 2_8000 3_11000 4_15000 5_20000 6_27000 7_35000 8_5000 9_51000 98_0]]=1,1,0)</f>
        <v>0</v>
      </c>
      <c r="BQ1272">
        <f>IF(Table13[[#This Row],[Monthly_Income 1_5500 2_8000 3_11000 4_15000 5_20000 6_27000 7_35000 8_5000 9_51000 98_0]]=2,1,0)</f>
        <v>0</v>
      </c>
      <c r="BR1272">
        <f>IF(Table13[[#This Row],[Monthly_Income 1_5500 2_8000 3_11000 4_15000 5_20000 6_27000 7_35000 8_5000 9_51000 98_0]]=3,1,0)</f>
        <v>0</v>
      </c>
      <c r="BS1272">
        <f>IF(Table13[[#This Row],[Monthly_Income 1_5500 2_8000 3_11000 4_15000 5_20000 6_27000 7_35000 8_5000 9_51000 98_0]]=4,1,0)</f>
        <v>0</v>
      </c>
      <c r="BT1272">
        <f>IF(Table13[[#This Row],[Monthly_Income 1_5500 2_8000 3_11000 4_15000 5_20000 6_27000 7_35000 8_5000 9_51000 98_0]]=5,1,0)</f>
        <v>0</v>
      </c>
      <c r="BU1272">
        <f>IF(Table13[[#This Row],[Monthly_Income 1_5500 2_8000 3_11000 4_15000 5_20000 6_27000 7_35000 8_5000 9_51000 98_0]]=6,1,0)</f>
        <v>0</v>
      </c>
      <c r="BV1272">
        <f>IF(Table13[[#This Row],[Monthly_Income 1_5500 2_8000 3_11000 4_15000 5_20000 6_27000 7_35000 8_5000 9_51000 98_0]]=7,1,0)</f>
        <v>0</v>
      </c>
      <c r="BW1272">
        <f>IF(Table13[[#This Row],[Monthly_Income 1_5500 2_8000 3_11000 4_15000 5_20000 6_27000 7_35000 8_5000 9_51000 98_0]]=8,1,0)</f>
        <v>0</v>
      </c>
      <c r="BX1272">
        <f>IF(Table13[[#This Row],[Monthly_Income 1_5500 2_8000 3_11000 4_15000 5_20000 6_27000 7_35000 8_5000 9_51000 98_0]]=9,1,0)</f>
        <v>0</v>
      </c>
      <c r="BY1272">
        <f>IF(Table13[[#This Row],[Monthly_Income 1_5500 2_8000 3_11000 4_15000 5_20000 6_27000 7_35000 8_5000 9_51000 98_0]]=98,1,0)</f>
        <v>0</v>
      </c>
      <c r="BZ1272">
        <v>97</v>
      </c>
      <c r="CA1272">
        <f>IF(Table13[[#This Row],[Monthly_Household_Income]]=1,1,0)</f>
        <v>0</v>
      </c>
      <c r="CB1272">
        <f>IF(Table13[[#This Row],[Monthly_Household_Income]]=2,1,0)</f>
        <v>0</v>
      </c>
      <c r="CC1272">
        <f>IF(Table13[[#This Row],[Monthly_Household_Income]]=3,1,0)</f>
        <v>0</v>
      </c>
      <c r="CD1272">
        <f>IF(Table13[[#This Row],[Monthly_Household_Income]]=4,1,0)</f>
        <v>0</v>
      </c>
      <c r="CE1272">
        <f>IF(Table13[[#This Row],[Monthly_Household_Income]]=5,1,0)</f>
        <v>0</v>
      </c>
      <c r="CF1272">
        <f>IF(Table13[[#This Row],[Monthly_Household_Income]]=6,1,0)</f>
        <v>0</v>
      </c>
      <c r="CG1272">
        <f>IF(Table13[[#This Row],[Monthly_Household_Income]]=7,1,0)</f>
        <v>0</v>
      </c>
      <c r="CH1272">
        <f>IF(Table13[[#This Row],[Monthly_Household_Income]]=8,1,0)</f>
        <v>0</v>
      </c>
      <c r="CI1272">
        <f>IF(Table13[[#This Row],[Monthly_Household_Income]]=9,1,0)</f>
        <v>0</v>
      </c>
      <c r="CJ1272">
        <f>IF(Table13[[#This Row],[Monthly_Household_Income]]=98,1,0)</f>
        <v>0</v>
      </c>
    </row>
    <row r="1273" spans="1:88">
      <c r="A1273">
        <v>4691</v>
      </c>
      <c r="B1273" s="1">
        <v>42991</v>
      </c>
      <c r="C1273" t="s">
        <v>39</v>
      </c>
      <c r="D1273">
        <v>6</v>
      </c>
      <c r="E1273">
        <v>6</v>
      </c>
      <c r="F1273">
        <v>7</v>
      </c>
      <c r="G1273">
        <v>7</v>
      </c>
      <c r="H1273">
        <v>8</v>
      </c>
      <c r="I1273">
        <v>8</v>
      </c>
      <c r="J1273" t="s">
        <v>15</v>
      </c>
      <c r="K1273">
        <v>9</v>
      </c>
      <c r="L1273">
        <v>8</v>
      </c>
      <c r="M1273">
        <v>8</v>
      </c>
      <c r="N1273">
        <v>10</v>
      </c>
      <c r="O1273">
        <v>8</v>
      </c>
      <c r="P1273">
        <v>6</v>
      </c>
      <c r="Q1273">
        <v>7</v>
      </c>
      <c r="R1273">
        <v>8</v>
      </c>
      <c r="S1273">
        <v>8</v>
      </c>
      <c r="T1273">
        <v>9</v>
      </c>
      <c r="U1273">
        <v>7</v>
      </c>
      <c r="V1273">
        <v>7</v>
      </c>
      <c r="W1273">
        <v>7</v>
      </c>
      <c r="X1273">
        <v>8</v>
      </c>
      <c r="Y1273">
        <v>8</v>
      </c>
      <c r="Z1273">
        <v>8</v>
      </c>
      <c r="AA1273">
        <v>9</v>
      </c>
      <c r="AB1273">
        <v>8</v>
      </c>
      <c r="AC1273">
        <v>2</v>
      </c>
      <c r="AD1273">
        <f>IF(Table13[[#This Row],[payment]]=1,1,0)</f>
        <v>0</v>
      </c>
      <c r="AE1273">
        <f>IF(Table13[[#This Row],[payment]]=2,1,0)</f>
        <v>1</v>
      </c>
      <c r="AF1273">
        <f>IF(Table13[[#This Row],[payment]]=3,1,0)</f>
        <v>0</v>
      </c>
      <c r="AG1273">
        <v>5</v>
      </c>
      <c r="AH1273">
        <f>IF(Table13[[#This Row],[method_payment]]=1,1,0)</f>
        <v>0</v>
      </c>
      <c r="AI1273">
        <f>IF(Table13[[#This Row],[method_payment]]=2,1,0)</f>
        <v>0</v>
      </c>
      <c r="AJ1273">
        <f>IF(Table13[[#This Row],[method_payment]]=3,1,0)</f>
        <v>0</v>
      </c>
      <c r="AK1273">
        <f>IF(Table13[[#This Row],[method_payment]]=5,1,0)</f>
        <v>1</v>
      </c>
      <c r="AL1273">
        <f>IF(Table13[[#This Row],[method_payment]]=6,1,0)</f>
        <v>0</v>
      </c>
      <c r="AM1273" t="s">
        <v>16</v>
      </c>
      <c r="AN1273" t="s">
        <v>16</v>
      </c>
      <c r="AO1273">
        <v>2</v>
      </c>
      <c r="AP1273" s="2">
        <v>1046.1300000000001</v>
      </c>
      <c r="AQ1273" s="3">
        <f>IF(AND(Table13[[#This Row],[Average_amount_spent_per_visit_last_3_months]]&gt;=1,Table13[[#This Row],[Average_amount_spent_per_visit_last_3_months]]&lt;=999),1,0)</f>
        <v>0</v>
      </c>
      <c r="AR1273" s="3">
        <f>IF(AND(Table13[[#This Row],[Average_amount_spent_per_visit_last_3_months]]&gt;=1000,Table13[[#This Row],[Average_amount_spent_per_visit_last_3_months]]&lt;=6700),1,0)</f>
        <v>1</v>
      </c>
      <c r="AS1273">
        <v>1</v>
      </c>
      <c r="AT1273">
        <v>49</v>
      </c>
      <c r="AU1273">
        <f>IF(AND(Table13[[#This Row],[Age]]&gt;=18,Table13[[#This Row],[Age]]&lt;=25),1,0)</f>
        <v>0</v>
      </c>
      <c r="AV1273">
        <f>IF(AND(Table13[[#This Row],[Age]]&gt;=26,Table13[[#This Row],[Age]]&lt;=35),1,0)</f>
        <v>0</v>
      </c>
      <c r="AW1273">
        <f>IF(AND(Table13[[#This Row],[Age]]&gt;=36,Table13[[#This Row],[Age]]&lt;=45),1,0)</f>
        <v>0</v>
      </c>
      <c r="AX1273">
        <f>IF(AND(Table13[[#This Row],[Age]]&gt;=46,Table13[[#This Row],[Age]]&lt;=55),1,0)</f>
        <v>1</v>
      </c>
      <c r="AY1273">
        <f>IF(AND(Table13[[#This Row],[Age]]&gt;=56,Table13[[#This Row],[Age]]&lt;=67),1,0)</f>
        <v>0</v>
      </c>
      <c r="AZ1273" t="s">
        <v>25</v>
      </c>
      <c r="BA1273">
        <f>IF(Table13[[#This Row],[Marital Status]]="Married",1,0)</f>
        <v>1</v>
      </c>
      <c r="BB1273">
        <f>IF(Table13[[#This Row],[Marital Status]]="Single",1,0)</f>
        <v>0</v>
      </c>
      <c r="BC1273" t="s">
        <v>27</v>
      </c>
      <c r="BD1273">
        <f>IF(Table13[[#This Row],[gender]]="Male",1,0)</f>
        <v>1</v>
      </c>
      <c r="BE1273">
        <f>IF(Table13[[#This Row],[gender]]="Female",1,0)</f>
        <v>0</v>
      </c>
      <c r="BF1273" t="s">
        <v>18</v>
      </c>
      <c r="BG1273">
        <f>IF(Table13[[#This Row],[Highest level of Education]]="Did not attend school",1,0)</f>
        <v>0</v>
      </c>
      <c r="BH1273">
        <f>IF(Table13[[#This Row],[Highest level of Education]]="K12 completed",1,0)</f>
        <v>0</v>
      </c>
      <c r="BI1273">
        <f>IF(Table13[[#This Row],[Highest level of Education]]="High School Completed",1,0)</f>
        <v>0</v>
      </c>
      <c r="BJ1273">
        <f>IF(Table13[[#This Row],[Highest level of Education]]="Technical Diploma/Partially completed College",1,0)</f>
        <v>0</v>
      </c>
      <c r="BK1273">
        <f>IF(Table13[[#This Row],[Highest level of Education]]="University/College Degree",1,0)</f>
        <v>0</v>
      </c>
      <c r="BL1273">
        <f>IF(Table13[[#This Row],[Highest level of Education]]="Post-graduate education",1,0)</f>
        <v>1</v>
      </c>
      <c r="BM1273">
        <v>3</v>
      </c>
      <c r="BN1273">
        <v>1</v>
      </c>
      <c r="BO1273">
        <v>8</v>
      </c>
      <c r="BP1273">
        <f>IF(Table13[[#This Row],[Monthly_Income 1_5500 2_8000 3_11000 4_15000 5_20000 6_27000 7_35000 8_5000 9_51000 98_0]]=1,1,0)</f>
        <v>0</v>
      </c>
      <c r="BQ1273">
        <f>IF(Table13[[#This Row],[Monthly_Income 1_5500 2_8000 3_11000 4_15000 5_20000 6_27000 7_35000 8_5000 9_51000 98_0]]=2,1,0)</f>
        <v>0</v>
      </c>
      <c r="BR1273">
        <f>IF(Table13[[#This Row],[Monthly_Income 1_5500 2_8000 3_11000 4_15000 5_20000 6_27000 7_35000 8_5000 9_51000 98_0]]=3,1,0)</f>
        <v>0</v>
      </c>
      <c r="BS1273">
        <f>IF(Table13[[#This Row],[Monthly_Income 1_5500 2_8000 3_11000 4_15000 5_20000 6_27000 7_35000 8_5000 9_51000 98_0]]=4,1,0)</f>
        <v>0</v>
      </c>
      <c r="BT1273">
        <f>IF(Table13[[#This Row],[Monthly_Income 1_5500 2_8000 3_11000 4_15000 5_20000 6_27000 7_35000 8_5000 9_51000 98_0]]=5,1,0)</f>
        <v>0</v>
      </c>
      <c r="BU1273">
        <f>IF(Table13[[#This Row],[Monthly_Income 1_5500 2_8000 3_11000 4_15000 5_20000 6_27000 7_35000 8_5000 9_51000 98_0]]=6,1,0)</f>
        <v>0</v>
      </c>
      <c r="BV1273">
        <f>IF(Table13[[#This Row],[Monthly_Income 1_5500 2_8000 3_11000 4_15000 5_20000 6_27000 7_35000 8_5000 9_51000 98_0]]=7,1,0)</f>
        <v>0</v>
      </c>
      <c r="BW1273">
        <f>IF(Table13[[#This Row],[Monthly_Income 1_5500 2_8000 3_11000 4_15000 5_20000 6_27000 7_35000 8_5000 9_51000 98_0]]=8,1,0)</f>
        <v>1</v>
      </c>
      <c r="BX1273">
        <f>IF(Table13[[#This Row],[Monthly_Income 1_5500 2_8000 3_11000 4_15000 5_20000 6_27000 7_35000 8_5000 9_51000 98_0]]=9,1,0)</f>
        <v>0</v>
      </c>
      <c r="BY1273">
        <f>IF(Table13[[#This Row],[Monthly_Income 1_5500 2_8000 3_11000 4_15000 5_20000 6_27000 7_35000 8_5000 9_51000 98_0]]=98,1,0)</f>
        <v>0</v>
      </c>
      <c r="BZ1273">
        <v>8</v>
      </c>
      <c r="CA1273">
        <f>IF(Table13[[#This Row],[Monthly_Household_Income]]=1,1,0)</f>
        <v>0</v>
      </c>
      <c r="CB1273">
        <f>IF(Table13[[#This Row],[Monthly_Household_Income]]=2,1,0)</f>
        <v>0</v>
      </c>
      <c r="CC1273">
        <f>IF(Table13[[#This Row],[Monthly_Household_Income]]=3,1,0)</f>
        <v>0</v>
      </c>
      <c r="CD1273">
        <f>IF(Table13[[#This Row],[Monthly_Household_Income]]=4,1,0)</f>
        <v>0</v>
      </c>
      <c r="CE1273">
        <f>IF(Table13[[#This Row],[Monthly_Household_Income]]=5,1,0)</f>
        <v>0</v>
      </c>
      <c r="CF1273">
        <f>IF(Table13[[#This Row],[Monthly_Household_Income]]=6,1,0)</f>
        <v>0</v>
      </c>
      <c r="CG1273">
        <f>IF(Table13[[#This Row],[Monthly_Household_Income]]=7,1,0)</f>
        <v>0</v>
      </c>
      <c r="CH1273">
        <f>IF(Table13[[#This Row],[Monthly_Household_Income]]=8,1,0)</f>
        <v>1</v>
      </c>
      <c r="CI1273">
        <f>IF(Table13[[#This Row],[Monthly_Household_Income]]=9,1,0)</f>
        <v>0</v>
      </c>
      <c r="CJ1273">
        <f>IF(Table13[[#This Row],[Monthly_Household_Income]]=98,1,0)</f>
        <v>0</v>
      </c>
    </row>
    <row r="1274" spans="1:88">
      <c r="A1274">
        <v>4692</v>
      </c>
      <c r="B1274" s="1">
        <v>42973</v>
      </c>
      <c r="C1274" t="s">
        <v>35</v>
      </c>
      <c r="D1274">
        <v>9</v>
      </c>
      <c r="E1274">
        <v>7</v>
      </c>
      <c r="F1274">
        <v>8</v>
      </c>
      <c r="G1274">
        <v>7</v>
      </c>
      <c r="H1274">
        <v>7</v>
      </c>
      <c r="I1274">
        <v>6</v>
      </c>
      <c r="J1274" t="s">
        <v>15</v>
      </c>
      <c r="K1274">
        <v>8</v>
      </c>
      <c r="L1274">
        <v>7</v>
      </c>
      <c r="M1274">
        <v>9</v>
      </c>
      <c r="N1274">
        <v>8</v>
      </c>
      <c r="O1274">
        <v>7</v>
      </c>
      <c r="P1274">
        <v>7</v>
      </c>
      <c r="Q1274">
        <v>8</v>
      </c>
      <c r="R1274">
        <v>8</v>
      </c>
      <c r="S1274">
        <v>9</v>
      </c>
      <c r="T1274">
        <v>7</v>
      </c>
      <c r="U1274">
        <v>8</v>
      </c>
      <c r="V1274">
        <v>7</v>
      </c>
      <c r="W1274">
        <v>7</v>
      </c>
      <c r="X1274">
        <v>8</v>
      </c>
      <c r="Y1274">
        <v>7</v>
      </c>
      <c r="Z1274">
        <v>6</v>
      </c>
      <c r="AA1274">
        <v>6</v>
      </c>
      <c r="AB1274">
        <v>6</v>
      </c>
      <c r="AC1274">
        <v>1</v>
      </c>
      <c r="AD1274">
        <f>IF(Table13[[#This Row],[payment]]=1,1,0)</f>
        <v>1</v>
      </c>
      <c r="AE1274">
        <f>IF(Table13[[#This Row],[payment]]=2,1,0)</f>
        <v>0</v>
      </c>
      <c r="AF1274">
        <f>IF(Table13[[#This Row],[payment]]=3,1,0)</f>
        <v>0</v>
      </c>
      <c r="AG1274">
        <v>1</v>
      </c>
      <c r="AH1274">
        <f>IF(Table13[[#This Row],[method_payment]]=1,1,0)</f>
        <v>1</v>
      </c>
      <c r="AI1274">
        <f>IF(Table13[[#This Row],[method_payment]]=2,1,0)</f>
        <v>0</v>
      </c>
      <c r="AJ1274">
        <f>IF(Table13[[#This Row],[method_payment]]=3,1,0)</f>
        <v>0</v>
      </c>
      <c r="AK1274">
        <f>IF(Table13[[#This Row],[method_payment]]=5,1,0)</f>
        <v>0</v>
      </c>
      <c r="AL1274">
        <f>IF(Table13[[#This Row],[method_payment]]=6,1,0)</f>
        <v>0</v>
      </c>
      <c r="AM1274" t="s">
        <v>16</v>
      </c>
      <c r="AN1274" t="s">
        <v>16</v>
      </c>
      <c r="AO1274">
        <v>3</v>
      </c>
      <c r="AP1274" s="2">
        <v>143.4</v>
      </c>
      <c r="AQ1274" s="3">
        <f>IF(AND(Table13[[#This Row],[Average_amount_spent_per_visit_last_3_months]]&gt;=1,Table13[[#This Row],[Average_amount_spent_per_visit_last_3_months]]&lt;=999),1,0)</f>
        <v>1</v>
      </c>
      <c r="AR1274" s="3">
        <f>IF(AND(Table13[[#This Row],[Average_amount_spent_per_visit_last_3_months]]&gt;=1000,Table13[[#This Row],[Average_amount_spent_per_visit_last_3_months]]&lt;=6700),1,0)</f>
        <v>0</v>
      </c>
      <c r="AS1274">
        <v>3</v>
      </c>
      <c r="AT1274">
        <v>48</v>
      </c>
      <c r="AU1274">
        <f>IF(AND(Table13[[#This Row],[Age]]&gt;=18,Table13[[#This Row],[Age]]&lt;=25),1,0)</f>
        <v>0</v>
      </c>
      <c r="AV1274">
        <f>IF(AND(Table13[[#This Row],[Age]]&gt;=26,Table13[[#This Row],[Age]]&lt;=35),1,0)</f>
        <v>0</v>
      </c>
      <c r="AW1274">
        <f>IF(AND(Table13[[#This Row],[Age]]&gt;=36,Table13[[#This Row],[Age]]&lt;=45),1,0)</f>
        <v>0</v>
      </c>
      <c r="AX1274">
        <f>IF(AND(Table13[[#This Row],[Age]]&gt;=46,Table13[[#This Row],[Age]]&lt;=55),1,0)</f>
        <v>1</v>
      </c>
      <c r="AY1274">
        <f>IF(AND(Table13[[#This Row],[Age]]&gt;=56,Table13[[#This Row],[Age]]&lt;=67),1,0)</f>
        <v>0</v>
      </c>
      <c r="AZ1274" t="s">
        <v>26</v>
      </c>
      <c r="BA1274">
        <f>IF(Table13[[#This Row],[Marital Status]]="Married",1,0)</f>
        <v>0</v>
      </c>
      <c r="BB1274">
        <f>IF(Table13[[#This Row],[Marital Status]]="Single",1,0)</f>
        <v>0</v>
      </c>
      <c r="BC1274" t="s">
        <v>27</v>
      </c>
      <c r="BD1274">
        <f>IF(Table13[[#This Row],[gender]]="Male",1,0)</f>
        <v>1</v>
      </c>
      <c r="BE1274">
        <f>IF(Table13[[#This Row],[gender]]="Female",1,0)</f>
        <v>0</v>
      </c>
      <c r="BF1274" t="s">
        <v>18</v>
      </c>
      <c r="BG1274">
        <f>IF(Table13[[#This Row],[Highest level of Education]]="Did not attend school",1,0)</f>
        <v>0</v>
      </c>
      <c r="BH1274">
        <f>IF(Table13[[#This Row],[Highest level of Education]]="K12 completed",1,0)</f>
        <v>0</v>
      </c>
      <c r="BI1274">
        <f>IF(Table13[[#This Row],[Highest level of Education]]="High School Completed",1,0)</f>
        <v>0</v>
      </c>
      <c r="BJ1274">
        <f>IF(Table13[[#This Row],[Highest level of Education]]="Technical Diploma/Partially completed College",1,0)</f>
        <v>0</v>
      </c>
      <c r="BK1274">
        <f>IF(Table13[[#This Row],[Highest level of Education]]="University/College Degree",1,0)</f>
        <v>0</v>
      </c>
      <c r="BL1274">
        <f>IF(Table13[[#This Row],[Highest level of Education]]="Post-graduate education",1,0)</f>
        <v>1</v>
      </c>
      <c r="BM1274">
        <v>4</v>
      </c>
      <c r="BN1274">
        <v>1</v>
      </c>
      <c r="BO1274">
        <v>5</v>
      </c>
      <c r="BP1274">
        <f>IF(Table13[[#This Row],[Monthly_Income 1_5500 2_8000 3_11000 4_15000 5_20000 6_27000 7_35000 8_5000 9_51000 98_0]]=1,1,0)</f>
        <v>0</v>
      </c>
      <c r="BQ1274">
        <f>IF(Table13[[#This Row],[Monthly_Income 1_5500 2_8000 3_11000 4_15000 5_20000 6_27000 7_35000 8_5000 9_51000 98_0]]=2,1,0)</f>
        <v>0</v>
      </c>
      <c r="BR1274">
        <f>IF(Table13[[#This Row],[Monthly_Income 1_5500 2_8000 3_11000 4_15000 5_20000 6_27000 7_35000 8_5000 9_51000 98_0]]=3,1,0)</f>
        <v>0</v>
      </c>
      <c r="BS1274">
        <f>IF(Table13[[#This Row],[Monthly_Income 1_5500 2_8000 3_11000 4_15000 5_20000 6_27000 7_35000 8_5000 9_51000 98_0]]=4,1,0)</f>
        <v>0</v>
      </c>
      <c r="BT1274">
        <f>IF(Table13[[#This Row],[Monthly_Income 1_5500 2_8000 3_11000 4_15000 5_20000 6_27000 7_35000 8_5000 9_51000 98_0]]=5,1,0)</f>
        <v>1</v>
      </c>
      <c r="BU1274">
        <f>IF(Table13[[#This Row],[Monthly_Income 1_5500 2_8000 3_11000 4_15000 5_20000 6_27000 7_35000 8_5000 9_51000 98_0]]=6,1,0)</f>
        <v>0</v>
      </c>
      <c r="BV1274">
        <f>IF(Table13[[#This Row],[Monthly_Income 1_5500 2_8000 3_11000 4_15000 5_20000 6_27000 7_35000 8_5000 9_51000 98_0]]=7,1,0)</f>
        <v>0</v>
      </c>
      <c r="BW1274">
        <f>IF(Table13[[#This Row],[Monthly_Income 1_5500 2_8000 3_11000 4_15000 5_20000 6_27000 7_35000 8_5000 9_51000 98_0]]=8,1,0)</f>
        <v>0</v>
      </c>
      <c r="BX1274">
        <f>IF(Table13[[#This Row],[Monthly_Income 1_5500 2_8000 3_11000 4_15000 5_20000 6_27000 7_35000 8_5000 9_51000 98_0]]=9,1,0)</f>
        <v>0</v>
      </c>
      <c r="BY1274">
        <f>IF(Table13[[#This Row],[Monthly_Income 1_5500 2_8000 3_11000 4_15000 5_20000 6_27000 7_35000 8_5000 9_51000 98_0]]=98,1,0)</f>
        <v>0</v>
      </c>
      <c r="BZ1274">
        <v>5</v>
      </c>
      <c r="CA1274">
        <f>IF(Table13[[#This Row],[Monthly_Household_Income]]=1,1,0)</f>
        <v>0</v>
      </c>
      <c r="CB1274">
        <f>IF(Table13[[#This Row],[Monthly_Household_Income]]=2,1,0)</f>
        <v>0</v>
      </c>
      <c r="CC1274">
        <f>IF(Table13[[#This Row],[Monthly_Household_Income]]=3,1,0)</f>
        <v>0</v>
      </c>
      <c r="CD1274">
        <f>IF(Table13[[#This Row],[Monthly_Household_Income]]=4,1,0)</f>
        <v>0</v>
      </c>
      <c r="CE1274">
        <f>IF(Table13[[#This Row],[Monthly_Household_Income]]=5,1,0)</f>
        <v>1</v>
      </c>
      <c r="CF1274">
        <f>IF(Table13[[#This Row],[Monthly_Household_Income]]=6,1,0)</f>
        <v>0</v>
      </c>
      <c r="CG1274">
        <f>IF(Table13[[#This Row],[Monthly_Household_Income]]=7,1,0)</f>
        <v>0</v>
      </c>
      <c r="CH1274">
        <f>IF(Table13[[#This Row],[Monthly_Household_Income]]=8,1,0)</f>
        <v>0</v>
      </c>
      <c r="CI1274">
        <f>IF(Table13[[#This Row],[Monthly_Household_Income]]=9,1,0)</f>
        <v>0</v>
      </c>
      <c r="CJ1274">
        <f>IF(Table13[[#This Row],[Monthly_Household_Income]]=98,1,0)</f>
        <v>0</v>
      </c>
    </row>
    <row r="1275" spans="1:88">
      <c r="A1275">
        <v>4696</v>
      </c>
      <c r="B1275" s="1">
        <v>42995</v>
      </c>
      <c r="C1275" t="s">
        <v>29</v>
      </c>
      <c r="D1275">
        <v>9</v>
      </c>
      <c r="E1275">
        <v>9</v>
      </c>
      <c r="F1275">
        <v>9</v>
      </c>
      <c r="G1275">
        <v>7</v>
      </c>
      <c r="H1275">
        <v>6</v>
      </c>
      <c r="I1275">
        <v>6</v>
      </c>
      <c r="J1275" t="s">
        <v>15</v>
      </c>
      <c r="K1275">
        <v>9</v>
      </c>
      <c r="L1275">
        <v>8</v>
      </c>
      <c r="M1275">
        <v>7</v>
      </c>
      <c r="N1275">
        <v>7</v>
      </c>
      <c r="O1275">
        <v>7</v>
      </c>
      <c r="P1275">
        <v>9</v>
      </c>
      <c r="Q1275">
        <v>9</v>
      </c>
      <c r="R1275">
        <v>8</v>
      </c>
      <c r="S1275">
        <v>7</v>
      </c>
      <c r="T1275">
        <v>8</v>
      </c>
      <c r="U1275">
        <v>9</v>
      </c>
      <c r="V1275">
        <v>7</v>
      </c>
      <c r="W1275">
        <v>7</v>
      </c>
      <c r="X1275">
        <v>9</v>
      </c>
      <c r="Y1275">
        <v>8</v>
      </c>
      <c r="Z1275">
        <v>8</v>
      </c>
      <c r="AA1275">
        <v>7</v>
      </c>
      <c r="AB1275">
        <v>6</v>
      </c>
      <c r="AC1275">
        <v>1</v>
      </c>
      <c r="AD1275">
        <f>IF(Table13[[#This Row],[payment]]=1,1,0)</f>
        <v>1</v>
      </c>
      <c r="AE1275">
        <f>IF(Table13[[#This Row],[payment]]=2,1,0)</f>
        <v>0</v>
      </c>
      <c r="AF1275">
        <f>IF(Table13[[#This Row],[payment]]=3,1,0)</f>
        <v>0</v>
      </c>
      <c r="AG1275">
        <v>1</v>
      </c>
      <c r="AH1275">
        <f>IF(Table13[[#This Row],[method_payment]]=1,1,0)</f>
        <v>1</v>
      </c>
      <c r="AI1275">
        <f>IF(Table13[[#This Row],[method_payment]]=2,1,0)</f>
        <v>0</v>
      </c>
      <c r="AJ1275">
        <f>IF(Table13[[#This Row],[method_payment]]=3,1,0)</f>
        <v>0</v>
      </c>
      <c r="AK1275">
        <f>IF(Table13[[#This Row],[method_payment]]=5,1,0)</f>
        <v>0</v>
      </c>
      <c r="AL1275">
        <f>IF(Table13[[#This Row],[method_payment]]=6,1,0)</f>
        <v>0</v>
      </c>
      <c r="AM1275" t="s">
        <v>16</v>
      </c>
      <c r="AN1275" t="s">
        <v>16</v>
      </c>
      <c r="AO1275">
        <v>1</v>
      </c>
      <c r="AP1275" s="2">
        <v>1374.38</v>
      </c>
      <c r="AQ1275" s="3">
        <f>IF(AND(Table13[[#This Row],[Average_amount_spent_per_visit_last_3_months]]&gt;=1,Table13[[#This Row],[Average_amount_spent_per_visit_last_3_months]]&lt;=999),1,0)</f>
        <v>0</v>
      </c>
      <c r="AR1275" s="3">
        <f>IF(AND(Table13[[#This Row],[Average_amount_spent_per_visit_last_3_months]]&gt;=1000,Table13[[#This Row],[Average_amount_spent_per_visit_last_3_months]]&lt;=6700),1,0)</f>
        <v>1</v>
      </c>
      <c r="AS1275">
        <v>3</v>
      </c>
      <c r="AT1275">
        <v>45</v>
      </c>
      <c r="AU1275">
        <f>IF(AND(Table13[[#This Row],[Age]]&gt;=18,Table13[[#This Row],[Age]]&lt;=25),1,0)</f>
        <v>0</v>
      </c>
      <c r="AV1275">
        <f>IF(AND(Table13[[#This Row],[Age]]&gt;=26,Table13[[#This Row],[Age]]&lt;=35),1,0)</f>
        <v>0</v>
      </c>
      <c r="AW1275">
        <f>IF(AND(Table13[[#This Row],[Age]]&gt;=36,Table13[[#This Row],[Age]]&lt;=45),1,0)</f>
        <v>1</v>
      </c>
      <c r="AX1275">
        <f>IF(AND(Table13[[#This Row],[Age]]&gt;=46,Table13[[#This Row],[Age]]&lt;=55),1,0)</f>
        <v>0</v>
      </c>
      <c r="AY1275">
        <f>IF(AND(Table13[[#This Row],[Age]]&gt;=56,Table13[[#This Row],[Age]]&lt;=67),1,0)</f>
        <v>0</v>
      </c>
      <c r="AZ1275" t="s">
        <v>25</v>
      </c>
      <c r="BA1275">
        <f>IF(Table13[[#This Row],[Marital Status]]="Married",1,0)</f>
        <v>1</v>
      </c>
      <c r="BB1275">
        <f>IF(Table13[[#This Row],[Marital Status]]="Single",1,0)</f>
        <v>0</v>
      </c>
      <c r="BC1275" t="s">
        <v>27</v>
      </c>
      <c r="BD1275">
        <f>IF(Table13[[#This Row],[gender]]="Male",1,0)</f>
        <v>1</v>
      </c>
      <c r="BE1275">
        <f>IF(Table13[[#This Row],[gender]]="Female",1,0)</f>
        <v>0</v>
      </c>
      <c r="BF1275" t="s">
        <v>23</v>
      </c>
      <c r="BG1275">
        <f>IF(Table13[[#This Row],[Highest level of Education]]="Did not attend school",1,0)</f>
        <v>0</v>
      </c>
      <c r="BH1275">
        <f>IF(Table13[[#This Row],[Highest level of Education]]="K12 completed",1,0)</f>
        <v>0</v>
      </c>
      <c r="BI1275">
        <f>IF(Table13[[#This Row],[Highest level of Education]]="High School Completed",1,0)</f>
        <v>0</v>
      </c>
      <c r="BJ1275">
        <f>IF(Table13[[#This Row],[Highest level of Education]]="Technical Diploma/Partially completed College",1,0)</f>
        <v>1</v>
      </c>
      <c r="BK1275">
        <f>IF(Table13[[#This Row],[Highest level of Education]]="University/College Degree",1,0)</f>
        <v>0</v>
      </c>
      <c r="BL1275">
        <f>IF(Table13[[#This Row],[Highest level of Education]]="Post-graduate education",1,0)</f>
        <v>0</v>
      </c>
      <c r="BM1275">
        <v>4</v>
      </c>
      <c r="BN1275">
        <v>1</v>
      </c>
      <c r="BO1275">
        <v>3</v>
      </c>
      <c r="BP1275">
        <f>IF(Table13[[#This Row],[Monthly_Income 1_5500 2_8000 3_11000 4_15000 5_20000 6_27000 7_35000 8_5000 9_51000 98_0]]=1,1,0)</f>
        <v>0</v>
      </c>
      <c r="BQ1275">
        <f>IF(Table13[[#This Row],[Monthly_Income 1_5500 2_8000 3_11000 4_15000 5_20000 6_27000 7_35000 8_5000 9_51000 98_0]]=2,1,0)</f>
        <v>0</v>
      </c>
      <c r="BR1275">
        <f>IF(Table13[[#This Row],[Monthly_Income 1_5500 2_8000 3_11000 4_15000 5_20000 6_27000 7_35000 8_5000 9_51000 98_0]]=3,1,0)</f>
        <v>1</v>
      </c>
      <c r="BS1275">
        <f>IF(Table13[[#This Row],[Monthly_Income 1_5500 2_8000 3_11000 4_15000 5_20000 6_27000 7_35000 8_5000 9_51000 98_0]]=4,1,0)</f>
        <v>0</v>
      </c>
      <c r="BT1275">
        <f>IF(Table13[[#This Row],[Monthly_Income 1_5500 2_8000 3_11000 4_15000 5_20000 6_27000 7_35000 8_5000 9_51000 98_0]]=5,1,0)</f>
        <v>0</v>
      </c>
      <c r="BU1275">
        <f>IF(Table13[[#This Row],[Monthly_Income 1_5500 2_8000 3_11000 4_15000 5_20000 6_27000 7_35000 8_5000 9_51000 98_0]]=6,1,0)</f>
        <v>0</v>
      </c>
      <c r="BV1275">
        <f>IF(Table13[[#This Row],[Monthly_Income 1_5500 2_8000 3_11000 4_15000 5_20000 6_27000 7_35000 8_5000 9_51000 98_0]]=7,1,0)</f>
        <v>0</v>
      </c>
      <c r="BW1275">
        <f>IF(Table13[[#This Row],[Monthly_Income 1_5500 2_8000 3_11000 4_15000 5_20000 6_27000 7_35000 8_5000 9_51000 98_0]]=8,1,0)</f>
        <v>0</v>
      </c>
      <c r="BX1275">
        <f>IF(Table13[[#This Row],[Monthly_Income 1_5500 2_8000 3_11000 4_15000 5_20000 6_27000 7_35000 8_5000 9_51000 98_0]]=9,1,0)</f>
        <v>0</v>
      </c>
      <c r="BY1275">
        <f>IF(Table13[[#This Row],[Monthly_Income 1_5500 2_8000 3_11000 4_15000 5_20000 6_27000 7_35000 8_5000 9_51000 98_0]]=98,1,0)</f>
        <v>0</v>
      </c>
      <c r="BZ1275">
        <v>7</v>
      </c>
      <c r="CA1275">
        <f>IF(Table13[[#This Row],[Monthly_Household_Income]]=1,1,0)</f>
        <v>0</v>
      </c>
      <c r="CB1275">
        <f>IF(Table13[[#This Row],[Monthly_Household_Income]]=2,1,0)</f>
        <v>0</v>
      </c>
      <c r="CC1275">
        <f>IF(Table13[[#This Row],[Monthly_Household_Income]]=3,1,0)</f>
        <v>0</v>
      </c>
      <c r="CD1275">
        <f>IF(Table13[[#This Row],[Monthly_Household_Income]]=4,1,0)</f>
        <v>0</v>
      </c>
      <c r="CE1275">
        <f>IF(Table13[[#This Row],[Monthly_Household_Income]]=5,1,0)</f>
        <v>0</v>
      </c>
      <c r="CF1275">
        <f>IF(Table13[[#This Row],[Monthly_Household_Income]]=6,1,0)</f>
        <v>0</v>
      </c>
      <c r="CG1275">
        <f>IF(Table13[[#This Row],[Monthly_Household_Income]]=7,1,0)</f>
        <v>1</v>
      </c>
      <c r="CH1275">
        <f>IF(Table13[[#This Row],[Monthly_Household_Income]]=8,1,0)</f>
        <v>0</v>
      </c>
      <c r="CI1275">
        <f>IF(Table13[[#This Row],[Monthly_Household_Income]]=9,1,0)</f>
        <v>0</v>
      </c>
      <c r="CJ1275">
        <f>IF(Table13[[#This Row],[Monthly_Household_Income]]=98,1,0)</f>
        <v>0</v>
      </c>
    </row>
    <row r="1276" spans="1:88">
      <c r="A1276">
        <v>4699</v>
      </c>
      <c r="B1276" s="1">
        <v>42987</v>
      </c>
      <c r="C1276" t="s">
        <v>33</v>
      </c>
      <c r="D1276">
        <v>3</v>
      </c>
      <c r="E1276">
        <v>4</v>
      </c>
      <c r="F1276">
        <v>4</v>
      </c>
      <c r="G1276">
        <v>5</v>
      </c>
      <c r="H1276">
        <v>4</v>
      </c>
      <c r="I1276">
        <v>5</v>
      </c>
      <c r="J1276" t="s">
        <v>15</v>
      </c>
      <c r="K1276">
        <v>3</v>
      </c>
      <c r="L1276">
        <v>4</v>
      </c>
      <c r="M1276">
        <v>6</v>
      </c>
      <c r="N1276">
        <v>8</v>
      </c>
      <c r="O1276">
        <v>2</v>
      </c>
      <c r="P1276">
        <v>7</v>
      </c>
      <c r="Q1276">
        <v>4</v>
      </c>
      <c r="R1276">
        <v>3</v>
      </c>
      <c r="S1276">
        <v>8</v>
      </c>
      <c r="T1276">
        <v>7</v>
      </c>
      <c r="U1276">
        <v>6</v>
      </c>
      <c r="V1276">
        <v>7</v>
      </c>
      <c r="W1276">
        <v>4</v>
      </c>
      <c r="X1276">
        <v>8</v>
      </c>
      <c r="Y1276">
        <v>7</v>
      </c>
      <c r="Z1276">
        <v>8</v>
      </c>
      <c r="AA1276">
        <v>0</v>
      </c>
      <c r="AB1276">
        <v>2</v>
      </c>
      <c r="AC1276">
        <v>2</v>
      </c>
      <c r="AD1276">
        <f>IF(Table13[[#This Row],[payment]]=1,1,0)</f>
        <v>0</v>
      </c>
      <c r="AE1276">
        <f>IF(Table13[[#This Row],[payment]]=2,1,0)</f>
        <v>1</v>
      </c>
      <c r="AF1276">
        <f>IF(Table13[[#This Row],[payment]]=3,1,0)</f>
        <v>0</v>
      </c>
      <c r="AG1276">
        <v>1</v>
      </c>
      <c r="AH1276">
        <f>IF(Table13[[#This Row],[method_payment]]=1,1,0)</f>
        <v>1</v>
      </c>
      <c r="AI1276">
        <f>IF(Table13[[#This Row],[method_payment]]=2,1,0)</f>
        <v>0</v>
      </c>
      <c r="AJ1276">
        <f>IF(Table13[[#This Row],[method_payment]]=3,1,0)</f>
        <v>0</v>
      </c>
      <c r="AK1276">
        <f>IF(Table13[[#This Row],[method_payment]]=5,1,0)</f>
        <v>0</v>
      </c>
      <c r="AL1276">
        <f>IF(Table13[[#This Row],[method_payment]]=6,1,0)</f>
        <v>0</v>
      </c>
      <c r="AM1276" t="s">
        <v>15</v>
      </c>
      <c r="AN1276" t="s">
        <v>15</v>
      </c>
      <c r="AO1276">
        <v>1</v>
      </c>
      <c r="AP1276" s="2">
        <v>178.91</v>
      </c>
      <c r="AQ1276" s="3">
        <f>IF(AND(Table13[[#This Row],[Average_amount_spent_per_visit_last_3_months]]&gt;=1,Table13[[#This Row],[Average_amount_spent_per_visit_last_3_months]]&lt;=999),1,0)</f>
        <v>1</v>
      </c>
      <c r="AR1276" s="3">
        <f>IF(AND(Table13[[#This Row],[Average_amount_spent_per_visit_last_3_months]]&gt;=1000,Table13[[#This Row],[Average_amount_spent_per_visit_last_3_months]]&lt;=6700),1,0)</f>
        <v>0</v>
      </c>
      <c r="AS1276">
        <v>3</v>
      </c>
      <c r="AT1276">
        <v>35</v>
      </c>
      <c r="AU1276">
        <f>IF(AND(Table13[[#This Row],[Age]]&gt;=18,Table13[[#This Row],[Age]]&lt;=25),1,0)</f>
        <v>0</v>
      </c>
      <c r="AV1276">
        <f>IF(AND(Table13[[#This Row],[Age]]&gt;=26,Table13[[#This Row],[Age]]&lt;=35),1,0)</f>
        <v>1</v>
      </c>
      <c r="AW1276">
        <f>IF(AND(Table13[[#This Row],[Age]]&gt;=36,Table13[[#This Row],[Age]]&lt;=45),1,0)</f>
        <v>0</v>
      </c>
      <c r="AX1276">
        <f>IF(AND(Table13[[#This Row],[Age]]&gt;=46,Table13[[#This Row],[Age]]&lt;=55),1,0)</f>
        <v>0</v>
      </c>
      <c r="AY1276">
        <f>IF(AND(Table13[[#This Row],[Age]]&gt;=56,Table13[[#This Row],[Age]]&lt;=67),1,0)</f>
        <v>0</v>
      </c>
      <c r="AZ1276" t="s">
        <v>25</v>
      </c>
      <c r="BA1276">
        <f>IF(Table13[[#This Row],[Marital Status]]="Married",1,0)</f>
        <v>1</v>
      </c>
      <c r="BB1276">
        <f>IF(Table13[[#This Row],[Marital Status]]="Single",1,0)</f>
        <v>0</v>
      </c>
      <c r="BC1276" t="s">
        <v>27</v>
      </c>
      <c r="BD1276">
        <f>IF(Table13[[#This Row],[gender]]="Male",1,0)</f>
        <v>1</v>
      </c>
      <c r="BE1276">
        <f>IF(Table13[[#This Row],[gender]]="Female",1,0)</f>
        <v>0</v>
      </c>
      <c r="BF1276" t="s">
        <v>19</v>
      </c>
      <c r="BG1276">
        <f>IF(Table13[[#This Row],[Highest level of Education]]="Did not attend school",1,0)</f>
        <v>0</v>
      </c>
      <c r="BH1276">
        <f>IF(Table13[[#This Row],[Highest level of Education]]="K12 completed",1,0)</f>
        <v>0</v>
      </c>
      <c r="BI1276">
        <f>IF(Table13[[#This Row],[Highest level of Education]]="High School Completed",1,0)</f>
        <v>0</v>
      </c>
      <c r="BJ1276">
        <f>IF(Table13[[#This Row],[Highest level of Education]]="Technical Diploma/Partially completed College",1,0)</f>
        <v>0</v>
      </c>
      <c r="BK1276">
        <f>IF(Table13[[#This Row],[Highest level of Education]]="University/College Degree",1,0)</f>
        <v>1</v>
      </c>
      <c r="BL1276">
        <f>IF(Table13[[#This Row],[Highest level of Education]]="Post-graduate education",1,0)</f>
        <v>0</v>
      </c>
      <c r="BM1276">
        <v>1</v>
      </c>
      <c r="BN1276">
        <v>1</v>
      </c>
      <c r="BO1276">
        <v>3</v>
      </c>
      <c r="BP1276">
        <f>IF(Table13[[#This Row],[Monthly_Income 1_5500 2_8000 3_11000 4_15000 5_20000 6_27000 7_35000 8_5000 9_51000 98_0]]=1,1,0)</f>
        <v>0</v>
      </c>
      <c r="BQ1276">
        <f>IF(Table13[[#This Row],[Monthly_Income 1_5500 2_8000 3_11000 4_15000 5_20000 6_27000 7_35000 8_5000 9_51000 98_0]]=2,1,0)</f>
        <v>0</v>
      </c>
      <c r="BR1276">
        <f>IF(Table13[[#This Row],[Monthly_Income 1_5500 2_8000 3_11000 4_15000 5_20000 6_27000 7_35000 8_5000 9_51000 98_0]]=3,1,0)</f>
        <v>1</v>
      </c>
      <c r="BS1276">
        <f>IF(Table13[[#This Row],[Monthly_Income 1_5500 2_8000 3_11000 4_15000 5_20000 6_27000 7_35000 8_5000 9_51000 98_0]]=4,1,0)</f>
        <v>0</v>
      </c>
      <c r="BT1276">
        <f>IF(Table13[[#This Row],[Monthly_Income 1_5500 2_8000 3_11000 4_15000 5_20000 6_27000 7_35000 8_5000 9_51000 98_0]]=5,1,0)</f>
        <v>0</v>
      </c>
      <c r="BU1276">
        <f>IF(Table13[[#This Row],[Monthly_Income 1_5500 2_8000 3_11000 4_15000 5_20000 6_27000 7_35000 8_5000 9_51000 98_0]]=6,1,0)</f>
        <v>0</v>
      </c>
      <c r="BV1276">
        <f>IF(Table13[[#This Row],[Monthly_Income 1_5500 2_8000 3_11000 4_15000 5_20000 6_27000 7_35000 8_5000 9_51000 98_0]]=7,1,0)</f>
        <v>0</v>
      </c>
      <c r="BW1276">
        <f>IF(Table13[[#This Row],[Monthly_Income 1_5500 2_8000 3_11000 4_15000 5_20000 6_27000 7_35000 8_5000 9_51000 98_0]]=8,1,0)</f>
        <v>0</v>
      </c>
      <c r="BX1276">
        <f>IF(Table13[[#This Row],[Monthly_Income 1_5500 2_8000 3_11000 4_15000 5_20000 6_27000 7_35000 8_5000 9_51000 98_0]]=9,1,0)</f>
        <v>0</v>
      </c>
      <c r="BY1276">
        <f>IF(Table13[[#This Row],[Monthly_Income 1_5500 2_8000 3_11000 4_15000 5_20000 6_27000 7_35000 8_5000 9_51000 98_0]]=98,1,0)</f>
        <v>0</v>
      </c>
      <c r="BZ1276">
        <v>5</v>
      </c>
      <c r="CA1276">
        <f>IF(Table13[[#This Row],[Monthly_Household_Income]]=1,1,0)</f>
        <v>0</v>
      </c>
      <c r="CB1276">
        <f>IF(Table13[[#This Row],[Monthly_Household_Income]]=2,1,0)</f>
        <v>0</v>
      </c>
      <c r="CC1276">
        <f>IF(Table13[[#This Row],[Monthly_Household_Income]]=3,1,0)</f>
        <v>0</v>
      </c>
      <c r="CD1276">
        <f>IF(Table13[[#This Row],[Monthly_Household_Income]]=4,1,0)</f>
        <v>0</v>
      </c>
      <c r="CE1276">
        <f>IF(Table13[[#This Row],[Monthly_Household_Income]]=5,1,0)</f>
        <v>1</v>
      </c>
      <c r="CF1276">
        <f>IF(Table13[[#This Row],[Monthly_Household_Income]]=6,1,0)</f>
        <v>0</v>
      </c>
      <c r="CG1276">
        <f>IF(Table13[[#This Row],[Monthly_Household_Income]]=7,1,0)</f>
        <v>0</v>
      </c>
      <c r="CH1276">
        <f>IF(Table13[[#This Row],[Monthly_Household_Income]]=8,1,0)</f>
        <v>0</v>
      </c>
      <c r="CI1276">
        <f>IF(Table13[[#This Row],[Monthly_Household_Income]]=9,1,0)</f>
        <v>0</v>
      </c>
      <c r="CJ1276">
        <f>IF(Table13[[#This Row],[Monthly_Household_Income]]=98,1,0)</f>
        <v>0</v>
      </c>
    </row>
    <row r="1277" spans="1:88">
      <c r="A1277">
        <v>4702</v>
      </c>
      <c r="B1277" s="1">
        <v>43100</v>
      </c>
      <c r="C1277" t="s">
        <v>33</v>
      </c>
      <c r="D1277">
        <v>6</v>
      </c>
      <c r="E1277">
        <v>8</v>
      </c>
      <c r="F1277">
        <v>8</v>
      </c>
      <c r="G1277">
        <v>8</v>
      </c>
      <c r="H1277">
        <v>7</v>
      </c>
      <c r="I1277">
        <v>9</v>
      </c>
      <c r="J1277" t="s">
        <v>16</v>
      </c>
      <c r="K1277">
        <v>9</v>
      </c>
      <c r="L1277">
        <v>10</v>
      </c>
      <c r="M1277">
        <v>7</v>
      </c>
      <c r="N1277">
        <v>8</v>
      </c>
      <c r="O1277">
        <v>8</v>
      </c>
      <c r="P1277">
        <v>7</v>
      </c>
      <c r="Q1277">
        <v>7</v>
      </c>
      <c r="R1277">
        <v>9</v>
      </c>
      <c r="S1277">
        <v>8</v>
      </c>
      <c r="T1277">
        <v>7</v>
      </c>
      <c r="U1277">
        <v>7</v>
      </c>
      <c r="V1277">
        <v>8</v>
      </c>
      <c r="W1277">
        <v>7</v>
      </c>
      <c r="X1277">
        <v>0</v>
      </c>
      <c r="Y1277">
        <v>7</v>
      </c>
      <c r="Z1277">
        <v>8</v>
      </c>
      <c r="AA1277">
        <v>7</v>
      </c>
      <c r="AB1277">
        <v>7</v>
      </c>
      <c r="AC1277">
        <v>3</v>
      </c>
      <c r="AD1277">
        <f>IF(Table13[[#This Row],[payment]]=1,1,0)</f>
        <v>0</v>
      </c>
      <c r="AE1277">
        <f>IF(Table13[[#This Row],[payment]]=2,1,0)</f>
        <v>0</v>
      </c>
      <c r="AF1277">
        <f>IF(Table13[[#This Row],[payment]]=3,1,0)</f>
        <v>1</v>
      </c>
      <c r="AG1277">
        <v>6</v>
      </c>
      <c r="AH1277">
        <f>IF(Table13[[#This Row],[method_payment]]=1,1,0)</f>
        <v>0</v>
      </c>
      <c r="AI1277">
        <f>IF(Table13[[#This Row],[method_payment]]=2,1,0)</f>
        <v>0</v>
      </c>
      <c r="AJ1277">
        <f>IF(Table13[[#This Row],[method_payment]]=3,1,0)</f>
        <v>0</v>
      </c>
      <c r="AK1277">
        <f>IF(Table13[[#This Row],[method_payment]]=5,1,0)</f>
        <v>0</v>
      </c>
      <c r="AL1277">
        <f>IF(Table13[[#This Row],[method_payment]]=6,1,0)</f>
        <v>1</v>
      </c>
      <c r="AM1277" t="s">
        <v>16</v>
      </c>
      <c r="AN1277" t="s">
        <v>16</v>
      </c>
      <c r="AO1277">
        <v>1</v>
      </c>
      <c r="AP1277" s="2">
        <v>288.33999999999997</v>
      </c>
      <c r="AQ1277" s="3">
        <f>IF(AND(Table13[[#This Row],[Average_amount_spent_per_visit_last_3_months]]&gt;=1,Table13[[#This Row],[Average_amount_spent_per_visit_last_3_months]]&lt;=999),1,0)</f>
        <v>1</v>
      </c>
      <c r="AR1277" s="3">
        <f>IF(AND(Table13[[#This Row],[Average_amount_spent_per_visit_last_3_months]]&gt;=1000,Table13[[#This Row],[Average_amount_spent_per_visit_last_3_months]]&lt;=6700),1,0)</f>
        <v>0</v>
      </c>
      <c r="AS1277">
        <v>2</v>
      </c>
      <c r="AT1277">
        <v>38</v>
      </c>
      <c r="AU1277">
        <f>IF(AND(Table13[[#This Row],[Age]]&gt;=18,Table13[[#This Row],[Age]]&lt;=25),1,0)</f>
        <v>0</v>
      </c>
      <c r="AV1277">
        <f>IF(AND(Table13[[#This Row],[Age]]&gt;=26,Table13[[#This Row],[Age]]&lt;=35),1,0)</f>
        <v>0</v>
      </c>
      <c r="AW1277">
        <f>IF(AND(Table13[[#This Row],[Age]]&gt;=36,Table13[[#This Row],[Age]]&lt;=45),1,0)</f>
        <v>1</v>
      </c>
      <c r="AX1277">
        <f>IF(AND(Table13[[#This Row],[Age]]&gt;=46,Table13[[#This Row],[Age]]&lt;=55),1,0)</f>
        <v>0</v>
      </c>
      <c r="AY1277">
        <f>IF(AND(Table13[[#This Row],[Age]]&gt;=56,Table13[[#This Row],[Age]]&lt;=67),1,0)</f>
        <v>0</v>
      </c>
      <c r="AZ1277" t="s">
        <v>25</v>
      </c>
      <c r="BA1277">
        <f>IF(Table13[[#This Row],[Marital Status]]="Married",1,0)</f>
        <v>1</v>
      </c>
      <c r="BB1277">
        <f>IF(Table13[[#This Row],[Marital Status]]="Single",1,0)</f>
        <v>0</v>
      </c>
      <c r="BC1277" t="s">
        <v>27</v>
      </c>
      <c r="BD1277">
        <f>IF(Table13[[#This Row],[gender]]="Male",1,0)</f>
        <v>1</v>
      </c>
      <c r="BE1277">
        <f>IF(Table13[[#This Row],[gender]]="Female",1,0)</f>
        <v>0</v>
      </c>
      <c r="BF1277" t="s">
        <v>19</v>
      </c>
      <c r="BG1277">
        <f>IF(Table13[[#This Row],[Highest level of Education]]="Did not attend school",1,0)</f>
        <v>0</v>
      </c>
      <c r="BH1277">
        <f>IF(Table13[[#This Row],[Highest level of Education]]="K12 completed",1,0)</f>
        <v>0</v>
      </c>
      <c r="BI1277">
        <f>IF(Table13[[#This Row],[Highest level of Education]]="High School Completed",1,0)</f>
        <v>0</v>
      </c>
      <c r="BJ1277">
        <f>IF(Table13[[#This Row],[Highest level of Education]]="Technical Diploma/Partially completed College",1,0)</f>
        <v>0</v>
      </c>
      <c r="BK1277">
        <f>IF(Table13[[#This Row],[Highest level of Education]]="University/College Degree",1,0)</f>
        <v>1</v>
      </c>
      <c r="BL1277">
        <f>IF(Table13[[#This Row],[Highest level of Education]]="Post-graduate education",1,0)</f>
        <v>0</v>
      </c>
      <c r="BM1277">
        <v>3</v>
      </c>
      <c r="BN1277">
        <v>1</v>
      </c>
      <c r="BO1277">
        <v>6</v>
      </c>
      <c r="BP1277">
        <f>IF(Table13[[#This Row],[Monthly_Income 1_5500 2_8000 3_11000 4_15000 5_20000 6_27000 7_35000 8_5000 9_51000 98_0]]=1,1,0)</f>
        <v>0</v>
      </c>
      <c r="BQ1277">
        <f>IF(Table13[[#This Row],[Monthly_Income 1_5500 2_8000 3_11000 4_15000 5_20000 6_27000 7_35000 8_5000 9_51000 98_0]]=2,1,0)</f>
        <v>0</v>
      </c>
      <c r="BR1277">
        <f>IF(Table13[[#This Row],[Monthly_Income 1_5500 2_8000 3_11000 4_15000 5_20000 6_27000 7_35000 8_5000 9_51000 98_0]]=3,1,0)</f>
        <v>0</v>
      </c>
      <c r="BS1277">
        <f>IF(Table13[[#This Row],[Monthly_Income 1_5500 2_8000 3_11000 4_15000 5_20000 6_27000 7_35000 8_5000 9_51000 98_0]]=4,1,0)</f>
        <v>0</v>
      </c>
      <c r="BT1277">
        <f>IF(Table13[[#This Row],[Monthly_Income 1_5500 2_8000 3_11000 4_15000 5_20000 6_27000 7_35000 8_5000 9_51000 98_0]]=5,1,0)</f>
        <v>0</v>
      </c>
      <c r="BU1277">
        <f>IF(Table13[[#This Row],[Monthly_Income 1_5500 2_8000 3_11000 4_15000 5_20000 6_27000 7_35000 8_5000 9_51000 98_0]]=6,1,0)</f>
        <v>1</v>
      </c>
      <c r="BV1277">
        <f>IF(Table13[[#This Row],[Monthly_Income 1_5500 2_8000 3_11000 4_15000 5_20000 6_27000 7_35000 8_5000 9_51000 98_0]]=7,1,0)</f>
        <v>0</v>
      </c>
      <c r="BW1277">
        <f>IF(Table13[[#This Row],[Monthly_Income 1_5500 2_8000 3_11000 4_15000 5_20000 6_27000 7_35000 8_5000 9_51000 98_0]]=8,1,0)</f>
        <v>0</v>
      </c>
      <c r="BX1277">
        <f>IF(Table13[[#This Row],[Monthly_Income 1_5500 2_8000 3_11000 4_15000 5_20000 6_27000 7_35000 8_5000 9_51000 98_0]]=9,1,0)</f>
        <v>0</v>
      </c>
      <c r="BY1277">
        <f>IF(Table13[[#This Row],[Monthly_Income 1_5500 2_8000 3_11000 4_15000 5_20000 6_27000 7_35000 8_5000 9_51000 98_0]]=98,1,0)</f>
        <v>0</v>
      </c>
      <c r="BZ1277">
        <v>6</v>
      </c>
      <c r="CA1277">
        <f>IF(Table13[[#This Row],[Monthly_Household_Income]]=1,1,0)</f>
        <v>0</v>
      </c>
      <c r="CB1277">
        <f>IF(Table13[[#This Row],[Monthly_Household_Income]]=2,1,0)</f>
        <v>0</v>
      </c>
      <c r="CC1277">
        <f>IF(Table13[[#This Row],[Monthly_Household_Income]]=3,1,0)</f>
        <v>0</v>
      </c>
      <c r="CD1277">
        <f>IF(Table13[[#This Row],[Monthly_Household_Income]]=4,1,0)</f>
        <v>0</v>
      </c>
      <c r="CE1277">
        <f>IF(Table13[[#This Row],[Monthly_Household_Income]]=5,1,0)</f>
        <v>0</v>
      </c>
      <c r="CF1277">
        <f>IF(Table13[[#This Row],[Monthly_Household_Income]]=6,1,0)</f>
        <v>1</v>
      </c>
      <c r="CG1277">
        <f>IF(Table13[[#This Row],[Monthly_Household_Income]]=7,1,0)</f>
        <v>0</v>
      </c>
      <c r="CH1277">
        <f>IF(Table13[[#This Row],[Monthly_Household_Income]]=8,1,0)</f>
        <v>0</v>
      </c>
      <c r="CI1277">
        <f>IF(Table13[[#This Row],[Monthly_Household_Income]]=9,1,0)</f>
        <v>0</v>
      </c>
      <c r="CJ1277">
        <f>IF(Table13[[#This Row],[Monthly_Household_Income]]=98,1,0)</f>
        <v>0</v>
      </c>
    </row>
    <row r="1278" spans="1:88">
      <c r="A1278">
        <v>4703</v>
      </c>
      <c r="B1278" s="1">
        <v>43223</v>
      </c>
      <c r="C1278" t="s">
        <v>35</v>
      </c>
      <c r="D1278">
        <v>6</v>
      </c>
      <c r="E1278">
        <v>7</v>
      </c>
      <c r="F1278">
        <v>8</v>
      </c>
      <c r="G1278">
        <v>7</v>
      </c>
      <c r="H1278">
        <v>7</v>
      </c>
      <c r="I1278">
        <v>7</v>
      </c>
      <c r="J1278" t="s">
        <v>15</v>
      </c>
      <c r="K1278">
        <v>10</v>
      </c>
      <c r="L1278">
        <v>9</v>
      </c>
      <c r="M1278">
        <v>10</v>
      </c>
      <c r="N1278">
        <v>8</v>
      </c>
      <c r="O1278">
        <v>7</v>
      </c>
      <c r="P1278">
        <v>10</v>
      </c>
      <c r="Q1278">
        <v>9</v>
      </c>
      <c r="R1278">
        <v>7</v>
      </c>
      <c r="S1278">
        <v>7</v>
      </c>
      <c r="T1278">
        <v>9</v>
      </c>
      <c r="U1278">
        <v>7</v>
      </c>
      <c r="V1278">
        <v>9</v>
      </c>
      <c r="W1278">
        <v>7</v>
      </c>
      <c r="X1278">
        <v>0</v>
      </c>
      <c r="Y1278">
        <v>8</v>
      </c>
      <c r="Z1278">
        <v>10</v>
      </c>
      <c r="AA1278">
        <v>8</v>
      </c>
      <c r="AB1278">
        <v>8</v>
      </c>
      <c r="AC1278">
        <v>2</v>
      </c>
      <c r="AD1278">
        <f>IF(Table13[[#This Row],[payment]]=1,1,0)</f>
        <v>0</v>
      </c>
      <c r="AE1278">
        <f>IF(Table13[[#This Row],[payment]]=2,1,0)</f>
        <v>1</v>
      </c>
      <c r="AF1278">
        <f>IF(Table13[[#This Row],[payment]]=3,1,0)</f>
        <v>0</v>
      </c>
      <c r="AG1278">
        <v>1</v>
      </c>
      <c r="AH1278">
        <f>IF(Table13[[#This Row],[method_payment]]=1,1,0)</f>
        <v>1</v>
      </c>
      <c r="AI1278">
        <f>IF(Table13[[#This Row],[method_payment]]=2,1,0)</f>
        <v>0</v>
      </c>
      <c r="AJ1278">
        <f>IF(Table13[[#This Row],[method_payment]]=3,1,0)</f>
        <v>0</v>
      </c>
      <c r="AK1278">
        <f>IF(Table13[[#This Row],[method_payment]]=5,1,0)</f>
        <v>0</v>
      </c>
      <c r="AL1278">
        <f>IF(Table13[[#This Row],[method_payment]]=6,1,0)</f>
        <v>0</v>
      </c>
      <c r="AM1278" t="s">
        <v>16</v>
      </c>
      <c r="AN1278" t="s">
        <v>16</v>
      </c>
      <c r="AO1278">
        <v>2</v>
      </c>
      <c r="AP1278" s="2">
        <v>282.70999999999998</v>
      </c>
      <c r="AQ1278" s="3">
        <f>IF(AND(Table13[[#This Row],[Average_amount_spent_per_visit_last_3_months]]&gt;=1,Table13[[#This Row],[Average_amount_spent_per_visit_last_3_months]]&lt;=999),1,0)</f>
        <v>1</v>
      </c>
      <c r="AR1278" s="3">
        <f>IF(AND(Table13[[#This Row],[Average_amount_spent_per_visit_last_3_months]]&gt;=1000,Table13[[#This Row],[Average_amount_spent_per_visit_last_3_months]]&lt;=6700),1,0)</f>
        <v>0</v>
      </c>
      <c r="AS1278">
        <v>1</v>
      </c>
      <c r="AT1278">
        <v>33</v>
      </c>
      <c r="AU1278">
        <f>IF(AND(Table13[[#This Row],[Age]]&gt;=18,Table13[[#This Row],[Age]]&lt;=25),1,0)</f>
        <v>0</v>
      </c>
      <c r="AV1278">
        <f>IF(AND(Table13[[#This Row],[Age]]&gt;=26,Table13[[#This Row],[Age]]&lt;=35),1,0)</f>
        <v>1</v>
      </c>
      <c r="AW1278">
        <f>IF(AND(Table13[[#This Row],[Age]]&gt;=36,Table13[[#This Row],[Age]]&lt;=45),1,0)</f>
        <v>0</v>
      </c>
      <c r="AX1278">
        <f>IF(AND(Table13[[#This Row],[Age]]&gt;=46,Table13[[#This Row],[Age]]&lt;=55),1,0)</f>
        <v>0</v>
      </c>
      <c r="AY1278">
        <f>IF(AND(Table13[[#This Row],[Age]]&gt;=56,Table13[[#This Row],[Age]]&lt;=67),1,0)</f>
        <v>0</v>
      </c>
      <c r="AZ1278" t="s">
        <v>25</v>
      </c>
      <c r="BA1278">
        <f>IF(Table13[[#This Row],[Marital Status]]="Married",1,0)</f>
        <v>1</v>
      </c>
      <c r="BB1278">
        <f>IF(Table13[[#This Row],[Marital Status]]="Single",1,0)</f>
        <v>0</v>
      </c>
      <c r="BC1278" t="s">
        <v>27</v>
      </c>
      <c r="BD1278">
        <f>IF(Table13[[#This Row],[gender]]="Male",1,0)</f>
        <v>1</v>
      </c>
      <c r="BE1278">
        <f>IF(Table13[[#This Row],[gender]]="Female",1,0)</f>
        <v>0</v>
      </c>
      <c r="BF1278" t="s">
        <v>23</v>
      </c>
      <c r="BG1278">
        <f>IF(Table13[[#This Row],[Highest level of Education]]="Did not attend school",1,0)</f>
        <v>0</v>
      </c>
      <c r="BH1278">
        <f>IF(Table13[[#This Row],[Highest level of Education]]="K12 completed",1,0)</f>
        <v>0</v>
      </c>
      <c r="BI1278">
        <f>IF(Table13[[#This Row],[Highest level of Education]]="High School Completed",1,0)</f>
        <v>0</v>
      </c>
      <c r="BJ1278">
        <f>IF(Table13[[#This Row],[Highest level of Education]]="Technical Diploma/Partially completed College",1,0)</f>
        <v>1</v>
      </c>
      <c r="BK1278">
        <f>IF(Table13[[#This Row],[Highest level of Education]]="University/College Degree",1,0)</f>
        <v>0</v>
      </c>
      <c r="BL1278">
        <f>IF(Table13[[#This Row],[Highest level of Education]]="Post-graduate education",1,0)</f>
        <v>0</v>
      </c>
      <c r="BM1278">
        <v>1</v>
      </c>
      <c r="BN1278">
        <v>1</v>
      </c>
      <c r="BO1278">
        <v>4</v>
      </c>
      <c r="BP1278">
        <f>IF(Table13[[#This Row],[Monthly_Income 1_5500 2_8000 3_11000 4_15000 5_20000 6_27000 7_35000 8_5000 9_51000 98_0]]=1,1,0)</f>
        <v>0</v>
      </c>
      <c r="BQ1278">
        <f>IF(Table13[[#This Row],[Monthly_Income 1_5500 2_8000 3_11000 4_15000 5_20000 6_27000 7_35000 8_5000 9_51000 98_0]]=2,1,0)</f>
        <v>0</v>
      </c>
      <c r="BR1278">
        <f>IF(Table13[[#This Row],[Monthly_Income 1_5500 2_8000 3_11000 4_15000 5_20000 6_27000 7_35000 8_5000 9_51000 98_0]]=3,1,0)</f>
        <v>0</v>
      </c>
      <c r="BS1278">
        <f>IF(Table13[[#This Row],[Monthly_Income 1_5500 2_8000 3_11000 4_15000 5_20000 6_27000 7_35000 8_5000 9_51000 98_0]]=4,1,0)</f>
        <v>1</v>
      </c>
      <c r="BT1278">
        <f>IF(Table13[[#This Row],[Monthly_Income 1_5500 2_8000 3_11000 4_15000 5_20000 6_27000 7_35000 8_5000 9_51000 98_0]]=5,1,0)</f>
        <v>0</v>
      </c>
      <c r="BU1278">
        <f>IF(Table13[[#This Row],[Monthly_Income 1_5500 2_8000 3_11000 4_15000 5_20000 6_27000 7_35000 8_5000 9_51000 98_0]]=6,1,0)</f>
        <v>0</v>
      </c>
      <c r="BV1278">
        <f>IF(Table13[[#This Row],[Monthly_Income 1_5500 2_8000 3_11000 4_15000 5_20000 6_27000 7_35000 8_5000 9_51000 98_0]]=7,1,0)</f>
        <v>0</v>
      </c>
      <c r="BW1278">
        <f>IF(Table13[[#This Row],[Monthly_Income 1_5500 2_8000 3_11000 4_15000 5_20000 6_27000 7_35000 8_5000 9_51000 98_0]]=8,1,0)</f>
        <v>0</v>
      </c>
      <c r="BX1278">
        <f>IF(Table13[[#This Row],[Monthly_Income 1_5500 2_8000 3_11000 4_15000 5_20000 6_27000 7_35000 8_5000 9_51000 98_0]]=9,1,0)</f>
        <v>0</v>
      </c>
      <c r="BY1278">
        <f>IF(Table13[[#This Row],[Monthly_Income 1_5500 2_8000 3_11000 4_15000 5_20000 6_27000 7_35000 8_5000 9_51000 98_0]]=98,1,0)</f>
        <v>0</v>
      </c>
      <c r="BZ1278">
        <v>6</v>
      </c>
      <c r="CA1278">
        <f>IF(Table13[[#This Row],[Monthly_Household_Income]]=1,1,0)</f>
        <v>0</v>
      </c>
      <c r="CB1278">
        <f>IF(Table13[[#This Row],[Monthly_Household_Income]]=2,1,0)</f>
        <v>0</v>
      </c>
      <c r="CC1278">
        <f>IF(Table13[[#This Row],[Monthly_Household_Income]]=3,1,0)</f>
        <v>0</v>
      </c>
      <c r="CD1278">
        <f>IF(Table13[[#This Row],[Monthly_Household_Income]]=4,1,0)</f>
        <v>0</v>
      </c>
      <c r="CE1278">
        <f>IF(Table13[[#This Row],[Monthly_Household_Income]]=5,1,0)</f>
        <v>0</v>
      </c>
      <c r="CF1278">
        <f>IF(Table13[[#This Row],[Monthly_Household_Income]]=6,1,0)</f>
        <v>1</v>
      </c>
      <c r="CG1278">
        <f>IF(Table13[[#This Row],[Monthly_Household_Income]]=7,1,0)</f>
        <v>0</v>
      </c>
      <c r="CH1278">
        <f>IF(Table13[[#This Row],[Monthly_Household_Income]]=8,1,0)</f>
        <v>0</v>
      </c>
      <c r="CI1278">
        <f>IF(Table13[[#This Row],[Monthly_Household_Income]]=9,1,0)</f>
        <v>0</v>
      </c>
      <c r="CJ1278">
        <f>IF(Table13[[#This Row],[Monthly_Household_Income]]=98,1,0)</f>
        <v>0</v>
      </c>
    </row>
    <row r="1279" spans="1:88">
      <c r="A1279">
        <v>4705</v>
      </c>
      <c r="B1279" s="1">
        <v>42973</v>
      </c>
      <c r="C1279" t="s">
        <v>31</v>
      </c>
      <c r="D1279">
        <v>9</v>
      </c>
      <c r="E1279">
        <v>8</v>
      </c>
      <c r="F1279">
        <v>8</v>
      </c>
      <c r="G1279">
        <v>8</v>
      </c>
      <c r="H1279">
        <v>7</v>
      </c>
      <c r="I1279">
        <v>7</v>
      </c>
      <c r="J1279" t="s">
        <v>15</v>
      </c>
      <c r="K1279">
        <v>6</v>
      </c>
      <c r="L1279">
        <v>8</v>
      </c>
      <c r="M1279">
        <v>7</v>
      </c>
      <c r="N1279">
        <v>8</v>
      </c>
      <c r="O1279">
        <v>8</v>
      </c>
      <c r="P1279">
        <v>7</v>
      </c>
      <c r="Q1279">
        <v>6</v>
      </c>
      <c r="R1279">
        <v>7</v>
      </c>
      <c r="S1279">
        <v>7</v>
      </c>
      <c r="T1279">
        <v>8</v>
      </c>
      <c r="U1279">
        <v>6</v>
      </c>
      <c r="V1279">
        <v>7</v>
      </c>
      <c r="W1279">
        <v>8</v>
      </c>
      <c r="X1279">
        <v>0</v>
      </c>
      <c r="Y1279">
        <v>6</v>
      </c>
      <c r="Z1279">
        <v>6</v>
      </c>
      <c r="AA1279">
        <v>8</v>
      </c>
      <c r="AB1279">
        <v>0</v>
      </c>
      <c r="AC1279">
        <v>2</v>
      </c>
      <c r="AD1279">
        <f>IF(Table13[[#This Row],[payment]]=1,1,0)</f>
        <v>0</v>
      </c>
      <c r="AE1279">
        <f>IF(Table13[[#This Row],[payment]]=2,1,0)</f>
        <v>1</v>
      </c>
      <c r="AF1279">
        <f>IF(Table13[[#This Row],[payment]]=3,1,0)</f>
        <v>0</v>
      </c>
      <c r="AG1279">
        <v>5</v>
      </c>
      <c r="AH1279">
        <f>IF(Table13[[#This Row],[method_payment]]=1,1,0)</f>
        <v>0</v>
      </c>
      <c r="AI1279">
        <f>IF(Table13[[#This Row],[method_payment]]=2,1,0)</f>
        <v>0</v>
      </c>
      <c r="AJ1279">
        <f>IF(Table13[[#This Row],[method_payment]]=3,1,0)</f>
        <v>0</v>
      </c>
      <c r="AK1279">
        <f>IF(Table13[[#This Row],[method_payment]]=5,1,0)</f>
        <v>1</v>
      </c>
      <c r="AL1279">
        <f>IF(Table13[[#This Row],[method_payment]]=6,1,0)</f>
        <v>0</v>
      </c>
      <c r="AM1279" t="s">
        <v>16</v>
      </c>
      <c r="AN1279" t="s">
        <v>16</v>
      </c>
      <c r="AO1279">
        <v>1</v>
      </c>
      <c r="AP1279" s="2">
        <v>920.28</v>
      </c>
      <c r="AQ1279" s="3">
        <f>IF(AND(Table13[[#This Row],[Average_amount_spent_per_visit_last_3_months]]&gt;=1,Table13[[#This Row],[Average_amount_spent_per_visit_last_3_months]]&lt;=999),1,0)</f>
        <v>1</v>
      </c>
      <c r="AR1279" s="3">
        <f>IF(AND(Table13[[#This Row],[Average_amount_spent_per_visit_last_3_months]]&gt;=1000,Table13[[#This Row],[Average_amount_spent_per_visit_last_3_months]]&lt;=6700),1,0)</f>
        <v>0</v>
      </c>
      <c r="AS1279">
        <v>2</v>
      </c>
      <c r="AT1279">
        <v>50</v>
      </c>
      <c r="AU1279">
        <f>IF(AND(Table13[[#This Row],[Age]]&gt;=18,Table13[[#This Row],[Age]]&lt;=25),1,0)</f>
        <v>0</v>
      </c>
      <c r="AV1279">
        <f>IF(AND(Table13[[#This Row],[Age]]&gt;=26,Table13[[#This Row],[Age]]&lt;=35),1,0)</f>
        <v>0</v>
      </c>
      <c r="AW1279">
        <f>IF(AND(Table13[[#This Row],[Age]]&gt;=36,Table13[[#This Row],[Age]]&lt;=45),1,0)</f>
        <v>0</v>
      </c>
      <c r="AX1279">
        <f>IF(AND(Table13[[#This Row],[Age]]&gt;=46,Table13[[#This Row],[Age]]&lt;=55),1,0)</f>
        <v>1</v>
      </c>
      <c r="AY1279">
        <f>IF(AND(Table13[[#This Row],[Age]]&gt;=56,Table13[[#This Row],[Age]]&lt;=67),1,0)</f>
        <v>0</v>
      </c>
      <c r="AZ1279" t="s">
        <v>25</v>
      </c>
      <c r="BA1279">
        <f>IF(Table13[[#This Row],[Marital Status]]="Married",1,0)</f>
        <v>1</v>
      </c>
      <c r="BB1279">
        <f>IF(Table13[[#This Row],[Marital Status]]="Single",1,0)</f>
        <v>0</v>
      </c>
      <c r="BC1279" t="s">
        <v>27</v>
      </c>
      <c r="BD1279">
        <f>IF(Table13[[#This Row],[gender]]="Male",1,0)</f>
        <v>1</v>
      </c>
      <c r="BE1279">
        <f>IF(Table13[[#This Row],[gender]]="Female",1,0)</f>
        <v>0</v>
      </c>
      <c r="BF1279" t="s">
        <v>19</v>
      </c>
      <c r="BG1279">
        <f>IF(Table13[[#This Row],[Highest level of Education]]="Did not attend school",1,0)</f>
        <v>0</v>
      </c>
      <c r="BH1279">
        <f>IF(Table13[[#This Row],[Highest level of Education]]="K12 completed",1,0)</f>
        <v>0</v>
      </c>
      <c r="BI1279">
        <f>IF(Table13[[#This Row],[Highest level of Education]]="High School Completed",1,0)</f>
        <v>0</v>
      </c>
      <c r="BJ1279">
        <f>IF(Table13[[#This Row],[Highest level of Education]]="Technical Diploma/Partially completed College",1,0)</f>
        <v>0</v>
      </c>
      <c r="BK1279">
        <f>IF(Table13[[#This Row],[Highest level of Education]]="University/College Degree",1,0)</f>
        <v>1</v>
      </c>
      <c r="BL1279">
        <f>IF(Table13[[#This Row],[Highest level of Education]]="Post-graduate education",1,0)</f>
        <v>0</v>
      </c>
      <c r="BM1279">
        <v>1</v>
      </c>
      <c r="BN1279">
        <v>1</v>
      </c>
      <c r="BO1279">
        <v>7</v>
      </c>
      <c r="BP1279">
        <f>IF(Table13[[#This Row],[Monthly_Income 1_5500 2_8000 3_11000 4_15000 5_20000 6_27000 7_35000 8_5000 9_51000 98_0]]=1,1,0)</f>
        <v>0</v>
      </c>
      <c r="BQ1279">
        <f>IF(Table13[[#This Row],[Monthly_Income 1_5500 2_8000 3_11000 4_15000 5_20000 6_27000 7_35000 8_5000 9_51000 98_0]]=2,1,0)</f>
        <v>0</v>
      </c>
      <c r="BR1279">
        <f>IF(Table13[[#This Row],[Monthly_Income 1_5500 2_8000 3_11000 4_15000 5_20000 6_27000 7_35000 8_5000 9_51000 98_0]]=3,1,0)</f>
        <v>0</v>
      </c>
      <c r="BS1279">
        <f>IF(Table13[[#This Row],[Monthly_Income 1_5500 2_8000 3_11000 4_15000 5_20000 6_27000 7_35000 8_5000 9_51000 98_0]]=4,1,0)</f>
        <v>0</v>
      </c>
      <c r="BT1279">
        <f>IF(Table13[[#This Row],[Monthly_Income 1_5500 2_8000 3_11000 4_15000 5_20000 6_27000 7_35000 8_5000 9_51000 98_0]]=5,1,0)</f>
        <v>0</v>
      </c>
      <c r="BU1279">
        <f>IF(Table13[[#This Row],[Monthly_Income 1_5500 2_8000 3_11000 4_15000 5_20000 6_27000 7_35000 8_5000 9_51000 98_0]]=6,1,0)</f>
        <v>0</v>
      </c>
      <c r="BV1279">
        <f>IF(Table13[[#This Row],[Monthly_Income 1_5500 2_8000 3_11000 4_15000 5_20000 6_27000 7_35000 8_5000 9_51000 98_0]]=7,1,0)</f>
        <v>1</v>
      </c>
      <c r="BW1279">
        <f>IF(Table13[[#This Row],[Monthly_Income 1_5500 2_8000 3_11000 4_15000 5_20000 6_27000 7_35000 8_5000 9_51000 98_0]]=8,1,0)</f>
        <v>0</v>
      </c>
      <c r="BX1279">
        <f>IF(Table13[[#This Row],[Monthly_Income 1_5500 2_8000 3_11000 4_15000 5_20000 6_27000 7_35000 8_5000 9_51000 98_0]]=9,1,0)</f>
        <v>0</v>
      </c>
      <c r="BY1279">
        <f>IF(Table13[[#This Row],[Monthly_Income 1_5500 2_8000 3_11000 4_15000 5_20000 6_27000 7_35000 8_5000 9_51000 98_0]]=98,1,0)</f>
        <v>0</v>
      </c>
      <c r="BZ1279">
        <v>8</v>
      </c>
      <c r="CA1279">
        <f>IF(Table13[[#This Row],[Monthly_Household_Income]]=1,1,0)</f>
        <v>0</v>
      </c>
      <c r="CB1279">
        <f>IF(Table13[[#This Row],[Monthly_Household_Income]]=2,1,0)</f>
        <v>0</v>
      </c>
      <c r="CC1279">
        <f>IF(Table13[[#This Row],[Monthly_Household_Income]]=3,1,0)</f>
        <v>0</v>
      </c>
      <c r="CD1279">
        <f>IF(Table13[[#This Row],[Monthly_Household_Income]]=4,1,0)</f>
        <v>0</v>
      </c>
      <c r="CE1279">
        <f>IF(Table13[[#This Row],[Monthly_Household_Income]]=5,1,0)</f>
        <v>0</v>
      </c>
      <c r="CF1279">
        <f>IF(Table13[[#This Row],[Monthly_Household_Income]]=6,1,0)</f>
        <v>0</v>
      </c>
      <c r="CG1279">
        <f>IF(Table13[[#This Row],[Monthly_Household_Income]]=7,1,0)</f>
        <v>0</v>
      </c>
      <c r="CH1279">
        <f>IF(Table13[[#This Row],[Monthly_Household_Income]]=8,1,0)</f>
        <v>1</v>
      </c>
      <c r="CI1279">
        <f>IF(Table13[[#This Row],[Monthly_Household_Income]]=9,1,0)</f>
        <v>0</v>
      </c>
      <c r="CJ1279">
        <f>IF(Table13[[#This Row],[Monthly_Household_Income]]=98,1,0)</f>
        <v>0</v>
      </c>
    </row>
    <row r="1280" spans="1:88">
      <c r="A1280">
        <v>4706</v>
      </c>
      <c r="B1280" s="1">
        <v>43253</v>
      </c>
      <c r="C1280" t="s">
        <v>35</v>
      </c>
      <c r="D1280">
        <v>9</v>
      </c>
      <c r="E1280">
        <v>9</v>
      </c>
      <c r="F1280">
        <v>8</v>
      </c>
      <c r="G1280">
        <v>9</v>
      </c>
      <c r="H1280">
        <v>9</v>
      </c>
      <c r="I1280">
        <v>10</v>
      </c>
      <c r="J1280" t="s">
        <v>16</v>
      </c>
      <c r="K1280">
        <v>9</v>
      </c>
      <c r="L1280">
        <v>8</v>
      </c>
      <c r="M1280">
        <v>8</v>
      </c>
      <c r="N1280">
        <v>9</v>
      </c>
      <c r="O1280">
        <v>8</v>
      </c>
      <c r="P1280">
        <v>7</v>
      </c>
      <c r="Q1280">
        <v>9</v>
      </c>
      <c r="R1280">
        <v>7</v>
      </c>
      <c r="S1280">
        <v>8</v>
      </c>
      <c r="T1280">
        <v>9</v>
      </c>
      <c r="U1280">
        <v>8</v>
      </c>
      <c r="V1280">
        <v>9</v>
      </c>
      <c r="W1280">
        <v>9</v>
      </c>
      <c r="X1280">
        <v>9</v>
      </c>
      <c r="Y1280">
        <v>7</v>
      </c>
      <c r="Z1280">
        <v>8</v>
      </c>
      <c r="AA1280">
        <v>9</v>
      </c>
      <c r="AB1280">
        <v>10</v>
      </c>
      <c r="AC1280">
        <v>1</v>
      </c>
      <c r="AD1280">
        <f>IF(Table13[[#This Row],[payment]]=1,1,0)</f>
        <v>1</v>
      </c>
      <c r="AE1280">
        <f>IF(Table13[[#This Row],[payment]]=2,1,0)</f>
        <v>0</v>
      </c>
      <c r="AF1280">
        <f>IF(Table13[[#This Row],[payment]]=3,1,0)</f>
        <v>0</v>
      </c>
      <c r="AG1280">
        <v>1</v>
      </c>
      <c r="AH1280">
        <f>IF(Table13[[#This Row],[method_payment]]=1,1,0)</f>
        <v>1</v>
      </c>
      <c r="AI1280">
        <f>IF(Table13[[#This Row],[method_payment]]=2,1,0)</f>
        <v>0</v>
      </c>
      <c r="AJ1280">
        <f>IF(Table13[[#This Row],[method_payment]]=3,1,0)</f>
        <v>0</v>
      </c>
      <c r="AK1280">
        <f>IF(Table13[[#This Row],[method_payment]]=5,1,0)</f>
        <v>0</v>
      </c>
      <c r="AL1280">
        <f>IF(Table13[[#This Row],[method_payment]]=6,1,0)</f>
        <v>0</v>
      </c>
      <c r="AM1280" t="s">
        <v>16</v>
      </c>
      <c r="AN1280" t="s">
        <v>16</v>
      </c>
      <c r="AO1280">
        <v>1</v>
      </c>
      <c r="AP1280" s="2">
        <v>367.39</v>
      </c>
      <c r="AQ1280" s="3">
        <f>IF(AND(Table13[[#This Row],[Average_amount_spent_per_visit_last_3_months]]&gt;=1,Table13[[#This Row],[Average_amount_spent_per_visit_last_3_months]]&lt;=999),1,0)</f>
        <v>1</v>
      </c>
      <c r="AR1280" s="3">
        <f>IF(AND(Table13[[#This Row],[Average_amount_spent_per_visit_last_3_months]]&gt;=1000,Table13[[#This Row],[Average_amount_spent_per_visit_last_3_months]]&lt;=6700),1,0)</f>
        <v>0</v>
      </c>
      <c r="AS1280">
        <v>2</v>
      </c>
      <c r="AT1280">
        <v>30</v>
      </c>
      <c r="AU1280">
        <f>IF(AND(Table13[[#This Row],[Age]]&gt;=18,Table13[[#This Row],[Age]]&lt;=25),1,0)</f>
        <v>0</v>
      </c>
      <c r="AV1280">
        <f>IF(AND(Table13[[#This Row],[Age]]&gt;=26,Table13[[#This Row],[Age]]&lt;=35),1,0)</f>
        <v>1</v>
      </c>
      <c r="AW1280">
        <f>IF(AND(Table13[[#This Row],[Age]]&gt;=36,Table13[[#This Row],[Age]]&lt;=45),1,0)</f>
        <v>0</v>
      </c>
      <c r="AX1280">
        <f>IF(AND(Table13[[#This Row],[Age]]&gt;=46,Table13[[#This Row],[Age]]&lt;=55),1,0)</f>
        <v>0</v>
      </c>
      <c r="AY1280">
        <f>IF(AND(Table13[[#This Row],[Age]]&gt;=56,Table13[[#This Row],[Age]]&lt;=67),1,0)</f>
        <v>0</v>
      </c>
      <c r="AZ1280" t="s">
        <v>24</v>
      </c>
      <c r="BA1280">
        <f>IF(Table13[[#This Row],[Marital Status]]="Married",1,0)</f>
        <v>0</v>
      </c>
      <c r="BB1280">
        <f>IF(Table13[[#This Row],[Marital Status]]="Single",1,0)</f>
        <v>1</v>
      </c>
      <c r="BC1280" t="s">
        <v>27</v>
      </c>
      <c r="BD1280">
        <f>IF(Table13[[#This Row],[gender]]="Male",1,0)</f>
        <v>1</v>
      </c>
      <c r="BE1280">
        <f>IF(Table13[[#This Row],[gender]]="Female",1,0)</f>
        <v>0</v>
      </c>
      <c r="BF1280" t="s">
        <v>19</v>
      </c>
      <c r="BG1280">
        <f>IF(Table13[[#This Row],[Highest level of Education]]="Did not attend school",1,0)</f>
        <v>0</v>
      </c>
      <c r="BH1280">
        <f>IF(Table13[[#This Row],[Highest level of Education]]="K12 completed",1,0)</f>
        <v>0</v>
      </c>
      <c r="BI1280">
        <f>IF(Table13[[#This Row],[Highest level of Education]]="High School Completed",1,0)</f>
        <v>0</v>
      </c>
      <c r="BJ1280">
        <f>IF(Table13[[#This Row],[Highest level of Education]]="Technical Diploma/Partially completed College",1,0)</f>
        <v>0</v>
      </c>
      <c r="BK1280">
        <f>IF(Table13[[#This Row],[Highest level of Education]]="University/College Degree",1,0)</f>
        <v>1</v>
      </c>
      <c r="BL1280">
        <f>IF(Table13[[#This Row],[Highest level of Education]]="Post-graduate education",1,0)</f>
        <v>0</v>
      </c>
      <c r="BM1280">
        <v>0</v>
      </c>
      <c r="BN1280">
        <v>1</v>
      </c>
      <c r="BO1280">
        <v>2</v>
      </c>
      <c r="BP1280">
        <f>IF(Table13[[#This Row],[Monthly_Income 1_5500 2_8000 3_11000 4_15000 5_20000 6_27000 7_35000 8_5000 9_51000 98_0]]=1,1,0)</f>
        <v>0</v>
      </c>
      <c r="BQ1280">
        <f>IF(Table13[[#This Row],[Monthly_Income 1_5500 2_8000 3_11000 4_15000 5_20000 6_27000 7_35000 8_5000 9_51000 98_0]]=2,1,0)</f>
        <v>1</v>
      </c>
      <c r="BR1280">
        <f>IF(Table13[[#This Row],[Monthly_Income 1_5500 2_8000 3_11000 4_15000 5_20000 6_27000 7_35000 8_5000 9_51000 98_0]]=3,1,0)</f>
        <v>0</v>
      </c>
      <c r="BS1280">
        <f>IF(Table13[[#This Row],[Monthly_Income 1_5500 2_8000 3_11000 4_15000 5_20000 6_27000 7_35000 8_5000 9_51000 98_0]]=4,1,0)</f>
        <v>0</v>
      </c>
      <c r="BT1280">
        <f>IF(Table13[[#This Row],[Monthly_Income 1_5500 2_8000 3_11000 4_15000 5_20000 6_27000 7_35000 8_5000 9_51000 98_0]]=5,1,0)</f>
        <v>0</v>
      </c>
      <c r="BU1280">
        <f>IF(Table13[[#This Row],[Monthly_Income 1_5500 2_8000 3_11000 4_15000 5_20000 6_27000 7_35000 8_5000 9_51000 98_0]]=6,1,0)</f>
        <v>0</v>
      </c>
      <c r="BV1280">
        <f>IF(Table13[[#This Row],[Monthly_Income 1_5500 2_8000 3_11000 4_15000 5_20000 6_27000 7_35000 8_5000 9_51000 98_0]]=7,1,0)</f>
        <v>0</v>
      </c>
      <c r="BW1280">
        <f>IF(Table13[[#This Row],[Monthly_Income 1_5500 2_8000 3_11000 4_15000 5_20000 6_27000 7_35000 8_5000 9_51000 98_0]]=8,1,0)</f>
        <v>0</v>
      </c>
      <c r="BX1280">
        <f>IF(Table13[[#This Row],[Monthly_Income 1_5500 2_8000 3_11000 4_15000 5_20000 6_27000 7_35000 8_5000 9_51000 98_0]]=9,1,0)</f>
        <v>0</v>
      </c>
      <c r="BY1280">
        <f>IF(Table13[[#This Row],[Monthly_Income 1_5500 2_8000 3_11000 4_15000 5_20000 6_27000 7_35000 8_5000 9_51000 98_0]]=98,1,0)</f>
        <v>0</v>
      </c>
      <c r="BZ1280">
        <v>7</v>
      </c>
      <c r="CA1280">
        <f>IF(Table13[[#This Row],[Monthly_Household_Income]]=1,1,0)</f>
        <v>0</v>
      </c>
      <c r="CB1280">
        <f>IF(Table13[[#This Row],[Monthly_Household_Income]]=2,1,0)</f>
        <v>0</v>
      </c>
      <c r="CC1280">
        <f>IF(Table13[[#This Row],[Monthly_Household_Income]]=3,1,0)</f>
        <v>0</v>
      </c>
      <c r="CD1280">
        <f>IF(Table13[[#This Row],[Monthly_Household_Income]]=4,1,0)</f>
        <v>0</v>
      </c>
      <c r="CE1280">
        <f>IF(Table13[[#This Row],[Monthly_Household_Income]]=5,1,0)</f>
        <v>0</v>
      </c>
      <c r="CF1280">
        <f>IF(Table13[[#This Row],[Monthly_Household_Income]]=6,1,0)</f>
        <v>0</v>
      </c>
      <c r="CG1280">
        <f>IF(Table13[[#This Row],[Monthly_Household_Income]]=7,1,0)</f>
        <v>1</v>
      </c>
      <c r="CH1280">
        <f>IF(Table13[[#This Row],[Monthly_Household_Income]]=8,1,0)</f>
        <v>0</v>
      </c>
      <c r="CI1280">
        <f>IF(Table13[[#This Row],[Monthly_Household_Income]]=9,1,0)</f>
        <v>0</v>
      </c>
      <c r="CJ1280">
        <f>IF(Table13[[#This Row],[Monthly_Household_Income]]=98,1,0)</f>
        <v>0</v>
      </c>
    </row>
    <row r="1281" spans="1:88">
      <c r="A1281">
        <v>4707</v>
      </c>
      <c r="B1281" s="1">
        <v>43001</v>
      </c>
      <c r="C1281" t="s">
        <v>2</v>
      </c>
      <c r="D1281">
        <v>10</v>
      </c>
      <c r="E1281">
        <v>7</v>
      </c>
      <c r="F1281">
        <v>7</v>
      </c>
      <c r="G1281">
        <v>8</v>
      </c>
      <c r="H1281">
        <v>9</v>
      </c>
      <c r="I1281">
        <v>8</v>
      </c>
      <c r="J1281" t="s">
        <v>15</v>
      </c>
      <c r="K1281">
        <v>7</v>
      </c>
      <c r="L1281">
        <v>9</v>
      </c>
      <c r="M1281">
        <v>7</v>
      </c>
      <c r="N1281">
        <v>8</v>
      </c>
      <c r="O1281">
        <v>8</v>
      </c>
      <c r="P1281">
        <v>7</v>
      </c>
      <c r="Q1281">
        <v>9</v>
      </c>
      <c r="R1281">
        <v>8</v>
      </c>
      <c r="S1281">
        <v>8</v>
      </c>
      <c r="T1281">
        <v>9</v>
      </c>
      <c r="U1281">
        <v>9</v>
      </c>
      <c r="V1281">
        <v>8</v>
      </c>
      <c r="W1281">
        <v>9</v>
      </c>
      <c r="X1281">
        <v>8</v>
      </c>
      <c r="Y1281">
        <v>9</v>
      </c>
      <c r="Z1281">
        <v>8</v>
      </c>
      <c r="AA1281">
        <v>8</v>
      </c>
      <c r="AB1281">
        <v>0</v>
      </c>
      <c r="AC1281">
        <v>2</v>
      </c>
      <c r="AD1281">
        <f>IF(Table13[[#This Row],[payment]]=1,1,0)</f>
        <v>0</v>
      </c>
      <c r="AE1281">
        <f>IF(Table13[[#This Row],[payment]]=2,1,0)</f>
        <v>1</v>
      </c>
      <c r="AF1281">
        <f>IF(Table13[[#This Row],[payment]]=3,1,0)</f>
        <v>0</v>
      </c>
      <c r="AG1281">
        <v>1</v>
      </c>
      <c r="AH1281">
        <f>IF(Table13[[#This Row],[method_payment]]=1,1,0)</f>
        <v>1</v>
      </c>
      <c r="AI1281">
        <f>IF(Table13[[#This Row],[method_payment]]=2,1,0)</f>
        <v>0</v>
      </c>
      <c r="AJ1281">
        <f>IF(Table13[[#This Row],[method_payment]]=3,1,0)</f>
        <v>0</v>
      </c>
      <c r="AK1281">
        <f>IF(Table13[[#This Row],[method_payment]]=5,1,0)</f>
        <v>0</v>
      </c>
      <c r="AL1281">
        <f>IF(Table13[[#This Row],[method_payment]]=6,1,0)</f>
        <v>0</v>
      </c>
      <c r="AM1281" t="s">
        <v>16</v>
      </c>
      <c r="AN1281" t="s">
        <v>15</v>
      </c>
      <c r="AO1281">
        <v>3</v>
      </c>
      <c r="AP1281" s="2">
        <v>253.01</v>
      </c>
      <c r="AQ1281" s="3">
        <f>IF(AND(Table13[[#This Row],[Average_amount_spent_per_visit_last_3_months]]&gt;=1,Table13[[#This Row],[Average_amount_spent_per_visit_last_3_months]]&lt;=999),1,0)</f>
        <v>1</v>
      </c>
      <c r="AR1281" s="3">
        <f>IF(AND(Table13[[#This Row],[Average_amount_spent_per_visit_last_3_months]]&gt;=1000,Table13[[#This Row],[Average_amount_spent_per_visit_last_3_months]]&lt;=6700),1,0)</f>
        <v>0</v>
      </c>
      <c r="AS1281">
        <v>3</v>
      </c>
      <c r="AT1281">
        <v>42</v>
      </c>
      <c r="AU1281">
        <f>IF(AND(Table13[[#This Row],[Age]]&gt;=18,Table13[[#This Row],[Age]]&lt;=25),1,0)</f>
        <v>0</v>
      </c>
      <c r="AV1281">
        <f>IF(AND(Table13[[#This Row],[Age]]&gt;=26,Table13[[#This Row],[Age]]&lt;=35),1,0)</f>
        <v>0</v>
      </c>
      <c r="AW1281">
        <f>IF(AND(Table13[[#This Row],[Age]]&gt;=36,Table13[[#This Row],[Age]]&lt;=45),1,0)</f>
        <v>1</v>
      </c>
      <c r="AX1281">
        <f>IF(AND(Table13[[#This Row],[Age]]&gt;=46,Table13[[#This Row],[Age]]&lt;=55),1,0)</f>
        <v>0</v>
      </c>
      <c r="AY1281">
        <f>IF(AND(Table13[[#This Row],[Age]]&gt;=56,Table13[[#This Row],[Age]]&lt;=67),1,0)</f>
        <v>0</v>
      </c>
      <c r="AZ1281" t="s">
        <v>25</v>
      </c>
      <c r="BA1281">
        <f>IF(Table13[[#This Row],[Marital Status]]="Married",1,0)</f>
        <v>1</v>
      </c>
      <c r="BB1281">
        <f>IF(Table13[[#This Row],[Marital Status]]="Single",1,0)</f>
        <v>0</v>
      </c>
      <c r="BC1281" t="s">
        <v>28</v>
      </c>
      <c r="BD1281">
        <f>IF(Table13[[#This Row],[gender]]="Male",1,0)</f>
        <v>0</v>
      </c>
      <c r="BE1281">
        <f>IF(Table13[[#This Row],[gender]]="Female",1,0)</f>
        <v>1</v>
      </c>
      <c r="BF1281" t="s">
        <v>19</v>
      </c>
      <c r="BG1281">
        <f>IF(Table13[[#This Row],[Highest level of Education]]="Did not attend school",1,0)</f>
        <v>0</v>
      </c>
      <c r="BH1281">
        <f>IF(Table13[[#This Row],[Highest level of Education]]="K12 completed",1,0)</f>
        <v>0</v>
      </c>
      <c r="BI1281">
        <f>IF(Table13[[#This Row],[Highest level of Education]]="High School Completed",1,0)</f>
        <v>0</v>
      </c>
      <c r="BJ1281">
        <f>IF(Table13[[#This Row],[Highest level of Education]]="Technical Diploma/Partially completed College",1,0)</f>
        <v>0</v>
      </c>
      <c r="BK1281">
        <f>IF(Table13[[#This Row],[Highest level of Education]]="University/College Degree",1,0)</f>
        <v>1</v>
      </c>
      <c r="BL1281">
        <f>IF(Table13[[#This Row],[Highest level of Education]]="Post-graduate education",1,0)</f>
        <v>0</v>
      </c>
      <c r="BM1281">
        <v>2</v>
      </c>
      <c r="BN1281">
        <v>3</v>
      </c>
      <c r="BO1281" t="s">
        <v>1</v>
      </c>
      <c r="BP1281">
        <f>IF(Table13[[#This Row],[Monthly_Income 1_5500 2_8000 3_11000 4_15000 5_20000 6_27000 7_35000 8_5000 9_51000 98_0]]=1,1,0)</f>
        <v>0</v>
      </c>
      <c r="BQ1281">
        <f>IF(Table13[[#This Row],[Monthly_Income 1_5500 2_8000 3_11000 4_15000 5_20000 6_27000 7_35000 8_5000 9_51000 98_0]]=2,1,0)</f>
        <v>0</v>
      </c>
      <c r="BR1281">
        <f>IF(Table13[[#This Row],[Monthly_Income 1_5500 2_8000 3_11000 4_15000 5_20000 6_27000 7_35000 8_5000 9_51000 98_0]]=3,1,0)</f>
        <v>0</v>
      </c>
      <c r="BS1281">
        <f>IF(Table13[[#This Row],[Monthly_Income 1_5500 2_8000 3_11000 4_15000 5_20000 6_27000 7_35000 8_5000 9_51000 98_0]]=4,1,0)</f>
        <v>0</v>
      </c>
      <c r="BT1281">
        <f>IF(Table13[[#This Row],[Monthly_Income 1_5500 2_8000 3_11000 4_15000 5_20000 6_27000 7_35000 8_5000 9_51000 98_0]]=5,1,0)</f>
        <v>0</v>
      </c>
      <c r="BU1281">
        <f>IF(Table13[[#This Row],[Monthly_Income 1_5500 2_8000 3_11000 4_15000 5_20000 6_27000 7_35000 8_5000 9_51000 98_0]]=6,1,0)</f>
        <v>0</v>
      </c>
      <c r="BV1281">
        <f>IF(Table13[[#This Row],[Monthly_Income 1_5500 2_8000 3_11000 4_15000 5_20000 6_27000 7_35000 8_5000 9_51000 98_0]]=7,1,0)</f>
        <v>0</v>
      </c>
      <c r="BW1281">
        <f>IF(Table13[[#This Row],[Monthly_Income 1_5500 2_8000 3_11000 4_15000 5_20000 6_27000 7_35000 8_5000 9_51000 98_0]]=8,1,0)</f>
        <v>0</v>
      </c>
      <c r="BX1281">
        <f>IF(Table13[[#This Row],[Monthly_Income 1_5500 2_8000 3_11000 4_15000 5_20000 6_27000 7_35000 8_5000 9_51000 98_0]]=9,1,0)</f>
        <v>0</v>
      </c>
      <c r="BY1281">
        <f>IF(Table13[[#This Row],[Monthly_Income 1_5500 2_8000 3_11000 4_15000 5_20000 6_27000 7_35000 8_5000 9_51000 98_0]]=98,1,0)</f>
        <v>0</v>
      </c>
      <c r="BZ1281">
        <v>8</v>
      </c>
      <c r="CA1281">
        <f>IF(Table13[[#This Row],[Monthly_Household_Income]]=1,1,0)</f>
        <v>0</v>
      </c>
      <c r="CB1281">
        <f>IF(Table13[[#This Row],[Monthly_Household_Income]]=2,1,0)</f>
        <v>0</v>
      </c>
      <c r="CC1281">
        <f>IF(Table13[[#This Row],[Monthly_Household_Income]]=3,1,0)</f>
        <v>0</v>
      </c>
      <c r="CD1281">
        <f>IF(Table13[[#This Row],[Monthly_Household_Income]]=4,1,0)</f>
        <v>0</v>
      </c>
      <c r="CE1281">
        <f>IF(Table13[[#This Row],[Monthly_Household_Income]]=5,1,0)</f>
        <v>0</v>
      </c>
      <c r="CF1281">
        <f>IF(Table13[[#This Row],[Monthly_Household_Income]]=6,1,0)</f>
        <v>0</v>
      </c>
      <c r="CG1281">
        <f>IF(Table13[[#This Row],[Monthly_Household_Income]]=7,1,0)</f>
        <v>0</v>
      </c>
      <c r="CH1281">
        <f>IF(Table13[[#This Row],[Monthly_Household_Income]]=8,1,0)</f>
        <v>1</v>
      </c>
      <c r="CI1281">
        <f>IF(Table13[[#This Row],[Monthly_Household_Income]]=9,1,0)</f>
        <v>0</v>
      </c>
      <c r="CJ1281">
        <f>IF(Table13[[#This Row],[Monthly_Household_Income]]=98,1,0)</f>
        <v>0</v>
      </c>
    </row>
    <row r="1282" spans="1:88">
      <c r="A1282">
        <v>4708</v>
      </c>
      <c r="B1282" s="1">
        <v>43160</v>
      </c>
      <c r="C1282" t="s">
        <v>29</v>
      </c>
      <c r="D1282">
        <v>8</v>
      </c>
      <c r="E1282">
        <v>8</v>
      </c>
      <c r="F1282">
        <v>8</v>
      </c>
      <c r="G1282">
        <v>8</v>
      </c>
      <c r="H1282">
        <v>8</v>
      </c>
      <c r="I1282">
        <v>8</v>
      </c>
      <c r="J1282" t="s">
        <v>15</v>
      </c>
      <c r="K1282">
        <v>9</v>
      </c>
      <c r="L1282">
        <v>7</v>
      </c>
      <c r="M1282">
        <v>8</v>
      </c>
      <c r="N1282">
        <v>8</v>
      </c>
      <c r="O1282">
        <v>7</v>
      </c>
      <c r="P1282">
        <v>9</v>
      </c>
      <c r="Q1282">
        <v>7</v>
      </c>
      <c r="R1282">
        <v>8</v>
      </c>
      <c r="S1282">
        <v>7</v>
      </c>
      <c r="T1282">
        <v>7</v>
      </c>
      <c r="U1282">
        <v>9</v>
      </c>
      <c r="V1282">
        <v>7</v>
      </c>
      <c r="W1282">
        <v>8</v>
      </c>
      <c r="X1282">
        <v>8</v>
      </c>
      <c r="Y1282">
        <v>8</v>
      </c>
      <c r="Z1282">
        <v>7</v>
      </c>
      <c r="AA1282">
        <v>7</v>
      </c>
      <c r="AB1282">
        <v>8</v>
      </c>
      <c r="AC1282">
        <v>1</v>
      </c>
      <c r="AD1282">
        <f>IF(Table13[[#This Row],[payment]]=1,1,0)</f>
        <v>1</v>
      </c>
      <c r="AE1282">
        <f>IF(Table13[[#This Row],[payment]]=2,1,0)</f>
        <v>0</v>
      </c>
      <c r="AF1282">
        <f>IF(Table13[[#This Row],[payment]]=3,1,0)</f>
        <v>0</v>
      </c>
      <c r="AG1282">
        <v>6</v>
      </c>
      <c r="AH1282">
        <f>IF(Table13[[#This Row],[method_payment]]=1,1,0)</f>
        <v>0</v>
      </c>
      <c r="AI1282">
        <f>IF(Table13[[#This Row],[method_payment]]=2,1,0)</f>
        <v>0</v>
      </c>
      <c r="AJ1282">
        <f>IF(Table13[[#This Row],[method_payment]]=3,1,0)</f>
        <v>0</v>
      </c>
      <c r="AK1282">
        <f>IF(Table13[[#This Row],[method_payment]]=5,1,0)</f>
        <v>0</v>
      </c>
      <c r="AL1282">
        <f>IF(Table13[[#This Row],[method_payment]]=6,1,0)</f>
        <v>1</v>
      </c>
      <c r="AM1282" t="s">
        <v>16</v>
      </c>
      <c r="AN1282" t="s">
        <v>16</v>
      </c>
      <c r="AO1282">
        <v>3</v>
      </c>
      <c r="AP1282" s="2">
        <v>247.45</v>
      </c>
      <c r="AQ1282" s="3">
        <f>IF(AND(Table13[[#This Row],[Average_amount_spent_per_visit_last_3_months]]&gt;=1,Table13[[#This Row],[Average_amount_spent_per_visit_last_3_months]]&lt;=999),1,0)</f>
        <v>1</v>
      </c>
      <c r="AR1282" s="3">
        <f>IF(AND(Table13[[#This Row],[Average_amount_spent_per_visit_last_3_months]]&gt;=1000,Table13[[#This Row],[Average_amount_spent_per_visit_last_3_months]]&lt;=6700),1,0)</f>
        <v>0</v>
      </c>
      <c r="AS1282">
        <v>2</v>
      </c>
      <c r="AT1282">
        <v>36</v>
      </c>
      <c r="AU1282">
        <f>IF(AND(Table13[[#This Row],[Age]]&gt;=18,Table13[[#This Row],[Age]]&lt;=25),1,0)</f>
        <v>0</v>
      </c>
      <c r="AV1282">
        <f>IF(AND(Table13[[#This Row],[Age]]&gt;=26,Table13[[#This Row],[Age]]&lt;=35),1,0)</f>
        <v>0</v>
      </c>
      <c r="AW1282">
        <f>IF(AND(Table13[[#This Row],[Age]]&gt;=36,Table13[[#This Row],[Age]]&lt;=45),1,0)</f>
        <v>1</v>
      </c>
      <c r="AX1282">
        <f>IF(AND(Table13[[#This Row],[Age]]&gt;=46,Table13[[#This Row],[Age]]&lt;=55),1,0)</f>
        <v>0</v>
      </c>
      <c r="AY1282">
        <f>IF(AND(Table13[[#This Row],[Age]]&gt;=56,Table13[[#This Row],[Age]]&lt;=67),1,0)</f>
        <v>0</v>
      </c>
      <c r="AZ1282" t="s">
        <v>24</v>
      </c>
      <c r="BA1282">
        <f>IF(Table13[[#This Row],[Marital Status]]="Married",1,0)</f>
        <v>0</v>
      </c>
      <c r="BB1282">
        <f>IF(Table13[[#This Row],[Marital Status]]="Single",1,0)</f>
        <v>1</v>
      </c>
      <c r="BC1282" t="s">
        <v>27</v>
      </c>
      <c r="BD1282">
        <f>IF(Table13[[#This Row],[gender]]="Male",1,0)</f>
        <v>1</v>
      </c>
      <c r="BE1282">
        <f>IF(Table13[[#This Row],[gender]]="Female",1,0)</f>
        <v>0</v>
      </c>
      <c r="BF1282" t="s">
        <v>23</v>
      </c>
      <c r="BG1282">
        <f>IF(Table13[[#This Row],[Highest level of Education]]="Did not attend school",1,0)</f>
        <v>0</v>
      </c>
      <c r="BH1282">
        <f>IF(Table13[[#This Row],[Highest level of Education]]="K12 completed",1,0)</f>
        <v>0</v>
      </c>
      <c r="BI1282">
        <f>IF(Table13[[#This Row],[Highest level of Education]]="High School Completed",1,0)</f>
        <v>0</v>
      </c>
      <c r="BJ1282">
        <f>IF(Table13[[#This Row],[Highest level of Education]]="Technical Diploma/Partially completed College",1,0)</f>
        <v>1</v>
      </c>
      <c r="BK1282">
        <f>IF(Table13[[#This Row],[Highest level of Education]]="University/College Degree",1,0)</f>
        <v>0</v>
      </c>
      <c r="BL1282">
        <f>IF(Table13[[#This Row],[Highest level of Education]]="Post-graduate education",1,0)</f>
        <v>0</v>
      </c>
      <c r="BM1282">
        <v>0</v>
      </c>
      <c r="BN1282">
        <v>1</v>
      </c>
      <c r="BO1282">
        <v>2</v>
      </c>
      <c r="BP1282">
        <f>IF(Table13[[#This Row],[Monthly_Income 1_5500 2_8000 3_11000 4_15000 5_20000 6_27000 7_35000 8_5000 9_51000 98_0]]=1,1,0)</f>
        <v>0</v>
      </c>
      <c r="BQ1282">
        <f>IF(Table13[[#This Row],[Monthly_Income 1_5500 2_8000 3_11000 4_15000 5_20000 6_27000 7_35000 8_5000 9_51000 98_0]]=2,1,0)</f>
        <v>1</v>
      </c>
      <c r="BR1282">
        <f>IF(Table13[[#This Row],[Monthly_Income 1_5500 2_8000 3_11000 4_15000 5_20000 6_27000 7_35000 8_5000 9_51000 98_0]]=3,1,0)</f>
        <v>0</v>
      </c>
      <c r="BS1282">
        <f>IF(Table13[[#This Row],[Monthly_Income 1_5500 2_8000 3_11000 4_15000 5_20000 6_27000 7_35000 8_5000 9_51000 98_0]]=4,1,0)</f>
        <v>0</v>
      </c>
      <c r="BT1282">
        <f>IF(Table13[[#This Row],[Monthly_Income 1_5500 2_8000 3_11000 4_15000 5_20000 6_27000 7_35000 8_5000 9_51000 98_0]]=5,1,0)</f>
        <v>0</v>
      </c>
      <c r="BU1282">
        <f>IF(Table13[[#This Row],[Monthly_Income 1_5500 2_8000 3_11000 4_15000 5_20000 6_27000 7_35000 8_5000 9_51000 98_0]]=6,1,0)</f>
        <v>0</v>
      </c>
      <c r="BV1282">
        <f>IF(Table13[[#This Row],[Monthly_Income 1_5500 2_8000 3_11000 4_15000 5_20000 6_27000 7_35000 8_5000 9_51000 98_0]]=7,1,0)</f>
        <v>0</v>
      </c>
      <c r="BW1282">
        <f>IF(Table13[[#This Row],[Monthly_Income 1_5500 2_8000 3_11000 4_15000 5_20000 6_27000 7_35000 8_5000 9_51000 98_0]]=8,1,0)</f>
        <v>0</v>
      </c>
      <c r="BX1282">
        <f>IF(Table13[[#This Row],[Monthly_Income 1_5500 2_8000 3_11000 4_15000 5_20000 6_27000 7_35000 8_5000 9_51000 98_0]]=9,1,0)</f>
        <v>0</v>
      </c>
      <c r="BY1282">
        <f>IF(Table13[[#This Row],[Monthly_Income 1_5500 2_8000 3_11000 4_15000 5_20000 6_27000 7_35000 8_5000 9_51000 98_0]]=98,1,0)</f>
        <v>0</v>
      </c>
      <c r="BZ1282">
        <v>6</v>
      </c>
      <c r="CA1282">
        <f>IF(Table13[[#This Row],[Monthly_Household_Income]]=1,1,0)</f>
        <v>0</v>
      </c>
      <c r="CB1282">
        <f>IF(Table13[[#This Row],[Monthly_Household_Income]]=2,1,0)</f>
        <v>0</v>
      </c>
      <c r="CC1282">
        <f>IF(Table13[[#This Row],[Monthly_Household_Income]]=3,1,0)</f>
        <v>0</v>
      </c>
      <c r="CD1282">
        <f>IF(Table13[[#This Row],[Monthly_Household_Income]]=4,1,0)</f>
        <v>0</v>
      </c>
      <c r="CE1282">
        <f>IF(Table13[[#This Row],[Monthly_Household_Income]]=5,1,0)</f>
        <v>0</v>
      </c>
      <c r="CF1282">
        <f>IF(Table13[[#This Row],[Monthly_Household_Income]]=6,1,0)</f>
        <v>1</v>
      </c>
      <c r="CG1282">
        <f>IF(Table13[[#This Row],[Monthly_Household_Income]]=7,1,0)</f>
        <v>0</v>
      </c>
      <c r="CH1282">
        <f>IF(Table13[[#This Row],[Monthly_Household_Income]]=8,1,0)</f>
        <v>0</v>
      </c>
      <c r="CI1282">
        <f>IF(Table13[[#This Row],[Monthly_Household_Income]]=9,1,0)</f>
        <v>0</v>
      </c>
      <c r="CJ1282">
        <f>IF(Table13[[#This Row],[Monthly_Household_Income]]=98,1,0)</f>
        <v>0</v>
      </c>
    </row>
    <row r="1283" spans="1:88">
      <c r="A1283">
        <v>4712</v>
      </c>
      <c r="B1283" s="1">
        <v>42998</v>
      </c>
      <c r="C1283" t="s">
        <v>2</v>
      </c>
      <c r="D1283">
        <v>6</v>
      </c>
      <c r="E1283">
        <v>7</v>
      </c>
      <c r="F1283">
        <v>9</v>
      </c>
      <c r="G1283">
        <v>8</v>
      </c>
      <c r="H1283">
        <v>8</v>
      </c>
      <c r="I1283">
        <v>8</v>
      </c>
      <c r="J1283" t="s">
        <v>16</v>
      </c>
      <c r="K1283">
        <v>9</v>
      </c>
      <c r="L1283">
        <v>8</v>
      </c>
      <c r="M1283">
        <v>8</v>
      </c>
      <c r="N1283">
        <v>7</v>
      </c>
      <c r="O1283">
        <v>8</v>
      </c>
      <c r="P1283">
        <v>6</v>
      </c>
      <c r="Q1283">
        <v>7</v>
      </c>
      <c r="R1283">
        <v>7</v>
      </c>
      <c r="S1283">
        <v>7</v>
      </c>
      <c r="T1283">
        <v>7</v>
      </c>
      <c r="U1283">
        <v>7</v>
      </c>
      <c r="V1283">
        <v>7</v>
      </c>
      <c r="W1283">
        <v>8</v>
      </c>
      <c r="X1283">
        <v>7</v>
      </c>
      <c r="Y1283">
        <v>8</v>
      </c>
      <c r="Z1283">
        <v>8</v>
      </c>
      <c r="AA1283">
        <v>7</v>
      </c>
      <c r="AB1283">
        <v>6</v>
      </c>
      <c r="AC1283">
        <v>1</v>
      </c>
      <c r="AD1283">
        <f>IF(Table13[[#This Row],[payment]]=1,1,0)</f>
        <v>1</v>
      </c>
      <c r="AE1283">
        <f>IF(Table13[[#This Row],[payment]]=2,1,0)</f>
        <v>0</v>
      </c>
      <c r="AF1283">
        <f>IF(Table13[[#This Row],[payment]]=3,1,0)</f>
        <v>0</v>
      </c>
      <c r="AG1283">
        <v>1</v>
      </c>
      <c r="AH1283">
        <f>IF(Table13[[#This Row],[method_payment]]=1,1,0)</f>
        <v>1</v>
      </c>
      <c r="AI1283">
        <f>IF(Table13[[#This Row],[method_payment]]=2,1,0)</f>
        <v>0</v>
      </c>
      <c r="AJ1283">
        <f>IF(Table13[[#This Row],[method_payment]]=3,1,0)</f>
        <v>0</v>
      </c>
      <c r="AK1283">
        <f>IF(Table13[[#This Row],[method_payment]]=5,1,0)</f>
        <v>0</v>
      </c>
      <c r="AL1283">
        <f>IF(Table13[[#This Row],[method_payment]]=6,1,0)</f>
        <v>0</v>
      </c>
      <c r="AM1283" t="s">
        <v>16</v>
      </c>
      <c r="AN1283" t="s">
        <v>15</v>
      </c>
      <c r="AO1283">
        <v>3</v>
      </c>
      <c r="AP1283" s="2">
        <v>266.56</v>
      </c>
      <c r="AQ1283" s="3">
        <f>IF(AND(Table13[[#This Row],[Average_amount_spent_per_visit_last_3_months]]&gt;=1,Table13[[#This Row],[Average_amount_spent_per_visit_last_3_months]]&lt;=999),1,0)</f>
        <v>1</v>
      </c>
      <c r="AR1283" s="3">
        <f>IF(AND(Table13[[#This Row],[Average_amount_spent_per_visit_last_3_months]]&gt;=1000,Table13[[#This Row],[Average_amount_spent_per_visit_last_3_months]]&lt;=6700),1,0)</f>
        <v>0</v>
      </c>
      <c r="AS1283">
        <v>2</v>
      </c>
      <c r="AT1283">
        <v>29</v>
      </c>
      <c r="AU1283">
        <f>IF(AND(Table13[[#This Row],[Age]]&gt;=18,Table13[[#This Row],[Age]]&lt;=25),1,0)</f>
        <v>0</v>
      </c>
      <c r="AV1283">
        <f>IF(AND(Table13[[#This Row],[Age]]&gt;=26,Table13[[#This Row],[Age]]&lt;=35),1,0)</f>
        <v>1</v>
      </c>
      <c r="AW1283">
        <f>IF(AND(Table13[[#This Row],[Age]]&gt;=36,Table13[[#This Row],[Age]]&lt;=45),1,0)</f>
        <v>0</v>
      </c>
      <c r="AX1283">
        <f>IF(AND(Table13[[#This Row],[Age]]&gt;=46,Table13[[#This Row],[Age]]&lt;=55),1,0)</f>
        <v>0</v>
      </c>
      <c r="AY1283">
        <f>IF(AND(Table13[[#This Row],[Age]]&gt;=56,Table13[[#This Row],[Age]]&lt;=67),1,0)</f>
        <v>0</v>
      </c>
      <c r="AZ1283" t="s">
        <v>24</v>
      </c>
      <c r="BA1283">
        <f>IF(Table13[[#This Row],[Marital Status]]="Married",1,0)</f>
        <v>0</v>
      </c>
      <c r="BB1283">
        <f>IF(Table13[[#This Row],[Marital Status]]="Single",1,0)</f>
        <v>1</v>
      </c>
      <c r="BC1283" t="s">
        <v>27</v>
      </c>
      <c r="BD1283">
        <f>IF(Table13[[#This Row],[gender]]="Male",1,0)</f>
        <v>1</v>
      </c>
      <c r="BE1283">
        <f>IF(Table13[[#This Row],[gender]]="Female",1,0)</f>
        <v>0</v>
      </c>
      <c r="BF1283" t="s">
        <v>19</v>
      </c>
      <c r="BG1283">
        <f>IF(Table13[[#This Row],[Highest level of Education]]="Did not attend school",1,0)</f>
        <v>0</v>
      </c>
      <c r="BH1283">
        <f>IF(Table13[[#This Row],[Highest level of Education]]="K12 completed",1,0)</f>
        <v>0</v>
      </c>
      <c r="BI1283">
        <f>IF(Table13[[#This Row],[Highest level of Education]]="High School Completed",1,0)</f>
        <v>0</v>
      </c>
      <c r="BJ1283">
        <f>IF(Table13[[#This Row],[Highest level of Education]]="Technical Diploma/Partially completed College",1,0)</f>
        <v>0</v>
      </c>
      <c r="BK1283">
        <f>IF(Table13[[#This Row],[Highest level of Education]]="University/College Degree",1,0)</f>
        <v>1</v>
      </c>
      <c r="BL1283">
        <f>IF(Table13[[#This Row],[Highest level of Education]]="Post-graduate education",1,0)</f>
        <v>0</v>
      </c>
      <c r="BM1283">
        <v>0</v>
      </c>
      <c r="BN1283">
        <v>1</v>
      </c>
      <c r="BO1283">
        <v>4</v>
      </c>
      <c r="BP1283">
        <f>IF(Table13[[#This Row],[Monthly_Income 1_5500 2_8000 3_11000 4_15000 5_20000 6_27000 7_35000 8_5000 9_51000 98_0]]=1,1,0)</f>
        <v>0</v>
      </c>
      <c r="BQ1283">
        <f>IF(Table13[[#This Row],[Monthly_Income 1_5500 2_8000 3_11000 4_15000 5_20000 6_27000 7_35000 8_5000 9_51000 98_0]]=2,1,0)</f>
        <v>0</v>
      </c>
      <c r="BR1283">
        <f>IF(Table13[[#This Row],[Monthly_Income 1_5500 2_8000 3_11000 4_15000 5_20000 6_27000 7_35000 8_5000 9_51000 98_0]]=3,1,0)</f>
        <v>0</v>
      </c>
      <c r="BS1283">
        <f>IF(Table13[[#This Row],[Monthly_Income 1_5500 2_8000 3_11000 4_15000 5_20000 6_27000 7_35000 8_5000 9_51000 98_0]]=4,1,0)</f>
        <v>1</v>
      </c>
      <c r="BT1283">
        <f>IF(Table13[[#This Row],[Monthly_Income 1_5500 2_8000 3_11000 4_15000 5_20000 6_27000 7_35000 8_5000 9_51000 98_0]]=5,1,0)</f>
        <v>0</v>
      </c>
      <c r="BU1283">
        <f>IF(Table13[[#This Row],[Monthly_Income 1_5500 2_8000 3_11000 4_15000 5_20000 6_27000 7_35000 8_5000 9_51000 98_0]]=6,1,0)</f>
        <v>0</v>
      </c>
      <c r="BV1283">
        <f>IF(Table13[[#This Row],[Monthly_Income 1_5500 2_8000 3_11000 4_15000 5_20000 6_27000 7_35000 8_5000 9_51000 98_0]]=7,1,0)</f>
        <v>0</v>
      </c>
      <c r="BW1283">
        <f>IF(Table13[[#This Row],[Monthly_Income 1_5500 2_8000 3_11000 4_15000 5_20000 6_27000 7_35000 8_5000 9_51000 98_0]]=8,1,0)</f>
        <v>0</v>
      </c>
      <c r="BX1283">
        <f>IF(Table13[[#This Row],[Monthly_Income 1_5500 2_8000 3_11000 4_15000 5_20000 6_27000 7_35000 8_5000 9_51000 98_0]]=9,1,0)</f>
        <v>0</v>
      </c>
      <c r="BY1283">
        <f>IF(Table13[[#This Row],[Monthly_Income 1_5500 2_8000 3_11000 4_15000 5_20000 6_27000 7_35000 8_5000 9_51000 98_0]]=98,1,0)</f>
        <v>0</v>
      </c>
      <c r="BZ1283">
        <v>7</v>
      </c>
      <c r="CA1283">
        <f>IF(Table13[[#This Row],[Monthly_Household_Income]]=1,1,0)</f>
        <v>0</v>
      </c>
      <c r="CB1283">
        <f>IF(Table13[[#This Row],[Monthly_Household_Income]]=2,1,0)</f>
        <v>0</v>
      </c>
      <c r="CC1283">
        <f>IF(Table13[[#This Row],[Monthly_Household_Income]]=3,1,0)</f>
        <v>0</v>
      </c>
      <c r="CD1283">
        <f>IF(Table13[[#This Row],[Monthly_Household_Income]]=4,1,0)</f>
        <v>0</v>
      </c>
      <c r="CE1283">
        <f>IF(Table13[[#This Row],[Monthly_Household_Income]]=5,1,0)</f>
        <v>0</v>
      </c>
      <c r="CF1283">
        <f>IF(Table13[[#This Row],[Monthly_Household_Income]]=6,1,0)</f>
        <v>0</v>
      </c>
      <c r="CG1283">
        <f>IF(Table13[[#This Row],[Monthly_Household_Income]]=7,1,0)</f>
        <v>1</v>
      </c>
      <c r="CH1283">
        <f>IF(Table13[[#This Row],[Monthly_Household_Income]]=8,1,0)</f>
        <v>0</v>
      </c>
      <c r="CI1283">
        <f>IF(Table13[[#This Row],[Monthly_Household_Income]]=9,1,0)</f>
        <v>0</v>
      </c>
      <c r="CJ1283">
        <f>IF(Table13[[#This Row],[Monthly_Household_Income]]=98,1,0)</f>
        <v>0</v>
      </c>
    </row>
    <row r="1284" spans="1:88">
      <c r="A1284">
        <v>4714</v>
      </c>
      <c r="B1284" s="1">
        <v>43191</v>
      </c>
      <c r="C1284" t="s">
        <v>33</v>
      </c>
      <c r="D1284">
        <v>8</v>
      </c>
      <c r="E1284">
        <v>8</v>
      </c>
      <c r="F1284">
        <v>8</v>
      </c>
      <c r="G1284">
        <v>8</v>
      </c>
      <c r="H1284">
        <v>8</v>
      </c>
      <c r="I1284">
        <v>8</v>
      </c>
      <c r="J1284" t="s">
        <v>16</v>
      </c>
      <c r="K1284">
        <v>9</v>
      </c>
      <c r="L1284">
        <v>7</v>
      </c>
      <c r="M1284">
        <v>8</v>
      </c>
      <c r="N1284">
        <v>8</v>
      </c>
      <c r="O1284">
        <v>7</v>
      </c>
      <c r="P1284">
        <v>9</v>
      </c>
      <c r="Q1284">
        <v>7</v>
      </c>
      <c r="R1284">
        <v>8</v>
      </c>
      <c r="S1284">
        <v>7</v>
      </c>
      <c r="T1284">
        <v>9</v>
      </c>
      <c r="U1284">
        <v>7</v>
      </c>
      <c r="V1284">
        <v>8</v>
      </c>
      <c r="W1284">
        <v>8</v>
      </c>
      <c r="X1284">
        <v>9</v>
      </c>
      <c r="Y1284">
        <v>9</v>
      </c>
      <c r="Z1284">
        <v>7</v>
      </c>
      <c r="AA1284">
        <v>7</v>
      </c>
      <c r="AB1284">
        <v>8</v>
      </c>
      <c r="AC1284">
        <v>2</v>
      </c>
      <c r="AD1284">
        <f>IF(Table13[[#This Row],[payment]]=1,1,0)</f>
        <v>0</v>
      </c>
      <c r="AE1284">
        <f>IF(Table13[[#This Row],[payment]]=2,1,0)</f>
        <v>1</v>
      </c>
      <c r="AF1284">
        <f>IF(Table13[[#This Row],[payment]]=3,1,0)</f>
        <v>0</v>
      </c>
      <c r="AG1284">
        <v>1</v>
      </c>
      <c r="AH1284">
        <f>IF(Table13[[#This Row],[method_payment]]=1,1,0)</f>
        <v>1</v>
      </c>
      <c r="AI1284">
        <f>IF(Table13[[#This Row],[method_payment]]=2,1,0)</f>
        <v>0</v>
      </c>
      <c r="AJ1284">
        <f>IF(Table13[[#This Row],[method_payment]]=3,1,0)</f>
        <v>0</v>
      </c>
      <c r="AK1284">
        <f>IF(Table13[[#This Row],[method_payment]]=5,1,0)</f>
        <v>0</v>
      </c>
      <c r="AL1284">
        <f>IF(Table13[[#This Row],[method_payment]]=6,1,0)</f>
        <v>0</v>
      </c>
      <c r="AM1284" t="s">
        <v>16</v>
      </c>
      <c r="AN1284" t="s">
        <v>16</v>
      </c>
      <c r="AO1284">
        <v>1</v>
      </c>
      <c r="AP1284" s="2">
        <v>134.05000000000001</v>
      </c>
      <c r="AQ1284" s="3">
        <f>IF(AND(Table13[[#This Row],[Average_amount_spent_per_visit_last_3_months]]&gt;=1,Table13[[#This Row],[Average_amount_spent_per_visit_last_3_months]]&lt;=999),1,0)</f>
        <v>1</v>
      </c>
      <c r="AR1284" s="3">
        <f>IF(AND(Table13[[#This Row],[Average_amount_spent_per_visit_last_3_months]]&gt;=1000,Table13[[#This Row],[Average_amount_spent_per_visit_last_3_months]]&lt;=6700),1,0)</f>
        <v>0</v>
      </c>
      <c r="AS1284">
        <v>3</v>
      </c>
      <c r="AT1284">
        <v>44</v>
      </c>
      <c r="AU1284">
        <f>IF(AND(Table13[[#This Row],[Age]]&gt;=18,Table13[[#This Row],[Age]]&lt;=25),1,0)</f>
        <v>0</v>
      </c>
      <c r="AV1284">
        <f>IF(AND(Table13[[#This Row],[Age]]&gt;=26,Table13[[#This Row],[Age]]&lt;=35),1,0)</f>
        <v>0</v>
      </c>
      <c r="AW1284">
        <f>IF(AND(Table13[[#This Row],[Age]]&gt;=36,Table13[[#This Row],[Age]]&lt;=45),1,0)</f>
        <v>1</v>
      </c>
      <c r="AX1284">
        <f>IF(AND(Table13[[#This Row],[Age]]&gt;=46,Table13[[#This Row],[Age]]&lt;=55),1,0)</f>
        <v>0</v>
      </c>
      <c r="AY1284">
        <f>IF(AND(Table13[[#This Row],[Age]]&gt;=56,Table13[[#This Row],[Age]]&lt;=67),1,0)</f>
        <v>0</v>
      </c>
      <c r="AZ1284" t="s">
        <v>25</v>
      </c>
      <c r="BA1284">
        <f>IF(Table13[[#This Row],[Marital Status]]="Married",1,0)</f>
        <v>1</v>
      </c>
      <c r="BB1284">
        <f>IF(Table13[[#This Row],[Marital Status]]="Single",1,0)</f>
        <v>0</v>
      </c>
      <c r="BC1284" t="s">
        <v>27</v>
      </c>
      <c r="BD1284">
        <f>IF(Table13[[#This Row],[gender]]="Male",1,0)</f>
        <v>1</v>
      </c>
      <c r="BE1284">
        <f>IF(Table13[[#This Row],[gender]]="Female",1,0)</f>
        <v>0</v>
      </c>
      <c r="BF1284" t="s">
        <v>20</v>
      </c>
      <c r="BG1284">
        <f>IF(Table13[[#This Row],[Highest level of Education]]="Did not attend school",1,0)</f>
        <v>0</v>
      </c>
      <c r="BH1284">
        <f>IF(Table13[[#This Row],[Highest level of Education]]="K12 completed",1,0)</f>
        <v>0</v>
      </c>
      <c r="BI1284">
        <f>IF(Table13[[#This Row],[Highest level of Education]]="High School Completed",1,0)</f>
        <v>1</v>
      </c>
      <c r="BJ1284">
        <f>IF(Table13[[#This Row],[Highest level of Education]]="Technical Diploma/Partially completed College",1,0)</f>
        <v>0</v>
      </c>
      <c r="BK1284">
        <f>IF(Table13[[#This Row],[Highest level of Education]]="University/College Degree",1,0)</f>
        <v>0</v>
      </c>
      <c r="BL1284">
        <f>IF(Table13[[#This Row],[Highest level of Education]]="Post-graduate education",1,0)</f>
        <v>0</v>
      </c>
      <c r="BM1284">
        <v>3</v>
      </c>
      <c r="BN1284">
        <v>1</v>
      </c>
      <c r="BO1284">
        <v>4</v>
      </c>
      <c r="BP1284">
        <f>IF(Table13[[#This Row],[Monthly_Income 1_5500 2_8000 3_11000 4_15000 5_20000 6_27000 7_35000 8_5000 9_51000 98_0]]=1,1,0)</f>
        <v>0</v>
      </c>
      <c r="BQ1284">
        <f>IF(Table13[[#This Row],[Monthly_Income 1_5500 2_8000 3_11000 4_15000 5_20000 6_27000 7_35000 8_5000 9_51000 98_0]]=2,1,0)</f>
        <v>0</v>
      </c>
      <c r="BR1284">
        <f>IF(Table13[[#This Row],[Monthly_Income 1_5500 2_8000 3_11000 4_15000 5_20000 6_27000 7_35000 8_5000 9_51000 98_0]]=3,1,0)</f>
        <v>0</v>
      </c>
      <c r="BS1284">
        <f>IF(Table13[[#This Row],[Monthly_Income 1_5500 2_8000 3_11000 4_15000 5_20000 6_27000 7_35000 8_5000 9_51000 98_0]]=4,1,0)</f>
        <v>1</v>
      </c>
      <c r="BT1284">
        <f>IF(Table13[[#This Row],[Monthly_Income 1_5500 2_8000 3_11000 4_15000 5_20000 6_27000 7_35000 8_5000 9_51000 98_0]]=5,1,0)</f>
        <v>0</v>
      </c>
      <c r="BU1284">
        <f>IF(Table13[[#This Row],[Monthly_Income 1_5500 2_8000 3_11000 4_15000 5_20000 6_27000 7_35000 8_5000 9_51000 98_0]]=6,1,0)</f>
        <v>0</v>
      </c>
      <c r="BV1284">
        <f>IF(Table13[[#This Row],[Monthly_Income 1_5500 2_8000 3_11000 4_15000 5_20000 6_27000 7_35000 8_5000 9_51000 98_0]]=7,1,0)</f>
        <v>0</v>
      </c>
      <c r="BW1284">
        <f>IF(Table13[[#This Row],[Monthly_Income 1_5500 2_8000 3_11000 4_15000 5_20000 6_27000 7_35000 8_5000 9_51000 98_0]]=8,1,0)</f>
        <v>0</v>
      </c>
      <c r="BX1284">
        <f>IF(Table13[[#This Row],[Monthly_Income 1_5500 2_8000 3_11000 4_15000 5_20000 6_27000 7_35000 8_5000 9_51000 98_0]]=9,1,0)</f>
        <v>0</v>
      </c>
      <c r="BY1284">
        <f>IF(Table13[[#This Row],[Monthly_Income 1_5500 2_8000 3_11000 4_15000 5_20000 6_27000 7_35000 8_5000 9_51000 98_0]]=98,1,0)</f>
        <v>0</v>
      </c>
      <c r="BZ1284">
        <v>4</v>
      </c>
      <c r="CA1284">
        <f>IF(Table13[[#This Row],[Monthly_Household_Income]]=1,1,0)</f>
        <v>0</v>
      </c>
      <c r="CB1284">
        <f>IF(Table13[[#This Row],[Monthly_Household_Income]]=2,1,0)</f>
        <v>0</v>
      </c>
      <c r="CC1284">
        <f>IF(Table13[[#This Row],[Monthly_Household_Income]]=3,1,0)</f>
        <v>0</v>
      </c>
      <c r="CD1284">
        <f>IF(Table13[[#This Row],[Monthly_Household_Income]]=4,1,0)</f>
        <v>1</v>
      </c>
      <c r="CE1284">
        <f>IF(Table13[[#This Row],[Monthly_Household_Income]]=5,1,0)</f>
        <v>0</v>
      </c>
      <c r="CF1284">
        <f>IF(Table13[[#This Row],[Monthly_Household_Income]]=6,1,0)</f>
        <v>0</v>
      </c>
      <c r="CG1284">
        <f>IF(Table13[[#This Row],[Monthly_Household_Income]]=7,1,0)</f>
        <v>0</v>
      </c>
      <c r="CH1284">
        <f>IF(Table13[[#This Row],[Monthly_Household_Income]]=8,1,0)</f>
        <v>0</v>
      </c>
      <c r="CI1284">
        <f>IF(Table13[[#This Row],[Monthly_Household_Income]]=9,1,0)</f>
        <v>0</v>
      </c>
      <c r="CJ1284">
        <f>IF(Table13[[#This Row],[Monthly_Household_Income]]=98,1,0)</f>
        <v>0</v>
      </c>
    </row>
    <row r="1285" spans="1:88">
      <c r="A1285">
        <v>4716</v>
      </c>
      <c r="B1285" s="1">
        <v>42918</v>
      </c>
      <c r="C1285" t="s">
        <v>33</v>
      </c>
      <c r="D1285">
        <v>8</v>
      </c>
      <c r="E1285">
        <v>7</v>
      </c>
      <c r="F1285">
        <v>7</v>
      </c>
      <c r="G1285">
        <v>7</v>
      </c>
      <c r="H1285">
        <v>7</v>
      </c>
      <c r="I1285">
        <v>8</v>
      </c>
      <c r="J1285" t="s">
        <v>15</v>
      </c>
      <c r="K1285">
        <v>9</v>
      </c>
      <c r="L1285">
        <v>9</v>
      </c>
      <c r="M1285">
        <v>7</v>
      </c>
      <c r="N1285">
        <v>7</v>
      </c>
      <c r="O1285">
        <v>9</v>
      </c>
      <c r="P1285">
        <v>9</v>
      </c>
      <c r="Q1285">
        <v>7</v>
      </c>
      <c r="R1285">
        <v>6</v>
      </c>
      <c r="S1285">
        <v>8</v>
      </c>
      <c r="T1285">
        <v>9</v>
      </c>
      <c r="U1285">
        <v>8</v>
      </c>
      <c r="V1285">
        <v>0</v>
      </c>
      <c r="W1285">
        <v>7</v>
      </c>
      <c r="X1285">
        <v>0</v>
      </c>
      <c r="Y1285">
        <v>7</v>
      </c>
      <c r="Z1285">
        <v>7</v>
      </c>
      <c r="AA1285">
        <v>9</v>
      </c>
      <c r="AB1285">
        <v>0</v>
      </c>
      <c r="AC1285">
        <v>1</v>
      </c>
      <c r="AD1285">
        <f>IF(Table13[[#This Row],[payment]]=1,1,0)</f>
        <v>1</v>
      </c>
      <c r="AE1285">
        <f>IF(Table13[[#This Row],[payment]]=2,1,0)</f>
        <v>0</v>
      </c>
      <c r="AF1285">
        <f>IF(Table13[[#This Row],[payment]]=3,1,0)</f>
        <v>0</v>
      </c>
      <c r="AG1285">
        <v>1</v>
      </c>
      <c r="AH1285">
        <f>IF(Table13[[#This Row],[method_payment]]=1,1,0)</f>
        <v>1</v>
      </c>
      <c r="AI1285">
        <f>IF(Table13[[#This Row],[method_payment]]=2,1,0)</f>
        <v>0</v>
      </c>
      <c r="AJ1285">
        <f>IF(Table13[[#This Row],[method_payment]]=3,1,0)</f>
        <v>0</v>
      </c>
      <c r="AK1285">
        <f>IF(Table13[[#This Row],[method_payment]]=5,1,0)</f>
        <v>0</v>
      </c>
      <c r="AL1285">
        <f>IF(Table13[[#This Row],[method_payment]]=6,1,0)</f>
        <v>0</v>
      </c>
      <c r="AM1285" t="s">
        <v>16</v>
      </c>
      <c r="AN1285" t="s">
        <v>15</v>
      </c>
      <c r="AO1285">
        <v>6</v>
      </c>
      <c r="AP1285" s="2">
        <v>155.41</v>
      </c>
      <c r="AQ1285" s="3">
        <f>IF(AND(Table13[[#This Row],[Average_amount_spent_per_visit_last_3_months]]&gt;=1,Table13[[#This Row],[Average_amount_spent_per_visit_last_3_months]]&lt;=999),1,0)</f>
        <v>1</v>
      </c>
      <c r="AR1285" s="3">
        <f>IF(AND(Table13[[#This Row],[Average_amount_spent_per_visit_last_3_months]]&gt;=1000,Table13[[#This Row],[Average_amount_spent_per_visit_last_3_months]]&lt;=6700),1,0)</f>
        <v>0</v>
      </c>
      <c r="AS1285">
        <v>1</v>
      </c>
      <c r="AT1285">
        <v>27</v>
      </c>
      <c r="AU1285">
        <f>IF(AND(Table13[[#This Row],[Age]]&gt;=18,Table13[[#This Row],[Age]]&lt;=25),1,0)</f>
        <v>0</v>
      </c>
      <c r="AV1285">
        <f>IF(AND(Table13[[#This Row],[Age]]&gt;=26,Table13[[#This Row],[Age]]&lt;=35),1,0)</f>
        <v>1</v>
      </c>
      <c r="AW1285">
        <f>IF(AND(Table13[[#This Row],[Age]]&gt;=36,Table13[[#This Row],[Age]]&lt;=45),1,0)</f>
        <v>0</v>
      </c>
      <c r="AX1285">
        <f>IF(AND(Table13[[#This Row],[Age]]&gt;=46,Table13[[#This Row],[Age]]&lt;=55),1,0)</f>
        <v>0</v>
      </c>
      <c r="AY1285">
        <f>IF(AND(Table13[[#This Row],[Age]]&gt;=56,Table13[[#This Row],[Age]]&lt;=67),1,0)</f>
        <v>0</v>
      </c>
      <c r="AZ1285" t="s">
        <v>24</v>
      </c>
      <c r="BA1285">
        <f>IF(Table13[[#This Row],[Marital Status]]="Married",1,0)</f>
        <v>0</v>
      </c>
      <c r="BB1285">
        <f>IF(Table13[[#This Row],[Marital Status]]="Single",1,0)</f>
        <v>1</v>
      </c>
      <c r="BC1285" t="s">
        <v>28</v>
      </c>
      <c r="BD1285">
        <f>IF(Table13[[#This Row],[gender]]="Male",1,0)</f>
        <v>0</v>
      </c>
      <c r="BE1285">
        <f>IF(Table13[[#This Row],[gender]]="Female",1,0)</f>
        <v>1</v>
      </c>
      <c r="BF1285" t="s">
        <v>23</v>
      </c>
      <c r="BG1285">
        <f>IF(Table13[[#This Row],[Highest level of Education]]="Did not attend school",1,0)</f>
        <v>0</v>
      </c>
      <c r="BH1285">
        <f>IF(Table13[[#This Row],[Highest level of Education]]="K12 completed",1,0)</f>
        <v>0</v>
      </c>
      <c r="BI1285">
        <f>IF(Table13[[#This Row],[Highest level of Education]]="High School Completed",1,0)</f>
        <v>0</v>
      </c>
      <c r="BJ1285">
        <f>IF(Table13[[#This Row],[Highest level of Education]]="Technical Diploma/Partially completed College",1,0)</f>
        <v>1</v>
      </c>
      <c r="BK1285">
        <f>IF(Table13[[#This Row],[Highest level of Education]]="University/College Degree",1,0)</f>
        <v>0</v>
      </c>
      <c r="BL1285">
        <f>IF(Table13[[#This Row],[Highest level of Education]]="Post-graduate education",1,0)</f>
        <v>0</v>
      </c>
      <c r="BM1285">
        <v>0</v>
      </c>
      <c r="BN1285">
        <v>1</v>
      </c>
      <c r="BO1285">
        <v>2</v>
      </c>
      <c r="BP1285">
        <f>IF(Table13[[#This Row],[Monthly_Income 1_5500 2_8000 3_11000 4_15000 5_20000 6_27000 7_35000 8_5000 9_51000 98_0]]=1,1,0)</f>
        <v>0</v>
      </c>
      <c r="BQ1285">
        <f>IF(Table13[[#This Row],[Monthly_Income 1_5500 2_8000 3_11000 4_15000 5_20000 6_27000 7_35000 8_5000 9_51000 98_0]]=2,1,0)</f>
        <v>1</v>
      </c>
      <c r="BR1285">
        <f>IF(Table13[[#This Row],[Monthly_Income 1_5500 2_8000 3_11000 4_15000 5_20000 6_27000 7_35000 8_5000 9_51000 98_0]]=3,1,0)</f>
        <v>0</v>
      </c>
      <c r="BS1285">
        <f>IF(Table13[[#This Row],[Monthly_Income 1_5500 2_8000 3_11000 4_15000 5_20000 6_27000 7_35000 8_5000 9_51000 98_0]]=4,1,0)</f>
        <v>0</v>
      </c>
      <c r="BT1285">
        <f>IF(Table13[[#This Row],[Monthly_Income 1_5500 2_8000 3_11000 4_15000 5_20000 6_27000 7_35000 8_5000 9_51000 98_0]]=5,1,0)</f>
        <v>0</v>
      </c>
      <c r="BU1285">
        <f>IF(Table13[[#This Row],[Monthly_Income 1_5500 2_8000 3_11000 4_15000 5_20000 6_27000 7_35000 8_5000 9_51000 98_0]]=6,1,0)</f>
        <v>0</v>
      </c>
      <c r="BV1285">
        <f>IF(Table13[[#This Row],[Monthly_Income 1_5500 2_8000 3_11000 4_15000 5_20000 6_27000 7_35000 8_5000 9_51000 98_0]]=7,1,0)</f>
        <v>0</v>
      </c>
      <c r="BW1285">
        <f>IF(Table13[[#This Row],[Monthly_Income 1_5500 2_8000 3_11000 4_15000 5_20000 6_27000 7_35000 8_5000 9_51000 98_0]]=8,1,0)</f>
        <v>0</v>
      </c>
      <c r="BX1285">
        <f>IF(Table13[[#This Row],[Monthly_Income 1_5500 2_8000 3_11000 4_15000 5_20000 6_27000 7_35000 8_5000 9_51000 98_0]]=9,1,0)</f>
        <v>0</v>
      </c>
      <c r="BY1285">
        <f>IF(Table13[[#This Row],[Monthly_Income 1_5500 2_8000 3_11000 4_15000 5_20000 6_27000 7_35000 8_5000 9_51000 98_0]]=98,1,0)</f>
        <v>0</v>
      </c>
      <c r="BZ1285">
        <v>2</v>
      </c>
      <c r="CA1285">
        <f>IF(Table13[[#This Row],[Monthly_Household_Income]]=1,1,0)</f>
        <v>0</v>
      </c>
      <c r="CB1285">
        <f>IF(Table13[[#This Row],[Monthly_Household_Income]]=2,1,0)</f>
        <v>1</v>
      </c>
      <c r="CC1285">
        <f>IF(Table13[[#This Row],[Monthly_Household_Income]]=3,1,0)</f>
        <v>0</v>
      </c>
      <c r="CD1285">
        <f>IF(Table13[[#This Row],[Monthly_Household_Income]]=4,1,0)</f>
        <v>0</v>
      </c>
      <c r="CE1285">
        <f>IF(Table13[[#This Row],[Monthly_Household_Income]]=5,1,0)</f>
        <v>0</v>
      </c>
      <c r="CF1285">
        <f>IF(Table13[[#This Row],[Monthly_Household_Income]]=6,1,0)</f>
        <v>0</v>
      </c>
      <c r="CG1285">
        <f>IF(Table13[[#This Row],[Monthly_Household_Income]]=7,1,0)</f>
        <v>0</v>
      </c>
      <c r="CH1285">
        <f>IF(Table13[[#This Row],[Monthly_Household_Income]]=8,1,0)</f>
        <v>0</v>
      </c>
      <c r="CI1285">
        <f>IF(Table13[[#This Row],[Monthly_Household_Income]]=9,1,0)</f>
        <v>0</v>
      </c>
      <c r="CJ1285">
        <f>IF(Table13[[#This Row],[Monthly_Household_Income]]=98,1,0)</f>
        <v>0</v>
      </c>
    </row>
    <row r="1286" spans="1:88">
      <c r="A1286">
        <v>4717</v>
      </c>
      <c r="B1286" s="1">
        <v>42919</v>
      </c>
      <c r="C1286" t="s">
        <v>33</v>
      </c>
      <c r="D1286">
        <v>8</v>
      </c>
      <c r="E1286">
        <v>8</v>
      </c>
      <c r="F1286">
        <v>8</v>
      </c>
      <c r="G1286">
        <v>8</v>
      </c>
      <c r="H1286">
        <v>7</v>
      </c>
      <c r="I1286">
        <v>9</v>
      </c>
      <c r="J1286" t="s">
        <v>15</v>
      </c>
      <c r="K1286">
        <v>7</v>
      </c>
      <c r="L1286">
        <v>6</v>
      </c>
      <c r="M1286">
        <v>8</v>
      </c>
      <c r="N1286">
        <v>8</v>
      </c>
      <c r="O1286">
        <v>7</v>
      </c>
      <c r="P1286">
        <v>9</v>
      </c>
      <c r="Q1286">
        <v>6</v>
      </c>
      <c r="R1286">
        <v>8</v>
      </c>
      <c r="S1286">
        <v>7</v>
      </c>
      <c r="T1286">
        <v>7</v>
      </c>
      <c r="U1286">
        <v>8</v>
      </c>
      <c r="V1286">
        <v>6</v>
      </c>
      <c r="W1286">
        <v>7</v>
      </c>
      <c r="X1286">
        <v>8</v>
      </c>
      <c r="Y1286">
        <v>8</v>
      </c>
      <c r="Z1286">
        <v>9</v>
      </c>
      <c r="AA1286">
        <v>9</v>
      </c>
      <c r="AB1286">
        <v>0</v>
      </c>
      <c r="AC1286">
        <v>2</v>
      </c>
      <c r="AD1286">
        <f>IF(Table13[[#This Row],[payment]]=1,1,0)</f>
        <v>0</v>
      </c>
      <c r="AE1286">
        <f>IF(Table13[[#This Row],[payment]]=2,1,0)</f>
        <v>1</v>
      </c>
      <c r="AF1286">
        <f>IF(Table13[[#This Row],[payment]]=3,1,0)</f>
        <v>0</v>
      </c>
      <c r="AG1286">
        <v>2</v>
      </c>
      <c r="AH1286">
        <f>IF(Table13[[#This Row],[method_payment]]=1,1,0)</f>
        <v>0</v>
      </c>
      <c r="AI1286">
        <f>IF(Table13[[#This Row],[method_payment]]=2,1,0)</f>
        <v>1</v>
      </c>
      <c r="AJ1286">
        <f>IF(Table13[[#This Row],[method_payment]]=3,1,0)</f>
        <v>0</v>
      </c>
      <c r="AK1286">
        <f>IF(Table13[[#This Row],[method_payment]]=5,1,0)</f>
        <v>0</v>
      </c>
      <c r="AL1286">
        <f>IF(Table13[[#This Row],[method_payment]]=6,1,0)</f>
        <v>0</v>
      </c>
      <c r="AM1286" t="s">
        <v>16</v>
      </c>
      <c r="AN1286" t="s">
        <v>15</v>
      </c>
      <c r="AO1286">
        <v>1</v>
      </c>
      <c r="AP1286" s="2">
        <v>191.57</v>
      </c>
      <c r="AQ1286" s="3">
        <f>IF(AND(Table13[[#This Row],[Average_amount_spent_per_visit_last_3_months]]&gt;=1,Table13[[#This Row],[Average_amount_spent_per_visit_last_3_months]]&lt;=999),1,0)</f>
        <v>1</v>
      </c>
      <c r="AR1286" s="3">
        <f>IF(AND(Table13[[#This Row],[Average_amount_spent_per_visit_last_3_months]]&gt;=1000,Table13[[#This Row],[Average_amount_spent_per_visit_last_3_months]]&lt;=6700),1,0)</f>
        <v>0</v>
      </c>
      <c r="AS1286">
        <v>3</v>
      </c>
      <c r="AT1286">
        <v>45</v>
      </c>
      <c r="AU1286">
        <f>IF(AND(Table13[[#This Row],[Age]]&gt;=18,Table13[[#This Row],[Age]]&lt;=25),1,0)</f>
        <v>0</v>
      </c>
      <c r="AV1286">
        <f>IF(AND(Table13[[#This Row],[Age]]&gt;=26,Table13[[#This Row],[Age]]&lt;=35),1,0)</f>
        <v>0</v>
      </c>
      <c r="AW1286">
        <f>IF(AND(Table13[[#This Row],[Age]]&gt;=36,Table13[[#This Row],[Age]]&lt;=45),1,0)</f>
        <v>1</v>
      </c>
      <c r="AX1286">
        <f>IF(AND(Table13[[#This Row],[Age]]&gt;=46,Table13[[#This Row],[Age]]&lt;=55),1,0)</f>
        <v>0</v>
      </c>
      <c r="AY1286">
        <f>IF(AND(Table13[[#This Row],[Age]]&gt;=56,Table13[[#This Row],[Age]]&lt;=67),1,0)</f>
        <v>0</v>
      </c>
      <c r="AZ1286" t="s">
        <v>25</v>
      </c>
      <c r="BA1286">
        <f>IF(Table13[[#This Row],[Marital Status]]="Married",1,0)</f>
        <v>1</v>
      </c>
      <c r="BB1286">
        <f>IF(Table13[[#This Row],[Marital Status]]="Single",1,0)</f>
        <v>0</v>
      </c>
      <c r="BC1286" t="s">
        <v>27</v>
      </c>
      <c r="BD1286">
        <f>IF(Table13[[#This Row],[gender]]="Male",1,0)</f>
        <v>1</v>
      </c>
      <c r="BE1286">
        <f>IF(Table13[[#This Row],[gender]]="Female",1,0)</f>
        <v>0</v>
      </c>
      <c r="BF1286" t="s">
        <v>19</v>
      </c>
      <c r="BG1286">
        <f>IF(Table13[[#This Row],[Highest level of Education]]="Did not attend school",1,0)</f>
        <v>0</v>
      </c>
      <c r="BH1286">
        <f>IF(Table13[[#This Row],[Highest level of Education]]="K12 completed",1,0)</f>
        <v>0</v>
      </c>
      <c r="BI1286">
        <f>IF(Table13[[#This Row],[Highest level of Education]]="High School Completed",1,0)</f>
        <v>0</v>
      </c>
      <c r="BJ1286">
        <f>IF(Table13[[#This Row],[Highest level of Education]]="Technical Diploma/Partially completed College",1,0)</f>
        <v>0</v>
      </c>
      <c r="BK1286">
        <f>IF(Table13[[#This Row],[Highest level of Education]]="University/College Degree",1,0)</f>
        <v>1</v>
      </c>
      <c r="BL1286">
        <f>IF(Table13[[#This Row],[Highest level of Education]]="Post-graduate education",1,0)</f>
        <v>0</v>
      </c>
      <c r="BM1286">
        <v>3</v>
      </c>
      <c r="BN1286">
        <v>1</v>
      </c>
      <c r="BO1286">
        <v>5</v>
      </c>
      <c r="BP1286">
        <f>IF(Table13[[#This Row],[Monthly_Income 1_5500 2_8000 3_11000 4_15000 5_20000 6_27000 7_35000 8_5000 9_51000 98_0]]=1,1,0)</f>
        <v>0</v>
      </c>
      <c r="BQ1286">
        <f>IF(Table13[[#This Row],[Monthly_Income 1_5500 2_8000 3_11000 4_15000 5_20000 6_27000 7_35000 8_5000 9_51000 98_0]]=2,1,0)</f>
        <v>0</v>
      </c>
      <c r="BR1286">
        <f>IF(Table13[[#This Row],[Monthly_Income 1_5500 2_8000 3_11000 4_15000 5_20000 6_27000 7_35000 8_5000 9_51000 98_0]]=3,1,0)</f>
        <v>0</v>
      </c>
      <c r="BS1286">
        <f>IF(Table13[[#This Row],[Monthly_Income 1_5500 2_8000 3_11000 4_15000 5_20000 6_27000 7_35000 8_5000 9_51000 98_0]]=4,1,0)</f>
        <v>0</v>
      </c>
      <c r="BT1286">
        <f>IF(Table13[[#This Row],[Monthly_Income 1_5500 2_8000 3_11000 4_15000 5_20000 6_27000 7_35000 8_5000 9_51000 98_0]]=5,1,0)</f>
        <v>1</v>
      </c>
      <c r="BU1286">
        <f>IF(Table13[[#This Row],[Monthly_Income 1_5500 2_8000 3_11000 4_15000 5_20000 6_27000 7_35000 8_5000 9_51000 98_0]]=6,1,0)</f>
        <v>0</v>
      </c>
      <c r="BV1286">
        <f>IF(Table13[[#This Row],[Monthly_Income 1_5500 2_8000 3_11000 4_15000 5_20000 6_27000 7_35000 8_5000 9_51000 98_0]]=7,1,0)</f>
        <v>0</v>
      </c>
      <c r="BW1286">
        <f>IF(Table13[[#This Row],[Monthly_Income 1_5500 2_8000 3_11000 4_15000 5_20000 6_27000 7_35000 8_5000 9_51000 98_0]]=8,1,0)</f>
        <v>0</v>
      </c>
      <c r="BX1286">
        <f>IF(Table13[[#This Row],[Monthly_Income 1_5500 2_8000 3_11000 4_15000 5_20000 6_27000 7_35000 8_5000 9_51000 98_0]]=9,1,0)</f>
        <v>0</v>
      </c>
      <c r="BY1286">
        <f>IF(Table13[[#This Row],[Monthly_Income 1_5500 2_8000 3_11000 4_15000 5_20000 6_27000 7_35000 8_5000 9_51000 98_0]]=98,1,0)</f>
        <v>0</v>
      </c>
      <c r="BZ1286">
        <v>5</v>
      </c>
      <c r="CA1286">
        <f>IF(Table13[[#This Row],[Monthly_Household_Income]]=1,1,0)</f>
        <v>0</v>
      </c>
      <c r="CB1286">
        <f>IF(Table13[[#This Row],[Monthly_Household_Income]]=2,1,0)</f>
        <v>0</v>
      </c>
      <c r="CC1286">
        <f>IF(Table13[[#This Row],[Monthly_Household_Income]]=3,1,0)</f>
        <v>0</v>
      </c>
      <c r="CD1286">
        <f>IF(Table13[[#This Row],[Monthly_Household_Income]]=4,1,0)</f>
        <v>0</v>
      </c>
      <c r="CE1286">
        <f>IF(Table13[[#This Row],[Monthly_Household_Income]]=5,1,0)</f>
        <v>1</v>
      </c>
      <c r="CF1286">
        <f>IF(Table13[[#This Row],[Monthly_Household_Income]]=6,1,0)</f>
        <v>0</v>
      </c>
      <c r="CG1286">
        <f>IF(Table13[[#This Row],[Monthly_Household_Income]]=7,1,0)</f>
        <v>0</v>
      </c>
      <c r="CH1286">
        <f>IF(Table13[[#This Row],[Monthly_Household_Income]]=8,1,0)</f>
        <v>0</v>
      </c>
      <c r="CI1286">
        <f>IF(Table13[[#This Row],[Monthly_Household_Income]]=9,1,0)</f>
        <v>0</v>
      </c>
      <c r="CJ1286">
        <f>IF(Table13[[#This Row],[Monthly_Household_Income]]=98,1,0)</f>
        <v>0</v>
      </c>
    </row>
    <row r="1287" spans="1:88">
      <c r="A1287">
        <v>4719</v>
      </c>
      <c r="B1287" s="1">
        <v>43002</v>
      </c>
      <c r="C1287" t="s">
        <v>33</v>
      </c>
      <c r="D1287">
        <v>9</v>
      </c>
      <c r="E1287">
        <v>7</v>
      </c>
      <c r="F1287">
        <v>8</v>
      </c>
      <c r="G1287">
        <v>8</v>
      </c>
      <c r="H1287">
        <v>7</v>
      </c>
      <c r="I1287">
        <v>7</v>
      </c>
      <c r="J1287" t="s">
        <v>16</v>
      </c>
      <c r="K1287">
        <v>9</v>
      </c>
      <c r="L1287">
        <v>8</v>
      </c>
      <c r="M1287">
        <v>6</v>
      </c>
      <c r="N1287">
        <v>8</v>
      </c>
      <c r="O1287">
        <v>9</v>
      </c>
      <c r="P1287">
        <v>8</v>
      </c>
      <c r="Q1287">
        <v>8</v>
      </c>
      <c r="R1287">
        <v>10</v>
      </c>
      <c r="S1287">
        <v>7</v>
      </c>
      <c r="T1287">
        <v>7</v>
      </c>
      <c r="U1287">
        <v>6</v>
      </c>
      <c r="V1287">
        <v>8</v>
      </c>
      <c r="W1287">
        <v>0</v>
      </c>
      <c r="X1287">
        <v>8</v>
      </c>
      <c r="Y1287">
        <v>8</v>
      </c>
      <c r="Z1287">
        <v>7</v>
      </c>
      <c r="AA1287">
        <v>8</v>
      </c>
      <c r="AB1287">
        <v>6</v>
      </c>
      <c r="AC1287">
        <v>1</v>
      </c>
      <c r="AD1287">
        <f>IF(Table13[[#This Row],[payment]]=1,1,0)</f>
        <v>1</v>
      </c>
      <c r="AE1287">
        <f>IF(Table13[[#This Row],[payment]]=2,1,0)</f>
        <v>0</v>
      </c>
      <c r="AF1287">
        <f>IF(Table13[[#This Row],[payment]]=3,1,0)</f>
        <v>0</v>
      </c>
      <c r="AG1287">
        <v>1</v>
      </c>
      <c r="AH1287">
        <f>IF(Table13[[#This Row],[method_payment]]=1,1,0)</f>
        <v>1</v>
      </c>
      <c r="AI1287">
        <f>IF(Table13[[#This Row],[method_payment]]=2,1,0)</f>
        <v>0</v>
      </c>
      <c r="AJ1287">
        <f>IF(Table13[[#This Row],[method_payment]]=3,1,0)</f>
        <v>0</v>
      </c>
      <c r="AK1287">
        <f>IF(Table13[[#This Row],[method_payment]]=5,1,0)</f>
        <v>0</v>
      </c>
      <c r="AL1287">
        <f>IF(Table13[[#This Row],[method_payment]]=6,1,0)</f>
        <v>0</v>
      </c>
      <c r="AM1287" t="s">
        <v>16</v>
      </c>
      <c r="AN1287" t="s">
        <v>16</v>
      </c>
      <c r="AO1287">
        <v>1</v>
      </c>
      <c r="AP1287" s="2">
        <v>232.02</v>
      </c>
      <c r="AQ1287" s="3">
        <f>IF(AND(Table13[[#This Row],[Average_amount_spent_per_visit_last_3_months]]&gt;=1,Table13[[#This Row],[Average_amount_spent_per_visit_last_3_months]]&lt;=999),1,0)</f>
        <v>1</v>
      </c>
      <c r="AR1287" s="3">
        <f>IF(AND(Table13[[#This Row],[Average_amount_spent_per_visit_last_3_months]]&gt;=1000,Table13[[#This Row],[Average_amount_spent_per_visit_last_3_months]]&lt;=6700),1,0)</f>
        <v>0</v>
      </c>
      <c r="AS1287">
        <v>2</v>
      </c>
      <c r="AT1287">
        <v>43</v>
      </c>
      <c r="AU1287">
        <f>IF(AND(Table13[[#This Row],[Age]]&gt;=18,Table13[[#This Row],[Age]]&lt;=25),1,0)</f>
        <v>0</v>
      </c>
      <c r="AV1287">
        <f>IF(AND(Table13[[#This Row],[Age]]&gt;=26,Table13[[#This Row],[Age]]&lt;=35),1,0)</f>
        <v>0</v>
      </c>
      <c r="AW1287">
        <f>IF(AND(Table13[[#This Row],[Age]]&gt;=36,Table13[[#This Row],[Age]]&lt;=45),1,0)</f>
        <v>1</v>
      </c>
      <c r="AX1287">
        <f>IF(AND(Table13[[#This Row],[Age]]&gt;=46,Table13[[#This Row],[Age]]&lt;=55),1,0)</f>
        <v>0</v>
      </c>
      <c r="AY1287">
        <f>IF(AND(Table13[[#This Row],[Age]]&gt;=56,Table13[[#This Row],[Age]]&lt;=67),1,0)</f>
        <v>0</v>
      </c>
      <c r="AZ1287" t="s">
        <v>25</v>
      </c>
      <c r="BA1287">
        <f>IF(Table13[[#This Row],[Marital Status]]="Married",1,0)</f>
        <v>1</v>
      </c>
      <c r="BB1287">
        <f>IF(Table13[[#This Row],[Marital Status]]="Single",1,0)</f>
        <v>0</v>
      </c>
      <c r="BC1287" t="s">
        <v>28</v>
      </c>
      <c r="BD1287">
        <f>IF(Table13[[#This Row],[gender]]="Male",1,0)</f>
        <v>0</v>
      </c>
      <c r="BE1287">
        <f>IF(Table13[[#This Row],[gender]]="Female",1,0)</f>
        <v>1</v>
      </c>
      <c r="BF1287" t="s">
        <v>22</v>
      </c>
      <c r="BG1287">
        <f>IF(Table13[[#This Row],[Highest level of Education]]="Did not attend school",1,0)</f>
        <v>0</v>
      </c>
      <c r="BH1287">
        <f>IF(Table13[[#This Row],[Highest level of Education]]="K12 completed",1,0)</f>
        <v>1</v>
      </c>
      <c r="BI1287">
        <f>IF(Table13[[#This Row],[Highest level of Education]]="High School Completed",1,0)</f>
        <v>0</v>
      </c>
      <c r="BJ1287">
        <f>IF(Table13[[#This Row],[Highest level of Education]]="Technical Diploma/Partially completed College",1,0)</f>
        <v>0</v>
      </c>
      <c r="BK1287">
        <f>IF(Table13[[#This Row],[Highest level of Education]]="University/College Degree",1,0)</f>
        <v>0</v>
      </c>
      <c r="BL1287">
        <f>IF(Table13[[#This Row],[Highest level of Education]]="Post-graduate education",1,0)</f>
        <v>0</v>
      </c>
      <c r="BM1287">
        <v>5</v>
      </c>
      <c r="BN1287">
        <v>1</v>
      </c>
      <c r="BO1287">
        <v>3</v>
      </c>
      <c r="BP1287">
        <f>IF(Table13[[#This Row],[Monthly_Income 1_5500 2_8000 3_11000 4_15000 5_20000 6_27000 7_35000 8_5000 9_51000 98_0]]=1,1,0)</f>
        <v>0</v>
      </c>
      <c r="BQ1287">
        <f>IF(Table13[[#This Row],[Monthly_Income 1_5500 2_8000 3_11000 4_15000 5_20000 6_27000 7_35000 8_5000 9_51000 98_0]]=2,1,0)</f>
        <v>0</v>
      </c>
      <c r="BR1287">
        <f>IF(Table13[[#This Row],[Monthly_Income 1_5500 2_8000 3_11000 4_15000 5_20000 6_27000 7_35000 8_5000 9_51000 98_0]]=3,1,0)</f>
        <v>1</v>
      </c>
      <c r="BS1287">
        <f>IF(Table13[[#This Row],[Monthly_Income 1_5500 2_8000 3_11000 4_15000 5_20000 6_27000 7_35000 8_5000 9_51000 98_0]]=4,1,0)</f>
        <v>0</v>
      </c>
      <c r="BT1287">
        <f>IF(Table13[[#This Row],[Monthly_Income 1_5500 2_8000 3_11000 4_15000 5_20000 6_27000 7_35000 8_5000 9_51000 98_0]]=5,1,0)</f>
        <v>0</v>
      </c>
      <c r="BU1287">
        <f>IF(Table13[[#This Row],[Monthly_Income 1_5500 2_8000 3_11000 4_15000 5_20000 6_27000 7_35000 8_5000 9_51000 98_0]]=6,1,0)</f>
        <v>0</v>
      </c>
      <c r="BV1287">
        <f>IF(Table13[[#This Row],[Monthly_Income 1_5500 2_8000 3_11000 4_15000 5_20000 6_27000 7_35000 8_5000 9_51000 98_0]]=7,1,0)</f>
        <v>0</v>
      </c>
      <c r="BW1287">
        <f>IF(Table13[[#This Row],[Monthly_Income 1_5500 2_8000 3_11000 4_15000 5_20000 6_27000 7_35000 8_5000 9_51000 98_0]]=8,1,0)</f>
        <v>0</v>
      </c>
      <c r="BX1287">
        <f>IF(Table13[[#This Row],[Monthly_Income 1_5500 2_8000 3_11000 4_15000 5_20000 6_27000 7_35000 8_5000 9_51000 98_0]]=9,1,0)</f>
        <v>0</v>
      </c>
      <c r="BY1287">
        <f>IF(Table13[[#This Row],[Monthly_Income 1_5500 2_8000 3_11000 4_15000 5_20000 6_27000 7_35000 8_5000 9_51000 98_0]]=98,1,0)</f>
        <v>0</v>
      </c>
      <c r="BZ1287">
        <v>4</v>
      </c>
      <c r="CA1287">
        <f>IF(Table13[[#This Row],[Monthly_Household_Income]]=1,1,0)</f>
        <v>0</v>
      </c>
      <c r="CB1287">
        <f>IF(Table13[[#This Row],[Monthly_Household_Income]]=2,1,0)</f>
        <v>0</v>
      </c>
      <c r="CC1287">
        <f>IF(Table13[[#This Row],[Monthly_Household_Income]]=3,1,0)</f>
        <v>0</v>
      </c>
      <c r="CD1287">
        <f>IF(Table13[[#This Row],[Monthly_Household_Income]]=4,1,0)</f>
        <v>1</v>
      </c>
      <c r="CE1287">
        <f>IF(Table13[[#This Row],[Monthly_Household_Income]]=5,1,0)</f>
        <v>0</v>
      </c>
      <c r="CF1287">
        <f>IF(Table13[[#This Row],[Monthly_Household_Income]]=6,1,0)</f>
        <v>0</v>
      </c>
      <c r="CG1287">
        <f>IF(Table13[[#This Row],[Monthly_Household_Income]]=7,1,0)</f>
        <v>0</v>
      </c>
      <c r="CH1287">
        <f>IF(Table13[[#This Row],[Monthly_Household_Income]]=8,1,0)</f>
        <v>0</v>
      </c>
      <c r="CI1287">
        <f>IF(Table13[[#This Row],[Monthly_Household_Income]]=9,1,0)</f>
        <v>0</v>
      </c>
      <c r="CJ1287">
        <f>IF(Table13[[#This Row],[Monthly_Household_Income]]=98,1,0)</f>
        <v>0</v>
      </c>
    </row>
    <row r="1288" spans="1:88">
      <c r="A1288">
        <v>4721</v>
      </c>
      <c r="B1288" s="1">
        <v>42973</v>
      </c>
      <c r="C1288" t="s">
        <v>39</v>
      </c>
      <c r="D1288">
        <v>8</v>
      </c>
      <c r="E1288">
        <v>7</v>
      </c>
      <c r="F1288">
        <v>8</v>
      </c>
      <c r="G1288">
        <v>8</v>
      </c>
      <c r="H1288">
        <v>7</v>
      </c>
      <c r="I1288">
        <v>8</v>
      </c>
      <c r="J1288" t="s">
        <v>15</v>
      </c>
      <c r="K1288">
        <v>9</v>
      </c>
      <c r="L1288">
        <v>7</v>
      </c>
      <c r="M1288">
        <v>8</v>
      </c>
      <c r="N1288">
        <v>9</v>
      </c>
      <c r="O1288">
        <v>8</v>
      </c>
      <c r="P1288">
        <v>7</v>
      </c>
      <c r="Q1288">
        <v>7</v>
      </c>
      <c r="R1288">
        <v>8</v>
      </c>
      <c r="S1288">
        <v>7</v>
      </c>
      <c r="T1288">
        <v>7</v>
      </c>
      <c r="U1288">
        <v>8</v>
      </c>
      <c r="V1288">
        <v>9</v>
      </c>
      <c r="W1288">
        <v>7</v>
      </c>
      <c r="X1288">
        <v>0</v>
      </c>
      <c r="Y1288">
        <v>7</v>
      </c>
      <c r="Z1288">
        <v>9</v>
      </c>
      <c r="AA1288">
        <v>6</v>
      </c>
      <c r="AB1288">
        <v>0</v>
      </c>
      <c r="AC1288">
        <v>1</v>
      </c>
      <c r="AD1288">
        <f>IF(Table13[[#This Row],[payment]]=1,1,0)</f>
        <v>1</v>
      </c>
      <c r="AE1288">
        <f>IF(Table13[[#This Row],[payment]]=2,1,0)</f>
        <v>0</v>
      </c>
      <c r="AF1288">
        <f>IF(Table13[[#This Row],[payment]]=3,1,0)</f>
        <v>0</v>
      </c>
      <c r="AG1288">
        <v>5</v>
      </c>
      <c r="AH1288">
        <f>IF(Table13[[#This Row],[method_payment]]=1,1,0)</f>
        <v>0</v>
      </c>
      <c r="AI1288">
        <f>IF(Table13[[#This Row],[method_payment]]=2,1,0)</f>
        <v>0</v>
      </c>
      <c r="AJ1288">
        <f>IF(Table13[[#This Row],[method_payment]]=3,1,0)</f>
        <v>0</v>
      </c>
      <c r="AK1288">
        <f>IF(Table13[[#This Row],[method_payment]]=5,1,0)</f>
        <v>1</v>
      </c>
      <c r="AL1288">
        <f>IF(Table13[[#This Row],[method_payment]]=6,1,0)</f>
        <v>0</v>
      </c>
      <c r="AM1288" t="s">
        <v>16</v>
      </c>
      <c r="AN1288" t="s">
        <v>16</v>
      </c>
      <c r="AO1288">
        <v>2</v>
      </c>
      <c r="AP1288" s="2">
        <v>768.46</v>
      </c>
      <c r="AQ1288" s="3">
        <f>IF(AND(Table13[[#This Row],[Average_amount_spent_per_visit_last_3_months]]&gt;=1,Table13[[#This Row],[Average_amount_spent_per_visit_last_3_months]]&lt;=999),1,0)</f>
        <v>1</v>
      </c>
      <c r="AR1288" s="3">
        <f>IF(AND(Table13[[#This Row],[Average_amount_spent_per_visit_last_3_months]]&gt;=1000,Table13[[#This Row],[Average_amount_spent_per_visit_last_3_months]]&lt;=6700),1,0)</f>
        <v>0</v>
      </c>
      <c r="AS1288">
        <v>3</v>
      </c>
      <c r="AT1288">
        <v>29</v>
      </c>
      <c r="AU1288">
        <f>IF(AND(Table13[[#This Row],[Age]]&gt;=18,Table13[[#This Row],[Age]]&lt;=25),1,0)</f>
        <v>0</v>
      </c>
      <c r="AV1288">
        <f>IF(AND(Table13[[#This Row],[Age]]&gt;=26,Table13[[#This Row],[Age]]&lt;=35),1,0)</f>
        <v>1</v>
      </c>
      <c r="AW1288">
        <f>IF(AND(Table13[[#This Row],[Age]]&gt;=36,Table13[[#This Row],[Age]]&lt;=45),1,0)</f>
        <v>0</v>
      </c>
      <c r="AX1288">
        <f>IF(AND(Table13[[#This Row],[Age]]&gt;=46,Table13[[#This Row],[Age]]&lt;=55),1,0)</f>
        <v>0</v>
      </c>
      <c r="AY1288">
        <f>IF(AND(Table13[[#This Row],[Age]]&gt;=56,Table13[[#This Row],[Age]]&lt;=67),1,0)</f>
        <v>0</v>
      </c>
      <c r="AZ1288" t="s">
        <v>24</v>
      </c>
      <c r="BA1288">
        <f>IF(Table13[[#This Row],[Marital Status]]="Married",1,0)</f>
        <v>0</v>
      </c>
      <c r="BB1288">
        <f>IF(Table13[[#This Row],[Marital Status]]="Single",1,0)</f>
        <v>1</v>
      </c>
      <c r="BC1288" t="s">
        <v>28</v>
      </c>
      <c r="BD1288">
        <f>IF(Table13[[#This Row],[gender]]="Male",1,0)</f>
        <v>0</v>
      </c>
      <c r="BE1288">
        <f>IF(Table13[[#This Row],[gender]]="Female",1,0)</f>
        <v>1</v>
      </c>
      <c r="BF1288" t="s">
        <v>19</v>
      </c>
      <c r="BG1288">
        <f>IF(Table13[[#This Row],[Highest level of Education]]="Did not attend school",1,0)</f>
        <v>0</v>
      </c>
      <c r="BH1288">
        <f>IF(Table13[[#This Row],[Highest level of Education]]="K12 completed",1,0)</f>
        <v>0</v>
      </c>
      <c r="BI1288">
        <f>IF(Table13[[#This Row],[Highest level of Education]]="High School Completed",1,0)</f>
        <v>0</v>
      </c>
      <c r="BJ1288">
        <f>IF(Table13[[#This Row],[Highest level of Education]]="Technical Diploma/Partially completed College",1,0)</f>
        <v>0</v>
      </c>
      <c r="BK1288">
        <f>IF(Table13[[#This Row],[Highest level of Education]]="University/College Degree",1,0)</f>
        <v>1</v>
      </c>
      <c r="BL1288">
        <f>IF(Table13[[#This Row],[Highest level of Education]]="Post-graduate education",1,0)</f>
        <v>0</v>
      </c>
      <c r="BM1288">
        <v>0</v>
      </c>
      <c r="BN1288">
        <v>1</v>
      </c>
      <c r="BO1288">
        <v>4</v>
      </c>
      <c r="BP1288">
        <f>IF(Table13[[#This Row],[Monthly_Income 1_5500 2_8000 3_11000 4_15000 5_20000 6_27000 7_35000 8_5000 9_51000 98_0]]=1,1,0)</f>
        <v>0</v>
      </c>
      <c r="BQ1288">
        <f>IF(Table13[[#This Row],[Monthly_Income 1_5500 2_8000 3_11000 4_15000 5_20000 6_27000 7_35000 8_5000 9_51000 98_0]]=2,1,0)</f>
        <v>0</v>
      </c>
      <c r="BR1288">
        <f>IF(Table13[[#This Row],[Monthly_Income 1_5500 2_8000 3_11000 4_15000 5_20000 6_27000 7_35000 8_5000 9_51000 98_0]]=3,1,0)</f>
        <v>0</v>
      </c>
      <c r="BS1288">
        <f>IF(Table13[[#This Row],[Monthly_Income 1_5500 2_8000 3_11000 4_15000 5_20000 6_27000 7_35000 8_5000 9_51000 98_0]]=4,1,0)</f>
        <v>1</v>
      </c>
      <c r="BT1288">
        <f>IF(Table13[[#This Row],[Monthly_Income 1_5500 2_8000 3_11000 4_15000 5_20000 6_27000 7_35000 8_5000 9_51000 98_0]]=5,1,0)</f>
        <v>0</v>
      </c>
      <c r="BU1288">
        <f>IF(Table13[[#This Row],[Monthly_Income 1_5500 2_8000 3_11000 4_15000 5_20000 6_27000 7_35000 8_5000 9_51000 98_0]]=6,1,0)</f>
        <v>0</v>
      </c>
      <c r="BV1288">
        <f>IF(Table13[[#This Row],[Monthly_Income 1_5500 2_8000 3_11000 4_15000 5_20000 6_27000 7_35000 8_5000 9_51000 98_0]]=7,1,0)</f>
        <v>0</v>
      </c>
      <c r="BW1288">
        <f>IF(Table13[[#This Row],[Monthly_Income 1_5500 2_8000 3_11000 4_15000 5_20000 6_27000 7_35000 8_5000 9_51000 98_0]]=8,1,0)</f>
        <v>0</v>
      </c>
      <c r="BX1288">
        <f>IF(Table13[[#This Row],[Monthly_Income 1_5500 2_8000 3_11000 4_15000 5_20000 6_27000 7_35000 8_5000 9_51000 98_0]]=9,1,0)</f>
        <v>0</v>
      </c>
      <c r="BY1288">
        <f>IF(Table13[[#This Row],[Monthly_Income 1_5500 2_8000 3_11000 4_15000 5_20000 6_27000 7_35000 8_5000 9_51000 98_0]]=98,1,0)</f>
        <v>0</v>
      </c>
      <c r="BZ1288">
        <v>8</v>
      </c>
      <c r="CA1288">
        <f>IF(Table13[[#This Row],[Monthly_Household_Income]]=1,1,0)</f>
        <v>0</v>
      </c>
      <c r="CB1288">
        <f>IF(Table13[[#This Row],[Monthly_Household_Income]]=2,1,0)</f>
        <v>0</v>
      </c>
      <c r="CC1288">
        <f>IF(Table13[[#This Row],[Monthly_Household_Income]]=3,1,0)</f>
        <v>0</v>
      </c>
      <c r="CD1288">
        <f>IF(Table13[[#This Row],[Monthly_Household_Income]]=4,1,0)</f>
        <v>0</v>
      </c>
      <c r="CE1288">
        <f>IF(Table13[[#This Row],[Monthly_Household_Income]]=5,1,0)</f>
        <v>0</v>
      </c>
      <c r="CF1288">
        <f>IF(Table13[[#This Row],[Monthly_Household_Income]]=6,1,0)</f>
        <v>0</v>
      </c>
      <c r="CG1288">
        <f>IF(Table13[[#This Row],[Monthly_Household_Income]]=7,1,0)</f>
        <v>0</v>
      </c>
      <c r="CH1288">
        <f>IF(Table13[[#This Row],[Monthly_Household_Income]]=8,1,0)</f>
        <v>1</v>
      </c>
      <c r="CI1288">
        <f>IF(Table13[[#This Row],[Monthly_Household_Income]]=9,1,0)</f>
        <v>0</v>
      </c>
      <c r="CJ1288">
        <f>IF(Table13[[#This Row],[Monthly_Household_Income]]=98,1,0)</f>
        <v>0</v>
      </c>
    </row>
    <row r="1289" spans="1:88">
      <c r="A1289">
        <v>4722</v>
      </c>
      <c r="B1289" s="1">
        <v>42971</v>
      </c>
      <c r="C1289" t="s">
        <v>29</v>
      </c>
      <c r="D1289">
        <v>9</v>
      </c>
      <c r="E1289">
        <v>9</v>
      </c>
      <c r="F1289">
        <v>9</v>
      </c>
      <c r="G1289">
        <v>9</v>
      </c>
      <c r="H1289">
        <v>10</v>
      </c>
      <c r="I1289">
        <v>7</v>
      </c>
      <c r="J1289" t="s">
        <v>16</v>
      </c>
      <c r="K1289">
        <v>10</v>
      </c>
      <c r="L1289">
        <v>8</v>
      </c>
      <c r="M1289">
        <v>9</v>
      </c>
      <c r="N1289">
        <v>9</v>
      </c>
      <c r="O1289">
        <v>8</v>
      </c>
      <c r="P1289">
        <v>10</v>
      </c>
      <c r="Q1289">
        <v>9</v>
      </c>
      <c r="R1289">
        <v>10</v>
      </c>
      <c r="S1289">
        <v>9</v>
      </c>
      <c r="T1289">
        <v>9</v>
      </c>
      <c r="U1289">
        <v>8</v>
      </c>
      <c r="V1289">
        <v>10</v>
      </c>
      <c r="W1289">
        <v>8</v>
      </c>
      <c r="X1289">
        <v>9</v>
      </c>
      <c r="Y1289">
        <v>9</v>
      </c>
      <c r="Z1289">
        <v>8</v>
      </c>
      <c r="AA1289">
        <v>10</v>
      </c>
      <c r="AB1289">
        <v>9</v>
      </c>
      <c r="AC1289">
        <v>1</v>
      </c>
      <c r="AD1289">
        <f>IF(Table13[[#This Row],[payment]]=1,1,0)</f>
        <v>1</v>
      </c>
      <c r="AE1289">
        <f>IF(Table13[[#This Row],[payment]]=2,1,0)</f>
        <v>0</v>
      </c>
      <c r="AF1289">
        <f>IF(Table13[[#This Row],[payment]]=3,1,0)</f>
        <v>0</v>
      </c>
      <c r="AG1289">
        <v>1</v>
      </c>
      <c r="AH1289">
        <f>IF(Table13[[#This Row],[method_payment]]=1,1,0)</f>
        <v>1</v>
      </c>
      <c r="AI1289">
        <f>IF(Table13[[#This Row],[method_payment]]=2,1,0)</f>
        <v>0</v>
      </c>
      <c r="AJ1289">
        <f>IF(Table13[[#This Row],[method_payment]]=3,1,0)</f>
        <v>0</v>
      </c>
      <c r="AK1289">
        <f>IF(Table13[[#This Row],[method_payment]]=5,1,0)</f>
        <v>0</v>
      </c>
      <c r="AL1289">
        <f>IF(Table13[[#This Row],[method_payment]]=6,1,0)</f>
        <v>0</v>
      </c>
      <c r="AM1289" t="s">
        <v>16</v>
      </c>
      <c r="AN1289" t="s">
        <v>15</v>
      </c>
      <c r="AO1289">
        <v>2</v>
      </c>
      <c r="AP1289" s="2">
        <v>294.17</v>
      </c>
      <c r="AQ1289" s="3">
        <f>IF(AND(Table13[[#This Row],[Average_amount_spent_per_visit_last_3_months]]&gt;=1,Table13[[#This Row],[Average_amount_spent_per_visit_last_3_months]]&lt;=999),1,0)</f>
        <v>1</v>
      </c>
      <c r="AR1289" s="3">
        <f>IF(AND(Table13[[#This Row],[Average_amount_spent_per_visit_last_3_months]]&gt;=1000,Table13[[#This Row],[Average_amount_spent_per_visit_last_3_months]]&lt;=6700),1,0)</f>
        <v>0</v>
      </c>
      <c r="AS1289">
        <v>1</v>
      </c>
      <c r="AT1289">
        <v>28</v>
      </c>
      <c r="AU1289">
        <f>IF(AND(Table13[[#This Row],[Age]]&gt;=18,Table13[[#This Row],[Age]]&lt;=25),1,0)</f>
        <v>0</v>
      </c>
      <c r="AV1289">
        <f>IF(AND(Table13[[#This Row],[Age]]&gt;=26,Table13[[#This Row],[Age]]&lt;=35),1,0)</f>
        <v>1</v>
      </c>
      <c r="AW1289">
        <f>IF(AND(Table13[[#This Row],[Age]]&gt;=36,Table13[[#This Row],[Age]]&lt;=45),1,0)</f>
        <v>0</v>
      </c>
      <c r="AX1289">
        <f>IF(AND(Table13[[#This Row],[Age]]&gt;=46,Table13[[#This Row],[Age]]&lt;=55),1,0)</f>
        <v>0</v>
      </c>
      <c r="AY1289">
        <f>IF(AND(Table13[[#This Row],[Age]]&gt;=56,Table13[[#This Row],[Age]]&lt;=67),1,0)</f>
        <v>0</v>
      </c>
      <c r="AZ1289" t="s">
        <v>24</v>
      </c>
      <c r="BA1289">
        <f>IF(Table13[[#This Row],[Marital Status]]="Married",1,0)</f>
        <v>0</v>
      </c>
      <c r="BB1289">
        <f>IF(Table13[[#This Row],[Marital Status]]="Single",1,0)</f>
        <v>1</v>
      </c>
      <c r="BC1289" t="s">
        <v>28</v>
      </c>
      <c r="BD1289">
        <f>IF(Table13[[#This Row],[gender]]="Male",1,0)</f>
        <v>0</v>
      </c>
      <c r="BE1289">
        <f>IF(Table13[[#This Row],[gender]]="Female",1,0)</f>
        <v>1</v>
      </c>
      <c r="BF1289" t="s">
        <v>20</v>
      </c>
      <c r="BG1289">
        <f>IF(Table13[[#This Row],[Highest level of Education]]="Did not attend school",1,0)</f>
        <v>0</v>
      </c>
      <c r="BH1289">
        <f>IF(Table13[[#This Row],[Highest level of Education]]="K12 completed",1,0)</f>
        <v>0</v>
      </c>
      <c r="BI1289">
        <f>IF(Table13[[#This Row],[Highest level of Education]]="High School Completed",1,0)</f>
        <v>1</v>
      </c>
      <c r="BJ1289">
        <f>IF(Table13[[#This Row],[Highest level of Education]]="Technical Diploma/Partially completed College",1,0)</f>
        <v>0</v>
      </c>
      <c r="BK1289">
        <f>IF(Table13[[#This Row],[Highest level of Education]]="University/College Degree",1,0)</f>
        <v>0</v>
      </c>
      <c r="BL1289">
        <f>IF(Table13[[#This Row],[Highest level of Education]]="Post-graduate education",1,0)</f>
        <v>0</v>
      </c>
      <c r="BM1289">
        <v>0</v>
      </c>
      <c r="BN1289">
        <v>1</v>
      </c>
      <c r="BO1289">
        <v>2</v>
      </c>
      <c r="BP1289">
        <f>IF(Table13[[#This Row],[Monthly_Income 1_5500 2_8000 3_11000 4_15000 5_20000 6_27000 7_35000 8_5000 9_51000 98_0]]=1,1,0)</f>
        <v>0</v>
      </c>
      <c r="BQ1289">
        <f>IF(Table13[[#This Row],[Monthly_Income 1_5500 2_8000 3_11000 4_15000 5_20000 6_27000 7_35000 8_5000 9_51000 98_0]]=2,1,0)</f>
        <v>1</v>
      </c>
      <c r="BR1289">
        <f>IF(Table13[[#This Row],[Monthly_Income 1_5500 2_8000 3_11000 4_15000 5_20000 6_27000 7_35000 8_5000 9_51000 98_0]]=3,1,0)</f>
        <v>0</v>
      </c>
      <c r="BS1289">
        <f>IF(Table13[[#This Row],[Monthly_Income 1_5500 2_8000 3_11000 4_15000 5_20000 6_27000 7_35000 8_5000 9_51000 98_0]]=4,1,0)</f>
        <v>0</v>
      </c>
      <c r="BT1289">
        <f>IF(Table13[[#This Row],[Monthly_Income 1_5500 2_8000 3_11000 4_15000 5_20000 6_27000 7_35000 8_5000 9_51000 98_0]]=5,1,0)</f>
        <v>0</v>
      </c>
      <c r="BU1289">
        <f>IF(Table13[[#This Row],[Monthly_Income 1_5500 2_8000 3_11000 4_15000 5_20000 6_27000 7_35000 8_5000 9_51000 98_0]]=6,1,0)</f>
        <v>0</v>
      </c>
      <c r="BV1289">
        <f>IF(Table13[[#This Row],[Monthly_Income 1_5500 2_8000 3_11000 4_15000 5_20000 6_27000 7_35000 8_5000 9_51000 98_0]]=7,1,0)</f>
        <v>0</v>
      </c>
      <c r="BW1289">
        <f>IF(Table13[[#This Row],[Monthly_Income 1_5500 2_8000 3_11000 4_15000 5_20000 6_27000 7_35000 8_5000 9_51000 98_0]]=8,1,0)</f>
        <v>0</v>
      </c>
      <c r="BX1289">
        <f>IF(Table13[[#This Row],[Monthly_Income 1_5500 2_8000 3_11000 4_15000 5_20000 6_27000 7_35000 8_5000 9_51000 98_0]]=9,1,0)</f>
        <v>0</v>
      </c>
      <c r="BY1289">
        <f>IF(Table13[[#This Row],[Monthly_Income 1_5500 2_8000 3_11000 4_15000 5_20000 6_27000 7_35000 8_5000 9_51000 98_0]]=98,1,0)</f>
        <v>0</v>
      </c>
      <c r="BZ1289">
        <v>5</v>
      </c>
      <c r="CA1289">
        <f>IF(Table13[[#This Row],[Monthly_Household_Income]]=1,1,0)</f>
        <v>0</v>
      </c>
      <c r="CB1289">
        <f>IF(Table13[[#This Row],[Monthly_Household_Income]]=2,1,0)</f>
        <v>0</v>
      </c>
      <c r="CC1289">
        <f>IF(Table13[[#This Row],[Monthly_Household_Income]]=3,1,0)</f>
        <v>0</v>
      </c>
      <c r="CD1289">
        <f>IF(Table13[[#This Row],[Monthly_Household_Income]]=4,1,0)</f>
        <v>0</v>
      </c>
      <c r="CE1289">
        <f>IF(Table13[[#This Row],[Monthly_Household_Income]]=5,1,0)</f>
        <v>1</v>
      </c>
      <c r="CF1289">
        <f>IF(Table13[[#This Row],[Monthly_Household_Income]]=6,1,0)</f>
        <v>0</v>
      </c>
      <c r="CG1289">
        <f>IF(Table13[[#This Row],[Monthly_Household_Income]]=7,1,0)</f>
        <v>0</v>
      </c>
      <c r="CH1289">
        <f>IF(Table13[[#This Row],[Monthly_Household_Income]]=8,1,0)</f>
        <v>0</v>
      </c>
      <c r="CI1289">
        <f>IF(Table13[[#This Row],[Monthly_Household_Income]]=9,1,0)</f>
        <v>0</v>
      </c>
      <c r="CJ1289">
        <f>IF(Table13[[#This Row],[Monthly_Household_Income]]=98,1,0)</f>
        <v>0</v>
      </c>
    </row>
    <row r="1290" spans="1:88">
      <c r="A1290">
        <v>4723</v>
      </c>
      <c r="B1290" s="1">
        <v>42966</v>
      </c>
      <c r="C1290" t="s">
        <v>39</v>
      </c>
      <c r="D1290">
        <v>3</v>
      </c>
      <c r="E1290">
        <v>4</v>
      </c>
      <c r="F1290">
        <v>3</v>
      </c>
      <c r="G1290">
        <v>4</v>
      </c>
      <c r="H1290">
        <v>3</v>
      </c>
      <c r="I1290">
        <v>3</v>
      </c>
      <c r="J1290" t="s">
        <v>15</v>
      </c>
      <c r="K1290">
        <v>6</v>
      </c>
      <c r="L1290">
        <v>6</v>
      </c>
      <c r="M1290">
        <v>5</v>
      </c>
      <c r="N1290">
        <v>6</v>
      </c>
      <c r="O1290">
        <v>6</v>
      </c>
      <c r="P1290">
        <v>6</v>
      </c>
      <c r="Q1290">
        <v>6</v>
      </c>
      <c r="R1290">
        <v>7</v>
      </c>
      <c r="S1290">
        <v>7</v>
      </c>
      <c r="T1290">
        <v>8</v>
      </c>
      <c r="U1290">
        <v>7</v>
      </c>
      <c r="V1290">
        <v>6</v>
      </c>
      <c r="W1290">
        <v>3</v>
      </c>
      <c r="X1290">
        <v>2</v>
      </c>
      <c r="Y1290">
        <v>3</v>
      </c>
      <c r="Z1290">
        <v>6</v>
      </c>
      <c r="AA1290">
        <v>9</v>
      </c>
      <c r="AB1290">
        <v>5</v>
      </c>
      <c r="AC1290">
        <v>2</v>
      </c>
      <c r="AD1290">
        <f>IF(Table13[[#This Row],[payment]]=1,1,0)</f>
        <v>0</v>
      </c>
      <c r="AE1290">
        <f>IF(Table13[[#This Row],[payment]]=2,1,0)</f>
        <v>1</v>
      </c>
      <c r="AF1290">
        <f>IF(Table13[[#This Row],[payment]]=3,1,0)</f>
        <v>0</v>
      </c>
      <c r="AG1290">
        <v>2</v>
      </c>
      <c r="AH1290">
        <f>IF(Table13[[#This Row],[method_payment]]=1,1,0)</f>
        <v>0</v>
      </c>
      <c r="AI1290">
        <f>IF(Table13[[#This Row],[method_payment]]=2,1,0)</f>
        <v>1</v>
      </c>
      <c r="AJ1290">
        <f>IF(Table13[[#This Row],[method_payment]]=3,1,0)</f>
        <v>0</v>
      </c>
      <c r="AK1290">
        <f>IF(Table13[[#This Row],[method_payment]]=5,1,0)</f>
        <v>0</v>
      </c>
      <c r="AL1290">
        <f>IF(Table13[[#This Row],[method_payment]]=6,1,0)</f>
        <v>0</v>
      </c>
      <c r="AM1290" t="s">
        <v>16</v>
      </c>
      <c r="AN1290" t="s">
        <v>15</v>
      </c>
      <c r="AO1290">
        <v>1</v>
      </c>
      <c r="AP1290" s="2">
        <v>160.52000000000001</v>
      </c>
      <c r="AQ1290" s="3">
        <f>IF(AND(Table13[[#This Row],[Average_amount_spent_per_visit_last_3_months]]&gt;=1,Table13[[#This Row],[Average_amount_spent_per_visit_last_3_months]]&lt;=999),1,0)</f>
        <v>1</v>
      </c>
      <c r="AR1290" s="3">
        <f>IF(AND(Table13[[#This Row],[Average_amount_spent_per_visit_last_3_months]]&gt;=1000,Table13[[#This Row],[Average_amount_spent_per_visit_last_3_months]]&lt;=6700),1,0)</f>
        <v>0</v>
      </c>
      <c r="AS1290">
        <v>3</v>
      </c>
      <c r="AT1290">
        <v>31</v>
      </c>
      <c r="AU1290">
        <f>IF(AND(Table13[[#This Row],[Age]]&gt;=18,Table13[[#This Row],[Age]]&lt;=25),1,0)</f>
        <v>0</v>
      </c>
      <c r="AV1290">
        <f>IF(AND(Table13[[#This Row],[Age]]&gt;=26,Table13[[#This Row],[Age]]&lt;=35),1,0)</f>
        <v>1</v>
      </c>
      <c r="AW1290">
        <f>IF(AND(Table13[[#This Row],[Age]]&gt;=36,Table13[[#This Row],[Age]]&lt;=45),1,0)</f>
        <v>0</v>
      </c>
      <c r="AX1290">
        <f>IF(AND(Table13[[#This Row],[Age]]&gt;=46,Table13[[#This Row],[Age]]&lt;=55),1,0)</f>
        <v>0</v>
      </c>
      <c r="AY1290">
        <f>IF(AND(Table13[[#This Row],[Age]]&gt;=56,Table13[[#This Row],[Age]]&lt;=67),1,0)</f>
        <v>0</v>
      </c>
      <c r="AZ1290" t="s">
        <v>24</v>
      </c>
      <c r="BA1290">
        <f>IF(Table13[[#This Row],[Marital Status]]="Married",1,0)</f>
        <v>0</v>
      </c>
      <c r="BB1290">
        <f>IF(Table13[[#This Row],[Marital Status]]="Single",1,0)</f>
        <v>1</v>
      </c>
      <c r="BC1290" t="s">
        <v>28</v>
      </c>
      <c r="BD1290">
        <f>IF(Table13[[#This Row],[gender]]="Male",1,0)</f>
        <v>0</v>
      </c>
      <c r="BE1290">
        <f>IF(Table13[[#This Row],[gender]]="Female",1,0)</f>
        <v>1</v>
      </c>
      <c r="BF1290" t="s">
        <v>23</v>
      </c>
      <c r="BG1290">
        <f>IF(Table13[[#This Row],[Highest level of Education]]="Did not attend school",1,0)</f>
        <v>0</v>
      </c>
      <c r="BH1290">
        <f>IF(Table13[[#This Row],[Highest level of Education]]="K12 completed",1,0)</f>
        <v>0</v>
      </c>
      <c r="BI1290">
        <f>IF(Table13[[#This Row],[Highest level of Education]]="High School Completed",1,0)</f>
        <v>0</v>
      </c>
      <c r="BJ1290">
        <f>IF(Table13[[#This Row],[Highest level of Education]]="Technical Diploma/Partially completed College",1,0)</f>
        <v>1</v>
      </c>
      <c r="BK1290">
        <f>IF(Table13[[#This Row],[Highest level of Education]]="University/College Degree",1,0)</f>
        <v>0</v>
      </c>
      <c r="BL1290">
        <f>IF(Table13[[#This Row],[Highest level of Education]]="Post-graduate education",1,0)</f>
        <v>0</v>
      </c>
      <c r="BM1290">
        <v>0</v>
      </c>
      <c r="BN1290">
        <v>1</v>
      </c>
      <c r="BO1290">
        <v>2</v>
      </c>
      <c r="BP1290">
        <f>IF(Table13[[#This Row],[Monthly_Income 1_5500 2_8000 3_11000 4_15000 5_20000 6_27000 7_35000 8_5000 9_51000 98_0]]=1,1,0)</f>
        <v>0</v>
      </c>
      <c r="BQ1290">
        <f>IF(Table13[[#This Row],[Monthly_Income 1_5500 2_8000 3_11000 4_15000 5_20000 6_27000 7_35000 8_5000 9_51000 98_0]]=2,1,0)</f>
        <v>1</v>
      </c>
      <c r="BR1290">
        <f>IF(Table13[[#This Row],[Monthly_Income 1_5500 2_8000 3_11000 4_15000 5_20000 6_27000 7_35000 8_5000 9_51000 98_0]]=3,1,0)</f>
        <v>0</v>
      </c>
      <c r="BS1290">
        <f>IF(Table13[[#This Row],[Monthly_Income 1_5500 2_8000 3_11000 4_15000 5_20000 6_27000 7_35000 8_5000 9_51000 98_0]]=4,1,0)</f>
        <v>0</v>
      </c>
      <c r="BT1290">
        <f>IF(Table13[[#This Row],[Monthly_Income 1_5500 2_8000 3_11000 4_15000 5_20000 6_27000 7_35000 8_5000 9_51000 98_0]]=5,1,0)</f>
        <v>0</v>
      </c>
      <c r="BU1290">
        <f>IF(Table13[[#This Row],[Monthly_Income 1_5500 2_8000 3_11000 4_15000 5_20000 6_27000 7_35000 8_5000 9_51000 98_0]]=6,1,0)</f>
        <v>0</v>
      </c>
      <c r="BV1290">
        <f>IF(Table13[[#This Row],[Monthly_Income 1_5500 2_8000 3_11000 4_15000 5_20000 6_27000 7_35000 8_5000 9_51000 98_0]]=7,1,0)</f>
        <v>0</v>
      </c>
      <c r="BW1290">
        <f>IF(Table13[[#This Row],[Monthly_Income 1_5500 2_8000 3_11000 4_15000 5_20000 6_27000 7_35000 8_5000 9_51000 98_0]]=8,1,0)</f>
        <v>0</v>
      </c>
      <c r="BX1290">
        <f>IF(Table13[[#This Row],[Monthly_Income 1_5500 2_8000 3_11000 4_15000 5_20000 6_27000 7_35000 8_5000 9_51000 98_0]]=9,1,0)</f>
        <v>0</v>
      </c>
      <c r="BY1290">
        <f>IF(Table13[[#This Row],[Monthly_Income 1_5500 2_8000 3_11000 4_15000 5_20000 6_27000 7_35000 8_5000 9_51000 98_0]]=98,1,0)</f>
        <v>0</v>
      </c>
      <c r="BZ1290">
        <v>4</v>
      </c>
      <c r="CA1290">
        <f>IF(Table13[[#This Row],[Monthly_Household_Income]]=1,1,0)</f>
        <v>0</v>
      </c>
      <c r="CB1290">
        <f>IF(Table13[[#This Row],[Monthly_Household_Income]]=2,1,0)</f>
        <v>0</v>
      </c>
      <c r="CC1290">
        <f>IF(Table13[[#This Row],[Monthly_Household_Income]]=3,1,0)</f>
        <v>0</v>
      </c>
      <c r="CD1290">
        <f>IF(Table13[[#This Row],[Monthly_Household_Income]]=4,1,0)</f>
        <v>1</v>
      </c>
      <c r="CE1290">
        <f>IF(Table13[[#This Row],[Monthly_Household_Income]]=5,1,0)</f>
        <v>0</v>
      </c>
      <c r="CF1290">
        <f>IF(Table13[[#This Row],[Monthly_Household_Income]]=6,1,0)</f>
        <v>0</v>
      </c>
      <c r="CG1290">
        <f>IF(Table13[[#This Row],[Monthly_Household_Income]]=7,1,0)</f>
        <v>0</v>
      </c>
      <c r="CH1290">
        <f>IF(Table13[[#This Row],[Monthly_Household_Income]]=8,1,0)</f>
        <v>0</v>
      </c>
      <c r="CI1290">
        <f>IF(Table13[[#This Row],[Monthly_Household_Income]]=9,1,0)</f>
        <v>0</v>
      </c>
      <c r="CJ1290">
        <f>IF(Table13[[#This Row],[Monthly_Household_Income]]=98,1,0)</f>
        <v>0</v>
      </c>
    </row>
    <row r="1291" spans="1:88">
      <c r="A1291">
        <v>4725</v>
      </c>
      <c r="B1291" s="1">
        <v>43004</v>
      </c>
      <c r="C1291" t="s">
        <v>33</v>
      </c>
      <c r="D1291">
        <v>8</v>
      </c>
      <c r="E1291">
        <v>7</v>
      </c>
      <c r="F1291">
        <v>8</v>
      </c>
      <c r="G1291">
        <v>8</v>
      </c>
      <c r="H1291">
        <v>8</v>
      </c>
      <c r="I1291">
        <v>9</v>
      </c>
      <c r="J1291" t="s">
        <v>16</v>
      </c>
      <c r="K1291">
        <v>8</v>
      </c>
      <c r="L1291">
        <v>6</v>
      </c>
      <c r="M1291">
        <v>8</v>
      </c>
      <c r="N1291">
        <v>7</v>
      </c>
      <c r="O1291">
        <v>8</v>
      </c>
      <c r="P1291">
        <v>8</v>
      </c>
      <c r="Q1291">
        <v>7</v>
      </c>
      <c r="R1291">
        <v>6</v>
      </c>
      <c r="S1291">
        <v>10</v>
      </c>
      <c r="T1291">
        <v>9</v>
      </c>
      <c r="U1291">
        <v>10</v>
      </c>
      <c r="V1291">
        <v>8</v>
      </c>
      <c r="W1291">
        <v>8</v>
      </c>
      <c r="X1291">
        <v>7</v>
      </c>
      <c r="Y1291">
        <v>8</v>
      </c>
      <c r="Z1291">
        <v>9</v>
      </c>
      <c r="AA1291">
        <v>7</v>
      </c>
      <c r="AB1291">
        <v>0</v>
      </c>
      <c r="AC1291">
        <v>2</v>
      </c>
      <c r="AD1291">
        <f>IF(Table13[[#This Row],[payment]]=1,1,0)</f>
        <v>0</v>
      </c>
      <c r="AE1291">
        <f>IF(Table13[[#This Row],[payment]]=2,1,0)</f>
        <v>1</v>
      </c>
      <c r="AF1291">
        <f>IF(Table13[[#This Row],[payment]]=3,1,0)</f>
        <v>0</v>
      </c>
      <c r="AG1291">
        <v>2</v>
      </c>
      <c r="AH1291">
        <f>IF(Table13[[#This Row],[method_payment]]=1,1,0)</f>
        <v>0</v>
      </c>
      <c r="AI1291">
        <f>IF(Table13[[#This Row],[method_payment]]=2,1,0)</f>
        <v>1</v>
      </c>
      <c r="AJ1291">
        <f>IF(Table13[[#This Row],[method_payment]]=3,1,0)</f>
        <v>0</v>
      </c>
      <c r="AK1291">
        <f>IF(Table13[[#This Row],[method_payment]]=5,1,0)</f>
        <v>0</v>
      </c>
      <c r="AL1291">
        <f>IF(Table13[[#This Row],[method_payment]]=6,1,0)</f>
        <v>0</v>
      </c>
      <c r="AM1291" t="s">
        <v>16</v>
      </c>
      <c r="AN1291" t="s">
        <v>15</v>
      </c>
      <c r="AO1291">
        <v>6</v>
      </c>
      <c r="AP1291" s="2">
        <v>148.28</v>
      </c>
      <c r="AQ1291" s="3">
        <f>IF(AND(Table13[[#This Row],[Average_amount_spent_per_visit_last_3_months]]&gt;=1,Table13[[#This Row],[Average_amount_spent_per_visit_last_3_months]]&lt;=999),1,0)</f>
        <v>1</v>
      </c>
      <c r="AR1291" s="3">
        <f>IF(AND(Table13[[#This Row],[Average_amount_spent_per_visit_last_3_months]]&gt;=1000,Table13[[#This Row],[Average_amount_spent_per_visit_last_3_months]]&lt;=6700),1,0)</f>
        <v>0</v>
      </c>
      <c r="AS1291">
        <v>2</v>
      </c>
      <c r="AT1291">
        <v>46</v>
      </c>
      <c r="AU1291">
        <f>IF(AND(Table13[[#This Row],[Age]]&gt;=18,Table13[[#This Row],[Age]]&lt;=25),1,0)</f>
        <v>0</v>
      </c>
      <c r="AV1291">
        <f>IF(AND(Table13[[#This Row],[Age]]&gt;=26,Table13[[#This Row],[Age]]&lt;=35),1,0)</f>
        <v>0</v>
      </c>
      <c r="AW1291">
        <f>IF(AND(Table13[[#This Row],[Age]]&gt;=36,Table13[[#This Row],[Age]]&lt;=45),1,0)</f>
        <v>0</v>
      </c>
      <c r="AX1291">
        <f>IF(AND(Table13[[#This Row],[Age]]&gt;=46,Table13[[#This Row],[Age]]&lt;=55),1,0)</f>
        <v>1</v>
      </c>
      <c r="AY1291">
        <f>IF(AND(Table13[[#This Row],[Age]]&gt;=56,Table13[[#This Row],[Age]]&lt;=67),1,0)</f>
        <v>0</v>
      </c>
      <c r="AZ1291" t="s">
        <v>25</v>
      </c>
      <c r="BA1291">
        <f>IF(Table13[[#This Row],[Marital Status]]="Married",1,0)</f>
        <v>1</v>
      </c>
      <c r="BB1291">
        <f>IF(Table13[[#This Row],[Marital Status]]="Single",1,0)</f>
        <v>0</v>
      </c>
      <c r="BC1291" t="s">
        <v>27</v>
      </c>
      <c r="BD1291">
        <f>IF(Table13[[#This Row],[gender]]="Male",1,0)</f>
        <v>1</v>
      </c>
      <c r="BE1291">
        <f>IF(Table13[[#This Row],[gender]]="Female",1,0)</f>
        <v>0</v>
      </c>
      <c r="BF1291" t="s">
        <v>19</v>
      </c>
      <c r="BG1291">
        <f>IF(Table13[[#This Row],[Highest level of Education]]="Did not attend school",1,0)</f>
        <v>0</v>
      </c>
      <c r="BH1291">
        <f>IF(Table13[[#This Row],[Highest level of Education]]="K12 completed",1,0)</f>
        <v>0</v>
      </c>
      <c r="BI1291">
        <f>IF(Table13[[#This Row],[Highest level of Education]]="High School Completed",1,0)</f>
        <v>0</v>
      </c>
      <c r="BJ1291">
        <f>IF(Table13[[#This Row],[Highest level of Education]]="Technical Diploma/Partially completed College",1,0)</f>
        <v>0</v>
      </c>
      <c r="BK1291">
        <f>IF(Table13[[#This Row],[Highest level of Education]]="University/College Degree",1,0)</f>
        <v>1</v>
      </c>
      <c r="BL1291">
        <f>IF(Table13[[#This Row],[Highest level of Education]]="Post-graduate education",1,0)</f>
        <v>0</v>
      </c>
      <c r="BM1291">
        <v>3</v>
      </c>
      <c r="BN1291">
        <v>1</v>
      </c>
      <c r="BO1291">
        <v>5</v>
      </c>
      <c r="BP1291">
        <f>IF(Table13[[#This Row],[Monthly_Income 1_5500 2_8000 3_11000 4_15000 5_20000 6_27000 7_35000 8_5000 9_51000 98_0]]=1,1,0)</f>
        <v>0</v>
      </c>
      <c r="BQ1291">
        <f>IF(Table13[[#This Row],[Monthly_Income 1_5500 2_8000 3_11000 4_15000 5_20000 6_27000 7_35000 8_5000 9_51000 98_0]]=2,1,0)</f>
        <v>0</v>
      </c>
      <c r="BR1291">
        <f>IF(Table13[[#This Row],[Monthly_Income 1_5500 2_8000 3_11000 4_15000 5_20000 6_27000 7_35000 8_5000 9_51000 98_0]]=3,1,0)</f>
        <v>0</v>
      </c>
      <c r="BS1291">
        <f>IF(Table13[[#This Row],[Monthly_Income 1_5500 2_8000 3_11000 4_15000 5_20000 6_27000 7_35000 8_5000 9_51000 98_0]]=4,1,0)</f>
        <v>0</v>
      </c>
      <c r="BT1291">
        <f>IF(Table13[[#This Row],[Monthly_Income 1_5500 2_8000 3_11000 4_15000 5_20000 6_27000 7_35000 8_5000 9_51000 98_0]]=5,1,0)</f>
        <v>1</v>
      </c>
      <c r="BU1291">
        <f>IF(Table13[[#This Row],[Monthly_Income 1_5500 2_8000 3_11000 4_15000 5_20000 6_27000 7_35000 8_5000 9_51000 98_0]]=6,1,0)</f>
        <v>0</v>
      </c>
      <c r="BV1291">
        <f>IF(Table13[[#This Row],[Monthly_Income 1_5500 2_8000 3_11000 4_15000 5_20000 6_27000 7_35000 8_5000 9_51000 98_0]]=7,1,0)</f>
        <v>0</v>
      </c>
      <c r="BW1291">
        <f>IF(Table13[[#This Row],[Monthly_Income 1_5500 2_8000 3_11000 4_15000 5_20000 6_27000 7_35000 8_5000 9_51000 98_0]]=8,1,0)</f>
        <v>0</v>
      </c>
      <c r="BX1291">
        <f>IF(Table13[[#This Row],[Monthly_Income 1_5500 2_8000 3_11000 4_15000 5_20000 6_27000 7_35000 8_5000 9_51000 98_0]]=9,1,0)</f>
        <v>0</v>
      </c>
      <c r="BY1291">
        <f>IF(Table13[[#This Row],[Monthly_Income 1_5500 2_8000 3_11000 4_15000 5_20000 6_27000 7_35000 8_5000 9_51000 98_0]]=98,1,0)</f>
        <v>0</v>
      </c>
      <c r="BZ1291">
        <v>6</v>
      </c>
      <c r="CA1291">
        <f>IF(Table13[[#This Row],[Monthly_Household_Income]]=1,1,0)</f>
        <v>0</v>
      </c>
      <c r="CB1291">
        <f>IF(Table13[[#This Row],[Monthly_Household_Income]]=2,1,0)</f>
        <v>0</v>
      </c>
      <c r="CC1291">
        <f>IF(Table13[[#This Row],[Monthly_Household_Income]]=3,1,0)</f>
        <v>0</v>
      </c>
      <c r="CD1291">
        <f>IF(Table13[[#This Row],[Monthly_Household_Income]]=4,1,0)</f>
        <v>0</v>
      </c>
      <c r="CE1291">
        <f>IF(Table13[[#This Row],[Monthly_Household_Income]]=5,1,0)</f>
        <v>0</v>
      </c>
      <c r="CF1291">
        <f>IF(Table13[[#This Row],[Monthly_Household_Income]]=6,1,0)</f>
        <v>1</v>
      </c>
      <c r="CG1291">
        <f>IF(Table13[[#This Row],[Monthly_Household_Income]]=7,1,0)</f>
        <v>0</v>
      </c>
      <c r="CH1291">
        <f>IF(Table13[[#This Row],[Monthly_Household_Income]]=8,1,0)</f>
        <v>0</v>
      </c>
      <c r="CI1291">
        <f>IF(Table13[[#This Row],[Monthly_Household_Income]]=9,1,0)</f>
        <v>0</v>
      </c>
      <c r="CJ1291">
        <f>IF(Table13[[#This Row],[Monthly_Household_Income]]=98,1,0)</f>
        <v>0</v>
      </c>
    </row>
    <row r="1292" spans="1:88">
      <c r="A1292">
        <v>4728</v>
      </c>
      <c r="B1292" s="1">
        <v>43222</v>
      </c>
      <c r="C1292" t="s">
        <v>32</v>
      </c>
      <c r="D1292">
        <v>9</v>
      </c>
      <c r="E1292">
        <v>10</v>
      </c>
      <c r="F1292">
        <v>9</v>
      </c>
      <c r="G1292">
        <v>9</v>
      </c>
      <c r="H1292">
        <v>9</v>
      </c>
      <c r="I1292">
        <v>9</v>
      </c>
      <c r="J1292" t="s">
        <v>15</v>
      </c>
      <c r="K1292">
        <v>9</v>
      </c>
      <c r="L1292">
        <v>10</v>
      </c>
      <c r="M1292">
        <v>8</v>
      </c>
      <c r="N1292">
        <v>8</v>
      </c>
      <c r="O1292">
        <v>10</v>
      </c>
      <c r="P1292">
        <v>8</v>
      </c>
      <c r="Q1292">
        <v>9</v>
      </c>
      <c r="R1292">
        <v>9</v>
      </c>
      <c r="S1292">
        <v>10</v>
      </c>
      <c r="T1292">
        <v>8</v>
      </c>
      <c r="U1292">
        <v>9</v>
      </c>
      <c r="V1292">
        <v>9</v>
      </c>
      <c r="W1292">
        <v>8</v>
      </c>
      <c r="X1292">
        <v>10</v>
      </c>
      <c r="Y1292">
        <v>10</v>
      </c>
      <c r="Z1292">
        <v>8</v>
      </c>
      <c r="AA1292">
        <v>9</v>
      </c>
      <c r="AB1292">
        <v>9</v>
      </c>
      <c r="AC1292">
        <v>2</v>
      </c>
      <c r="AD1292">
        <f>IF(Table13[[#This Row],[payment]]=1,1,0)</f>
        <v>0</v>
      </c>
      <c r="AE1292">
        <f>IF(Table13[[#This Row],[payment]]=2,1,0)</f>
        <v>1</v>
      </c>
      <c r="AF1292">
        <f>IF(Table13[[#This Row],[payment]]=3,1,0)</f>
        <v>0</v>
      </c>
      <c r="AG1292">
        <v>2</v>
      </c>
      <c r="AH1292">
        <f>IF(Table13[[#This Row],[method_payment]]=1,1,0)</f>
        <v>0</v>
      </c>
      <c r="AI1292">
        <f>IF(Table13[[#This Row],[method_payment]]=2,1,0)</f>
        <v>1</v>
      </c>
      <c r="AJ1292">
        <f>IF(Table13[[#This Row],[method_payment]]=3,1,0)</f>
        <v>0</v>
      </c>
      <c r="AK1292">
        <f>IF(Table13[[#This Row],[method_payment]]=5,1,0)</f>
        <v>0</v>
      </c>
      <c r="AL1292">
        <f>IF(Table13[[#This Row],[method_payment]]=6,1,0)</f>
        <v>0</v>
      </c>
      <c r="AM1292" t="s">
        <v>16</v>
      </c>
      <c r="AN1292" t="s">
        <v>16</v>
      </c>
      <c r="AO1292">
        <v>1</v>
      </c>
      <c r="AP1292" s="2">
        <v>715.59</v>
      </c>
      <c r="AQ1292" s="3">
        <f>IF(AND(Table13[[#This Row],[Average_amount_spent_per_visit_last_3_months]]&gt;=1,Table13[[#This Row],[Average_amount_spent_per_visit_last_3_months]]&lt;=999),1,0)</f>
        <v>1</v>
      </c>
      <c r="AR1292" s="3">
        <f>IF(AND(Table13[[#This Row],[Average_amount_spent_per_visit_last_3_months]]&gt;=1000,Table13[[#This Row],[Average_amount_spent_per_visit_last_3_months]]&lt;=6700),1,0)</f>
        <v>0</v>
      </c>
      <c r="AS1292">
        <v>3</v>
      </c>
      <c r="AT1292">
        <v>36</v>
      </c>
      <c r="AU1292">
        <f>IF(AND(Table13[[#This Row],[Age]]&gt;=18,Table13[[#This Row],[Age]]&lt;=25),1,0)</f>
        <v>0</v>
      </c>
      <c r="AV1292">
        <f>IF(AND(Table13[[#This Row],[Age]]&gt;=26,Table13[[#This Row],[Age]]&lt;=35),1,0)</f>
        <v>0</v>
      </c>
      <c r="AW1292">
        <f>IF(AND(Table13[[#This Row],[Age]]&gt;=36,Table13[[#This Row],[Age]]&lt;=45),1,0)</f>
        <v>1</v>
      </c>
      <c r="AX1292">
        <f>IF(AND(Table13[[#This Row],[Age]]&gt;=46,Table13[[#This Row],[Age]]&lt;=55),1,0)</f>
        <v>0</v>
      </c>
      <c r="AY1292">
        <f>IF(AND(Table13[[#This Row],[Age]]&gt;=56,Table13[[#This Row],[Age]]&lt;=67),1,0)</f>
        <v>0</v>
      </c>
      <c r="AZ1292" t="s">
        <v>25</v>
      </c>
      <c r="BA1292">
        <f>IF(Table13[[#This Row],[Marital Status]]="Married",1,0)</f>
        <v>1</v>
      </c>
      <c r="BB1292">
        <f>IF(Table13[[#This Row],[Marital Status]]="Single",1,0)</f>
        <v>0</v>
      </c>
      <c r="BC1292" t="s">
        <v>28</v>
      </c>
      <c r="BD1292">
        <f>IF(Table13[[#This Row],[gender]]="Male",1,0)</f>
        <v>0</v>
      </c>
      <c r="BE1292">
        <f>IF(Table13[[#This Row],[gender]]="Female",1,0)</f>
        <v>1</v>
      </c>
      <c r="BF1292" t="s">
        <v>19</v>
      </c>
      <c r="BG1292">
        <f>IF(Table13[[#This Row],[Highest level of Education]]="Did not attend school",1,0)</f>
        <v>0</v>
      </c>
      <c r="BH1292">
        <f>IF(Table13[[#This Row],[Highest level of Education]]="K12 completed",1,0)</f>
        <v>0</v>
      </c>
      <c r="BI1292">
        <f>IF(Table13[[#This Row],[Highest level of Education]]="High School Completed",1,0)</f>
        <v>0</v>
      </c>
      <c r="BJ1292">
        <f>IF(Table13[[#This Row],[Highest level of Education]]="Technical Diploma/Partially completed College",1,0)</f>
        <v>0</v>
      </c>
      <c r="BK1292">
        <f>IF(Table13[[#This Row],[Highest level of Education]]="University/College Degree",1,0)</f>
        <v>1</v>
      </c>
      <c r="BL1292">
        <f>IF(Table13[[#This Row],[Highest level of Education]]="Post-graduate education",1,0)</f>
        <v>0</v>
      </c>
      <c r="BM1292">
        <v>3</v>
      </c>
      <c r="BN1292">
        <v>1</v>
      </c>
      <c r="BO1292">
        <v>3</v>
      </c>
      <c r="BP1292">
        <f>IF(Table13[[#This Row],[Monthly_Income 1_5500 2_8000 3_11000 4_15000 5_20000 6_27000 7_35000 8_5000 9_51000 98_0]]=1,1,0)</f>
        <v>0</v>
      </c>
      <c r="BQ1292">
        <f>IF(Table13[[#This Row],[Monthly_Income 1_5500 2_8000 3_11000 4_15000 5_20000 6_27000 7_35000 8_5000 9_51000 98_0]]=2,1,0)</f>
        <v>0</v>
      </c>
      <c r="BR1292">
        <f>IF(Table13[[#This Row],[Monthly_Income 1_5500 2_8000 3_11000 4_15000 5_20000 6_27000 7_35000 8_5000 9_51000 98_0]]=3,1,0)</f>
        <v>1</v>
      </c>
      <c r="BS1292">
        <f>IF(Table13[[#This Row],[Monthly_Income 1_5500 2_8000 3_11000 4_15000 5_20000 6_27000 7_35000 8_5000 9_51000 98_0]]=4,1,0)</f>
        <v>0</v>
      </c>
      <c r="BT1292">
        <f>IF(Table13[[#This Row],[Monthly_Income 1_5500 2_8000 3_11000 4_15000 5_20000 6_27000 7_35000 8_5000 9_51000 98_0]]=5,1,0)</f>
        <v>0</v>
      </c>
      <c r="BU1292">
        <f>IF(Table13[[#This Row],[Monthly_Income 1_5500 2_8000 3_11000 4_15000 5_20000 6_27000 7_35000 8_5000 9_51000 98_0]]=6,1,0)</f>
        <v>0</v>
      </c>
      <c r="BV1292">
        <f>IF(Table13[[#This Row],[Monthly_Income 1_5500 2_8000 3_11000 4_15000 5_20000 6_27000 7_35000 8_5000 9_51000 98_0]]=7,1,0)</f>
        <v>0</v>
      </c>
      <c r="BW1292">
        <f>IF(Table13[[#This Row],[Monthly_Income 1_5500 2_8000 3_11000 4_15000 5_20000 6_27000 7_35000 8_5000 9_51000 98_0]]=8,1,0)</f>
        <v>0</v>
      </c>
      <c r="BX1292">
        <f>IF(Table13[[#This Row],[Monthly_Income 1_5500 2_8000 3_11000 4_15000 5_20000 6_27000 7_35000 8_5000 9_51000 98_0]]=9,1,0)</f>
        <v>0</v>
      </c>
      <c r="BY1292">
        <f>IF(Table13[[#This Row],[Monthly_Income 1_5500 2_8000 3_11000 4_15000 5_20000 6_27000 7_35000 8_5000 9_51000 98_0]]=98,1,0)</f>
        <v>0</v>
      </c>
      <c r="BZ1292">
        <v>6</v>
      </c>
      <c r="CA1292">
        <f>IF(Table13[[#This Row],[Monthly_Household_Income]]=1,1,0)</f>
        <v>0</v>
      </c>
      <c r="CB1292">
        <f>IF(Table13[[#This Row],[Monthly_Household_Income]]=2,1,0)</f>
        <v>0</v>
      </c>
      <c r="CC1292">
        <f>IF(Table13[[#This Row],[Monthly_Household_Income]]=3,1,0)</f>
        <v>0</v>
      </c>
      <c r="CD1292">
        <f>IF(Table13[[#This Row],[Monthly_Household_Income]]=4,1,0)</f>
        <v>0</v>
      </c>
      <c r="CE1292">
        <f>IF(Table13[[#This Row],[Monthly_Household_Income]]=5,1,0)</f>
        <v>0</v>
      </c>
      <c r="CF1292">
        <f>IF(Table13[[#This Row],[Monthly_Household_Income]]=6,1,0)</f>
        <v>1</v>
      </c>
      <c r="CG1292">
        <f>IF(Table13[[#This Row],[Monthly_Household_Income]]=7,1,0)</f>
        <v>0</v>
      </c>
      <c r="CH1292">
        <f>IF(Table13[[#This Row],[Monthly_Household_Income]]=8,1,0)</f>
        <v>0</v>
      </c>
      <c r="CI1292">
        <f>IF(Table13[[#This Row],[Monthly_Household_Income]]=9,1,0)</f>
        <v>0</v>
      </c>
      <c r="CJ1292">
        <f>IF(Table13[[#This Row],[Monthly_Household_Income]]=98,1,0)</f>
        <v>0</v>
      </c>
    </row>
    <row r="1293" spans="1:88">
      <c r="A1293">
        <v>4741</v>
      </c>
      <c r="B1293" s="1">
        <v>43001</v>
      </c>
      <c r="C1293" t="s">
        <v>29</v>
      </c>
      <c r="D1293">
        <v>7</v>
      </c>
      <c r="E1293">
        <v>8</v>
      </c>
      <c r="F1293">
        <v>7</v>
      </c>
      <c r="G1293">
        <v>7</v>
      </c>
      <c r="H1293">
        <v>7</v>
      </c>
      <c r="I1293">
        <v>7</v>
      </c>
      <c r="J1293" t="s">
        <v>15</v>
      </c>
      <c r="K1293">
        <v>8</v>
      </c>
      <c r="L1293">
        <v>7</v>
      </c>
      <c r="M1293">
        <v>9</v>
      </c>
      <c r="N1293">
        <v>8</v>
      </c>
      <c r="O1293">
        <v>8</v>
      </c>
      <c r="P1293">
        <v>6</v>
      </c>
      <c r="Q1293">
        <v>6</v>
      </c>
      <c r="R1293">
        <v>8</v>
      </c>
      <c r="S1293">
        <v>6</v>
      </c>
      <c r="T1293">
        <v>9</v>
      </c>
      <c r="U1293">
        <v>7</v>
      </c>
      <c r="V1293">
        <v>7</v>
      </c>
      <c r="W1293">
        <v>7</v>
      </c>
      <c r="X1293">
        <v>8</v>
      </c>
      <c r="Y1293">
        <v>8</v>
      </c>
      <c r="Z1293">
        <v>9</v>
      </c>
      <c r="AA1293">
        <v>8</v>
      </c>
      <c r="AB1293">
        <v>8</v>
      </c>
      <c r="AC1293">
        <v>1</v>
      </c>
      <c r="AD1293">
        <f>IF(Table13[[#This Row],[payment]]=1,1,0)</f>
        <v>1</v>
      </c>
      <c r="AE1293">
        <f>IF(Table13[[#This Row],[payment]]=2,1,0)</f>
        <v>0</v>
      </c>
      <c r="AF1293">
        <f>IF(Table13[[#This Row],[payment]]=3,1,0)</f>
        <v>0</v>
      </c>
      <c r="AG1293">
        <v>1</v>
      </c>
      <c r="AH1293">
        <f>IF(Table13[[#This Row],[method_payment]]=1,1,0)</f>
        <v>1</v>
      </c>
      <c r="AI1293">
        <f>IF(Table13[[#This Row],[method_payment]]=2,1,0)</f>
        <v>0</v>
      </c>
      <c r="AJ1293">
        <f>IF(Table13[[#This Row],[method_payment]]=3,1,0)</f>
        <v>0</v>
      </c>
      <c r="AK1293">
        <f>IF(Table13[[#This Row],[method_payment]]=5,1,0)</f>
        <v>0</v>
      </c>
      <c r="AL1293">
        <f>IF(Table13[[#This Row],[method_payment]]=6,1,0)</f>
        <v>0</v>
      </c>
      <c r="AM1293" t="s">
        <v>16</v>
      </c>
      <c r="AN1293" t="s">
        <v>15</v>
      </c>
      <c r="AO1293">
        <v>6</v>
      </c>
      <c r="AP1293" s="2">
        <v>404.8</v>
      </c>
      <c r="AQ1293" s="3">
        <f>IF(AND(Table13[[#This Row],[Average_amount_spent_per_visit_last_3_months]]&gt;=1,Table13[[#This Row],[Average_amount_spent_per_visit_last_3_months]]&lt;=999),1,0)</f>
        <v>1</v>
      </c>
      <c r="AR1293" s="3">
        <f>IF(AND(Table13[[#This Row],[Average_amount_spent_per_visit_last_3_months]]&gt;=1000,Table13[[#This Row],[Average_amount_spent_per_visit_last_3_months]]&lt;=6700),1,0)</f>
        <v>0</v>
      </c>
      <c r="AS1293">
        <v>3</v>
      </c>
      <c r="AT1293">
        <v>34</v>
      </c>
      <c r="AU1293">
        <f>IF(AND(Table13[[#This Row],[Age]]&gt;=18,Table13[[#This Row],[Age]]&lt;=25),1,0)</f>
        <v>0</v>
      </c>
      <c r="AV1293">
        <f>IF(AND(Table13[[#This Row],[Age]]&gt;=26,Table13[[#This Row],[Age]]&lt;=35),1,0)</f>
        <v>1</v>
      </c>
      <c r="AW1293">
        <f>IF(AND(Table13[[#This Row],[Age]]&gt;=36,Table13[[#This Row],[Age]]&lt;=45),1,0)</f>
        <v>0</v>
      </c>
      <c r="AX1293">
        <f>IF(AND(Table13[[#This Row],[Age]]&gt;=46,Table13[[#This Row],[Age]]&lt;=55),1,0)</f>
        <v>0</v>
      </c>
      <c r="AY1293">
        <f>IF(AND(Table13[[#This Row],[Age]]&gt;=56,Table13[[#This Row],[Age]]&lt;=67),1,0)</f>
        <v>0</v>
      </c>
      <c r="AZ1293" t="s">
        <v>25</v>
      </c>
      <c r="BA1293">
        <f>IF(Table13[[#This Row],[Marital Status]]="Married",1,0)</f>
        <v>1</v>
      </c>
      <c r="BB1293">
        <f>IF(Table13[[#This Row],[Marital Status]]="Single",1,0)</f>
        <v>0</v>
      </c>
      <c r="BC1293" t="s">
        <v>28</v>
      </c>
      <c r="BD1293">
        <f>IF(Table13[[#This Row],[gender]]="Male",1,0)</f>
        <v>0</v>
      </c>
      <c r="BE1293">
        <f>IF(Table13[[#This Row],[gender]]="Female",1,0)</f>
        <v>1</v>
      </c>
      <c r="BF1293" t="s">
        <v>19</v>
      </c>
      <c r="BG1293">
        <f>IF(Table13[[#This Row],[Highest level of Education]]="Did not attend school",1,0)</f>
        <v>0</v>
      </c>
      <c r="BH1293">
        <f>IF(Table13[[#This Row],[Highest level of Education]]="K12 completed",1,0)</f>
        <v>0</v>
      </c>
      <c r="BI1293">
        <f>IF(Table13[[#This Row],[Highest level of Education]]="High School Completed",1,0)</f>
        <v>0</v>
      </c>
      <c r="BJ1293">
        <f>IF(Table13[[#This Row],[Highest level of Education]]="Technical Diploma/Partially completed College",1,0)</f>
        <v>0</v>
      </c>
      <c r="BK1293">
        <f>IF(Table13[[#This Row],[Highest level of Education]]="University/College Degree",1,0)</f>
        <v>1</v>
      </c>
      <c r="BL1293">
        <f>IF(Table13[[#This Row],[Highest level of Education]]="Post-graduate education",1,0)</f>
        <v>0</v>
      </c>
      <c r="BM1293">
        <v>3</v>
      </c>
      <c r="BN1293">
        <v>3</v>
      </c>
      <c r="BO1293" t="s">
        <v>1</v>
      </c>
      <c r="BP1293">
        <f>IF(Table13[[#This Row],[Monthly_Income 1_5500 2_8000 3_11000 4_15000 5_20000 6_27000 7_35000 8_5000 9_51000 98_0]]=1,1,0)</f>
        <v>0</v>
      </c>
      <c r="BQ1293">
        <f>IF(Table13[[#This Row],[Monthly_Income 1_5500 2_8000 3_11000 4_15000 5_20000 6_27000 7_35000 8_5000 9_51000 98_0]]=2,1,0)</f>
        <v>0</v>
      </c>
      <c r="BR1293">
        <f>IF(Table13[[#This Row],[Monthly_Income 1_5500 2_8000 3_11000 4_15000 5_20000 6_27000 7_35000 8_5000 9_51000 98_0]]=3,1,0)</f>
        <v>0</v>
      </c>
      <c r="BS1293">
        <f>IF(Table13[[#This Row],[Monthly_Income 1_5500 2_8000 3_11000 4_15000 5_20000 6_27000 7_35000 8_5000 9_51000 98_0]]=4,1,0)</f>
        <v>0</v>
      </c>
      <c r="BT1293">
        <f>IF(Table13[[#This Row],[Monthly_Income 1_5500 2_8000 3_11000 4_15000 5_20000 6_27000 7_35000 8_5000 9_51000 98_0]]=5,1,0)</f>
        <v>0</v>
      </c>
      <c r="BU1293">
        <f>IF(Table13[[#This Row],[Monthly_Income 1_5500 2_8000 3_11000 4_15000 5_20000 6_27000 7_35000 8_5000 9_51000 98_0]]=6,1,0)</f>
        <v>0</v>
      </c>
      <c r="BV1293">
        <f>IF(Table13[[#This Row],[Monthly_Income 1_5500 2_8000 3_11000 4_15000 5_20000 6_27000 7_35000 8_5000 9_51000 98_0]]=7,1,0)</f>
        <v>0</v>
      </c>
      <c r="BW1293">
        <f>IF(Table13[[#This Row],[Monthly_Income 1_5500 2_8000 3_11000 4_15000 5_20000 6_27000 7_35000 8_5000 9_51000 98_0]]=8,1,0)</f>
        <v>0</v>
      </c>
      <c r="BX1293">
        <f>IF(Table13[[#This Row],[Monthly_Income 1_5500 2_8000 3_11000 4_15000 5_20000 6_27000 7_35000 8_5000 9_51000 98_0]]=9,1,0)</f>
        <v>0</v>
      </c>
      <c r="BY1293">
        <f>IF(Table13[[#This Row],[Monthly_Income 1_5500 2_8000 3_11000 4_15000 5_20000 6_27000 7_35000 8_5000 9_51000 98_0]]=98,1,0)</f>
        <v>0</v>
      </c>
      <c r="BZ1293">
        <v>8</v>
      </c>
      <c r="CA1293">
        <f>IF(Table13[[#This Row],[Monthly_Household_Income]]=1,1,0)</f>
        <v>0</v>
      </c>
      <c r="CB1293">
        <f>IF(Table13[[#This Row],[Monthly_Household_Income]]=2,1,0)</f>
        <v>0</v>
      </c>
      <c r="CC1293">
        <f>IF(Table13[[#This Row],[Monthly_Household_Income]]=3,1,0)</f>
        <v>0</v>
      </c>
      <c r="CD1293">
        <f>IF(Table13[[#This Row],[Monthly_Household_Income]]=4,1,0)</f>
        <v>0</v>
      </c>
      <c r="CE1293">
        <f>IF(Table13[[#This Row],[Monthly_Household_Income]]=5,1,0)</f>
        <v>0</v>
      </c>
      <c r="CF1293">
        <f>IF(Table13[[#This Row],[Monthly_Household_Income]]=6,1,0)</f>
        <v>0</v>
      </c>
      <c r="CG1293">
        <f>IF(Table13[[#This Row],[Monthly_Household_Income]]=7,1,0)</f>
        <v>0</v>
      </c>
      <c r="CH1293">
        <f>IF(Table13[[#This Row],[Monthly_Household_Income]]=8,1,0)</f>
        <v>1</v>
      </c>
      <c r="CI1293">
        <f>IF(Table13[[#This Row],[Monthly_Household_Income]]=9,1,0)</f>
        <v>0</v>
      </c>
      <c r="CJ1293">
        <f>IF(Table13[[#This Row],[Monthly_Household_Income]]=98,1,0)</f>
        <v>0</v>
      </c>
    </row>
    <row r="1294" spans="1:88">
      <c r="A1294">
        <v>4751</v>
      </c>
      <c r="B1294" s="1">
        <v>43130</v>
      </c>
      <c r="C1294" t="s">
        <v>29</v>
      </c>
      <c r="D1294">
        <v>7</v>
      </c>
      <c r="E1294">
        <v>8</v>
      </c>
      <c r="F1294">
        <v>7</v>
      </c>
      <c r="G1294">
        <v>7</v>
      </c>
      <c r="H1294">
        <v>7</v>
      </c>
      <c r="I1294">
        <v>7</v>
      </c>
      <c r="J1294" t="s">
        <v>15</v>
      </c>
      <c r="K1294">
        <v>8</v>
      </c>
      <c r="L1294">
        <v>6</v>
      </c>
      <c r="M1294">
        <v>7</v>
      </c>
      <c r="N1294">
        <v>7</v>
      </c>
      <c r="O1294">
        <v>6</v>
      </c>
      <c r="P1294">
        <v>8</v>
      </c>
      <c r="Q1294">
        <v>7</v>
      </c>
      <c r="R1294">
        <v>8</v>
      </c>
      <c r="S1294">
        <v>6</v>
      </c>
      <c r="T1294">
        <v>8</v>
      </c>
      <c r="U1294">
        <v>6</v>
      </c>
      <c r="V1294">
        <v>7</v>
      </c>
      <c r="W1294">
        <v>7</v>
      </c>
      <c r="X1294">
        <v>8</v>
      </c>
      <c r="Y1294">
        <v>6</v>
      </c>
      <c r="Z1294">
        <v>6</v>
      </c>
      <c r="AA1294">
        <v>8</v>
      </c>
      <c r="AB1294">
        <v>7</v>
      </c>
      <c r="AC1294">
        <v>2</v>
      </c>
      <c r="AD1294">
        <f>IF(Table13[[#This Row],[payment]]=1,1,0)</f>
        <v>0</v>
      </c>
      <c r="AE1294">
        <f>IF(Table13[[#This Row],[payment]]=2,1,0)</f>
        <v>1</v>
      </c>
      <c r="AF1294">
        <f>IF(Table13[[#This Row],[payment]]=3,1,0)</f>
        <v>0</v>
      </c>
      <c r="AG1294">
        <v>1</v>
      </c>
      <c r="AH1294">
        <f>IF(Table13[[#This Row],[method_payment]]=1,1,0)</f>
        <v>1</v>
      </c>
      <c r="AI1294">
        <f>IF(Table13[[#This Row],[method_payment]]=2,1,0)</f>
        <v>0</v>
      </c>
      <c r="AJ1294">
        <f>IF(Table13[[#This Row],[method_payment]]=3,1,0)</f>
        <v>0</v>
      </c>
      <c r="AK1294">
        <f>IF(Table13[[#This Row],[method_payment]]=5,1,0)</f>
        <v>0</v>
      </c>
      <c r="AL1294">
        <f>IF(Table13[[#This Row],[method_payment]]=6,1,0)</f>
        <v>0</v>
      </c>
      <c r="AM1294" t="s">
        <v>16</v>
      </c>
      <c r="AN1294" t="s">
        <v>15</v>
      </c>
      <c r="AO1294">
        <v>1</v>
      </c>
      <c r="AP1294" s="2">
        <v>527.99</v>
      </c>
      <c r="AQ1294" s="3">
        <f>IF(AND(Table13[[#This Row],[Average_amount_spent_per_visit_last_3_months]]&gt;=1,Table13[[#This Row],[Average_amount_spent_per_visit_last_3_months]]&lt;=999),1,0)</f>
        <v>1</v>
      </c>
      <c r="AR1294" s="3">
        <f>IF(AND(Table13[[#This Row],[Average_amount_spent_per_visit_last_3_months]]&gt;=1000,Table13[[#This Row],[Average_amount_spent_per_visit_last_3_months]]&lt;=6700),1,0)</f>
        <v>0</v>
      </c>
      <c r="AS1294">
        <v>3</v>
      </c>
      <c r="AT1294">
        <v>39</v>
      </c>
      <c r="AU1294">
        <f>IF(AND(Table13[[#This Row],[Age]]&gt;=18,Table13[[#This Row],[Age]]&lt;=25),1,0)</f>
        <v>0</v>
      </c>
      <c r="AV1294">
        <f>IF(AND(Table13[[#This Row],[Age]]&gt;=26,Table13[[#This Row],[Age]]&lt;=35),1,0)</f>
        <v>0</v>
      </c>
      <c r="AW1294">
        <f>IF(AND(Table13[[#This Row],[Age]]&gt;=36,Table13[[#This Row],[Age]]&lt;=45),1,0)</f>
        <v>1</v>
      </c>
      <c r="AX1294">
        <f>IF(AND(Table13[[#This Row],[Age]]&gt;=46,Table13[[#This Row],[Age]]&lt;=55),1,0)</f>
        <v>0</v>
      </c>
      <c r="AY1294">
        <f>IF(AND(Table13[[#This Row],[Age]]&gt;=56,Table13[[#This Row],[Age]]&lt;=67),1,0)</f>
        <v>0</v>
      </c>
      <c r="AZ1294" t="s">
        <v>25</v>
      </c>
      <c r="BA1294">
        <f>IF(Table13[[#This Row],[Marital Status]]="Married",1,0)</f>
        <v>1</v>
      </c>
      <c r="BB1294">
        <f>IF(Table13[[#This Row],[Marital Status]]="Single",1,0)</f>
        <v>0</v>
      </c>
      <c r="BC1294" t="s">
        <v>27</v>
      </c>
      <c r="BD1294">
        <f>IF(Table13[[#This Row],[gender]]="Male",1,0)</f>
        <v>1</v>
      </c>
      <c r="BE1294">
        <f>IF(Table13[[#This Row],[gender]]="Female",1,0)</f>
        <v>0</v>
      </c>
      <c r="BF1294" t="s">
        <v>22</v>
      </c>
      <c r="BG1294">
        <f>IF(Table13[[#This Row],[Highest level of Education]]="Did not attend school",1,0)</f>
        <v>0</v>
      </c>
      <c r="BH1294">
        <f>IF(Table13[[#This Row],[Highest level of Education]]="K12 completed",1,0)</f>
        <v>1</v>
      </c>
      <c r="BI1294">
        <f>IF(Table13[[#This Row],[Highest level of Education]]="High School Completed",1,0)</f>
        <v>0</v>
      </c>
      <c r="BJ1294">
        <f>IF(Table13[[#This Row],[Highest level of Education]]="Technical Diploma/Partially completed College",1,0)</f>
        <v>0</v>
      </c>
      <c r="BK1294">
        <f>IF(Table13[[#This Row],[Highest level of Education]]="University/College Degree",1,0)</f>
        <v>0</v>
      </c>
      <c r="BL1294">
        <f>IF(Table13[[#This Row],[Highest level of Education]]="Post-graduate education",1,0)</f>
        <v>0</v>
      </c>
      <c r="BM1294">
        <v>4</v>
      </c>
      <c r="BN1294">
        <v>1</v>
      </c>
      <c r="BO1294">
        <v>3</v>
      </c>
      <c r="BP1294">
        <f>IF(Table13[[#This Row],[Monthly_Income 1_5500 2_8000 3_11000 4_15000 5_20000 6_27000 7_35000 8_5000 9_51000 98_0]]=1,1,0)</f>
        <v>0</v>
      </c>
      <c r="BQ1294">
        <f>IF(Table13[[#This Row],[Monthly_Income 1_5500 2_8000 3_11000 4_15000 5_20000 6_27000 7_35000 8_5000 9_51000 98_0]]=2,1,0)</f>
        <v>0</v>
      </c>
      <c r="BR1294">
        <f>IF(Table13[[#This Row],[Monthly_Income 1_5500 2_8000 3_11000 4_15000 5_20000 6_27000 7_35000 8_5000 9_51000 98_0]]=3,1,0)</f>
        <v>1</v>
      </c>
      <c r="BS1294">
        <f>IF(Table13[[#This Row],[Monthly_Income 1_5500 2_8000 3_11000 4_15000 5_20000 6_27000 7_35000 8_5000 9_51000 98_0]]=4,1,0)</f>
        <v>0</v>
      </c>
      <c r="BT1294">
        <f>IF(Table13[[#This Row],[Monthly_Income 1_5500 2_8000 3_11000 4_15000 5_20000 6_27000 7_35000 8_5000 9_51000 98_0]]=5,1,0)</f>
        <v>0</v>
      </c>
      <c r="BU1294">
        <f>IF(Table13[[#This Row],[Monthly_Income 1_5500 2_8000 3_11000 4_15000 5_20000 6_27000 7_35000 8_5000 9_51000 98_0]]=6,1,0)</f>
        <v>0</v>
      </c>
      <c r="BV1294">
        <f>IF(Table13[[#This Row],[Monthly_Income 1_5500 2_8000 3_11000 4_15000 5_20000 6_27000 7_35000 8_5000 9_51000 98_0]]=7,1,0)</f>
        <v>0</v>
      </c>
      <c r="BW1294">
        <f>IF(Table13[[#This Row],[Monthly_Income 1_5500 2_8000 3_11000 4_15000 5_20000 6_27000 7_35000 8_5000 9_51000 98_0]]=8,1,0)</f>
        <v>0</v>
      </c>
      <c r="BX1294">
        <f>IF(Table13[[#This Row],[Monthly_Income 1_5500 2_8000 3_11000 4_15000 5_20000 6_27000 7_35000 8_5000 9_51000 98_0]]=9,1,0)</f>
        <v>0</v>
      </c>
      <c r="BY1294">
        <f>IF(Table13[[#This Row],[Monthly_Income 1_5500 2_8000 3_11000 4_15000 5_20000 6_27000 7_35000 8_5000 9_51000 98_0]]=98,1,0)</f>
        <v>0</v>
      </c>
      <c r="BZ1294">
        <v>6</v>
      </c>
      <c r="CA1294">
        <f>IF(Table13[[#This Row],[Monthly_Household_Income]]=1,1,0)</f>
        <v>0</v>
      </c>
      <c r="CB1294">
        <f>IF(Table13[[#This Row],[Monthly_Household_Income]]=2,1,0)</f>
        <v>0</v>
      </c>
      <c r="CC1294">
        <f>IF(Table13[[#This Row],[Monthly_Household_Income]]=3,1,0)</f>
        <v>0</v>
      </c>
      <c r="CD1294">
        <f>IF(Table13[[#This Row],[Monthly_Household_Income]]=4,1,0)</f>
        <v>0</v>
      </c>
      <c r="CE1294">
        <f>IF(Table13[[#This Row],[Monthly_Household_Income]]=5,1,0)</f>
        <v>0</v>
      </c>
      <c r="CF1294">
        <f>IF(Table13[[#This Row],[Monthly_Household_Income]]=6,1,0)</f>
        <v>1</v>
      </c>
      <c r="CG1294">
        <f>IF(Table13[[#This Row],[Monthly_Household_Income]]=7,1,0)</f>
        <v>0</v>
      </c>
      <c r="CH1294">
        <f>IF(Table13[[#This Row],[Monthly_Household_Income]]=8,1,0)</f>
        <v>0</v>
      </c>
      <c r="CI1294">
        <f>IF(Table13[[#This Row],[Monthly_Household_Income]]=9,1,0)</f>
        <v>0</v>
      </c>
      <c r="CJ1294">
        <f>IF(Table13[[#This Row],[Monthly_Household_Income]]=98,1,0)</f>
        <v>0</v>
      </c>
    </row>
    <row r="1295" spans="1:88">
      <c r="A1295">
        <v>4755</v>
      </c>
      <c r="B1295" s="1">
        <v>43161</v>
      </c>
      <c r="C1295" t="s">
        <v>35</v>
      </c>
      <c r="D1295">
        <v>9</v>
      </c>
      <c r="E1295">
        <v>9</v>
      </c>
      <c r="F1295">
        <v>9</v>
      </c>
      <c r="G1295">
        <v>9</v>
      </c>
      <c r="H1295">
        <v>8</v>
      </c>
      <c r="I1295">
        <v>7</v>
      </c>
      <c r="J1295" t="s">
        <v>15</v>
      </c>
      <c r="K1295">
        <v>8</v>
      </c>
      <c r="L1295">
        <v>9</v>
      </c>
      <c r="M1295">
        <v>7</v>
      </c>
      <c r="N1295">
        <v>9</v>
      </c>
      <c r="O1295">
        <v>8</v>
      </c>
      <c r="P1295">
        <v>7</v>
      </c>
      <c r="Q1295">
        <v>9</v>
      </c>
      <c r="R1295">
        <v>7</v>
      </c>
      <c r="S1295">
        <v>7</v>
      </c>
      <c r="T1295">
        <v>8</v>
      </c>
      <c r="U1295">
        <v>9</v>
      </c>
      <c r="V1295">
        <v>7</v>
      </c>
      <c r="W1295">
        <v>8</v>
      </c>
      <c r="X1295">
        <v>0</v>
      </c>
      <c r="Y1295">
        <v>9</v>
      </c>
      <c r="Z1295">
        <v>9</v>
      </c>
      <c r="AA1295">
        <v>10</v>
      </c>
      <c r="AB1295">
        <v>9</v>
      </c>
      <c r="AC1295">
        <v>3</v>
      </c>
      <c r="AD1295">
        <f>IF(Table13[[#This Row],[payment]]=1,1,0)</f>
        <v>0</v>
      </c>
      <c r="AE1295">
        <f>IF(Table13[[#This Row],[payment]]=2,1,0)</f>
        <v>0</v>
      </c>
      <c r="AF1295">
        <f>IF(Table13[[#This Row],[payment]]=3,1,0)</f>
        <v>1</v>
      </c>
      <c r="AG1295">
        <v>6</v>
      </c>
      <c r="AH1295">
        <f>IF(Table13[[#This Row],[method_payment]]=1,1,0)</f>
        <v>0</v>
      </c>
      <c r="AI1295">
        <f>IF(Table13[[#This Row],[method_payment]]=2,1,0)</f>
        <v>0</v>
      </c>
      <c r="AJ1295">
        <f>IF(Table13[[#This Row],[method_payment]]=3,1,0)</f>
        <v>0</v>
      </c>
      <c r="AK1295">
        <f>IF(Table13[[#This Row],[method_payment]]=5,1,0)</f>
        <v>0</v>
      </c>
      <c r="AL1295">
        <f>IF(Table13[[#This Row],[method_payment]]=6,1,0)</f>
        <v>1</v>
      </c>
      <c r="AM1295" t="s">
        <v>16</v>
      </c>
      <c r="AN1295" t="s">
        <v>16</v>
      </c>
      <c r="AO1295">
        <v>2</v>
      </c>
      <c r="AP1295" s="2">
        <v>323.10000000000002</v>
      </c>
      <c r="AQ1295" s="3">
        <f>IF(AND(Table13[[#This Row],[Average_amount_spent_per_visit_last_3_months]]&gt;=1,Table13[[#This Row],[Average_amount_spent_per_visit_last_3_months]]&lt;=999),1,0)</f>
        <v>1</v>
      </c>
      <c r="AR1295" s="3">
        <f>IF(AND(Table13[[#This Row],[Average_amount_spent_per_visit_last_3_months]]&gt;=1000,Table13[[#This Row],[Average_amount_spent_per_visit_last_3_months]]&lt;=6700),1,0)</f>
        <v>0</v>
      </c>
      <c r="AS1295">
        <v>1</v>
      </c>
      <c r="AT1295">
        <v>44</v>
      </c>
      <c r="AU1295">
        <f>IF(AND(Table13[[#This Row],[Age]]&gt;=18,Table13[[#This Row],[Age]]&lt;=25),1,0)</f>
        <v>0</v>
      </c>
      <c r="AV1295">
        <f>IF(AND(Table13[[#This Row],[Age]]&gt;=26,Table13[[#This Row],[Age]]&lt;=35),1,0)</f>
        <v>0</v>
      </c>
      <c r="AW1295">
        <f>IF(AND(Table13[[#This Row],[Age]]&gt;=36,Table13[[#This Row],[Age]]&lt;=45),1,0)</f>
        <v>1</v>
      </c>
      <c r="AX1295">
        <f>IF(AND(Table13[[#This Row],[Age]]&gt;=46,Table13[[#This Row],[Age]]&lt;=55),1,0)</f>
        <v>0</v>
      </c>
      <c r="AY1295">
        <f>IF(AND(Table13[[#This Row],[Age]]&gt;=56,Table13[[#This Row],[Age]]&lt;=67),1,0)</f>
        <v>0</v>
      </c>
      <c r="AZ1295" t="s">
        <v>25</v>
      </c>
      <c r="BA1295">
        <f>IF(Table13[[#This Row],[Marital Status]]="Married",1,0)</f>
        <v>1</v>
      </c>
      <c r="BB1295">
        <f>IF(Table13[[#This Row],[Marital Status]]="Single",1,0)</f>
        <v>0</v>
      </c>
      <c r="BC1295" t="s">
        <v>27</v>
      </c>
      <c r="BD1295">
        <f>IF(Table13[[#This Row],[gender]]="Male",1,0)</f>
        <v>1</v>
      </c>
      <c r="BE1295">
        <f>IF(Table13[[#This Row],[gender]]="Female",1,0)</f>
        <v>0</v>
      </c>
      <c r="BF1295" t="s">
        <v>18</v>
      </c>
      <c r="BG1295">
        <f>IF(Table13[[#This Row],[Highest level of Education]]="Did not attend school",1,0)</f>
        <v>0</v>
      </c>
      <c r="BH1295">
        <f>IF(Table13[[#This Row],[Highest level of Education]]="K12 completed",1,0)</f>
        <v>0</v>
      </c>
      <c r="BI1295">
        <f>IF(Table13[[#This Row],[Highest level of Education]]="High School Completed",1,0)</f>
        <v>0</v>
      </c>
      <c r="BJ1295">
        <f>IF(Table13[[#This Row],[Highest level of Education]]="Technical Diploma/Partially completed College",1,0)</f>
        <v>0</v>
      </c>
      <c r="BK1295">
        <f>IF(Table13[[#This Row],[Highest level of Education]]="University/College Degree",1,0)</f>
        <v>0</v>
      </c>
      <c r="BL1295">
        <f>IF(Table13[[#This Row],[Highest level of Education]]="Post-graduate education",1,0)</f>
        <v>1</v>
      </c>
      <c r="BM1295">
        <v>3</v>
      </c>
      <c r="BN1295">
        <v>1</v>
      </c>
      <c r="BO1295">
        <v>7</v>
      </c>
      <c r="BP1295">
        <f>IF(Table13[[#This Row],[Monthly_Income 1_5500 2_8000 3_11000 4_15000 5_20000 6_27000 7_35000 8_5000 9_51000 98_0]]=1,1,0)</f>
        <v>0</v>
      </c>
      <c r="BQ1295">
        <f>IF(Table13[[#This Row],[Monthly_Income 1_5500 2_8000 3_11000 4_15000 5_20000 6_27000 7_35000 8_5000 9_51000 98_0]]=2,1,0)</f>
        <v>0</v>
      </c>
      <c r="BR1295">
        <f>IF(Table13[[#This Row],[Monthly_Income 1_5500 2_8000 3_11000 4_15000 5_20000 6_27000 7_35000 8_5000 9_51000 98_0]]=3,1,0)</f>
        <v>0</v>
      </c>
      <c r="BS1295">
        <f>IF(Table13[[#This Row],[Monthly_Income 1_5500 2_8000 3_11000 4_15000 5_20000 6_27000 7_35000 8_5000 9_51000 98_0]]=4,1,0)</f>
        <v>0</v>
      </c>
      <c r="BT1295">
        <f>IF(Table13[[#This Row],[Monthly_Income 1_5500 2_8000 3_11000 4_15000 5_20000 6_27000 7_35000 8_5000 9_51000 98_0]]=5,1,0)</f>
        <v>0</v>
      </c>
      <c r="BU1295">
        <f>IF(Table13[[#This Row],[Monthly_Income 1_5500 2_8000 3_11000 4_15000 5_20000 6_27000 7_35000 8_5000 9_51000 98_0]]=6,1,0)</f>
        <v>0</v>
      </c>
      <c r="BV1295">
        <f>IF(Table13[[#This Row],[Monthly_Income 1_5500 2_8000 3_11000 4_15000 5_20000 6_27000 7_35000 8_5000 9_51000 98_0]]=7,1,0)</f>
        <v>1</v>
      </c>
      <c r="BW1295">
        <f>IF(Table13[[#This Row],[Monthly_Income 1_5500 2_8000 3_11000 4_15000 5_20000 6_27000 7_35000 8_5000 9_51000 98_0]]=8,1,0)</f>
        <v>0</v>
      </c>
      <c r="BX1295">
        <f>IF(Table13[[#This Row],[Monthly_Income 1_5500 2_8000 3_11000 4_15000 5_20000 6_27000 7_35000 8_5000 9_51000 98_0]]=9,1,0)</f>
        <v>0</v>
      </c>
      <c r="BY1295">
        <f>IF(Table13[[#This Row],[Monthly_Income 1_5500 2_8000 3_11000 4_15000 5_20000 6_27000 7_35000 8_5000 9_51000 98_0]]=98,1,0)</f>
        <v>0</v>
      </c>
      <c r="BZ1295">
        <v>8</v>
      </c>
      <c r="CA1295">
        <f>IF(Table13[[#This Row],[Monthly_Household_Income]]=1,1,0)</f>
        <v>0</v>
      </c>
      <c r="CB1295">
        <f>IF(Table13[[#This Row],[Monthly_Household_Income]]=2,1,0)</f>
        <v>0</v>
      </c>
      <c r="CC1295">
        <f>IF(Table13[[#This Row],[Monthly_Household_Income]]=3,1,0)</f>
        <v>0</v>
      </c>
      <c r="CD1295">
        <f>IF(Table13[[#This Row],[Monthly_Household_Income]]=4,1,0)</f>
        <v>0</v>
      </c>
      <c r="CE1295">
        <f>IF(Table13[[#This Row],[Monthly_Household_Income]]=5,1,0)</f>
        <v>0</v>
      </c>
      <c r="CF1295">
        <f>IF(Table13[[#This Row],[Monthly_Household_Income]]=6,1,0)</f>
        <v>0</v>
      </c>
      <c r="CG1295">
        <f>IF(Table13[[#This Row],[Monthly_Household_Income]]=7,1,0)</f>
        <v>0</v>
      </c>
      <c r="CH1295">
        <f>IF(Table13[[#This Row],[Monthly_Household_Income]]=8,1,0)</f>
        <v>1</v>
      </c>
      <c r="CI1295">
        <f>IF(Table13[[#This Row],[Monthly_Household_Income]]=9,1,0)</f>
        <v>0</v>
      </c>
      <c r="CJ1295">
        <f>IF(Table13[[#This Row],[Monthly_Household_Income]]=98,1,0)</f>
        <v>0</v>
      </c>
    </row>
    <row r="1296" spans="1:88">
      <c r="A1296">
        <v>4757</v>
      </c>
      <c r="B1296" s="1">
        <v>43251</v>
      </c>
      <c r="C1296" t="s">
        <v>33</v>
      </c>
      <c r="D1296">
        <v>7</v>
      </c>
      <c r="E1296">
        <v>6</v>
      </c>
      <c r="F1296">
        <v>6</v>
      </c>
      <c r="G1296">
        <v>7</v>
      </c>
      <c r="H1296">
        <v>7</v>
      </c>
      <c r="I1296">
        <v>7</v>
      </c>
      <c r="J1296" t="s">
        <v>16</v>
      </c>
      <c r="K1296">
        <v>7</v>
      </c>
      <c r="L1296">
        <v>7</v>
      </c>
      <c r="M1296">
        <v>8</v>
      </c>
      <c r="N1296">
        <v>7</v>
      </c>
      <c r="O1296">
        <v>6</v>
      </c>
      <c r="P1296">
        <v>6</v>
      </c>
      <c r="Q1296">
        <v>6</v>
      </c>
      <c r="R1296">
        <v>6</v>
      </c>
      <c r="S1296">
        <v>8</v>
      </c>
      <c r="T1296">
        <v>8</v>
      </c>
      <c r="U1296">
        <v>7</v>
      </c>
      <c r="V1296">
        <v>7</v>
      </c>
      <c r="W1296">
        <v>8</v>
      </c>
      <c r="X1296">
        <v>0</v>
      </c>
      <c r="Y1296">
        <v>7</v>
      </c>
      <c r="Z1296">
        <v>6</v>
      </c>
      <c r="AA1296">
        <v>6</v>
      </c>
      <c r="AB1296">
        <v>6</v>
      </c>
      <c r="AC1296">
        <v>1</v>
      </c>
      <c r="AD1296">
        <f>IF(Table13[[#This Row],[payment]]=1,1,0)</f>
        <v>1</v>
      </c>
      <c r="AE1296">
        <f>IF(Table13[[#This Row],[payment]]=2,1,0)</f>
        <v>0</v>
      </c>
      <c r="AF1296">
        <f>IF(Table13[[#This Row],[payment]]=3,1,0)</f>
        <v>0</v>
      </c>
      <c r="AG1296">
        <v>1</v>
      </c>
      <c r="AH1296">
        <f>IF(Table13[[#This Row],[method_payment]]=1,1,0)</f>
        <v>1</v>
      </c>
      <c r="AI1296">
        <f>IF(Table13[[#This Row],[method_payment]]=2,1,0)</f>
        <v>0</v>
      </c>
      <c r="AJ1296">
        <f>IF(Table13[[#This Row],[method_payment]]=3,1,0)</f>
        <v>0</v>
      </c>
      <c r="AK1296">
        <f>IF(Table13[[#This Row],[method_payment]]=5,1,0)</f>
        <v>0</v>
      </c>
      <c r="AL1296">
        <f>IF(Table13[[#This Row],[method_payment]]=6,1,0)</f>
        <v>0</v>
      </c>
      <c r="AM1296" t="s">
        <v>16</v>
      </c>
      <c r="AN1296" t="s">
        <v>15</v>
      </c>
      <c r="AO1296">
        <v>8</v>
      </c>
      <c r="AP1296" s="2">
        <v>224.85</v>
      </c>
      <c r="AQ1296" s="3">
        <f>IF(AND(Table13[[#This Row],[Average_amount_spent_per_visit_last_3_months]]&gt;=1,Table13[[#This Row],[Average_amount_spent_per_visit_last_3_months]]&lt;=999),1,0)</f>
        <v>1</v>
      </c>
      <c r="AR1296" s="3">
        <f>IF(AND(Table13[[#This Row],[Average_amount_spent_per_visit_last_3_months]]&gt;=1000,Table13[[#This Row],[Average_amount_spent_per_visit_last_3_months]]&lt;=6700),1,0)</f>
        <v>0</v>
      </c>
      <c r="AS1296">
        <v>3</v>
      </c>
      <c r="AT1296">
        <v>40</v>
      </c>
      <c r="AU1296">
        <f>IF(AND(Table13[[#This Row],[Age]]&gt;=18,Table13[[#This Row],[Age]]&lt;=25),1,0)</f>
        <v>0</v>
      </c>
      <c r="AV1296">
        <f>IF(AND(Table13[[#This Row],[Age]]&gt;=26,Table13[[#This Row],[Age]]&lt;=35),1,0)</f>
        <v>0</v>
      </c>
      <c r="AW1296">
        <f>IF(AND(Table13[[#This Row],[Age]]&gt;=36,Table13[[#This Row],[Age]]&lt;=45),1,0)</f>
        <v>1</v>
      </c>
      <c r="AX1296">
        <f>IF(AND(Table13[[#This Row],[Age]]&gt;=46,Table13[[#This Row],[Age]]&lt;=55),1,0)</f>
        <v>0</v>
      </c>
      <c r="AY1296">
        <f>IF(AND(Table13[[#This Row],[Age]]&gt;=56,Table13[[#This Row],[Age]]&lt;=67),1,0)</f>
        <v>0</v>
      </c>
      <c r="AZ1296" t="s">
        <v>25</v>
      </c>
      <c r="BA1296">
        <f>IF(Table13[[#This Row],[Marital Status]]="Married",1,0)</f>
        <v>1</v>
      </c>
      <c r="BB1296">
        <f>IF(Table13[[#This Row],[Marital Status]]="Single",1,0)</f>
        <v>0</v>
      </c>
      <c r="BC1296" t="s">
        <v>27</v>
      </c>
      <c r="BD1296">
        <f>IF(Table13[[#This Row],[gender]]="Male",1,0)</f>
        <v>1</v>
      </c>
      <c r="BE1296">
        <f>IF(Table13[[#This Row],[gender]]="Female",1,0)</f>
        <v>0</v>
      </c>
      <c r="BF1296" t="s">
        <v>19</v>
      </c>
      <c r="BG1296">
        <f>IF(Table13[[#This Row],[Highest level of Education]]="Did not attend school",1,0)</f>
        <v>0</v>
      </c>
      <c r="BH1296">
        <f>IF(Table13[[#This Row],[Highest level of Education]]="K12 completed",1,0)</f>
        <v>0</v>
      </c>
      <c r="BI1296">
        <f>IF(Table13[[#This Row],[Highest level of Education]]="High School Completed",1,0)</f>
        <v>0</v>
      </c>
      <c r="BJ1296">
        <f>IF(Table13[[#This Row],[Highest level of Education]]="Technical Diploma/Partially completed College",1,0)</f>
        <v>0</v>
      </c>
      <c r="BK1296">
        <f>IF(Table13[[#This Row],[Highest level of Education]]="University/College Degree",1,0)</f>
        <v>1</v>
      </c>
      <c r="BL1296">
        <f>IF(Table13[[#This Row],[Highest level of Education]]="Post-graduate education",1,0)</f>
        <v>0</v>
      </c>
      <c r="BM1296">
        <v>1</v>
      </c>
      <c r="BN1296">
        <v>1</v>
      </c>
      <c r="BO1296">
        <v>4</v>
      </c>
      <c r="BP1296">
        <f>IF(Table13[[#This Row],[Monthly_Income 1_5500 2_8000 3_11000 4_15000 5_20000 6_27000 7_35000 8_5000 9_51000 98_0]]=1,1,0)</f>
        <v>0</v>
      </c>
      <c r="BQ1296">
        <f>IF(Table13[[#This Row],[Monthly_Income 1_5500 2_8000 3_11000 4_15000 5_20000 6_27000 7_35000 8_5000 9_51000 98_0]]=2,1,0)</f>
        <v>0</v>
      </c>
      <c r="BR1296">
        <f>IF(Table13[[#This Row],[Monthly_Income 1_5500 2_8000 3_11000 4_15000 5_20000 6_27000 7_35000 8_5000 9_51000 98_0]]=3,1,0)</f>
        <v>0</v>
      </c>
      <c r="BS1296">
        <f>IF(Table13[[#This Row],[Monthly_Income 1_5500 2_8000 3_11000 4_15000 5_20000 6_27000 7_35000 8_5000 9_51000 98_0]]=4,1,0)</f>
        <v>1</v>
      </c>
      <c r="BT1296">
        <f>IF(Table13[[#This Row],[Monthly_Income 1_5500 2_8000 3_11000 4_15000 5_20000 6_27000 7_35000 8_5000 9_51000 98_0]]=5,1,0)</f>
        <v>0</v>
      </c>
      <c r="BU1296">
        <f>IF(Table13[[#This Row],[Monthly_Income 1_5500 2_8000 3_11000 4_15000 5_20000 6_27000 7_35000 8_5000 9_51000 98_0]]=6,1,0)</f>
        <v>0</v>
      </c>
      <c r="BV1296">
        <f>IF(Table13[[#This Row],[Monthly_Income 1_5500 2_8000 3_11000 4_15000 5_20000 6_27000 7_35000 8_5000 9_51000 98_0]]=7,1,0)</f>
        <v>0</v>
      </c>
      <c r="BW1296">
        <f>IF(Table13[[#This Row],[Monthly_Income 1_5500 2_8000 3_11000 4_15000 5_20000 6_27000 7_35000 8_5000 9_51000 98_0]]=8,1,0)</f>
        <v>0</v>
      </c>
      <c r="BX1296">
        <f>IF(Table13[[#This Row],[Monthly_Income 1_5500 2_8000 3_11000 4_15000 5_20000 6_27000 7_35000 8_5000 9_51000 98_0]]=9,1,0)</f>
        <v>0</v>
      </c>
      <c r="BY1296">
        <f>IF(Table13[[#This Row],[Monthly_Income 1_5500 2_8000 3_11000 4_15000 5_20000 6_27000 7_35000 8_5000 9_51000 98_0]]=98,1,0)</f>
        <v>0</v>
      </c>
      <c r="BZ1296">
        <v>5</v>
      </c>
      <c r="CA1296">
        <f>IF(Table13[[#This Row],[Monthly_Household_Income]]=1,1,0)</f>
        <v>0</v>
      </c>
      <c r="CB1296">
        <f>IF(Table13[[#This Row],[Monthly_Household_Income]]=2,1,0)</f>
        <v>0</v>
      </c>
      <c r="CC1296">
        <f>IF(Table13[[#This Row],[Monthly_Household_Income]]=3,1,0)</f>
        <v>0</v>
      </c>
      <c r="CD1296">
        <f>IF(Table13[[#This Row],[Monthly_Household_Income]]=4,1,0)</f>
        <v>0</v>
      </c>
      <c r="CE1296">
        <f>IF(Table13[[#This Row],[Monthly_Household_Income]]=5,1,0)</f>
        <v>1</v>
      </c>
      <c r="CF1296">
        <f>IF(Table13[[#This Row],[Monthly_Household_Income]]=6,1,0)</f>
        <v>0</v>
      </c>
      <c r="CG1296">
        <f>IF(Table13[[#This Row],[Monthly_Household_Income]]=7,1,0)</f>
        <v>0</v>
      </c>
      <c r="CH1296">
        <f>IF(Table13[[#This Row],[Monthly_Household_Income]]=8,1,0)</f>
        <v>0</v>
      </c>
      <c r="CI1296">
        <f>IF(Table13[[#This Row],[Monthly_Household_Income]]=9,1,0)</f>
        <v>0</v>
      </c>
      <c r="CJ1296">
        <f>IF(Table13[[#This Row],[Monthly_Household_Income]]=98,1,0)</f>
        <v>0</v>
      </c>
    </row>
    <row r="1297" spans="1:88">
      <c r="A1297">
        <v>4759</v>
      </c>
      <c r="B1297" s="1">
        <v>42944</v>
      </c>
      <c r="C1297" t="s">
        <v>2</v>
      </c>
      <c r="D1297">
        <v>7</v>
      </c>
      <c r="E1297">
        <v>6</v>
      </c>
      <c r="F1297">
        <v>8</v>
      </c>
      <c r="G1297">
        <v>7</v>
      </c>
      <c r="H1297">
        <v>8</v>
      </c>
      <c r="I1297">
        <v>6</v>
      </c>
      <c r="J1297" t="s">
        <v>15</v>
      </c>
      <c r="K1297">
        <v>9</v>
      </c>
      <c r="L1297">
        <v>8</v>
      </c>
      <c r="M1297">
        <v>9</v>
      </c>
      <c r="N1297">
        <v>8</v>
      </c>
      <c r="O1297">
        <v>8</v>
      </c>
      <c r="P1297">
        <v>9</v>
      </c>
      <c r="Q1297">
        <v>7</v>
      </c>
      <c r="R1297">
        <v>6</v>
      </c>
      <c r="S1297">
        <v>7</v>
      </c>
      <c r="T1297">
        <v>7</v>
      </c>
      <c r="U1297">
        <v>8</v>
      </c>
      <c r="V1297">
        <v>7</v>
      </c>
      <c r="W1297">
        <v>9</v>
      </c>
      <c r="X1297">
        <v>6</v>
      </c>
      <c r="Y1297">
        <v>6</v>
      </c>
      <c r="Z1297">
        <v>7</v>
      </c>
      <c r="AA1297">
        <v>8</v>
      </c>
      <c r="AB1297">
        <v>3</v>
      </c>
      <c r="AC1297">
        <v>3</v>
      </c>
      <c r="AD1297">
        <f>IF(Table13[[#This Row],[payment]]=1,1,0)</f>
        <v>0</v>
      </c>
      <c r="AE1297">
        <f>IF(Table13[[#This Row],[payment]]=2,1,0)</f>
        <v>0</v>
      </c>
      <c r="AF1297">
        <f>IF(Table13[[#This Row],[payment]]=3,1,0)</f>
        <v>1</v>
      </c>
      <c r="AG1297">
        <v>1</v>
      </c>
      <c r="AH1297">
        <f>IF(Table13[[#This Row],[method_payment]]=1,1,0)</f>
        <v>1</v>
      </c>
      <c r="AI1297">
        <f>IF(Table13[[#This Row],[method_payment]]=2,1,0)</f>
        <v>0</v>
      </c>
      <c r="AJ1297">
        <f>IF(Table13[[#This Row],[method_payment]]=3,1,0)</f>
        <v>0</v>
      </c>
      <c r="AK1297">
        <f>IF(Table13[[#This Row],[method_payment]]=5,1,0)</f>
        <v>0</v>
      </c>
      <c r="AL1297">
        <f>IF(Table13[[#This Row],[method_payment]]=6,1,0)</f>
        <v>0</v>
      </c>
      <c r="AM1297" t="s">
        <v>16</v>
      </c>
      <c r="AN1297" t="s">
        <v>15</v>
      </c>
      <c r="AO1297">
        <v>3</v>
      </c>
      <c r="AP1297" s="2">
        <v>768.33</v>
      </c>
      <c r="AQ1297" s="3">
        <f>IF(AND(Table13[[#This Row],[Average_amount_spent_per_visit_last_3_months]]&gt;=1,Table13[[#This Row],[Average_amount_spent_per_visit_last_3_months]]&lt;=999),1,0)</f>
        <v>1</v>
      </c>
      <c r="AR1297" s="3">
        <f>IF(AND(Table13[[#This Row],[Average_amount_spent_per_visit_last_3_months]]&gt;=1000,Table13[[#This Row],[Average_amount_spent_per_visit_last_3_months]]&lt;=6700),1,0)</f>
        <v>0</v>
      </c>
      <c r="AS1297">
        <v>3</v>
      </c>
      <c r="AT1297">
        <v>31</v>
      </c>
      <c r="AU1297">
        <f>IF(AND(Table13[[#This Row],[Age]]&gt;=18,Table13[[#This Row],[Age]]&lt;=25),1,0)</f>
        <v>0</v>
      </c>
      <c r="AV1297">
        <f>IF(AND(Table13[[#This Row],[Age]]&gt;=26,Table13[[#This Row],[Age]]&lt;=35),1,0)</f>
        <v>1</v>
      </c>
      <c r="AW1297">
        <f>IF(AND(Table13[[#This Row],[Age]]&gt;=36,Table13[[#This Row],[Age]]&lt;=45),1,0)</f>
        <v>0</v>
      </c>
      <c r="AX1297">
        <f>IF(AND(Table13[[#This Row],[Age]]&gt;=46,Table13[[#This Row],[Age]]&lt;=55),1,0)</f>
        <v>0</v>
      </c>
      <c r="AY1297">
        <f>IF(AND(Table13[[#This Row],[Age]]&gt;=56,Table13[[#This Row],[Age]]&lt;=67),1,0)</f>
        <v>0</v>
      </c>
      <c r="AZ1297" t="s">
        <v>25</v>
      </c>
      <c r="BA1297">
        <f>IF(Table13[[#This Row],[Marital Status]]="Married",1,0)</f>
        <v>1</v>
      </c>
      <c r="BB1297">
        <f>IF(Table13[[#This Row],[Marital Status]]="Single",1,0)</f>
        <v>0</v>
      </c>
      <c r="BC1297" t="s">
        <v>27</v>
      </c>
      <c r="BD1297">
        <f>IF(Table13[[#This Row],[gender]]="Male",1,0)</f>
        <v>1</v>
      </c>
      <c r="BE1297">
        <f>IF(Table13[[#This Row],[gender]]="Female",1,0)</f>
        <v>0</v>
      </c>
      <c r="BF1297" t="s">
        <v>20</v>
      </c>
      <c r="BG1297">
        <f>IF(Table13[[#This Row],[Highest level of Education]]="Did not attend school",1,0)</f>
        <v>0</v>
      </c>
      <c r="BH1297">
        <f>IF(Table13[[#This Row],[Highest level of Education]]="K12 completed",1,0)</f>
        <v>0</v>
      </c>
      <c r="BI1297">
        <f>IF(Table13[[#This Row],[Highest level of Education]]="High School Completed",1,0)</f>
        <v>1</v>
      </c>
      <c r="BJ1297">
        <f>IF(Table13[[#This Row],[Highest level of Education]]="Technical Diploma/Partially completed College",1,0)</f>
        <v>0</v>
      </c>
      <c r="BK1297">
        <f>IF(Table13[[#This Row],[Highest level of Education]]="University/College Degree",1,0)</f>
        <v>0</v>
      </c>
      <c r="BL1297">
        <f>IF(Table13[[#This Row],[Highest level of Education]]="Post-graduate education",1,0)</f>
        <v>0</v>
      </c>
      <c r="BM1297">
        <v>4</v>
      </c>
      <c r="BN1297">
        <v>1</v>
      </c>
      <c r="BO1297">
        <v>4</v>
      </c>
      <c r="BP1297">
        <f>IF(Table13[[#This Row],[Monthly_Income 1_5500 2_8000 3_11000 4_15000 5_20000 6_27000 7_35000 8_5000 9_51000 98_0]]=1,1,0)</f>
        <v>0</v>
      </c>
      <c r="BQ1297">
        <f>IF(Table13[[#This Row],[Monthly_Income 1_5500 2_8000 3_11000 4_15000 5_20000 6_27000 7_35000 8_5000 9_51000 98_0]]=2,1,0)</f>
        <v>0</v>
      </c>
      <c r="BR1297">
        <f>IF(Table13[[#This Row],[Monthly_Income 1_5500 2_8000 3_11000 4_15000 5_20000 6_27000 7_35000 8_5000 9_51000 98_0]]=3,1,0)</f>
        <v>0</v>
      </c>
      <c r="BS1297">
        <f>IF(Table13[[#This Row],[Monthly_Income 1_5500 2_8000 3_11000 4_15000 5_20000 6_27000 7_35000 8_5000 9_51000 98_0]]=4,1,0)</f>
        <v>1</v>
      </c>
      <c r="BT1297">
        <f>IF(Table13[[#This Row],[Monthly_Income 1_5500 2_8000 3_11000 4_15000 5_20000 6_27000 7_35000 8_5000 9_51000 98_0]]=5,1,0)</f>
        <v>0</v>
      </c>
      <c r="BU1297">
        <f>IF(Table13[[#This Row],[Monthly_Income 1_5500 2_8000 3_11000 4_15000 5_20000 6_27000 7_35000 8_5000 9_51000 98_0]]=6,1,0)</f>
        <v>0</v>
      </c>
      <c r="BV1297">
        <f>IF(Table13[[#This Row],[Monthly_Income 1_5500 2_8000 3_11000 4_15000 5_20000 6_27000 7_35000 8_5000 9_51000 98_0]]=7,1,0)</f>
        <v>0</v>
      </c>
      <c r="BW1297">
        <f>IF(Table13[[#This Row],[Monthly_Income 1_5500 2_8000 3_11000 4_15000 5_20000 6_27000 7_35000 8_5000 9_51000 98_0]]=8,1,0)</f>
        <v>0</v>
      </c>
      <c r="BX1297">
        <f>IF(Table13[[#This Row],[Monthly_Income 1_5500 2_8000 3_11000 4_15000 5_20000 6_27000 7_35000 8_5000 9_51000 98_0]]=9,1,0)</f>
        <v>0</v>
      </c>
      <c r="BY1297">
        <f>IF(Table13[[#This Row],[Monthly_Income 1_5500 2_8000 3_11000 4_15000 5_20000 6_27000 7_35000 8_5000 9_51000 98_0]]=98,1,0)</f>
        <v>0</v>
      </c>
      <c r="BZ1297">
        <v>5</v>
      </c>
      <c r="CA1297">
        <f>IF(Table13[[#This Row],[Monthly_Household_Income]]=1,1,0)</f>
        <v>0</v>
      </c>
      <c r="CB1297">
        <f>IF(Table13[[#This Row],[Monthly_Household_Income]]=2,1,0)</f>
        <v>0</v>
      </c>
      <c r="CC1297">
        <f>IF(Table13[[#This Row],[Monthly_Household_Income]]=3,1,0)</f>
        <v>0</v>
      </c>
      <c r="CD1297">
        <f>IF(Table13[[#This Row],[Monthly_Household_Income]]=4,1,0)</f>
        <v>0</v>
      </c>
      <c r="CE1297">
        <f>IF(Table13[[#This Row],[Monthly_Household_Income]]=5,1,0)</f>
        <v>1</v>
      </c>
      <c r="CF1297">
        <f>IF(Table13[[#This Row],[Monthly_Household_Income]]=6,1,0)</f>
        <v>0</v>
      </c>
      <c r="CG1297">
        <f>IF(Table13[[#This Row],[Monthly_Household_Income]]=7,1,0)</f>
        <v>0</v>
      </c>
      <c r="CH1297">
        <f>IF(Table13[[#This Row],[Monthly_Household_Income]]=8,1,0)</f>
        <v>0</v>
      </c>
      <c r="CI1297">
        <f>IF(Table13[[#This Row],[Monthly_Household_Income]]=9,1,0)</f>
        <v>0</v>
      </c>
      <c r="CJ1297">
        <f>IF(Table13[[#This Row],[Monthly_Household_Income]]=98,1,0)</f>
        <v>0</v>
      </c>
    </row>
    <row r="1298" spans="1:88">
      <c r="A1298">
        <v>4761</v>
      </c>
      <c r="B1298" s="1">
        <v>42992</v>
      </c>
      <c r="C1298" t="s">
        <v>31</v>
      </c>
      <c r="D1298">
        <v>7</v>
      </c>
      <c r="E1298">
        <v>9</v>
      </c>
      <c r="F1298">
        <v>8</v>
      </c>
      <c r="G1298">
        <v>8</v>
      </c>
      <c r="H1298">
        <v>8</v>
      </c>
      <c r="I1298">
        <v>9</v>
      </c>
      <c r="J1298" t="s">
        <v>15</v>
      </c>
      <c r="K1298">
        <v>9</v>
      </c>
      <c r="L1298">
        <v>9</v>
      </c>
      <c r="M1298">
        <v>7</v>
      </c>
      <c r="N1298">
        <v>8</v>
      </c>
      <c r="O1298">
        <v>9</v>
      </c>
      <c r="P1298">
        <v>7</v>
      </c>
      <c r="Q1298">
        <v>7</v>
      </c>
      <c r="R1298">
        <v>8</v>
      </c>
      <c r="S1298">
        <v>8</v>
      </c>
      <c r="T1298">
        <v>6</v>
      </c>
      <c r="U1298">
        <v>9</v>
      </c>
      <c r="V1298">
        <v>6</v>
      </c>
      <c r="W1298">
        <v>9</v>
      </c>
      <c r="X1298">
        <v>8</v>
      </c>
      <c r="Y1298">
        <v>8</v>
      </c>
      <c r="Z1298">
        <v>10</v>
      </c>
      <c r="AA1298">
        <v>7</v>
      </c>
      <c r="AB1298">
        <v>0</v>
      </c>
      <c r="AC1298">
        <v>1</v>
      </c>
      <c r="AD1298">
        <f>IF(Table13[[#This Row],[payment]]=1,1,0)</f>
        <v>1</v>
      </c>
      <c r="AE1298">
        <f>IF(Table13[[#This Row],[payment]]=2,1,0)</f>
        <v>0</v>
      </c>
      <c r="AF1298">
        <f>IF(Table13[[#This Row],[payment]]=3,1,0)</f>
        <v>0</v>
      </c>
      <c r="AG1298">
        <v>5</v>
      </c>
      <c r="AH1298">
        <f>IF(Table13[[#This Row],[method_payment]]=1,1,0)</f>
        <v>0</v>
      </c>
      <c r="AI1298">
        <f>IF(Table13[[#This Row],[method_payment]]=2,1,0)</f>
        <v>0</v>
      </c>
      <c r="AJ1298">
        <f>IF(Table13[[#This Row],[method_payment]]=3,1,0)</f>
        <v>0</v>
      </c>
      <c r="AK1298">
        <f>IF(Table13[[#This Row],[method_payment]]=5,1,0)</f>
        <v>1</v>
      </c>
      <c r="AL1298">
        <f>IF(Table13[[#This Row],[method_payment]]=6,1,0)</f>
        <v>0</v>
      </c>
      <c r="AM1298" t="s">
        <v>16</v>
      </c>
      <c r="AN1298" t="s">
        <v>16</v>
      </c>
      <c r="AO1298">
        <v>2</v>
      </c>
      <c r="AP1298" s="2">
        <v>768.19</v>
      </c>
      <c r="AQ1298" s="3">
        <f>IF(AND(Table13[[#This Row],[Average_amount_spent_per_visit_last_3_months]]&gt;=1,Table13[[#This Row],[Average_amount_spent_per_visit_last_3_months]]&lt;=999),1,0)</f>
        <v>1</v>
      </c>
      <c r="AR1298" s="3">
        <f>IF(AND(Table13[[#This Row],[Average_amount_spent_per_visit_last_3_months]]&gt;=1000,Table13[[#This Row],[Average_amount_spent_per_visit_last_3_months]]&lt;=6700),1,0)</f>
        <v>0</v>
      </c>
      <c r="AS1298">
        <v>2</v>
      </c>
      <c r="AT1298">
        <v>47</v>
      </c>
      <c r="AU1298">
        <f>IF(AND(Table13[[#This Row],[Age]]&gt;=18,Table13[[#This Row],[Age]]&lt;=25),1,0)</f>
        <v>0</v>
      </c>
      <c r="AV1298">
        <f>IF(AND(Table13[[#This Row],[Age]]&gt;=26,Table13[[#This Row],[Age]]&lt;=35),1,0)</f>
        <v>0</v>
      </c>
      <c r="AW1298">
        <f>IF(AND(Table13[[#This Row],[Age]]&gt;=36,Table13[[#This Row],[Age]]&lt;=45),1,0)</f>
        <v>0</v>
      </c>
      <c r="AX1298">
        <f>IF(AND(Table13[[#This Row],[Age]]&gt;=46,Table13[[#This Row],[Age]]&lt;=55),1,0)</f>
        <v>1</v>
      </c>
      <c r="AY1298">
        <f>IF(AND(Table13[[#This Row],[Age]]&gt;=56,Table13[[#This Row],[Age]]&lt;=67),1,0)</f>
        <v>0</v>
      </c>
      <c r="AZ1298" t="s">
        <v>25</v>
      </c>
      <c r="BA1298">
        <f>IF(Table13[[#This Row],[Marital Status]]="Married",1,0)</f>
        <v>1</v>
      </c>
      <c r="BB1298">
        <f>IF(Table13[[#This Row],[Marital Status]]="Single",1,0)</f>
        <v>0</v>
      </c>
      <c r="BC1298" t="s">
        <v>28</v>
      </c>
      <c r="BD1298">
        <f>IF(Table13[[#This Row],[gender]]="Male",1,0)</f>
        <v>0</v>
      </c>
      <c r="BE1298">
        <f>IF(Table13[[#This Row],[gender]]="Female",1,0)</f>
        <v>1</v>
      </c>
      <c r="BF1298" t="s">
        <v>18</v>
      </c>
      <c r="BG1298">
        <f>IF(Table13[[#This Row],[Highest level of Education]]="Did not attend school",1,0)</f>
        <v>0</v>
      </c>
      <c r="BH1298">
        <f>IF(Table13[[#This Row],[Highest level of Education]]="K12 completed",1,0)</f>
        <v>0</v>
      </c>
      <c r="BI1298">
        <f>IF(Table13[[#This Row],[Highest level of Education]]="High School Completed",1,0)</f>
        <v>0</v>
      </c>
      <c r="BJ1298">
        <f>IF(Table13[[#This Row],[Highest level of Education]]="Technical Diploma/Partially completed College",1,0)</f>
        <v>0</v>
      </c>
      <c r="BK1298">
        <f>IF(Table13[[#This Row],[Highest level of Education]]="University/College Degree",1,0)</f>
        <v>0</v>
      </c>
      <c r="BL1298">
        <f>IF(Table13[[#This Row],[Highest level of Education]]="Post-graduate education",1,0)</f>
        <v>1</v>
      </c>
      <c r="BM1298">
        <v>3</v>
      </c>
      <c r="BN1298">
        <v>1</v>
      </c>
      <c r="BO1298">
        <v>5</v>
      </c>
      <c r="BP1298">
        <f>IF(Table13[[#This Row],[Monthly_Income 1_5500 2_8000 3_11000 4_15000 5_20000 6_27000 7_35000 8_5000 9_51000 98_0]]=1,1,0)</f>
        <v>0</v>
      </c>
      <c r="BQ1298">
        <f>IF(Table13[[#This Row],[Monthly_Income 1_5500 2_8000 3_11000 4_15000 5_20000 6_27000 7_35000 8_5000 9_51000 98_0]]=2,1,0)</f>
        <v>0</v>
      </c>
      <c r="BR1298">
        <f>IF(Table13[[#This Row],[Monthly_Income 1_5500 2_8000 3_11000 4_15000 5_20000 6_27000 7_35000 8_5000 9_51000 98_0]]=3,1,0)</f>
        <v>0</v>
      </c>
      <c r="BS1298">
        <f>IF(Table13[[#This Row],[Monthly_Income 1_5500 2_8000 3_11000 4_15000 5_20000 6_27000 7_35000 8_5000 9_51000 98_0]]=4,1,0)</f>
        <v>0</v>
      </c>
      <c r="BT1298">
        <f>IF(Table13[[#This Row],[Monthly_Income 1_5500 2_8000 3_11000 4_15000 5_20000 6_27000 7_35000 8_5000 9_51000 98_0]]=5,1,0)</f>
        <v>1</v>
      </c>
      <c r="BU1298">
        <f>IF(Table13[[#This Row],[Monthly_Income 1_5500 2_8000 3_11000 4_15000 5_20000 6_27000 7_35000 8_5000 9_51000 98_0]]=6,1,0)</f>
        <v>0</v>
      </c>
      <c r="BV1298">
        <f>IF(Table13[[#This Row],[Monthly_Income 1_5500 2_8000 3_11000 4_15000 5_20000 6_27000 7_35000 8_5000 9_51000 98_0]]=7,1,0)</f>
        <v>0</v>
      </c>
      <c r="BW1298">
        <f>IF(Table13[[#This Row],[Monthly_Income 1_5500 2_8000 3_11000 4_15000 5_20000 6_27000 7_35000 8_5000 9_51000 98_0]]=8,1,0)</f>
        <v>0</v>
      </c>
      <c r="BX1298">
        <f>IF(Table13[[#This Row],[Monthly_Income 1_5500 2_8000 3_11000 4_15000 5_20000 6_27000 7_35000 8_5000 9_51000 98_0]]=9,1,0)</f>
        <v>0</v>
      </c>
      <c r="BY1298">
        <f>IF(Table13[[#This Row],[Monthly_Income 1_5500 2_8000 3_11000 4_15000 5_20000 6_27000 7_35000 8_5000 9_51000 98_0]]=98,1,0)</f>
        <v>0</v>
      </c>
      <c r="BZ1298">
        <v>9</v>
      </c>
      <c r="CA1298">
        <f>IF(Table13[[#This Row],[Monthly_Household_Income]]=1,1,0)</f>
        <v>0</v>
      </c>
      <c r="CB1298">
        <f>IF(Table13[[#This Row],[Monthly_Household_Income]]=2,1,0)</f>
        <v>0</v>
      </c>
      <c r="CC1298">
        <f>IF(Table13[[#This Row],[Monthly_Household_Income]]=3,1,0)</f>
        <v>0</v>
      </c>
      <c r="CD1298">
        <f>IF(Table13[[#This Row],[Monthly_Household_Income]]=4,1,0)</f>
        <v>0</v>
      </c>
      <c r="CE1298">
        <f>IF(Table13[[#This Row],[Monthly_Household_Income]]=5,1,0)</f>
        <v>0</v>
      </c>
      <c r="CF1298">
        <f>IF(Table13[[#This Row],[Monthly_Household_Income]]=6,1,0)</f>
        <v>0</v>
      </c>
      <c r="CG1298">
        <f>IF(Table13[[#This Row],[Monthly_Household_Income]]=7,1,0)</f>
        <v>0</v>
      </c>
      <c r="CH1298">
        <f>IF(Table13[[#This Row],[Monthly_Household_Income]]=8,1,0)</f>
        <v>0</v>
      </c>
      <c r="CI1298">
        <f>IF(Table13[[#This Row],[Monthly_Household_Income]]=9,1,0)</f>
        <v>1</v>
      </c>
      <c r="CJ1298">
        <f>IF(Table13[[#This Row],[Monthly_Household_Income]]=98,1,0)</f>
        <v>0</v>
      </c>
    </row>
    <row r="1299" spans="1:88">
      <c r="A1299">
        <v>4763</v>
      </c>
      <c r="B1299" s="1">
        <v>43000</v>
      </c>
      <c r="C1299" t="s">
        <v>33</v>
      </c>
      <c r="D1299">
        <v>10</v>
      </c>
      <c r="E1299">
        <v>9</v>
      </c>
      <c r="F1299">
        <v>9</v>
      </c>
      <c r="G1299">
        <v>8</v>
      </c>
      <c r="H1299">
        <v>8</v>
      </c>
      <c r="I1299">
        <v>7</v>
      </c>
      <c r="J1299" t="s">
        <v>15</v>
      </c>
      <c r="K1299">
        <v>7</v>
      </c>
      <c r="L1299">
        <v>9</v>
      </c>
      <c r="M1299">
        <v>9</v>
      </c>
      <c r="N1299">
        <v>8</v>
      </c>
      <c r="O1299">
        <v>7</v>
      </c>
      <c r="P1299">
        <v>8</v>
      </c>
      <c r="Q1299">
        <v>7</v>
      </c>
      <c r="R1299">
        <v>7</v>
      </c>
      <c r="S1299">
        <v>7</v>
      </c>
      <c r="T1299">
        <v>7</v>
      </c>
      <c r="U1299">
        <v>8</v>
      </c>
      <c r="V1299">
        <v>7</v>
      </c>
      <c r="W1299">
        <v>8</v>
      </c>
      <c r="X1299">
        <v>8</v>
      </c>
      <c r="Y1299">
        <v>9</v>
      </c>
      <c r="Z1299">
        <v>9</v>
      </c>
      <c r="AA1299">
        <v>7</v>
      </c>
      <c r="AB1299">
        <v>7</v>
      </c>
      <c r="AC1299">
        <v>1</v>
      </c>
      <c r="AD1299">
        <f>IF(Table13[[#This Row],[payment]]=1,1,0)</f>
        <v>1</v>
      </c>
      <c r="AE1299">
        <f>IF(Table13[[#This Row],[payment]]=2,1,0)</f>
        <v>0</v>
      </c>
      <c r="AF1299">
        <f>IF(Table13[[#This Row],[payment]]=3,1,0)</f>
        <v>0</v>
      </c>
      <c r="AG1299">
        <v>2</v>
      </c>
      <c r="AH1299">
        <f>IF(Table13[[#This Row],[method_payment]]=1,1,0)</f>
        <v>0</v>
      </c>
      <c r="AI1299">
        <f>IF(Table13[[#This Row],[method_payment]]=2,1,0)</f>
        <v>1</v>
      </c>
      <c r="AJ1299">
        <f>IF(Table13[[#This Row],[method_payment]]=3,1,0)</f>
        <v>0</v>
      </c>
      <c r="AK1299">
        <f>IF(Table13[[#This Row],[method_payment]]=5,1,0)</f>
        <v>0</v>
      </c>
      <c r="AL1299">
        <f>IF(Table13[[#This Row],[method_payment]]=6,1,0)</f>
        <v>0</v>
      </c>
      <c r="AM1299" t="s">
        <v>15</v>
      </c>
      <c r="AN1299" t="s">
        <v>16</v>
      </c>
      <c r="AO1299">
        <v>5</v>
      </c>
      <c r="AP1299" s="2">
        <v>199.21</v>
      </c>
      <c r="AQ1299" s="3">
        <f>IF(AND(Table13[[#This Row],[Average_amount_spent_per_visit_last_3_months]]&gt;=1,Table13[[#This Row],[Average_amount_spent_per_visit_last_3_months]]&lt;=999),1,0)</f>
        <v>1</v>
      </c>
      <c r="AR1299" s="3">
        <f>IF(AND(Table13[[#This Row],[Average_amount_spent_per_visit_last_3_months]]&gt;=1000,Table13[[#This Row],[Average_amount_spent_per_visit_last_3_months]]&lt;=6700),1,0)</f>
        <v>0</v>
      </c>
      <c r="AS1299">
        <v>3</v>
      </c>
      <c r="AT1299">
        <v>32</v>
      </c>
      <c r="AU1299">
        <f>IF(AND(Table13[[#This Row],[Age]]&gt;=18,Table13[[#This Row],[Age]]&lt;=25),1,0)</f>
        <v>0</v>
      </c>
      <c r="AV1299">
        <f>IF(AND(Table13[[#This Row],[Age]]&gt;=26,Table13[[#This Row],[Age]]&lt;=35),1,0)</f>
        <v>1</v>
      </c>
      <c r="AW1299">
        <f>IF(AND(Table13[[#This Row],[Age]]&gt;=36,Table13[[#This Row],[Age]]&lt;=45),1,0)</f>
        <v>0</v>
      </c>
      <c r="AX1299">
        <f>IF(AND(Table13[[#This Row],[Age]]&gt;=46,Table13[[#This Row],[Age]]&lt;=55),1,0)</f>
        <v>0</v>
      </c>
      <c r="AY1299">
        <f>IF(AND(Table13[[#This Row],[Age]]&gt;=56,Table13[[#This Row],[Age]]&lt;=67),1,0)</f>
        <v>0</v>
      </c>
      <c r="AZ1299" t="s">
        <v>24</v>
      </c>
      <c r="BA1299">
        <f>IF(Table13[[#This Row],[Marital Status]]="Married",1,0)</f>
        <v>0</v>
      </c>
      <c r="BB1299">
        <f>IF(Table13[[#This Row],[Marital Status]]="Single",1,0)</f>
        <v>1</v>
      </c>
      <c r="BC1299" t="s">
        <v>28</v>
      </c>
      <c r="BD1299">
        <f>IF(Table13[[#This Row],[gender]]="Male",1,0)</f>
        <v>0</v>
      </c>
      <c r="BE1299">
        <f>IF(Table13[[#This Row],[gender]]="Female",1,0)</f>
        <v>1</v>
      </c>
      <c r="BF1299" t="s">
        <v>19</v>
      </c>
      <c r="BG1299">
        <f>IF(Table13[[#This Row],[Highest level of Education]]="Did not attend school",1,0)</f>
        <v>0</v>
      </c>
      <c r="BH1299">
        <f>IF(Table13[[#This Row],[Highest level of Education]]="K12 completed",1,0)</f>
        <v>0</v>
      </c>
      <c r="BI1299">
        <f>IF(Table13[[#This Row],[Highest level of Education]]="High School Completed",1,0)</f>
        <v>0</v>
      </c>
      <c r="BJ1299">
        <f>IF(Table13[[#This Row],[Highest level of Education]]="Technical Diploma/Partially completed College",1,0)</f>
        <v>0</v>
      </c>
      <c r="BK1299">
        <f>IF(Table13[[#This Row],[Highest level of Education]]="University/College Degree",1,0)</f>
        <v>1</v>
      </c>
      <c r="BL1299">
        <f>IF(Table13[[#This Row],[Highest level of Education]]="Post-graduate education",1,0)</f>
        <v>0</v>
      </c>
      <c r="BM1299">
        <v>0</v>
      </c>
      <c r="BN1299">
        <v>1</v>
      </c>
      <c r="BO1299">
        <v>4</v>
      </c>
      <c r="BP1299">
        <f>IF(Table13[[#This Row],[Monthly_Income 1_5500 2_8000 3_11000 4_15000 5_20000 6_27000 7_35000 8_5000 9_51000 98_0]]=1,1,0)</f>
        <v>0</v>
      </c>
      <c r="BQ1299">
        <f>IF(Table13[[#This Row],[Monthly_Income 1_5500 2_8000 3_11000 4_15000 5_20000 6_27000 7_35000 8_5000 9_51000 98_0]]=2,1,0)</f>
        <v>0</v>
      </c>
      <c r="BR1299">
        <f>IF(Table13[[#This Row],[Monthly_Income 1_5500 2_8000 3_11000 4_15000 5_20000 6_27000 7_35000 8_5000 9_51000 98_0]]=3,1,0)</f>
        <v>0</v>
      </c>
      <c r="BS1299">
        <f>IF(Table13[[#This Row],[Monthly_Income 1_5500 2_8000 3_11000 4_15000 5_20000 6_27000 7_35000 8_5000 9_51000 98_0]]=4,1,0)</f>
        <v>1</v>
      </c>
      <c r="BT1299">
        <f>IF(Table13[[#This Row],[Monthly_Income 1_5500 2_8000 3_11000 4_15000 5_20000 6_27000 7_35000 8_5000 9_51000 98_0]]=5,1,0)</f>
        <v>0</v>
      </c>
      <c r="BU1299">
        <f>IF(Table13[[#This Row],[Monthly_Income 1_5500 2_8000 3_11000 4_15000 5_20000 6_27000 7_35000 8_5000 9_51000 98_0]]=6,1,0)</f>
        <v>0</v>
      </c>
      <c r="BV1299">
        <f>IF(Table13[[#This Row],[Monthly_Income 1_5500 2_8000 3_11000 4_15000 5_20000 6_27000 7_35000 8_5000 9_51000 98_0]]=7,1,0)</f>
        <v>0</v>
      </c>
      <c r="BW1299">
        <f>IF(Table13[[#This Row],[Monthly_Income 1_5500 2_8000 3_11000 4_15000 5_20000 6_27000 7_35000 8_5000 9_51000 98_0]]=8,1,0)</f>
        <v>0</v>
      </c>
      <c r="BX1299">
        <f>IF(Table13[[#This Row],[Monthly_Income 1_5500 2_8000 3_11000 4_15000 5_20000 6_27000 7_35000 8_5000 9_51000 98_0]]=9,1,0)</f>
        <v>0</v>
      </c>
      <c r="BY1299">
        <f>IF(Table13[[#This Row],[Monthly_Income 1_5500 2_8000 3_11000 4_15000 5_20000 6_27000 7_35000 8_5000 9_51000 98_0]]=98,1,0)</f>
        <v>0</v>
      </c>
      <c r="BZ1299">
        <v>8</v>
      </c>
      <c r="CA1299">
        <f>IF(Table13[[#This Row],[Monthly_Household_Income]]=1,1,0)</f>
        <v>0</v>
      </c>
      <c r="CB1299">
        <f>IF(Table13[[#This Row],[Monthly_Household_Income]]=2,1,0)</f>
        <v>0</v>
      </c>
      <c r="CC1299">
        <f>IF(Table13[[#This Row],[Monthly_Household_Income]]=3,1,0)</f>
        <v>0</v>
      </c>
      <c r="CD1299">
        <f>IF(Table13[[#This Row],[Monthly_Household_Income]]=4,1,0)</f>
        <v>0</v>
      </c>
      <c r="CE1299">
        <f>IF(Table13[[#This Row],[Monthly_Household_Income]]=5,1,0)</f>
        <v>0</v>
      </c>
      <c r="CF1299">
        <f>IF(Table13[[#This Row],[Monthly_Household_Income]]=6,1,0)</f>
        <v>0</v>
      </c>
      <c r="CG1299">
        <f>IF(Table13[[#This Row],[Monthly_Household_Income]]=7,1,0)</f>
        <v>0</v>
      </c>
      <c r="CH1299">
        <f>IF(Table13[[#This Row],[Monthly_Household_Income]]=8,1,0)</f>
        <v>1</v>
      </c>
      <c r="CI1299">
        <f>IF(Table13[[#This Row],[Monthly_Household_Income]]=9,1,0)</f>
        <v>0</v>
      </c>
      <c r="CJ1299">
        <f>IF(Table13[[#This Row],[Monthly_Household_Income]]=98,1,0)</f>
        <v>0</v>
      </c>
    </row>
    <row r="1300" spans="1:88">
      <c r="A1300">
        <v>4768</v>
      </c>
      <c r="B1300" s="1">
        <v>42987</v>
      </c>
      <c r="C1300" t="s">
        <v>5</v>
      </c>
      <c r="D1300">
        <v>6</v>
      </c>
      <c r="E1300">
        <v>6</v>
      </c>
      <c r="F1300">
        <v>7</v>
      </c>
      <c r="G1300">
        <v>6</v>
      </c>
      <c r="H1300">
        <v>6</v>
      </c>
      <c r="I1300">
        <v>6</v>
      </c>
      <c r="J1300" t="s">
        <v>15</v>
      </c>
      <c r="K1300">
        <v>8</v>
      </c>
      <c r="L1300">
        <v>6</v>
      </c>
      <c r="M1300">
        <v>8</v>
      </c>
      <c r="N1300">
        <v>8</v>
      </c>
      <c r="O1300">
        <v>6</v>
      </c>
      <c r="P1300">
        <v>7</v>
      </c>
      <c r="Q1300">
        <v>7</v>
      </c>
      <c r="R1300">
        <v>8</v>
      </c>
      <c r="S1300">
        <v>7</v>
      </c>
      <c r="T1300">
        <v>7</v>
      </c>
      <c r="U1300">
        <v>7</v>
      </c>
      <c r="V1300">
        <v>8</v>
      </c>
      <c r="W1300">
        <v>6</v>
      </c>
      <c r="X1300">
        <v>6</v>
      </c>
      <c r="Y1300">
        <v>8</v>
      </c>
      <c r="Z1300">
        <v>6</v>
      </c>
      <c r="AA1300">
        <v>6</v>
      </c>
      <c r="AB1300">
        <v>0</v>
      </c>
      <c r="AC1300">
        <v>2</v>
      </c>
      <c r="AD1300">
        <f>IF(Table13[[#This Row],[payment]]=1,1,0)</f>
        <v>0</v>
      </c>
      <c r="AE1300">
        <f>IF(Table13[[#This Row],[payment]]=2,1,0)</f>
        <v>1</v>
      </c>
      <c r="AF1300">
        <f>IF(Table13[[#This Row],[payment]]=3,1,0)</f>
        <v>0</v>
      </c>
      <c r="AG1300">
        <v>1</v>
      </c>
      <c r="AH1300">
        <f>IF(Table13[[#This Row],[method_payment]]=1,1,0)</f>
        <v>1</v>
      </c>
      <c r="AI1300">
        <f>IF(Table13[[#This Row],[method_payment]]=2,1,0)</f>
        <v>0</v>
      </c>
      <c r="AJ1300">
        <f>IF(Table13[[#This Row],[method_payment]]=3,1,0)</f>
        <v>0</v>
      </c>
      <c r="AK1300">
        <f>IF(Table13[[#This Row],[method_payment]]=5,1,0)</f>
        <v>0</v>
      </c>
      <c r="AL1300">
        <f>IF(Table13[[#This Row],[method_payment]]=6,1,0)</f>
        <v>0</v>
      </c>
      <c r="AM1300" t="s">
        <v>16</v>
      </c>
      <c r="AN1300" t="s">
        <v>15</v>
      </c>
      <c r="AO1300">
        <v>2</v>
      </c>
      <c r="AP1300" s="2">
        <v>882.57</v>
      </c>
      <c r="AQ1300" s="3">
        <f>IF(AND(Table13[[#This Row],[Average_amount_spent_per_visit_last_3_months]]&gt;=1,Table13[[#This Row],[Average_amount_spent_per_visit_last_3_months]]&lt;=999),1,0)</f>
        <v>1</v>
      </c>
      <c r="AR1300" s="3">
        <f>IF(AND(Table13[[#This Row],[Average_amount_spent_per_visit_last_3_months]]&gt;=1000,Table13[[#This Row],[Average_amount_spent_per_visit_last_3_months]]&lt;=6700),1,0)</f>
        <v>0</v>
      </c>
      <c r="AS1300">
        <v>2</v>
      </c>
      <c r="AT1300">
        <v>31</v>
      </c>
      <c r="AU1300">
        <f>IF(AND(Table13[[#This Row],[Age]]&gt;=18,Table13[[#This Row],[Age]]&lt;=25),1,0)</f>
        <v>0</v>
      </c>
      <c r="AV1300">
        <f>IF(AND(Table13[[#This Row],[Age]]&gt;=26,Table13[[#This Row],[Age]]&lt;=35),1,0)</f>
        <v>1</v>
      </c>
      <c r="AW1300">
        <f>IF(AND(Table13[[#This Row],[Age]]&gt;=36,Table13[[#This Row],[Age]]&lt;=45),1,0)</f>
        <v>0</v>
      </c>
      <c r="AX1300">
        <f>IF(AND(Table13[[#This Row],[Age]]&gt;=46,Table13[[#This Row],[Age]]&lt;=55),1,0)</f>
        <v>0</v>
      </c>
      <c r="AY1300">
        <f>IF(AND(Table13[[#This Row],[Age]]&gt;=56,Table13[[#This Row],[Age]]&lt;=67),1,0)</f>
        <v>0</v>
      </c>
      <c r="AZ1300" t="s">
        <v>25</v>
      </c>
      <c r="BA1300">
        <f>IF(Table13[[#This Row],[Marital Status]]="Married",1,0)</f>
        <v>1</v>
      </c>
      <c r="BB1300">
        <f>IF(Table13[[#This Row],[Marital Status]]="Single",1,0)</f>
        <v>0</v>
      </c>
      <c r="BC1300" t="s">
        <v>27</v>
      </c>
      <c r="BD1300">
        <f>IF(Table13[[#This Row],[gender]]="Male",1,0)</f>
        <v>1</v>
      </c>
      <c r="BE1300">
        <f>IF(Table13[[#This Row],[gender]]="Female",1,0)</f>
        <v>0</v>
      </c>
      <c r="BF1300" t="s">
        <v>20</v>
      </c>
      <c r="BG1300">
        <f>IF(Table13[[#This Row],[Highest level of Education]]="Did not attend school",1,0)</f>
        <v>0</v>
      </c>
      <c r="BH1300">
        <f>IF(Table13[[#This Row],[Highest level of Education]]="K12 completed",1,0)</f>
        <v>0</v>
      </c>
      <c r="BI1300">
        <f>IF(Table13[[#This Row],[Highest level of Education]]="High School Completed",1,0)</f>
        <v>1</v>
      </c>
      <c r="BJ1300">
        <f>IF(Table13[[#This Row],[Highest level of Education]]="Technical Diploma/Partially completed College",1,0)</f>
        <v>0</v>
      </c>
      <c r="BK1300">
        <f>IF(Table13[[#This Row],[Highest level of Education]]="University/College Degree",1,0)</f>
        <v>0</v>
      </c>
      <c r="BL1300">
        <f>IF(Table13[[#This Row],[Highest level of Education]]="Post-graduate education",1,0)</f>
        <v>0</v>
      </c>
      <c r="BM1300">
        <v>2</v>
      </c>
      <c r="BN1300">
        <v>1</v>
      </c>
      <c r="BO1300">
        <v>3</v>
      </c>
      <c r="BP1300">
        <f>IF(Table13[[#This Row],[Monthly_Income 1_5500 2_8000 3_11000 4_15000 5_20000 6_27000 7_35000 8_5000 9_51000 98_0]]=1,1,0)</f>
        <v>0</v>
      </c>
      <c r="BQ1300">
        <f>IF(Table13[[#This Row],[Monthly_Income 1_5500 2_8000 3_11000 4_15000 5_20000 6_27000 7_35000 8_5000 9_51000 98_0]]=2,1,0)</f>
        <v>0</v>
      </c>
      <c r="BR1300">
        <f>IF(Table13[[#This Row],[Monthly_Income 1_5500 2_8000 3_11000 4_15000 5_20000 6_27000 7_35000 8_5000 9_51000 98_0]]=3,1,0)</f>
        <v>1</v>
      </c>
      <c r="BS1300">
        <f>IF(Table13[[#This Row],[Monthly_Income 1_5500 2_8000 3_11000 4_15000 5_20000 6_27000 7_35000 8_5000 9_51000 98_0]]=4,1,0)</f>
        <v>0</v>
      </c>
      <c r="BT1300">
        <f>IF(Table13[[#This Row],[Monthly_Income 1_5500 2_8000 3_11000 4_15000 5_20000 6_27000 7_35000 8_5000 9_51000 98_0]]=5,1,0)</f>
        <v>0</v>
      </c>
      <c r="BU1300">
        <f>IF(Table13[[#This Row],[Monthly_Income 1_5500 2_8000 3_11000 4_15000 5_20000 6_27000 7_35000 8_5000 9_51000 98_0]]=6,1,0)</f>
        <v>0</v>
      </c>
      <c r="BV1300">
        <f>IF(Table13[[#This Row],[Monthly_Income 1_5500 2_8000 3_11000 4_15000 5_20000 6_27000 7_35000 8_5000 9_51000 98_0]]=7,1,0)</f>
        <v>0</v>
      </c>
      <c r="BW1300">
        <f>IF(Table13[[#This Row],[Monthly_Income 1_5500 2_8000 3_11000 4_15000 5_20000 6_27000 7_35000 8_5000 9_51000 98_0]]=8,1,0)</f>
        <v>0</v>
      </c>
      <c r="BX1300">
        <f>IF(Table13[[#This Row],[Monthly_Income 1_5500 2_8000 3_11000 4_15000 5_20000 6_27000 7_35000 8_5000 9_51000 98_0]]=9,1,0)</f>
        <v>0</v>
      </c>
      <c r="BY1300">
        <f>IF(Table13[[#This Row],[Monthly_Income 1_5500 2_8000 3_11000 4_15000 5_20000 6_27000 7_35000 8_5000 9_51000 98_0]]=98,1,0)</f>
        <v>0</v>
      </c>
      <c r="BZ1300">
        <v>3</v>
      </c>
      <c r="CA1300">
        <f>IF(Table13[[#This Row],[Monthly_Household_Income]]=1,1,0)</f>
        <v>0</v>
      </c>
      <c r="CB1300">
        <f>IF(Table13[[#This Row],[Monthly_Household_Income]]=2,1,0)</f>
        <v>0</v>
      </c>
      <c r="CC1300">
        <f>IF(Table13[[#This Row],[Monthly_Household_Income]]=3,1,0)</f>
        <v>1</v>
      </c>
      <c r="CD1300">
        <f>IF(Table13[[#This Row],[Monthly_Household_Income]]=4,1,0)</f>
        <v>0</v>
      </c>
      <c r="CE1300">
        <f>IF(Table13[[#This Row],[Monthly_Household_Income]]=5,1,0)</f>
        <v>0</v>
      </c>
      <c r="CF1300">
        <f>IF(Table13[[#This Row],[Monthly_Household_Income]]=6,1,0)</f>
        <v>0</v>
      </c>
      <c r="CG1300">
        <f>IF(Table13[[#This Row],[Monthly_Household_Income]]=7,1,0)</f>
        <v>0</v>
      </c>
      <c r="CH1300">
        <f>IF(Table13[[#This Row],[Monthly_Household_Income]]=8,1,0)</f>
        <v>0</v>
      </c>
      <c r="CI1300">
        <f>IF(Table13[[#This Row],[Monthly_Household_Income]]=9,1,0)</f>
        <v>0</v>
      </c>
      <c r="CJ1300">
        <f>IF(Table13[[#This Row],[Monthly_Household_Income]]=98,1,0)</f>
        <v>0</v>
      </c>
    </row>
    <row r="1301" spans="1:88">
      <c r="A1301">
        <v>4778</v>
      </c>
      <c r="B1301" s="1">
        <v>42966</v>
      </c>
      <c r="C1301" t="s">
        <v>35</v>
      </c>
      <c r="D1301">
        <v>8</v>
      </c>
      <c r="E1301">
        <v>7</v>
      </c>
      <c r="F1301">
        <v>6</v>
      </c>
      <c r="G1301">
        <v>6</v>
      </c>
      <c r="H1301">
        <v>7</v>
      </c>
      <c r="I1301">
        <v>6</v>
      </c>
      <c r="J1301" t="s">
        <v>15</v>
      </c>
      <c r="K1301">
        <v>8</v>
      </c>
      <c r="L1301">
        <v>8</v>
      </c>
      <c r="M1301">
        <v>6</v>
      </c>
      <c r="N1301">
        <v>8</v>
      </c>
      <c r="O1301">
        <v>6</v>
      </c>
      <c r="P1301">
        <v>8</v>
      </c>
      <c r="Q1301">
        <v>6</v>
      </c>
      <c r="R1301">
        <v>6</v>
      </c>
      <c r="S1301">
        <v>8</v>
      </c>
      <c r="T1301">
        <v>7</v>
      </c>
      <c r="U1301">
        <v>8</v>
      </c>
      <c r="V1301">
        <v>8</v>
      </c>
      <c r="W1301">
        <v>8</v>
      </c>
      <c r="X1301">
        <v>8</v>
      </c>
      <c r="Y1301">
        <v>7</v>
      </c>
      <c r="Z1301">
        <v>8</v>
      </c>
      <c r="AA1301">
        <v>7</v>
      </c>
      <c r="AB1301">
        <v>7</v>
      </c>
      <c r="AC1301">
        <v>2</v>
      </c>
      <c r="AD1301">
        <f>IF(Table13[[#This Row],[payment]]=1,1,0)</f>
        <v>0</v>
      </c>
      <c r="AE1301">
        <f>IF(Table13[[#This Row],[payment]]=2,1,0)</f>
        <v>1</v>
      </c>
      <c r="AF1301">
        <f>IF(Table13[[#This Row],[payment]]=3,1,0)</f>
        <v>0</v>
      </c>
      <c r="AG1301">
        <v>6</v>
      </c>
      <c r="AH1301">
        <f>IF(Table13[[#This Row],[method_payment]]=1,1,0)</f>
        <v>0</v>
      </c>
      <c r="AI1301">
        <f>IF(Table13[[#This Row],[method_payment]]=2,1,0)</f>
        <v>0</v>
      </c>
      <c r="AJ1301">
        <f>IF(Table13[[#This Row],[method_payment]]=3,1,0)</f>
        <v>0</v>
      </c>
      <c r="AK1301">
        <f>IF(Table13[[#This Row],[method_payment]]=5,1,0)</f>
        <v>0</v>
      </c>
      <c r="AL1301">
        <f>IF(Table13[[#This Row],[method_payment]]=6,1,0)</f>
        <v>1</v>
      </c>
      <c r="AM1301" t="s">
        <v>16</v>
      </c>
      <c r="AN1301" t="s">
        <v>15</v>
      </c>
      <c r="AO1301">
        <v>1</v>
      </c>
      <c r="AP1301" s="2">
        <v>583.12</v>
      </c>
      <c r="AQ1301" s="3">
        <f>IF(AND(Table13[[#This Row],[Average_amount_spent_per_visit_last_3_months]]&gt;=1,Table13[[#This Row],[Average_amount_spent_per_visit_last_3_months]]&lt;=999),1,0)</f>
        <v>1</v>
      </c>
      <c r="AR1301" s="3">
        <f>IF(AND(Table13[[#This Row],[Average_amount_spent_per_visit_last_3_months]]&gt;=1000,Table13[[#This Row],[Average_amount_spent_per_visit_last_3_months]]&lt;=6700),1,0)</f>
        <v>0</v>
      </c>
      <c r="AS1301">
        <v>2</v>
      </c>
      <c r="AT1301">
        <v>33</v>
      </c>
      <c r="AU1301">
        <f>IF(AND(Table13[[#This Row],[Age]]&gt;=18,Table13[[#This Row],[Age]]&lt;=25),1,0)</f>
        <v>0</v>
      </c>
      <c r="AV1301">
        <f>IF(AND(Table13[[#This Row],[Age]]&gt;=26,Table13[[#This Row],[Age]]&lt;=35),1,0)</f>
        <v>1</v>
      </c>
      <c r="AW1301">
        <f>IF(AND(Table13[[#This Row],[Age]]&gt;=36,Table13[[#This Row],[Age]]&lt;=45),1,0)</f>
        <v>0</v>
      </c>
      <c r="AX1301">
        <f>IF(AND(Table13[[#This Row],[Age]]&gt;=46,Table13[[#This Row],[Age]]&lt;=55),1,0)</f>
        <v>0</v>
      </c>
      <c r="AY1301">
        <f>IF(AND(Table13[[#This Row],[Age]]&gt;=56,Table13[[#This Row],[Age]]&lt;=67),1,0)</f>
        <v>0</v>
      </c>
      <c r="AZ1301" t="s">
        <v>26</v>
      </c>
      <c r="BA1301">
        <f>IF(Table13[[#This Row],[Marital Status]]="Married",1,0)</f>
        <v>0</v>
      </c>
      <c r="BB1301">
        <f>IF(Table13[[#This Row],[Marital Status]]="Single",1,0)</f>
        <v>0</v>
      </c>
      <c r="BC1301" t="s">
        <v>28</v>
      </c>
      <c r="BD1301">
        <f>IF(Table13[[#This Row],[gender]]="Male",1,0)</f>
        <v>0</v>
      </c>
      <c r="BE1301">
        <f>IF(Table13[[#This Row],[gender]]="Female",1,0)</f>
        <v>1</v>
      </c>
      <c r="BF1301" t="s">
        <v>23</v>
      </c>
      <c r="BG1301">
        <f>IF(Table13[[#This Row],[Highest level of Education]]="Did not attend school",1,0)</f>
        <v>0</v>
      </c>
      <c r="BH1301">
        <f>IF(Table13[[#This Row],[Highest level of Education]]="K12 completed",1,0)</f>
        <v>0</v>
      </c>
      <c r="BI1301">
        <f>IF(Table13[[#This Row],[Highest level of Education]]="High School Completed",1,0)</f>
        <v>0</v>
      </c>
      <c r="BJ1301">
        <f>IF(Table13[[#This Row],[Highest level of Education]]="Technical Diploma/Partially completed College",1,0)</f>
        <v>1</v>
      </c>
      <c r="BK1301">
        <f>IF(Table13[[#This Row],[Highest level of Education]]="University/College Degree",1,0)</f>
        <v>0</v>
      </c>
      <c r="BL1301">
        <f>IF(Table13[[#This Row],[Highest level of Education]]="Post-graduate education",1,0)</f>
        <v>0</v>
      </c>
      <c r="BM1301">
        <v>4</v>
      </c>
      <c r="BN1301">
        <v>2</v>
      </c>
      <c r="BO1301">
        <v>2</v>
      </c>
      <c r="BP1301">
        <f>IF(Table13[[#This Row],[Monthly_Income 1_5500 2_8000 3_11000 4_15000 5_20000 6_27000 7_35000 8_5000 9_51000 98_0]]=1,1,0)</f>
        <v>0</v>
      </c>
      <c r="BQ1301">
        <f>IF(Table13[[#This Row],[Monthly_Income 1_5500 2_8000 3_11000 4_15000 5_20000 6_27000 7_35000 8_5000 9_51000 98_0]]=2,1,0)</f>
        <v>1</v>
      </c>
      <c r="BR1301">
        <f>IF(Table13[[#This Row],[Monthly_Income 1_5500 2_8000 3_11000 4_15000 5_20000 6_27000 7_35000 8_5000 9_51000 98_0]]=3,1,0)</f>
        <v>0</v>
      </c>
      <c r="BS1301">
        <f>IF(Table13[[#This Row],[Monthly_Income 1_5500 2_8000 3_11000 4_15000 5_20000 6_27000 7_35000 8_5000 9_51000 98_0]]=4,1,0)</f>
        <v>0</v>
      </c>
      <c r="BT1301">
        <f>IF(Table13[[#This Row],[Monthly_Income 1_5500 2_8000 3_11000 4_15000 5_20000 6_27000 7_35000 8_5000 9_51000 98_0]]=5,1,0)</f>
        <v>0</v>
      </c>
      <c r="BU1301">
        <f>IF(Table13[[#This Row],[Monthly_Income 1_5500 2_8000 3_11000 4_15000 5_20000 6_27000 7_35000 8_5000 9_51000 98_0]]=6,1,0)</f>
        <v>0</v>
      </c>
      <c r="BV1301">
        <f>IF(Table13[[#This Row],[Monthly_Income 1_5500 2_8000 3_11000 4_15000 5_20000 6_27000 7_35000 8_5000 9_51000 98_0]]=7,1,0)</f>
        <v>0</v>
      </c>
      <c r="BW1301">
        <f>IF(Table13[[#This Row],[Monthly_Income 1_5500 2_8000 3_11000 4_15000 5_20000 6_27000 7_35000 8_5000 9_51000 98_0]]=8,1,0)</f>
        <v>0</v>
      </c>
      <c r="BX1301">
        <f>IF(Table13[[#This Row],[Monthly_Income 1_5500 2_8000 3_11000 4_15000 5_20000 6_27000 7_35000 8_5000 9_51000 98_0]]=9,1,0)</f>
        <v>0</v>
      </c>
      <c r="BY1301">
        <f>IF(Table13[[#This Row],[Monthly_Income 1_5500 2_8000 3_11000 4_15000 5_20000 6_27000 7_35000 8_5000 9_51000 98_0]]=98,1,0)</f>
        <v>0</v>
      </c>
      <c r="BZ1301">
        <v>5</v>
      </c>
      <c r="CA1301">
        <f>IF(Table13[[#This Row],[Monthly_Household_Income]]=1,1,0)</f>
        <v>0</v>
      </c>
      <c r="CB1301">
        <f>IF(Table13[[#This Row],[Monthly_Household_Income]]=2,1,0)</f>
        <v>0</v>
      </c>
      <c r="CC1301">
        <f>IF(Table13[[#This Row],[Monthly_Household_Income]]=3,1,0)</f>
        <v>0</v>
      </c>
      <c r="CD1301">
        <f>IF(Table13[[#This Row],[Monthly_Household_Income]]=4,1,0)</f>
        <v>0</v>
      </c>
      <c r="CE1301">
        <f>IF(Table13[[#This Row],[Monthly_Household_Income]]=5,1,0)</f>
        <v>1</v>
      </c>
      <c r="CF1301">
        <f>IF(Table13[[#This Row],[Monthly_Household_Income]]=6,1,0)</f>
        <v>0</v>
      </c>
      <c r="CG1301">
        <f>IF(Table13[[#This Row],[Monthly_Household_Income]]=7,1,0)</f>
        <v>0</v>
      </c>
      <c r="CH1301">
        <f>IF(Table13[[#This Row],[Monthly_Household_Income]]=8,1,0)</f>
        <v>0</v>
      </c>
      <c r="CI1301">
        <f>IF(Table13[[#This Row],[Monthly_Household_Income]]=9,1,0)</f>
        <v>0</v>
      </c>
      <c r="CJ1301">
        <f>IF(Table13[[#This Row],[Monthly_Household_Income]]=98,1,0)</f>
        <v>0</v>
      </c>
    </row>
    <row r="1302" spans="1:88">
      <c r="A1302">
        <v>4779</v>
      </c>
      <c r="B1302" s="1">
        <v>43021</v>
      </c>
      <c r="C1302" t="s">
        <v>35</v>
      </c>
      <c r="D1302">
        <v>2</v>
      </c>
      <c r="E1302">
        <v>3</v>
      </c>
      <c r="F1302">
        <v>5</v>
      </c>
      <c r="G1302">
        <v>3</v>
      </c>
      <c r="H1302">
        <v>4</v>
      </c>
      <c r="I1302">
        <v>3</v>
      </c>
      <c r="J1302" t="s">
        <v>15</v>
      </c>
      <c r="K1302">
        <v>6</v>
      </c>
      <c r="L1302">
        <v>7</v>
      </c>
      <c r="M1302">
        <v>2</v>
      </c>
      <c r="N1302">
        <v>2</v>
      </c>
      <c r="O1302">
        <v>7</v>
      </c>
      <c r="P1302">
        <v>6</v>
      </c>
      <c r="Q1302">
        <v>6</v>
      </c>
      <c r="R1302">
        <v>2</v>
      </c>
      <c r="S1302">
        <v>8</v>
      </c>
      <c r="T1302">
        <v>7</v>
      </c>
      <c r="U1302">
        <v>7</v>
      </c>
      <c r="V1302">
        <v>8</v>
      </c>
      <c r="W1302">
        <v>6</v>
      </c>
      <c r="X1302">
        <v>5</v>
      </c>
      <c r="Y1302">
        <v>7</v>
      </c>
      <c r="Z1302">
        <v>7</v>
      </c>
      <c r="AA1302">
        <v>4</v>
      </c>
      <c r="AB1302">
        <v>4</v>
      </c>
      <c r="AC1302">
        <v>1</v>
      </c>
      <c r="AD1302">
        <f>IF(Table13[[#This Row],[payment]]=1,1,0)</f>
        <v>1</v>
      </c>
      <c r="AE1302">
        <f>IF(Table13[[#This Row],[payment]]=2,1,0)</f>
        <v>0</v>
      </c>
      <c r="AF1302">
        <f>IF(Table13[[#This Row],[payment]]=3,1,0)</f>
        <v>0</v>
      </c>
      <c r="AG1302">
        <v>1</v>
      </c>
      <c r="AH1302">
        <f>IF(Table13[[#This Row],[method_payment]]=1,1,0)</f>
        <v>1</v>
      </c>
      <c r="AI1302">
        <f>IF(Table13[[#This Row],[method_payment]]=2,1,0)</f>
        <v>0</v>
      </c>
      <c r="AJ1302">
        <f>IF(Table13[[#This Row],[method_payment]]=3,1,0)</f>
        <v>0</v>
      </c>
      <c r="AK1302">
        <f>IF(Table13[[#This Row],[method_payment]]=5,1,0)</f>
        <v>0</v>
      </c>
      <c r="AL1302">
        <f>IF(Table13[[#This Row],[method_payment]]=6,1,0)</f>
        <v>0</v>
      </c>
      <c r="AM1302" t="s">
        <v>16</v>
      </c>
      <c r="AN1302" t="s">
        <v>16</v>
      </c>
      <c r="AO1302">
        <v>1</v>
      </c>
      <c r="AP1302" s="2">
        <v>239.53</v>
      </c>
      <c r="AQ1302" s="3">
        <f>IF(AND(Table13[[#This Row],[Average_amount_spent_per_visit_last_3_months]]&gt;=1,Table13[[#This Row],[Average_amount_spent_per_visit_last_3_months]]&lt;=999),1,0)</f>
        <v>1</v>
      </c>
      <c r="AR1302" s="3">
        <f>IF(AND(Table13[[#This Row],[Average_amount_spent_per_visit_last_3_months]]&gt;=1000,Table13[[#This Row],[Average_amount_spent_per_visit_last_3_months]]&lt;=6700),1,0)</f>
        <v>0</v>
      </c>
      <c r="AS1302">
        <v>1</v>
      </c>
      <c r="AT1302">
        <v>23</v>
      </c>
      <c r="AU1302">
        <f>IF(AND(Table13[[#This Row],[Age]]&gt;=18,Table13[[#This Row],[Age]]&lt;=25),1,0)</f>
        <v>1</v>
      </c>
      <c r="AV1302">
        <f>IF(AND(Table13[[#This Row],[Age]]&gt;=26,Table13[[#This Row],[Age]]&lt;=35),1,0)</f>
        <v>0</v>
      </c>
      <c r="AW1302">
        <f>IF(AND(Table13[[#This Row],[Age]]&gt;=36,Table13[[#This Row],[Age]]&lt;=45),1,0)</f>
        <v>0</v>
      </c>
      <c r="AX1302">
        <f>IF(AND(Table13[[#This Row],[Age]]&gt;=46,Table13[[#This Row],[Age]]&lt;=55),1,0)</f>
        <v>0</v>
      </c>
      <c r="AY1302">
        <f>IF(AND(Table13[[#This Row],[Age]]&gt;=56,Table13[[#This Row],[Age]]&lt;=67),1,0)</f>
        <v>0</v>
      </c>
      <c r="AZ1302" t="s">
        <v>24</v>
      </c>
      <c r="BA1302">
        <f>IF(Table13[[#This Row],[Marital Status]]="Married",1,0)</f>
        <v>0</v>
      </c>
      <c r="BB1302">
        <f>IF(Table13[[#This Row],[Marital Status]]="Single",1,0)</f>
        <v>1</v>
      </c>
      <c r="BC1302" t="s">
        <v>27</v>
      </c>
      <c r="BD1302">
        <f>IF(Table13[[#This Row],[gender]]="Male",1,0)</f>
        <v>1</v>
      </c>
      <c r="BE1302">
        <f>IF(Table13[[#This Row],[gender]]="Female",1,0)</f>
        <v>0</v>
      </c>
      <c r="BF1302" t="s">
        <v>20</v>
      </c>
      <c r="BG1302">
        <f>IF(Table13[[#This Row],[Highest level of Education]]="Did not attend school",1,0)</f>
        <v>0</v>
      </c>
      <c r="BH1302">
        <f>IF(Table13[[#This Row],[Highest level of Education]]="K12 completed",1,0)</f>
        <v>0</v>
      </c>
      <c r="BI1302">
        <f>IF(Table13[[#This Row],[Highest level of Education]]="High School Completed",1,0)</f>
        <v>1</v>
      </c>
      <c r="BJ1302">
        <f>IF(Table13[[#This Row],[Highest level of Education]]="Technical Diploma/Partially completed College",1,0)</f>
        <v>0</v>
      </c>
      <c r="BK1302">
        <f>IF(Table13[[#This Row],[Highest level of Education]]="University/College Degree",1,0)</f>
        <v>0</v>
      </c>
      <c r="BL1302">
        <f>IF(Table13[[#This Row],[Highest level of Education]]="Post-graduate education",1,0)</f>
        <v>0</v>
      </c>
      <c r="BM1302">
        <v>0</v>
      </c>
      <c r="BN1302">
        <v>1</v>
      </c>
      <c r="BO1302">
        <v>2</v>
      </c>
      <c r="BP1302">
        <f>IF(Table13[[#This Row],[Monthly_Income 1_5500 2_8000 3_11000 4_15000 5_20000 6_27000 7_35000 8_5000 9_51000 98_0]]=1,1,0)</f>
        <v>0</v>
      </c>
      <c r="BQ1302">
        <f>IF(Table13[[#This Row],[Monthly_Income 1_5500 2_8000 3_11000 4_15000 5_20000 6_27000 7_35000 8_5000 9_51000 98_0]]=2,1,0)</f>
        <v>1</v>
      </c>
      <c r="BR1302">
        <f>IF(Table13[[#This Row],[Monthly_Income 1_5500 2_8000 3_11000 4_15000 5_20000 6_27000 7_35000 8_5000 9_51000 98_0]]=3,1,0)</f>
        <v>0</v>
      </c>
      <c r="BS1302">
        <f>IF(Table13[[#This Row],[Monthly_Income 1_5500 2_8000 3_11000 4_15000 5_20000 6_27000 7_35000 8_5000 9_51000 98_0]]=4,1,0)</f>
        <v>0</v>
      </c>
      <c r="BT1302">
        <f>IF(Table13[[#This Row],[Monthly_Income 1_5500 2_8000 3_11000 4_15000 5_20000 6_27000 7_35000 8_5000 9_51000 98_0]]=5,1,0)</f>
        <v>0</v>
      </c>
      <c r="BU1302">
        <f>IF(Table13[[#This Row],[Monthly_Income 1_5500 2_8000 3_11000 4_15000 5_20000 6_27000 7_35000 8_5000 9_51000 98_0]]=6,1,0)</f>
        <v>0</v>
      </c>
      <c r="BV1302">
        <f>IF(Table13[[#This Row],[Monthly_Income 1_5500 2_8000 3_11000 4_15000 5_20000 6_27000 7_35000 8_5000 9_51000 98_0]]=7,1,0)</f>
        <v>0</v>
      </c>
      <c r="BW1302">
        <f>IF(Table13[[#This Row],[Monthly_Income 1_5500 2_8000 3_11000 4_15000 5_20000 6_27000 7_35000 8_5000 9_51000 98_0]]=8,1,0)</f>
        <v>0</v>
      </c>
      <c r="BX1302">
        <f>IF(Table13[[#This Row],[Monthly_Income 1_5500 2_8000 3_11000 4_15000 5_20000 6_27000 7_35000 8_5000 9_51000 98_0]]=9,1,0)</f>
        <v>0</v>
      </c>
      <c r="BY1302">
        <f>IF(Table13[[#This Row],[Monthly_Income 1_5500 2_8000 3_11000 4_15000 5_20000 6_27000 7_35000 8_5000 9_51000 98_0]]=98,1,0)</f>
        <v>0</v>
      </c>
      <c r="BZ1302">
        <v>3</v>
      </c>
      <c r="CA1302">
        <f>IF(Table13[[#This Row],[Monthly_Household_Income]]=1,1,0)</f>
        <v>0</v>
      </c>
      <c r="CB1302">
        <f>IF(Table13[[#This Row],[Monthly_Household_Income]]=2,1,0)</f>
        <v>0</v>
      </c>
      <c r="CC1302">
        <f>IF(Table13[[#This Row],[Monthly_Household_Income]]=3,1,0)</f>
        <v>1</v>
      </c>
      <c r="CD1302">
        <f>IF(Table13[[#This Row],[Monthly_Household_Income]]=4,1,0)</f>
        <v>0</v>
      </c>
      <c r="CE1302">
        <f>IF(Table13[[#This Row],[Monthly_Household_Income]]=5,1,0)</f>
        <v>0</v>
      </c>
      <c r="CF1302">
        <f>IF(Table13[[#This Row],[Monthly_Household_Income]]=6,1,0)</f>
        <v>0</v>
      </c>
      <c r="CG1302">
        <f>IF(Table13[[#This Row],[Monthly_Household_Income]]=7,1,0)</f>
        <v>0</v>
      </c>
      <c r="CH1302">
        <f>IF(Table13[[#This Row],[Monthly_Household_Income]]=8,1,0)</f>
        <v>0</v>
      </c>
      <c r="CI1302">
        <f>IF(Table13[[#This Row],[Monthly_Household_Income]]=9,1,0)</f>
        <v>0</v>
      </c>
      <c r="CJ1302">
        <f>IF(Table13[[#This Row],[Monthly_Household_Income]]=98,1,0)</f>
        <v>0</v>
      </c>
    </row>
    <row r="1303" spans="1:88">
      <c r="A1303">
        <v>4784</v>
      </c>
      <c r="B1303" s="1">
        <v>43223</v>
      </c>
      <c r="C1303" t="s">
        <v>31</v>
      </c>
      <c r="D1303">
        <v>7</v>
      </c>
      <c r="E1303">
        <v>9</v>
      </c>
      <c r="F1303">
        <v>8</v>
      </c>
      <c r="G1303">
        <v>7</v>
      </c>
      <c r="H1303">
        <v>6</v>
      </c>
      <c r="I1303">
        <v>8</v>
      </c>
      <c r="J1303" t="s">
        <v>15</v>
      </c>
      <c r="K1303">
        <v>7</v>
      </c>
      <c r="L1303">
        <v>9</v>
      </c>
      <c r="M1303">
        <v>8</v>
      </c>
      <c r="N1303">
        <v>7</v>
      </c>
      <c r="O1303">
        <v>7</v>
      </c>
      <c r="P1303">
        <v>8</v>
      </c>
      <c r="Q1303">
        <v>10</v>
      </c>
      <c r="R1303">
        <v>7</v>
      </c>
      <c r="S1303">
        <v>10</v>
      </c>
      <c r="T1303">
        <v>9</v>
      </c>
      <c r="U1303">
        <v>10</v>
      </c>
      <c r="V1303">
        <v>8</v>
      </c>
      <c r="W1303">
        <v>8</v>
      </c>
      <c r="X1303">
        <v>0</v>
      </c>
      <c r="Y1303">
        <v>9</v>
      </c>
      <c r="Z1303">
        <v>7</v>
      </c>
      <c r="AA1303">
        <v>8</v>
      </c>
      <c r="AB1303">
        <v>7</v>
      </c>
      <c r="AC1303">
        <v>1</v>
      </c>
      <c r="AD1303">
        <f>IF(Table13[[#This Row],[payment]]=1,1,0)</f>
        <v>1</v>
      </c>
      <c r="AE1303">
        <f>IF(Table13[[#This Row],[payment]]=2,1,0)</f>
        <v>0</v>
      </c>
      <c r="AF1303">
        <f>IF(Table13[[#This Row],[payment]]=3,1,0)</f>
        <v>0</v>
      </c>
      <c r="AG1303">
        <v>5</v>
      </c>
      <c r="AH1303">
        <f>IF(Table13[[#This Row],[method_payment]]=1,1,0)</f>
        <v>0</v>
      </c>
      <c r="AI1303">
        <f>IF(Table13[[#This Row],[method_payment]]=2,1,0)</f>
        <v>0</v>
      </c>
      <c r="AJ1303">
        <f>IF(Table13[[#This Row],[method_payment]]=3,1,0)</f>
        <v>0</v>
      </c>
      <c r="AK1303">
        <f>IF(Table13[[#This Row],[method_payment]]=5,1,0)</f>
        <v>1</v>
      </c>
      <c r="AL1303">
        <f>IF(Table13[[#This Row],[method_payment]]=6,1,0)</f>
        <v>0</v>
      </c>
      <c r="AM1303" t="s">
        <v>16</v>
      </c>
      <c r="AN1303" t="s">
        <v>16</v>
      </c>
      <c r="AO1303">
        <v>1</v>
      </c>
      <c r="AP1303" s="2">
        <v>190.93</v>
      </c>
      <c r="AQ1303" s="3">
        <f>IF(AND(Table13[[#This Row],[Average_amount_spent_per_visit_last_3_months]]&gt;=1,Table13[[#This Row],[Average_amount_spent_per_visit_last_3_months]]&lt;=999),1,0)</f>
        <v>1</v>
      </c>
      <c r="AR1303" s="3">
        <f>IF(AND(Table13[[#This Row],[Average_amount_spent_per_visit_last_3_months]]&gt;=1000,Table13[[#This Row],[Average_amount_spent_per_visit_last_3_months]]&lt;=6700),1,0)</f>
        <v>0</v>
      </c>
      <c r="AS1303">
        <v>3</v>
      </c>
      <c r="AT1303">
        <v>33</v>
      </c>
      <c r="AU1303">
        <f>IF(AND(Table13[[#This Row],[Age]]&gt;=18,Table13[[#This Row],[Age]]&lt;=25),1,0)</f>
        <v>0</v>
      </c>
      <c r="AV1303">
        <f>IF(AND(Table13[[#This Row],[Age]]&gt;=26,Table13[[#This Row],[Age]]&lt;=35),1,0)</f>
        <v>1</v>
      </c>
      <c r="AW1303">
        <f>IF(AND(Table13[[#This Row],[Age]]&gt;=36,Table13[[#This Row],[Age]]&lt;=45),1,0)</f>
        <v>0</v>
      </c>
      <c r="AX1303">
        <f>IF(AND(Table13[[#This Row],[Age]]&gt;=46,Table13[[#This Row],[Age]]&lt;=55),1,0)</f>
        <v>0</v>
      </c>
      <c r="AY1303">
        <f>IF(AND(Table13[[#This Row],[Age]]&gt;=56,Table13[[#This Row],[Age]]&lt;=67),1,0)</f>
        <v>0</v>
      </c>
      <c r="AZ1303" t="s">
        <v>25</v>
      </c>
      <c r="BA1303">
        <f>IF(Table13[[#This Row],[Marital Status]]="Married",1,0)</f>
        <v>1</v>
      </c>
      <c r="BB1303">
        <f>IF(Table13[[#This Row],[Marital Status]]="Single",1,0)</f>
        <v>0</v>
      </c>
      <c r="BC1303" t="s">
        <v>28</v>
      </c>
      <c r="BD1303">
        <f>IF(Table13[[#This Row],[gender]]="Male",1,0)</f>
        <v>0</v>
      </c>
      <c r="BE1303">
        <f>IF(Table13[[#This Row],[gender]]="Female",1,0)</f>
        <v>1</v>
      </c>
      <c r="BF1303" t="s">
        <v>19</v>
      </c>
      <c r="BG1303">
        <f>IF(Table13[[#This Row],[Highest level of Education]]="Did not attend school",1,0)</f>
        <v>0</v>
      </c>
      <c r="BH1303">
        <f>IF(Table13[[#This Row],[Highest level of Education]]="K12 completed",1,0)</f>
        <v>0</v>
      </c>
      <c r="BI1303">
        <f>IF(Table13[[#This Row],[Highest level of Education]]="High School Completed",1,0)</f>
        <v>0</v>
      </c>
      <c r="BJ1303">
        <f>IF(Table13[[#This Row],[Highest level of Education]]="Technical Diploma/Partially completed College",1,0)</f>
        <v>0</v>
      </c>
      <c r="BK1303">
        <f>IF(Table13[[#This Row],[Highest level of Education]]="University/College Degree",1,0)</f>
        <v>1</v>
      </c>
      <c r="BL1303">
        <f>IF(Table13[[#This Row],[Highest level of Education]]="Post-graduate education",1,0)</f>
        <v>0</v>
      </c>
      <c r="BM1303">
        <v>1</v>
      </c>
      <c r="BN1303">
        <v>1</v>
      </c>
      <c r="BO1303">
        <v>5</v>
      </c>
      <c r="BP1303">
        <f>IF(Table13[[#This Row],[Monthly_Income 1_5500 2_8000 3_11000 4_15000 5_20000 6_27000 7_35000 8_5000 9_51000 98_0]]=1,1,0)</f>
        <v>0</v>
      </c>
      <c r="BQ1303">
        <f>IF(Table13[[#This Row],[Monthly_Income 1_5500 2_8000 3_11000 4_15000 5_20000 6_27000 7_35000 8_5000 9_51000 98_0]]=2,1,0)</f>
        <v>0</v>
      </c>
      <c r="BR1303">
        <f>IF(Table13[[#This Row],[Monthly_Income 1_5500 2_8000 3_11000 4_15000 5_20000 6_27000 7_35000 8_5000 9_51000 98_0]]=3,1,0)</f>
        <v>0</v>
      </c>
      <c r="BS1303">
        <f>IF(Table13[[#This Row],[Monthly_Income 1_5500 2_8000 3_11000 4_15000 5_20000 6_27000 7_35000 8_5000 9_51000 98_0]]=4,1,0)</f>
        <v>0</v>
      </c>
      <c r="BT1303">
        <f>IF(Table13[[#This Row],[Monthly_Income 1_5500 2_8000 3_11000 4_15000 5_20000 6_27000 7_35000 8_5000 9_51000 98_0]]=5,1,0)</f>
        <v>1</v>
      </c>
      <c r="BU1303">
        <f>IF(Table13[[#This Row],[Monthly_Income 1_5500 2_8000 3_11000 4_15000 5_20000 6_27000 7_35000 8_5000 9_51000 98_0]]=6,1,0)</f>
        <v>0</v>
      </c>
      <c r="BV1303">
        <f>IF(Table13[[#This Row],[Monthly_Income 1_5500 2_8000 3_11000 4_15000 5_20000 6_27000 7_35000 8_5000 9_51000 98_0]]=7,1,0)</f>
        <v>0</v>
      </c>
      <c r="BW1303">
        <f>IF(Table13[[#This Row],[Monthly_Income 1_5500 2_8000 3_11000 4_15000 5_20000 6_27000 7_35000 8_5000 9_51000 98_0]]=8,1,0)</f>
        <v>0</v>
      </c>
      <c r="BX1303">
        <f>IF(Table13[[#This Row],[Monthly_Income 1_5500 2_8000 3_11000 4_15000 5_20000 6_27000 7_35000 8_5000 9_51000 98_0]]=9,1,0)</f>
        <v>0</v>
      </c>
      <c r="BY1303">
        <f>IF(Table13[[#This Row],[Monthly_Income 1_5500 2_8000 3_11000 4_15000 5_20000 6_27000 7_35000 8_5000 9_51000 98_0]]=98,1,0)</f>
        <v>0</v>
      </c>
      <c r="BZ1303">
        <v>8</v>
      </c>
      <c r="CA1303">
        <f>IF(Table13[[#This Row],[Monthly_Household_Income]]=1,1,0)</f>
        <v>0</v>
      </c>
      <c r="CB1303">
        <f>IF(Table13[[#This Row],[Monthly_Household_Income]]=2,1,0)</f>
        <v>0</v>
      </c>
      <c r="CC1303">
        <f>IF(Table13[[#This Row],[Monthly_Household_Income]]=3,1,0)</f>
        <v>0</v>
      </c>
      <c r="CD1303">
        <f>IF(Table13[[#This Row],[Monthly_Household_Income]]=4,1,0)</f>
        <v>0</v>
      </c>
      <c r="CE1303">
        <f>IF(Table13[[#This Row],[Monthly_Household_Income]]=5,1,0)</f>
        <v>0</v>
      </c>
      <c r="CF1303">
        <f>IF(Table13[[#This Row],[Monthly_Household_Income]]=6,1,0)</f>
        <v>0</v>
      </c>
      <c r="CG1303">
        <f>IF(Table13[[#This Row],[Monthly_Household_Income]]=7,1,0)</f>
        <v>0</v>
      </c>
      <c r="CH1303">
        <f>IF(Table13[[#This Row],[Monthly_Household_Income]]=8,1,0)</f>
        <v>1</v>
      </c>
      <c r="CI1303">
        <f>IF(Table13[[#This Row],[Monthly_Household_Income]]=9,1,0)</f>
        <v>0</v>
      </c>
      <c r="CJ1303">
        <f>IF(Table13[[#This Row],[Monthly_Household_Income]]=98,1,0)</f>
        <v>0</v>
      </c>
    </row>
    <row r="1304" spans="1:88">
      <c r="A1304">
        <v>4792</v>
      </c>
      <c r="B1304" s="1">
        <v>42992</v>
      </c>
      <c r="C1304" t="s">
        <v>32</v>
      </c>
      <c r="D1304">
        <v>8</v>
      </c>
      <c r="E1304">
        <v>7</v>
      </c>
      <c r="F1304">
        <v>6</v>
      </c>
      <c r="G1304">
        <v>6</v>
      </c>
      <c r="H1304">
        <v>6</v>
      </c>
      <c r="I1304">
        <v>7</v>
      </c>
      <c r="J1304" t="s">
        <v>15</v>
      </c>
      <c r="K1304">
        <v>8</v>
      </c>
      <c r="L1304">
        <v>6</v>
      </c>
      <c r="M1304">
        <v>7</v>
      </c>
      <c r="N1304">
        <v>6</v>
      </c>
      <c r="O1304">
        <v>7</v>
      </c>
      <c r="P1304">
        <v>6</v>
      </c>
      <c r="Q1304">
        <v>6</v>
      </c>
      <c r="R1304">
        <v>8</v>
      </c>
      <c r="S1304">
        <v>8</v>
      </c>
      <c r="T1304">
        <v>7</v>
      </c>
      <c r="U1304">
        <v>8</v>
      </c>
      <c r="V1304">
        <v>6</v>
      </c>
      <c r="W1304">
        <v>6</v>
      </c>
      <c r="X1304">
        <v>8</v>
      </c>
      <c r="Y1304">
        <v>8</v>
      </c>
      <c r="Z1304">
        <v>7</v>
      </c>
      <c r="AA1304">
        <v>8</v>
      </c>
      <c r="AB1304">
        <v>7</v>
      </c>
      <c r="AC1304">
        <v>2</v>
      </c>
      <c r="AD1304">
        <f>IF(Table13[[#This Row],[payment]]=1,1,0)</f>
        <v>0</v>
      </c>
      <c r="AE1304">
        <f>IF(Table13[[#This Row],[payment]]=2,1,0)</f>
        <v>1</v>
      </c>
      <c r="AF1304">
        <f>IF(Table13[[#This Row],[payment]]=3,1,0)</f>
        <v>0</v>
      </c>
      <c r="AG1304">
        <v>1</v>
      </c>
      <c r="AH1304">
        <f>IF(Table13[[#This Row],[method_payment]]=1,1,0)</f>
        <v>1</v>
      </c>
      <c r="AI1304">
        <f>IF(Table13[[#This Row],[method_payment]]=2,1,0)</f>
        <v>0</v>
      </c>
      <c r="AJ1304">
        <f>IF(Table13[[#This Row],[method_payment]]=3,1,0)</f>
        <v>0</v>
      </c>
      <c r="AK1304">
        <f>IF(Table13[[#This Row],[method_payment]]=5,1,0)</f>
        <v>0</v>
      </c>
      <c r="AL1304">
        <f>IF(Table13[[#This Row],[method_payment]]=6,1,0)</f>
        <v>0</v>
      </c>
      <c r="AM1304" t="s">
        <v>16</v>
      </c>
      <c r="AN1304" t="s">
        <v>16</v>
      </c>
      <c r="AO1304">
        <v>1</v>
      </c>
      <c r="AP1304" s="2">
        <v>261.7</v>
      </c>
      <c r="AQ1304" s="3">
        <f>IF(AND(Table13[[#This Row],[Average_amount_spent_per_visit_last_3_months]]&gt;=1,Table13[[#This Row],[Average_amount_spent_per_visit_last_3_months]]&lt;=999),1,0)</f>
        <v>1</v>
      </c>
      <c r="AR1304" s="3">
        <f>IF(AND(Table13[[#This Row],[Average_amount_spent_per_visit_last_3_months]]&gt;=1000,Table13[[#This Row],[Average_amount_spent_per_visit_last_3_months]]&lt;=6700),1,0)</f>
        <v>0</v>
      </c>
      <c r="AS1304">
        <v>3</v>
      </c>
      <c r="AT1304">
        <v>45</v>
      </c>
      <c r="AU1304">
        <f>IF(AND(Table13[[#This Row],[Age]]&gt;=18,Table13[[#This Row],[Age]]&lt;=25),1,0)</f>
        <v>0</v>
      </c>
      <c r="AV1304">
        <f>IF(AND(Table13[[#This Row],[Age]]&gt;=26,Table13[[#This Row],[Age]]&lt;=35),1,0)</f>
        <v>0</v>
      </c>
      <c r="AW1304">
        <f>IF(AND(Table13[[#This Row],[Age]]&gt;=36,Table13[[#This Row],[Age]]&lt;=45),1,0)</f>
        <v>1</v>
      </c>
      <c r="AX1304">
        <f>IF(AND(Table13[[#This Row],[Age]]&gt;=46,Table13[[#This Row],[Age]]&lt;=55),1,0)</f>
        <v>0</v>
      </c>
      <c r="AY1304">
        <f>IF(AND(Table13[[#This Row],[Age]]&gt;=56,Table13[[#This Row],[Age]]&lt;=67),1,0)</f>
        <v>0</v>
      </c>
      <c r="AZ1304" t="s">
        <v>25</v>
      </c>
      <c r="BA1304">
        <f>IF(Table13[[#This Row],[Marital Status]]="Married",1,0)</f>
        <v>1</v>
      </c>
      <c r="BB1304">
        <f>IF(Table13[[#This Row],[Marital Status]]="Single",1,0)</f>
        <v>0</v>
      </c>
      <c r="BC1304" t="s">
        <v>27</v>
      </c>
      <c r="BD1304">
        <f>IF(Table13[[#This Row],[gender]]="Male",1,0)</f>
        <v>1</v>
      </c>
      <c r="BE1304">
        <f>IF(Table13[[#This Row],[gender]]="Female",1,0)</f>
        <v>0</v>
      </c>
      <c r="BF1304" t="s">
        <v>18</v>
      </c>
      <c r="BG1304">
        <f>IF(Table13[[#This Row],[Highest level of Education]]="Did not attend school",1,0)</f>
        <v>0</v>
      </c>
      <c r="BH1304">
        <f>IF(Table13[[#This Row],[Highest level of Education]]="K12 completed",1,0)</f>
        <v>0</v>
      </c>
      <c r="BI1304">
        <f>IF(Table13[[#This Row],[Highest level of Education]]="High School Completed",1,0)</f>
        <v>0</v>
      </c>
      <c r="BJ1304">
        <f>IF(Table13[[#This Row],[Highest level of Education]]="Technical Diploma/Partially completed College",1,0)</f>
        <v>0</v>
      </c>
      <c r="BK1304">
        <f>IF(Table13[[#This Row],[Highest level of Education]]="University/College Degree",1,0)</f>
        <v>0</v>
      </c>
      <c r="BL1304">
        <f>IF(Table13[[#This Row],[Highest level of Education]]="Post-graduate education",1,0)</f>
        <v>1</v>
      </c>
      <c r="BM1304">
        <v>2</v>
      </c>
      <c r="BN1304">
        <v>1</v>
      </c>
      <c r="BO1304">
        <v>8</v>
      </c>
      <c r="BP1304">
        <f>IF(Table13[[#This Row],[Monthly_Income 1_5500 2_8000 3_11000 4_15000 5_20000 6_27000 7_35000 8_5000 9_51000 98_0]]=1,1,0)</f>
        <v>0</v>
      </c>
      <c r="BQ1304">
        <f>IF(Table13[[#This Row],[Monthly_Income 1_5500 2_8000 3_11000 4_15000 5_20000 6_27000 7_35000 8_5000 9_51000 98_0]]=2,1,0)</f>
        <v>0</v>
      </c>
      <c r="BR1304">
        <f>IF(Table13[[#This Row],[Monthly_Income 1_5500 2_8000 3_11000 4_15000 5_20000 6_27000 7_35000 8_5000 9_51000 98_0]]=3,1,0)</f>
        <v>0</v>
      </c>
      <c r="BS1304">
        <f>IF(Table13[[#This Row],[Monthly_Income 1_5500 2_8000 3_11000 4_15000 5_20000 6_27000 7_35000 8_5000 9_51000 98_0]]=4,1,0)</f>
        <v>0</v>
      </c>
      <c r="BT1304">
        <f>IF(Table13[[#This Row],[Monthly_Income 1_5500 2_8000 3_11000 4_15000 5_20000 6_27000 7_35000 8_5000 9_51000 98_0]]=5,1,0)</f>
        <v>0</v>
      </c>
      <c r="BU1304">
        <f>IF(Table13[[#This Row],[Monthly_Income 1_5500 2_8000 3_11000 4_15000 5_20000 6_27000 7_35000 8_5000 9_51000 98_0]]=6,1,0)</f>
        <v>0</v>
      </c>
      <c r="BV1304">
        <f>IF(Table13[[#This Row],[Monthly_Income 1_5500 2_8000 3_11000 4_15000 5_20000 6_27000 7_35000 8_5000 9_51000 98_0]]=7,1,0)</f>
        <v>0</v>
      </c>
      <c r="BW1304">
        <f>IF(Table13[[#This Row],[Monthly_Income 1_5500 2_8000 3_11000 4_15000 5_20000 6_27000 7_35000 8_5000 9_51000 98_0]]=8,1,0)</f>
        <v>1</v>
      </c>
      <c r="BX1304">
        <f>IF(Table13[[#This Row],[Monthly_Income 1_5500 2_8000 3_11000 4_15000 5_20000 6_27000 7_35000 8_5000 9_51000 98_0]]=9,1,0)</f>
        <v>0</v>
      </c>
      <c r="BY1304">
        <f>IF(Table13[[#This Row],[Monthly_Income 1_5500 2_8000 3_11000 4_15000 5_20000 6_27000 7_35000 8_5000 9_51000 98_0]]=98,1,0)</f>
        <v>0</v>
      </c>
      <c r="BZ1304">
        <v>8</v>
      </c>
      <c r="CA1304">
        <f>IF(Table13[[#This Row],[Monthly_Household_Income]]=1,1,0)</f>
        <v>0</v>
      </c>
      <c r="CB1304">
        <f>IF(Table13[[#This Row],[Monthly_Household_Income]]=2,1,0)</f>
        <v>0</v>
      </c>
      <c r="CC1304">
        <f>IF(Table13[[#This Row],[Monthly_Household_Income]]=3,1,0)</f>
        <v>0</v>
      </c>
      <c r="CD1304">
        <f>IF(Table13[[#This Row],[Monthly_Household_Income]]=4,1,0)</f>
        <v>0</v>
      </c>
      <c r="CE1304">
        <f>IF(Table13[[#This Row],[Monthly_Household_Income]]=5,1,0)</f>
        <v>0</v>
      </c>
      <c r="CF1304">
        <f>IF(Table13[[#This Row],[Monthly_Household_Income]]=6,1,0)</f>
        <v>0</v>
      </c>
      <c r="CG1304">
        <f>IF(Table13[[#This Row],[Monthly_Household_Income]]=7,1,0)</f>
        <v>0</v>
      </c>
      <c r="CH1304">
        <f>IF(Table13[[#This Row],[Monthly_Household_Income]]=8,1,0)</f>
        <v>1</v>
      </c>
      <c r="CI1304">
        <f>IF(Table13[[#This Row],[Monthly_Household_Income]]=9,1,0)</f>
        <v>0</v>
      </c>
      <c r="CJ1304">
        <f>IF(Table13[[#This Row],[Monthly_Household_Income]]=98,1,0)</f>
        <v>0</v>
      </c>
    </row>
    <row r="1305" spans="1:88">
      <c r="A1305">
        <v>4793</v>
      </c>
      <c r="B1305" s="1">
        <v>43192</v>
      </c>
      <c r="C1305" t="s">
        <v>32</v>
      </c>
      <c r="D1305">
        <v>2</v>
      </c>
      <c r="E1305">
        <v>2</v>
      </c>
      <c r="F1305">
        <v>5</v>
      </c>
      <c r="G1305">
        <v>3</v>
      </c>
      <c r="H1305">
        <v>4</v>
      </c>
      <c r="I1305">
        <v>2</v>
      </c>
      <c r="J1305" t="s">
        <v>15</v>
      </c>
      <c r="K1305">
        <v>7</v>
      </c>
      <c r="L1305">
        <v>6</v>
      </c>
      <c r="M1305">
        <v>5</v>
      </c>
      <c r="N1305">
        <v>4</v>
      </c>
      <c r="O1305">
        <v>8</v>
      </c>
      <c r="P1305">
        <v>4</v>
      </c>
      <c r="Q1305">
        <v>5</v>
      </c>
      <c r="R1305">
        <v>3</v>
      </c>
      <c r="S1305">
        <v>8</v>
      </c>
      <c r="T1305">
        <v>7</v>
      </c>
      <c r="U1305">
        <v>8</v>
      </c>
      <c r="V1305">
        <v>6</v>
      </c>
      <c r="W1305">
        <v>5</v>
      </c>
      <c r="X1305">
        <v>3</v>
      </c>
      <c r="Y1305">
        <v>8</v>
      </c>
      <c r="Z1305">
        <v>2</v>
      </c>
      <c r="AA1305">
        <v>4</v>
      </c>
      <c r="AB1305">
        <v>4</v>
      </c>
      <c r="AC1305">
        <v>1</v>
      </c>
      <c r="AD1305">
        <f>IF(Table13[[#This Row],[payment]]=1,1,0)</f>
        <v>1</v>
      </c>
      <c r="AE1305">
        <f>IF(Table13[[#This Row],[payment]]=2,1,0)</f>
        <v>0</v>
      </c>
      <c r="AF1305">
        <f>IF(Table13[[#This Row],[payment]]=3,1,0)</f>
        <v>0</v>
      </c>
      <c r="AG1305">
        <v>1</v>
      </c>
      <c r="AH1305">
        <f>IF(Table13[[#This Row],[method_payment]]=1,1,0)</f>
        <v>1</v>
      </c>
      <c r="AI1305">
        <f>IF(Table13[[#This Row],[method_payment]]=2,1,0)</f>
        <v>0</v>
      </c>
      <c r="AJ1305">
        <f>IF(Table13[[#This Row],[method_payment]]=3,1,0)</f>
        <v>0</v>
      </c>
      <c r="AK1305">
        <f>IF(Table13[[#This Row],[method_payment]]=5,1,0)</f>
        <v>0</v>
      </c>
      <c r="AL1305">
        <f>IF(Table13[[#This Row],[method_payment]]=6,1,0)</f>
        <v>0</v>
      </c>
      <c r="AM1305" t="s">
        <v>16</v>
      </c>
      <c r="AN1305" t="s">
        <v>16</v>
      </c>
      <c r="AO1305">
        <v>1</v>
      </c>
      <c r="AP1305" s="2">
        <v>77.59</v>
      </c>
      <c r="AQ1305" s="3">
        <f>IF(AND(Table13[[#This Row],[Average_amount_spent_per_visit_last_3_months]]&gt;=1,Table13[[#This Row],[Average_amount_spent_per_visit_last_3_months]]&lt;=999),1,0)</f>
        <v>1</v>
      </c>
      <c r="AR1305" s="3">
        <f>IF(AND(Table13[[#This Row],[Average_amount_spent_per_visit_last_3_months]]&gt;=1000,Table13[[#This Row],[Average_amount_spent_per_visit_last_3_months]]&lt;=6700),1,0)</f>
        <v>0</v>
      </c>
      <c r="AS1305">
        <v>1</v>
      </c>
      <c r="AT1305">
        <v>47</v>
      </c>
      <c r="AU1305">
        <f>IF(AND(Table13[[#This Row],[Age]]&gt;=18,Table13[[#This Row],[Age]]&lt;=25),1,0)</f>
        <v>0</v>
      </c>
      <c r="AV1305">
        <f>IF(AND(Table13[[#This Row],[Age]]&gt;=26,Table13[[#This Row],[Age]]&lt;=35),1,0)</f>
        <v>0</v>
      </c>
      <c r="AW1305">
        <f>IF(AND(Table13[[#This Row],[Age]]&gt;=36,Table13[[#This Row],[Age]]&lt;=45),1,0)</f>
        <v>0</v>
      </c>
      <c r="AX1305">
        <f>IF(AND(Table13[[#This Row],[Age]]&gt;=46,Table13[[#This Row],[Age]]&lt;=55),1,0)</f>
        <v>1</v>
      </c>
      <c r="AY1305">
        <f>IF(AND(Table13[[#This Row],[Age]]&gt;=56,Table13[[#This Row],[Age]]&lt;=67),1,0)</f>
        <v>0</v>
      </c>
      <c r="AZ1305" t="s">
        <v>25</v>
      </c>
      <c r="BA1305">
        <f>IF(Table13[[#This Row],[Marital Status]]="Married",1,0)</f>
        <v>1</v>
      </c>
      <c r="BB1305">
        <f>IF(Table13[[#This Row],[Marital Status]]="Single",1,0)</f>
        <v>0</v>
      </c>
      <c r="BC1305" t="s">
        <v>28</v>
      </c>
      <c r="BD1305">
        <f>IF(Table13[[#This Row],[gender]]="Male",1,0)</f>
        <v>0</v>
      </c>
      <c r="BE1305">
        <f>IF(Table13[[#This Row],[gender]]="Female",1,0)</f>
        <v>1</v>
      </c>
      <c r="BF1305" t="s">
        <v>22</v>
      </c>
      <c r="BG1305">
        <f>IF(Table13[[#This Row],[Highest level of Education]]="Did not attend school",1,0)</f>
        <v>0</v>
      </c>
      <c r="BH1305">
        <f>IF(Table13[[#This Row],[Highest level of Education]]="K12 completed",1,0)</f>
        <v>1</v>
      </c>
      <c r="BI1305">
        <f>IF(Table13[[#This Row],[Highest level of Education]]="High School Completed",1,0)</f>
        <v>0</v>
      </c>
      <c r="BJ1305">
        <f>IF(Table13[[#This Row],[Highest level of Education]]="Technical Diploma/Partially completed College",1,0)</f>
        <v>0</v>
      </c>
      <c r="BK1305">
        <f>IF(Table13[[#This Row],[Highest level of Education]]="University/College Degree",1,0)</f>
        <v>0</v>
      </c>
      <c r="BL1305">
        <f>IF(Table13[[#This Row],[Highest level of Education]]="Post-graduate education",1,0)</f>
        <v>0</v>
      </c>
      <c r="BM1305">
        <v>3</v>
      </c>
      <c r="BN1305">
        <v>1</v>
      </c>
      <c r="BO1305">
        <v>98</v>
      </c>
      <c r="BP1305">
        <f>IF(Table13[[#This Row],[Monthly_Income 1_5500 2_8000 3_11000 4_15000 5_20000 6_27000 7_35000 8_5000 9_51000 98_0]]=1,1,0)</f>
        <v>0</v>
      </c>
      <c r="BQ1305">
        <f>IF(Table13[[#This Row],[Monthly_Income 1_5500 2_8000 3_11000 4_15000 5_20000 6_27000 7_35000 8_5000 9_51000 98_0]]=2,1,0)</f>
        <v>0</v>
      </c>
      <c r="BR1305">
        <f>IF(Table13[[#This Row],[Monthly_Income 1_5500 2_8000 3_11000 4_15000 5_20000 6_27000 7_35000 8_5000 9_51000 98_0]]=3,1,0)</f>
        <v>0</v>
      </c>
      <c r="BS1305">
        <f>IF(Table13[[#This Row],[Monthly_Income 1_5500 2_8000 3_11000 4_15000 5_20000 6_27000 7_35000 8_5000 9_51000 98_0]]=4,1,0)</f>
        <v>0</v>
      </c>
      <c r="BT1305">
        <f>IF(Table13[[#This Row],[Monthly_Income 1_5500 2_8000 3_11000 4_15000 5_20000 6_27000 7_35000 8_5000 9_51000 98_0]]=5,1,0)</f>
        <v>0</v>
      </c>
      <c r="BU1305">
        <f>IF(Table13[[#This Row],[Monthly_Income 1_5500 2_8000 3_11000 4_15000 5_20000 6_27000 7_35000 8_5000 9_51000 98_0]]=6,1,0)</f>
        <v>0</v>
      </c>
      <c r="BV1305">
        <f>IF(Table13[[#This Row],[Monthly_Income 1_5500 2_8000 3_11000 4_15000 5_20000 6_27000 7_35000 8_5000 9_51000 98_0]]=7,1,0)</f>
        <v>0</v>
      </c>
      <c r="BW1305">
        <f>IF(Table13[[#This Row],[Monthly_Income 1_5500 2_8000 3_11000 4_15000 5_20000 6_27000 7_35000 8_5000 9_51000 98_0]]=8,1,0)</f>
        <v>0</v>
      </c>
      <c r="BX1305">
        <f>IF(Table13[[#This Row],[Monthly_Income 1_5500 2_8000 3_11000 4_15000 5_20000 6_27000 7_35000 8_5000 9_51000 98_0]]=9,1,0)</f>
        <v>0</v>
      </c>
      <c r="BY1305">
        <f>IF(Table13[[#This Row],[Monthly_Income 1_5500 2_8000 3_11000 4_15000 5_20000 6_27000 7_35000 8_5000 9_51000 98_0]]=98,1,0)</f>
        <v>1</v>
      </c>
      <c r="BZ1305">
        <v>98</v>
      </c>
      <c r="CA1305">
        <f>IF(Table13[[#This Row],[Monthly_Household_Income]]=1,1,0)</f>
        <v>0</v>
      </c>
      <c r="CB1305">
        <f>IF(Table13[[#This Row],[Monthly_Household_Income]]=2,1,0)</f>
        <v>0</v>
      </c>
      <c r="CC1305">
        <f>IF(Table13[[#This Row],[Monthly_Household_Income]]=3,1,0)</f>
        <v>0</v>
      </c>
      <c r="CD1305">
        <f>IF(Table13[[#This Row],[Monthly_Household_Income]]=4,1,0)</f>
        <v>0</v>
      </c>
      <c r="CE1305">
        <f>IF(Table13[[#This Row],[Monthly_Household_Income]]=5,1,0)</f>
        <v>0</v>
      </c>
      <c r="CF1305">
        <f>IF(Table13[[#This Row],[Monthly_Household_Income]]=6,1,0)</f>
        <v>0</v>
      </c>
      <c r="CG1305">
        <f>IF(Table13[[#This Row],[Monthly_Household_Income]]=7,1,0)</f>
        <v>0</v>
      </c>
      <c r="CH1305">
        <f>IF(Table13[[#This Row],[Monthly_Household_Income]]=8,1,0)</f>
        <v>0</v>
      </c>
      <c r="CI1305">
        <f>IF(Table13[[#This Row],[Monthly_Household_Income]]=9,1,0)</f>
        <v>0</v>
      </c>
      <c r="CJ1305">
        <f>IF(Table13[[#This Row],[Monthly_Household_Income]]=98,1,0)</f>
        <v>1</v>
      </c>
    </row>
    <row r="1306" spans="1:88">
      <c r="A1306">
        <v>4800</v>
      </c>
      <c r="B1306" s="1">
        <v>42918</v>
      </c>
      <c r="C1306" t="s">
        <v>39</v>
      </c>
      <c r="D1306">
        <v>10</v>
      </c>
      <c r="E1306">
        <v>10</v>
      </c>
      <c r="F1306">
        <v>9</v>
      </c>
      <c r="G1306">
        <v>10</v>
      </c>
      <c r="H1306">
        <v>9</v>
      </c>
      <c r="I1306">
        <v>8</v>
      </c>
      <c r="J1306" t="s">
        <v>15</v>
      </c>
      <c r="K1306">
        <v>10</v>
      </c>
      <c r="L1306">
        <v>10</v>
      </c>
      <c r="M1306">
        <v>10</v>
      </c>
      <c r="N1306">
        <v>8</v>
      </c>
      <c r="O1306">
        <v>8</v>
      </c>
      <c r="P1306">
        <v>10</v>
      </c>
      <c r="Q1306">
        <v>10</v>
      </c>
      <c r="R1306">
        <v>9</v>
      </c>
      <c r="S1306">
        <v>8</v>
      </c>
      <c r="T1306">
        <v>10</v>
      </c>
      <c r="U1306">
        <v>10</v>
      </c>
      <c r="V1306">
        <v>9</v>
      </c>
      <c r="W1306">
        <v>9</v>
      </c>
      <c r="X1306">
        <v>0</v>
      </c>
      <c r="Y1306">
        <v>8</v>
      </c>
      <c r="Z1306">
        <v>7</v>
      </c>
      <c r="AA1306">
        <v>9</v>
      </c>
      <c r="AB1306">
        <v>0</v>
      </c>
      <c r="AC1306">
        <v>2</v>
      </c>
      <c r="AD1306">
        <f>IF(Table13[[#This Row],[payment]]=1,1,0)</f>
        <v>0</v>
      </c>
      <c r="AE1306">
        <f>IF(Table13[[#This Row],[payment]]=2,1,0)</f>
        <v>1</v>
      </c>
      <c r="AF1306">
        <f>IF(Table13[[#This Row],[payment]]=3,1,0)</f>
        <v>0</v>
      </c>
      <c r="AG1306">
        <v>5</v>
      </c>
      <c r="AH1306">
        <f>IF(Table13[[#This Row],[method_payment]]=1,1,0)</f>
        <v>0</v>
      </c>
      <c r="AI1306">
        <f>IF(Table13[[#This Row],[method_payment]]=2,1,0)</f>
        <v>0</v>
      </c>
      <c r="AJ1306">
        <f>IF(Table13[[#This Row],[method_payment]]=3,1,0)</f>
        <v>0</v>
      </c>
      <c r="AK1306">
        <f>IF(Table13[[#This Row],[method_payment]]=5,1,0)</f>
        <v>1</v>
      </c>
      <c r="AL1306">
        <f>IF(Table13[[#This Row],[method_payment]]=6,1,0)</f>
        <v>0</v>
      </c>
      <c r="AM1306" t="s">
        <v>16</v>
      </c>
      <c r="AN1306" t="s">
        <v>15</v>
      </c>
      <c r="AO1306">
        <v>5</v>
      </c>
      <c r="AP1306" s="2">
        <v>450.05</v>
      </c>
      <c r="AQ1306" s="3">
        <f>IF(AND(Table13[[#This Row],[Average_amount_spent_per_visit_last_3_months]]&gt;=1,Table13[[#This Row],[Average_amount_spent_per_visit_last_3_months]]&lt;=999),1,0)</f>
        <v>1</v>
      </c>
      <c r="AR1306" s="3">
        <f>IF(AND(Table13[[#This Row],[Average_amount_spent_per_visit_last_3_months]]&gt;=1000,Table13[[#This Row],[Average_amount_spent_per_visit_last_3_months]]&lt;=6700),1,0)</f>
        <v>0</v>
      </c>
      <c r="AS1306">
        <v>1</v>
      </c>
      <c r="AT1306">
        <v>43</v>
      </c>
      <c r="AU1306">
        <f>IF(AND(Table13[[#This Row],[Age]]&gt;=18,Table13[[#This Row],[Age]]&lt;=25),1,0)</f>
        <v>0</v>
      </c>
      <c r="AV1306">
        <f>IF(AND(Table13[[#This Row],[Age]]&gt;=26,Table13[[#This Row],[Age]]&lt;=35),1,0)</f>
        <v>0</v>
      </c>
      <c r="AW1306">
        <f>IF(AND(Table13[[#This Row],[Age]]&gt;=36,Table13[[#This Row],[Age]]&lt;=45),1,0)</f>
        <v>1</v>
      </c>
      <c r="AX1306">
        <f>IF(AND(Table13[[#This Row],[Age]]&gt;=46,Table13[[#This Row],[Age]]&lt;=55),1,0)</f>
        <v>0</v>
      </c>
      <c r="AY1306">
        <f>IF(AND(Table13[[#This Row],[Age]]&gt;=56,Table13[[#This Row],[Age]]&lt;=67),1,0)</f>
        <v>0</v>
      </c>
      <c r="AZ1306" t="s">
        <v>25</v>
      </c>
      <c r="BA1306">
        <f>IF(Table13[[#This Row],[Marital Status]]="Married",1,0)</f>
        <v>1</v>
      </c>
      <c r="BB1306">
        <f>IF(Table13[[#This Row],[Marital Status]]="Single",1,0)</f>
        <v>0</v>
      </c>
      <c r="BC1306" t="s">
        <v>27</v>
      </c>
      <c r="BD1306">
        <f>IF(Table13[[#This Row],[gender]]="Male",1,0)</f>
        <v>1</v>
      </c>
      <c r="BE1306">
        <f>IF(Table13[[#This Row],[gender]]="Female",1,0)</f>
        <v>0</v>
      </c>
      <c r="BF1306" t="s">
        <v>19</v>
      </c>
      <c r="BG1306">
        <f>IF(Table13[[#This Row],[Highest level of Education]]="Did not attend school",1,0)</f>
        <v>0</v>
      </c>
      <c r="BH1306">
        <f>IF(Table13[[#This Row],[Highest level of Education]]="K12 completed",1,0)</f>
        <v>0</v>
      </c>
      <c r="BI1306">
        <f>IF(Table13[[#This Row],[Highest level of Education]]="High School Completed",1,0)</f>
        <v>0</v>
      </c>
      <c r="BJ1306">
        <f>IF(Table13[[#This Row],[Highest level of Education]]="Technical Diploma/Partially completed College",1,0)</f>
        <v>0</v>
      </c>
      <c r="BK1306">
        <f>IF(Table13[[#This Row],[Highest level of Education]]="University/College Degree",1,0)</f>
        <v>1</v>
      </c>
      <c r="BL1306">
        <f>IF(Table13[[#This Row],[Highest level of Education]]="Post-graduate education",1,0)</f>
        <v>0</v>
      </c>
      <c r="BM1306">
        <v>4</v>
      </c>
      <c r="BN1306">
        <v>1</v>
      </c>
      <c r="BO1306">
        <v>5</v>
      </c>
      <c r="BP1306">
        <f>IF(Table13[[#This Row],[Monthly_Income 1_5500 2_8000 3_11000 4_15000 5_20000 6_27000 7_35000 8_5000 9_51000 98_0]]=1,1,0)</f>
        <v>0</v>
      </c>
      <c r="BQ1306">
        <f>IF(Table13[[#This Row],[Monthly_Income 1_5500 2_8000 3_11000 4_15000 5_20000 6_27000 7_35000 8_5000 9_51000 98_0]]=2,1,0)</f>
        <v>0</v>
      </c>
      <c r="BR1306">
        <f>IF(Table13[[#This Row],[Monthly_Income 1_5500 2_8000 3_11000 4_15000 5_20000 6_27000 7_35000 8_5000 9_51000 98_0]]=3,1,0)</f>
        <v>0</v>
      </c>
      <c r="BS1306">
        <f>IF(Table13[[#This Row],[Monthly_Income 1_5500 2_8000 3_11000 4_15000 5_20000 6_27000 7_35000 8_5000 9_51000 98_0]]=4,1,0)</f>
        <v>0</v>
      </c>
      <c r="BT1306">
        <f>IF(Table13[[#This Row],[Monthly_Income 1_5500 2_8000 3_11000 4_15000 5_20000 6_27000 7_35000 8_5000 9_51000 98_0]]=5,1,0)</f>
        <v>1</v>
      </c>
      <c r="BU1306">
        <f>IF(Table13[[#This Row],[Monthly_Income 1_5500 2_8000 3_11000 4_15000 5_20000 6_27000 7_35000 8_5000 9_51000 98_0]]=6,1,0)</f>
        <v>0</v>
      </c>
      <c r="BV1306">
        <f>IF(Table13[[#This Row],[Monthly_Income 1_5500 2_8000 3_11000 4_15000 5_20000 6_27000 7_35000 8_5000 9_51000 98_0]]=7,1,0)</f>
        <v>0</v>
      </c>
      <c r="BW1306">
        <f>IF(Table13[[#This Row],[Monthly_Income 1_5500 2_8000 3_11000 4_15000 5_20000 6_27000 7_35000 8_5000 9_51000 98_0]]=8,1,0)</f>
        <v>0</v>
      </c>
      <c r="BX1306">
        <f>IF(Table13[[#This Row],[Monthly_Income 1_5500 2_8000 3_11000 4_15000 5_20000 6_27000 7_35000 8_5000 9_51000 98_0]]=9,1,0)</f>
        <v>0</v>
      </c>
      <c r="BY1306">
        <f>IF(Table13[[#This Row],[Monthly_Income 1_5500 2_8000 3_11000 4_15000 5_20000 6_27000 7_35000 8_5000 9_51000 98_0]]=98,1,0)</f>
        <v>0</v>
      </c>
      <c r="BZ1306">
        <v>8</v>
      </c>
      <c r="CA1306">
        <f>IF(Table13[[#This Row],[Monthly_Household_Income]]=1,1,0)</f>
        <v>0</v>
      </c>
      <c r="CB1306">
        <f>IF(Table13[[#This Row],[Monthly_Household_Income]]=2,1,0)</f>
        <v>0</v>
      </c>
      <c r="CC1306">
        <f>IF(Table13[[#This Row],[Monthly_Household_Income]]=3,1,0)</f>
        <v>0</v>
      </c>
      <c r="CD1306">
        <f>IF(Table13[[#This Row],[Monthly_Household_Income]]=4,1,0)</f>
        <v>0</v>
      </c>
      <c r="CE1306">
        <f>IF(Table13[[#This Row],[Monthly_Household_Income]]=5,1,0)</f>
        <v>0</v>
      </c>
      <c r="CF1306">
        <f>IF(Table13[[#This Row],[Monthly_Household_Income]]=6,1,0)</f>
        <v>0</v>
      </c>
      <c r="CG1306">
        <f>IF(Table13[[#This Row],[Monthly_Household_Income]]=7,1,0)</f>
        <v>0</v>
      </c>
      <c r="CH1306">
        <f>IF(Table13[[#This Row],[Monthly_Household_Income]]=8,1,0)</f>
        <v>1</v>
      </c>
      <c r="CI1306">
        <f>IF(Table13[[#This Row],[Monthly_Household_Income]]=9,1,0)</f>
        <v>0</v>
      </c>
      <c r="CJ1306">
        <f>IF(Table13[[#This Row],[Monthly_Household_Income]]=98,1,0)</f>
        <v>0</v>
      </c>
    </row>
    <row r="1307" spans="1:88">
      <c r="A1307">
        <v>4802</v>
      </c>
      <c r="B1307" s="1">
        <v>42974</v>
      </c>
      <c r="C1307" t="s">
        <v>33</v>
      </c>
      <c r="D1307">
        <v>8</v>
      </c>
      <c r="E1307">
        <v>8</v>
      </c>
      <c r="F1307">
        <v>8</v>
      </c>
      <c r="G1307">
        <v>9</v>
      </c>
      <c r="H1307">
        <v>8</v>
      </c>
      <c r="I1307">
        <v>8</v>
      </c>
      <c r="J1307" t="s">
        <v>15</v>
      </c>
      <c r="K1307">
        <v>8</v>
      </c>
      <c r="L1307">
        <v>7</v>
      </c>
      <c r="M1307">
        <v>9</v>
      </c>
      <c r="N1307">
        <v>9</v>
      </c>
      <c r="O1307">
        <v>8</v>
      </c>
      <c r="P1307">
        <v>9</v>
      </c>
      <c r="Q1307">
        <v>7</v>
      </c>
      <c r="R1307">
        <v>8</v>
      </c>
      <c r="S1307">
        <v>7</v>
      </c>
      <c r="T1307">
        <v>9</v>
      </c>
      <c r="U1307">
        <v>9</v>
      </c>
      <c r="V1307">
        <v>8</v>
      </c>
      <c r="W1307">
        <v>8</v>
      </c>
      <c r="X1307">
        <v>9</v>
      </c>
      <c r="Y1307">
        <v>7</v>
      </c>
      <c r="Z1307">
        <v>9</v>
      </c>
      <c r="AA1307">
        <v>9</v>
      </c>
      <c r="AB1307">
        <v>8</v>
      </c>
      <c r="AC1307">
        <v>1</v>
      </c>
      <c r="AD1307">
        <f>IF(Table13[[#This Row],[payment]]=1,1,0)</f>
        <v>1</v>
      </c>
      <c r="AE1307">
        <f>IF(Table13[[#This Row],[payment]]=2,1,0)</f>
        <v>0</v>
      </c>
      <c r="AF1307">
        <f>IF(Table13[[#This Row],[payment]]=3,1,0)</f>
        <v>0</v>
      </c>
      <c r="AG1307">
        <v>1</v>
      </c>
      <c r="AH1307">
        <f>IF(Table13[[#This Row],[method_payment]]=1,1,0)</f>
        <v>1</v>
      </c>
      <c r="AI1307">
        <f>IF(Table13[[#This Row],[method_payment]]=2,1,0)</f>
        <v>0</v>
      </c>
      <c r="AJ1307">
        <f>IF(Table13[[#This Row],[method_payment]]=3,1,0)</f>
        <v>0</v>
      </c>
      <c r="AK1307">
        <f>IF(Table13[[#This Row],[method_payment]]=5,1,0)</f>
        <v>0</v>
      </c>
      <c r="AL1307">
        <f>IF(Table13[[#This Row],[method_payment]]=6,1,0)</f>
        <v>0</v>
      </c>
      <c r="AM1307" t="s">
        <v>16</v>
      </c>
      <c r="AN1307" t="s">
        <v>16</v>
      </c>
      <c r="AO1307">
        <v>2</v>
      </c>
      <c r="AP1307" s="2">
        <v>204.26</v>
      </c>
      <c r="AQ1307" s="3">
        <f>IF(AND(Table13[[#This Row],[Average_amount_spent_per_visit_last_3_months]]&gt;=1,Table13[[#This Row],[Average_amount_spent_per_visit_last_3_months]]&lt;=999),1,0)</f>
        <v>1</v>
      </c>
      <c r="AR1307" s="3">
        <f>IF(AND(Table13[[#This Row],[Average_amount_spent_per_visit_last_3_months]]&gt;=1000,Table13[[#This Row],[Average_amount_spent_per_visit_last_3_months]]&lt;=6700),1,0)</f>
        <v>0</v>
      </c>
      <c r="AS1307">
        <v>3</v>
      </c>
      <c r="AT1307">
        <v>28</v>
      </c>
      <c r="AU1307">
        <f>IF(AND(Table13[[#This Row],[Age]]&gt;=18,Table13[[#This Row],[Age]]&lt;=25),1,0)</f>
        <v>0</v>
      </c>
      <c r="AV1307">
        <f>IF(AND(Table13[[#This Row],[Age]]&gt;=26,Table13[[#This Row],[Age]]&lt;=35),1,0)</f>
        <v>1</v>
      </c>
      <c r="AW1307">
        <f>IF(AND(Table13[[#This Row],[Age]]&gt;=36,Table13[[#This Row],[Age]]&lt;=45),1,0)</f>
        <v>0</v>
      </c>
      <c r="AX1307">
        <f>IF(AND(Table13[[#This Row],[Age]]&gt;=46,Table13[[#This Row],[Age]]&lt;=55),1,0)</f>
        <v>0</v>
      </c>
      <c r="AY1307">
        <f>IF(AND(Table13[[#This Row],[Age]]&gt;=56,Table13[[#This Row],[Age]]&lt;=67),1,0)</f>
        <v>0</v>
      </c>
      <c r="AZ1307" t="s">
        <v>25</v>
      </c>
      <c r="BA1307">
        <f>IF(Table13[[#This Row],[Marital Status]]="Married",1,0)</f>
        <v>1</v>
      </c>
      <c r="BB1307">
        <f>IF(Table13[[#This Row],[Marital Status]]="Single",1,0)</f>
        <v>0</v>
      </c>
      <c r="BC1307" t="s">
        <v>28</v>
      </c>
      <c r="BD1307">
        <f>IF(Table13[[#This Row],[gender]]="Male",1,0)</f>
        <v>0</v>
      </c>
      <c r="BE1307">
        <f>IF(Table13[[#This Row],[gender]]="Female",1,0)</f>
        <v>1</v>
      </c>
      <c r="BF1307" t="s">
        <v>23</v>
      </c>
      <c r="BG1307">
        <f>IF(Table13[[#This Row],[Highest level of Education]]="Did not attend school",1,0)</f>
        <v>0</v>
      </c>
      <c r="BH1307">
        <f>IF(Table13[[#This Row],[Highest level of Education]]="K12 completed",1,0)</f>
        <v>0</v>
      </c>
      <c r="BI1307">
        <f>IF(Table13[[#This Row],[Highest level of Education]]="High School Completed",1,0)</f>
        <v>0</v>
      </c>
      <c r="BJ1307">
        <f>IF(Table13[[#This Row],[Highest level of Education]]="Technical Diploma/Partially completed College",1,0)</f>
        <v>1</v>
      </c>
      <c r="BK1307">
        <f>IF(Table13[[#This Row],[Highest level of Education]]="University/College Degree",1,0)</f>
        <v>0</v>
      </c>
      <c r="BL1307">
        <f>IF(Table13[[#This Row],[Highest level of Education]]="Post-graduate education",1,0)</f>
        <v>0</v>
      </c>
      <c r="BM1307">
        <v>3</v>
      </c>
      <c r="BN1307">
        <v>1</v>
      </c>
      <c r="BO1307">
        <v>2</v>
      </c>
      <c r="BP1307">
        <f>IF(Table13[[#This Row],[Monthly_Income 1_5500 2_8000 3_11000 4_15000 5_20000 6_27000 7_35000 8_5000 9_51000 98_0]]=1,1,0)</f>
        <v>0</v>
      </c>
      <c r="BQ1307">
        <f>IF(Table13[[#This Row],[Monthly_Income 1_5500 2_8000 3_11000 4_15000 5_20000 6_27000 7_35000 8_5000 9_51000 98_0]]=2,1,0)</f>
        <v>1</v>
      </c>
      <c r="BR1307">
        <f>IF(Table13[[#This Row],[Monthly_Income 1_5500 2_8000 3_11000 4_15000 5_20000 6_27000 7_35000 8_5000 9_51000 98_0]]=3,1,0)</f>
        <v>0</v>
      </c>
      <c r="BS1307">
        <f>IF(Table13[[#This Row],[Monthly_Income 1_5500 2_8000 3_11000 4_15000 5_20000 6_27000 7_35000 8_5000 9_51000 98_0]]=4,1,0)</f>
        <v>0</v>
      </c>
      <c r="BT1307">
        <f>IF(Table13[[#This Row],[Monthly_Income 1_5500 2_8000 3_11000 4_15000 5_20000 6_27000 7_35000 8_5000 9_51000 98_0]]=5,1,0)</f>
        <v>0</v>
      </c>
      <c r="BU1307">
        <f>IF(Table13[[#This Row],[Monthly_Income 1_5500 2_8000 3_11000 4_15000 5_20000 6_27000 7_35000 8_5000 9_51000 98_0]]=6,1,0)</f>
        <v>0</v>
      </c>
      <c r="BV1307">
        <f>IF(Table13[[#This Row],[Monthly_Income 1_5500 2_8000 3_11000 4_15000 5_20000 6_27000 7_35000 8_5000 9_51000 98_0]]=7,1,0)</f>
        <v>0</v>
      </c>
      <c r="BW1307">
        <f>IF(Table13[[#This Row],[Monthly_Income 1_5500 2_8000 3_11000 4_15000 5_20000 6_27000 7_35000 8_5000 9_51000 98_0]]=8,1,0)</f>
        <v>0</v>
      </c>
      <c r="BX1307">
        <f>IF(Table13[[#This Row],[Monthly_Income 1_5500 2_8000 3_11000 4_15000 5_20000 6_27000 7_35000 8_5000 9_51000 98_0]]=9,1,0)</f>
        <v>0</v>
      </c>
      <c r="BY1307">
        <f>IF(Table13[[#This Row],[Monthly_Income 1_5500 2_8000 3_11000 4_15000 5_20000 6_27000 7_35000 8_5000 9_51000 98_0]]=98,1,0)</f>
        <v>0</v>
      </c>
      <c r="BZ1307">
        <v>5</v>
      </c>
      <c r="CA1307">
        <f>IF(Table13[[#This Row],[Monthly_Household_Income]]=1,1,0)</f>
        <v>0</v>
      </c>
      <c r="CB1307">
        <f>IF(Table13[[#This Row],[Monthly_Household_Income]]=2,1,0)</f>
        <v>0</v>
      </c>
      <c r="CC1307">
        <f>IF(Table13[[#This Row],[Monthly_Household_Income]]=3,1,0)</f>
        <v>0</v>
      </c>
      <c r="CD1307">
        <f>IF(Table13[[#This Row],[Monthly_Household_Income]]=4,1,0)</f>
        <v>0</v>
      </c>
      <c r="CE1307">
        <f>IF(Table13[[#This Row],[Monthly_Household_Income]]=5,1,0)</f>
        <v>1</v>
      </c>
      <c r="CF1307">
        <f>IF(Table13[[#This Row],[Monthly_Household_Income]]=6,1,0)</f>
        <v>0</v>
      </c>
      <c r="CG1307">
        <f>IF(Table13[[#This Row],[Monthly_Household_Income]]=7,1,0)</f>
        <v>0</v>
      </c>
      <c r="CH1307">
        <f>IF(Table13[[#This Row],[Monthly_Household_Income]]=8,1,0)</f>
        <v>0</v>
      </c>
      <c r="CI1307">
        <f>IF(Table13[[#This Row],[Monthly_Household_Income]]=9,1,0)</f>
        <v>0</v>
      </c>
      <c r="CJ1307">
        <f>IF(Table13[[#This Row],[Monthly_Household_Income]]=98,1,0)</f>
        <v>0</v>
      </c>
    </row>
    <row r="1308" spans="1:88">
      <c r="A1308">
        <v>4804</v>
      </c>
      <c r="B1308" s="1">
        <v>43069</v>
      </c>
      <c r="C1308" t="s">
        <v>31</v>
      </c>
      <c r="D1308">
        <v>7</v>
      </c>
      <c r="E1308">
        <v>7</v>
      </c>
      <c r="F1308">
        <v>6</v>
      </c>
      <c r="G1308">
        <v>7</v>
      </c>
      <c r="H1308">
        <v>6</v>
      </c>
      <c r="I1308">
        <v>8</v>
      </c>
      <c r="J1308" t="s">
        <v>15</v>
      </c>
      <c r="K1308">
        <v>7</v>
      </c>
      <c r="L1308">
        <v>6</v>
      </c>
      <c r="M1308">
        <v>8</v>
      </c>
      <c r="N1308">
        <v>8</v>
      </c>
      <c r="O1308">
        <v>6</v>
      </c>
      <c r="P1308">
        <v>8</v>
      </c>
      <c r="Q1308">
        <v>7</v>
      </c>
      <c r="R1308">
        <v>7</v>
      </c>
      <c r="S1308">
        <v>6</v>
      </c>
      <c r="T1308">
        <v>8</v>
      </c>
      <c r="U1308">
        <v>7</v>
      </c>
      <c r="V1308">
        <v>8</v>
      </c>
      <c r="W1308">
        <v>6</v>
      </c>
      <c r="X1308">
        <v>6</v>
      </c>
      <c r="Y1308">
        <v>8</v>
      </c>
      <c r="Z1308">
        <v>7</v>
      </c>
      <c r="AA1308">
        <v>7</v>
      </c>
      <c r="AB1308">
        <v>8</v>
      </c>
      <c r="AC1308">
        <v>1</v>
      </c>
      <c r="AD1308">
        <f>IF(Table13[[#This Row],[payment]]=1,1,0)</f>
        <v>1</v>
      </c>
      <c r="AE1308">
        <f>IF(Table13[[#This Row],[payment]]=2,1,0)</f>
        <v>0</v>
      </c>
      <c r="AF1308">
        <f>IF(Table13[[#This Row],[payment]]=3,1,0)</f>
        <v>0</v>
      </c>
      <c r="AG1308">
        <v>6</v>
      </c>
      <c r="AH1308">
        <f>IF(Table13[[#This Row],[method_payment]]=1,1,0)</f>
        <v>0</v>
      </c>
      <c r="AI1308">
        <f>IF(Table13[[#This Row],[method_payment]]=2,1,0)</f>
        <v>0</v>
      </c>
      <c r="AJ1308">
        <f>IF(Table13[[#This Row],[method_payment]]=3,1,0)</f>
        <v>0</v>
      </c>
      <c r="AK1308">
        <f>IF(Table13[[#This Row],[method_payment]]=5,1,0)</f>
        <v>0</v>
      </c>
      <c r="AL1308">
        <f>IF(Table13[[#This Row],[method_payment]]=6,1,0)</f>
        <v>1</v>
      </c>
      <c r="AM1308" t="s">
        <v>16</v>
      </c>
      <c r="AN1308" t="s">
        <v>16</v>
      </c>
      <c r="AO1308">
        <v>9</v>
      </c>
      <c r="AP1308" s="2">
        <v>152.32</v>
      </c>
      <c r="AQ1308" s="3">
        <f>IF(AND(Table13[[#This Row],[Average_amount_spent_per_visit_last_3_months]]&gt;=1,Table13[[#This Row],[Average_amount_spent_per_visit_last_3_months]]&lt;=999),1,0)</f>
        <v>1</v>
      </c>
      <c r="AR1308" s="3">
        <f>IF(AND(Table13[[#This Row],[Average_amount_spent_per_visit_last_3_months]]&gt;=1000,Table13[[#This Row],[Average_amount_spent_per_visit_last_3_months]]&lt;=6700),1,0)</f>
        <v>0</v>
      </c>
      <c r="AS1308">
        <v>3</v>
      </c>
      <c r="AT1308">
        <v>42</v>
      </c>
      <c r="AU1308">
        <f>IF(AND(Table13[[#This Row],[Age]]&gt;=18,Table13[[#This Row],[Age]]&lt;=25),1,0)</f>
        <v>0</v>
      </c>
      <c r="AV1308">
        <f>IF(AND(Table13[[#This Row],[Age]]&gt;=26,Table13[[#This Row],[Age]]&lt;=35),1,0)</f>
        <v>0</v>
      </c>
      <c r="AW1308">
        <f>IF(AND(Table13[[#This Row],[Age]]&gt;=36,Table13[[#This Row],[Age]]&lt;=45),1,0)</f>
        <v>1</v>
      </c>
      <c r="AX1308">
        <f>IF(AND(Table13[[#This Row],[Age]]&gt;=46,Table13[[#This Row],[Age]]&lt;=55),1,0)</f>
        <v>0</v>
      </c>
      <c r="AY1308">
        <f>IF(AND(Table13[[#This Row],[Age]]&gt;=56,Table13[[#This Row],[Age]]&lt;=67),1,0)</f>
        <v>0</v>
      </c>
      <c r="AZ1308" t="s">
        <v>24</v>
      </c>
      <c r="BA1308">
        <f>IF(Table13[[#This Row],[Marital Status]]="Married",1,0)</f>
        <v>0</v>
      </c>
      <c r="BB1308">
        <f>IF(Table13[[#This Row],[Marital Status]]="Single",1,0)</f>
        <v>1</v>
      </c>
      <c r="BC1308" t="s">
        <v>28</v>
      </c>
      <c r="BD1308">
        <f>IF(Table13[[#This Row],[gender]]="Male",1,0)</f>
        <v>0</v>
      </c>
      <c r="BE1308">
        <f>IF(Table13[[#This Row],[gender]]="Female",1,0)</f>
        <v>1</v>
      </c>
      <c r="BF1308" t="s">
        <v>22</v>
      </c>
      <c r="BG1308">
        <f>IF(Table13[[#This Row],[Highest level of Education]]="Did not attend school",1,0)</f>
        <v>0</v>
      </c>
      <c r="BH1308">
        <f>IF(Table13[[#This Row],[Highest level of Education]]="K12 completed",1,0)</f>
        <v>1</v>
      </c>
      <c r="BI1308">
        <f>IF(Table13[[#This Row],[Highest level of Education]]="High School Completed",1,0)</f>
        <v>0</v>
      </c>
      <c r="BJ1308">
        <f>IF(Table13[[#This Row],[Highest level of Education]]="Technical Diploma/Partially completed College",1,0)</f>
        <v>0</v>
      </c>
      <c r="BK1308">
        <f>IF(Table13[[#This Row],[Highest level of Education]]="University/College Degree",1,0)</f>
        <v>0</v>
      </c>
      <c r="BL1308">
        <f>IF(Table13[[#This Row],[Highest level of Education]]="Post-graduate education",1,0)</f>
        <v>0</v>
      </c>
      <c r="BM1308">
        <v>0</v>
      </c>
      <c r="BN1308">
        <v>1</v>
      </c>
      <c r="BO1308">
        <v>2</v>
      </c>
      <c r="BP1308">
        <f>IF(Table13[[#This Row],[Monthly_Income 1_5500 2_8000 3_11000 4_15000 5_20000 6_27000 7_35000 8_5000 9_51000 98_0]]=1,1,0)</f>
        <v>0</v>
      </c>
      <c r="BQ1308">
        <f>IF(Table13[[#This Row],[Monthly_Income 1_5500 2_8000 3_11000 4_15000 5_20000 6_27000 7_35000 8_5000 9_51000 98_0]]=2,1,0)</f>
        <v>1</v>
      </c>
      <c r="BR1308">
        <f>IF(Table13[[#This Row],[Monthly_Income 1_5500 2_8000 3_11000 4_15000 5_20000 6_27000 7_35000 8_5000 9_51000 98_0]]=3,1,0)</f>
        <v>0</v>
      </c>
      <c r="BS1308">
        <f>IF(Table13[[#This Row],[Monthly_Income 1_5500 2_8000 3_11000 4_15000 5_20000 6_27000 7_35000 8_5000 9_51000 98_0]]=4,1,0)</f>
        <v>0</v>
      </c>
      <c r="BT1308">
        <f>IF(Table13[[#This Row],[Monthly_Income 1_5500 2_8000 3_11000 4_15000 5_20000 6_27000 7_35000 8_5000 9_51000 98_0]]=5,1,0)</f>
        <v>0</v>
      </c>
      <c r="BU1308">
        <f>IF(Table13[[#This Row],[Monthly_Income 1_5500 2_8000 3_11000 4_15000 5_20000 6_27000 7_35000 8_5000 9_51000 98_0]]=6,1,0)</f>
        <v>0</v>
      </c>
      <c r="BV1308">
        <f>IF(Table13[[#This Row],[Monthly_Income 1_5500 2_8000 3_11000 4_15000 5_20000 6_27000 7_35000 8_5000 9_51000 98_0]]=7,1,0)</f>
        <v>0</v>
      </c>
      <c r="BW1308">
        <f>IF(Table13[[#This Row],[Monthly_Income 1_5500 2_8000 3_11000 4_15000 5_20000 6_27000 7_35000 8_5000 9_51000 98_0]]=8,1,0)</f>
        <v>0</v>
      </c>
      <c r="BX1308">
        <f>IF(Table13[[#This Row],[Monthly_Income 1_5500 2_8000 3_11000 4_15000 5_20000 6_27000 7_35000 8_5000 9_51000 98_0]]=9,1,0)</f>
        <v>0</v>
      </c>
      <c r="BY1308">
        <f>IF(Table13[[#This Row],[Monthly_Income 1_5500 2_8000 3_11000 4_15000 5_20000 6_27000 7_35000 8_5000 9_51000 98_0]]=98,1,0)</f>
        <v>0</v>
      </c>
      <c r="BZ1308">
        <v>5</v>
      </c>
      <c r="CA1308">
        <f>IF(Table13[[#This Row],[Monthly_Household_Income]]=1,1,0)</f>
        <v>0</v>
      </c>
      <c r="CB1308">
        <f>IF(Table13[[#This Row],[Monthly_Household_Income]]=2,1,0)</f>
        <v>0</v>
      </c>
      <c r="CC1308">
        <f>IF(Table13[[#This Row],[Monthly_Household_Income]]=3,1,0)</f>
        <v>0</v>
      </c>
      <c r="CD1308">
        <f>IF(Table13[[#This Row],[Monthly_Household_Income]]=4,1,0)</f>
        <v>0</v>
      </c>
      <c r="CE1308">
        <f>IF(Table13[[#This Row],[Monthly_Household_Income]]=5,1,0)</f>
        <v>1</v>
      </c>
      <c r="CF1308">
        <f>IF(Table13[[#This Row],[Monthly_Household_Income]]=6,1,0)</f>
        <v>0</v>
      </c>
      <c r="CG1308">
        <f>IF(Table13[[#This Row],[Monthly_Household_Income]]=7,1,0)</f>
        <v>0</v>
      </c>
      <c r="CH1308">
        <f>IF(Table13[[#This Row],[Monthly_Household_Income]]=8,1,0)</f>
        <v>0</v>
      </c>
      <c r="CI1308">
        <f>IF(Table13[[#This Row],[Monthly_Household_Income]]=9,1,0)</f>
        <v>0</v>
      </c>
      <c r="CJ1308">
        <f>IF(Table13[[#This Row],[Monthly_Household_Income]]=98,1,0)</f>
        <v>0</v>
      </c>
    </row>
    <row r="1309" spans="1:88">
      <c r="A1309">
        <v>4809</v>
      </c>
      <c r="B1309" s="1">
        <v>43130</v>
      </c>
      <c r="C1309" t="s">
        <v>2</v>
      </c>
      <c r="D1309">
        <v>9</v>
      </c>
      <c r="E1309">
        <v>10</v>
      </c>
      <c r="F1309">
        <v>8</v>
      </c>
      <c r="G1309">
        <v>9</v>
      </c>
      <c r="H1309">
        <v>9</v>
      </c>
      <c r="I1309">
        <v>9</v>
      </c>
      <c r="J1309" t="s">
        <v>15</v>
      </c>
      <c r="K1309">
        <v>8</v>
      </c>
      <c r="L1309">
        <v>10</v>
      </c>
      <c r="M1309">
        <v>9</v>
      </c>
      <c r="N1309">
        <v>9</v>
      </c>
      <c r="O1309">
        <v>10</v>
      </c>
      <c r="P1309">
        <v>8</v>
      </c>
      <c r="Q1309">
        <v>8</v>
      </c>
      <c r="R1309">
        <v>10</v>
      </c>
      <c r="S1309">
        <v>10</v>
      </c>
      <c r="T1309">
        <v>8</v>
      </c>
      <c r="U1309">
        <v>9</v>
      </c>
      <c r="V1309">
        <v>9</v>
      </c>
      <c r="W1309">
        <v>8</v>
      </c>
      <c r="X1309">
        <v>8</v>
      </c>
      <c r="Y1309">
        <v>10</v>
      </c>
      <c r="Z1309">
        <v>9</v>
      </c>
      <c r="AA1309">
        <v>8</v>
      </c>
      <c r="AB1309">
        <v>9</v>
      </c>
      <c r="AC1309">
        <v>2</v>
      </c>
      <c r="AD1309">
        <f>IF(Table13[[#This Row],[payment]]=1,1,0)</f>
        <v>0</v>
      </c>
      <c r="AE1309">
        <f>IF(Table13[[#This Row],[payment]]=2,1,0)</f>
        <v>1</v>
      </c>
      <c r="AF1309">
        <f>IF(Table13[[#This Row],[payment]]=3,1,0)</f>
        <v>0</v>
      </c>
      <c r="AG1309">
        <v>1</v>
      </c>
      <c r="AH1309">
        <f>IF(Table13[[#This Row],[method_payment]]=1,1,0)</f>
        <v>1</v>
      </c>
      <c r="AI1309">
        <f>IF(Table13[[#This Row],[method_payment]]=2,1,0)</f>
        <v>0</v>
      </c>
      <c r="AJ1309">
        <f>IF(Table13[[#This Row],[method_payment]]=3,1,0)</f>
        <v>0</v>
      </c>
      <c r="AK1309">
        <f>IF(Table13[[#This Row],[method_payment]]=5,1,0)</f>
        <v>0</v>
      </c>
      <c r="AL1309">
        <f>IF(Table13[[#This Row],[method_payment]]=6,1,0)</f>
        <v>0</v>
      </c>
      <c r="AM1309" t="s">
        <v>16</v>
      </c>
      <c r="AN1309" t="s">
        <v>16</v>
      </c>
      <c r="AO1309">
        <v>1</v>
      </c>
      <c r="AP1309" s="2">
        <v>748.88</v>
      </c>
      <c r="AQ1309" s="3">
        <f>IF(AND(Table13[[#This Row],[Average_amount_spent_per_visit_last_3_months]]&gt;=1,Table13[[#This Row],[Average_amount_spent_per_visit_last_3_months]]&lt;=999),1,0)</f>
        <v>1</v>
      </c>
      <c r="AR1309" s="3">
        <f>IF(AND(Table13[[#This Row],[Average_amount_spent_per_visit_last_3_months]]&gt;=1000,Table13[[#This Row],[Average_amount_spent_per_visit_last_3_months]]&lt;=6700),1,0)</f>
        <v>0</v>
      </c>
      <c r="AS1309">
        <v>3</v>
      </c>
      <c r="AT1309">
        <v>28</v>
      </c>
      <c r="AU1309">
        <f>IF(AND(Table13[[#This Row],[Age]]&gt;=18,Table13[[#This Row],[Age]]&lt;=25),1,0)</f>
        <v>0</v>
      </c>
      <c r="AV1309">
        <f>IF(AND(Table13[[#This Row],[Age]]&gt;=26,Table13[[#This Row],[Age]]&lt;=35),1,0)</f>
        <v>1</v>
      </c>
      <c r="AW1309">
        <f>IF(AND(Table13[[#This Row],[Age]]&gt;=36,Table13[[#This Row],[Age]]&lt;=45),1,0)</f>
        <v>0</v>
      </c>
      <c r="AX1309">
        <f>IF(AND(Table13[[#This Row],[Age]]&gt;=46,Table13[[#This Row],[Age]]&lt;=55),1,0)</f>
        <v>0</v>
      </c>
      <c r="AY1309">
        <f>IF(AND(Table13[[#This Row],[Age]]&gt;=56,Table13[[#This Row],[Age]]&lt;=67),1,0)</f>
        <v>0</v>
      </c>
      <c r="AZ1309" t="s">
        <v>24</v>
      </c>
      <c r="BA1309">
        <f>IF(Table13[[#This Row],[Marital Status]]="Married",1,0)</f>
        <v>0</v>
      </c>
      <c r="BB1309">
        <f>IF(Table13[[#This Row],[Marital Status]]="Single",1,0)</f>
        <v>1</v>
      </c>
      <c r="BC1309" t="s">
        <v>28</v>
      </c>
      <c r="BD1309">
        <f>IF(Table13[[#This Row],[gender]]="Male",1,0)</f>
        <v>0</v>
      </c>
      <c r="BE1309">
        <f>IF(Table13[[#This Row],[gender]]="Female",1,0)</f>
        <v>1</v>
      </c>
      <c r="BF1309" t="s">
        <v>19</v>
      </c>
      <c r="BG1309">
        <f>IF(Table13[[#This Row],[Highest level of Education]]="Did not attend school",1,0)</f>
        <v>0</v>
      </c>
      <c r="BH1309">
        <f>IF(Table13[[#This Row],[Highest level of Education]]="K12 completed",1,0)</f>
        <v>0</v>
      </c>
      <c r="BI1309">
        <f>IF(Table13[[#This Row],[Highest level of Education]]="High School Completed",1,0)</f>
        <v>0</v>
      </c>
      <c r="BJ1309">
        <f>IF(Table13[[#This Row],[Highest level of Education]]="Technical Diploma/Partially completed College",1,0)</f>
        <v>0</v>
      </c>
      <c r="BK1309">
        <f>IF(Table13[[#This Row],[Highest level of Education]]="University/College Degree",1,0)</f>
        <v>1</v>
      </c>
      <c r="BL1309">
        <f>IF(Table13[[#This Row],[Highest level of Education]]="Post-graduate education",1,0)</f>
        <v>0</v>
      </c>
      <c r="BM1309">
        <v>0</v>
      </c>
      <c r="BN1309">
        <v>1</v>
      </c>
      <c r="BO1309">
        <v>4</v>
      </c>
      <c r="BP1309">
        <f>IF(Table13[[#This Row],[Monthly_Income 1_5500 2_8000 3_11000 4_15000 5_20000 6_27000 7_35000 8_5000 9_51000 98_0]]=1,1,0)</f>
        <v>0</v>
      </c>
      <c r="BQ1309">
        <f>IF(Table13[[#This Row],[Monthly_Income 1_5500 2_8000 3_11000 4_15000 5_20000 6_27000 7_35000 8_5000 9_51000 98_0]]=2,1,0)</f>
        <v>0</v>
      </c>
      <c r="BR1309">
        <f>IF(Table13[[#This Row],[Monthly_Income 1_5500 2_8000 3_11000 4_15000 5_20000 6_27000 7_35000 8_5000 9_51000 98_0]]=3,1,0)</f>
        <v>0</v>
      </c>
      <c r="BS1309">
        <f>IF(Table13[[#This Row],[Monthly_Income 1_5500 2_8000 3_11000 4_15000 5_20000 6_27000 7_35000 8_5000 9_51000 98_0]]=4,1,0)</f>
        <v>1</v>
      </c>
      <c r="BT1309">
        <f>IF(Table13[[#This Row],[Monthly_Income 1_5500 2_8000 3_11000 4_15000 5_20000 6_27000 7_35000 8_5000 9_51000 98_0]]=5,1,0)</f>
        <v>0</v>
      </c>
      <c r="BU1309">
        <f>IF(Table13[[#This Row],[Monthly_Income 1_5500 2_8000 3_11000 4_15000 5_20000 6_27000 7_35000 8_5000 9_51000 98_0]]=6,1,0)</f>
        <v>0</v>
      </c>
      <c r="BV1309">
        <f>IF(Table13[[#This Row],[Monthly_Income 1_5500 2_8000 3_11000 4_15000 5_20000 6_27000 7_35000 8_5000 9_51000 98_0]]=7,1,0)</f>
        <v>0</v>
      </c>
      <c r="BW1309">
        <f>IF(Table13[[#This Row],[Monthly_Income 1_5500 2_8000 3_11000 4_15000 5_20000 6_27000 7_35000 8_5000 9_51000 98_0]]=8,1,0)</f>
        <v>0</v>
      </c>
      <c r="BX1309">
        <f>IF(Table13[[#This Row],[Monthly_Income 1_5500 2_8000 3_11000 4_15000 5_20000 6_27000 7_35000 8_5000 9_51000 98_0]]=9,1,0)</f>
        <v>0</v>
      </c>
      <c r="BY1309">
        <f>IF(Table13[[#This Row],[Monthly_Income 1_5500 2_8000 3_11000 4_15000 5_20000 6_27000 7_35000 8_5000 9_51000 98_0]]=98,1,0)</f>
        <v>0</v>
      </c>
      <c r="BZ1309">
        <v>4</v>
      </c>
      <c r="CA1309">
        <f>IF(Table13[[#This Row],[Monthly_Household_Income]]=1,1,0)</f>
        <v>0</v>
      </c>
      <c r="CB1309">
        <f>IF(Table13[[#This Row],[Monthly_Household_Income]]=2,1,0)</f>
        <v>0</v>
      </c>
      <c r="CC1309">
        <f>IF(Table13[[#This Row],[Monthly_Household_Income]]=3,1,0)</f>
        <v>0</v>
      </c>
      <c r="CD1309">
        <f>IF(Table13[[#This Row],[Monthly_Household_Income]]=4,1,0)</f>
        <v>1</v>
      </c>
      <c r="CE1309">
        <f>IF(Table13[[#This Row],[Monthly_Household_Income]]=5,1,0)</f>
        <v>0</v>
      </c>
      <c r="CF1309">
        <f>IF(Table13[[#This Row],[Monthly_Household_Income]]=6,1,0)</f>
        <v>0</v>
      </c>
      <c r="CG1309">
        <f>IF(Table13[[#This Row],[Monthly_Household_Income]]=7,1,0)</f>
        <v>0</v>
      </c>
      <c r="CH1309">
        <f>IF(Table13[[#This Row],[Monthly_Household_Income]]=8,1,0)</f>
        <v>0</v>
      </c>
      <c r="CI1309">
        <f>IF(Table13[[#This Row],[Monthly_Household_Income]]=9,1,0)</f>
        <v>0</v>
      </c>
      <c r="CJ1309">
        <f>IF(Table13[[#This Row],[Monthly_Household_Income]]=98,1,0)</f>
        <v>0</v>
      </c>
    </row>
    <row r="1310" spans="1:88">
      <c r="A1310">
        <v>4816</v>
      </c>
      <c r="B1310" s="1">
        <v>43020</v>
      </c>
      <c r="C1310" t="s">
        <v>32</v>
      </c>
      <c r="D1310">
        <v>9</v>
      </c>
      <c r="E1310">
        <v>8</v>
      </c>
      <c r="F1310">
        <v>7</v>
      </c>
      <c r="G1310">
        <v>8</v>
      </c>
      <c r="H1310">
        <v>7</v>
      </c>
      <c r="I1310">
        <v>8</v>
      </c>
      <c r="J1310" t="s">
        <v>15</v>
      </c>
      <c r="K1310">
        <v>7</v>
      </c>
      <c r="L1310">
        <v>9</v>
      </c>
      <c r="M1310">
        <v>7</v>
      </c>
      <c r="N1310">
        <v>9</v>
      </c>
      <c r="O1310">
        <v>7</v>
      </c>
      <c r="P1310">
        <v>8</v>
      </c>
      <c r="Q1310">
        <v>10</v>
      </c>
      <c r="R1310">
        <v>9</v>
      </c>
      <c r="S1310">
        <v>7</v>
      </c>
      <c r="T1310">
        <v>9</v>
      </c>
      <c r="U1310">
        <v>8</v>
      </c>
      <c r="V1310">
        <v>8</v>
      </c>
      <c r="W1310">
        <v>7</v>
      </c>
      <c r="X1310">
        <v>9</v>
      </c>
      <c r="Y1310">
        <v>7</v>
      </c>
      <c r="Z1310">
        <v>8</v>
      </c>
      <c r="AA1310">
        <v>10</v>
      </c>
      <c r="AB1310">
        <v>9</v>
      </c>
      <c r="AC1310">
        <v>3</v>
      </c>
      <c r="AD1310">
        <f>IF(Table13[[#This Row],[payment]]=1,1,0)</f>
        <v>0</v>
      </c>
      <c r="AE1310">
        <f>IF(Table13[[#This Row],[payment]]=2,1,0)</f>
        <v>0</v>
      </c>
      <c r="AF1310">
        <f>IF(Table13[[#This Row],[payment]]=3,1,0)</f>
        <v>1</v>
      </c>
      <c r="AG1310">
        <v>6</v>
      </c>
      <c r="AH1310">
        <f>IF(Table13[[#This Row],[method_payment]]=1,1,0)</f>
        <v>0</v>
      </c>
      <c r="AI1310">
        <f>IF(Table13[[#This Row],[method_payment]]=2,1,0)</f>
        <v>0</v>
      </c>
      <c r="AJ1310">
        <f>IF(Table13[[#This Row],[method_payment]]=3,1,0)</f>
        <v>0</v>
      </c>
      <c r="AK1310">
        <f>IF(Table13[[#This Row],[method_payment]]=5,1,0)</f>
        <v>0</v>
      </c>
      <c r="AL1310">
        <f>IF(Table13[[#This Row],[method_payment]]=6,1,0)</f>
        <v>1</v>
      </c>
      <c r="AM1310" t="s">
        <v>16</v>
      </c>
      <c r="AN1310" t="s">
        <v>16</v>
      </c>
      <c r="AO1310">
        <v>2</v>
      </c>
      <c r="AP1310" s="2">
        <v>342.9</v>
      </c>
      <c r="AQ1310" s="3">
        <f>IF(AND(Table13[[#This Row],[Average_amount_spent_per_visit_last_3_months]]&gt;=1,Table13[[#This Row],[Average_amount_spent_per_visit_last_3_months]]&lt;=999),1,0)</f>
        <v>1</v>
      </c>
      <c r="AR1310" s="3">
        <f>IF(AND(Table13[[#This Row],[Average_amount_spent_per_visit_last_3_months]]&gt;=1000,Table13[[#This Row],[Average_amount_spent_per_visit_last_3_months]]&lt;=6700),1,0)</f>
        <v>0</v>
      </c>
      <c r="AS1310">
        <v>3</v>
      </c>
      <c r="AT1310">
        <v>49</v>
      </c>
      <c r="AU1310">
        <f>IF(AND(Table13[[#This Row],[Age]]&gt;=18,Table13[[#This Row],[Age]]&lt;=25),1,0)</f>
        <v>0</v>
      </c>
      <c r="AV1310">
        <f>IF(AND(Table13[[#This Row],[Age]]&gt;=26,Table13[[#This Row],[Age]]&lt;=35),1,0)</f>
        <v>0</v>
      </c>
      <c r="AW1310">
        <f>IF(AND(Table13[[#This Row],[Age]]&gt;=36,Table13[[#This Row],[Age]]&lt;=45),1,0)</f>
        <v>0</v>
      </c>
      <c r="AX1310">
        <f>IF(AND(Table13[[#This Row],[Age]]&gt;=46,Table13[[#This Row],[Age]]&lt;=55),1,0)</f>
        <v>1</v>
      </c>
      <c r="AY1310">
        <f>IF(AND(Table13[[#This Row],[Age]]&gt;=56,Table13[[#This Row],[Age]]&lt;=67),1,0)</f>
        <v>0</v>
      </c>
      <c r="AZ1310" t="s">
        <v>25</v>
      </c>
      <c r="BA1310">
        <f>IF(Table13[[#This Row],[Marital Status]]="Married",1,0)</f>
        <v>1</v>
      </c>
      <c r="BB1310">
        <f>IF(Table13[[#This Row],[Marital Status]]="Single",1,0)</f>
        <v>0</v>
      </c>
      <c r="BC1310" t="s">
        <v>27</v>
      </c>
      <c r="BD1310">
        <f>IF(Table13[[#This Row],[gender]]="Male",1,0)</f>
        <v>1</v>
      </c>
      <c r="BE1310">
        <f>IF(Table13[[#This Row],[gender]]="Female",1,0)</f>
        <v>0</v>
      </c>
      <c r="BF1310" t="s">
        <v>19</v>
      </c>
      <c r="BG1310">
        <f>IF(Table13[[#This Row],[Highest level of Education]]="Did not attend school",1,0)</f>
        <v>0</v>
      </c>
      <c r="BH1310">
        <f>IF(Table13[[#This Row],[Highest level of Education]]="K12 completed",1,0)</f>
        <v>0</v>
      </c>
      <c r="BI1310">
        <f>IF(Table13[[#This Row],[Highest level of Education]]="High School Completed",1,0)</f>
        <v>0</v>
      </c>
      <c r="BJ1310">
        <f>IF(Table13[[#This Row],[Highest level of Education]]="Technical Diploma/Partially completed College",1,0)</f>
        <v>0</v>
      </c>
      <c r="BK1310">
        <f>IF(Table13[[#This Row],[Highest level of Education]]="University/College Degree",1,0)</f>
        <v>1</v>
      </c>
      <c r="BL1310">
        <f>IF(Table13[[#This Row],[Highest level of Education]]="Post-graduate education",1,0)</f>
        <v>0</v>
      </c>
      <c r="BM1310">
        <v>3</v>
      </c>
      <c r="BN1310">
        <v>1</v>
      </c>
      <c r="BO1310">
        <v>5</v>
      </c>
      <c r="BP1310">
        <f>IF(Table13[[#This Row],[Monthly_Income 1_5500 2_8000 3_11000 4_15000 5_20000 6_27000 7_35000 8_5000 9_51000 98_0]]=1,1,0)</f>
        <v>0</v>
      </c>
      <c r="BQ1310">
        <f>IF(Table13[[#This Row],[Monthly_Income 1_5500 2_8000 3_11000 4_15000 5_20000 6_27000 7_35000 8_5000 9_51000 98_0]]=2,1,0)</f>
        <v>0</v>
      </c>
      <c r="BR1310">
        <f>IF(Table13[[#This Row],[Monthly_Income 1_5500 2_8000 3_11000 4_15000 5_20000 6_27000 7_35000 8_5000 9_51000 98_0]]=3,1,0)</f>
        <v>0</v>
      </c>
      <c r="BS1310">
        <f>IF(Table13[[#This Row],[Monthly_Income 1_5500 2_8000 3_11000 4_15000 5_20000 6_27000 7_35000 8_5000 9_51000 98_0]]=4,1,0)</f>
        <v>0</v>
      </c>
      <c r="BT1310">
        <f>IF(Table13[[#This Row],[Monthly_Income 1_5500 2_8000 3_11000 4_15000 5_20000 6_27000 7_35000 8_5000 9_51000 98_0]]=5,1,0)</f>
        <v>1</v>
      </c>
      <c r="BU1310">
        <f>IF(Table13[[#This Row],[Monthly_Income 1_5500 2_8000 3_11000 4_15000 5_20000 6_27000 7_35000 8_5000 9_51000 98_0]]=6,1,0)</f>
        <v>0</v>
      </c>
      <c r="BV1310">
        <f>IF(Table13[[#This Row],[Monthly_Income 1_5500 2_8000 3_11000 4_15000 5_20000 6_27000 7_35000 8_5000 9_51000 98_0]]=7,1,0)</f>
        <v>0</v>
      </c>
      <c r="BW1310">
        <f>IF(Table13[[#This Row],[Monthly_Income 1_5500 2_8000 3_11000 4_15000 5_20000 6_27000 7_35000 8_5000 9_51000 98_0]]=8,1,0)</f>
        <v>0</v>
      </c>
      <c r="BX1310">
        <f>IF(Table13[[#This Row],[Monthly_Income 1_5500 2_8000 3_11000 4_15000 5_20000 6_27000 7_35000 8_5000 9_51000 98_0]]=9,1,0)</f>
        <v>0</v>
      </c>
      <c r="BY1310">
        <f>IF(Table13[[#This Row],[Monthly_Income 1_5500 2_8000 3_11000 4_15000 5_20000 6_27000 7_35000 8_5000 9_51000 98_0]]=98,1,0)</f>
        <v>0</v>
      </c>
      <c r="BZ1310">
        <v>6</v>
      </c>
      <c r="CA1310">
        <f>IF(Table13[[#This Row],[Monthly_Household_Income]]=1,1,0)</f>
        <v>0</v>
      </c>
      <c r="CB1310">
        <f>IF(Table13[[#This Row],[Monthly_Household_Income]]=2,1,0)</f>
        <v>0</v>
      </c>
      <c r="CC1310">
        <f>IF(Table13[[#This Row],[Monthly_Household_Income]]=3,1,0)</f>
        <v>0</v>
      </c>
      <c r="CD1310">
        <f>IF(Table13[[#This Row],[Monthly_Household_Income]]=4,1,0)</f>
        <v>0</v>
      </c>
      <c r="CE1310">
        <f>IF(Table13[[#This Row],[Monthly_Household_Income]]=5,1,0)</f>
        <v>0</v>
      </c>
      <c r="CF1310">
        <f>IF(Table13[[#This Row],[Monthly_Household_Income]]=6,1,0)</f>
        <v>1</v>
      </c>
      <c r="CG1310">
        <f>IF(Table13[[#This Row],[Monthly_Household_Income]]=7,1,0)</f>
        <v>0</v>
      </c>
      <c r="CH1310">
        <f>IF(Table13[[#This Row],[Monthly_Household_Income]]=8,1,0)</f>
        <v>0</v>
      </c>
      <c r="CI1310">
        <f>IF(Table13[[#This Row],[Monthly_Household_Income]]=9,1,0)</f>
        <v>0</v>
      </c>
      <c r="CJ1310">
        <f>IF(Table13[[#This Row],[Monthly_Household_Income]]=98,1,0)</f>
        <v>0</v>
      </c>
    </row>
    <row r="1311" spans="1:88">
      <c r="A1311">
        <v>4817</v>
      </c>
      <c r="B1311" s="1">
        <v>43251</v>
      </c>
      <c r="C1311" t="s">
        <v>33</v>
      </c>
      <c r="D1311">
        <v>9</v>
      </c>
      <c r="E1311">
        <v>10</v>
      </c>
      <c r="F1311">
        <v>9</v>
      </c>
      <c r="G1311">
        <v>9</v>
      </c>
      <c r="H1311">
        <v>10</v>
      </c>
      <c r="I1311">
        <v>8</v>
      </c>
      <c r="J1311" t="s">
        <v>15</v>
      </c>
      <c r="K1311">
        <v>10</v>
      </c>
      <c r="L1311">
        <v>8</v>
      </c>
      <c r="M1311">
        <v>9</v>
      </c>
      <c r="N1311">
        <v>9</v>
      </c>
      <c r="O1311">
        <v>8</v>
      </c>
      <c r="P1311">
        <v>10</v>
      </c>
      <c r="Q1311">
        <v>8</v>
      </c>
      <c r="R1311">
        <v>9</v>
      </c>
      <c r="S1311">
        <v>10</v>
      </c>
      <c r="T1311">
        <v>8</v>
      </c>
      <c r="U1311">
        <v>10</v>
      </c>
      <c r="V1311">
        <v>9</v>
      </c>
      <c r="W1311">
        <v>0</v>
      </c>
      <c r="X1311">
        <v>10</v>
      </c>
      <c r="Y1311">
        <v>8</v>
      </c>
      <c r="Z1311">
        <v>8</v>
      </c>
      <c r="AA1311">
        <v>9</v>
      </c>
      <c r="AB1311">
        <v>9</v>
      </c>
      <c r="AC1311">
        <v>1</v>
      </c>
      <c r="AD1311">
        <f>IF(Table13[[#This Row],[payment]]=1,1,0)</f>
        <v>1</v>
      </c>
      <c r="AE1311">
        <f>IF(Table13[[#This Row],[payment]]=2,1,0)</f>
        <v>0</v>
      </c>
      <c r="AF1311">
        <f>IF(Table13[[#This Row],[payment]]=3,1,0)</f>
        <v>0</v>
      </c>
      <c r="AG1311">
        <v>6</v>
      </c>
      <c r="AH1311">
        <f>IF(Table13[[#This Row],[method_payment]]=1,1,0)</f>
        <v>0</v>
      </c>
      <c r="AI1311">
        <f>IF(Table13[[#This Row],[method_payment]]=2,1,0)</f>
        <v>0</v>
      </c>
      <c r="AJ1311">
        <f>IF(Table13[[#This Row],[method_payment]]=3,1,0)</f>
        <v>0</v>
      </c>
      <c r="AK1311">
        <f>IF(Table13[[#This Row],[method_payment]]=5,1,0)</f>
        <v>0</v>
      </c>
      <c r="AL1311">
        <f>IF(Table13[[#This Row],[method_payment]]=6,1,0)</f>
        <v>1</v>
      </c>
      <c r="AM1311" t="s">
        <v>15</v>
      </c>
      <c r="AN1311" t="s">
        <v>16</v>
      </c>
      <c r="AO1311">
        <v>3</v>
      </c>
      <c r="AP1311" s="2">
        <v>148.04</v>
      </c>
      <c r="AQ1311" s="3">
        <f>IF(AND(Table13[[#This Row],[Average_amount_spent_per_visit_last_3_months]]&gt;=1,Table13[[#This Row],[Average_amount_spent_per_visit_last_3_months]]&lt;=999),1,0)</f>
        <v>1</v>
      </c>
      <c r="AR1311" s="3">
        <f>IF(AND(Table13[[#This Row],[Average_amount_spent_per_visit_last_3_months]]&gt;=1000,Table13[[#This Row],[Average_amount_spent_per_visit_last_3_months]]&lt;=6700),1,0)</f>
        <v>0</v>
      </c>
      <c r="AS1311">
        <v>2</v>
      </c>
      <c r="AT1311">
        <v>26</v>
      </c>
      <c r="AU1311">
        <f>IF(AND(Table13[[#This Row],[Age]]&gt;=18,Table13[[#This Row],[Age]]&lt;=25),1,0)</f>
        <v>0</v>
      </c>
      <c r="AV1311">
        <f>IF(AND(Table13[[#This Row],[Age]]&gt;=26,Table13[[#This Row],[Age]]&lt;=35),1,0)</f>
        <v>1</v>
      </c>
      <c r="AW1311">
        <f>IF(AND(Table13[[#This Row],[Age]]&gt;=36,Table13[[#This Row],[Age]]&lt;=45),1,0)</f>
        <v>0</v>
      </c>
      <c r="AX1311">
        <f>IF(AND(Table13[[#This Row],[Age]]&gt;=46,Table13[[#This Row],[Age]]&lt;=55),1,0)</f>
        <v>0</v>
      </c>
      <c r="AY1311">
        <f>IF(AND(Table13[[#This Row],[Age]]&gt;=56,Table13[[#This Row],[Age]]&lt;=67),1,0)</f>
        <v>0</v>
      </c>
      <c r="AZ1311" t="s">
        <v>25</v>
      </c>
      <c r="BA1311">
        <f>IF(Table13[[#This Row],[Marital Status]]="Married",1,0)</f>
        <v>1</v>
      </c>
      <c r="BB1311">
        <f>IF(Table13[[#This Row],[Marital Status]]="Single",1,0)</f>
        <v>0</v>
      </c>
      <c r="BC1311" t="s">
        <v>27</v>
      </c>
      <c r="BD1311">
        <f>IF(Table13[[#This Row],[gender]]="Male",1,0)</f>
        <v>1</v>
      </c>
      <c r="BE1311">
        <f>IF(Table13[[#This Row],[gender]]="Female",1,0)</f>
        <v>0</v>
      </c>
      <c r="BF1311" t="s">
        <v>19</v>
      </c>
      <c r="BG1311">
        <f>IF(Table13[[#This Row],[Highest level of Education]]="Did not attend school",1,0)</f>
        <v>0</v>
      </c>
      <c r="BH1311">
        <f>IF(Table13[[#This Row],[Highest level of Education]]="K12 completed",1,0)</f>
        <v>0</v>
      </c>
      <c r="BI1311">
        <f>IF(Table13[[#This Row],[Highest level of Education]]="High School Completed",1,0)</f>
        <v>0</v>
      </c>
      <c r="BJ1311">
        <f>IF(Table13[[#This Row],[Highest level of Education]]="Technical Diploma/Partially completed College",1,0)</f>
        <v>0</v>
      </c>
      <c r="BK1311">
        <f>IF(Table13[[#This Row],[Highest level of Education]]="University/College Degree",1,0)</f>
        <v>1</v>
      </c>
      <c r="BL1311">
        <f>IF(Table13[[#This Row],[Highest level of Education]]="Post-graduate education",1,0)</f>
        <v>0</v>
      </c>
      <c r="BM1311">
        <v>2</v>
      </c>
      <c r="BN1311">
        <v>1</v>
      </c>
      <c r="BO1311">
        <v>2</v>
      </c>
      <c r="BP1311">
        <f>IF(Table13[[#This Row],[Monthly_Income 1_5500 2_8000 3_11000 4_15000 5_20000 6_27000 7_35000 8_5000 9_51000 98_0]]=1,1,0)</f>
        <v>0</v>
      </c>
      <c r="BQ1311">
        <f>IF(Table13[[#This Row],[Monthly_Income 1_5500 2_8000 3_11000 4_15000 5_20000 6_27000 7_35000 8_5000 9_51000 98_0]]=2,1,0)</f>
        <v>1</v>
      </c>
      <c r="BR1311">
        <f>IF(Table13[[#This Row],[Monthly_Income 1_5500 2_8000 3_11000 4_15000 5_20000 6_27000 7_35000 8_5000 9_51000 98_0]]=3,1,0)</f>
        <v>0</v>
      </c>
      <c r="BS1311">
        <f>IF(Table13[[#This Row],[Monthly_Income 1_5500 2_8000 3_11000 4_15000 5_20000 6_27000 7_35000 8_5000 9_51000 98_0]]=4,1,0)</f>
        <v>0</v>
      </c>
      <c r="BT1311">
        <f>IF(Table13[[#This Row],[Monthly_Income 1_5500 2_8000 3_11000 4_15000 5_20000 6_27000 7_35000 8_5000 9_51000 98_0]]=5,1,0)</f>
        <v>0</v>
      </c>
      <c r="BU1311">
        <f>IF(Table13[[#This Row],[Monthly_Income 1_5500 2_8000 3_11000 4_15000 5_20000 6_27000 7_35000 8_5000 9_51000 98_0]]=6,1,0)</f>
        <v>0</v>
      </c>
      <c r="BV1311">
        <f>IF(Table13[[#This Row],[Monthly_Income 1_5500 2_8000 3_11000 4_15000 5_20000 6_27000 7_35000 8_5000 9_51000 98_0]]=7,1,0)</f>
        <v>0</v>
      </c>
      <c r="BW1311">
        <f>IF(Table13[[#This Row],[Monthly_Income 1_5500 2_8000 3_11000 4_15000 5_20000 6_27000 7_35000 8_5000 9_51000 98_0]]=8,1,0)</f>
        <v>0</v>
      </c>
      <c r="BX1311">
        <f>IF(Table13[[#This Row],[Monthly_Income 1_5500 2_8000 3_11000 4_15000 5_20000 6_27000 7_35000 8_5000 9_51000 98_0]]=9,1,0)</f>
        <v>0</v>
      </c>
      <c r="BY1311">
        <f>IF(Table13[[#This Row],[Monthly_Income 1_5500 2_8000 3_11000 4_15000 5_20000 6_27000 7_35000 8_5000 9_51000 98_0]]=98,1,0)</f>
        <v>0</v>
      </c>
      <c r="BZ1311">
        <v>5</v>
      </c>
      <c r="CA1311">
        <f>IF(Table13[[#This Row],[Monthly_Household_Income]]=1,1,0)</f>
        <v>0</v>
      </c>
      <c r="CB1311">
        <f>IF(Table13[[#This Row],[Monthly_Household_Income]]=2,1,0)</f>
        <v>0</v>
      </c>
      <c r="CC1311">
        <f>IF(Table13[[#This Row],[Monthly_Household_Income]]=3,1,0)</f>
        <v>0</v>
      </c>
      <c r="CD1311">
        <f>IF(Table13[[#This Row],[Monthly_Household_Income]]=4,1,0)</f>
        <v>0</v>
      </c>
      <c r="CE1311">
        <f>IF(Table13[[#This Row],[Monthly_Household_Income]]=5,1,0)</f>
        <v>1</v>
      </c>
      <c r="CF1311">
        <f>IF(Table13[[#This Row],[Monthly_Household_Income]]=6,1,0)</f>
        <v>0</v>
      </c>
      <c r="CG1311">
        <f>IF(Table13[[#This Row],[Monthly_Household_Income]]=7,1,0)</f>
        <v>0</v>
      </c>
      <c r="CH1311">
        <f>IF(Table13[[#This Row],[Monthly_Household_Income]]=8,1,0)</f>
        <v>0</v>
      </c>
      <c r="CI1311">
        <f>IF(Table13[[#This Row],[Monthly_Household_Income]]=9,1,0)</f>
        <v>0</v>
      </c>
      <c r="CJ1311">
        <f>IF(Table13[[#This Row],[Monthly_Household_Income]]=98,1,0)</f>
        <v>0</v>
      </c>
    </row>
    <row r="1312" spans="1:88">
      <c r="A1312">
        <v>4818</v>
      </c>
      <c r="B1312" s="1">
        <v>43022</v>
      </c>
      <c r="C1312" t="s">
        <v>34</v>
      </c>
      <c r="D1312">
        <v>3</v>
      </c>
      <c r="E1312">
        <v>4</v>
      </c>
      <c r="F1312">
        <v>3</v>
      </c>
      <c r="G1312">
        <v>3</v>
      </c>
      <c r="H1312">
        <v>5</v>
      </c>
      <c r="I1312">
        <v>2</v>
      </c>
      <c r="J1312" t="s">
        <v>15</v>
      </c>
      <c r="K1312">
        <v>7</v>
      </c>
      <c r="L1312">
        <v>8</v>
      </c>
      <c r="M1312">
        <v>6</v>
      </c>
      <c r="N1312">
        <v>8</v>
      </c>
      <c r="O1312">
        <v>6</v>
      </c>
      <c r="P1312">
        <v>7</v>
      </c>
      <c r="Q1312">
        <v>3</v>
      </c>
      <c r="R1312">
        <v>4</v>
      </c>
      <c r="S1312">
        <v>8</v>
      </c>
      <c r="T1312">
        <v>7</v>
      </c>
      <c r="U1312">
        <v>7</v>
      </c>
      <c r="V1312">
        <v>6</v>
      </c>
      <c r="W1312">
        <v>6</v>
      </c>
      <c r="X1312">
        <v>6</v>
      </c>
      <c r="Y1312">
        <v>3</v>
      </c>
      <c r="Z1312">
        <v>2</v>
      </c>
      <c r="AA1312">
        <v>6</v>
      </c>
      <c r="AB1312">
        <v>8</v>
      </c>
      <c r="AC1312">
        <v>2</v>
      </c>
      <c r="AD1312">
        <f>IF(Table13[[#This Row],[payment]]=1,1,0)</f>
        <v>0</v>
      </c>
      <c r="AE1312">
        <f>IF(Table13[[#This Row],[payment]]=2,1,0)</f>
        <v>1</v>
      </c>
      <c r="AF1312">
        <f>IF(Table13[[#This Row],[payment]]=3,1,0)</f>
        <v>0</v>
      </c>
      <c r="AG1312">
        <v>1</v>
      </c>
      <c r="AH1312">
        <f>IF(Table13[[#This Row],[method_payment]]=1,1,0)</f>
        <v>1</v>
      </c>
      <c r="AI1312">
        <f>IF(Table13[[#This Row],[method_payment]]=2,1,0)</f>
        <v>0</v>
      </c>
      <c r="AJ1312">
        <f>IF(Table13[[#This Row],[method_payment]]=3,1,0)</f>
        <v>0</v>
      </c>
      <c r="AK1312">
        <f>IF(Table13[[#This Row],[method_payment]]=5,1,0)</f>
        <v>0</v>
      </c>
      <c r="AL1312">
        <f>IF(Table13[[#This Row],[method_payment]]=6,1,0)</f>
        <v>0</v>
      </c>
      <c r="AM1312" t="s">
        <v>16</v>
      </c>
      <c r="AN1312" t="s">
        <v>15</v>
      </c>
      <c r="AO1312">
        <v>1</v>
      </c>
      <c r="AP1312" s="2">
        <v>356.2</v>
      </c>
      <c r="AQ1312" s="3">
        <f>IF(AND(Table13[[#This Row],[Average_amount_spent_per_visit_last_3_months]]&gt;=1,Table13[[#This Row],[Average_amount_spent_per_visit_last_3_months]]&lt;=999),1,0)</f>
        <v>1</v>
      </c>
      <c r="AR1312" s="3">
        <f>IF(AND(Table13[[#This Row],[Average_amount_spent_per_visit_last_3_months]]&gt;=1000,Table13[[#This Row],[Average_amount_spent_per_visit_last_3_months]]&lt;=6700),1,0)</f>
        <v>0</v>
      </c>
      <c r="AS1312">
        <v>2</v>
      </c>
      <c r="AT1312">
        <v>32</v>
      </c>
      <c r="AU1312">
        <f>IF(AND(Table13[[#This Row],[Age]]&gt;=18,Table13[[#This Row],[Age]]&lt;=25),1,0)</f>
        <v>0</v>
      </c>
      <c r="AV1312">
        <f>IF(AND(Table13[[#This Row],[Age]]&gt;=26,Table13[[#This Row],[Age]]&lt;=35),1,0)</f>
        <v>1</v>
      </c>
      <c r="AW1312">
        <f>IF(AND(Table13[[#This Row],[Age]]&gt;=36,Table13[[#This Row],[Age]]&lt;=45),1,0)</f>
        <v>0</v>
      </c>
      <c r="AX1312">
        <f>IF(AND(Table13[[#This Row],[Age]]&gt;=46,Table13[[#This Row],[Age]]&lt;=55),1,0)</f>
        <v>0</v>
      </c>
      <c r="AY1312">
        <f>IF(AND(Table13[[#This Row],[Age]]&gt;=56,Table13[[#This Row],[Age]]&lt;=67),1,0)</f>
        <v>0</v>
      </c>
      <c r="AZ1312" t="s">
        <v>24</v>
      </c>
      <c r="BA1312">
        <f>IF(Table13[[#This Row],[Marital Status]]="Married",1,0)</f>
        <v>0</v>
      </c>
      <c r="BB1312">
        <f>IF(Table13[[#This Row],[Marital Status]]="Single",1,0)</f>
        <v>1</v>
      </c>
      <c r="BC1312" t="s">
        <v>27</v>
      </c>
      <c r="BD1312">
        <f>IF(Table13[[#This Row],[gender]]="Male",1,0)</f>
        <v>1</v>
      </c>
      <c r="BE1312">
        <f>IF(Table13[[#This Row],[gender]]="Female",1,0)</f>
        <v>0</v>
      </c>
      <c r="BF1312" t="s">
        <v>23</v>
      </c>
      <c r="BG1312">
        <f>IF(Table13[[#This Row],[Highest level of Education]]="Did not attend school",1,0)</f>
        <v>0</v>
      </c>
      <c r="BH1312">
        <f>IF(Table13[[#This Row],[Highest level of Education]]="K12 completed",1,0)</f>
        <v>0</v>
      </c>
      <c r="BI1312">
        <f>IF(Table13[[#This Row],[Highest level of Education]]="High School Completed",1,0)</f>
        <v>0</v>
      </c>
      <c r="BJ1312">
        <f>IF(Table13[[#This Row],[Highest level of Education]]="Technical Diploma/Partially completed College",1,0)</f>
        <v>1</v>
      </c>
      <c r="BK1312">
        <f>IF(Table13[[#This Row],[Highest level of Education]]="University/College Degree",1,0)</f>
        <v>0</v>
      </c>
      <c r="BL1312">
        <f>IF(Table13[[#This Row],[Highest level of Education]]="Post-graduate education",1,0)</f>
        <v>0</v>
      </c>
      <c r="BM1312">
        <v>0</v>
      </c>
      <c r="BN1312">
        <v>1</v>
      </c>
      <c r="BO1312">
        <v>2</v>
      </c>
      <c r="BP1312">
        <f>IF(Table13[[#This Row],[Monthly_Income 1_5500 2_8000 3_11000 4_15000 5_20000 6_27000 7_35000 8_5000 9_51000 98_0]]=1,1,0)</f>
        <v>0</v>
      </c>
      <c r="BQ1312">
        <f>IF(Table13[[#This Row],[Monthly_Income 1_5500 2_8000 3_11000 4_15000 5_20000 6_27000 7_35000 8_5000 9_51000 98_0]]=2,1,0)</f>
        <v>1</v>
      </c>
      <c r="BR1312">
        <f>IF(Table13[[#This Row],[Monthly_Income 1_5500 2_8000 3_11000 4_15000 5_20000 6_27000 7_35000 8_5000 9_51000 98_0]]=3,1,0)</f>
        <v>0</v>
      </c>
      <c r="BS1312">
        <f>IF(Table13[[#This Row],[Monthly_Income 1_5500 2_8000 3_11000 4_15000 5_20000 6_27000 7_35000 8_5000 9_51000 98_0]]=4,1,0)</f>
        <v>0</v>
      </c>
      <c r="BT1312">
        <f>IF(Table13[[#This Row],[Monthly_Income 1_5500 2_8000 3_11000 4_15000 5_20000 6_27000 7_35000 8_5000 9_51000 98_0]]=5,1,0)</f>
        <v>0</v>
      </c>
      <c r="BU1312">
        <f>IF(Table13[[#This Row],[Monthly_Income 1_5500 2_8000 3_11000 4_15000 5_20000 6_27000 7_35000 8_5000 9_51000 98_0]]=6,1,0)</f>
        <v>0</v>
      </c>
      <c r="BV1312">
        <f>IF(Table13[[#This Row],[Monthly_Income 1_5500 2_8000 3_11000 4_15000 5_20000 6_27000 7_35000 8_5000 9_51000 98_0]]=7,1,0)</f>
        <v>0</v>
      </c>
      <c r="BW1312">
        <f>IF(Table13[[#This Row],[Monthly_Income 1_5500 2_8000 3_11000 4_15000 5_20000 6_27000 7_35000 8_5000 9_51000 98_0]]=8,1,0)</f>
        <v>0</v>
      </c>
      <c r="BX1312">
        <f>IF(Table13[[#This Row],[Monthly_Income 1_5500 2_8000 3_11000 4_15000 5_20000 6_27000 7_35000 8_5000 9_51000 98_0]]=9,1,0)</f>
        <v>0</v>
      </c>
      <c r="BY1312">
        <f>IF(Table13[[#This Row],[Monthly_Income 1_5500 2_8000 3_11000 4_15000 5_20000 6_27000 7_35000 8_5000 9_51000 98_0]]=98,1,0)</f>
        <v>0</v>
      </c>
      <c r="BZ1312">
        <v>2</v>
      </c>
      <c r="CA1312">
        <f>IF(Table13[[#This Row],[Monthly_Household_Income]]=1,1,0)</f>
        <v>0</v>
      </c>
      <c r="CB1312">
        <f>IF(Table13[[#This Row],[Monthly_Household_Income]]=2,1,0)</f>
        <v>1</v>
      </c>
      <c r="CC1312">
        <f>IF(Table13[[#This Row],[Monthly_Household_Income]]=3,1,0)</f>
        <v>0</v>
      </c>
      <c r="CD1312">
        <f>IF(Table13[[#This Row],[Monthly_Household_Income]]=4,1,0)</f>
        <v>0</v>
      </c>
      <c r="CE1312">
        <f>IF(Table13[[#This Row],[Monthly_Household_Income]]=5,1,0)</f>
        <v>0</v>
      </c>
      <c r="CF1312">
        <f>IF(Table13[[#This Row],[Monthly_Household_Income]]=6,1,0)</f>
        <v>0</v>
      </c>
      <c r="CG1312">
        <f>IF(Table13[[#This Row],[Monthly_Household_Income]]=7,1,0)</f>
        <v>0</v>
      </c>
      <c r="CH1312">
        <f>IF(Table13[[#This Row],[Monthly_Household_Income]]=8,1,0)</f>
        <v>0</v>
      </c>
      <c r="CI1312">
        <f>IF(Table13[[#This Row],[Monthly_Household_Income]]=9,1,0)</f>
        <v>0</v>
      </c>
      <c r="CJ1312">
        <f>IF(Table13[[#This Row],[Monthly_Household_Income]]=98,1,0)</f>
        <v>0</v>
      </c>
    </row>
    <row r="1313" spans="1:88">
      <c r="A1313">
        <v>4819</v>
      </c>
      <c r="B1313" s="1">
        <v>43020</v>
      </c>
      <c r="C1313" t="s">
        <v>34</v>
      </c>
      <c r="D1313">
        <v>8</v>
      </c>
      <c r="E1313">
        <v>7</v>
      </c>
      <c r="F1313">
        <v>6</v>
      </c>
      <c r="G1313">
        <v>7</v>
      </c>
      <c r="H1313">
        <v>6</v>
      </c>
      <c r="I1313">
        <v>6</v>
      </c>
      <c r="J1313" t="s">
        <v>15</v>
      </c>
      <c r="K1313">
        <v>8</v>
      </c>
      <c r="L1313">
        <v>10</v>
      </c>
      <c r="M1313">
        <v>8</v>
      </c>
      <c r="N1313">
        <v>9</v>
      </c>
      <c r="O1313">
        <v>8</v>
      </c>
      <c r="P1313">
        <v>10</v>
      </c>
      <c r="Q1313">
        <v>7</v>
      </c>
      <c r="R1313">
        <v>8</v>
      </c>
      <c r="S1313">
        <v>7</v>
      </c>
      <c r="T1313">
        <v>6</v>
      </c>
      <c r="U1313">
        <v>7</v>
      </c>
      <c r="V1313">
        <v>8</v>
      </c>
      <c r="W1313">
        <v>7</v>
      </c>
      <c r="X1313">
        <v>7</v>
      </c>
      <c r="Y1313">
        <v>9</v>
      </c>
      <c r="Z1313">
        <v>8</v>
      </c>
      <c r="AA1313">
        <v>6</v>
      </c>
      <c r="AB1313">
        <v>7</v>
      </c>
      <c r="AC1313">
        <v>1</v>
      </c>
      <c r="AD1313">
        <f>IF(Table13[[#This Row],[payment]]=1,1,0)</f>
        <v>1</v>
      </c>
      <c r="AE1313">
        <f>IF(Table13[[#This Row],[payment]]=2,1,0)</f>
        <v>0</v>
      </c>
      <c r="AF1313">
        <f>IF(Table13[[#This Row],[payment]]=3,1,0)</f>
        <v>0</v>
      </c>
      <c r="AG1313">
        <v>1</v>
      </c>
      <c r="AH1313">
        <f>IF(Table13[[#This Row],[method_payment]]=1,1,0)</f>
        <v>1</v>
      </c>
      <c r="AI1313">
        <f>IF(Table13[[#This Row],[method_payment]]=2,1,0)</f>
        <v>0</v>
      </c>
      <c r="AJ1313">
        <f>IF(Table13[[#This Row],[method_payment]]=3,1,0)</f>
        <v>0</v>
      </c>
      <c r="AK1313">
        <f>IF(Table13[[#This Row],[method_payment]]=5,1,0)</f>
        <v>0</v>
      </c>
      <c r="AL1313">
        <f>IF(Table13[[#This Row],[method_payment]]=6,1,0)</f>
        <v>0</v>
      </c>
      <c r="AM1313" t="s">
        <v>16</v>
      </c>
      <c r="AN1313" t="s">
        <v>15</v>
      </c>
      <c r="AO1313">
        <v>1</v>
      </c>
      <c r="AP1313" s="2">
        <v>375.29</v>
      </c>
      <c r="AQ1313" s="3">
        <f>IF(AND(Table13[[#This Row],[Average_amount_spent_per_visit_last_3_months]]&gt;=1,Table13[[#This Row],[Average_amount_spent_per_visit_last_3_months]]&lt;=999),1,0)</f>
        <v>1</v>
      </c>
      <c r="AR1313" s="3">
        <f>IF(AND(Table13[[#This Row],[Average_amount_spent_per_visit_last_3_months]]&gt;=1000,Table13[[#This Row],[Average_amount_spent_per_visit_last_3_months]]&lt;=6700),1,0)</f>
        <v>0</v>
      </c>
      <c r="AS1313">
        <v>1</v>
      </c>
      <c r="AT1313">
        <v>40</v>
      </c>
      <c r="AU1313">
        <f>IF(AND(Table13[[#This Row],[Age]]&gt;=18,Table13[[#This Row],[Age]]&lt;=25),1,0)</f>
        <v>0</v>
      </c>
      <c r="AV1313">
        <f>IF(AND(Table13[[#This Row],[Age]]&gt;=26,Table13[[#This Row],[Age]]&lt;=35),1,0)</f>
        <v>0</v>
      </c>
      <c r="AW1313">
        <f>IF(AND(Table13[[#This Row],[Age]]&gt;=36,Table13[[#This Row],[Age]]&lt;=45),1,0)</f>
        <v>1</v>
      </c>
      <c r="AX1313">
        <f>IF(AND(Table13[[#This Row],[Age]]&gt;=46,Table13[[#This Row],[Age]]&lt;=55),1,0)</f>
        <v>0</v>
      </c>
      <c r="AY1313">
        <f>IF(AND(Table13[[#This Row],[Age]]&gt;=56,Table13[[#This Row],[Age]]&lt;=67),1,0)</f>
        <v>0</v>
      </c>
      <c r="AZ1313" t="s">
        <v>25</v>
      </c>
      <c r="BA1313">
        <f>IF(Table13[[#This Row],[Marital Status]]="Married",1,0)</f>
        <v>1</v>
      </c>
      <c r="BB1313">
        <f>IF(Table13[[#This Row],[Marital Status]]="Single",1,0)</f>
        <v>0</v>
      </c>
      <c r="BC1313" t="s">
        <v>28</v>
      </c>
      <c r="BD1313">
        <f>IF(Table13[[#This Row],[gender]]="Male",1,0)</f>
        <v>0</v>
      </c>
      <c r="BE1313">
        <f>IF(Table13[[#This Row],[gender]]="Female",1,0)</f>
        <v>1</v>
      </c>
      <c r="BF1313" t="s">
        <v>18</v>
      </c>
      <c r="BG1313">
        <f>IF(Table13[[#This Row],[Highest level of Education]]="Did not attend school",1,0)</f>
        <v>0</v>
      </c>
      <c r="BH1313">
        <f>IF(Table13[[#This Row],[Highest level of Education]]="K12 completed",1,0)</f>
        <v>0</v>
      </c>
      <c r="BI1313">
        <f>IF(Table13[[#This Row],[Highest level of Education]]="High School Completed",1,0)</f>
        <v>0</v>
      </c>
      <c r="BJ1313">
        <f>IF(Table13[[#This Row],[Highest level of Education]]="Technical Diploma/Partially completed College",1,0)</f>
        <v>0</v>
      </c>
      <c r="BK1313">
        <f>IF(Table13[[#This Row],[Highest level of Education]]="University/College Degree",1,0)</f>
        <v>0</v>
      </c>
      <c r="BL1313">
        <f>IF(Table13[[#This Row],[Highest level of Education]]="Post-graduate education",1,0)</f>
        <v>1</v>
      </c>
      <c r="BM1313">
        <v>3</v>
      </c>
      <c r="BN1313">
        <v>3</v>
      </c>
      <c r="BO1313" t="s">
        <v>1</v>
      </c>
      <c r="BP1313">
        <f>IF(Table13[[#This Row],[Monthly_Income 1_5500 2_8000 3_11000 4_15000 5_20000 6_27000 7_35000 8_5000 9_51000 98_0]]=1,1,0)</f>
        <v>0</v>
      </c>
      <c r="BQ1313">
        <f>IF(Table13[[#This Row],[Monthly_Income 1_5500 2_8000 3_11000 4_15000 5_20000 6_27000 7_35000 8_5000 9_51000 98_0]]=2,1,0)</f>
        <v>0</v>
      </c>
      <c r="BR1313">
        <f>IF(Table13[[#This Row],[Monthly_Income 1_5500 2_8000 3_11000 4_15000 5_20000 6_27000 7_35000 8_5000 9_51000 98_0]]=3,1,0)</f>
        <v>0</v>
      </c>
      <c r="BS1313">
        <f>IF(Table13[[#This Row],[Monthly_Income 1_5500 2_8000 3_11000 4_15000 5_20000 6_27000 7_35000 8_5000 9_51000 98_0]]=4,1,0)</f>
        <v>0</v>
      </c>
      <c r="BT1313">
        <f>IF(Table13[[#This Row],[Monthly_Income 1_5500 2_8000 3_11000 4_15000 5_20000 6_27000 7_35000 8_5000 9_51000 98_0]]=5,1,0)</f>
        <v>0</v>
      </c>
      <c r="BU1313">
        <f>IF(Table13[[#This Row],[Monthly_Income 1_5500 2_8000 3_11000 4_15000 5_20000 6_27000 7_35000 8_5000 9_51000 98_0]]=6,1,0)</f>
        <v>0</v>
      </c>
      <c r="BV1313">
        <f>IF(Table13[[#This Row],[Monthly_Income 1_5500 2_8000 3_11000 4_15000 5_20000 6_27000 7_35000 8_5000 9_51000 98_0]]=7,1,0)</f>
        <v>0</v>
      </c>
      <c r="BW1313">
        <f>IF(Table13[[#This Row],[Monthly_Income 1_5500 2_8000 3_11000 4_15000 5_20000 6_27000 7_35000 8_5000 9_51000 98_0]]=8,1,0)</f>
        <v>0</v>
      </c>
      <c r="BX1313">
        <f>IF(Table13[[#This Row],[Monthly_Income 1_5500 2_8000 3_11000 4_15000 5_20000 6_27000 7_35000 8_5000 9_51000 98_0]]=9,1,0)</f>
        <v>0</v>
      </c>
      <c r="BY1313">
        <f>IF(Table13[[#This Row],[Monthly_Income 1_5500 2_8000 3_11000 4_15000 5_20000 6_27000 7_35000 8_5000 9_51000 98_0]]=98,1,0)</f>
        <v>0</v>
      </c>
      <c r="BZ1313">
        <v>98</v>
      </c>
      <c r="CA1313">
        <f>IF(Table13[[#This Row],[Monthly_Household_Income]]=1,1,0)</f>
        <v>0</v>
      </c>
      <c r="CB1313">
        <f>IF(Table13[[#This Row],[Monthly_Household_Income]]=2,1,0)</f>
        <v>0</v>
      </c>
      <c r="CC1313">
        <f>IF(Table13[[#This Row],[Monthly_Household_Income]]=3,1,0)</f>
        <v>0</v>
      </c>
      <c r="CD1313">
        <f>IF(Table13[[#This Row],[Monthly_Household_Income]]=4,1,0)</f>
        <v>0</v>
      </c>
      <c r="CE1313">
        <f>IF(Table13[[#This Row],[Monthly_Household_Income]]=5,1,0)</f>
        <v>0</v>
      </c>
      <c r="CF1313">
        <f>IF(Table13[[#This Row],[Monthly_Household_Income]]=6,1,0)</f>
        <v>0</v>
      </c>
      <c r="CG1313">
        <f>IF(Table13[[#This Row],[Monthly_Household_Income]]=7,1,0)</f>
        <v>0</v>
      </c>
      <c r="CH1313">
        <f>IF(Table13[[#This Row],[Monthly_Household_Income]]=8,1,0)</f>
        <v>0</v>
      </c>
      <c r="CI1313">
        <f>IF(Table13[[#This Row],[Monthly_Household_Income]]=9,1,0)</f>
        <v>0</v>
      </c>
      <c r="CJ1313">
        <f>IF(Table13[[#This Row],[Monthly_Household_Income]]=98,1,0)</f>
        <v>1</v>
      </c>
    </row>
    <row r="1314" spans="1:88">
      <c r="A1314">
        <v>4823</v>
      </c>
      <c r="B1314" s="1">
        <v>42999</v>
      </c>
      <c r="C1314" t="s">
        <v>35</v>
      </c>
      <c r="D1314">
        <v>8</v>
      </c>
      <c r="E1314">
        <v>7</v>
      </c>
      <c r="F1314">
        <v>8</v>
      </c>
      <c r="G1314">
        <v>7</v>
      </c>
      <c r="H1314">
        <v>6</v>
      </c>
      <c r="I1314">
        <v>7</v>
      </c>
      <c r="J1314" t="s">
        <v>15</v>
      </c>
      <c r="K1314">
        <v>8</v>
      </c>
      <c r="L1314">
        <v>9</v>
      </c>
      <c r="M1314">
        <v>8</v>
      </c>
      <c r="N1314">
        <v>9</v>
      </c>
      <c r="O1314">
        <v>7</v>
      </c>
      <c r="P1314">
        <v>9</v>
      </c>
      <c r="Q1314">
        <v>7</v>
      </c>
      <c r="R1314">
        <v>8</v>
      </c>
      <c r="S1314">
        <v>10</v>
      </c>
      <c r="T1314">
        <v>9</v>
      </c>
      <c r="U1314">
        <v>9</v>
      </c>
      <c r="V1314">
        <v>10</v>
      </c>
      <c r="W1314">
        <v>7</v>
      </c>
      <c r="X1314">
        <v>6</v>
      </c>
      <c r="Y1314">
        <v>8</v>
      </c>
      <c r="Z1314">
        <v>9</v>
      </c>
      <c r="AA1314">
        <v>6</v>
      </c>
      <c r="AB1314">
        <v>7</v>
      </c>
      <c r="AC1314">
        <v>1</v>
      </c>
      <c r="AD1314">
        <f>IF(Table13[[#This Row],[payment]]=1,1,0)</f>
        <v>1</v>
      </c>
      <c r="AE1314">
        <f>IF(Table13[[#This Row],[payment]]=2,1,0)</f>
        <v>0</v>
      </c>
      <c r="AF1314">
        <f>IF(Table13[[#This Row],[payment]]=3,1,0)</f>
        <v>0</v>
      </c>
      <c r="AG1314">
        <v>1</v>
      </c>
      <c r="AH1314">
        <f>IF(Table13[[#This Row],[method_payment]]=1,1,0)</f>
        <v>1</v>
      </c>
      <c r="AI1314">
        <f>IF(Table13[[#This Row],[method_payment]]=2,1,0)</f>
        <v>0</v>
      </c>
      <c r="AJ1314">
        <f>IF(Table13[[#This Row],[method_payment]]=3,1,0)</f>
        <v>0</v>
      </c>
      <c r="AK1314">
        <f>IF(Table13[[#This Row],[method_payment]]=5,1,0)</f>
        <v>0</v>
      </c>
      <c r="AL1314">
        <f>IF(Table13[[#This Row],[method_payment]]=6,1,0)</f>
        <v>0</v>
      </c>
      <c r="AM1314" t="s">
        <v>16</v>
      </c>
      <c r="AN1314" t="s">
        <v>16</v>
      </c>
      <c r="AO1314">
        <v>2</v>
      </c>
      <c r="AP1314" s="2">
        <v>133.31</v>
      </c>
      <c r="AQ1314" s="3">
        <f>IF(AND(Table13[[#This Row],[Average_amount_spent_per_visit_last_3_months]]&gt;=1,Table13[[#This Row],[Average_amount_spent_per_visit_last_3_months]]&lt;=999),1,0)</f>
        <v>1</v>
      </c>
      <c r="AR1314" s="3">
        <f>IF(AND(Table13[[#This Row],[Average_amount_spent_per_visit_last_3_months]]&gt;=1000,Table13[[#This Row],[Average_amount_spent_per_visit_last_3_months]]&lt;=6700),1,0)</f>
        <v>0</v>
      </c>
      <c r="AS1314">
        <v>3</v>
      </c>
      <c r="AT1314">
        <v>31</v>
      </c>
      <c r="AU1314">
        <f>IF(AND(Table13[[#This Row],[Age]]&gt;=18,Table13[[#This Row],[Age]]&lt;=25),1,0)</f>
        <v>0</v>
      </c>
      <c r="AV1314">
        <f>IF(AND(Table13[[#This Row],[Age]]&gt;=26,Table13[[#This Row],[Age]]&lt;=35),1,0)</f>
        <v>1</v>
      </c>
      <c r="AW1314">
        <f>IF(AND(Table13[[#This Row],[Age]]&gt;=36,Table13[[#This Row],[Age]]&lt;=45),1,0)</f>
        <v>0</v>
      </c>
      <c r="AX1314">
        <f>IF(AND(Table13[[#This Row],[Age]]&gt;=46,Table13[[#This Row],[Age]]&lt;=55),1,0)</f>
        <v>0</v>
      </c>
      <c r="AY1314">
        <f>IF(AND(Table13[[#This Row],[Age]]&gt;=56,Table13[[#This Row],[Age]]&lt;=67),1,0)</f>
        <v>0</v>
      </c>
      <c r="AZ1314" t="s">
        <v>25</v>
      </c>
      <c r="BA1314">
        <f>IF(Table13[[#This Row],[Marital Status]]="Married",1,0)</f>
        <v>1</v>
      </c>
      <c r="BB1314">
        <f>IF(Table13[[#This Row],[Marital Status]]="Single",1,0)</f>
        <v>0</v>
      </c>
      <c r="BC1314" t="s">
        <v>28</v>
      </c>
      <c r="BD1314">
        <f>IF(Table13[[#This Row],[gender]]="Male",1,0)</f>
        <v>0</v>
      </c>
      <c r="BE1314">
        <f>IF(Table13[[#This Row],[gender]]="Female",1,0)</f>
        <v>1</v>
      </c>
      <c r="BF1314" t="s">
        <v>19</v>
      </c>
      <c r="BG1314">
        <f>IF(Table13[[#This Row],[Highest level of Education]]="Did not attend school",1,0)</f>
        <v>0</v>
      </c>
      <c r="BH1314">
        <f>IF(Table13[[#This Row],[Highest level of Education]]="K12 completed",1,0)</f>
        <v>0</v>
      </c>
      <c r="BI1314">
        <f>IF(Table13[[#This Row],[Highest level of Education]]="High School Completed",1,0)</f>
        <v>0</v>
      </c>
      <c r="BJ1314">
        <f>IF(Table13[[#This Row],[Highest level of Education]]="Technical Diploma/Partially completed College",1,0)</f>
        <v>0</v>
      </c>
      <c r="BK1314">
        <f>IF(Table13[[#This Row],[Highest level of Education]]="University/College Degree",1,0)</f>
        <v>1</v>
      </c>
      <c r="BL1314">
        <f>IF(Table13[[#This Row],[Highest level of Education]]="Post-graduate education",1,0)</f>
        <v>0</v>
      </c>
      <c r="BM1314">
        <v>3</v>
      </c>
      <c r="BN1314">
        <v>3</v>
      </c>
      <c r="BO1314" t="s">
        <v>1</v>
      </c>
      <c r="BP1314">
        <f>IF(Table13[[#This Row],[Monthly_Income 1_5500 2_8000 3_11000 4_15000 5_20000 6_27000 7_35000 8_5000 9_51000 98_0]]=1,1,0)</f>
        <v>0</v>
      </c>
      <c r="BQ1314">
        <f>IF(Table13[[#This Row],[Monthly_Income 1_5500 2_8000 3_11000 4_15000 5_20000 6_27000 7_35000 8_5000 9_51000 98_0]]=2,1,0)</f>
        <v>0</v>
      </c>
      <c r="BR1314">
        <f>IF(Table13[[#This Row],[Monthly_Income 1_5500 2_8000 3_11000 4_15000 5_20000 6_27000 7_35000 8_5000 9_51000 98_0]]=3,1,0)</f>
        <v>0</v>
      </c>
      <c r="BS1314">
        <f>IF(Table13[[#This Row],[Monthly_Income 1_5500 2_8000 3_11000 4_15000 5_20000 6_27000 7_35000 8_5000 9_51000 98_0]]=4,1,0)</f>
        <v>0</v>
      </c>
      <c r="BT1314">
        <f>IF(Table13[[#This Row],[Monthly_Income 1_5500 2_8000 3_11000 4_15000 5_20000 6_27000 7_35000 8_5000 9_51000 98_0]]=5,1,0)</f>
        <v>0</v>
      </c>
      <c r="BU1314">
        <f>IF(Table13[[#This Row],[Monthly_Income 1_5500 2_8000 3_11000 4_15000 5_20000 6_27000 7_35000 8_5000 9_51000 98_0]]=6,1,0)</f>
        <v>0</v>
      </c>
      <c r="BV1314">
        <f>IF(Table13[[#This Row],[Monthly_Income 1_5500 2_8000 3_11000 4_15000 5_20000 6_27000 7_35000 8_5000 9_51000 98_0]]=7,1,0)</f>
        <v>0</v>
      </c>
      <c r="BW1314">
        <f>IF(Table13[[#This Row],[Monthly_Income 1_5500 2_8000 3_11000 4_15000 5_20000 6_27000 7_35000 8_5000 9_51000 98_0]]=8,1,0)</f>
        <v>0</v>
      </c>
      <c r="BX1314">
        <f>IF(Table13[[#This Row],[Monthly_Income 1_5500 2_8000 3_11000 4_15000 5_20000 6_27000 7_35000 8_5000 9_51000 98_0]]=9,1,0)</f>
        <v>0</v>
      </c>
      <c r="BY1314">
        <f>IF(Table13[[#This Row],[Monthly_Income 1_5500 2_8000 3_11000 4_15000 5_20000 6_27000 7_35000 8_5000 9_51000 98_0]]=98,1,0)</f>
        <v>0</v>
      </c>
      <c r="BZ1314">
        <v>9</v>
      </c>
      <c r="CA1314">
        <f>IF(Table13[[#This Row],[Monthly_Household_Income]]=1,1,0)</f>
        <v>0</v>
      </c>
      <c r="CB1314">
        <f>IF(Table13[[#This Row],[Monthly_Household_Income]]=2,1,0)</f>
        <v>0</v>
      </c>
      <c r="CC1314">
        <f>IF(Table13[[#This Row],[Monthly_Household_Income]]=3,1,0)</f>
        <v>0</v>
      </c>
      <c r="CD1314">
        <f>IF(Table13[[#This Row],[Monthly_Household_Income]]=4,1,0)</f>
        <v>0</v>
      </c>
      <c r="CE1314">
        <f>IF(Table13[[#This Row],[Monthly_Household_Income]]=5,1,0)</f>
        <v>0</v>
      </c>
      <c r="CF1314">
        <f>IF(Table13[[#This Row],[Monthly_Household_Income]]=6,1,0)</f>
        <v>0</v>
      </c>
      <c r="CG1314">
        <f>IF(Table13[[#This Row],[Monthly_Household_Income]]=7,1,0)</f>
        <v>0</v>
      </c>
      <c r="CH1314">
        <f>IF(Table13[[#This Row],[Monthly_Household_Income]]=8,1,0)</f>
        <v>0</v>
      </c>
      <c r="CI1314">
        <f>IF(Table13[[#This Row],[Monthly_Household_Income]]=9,1,0)</f>
        <v>1</v>
      </c>
      <c r="CJ1314">
        <f>IF(Table13[[#This Row],[Monthly_Household_Income]]=98,1,0)</f>
        <v>0</v>
      </c>
    </row>
    <row r="1315" spans="1:88">
      <c r="A1315">
        <v>4824</v>
      </c>
      <c r="B1315" s="1">
        <v>43162</v>
      </c>
      <c r="C1315" t="s">
        <v>39</v>
      </c>
      <c r="D1315">
        <v>9</v>
      </c>
      <c r="E1315">
        <v>9</v>
      </c>
      <c r="F1315">
        <v>8</v>
      </c>
      <c r="G1315">
        <v>8</v>
      </c>
      <c r="H1315">
        <v>7</v>
      </c>
      <c r="I1315">
        <v>8</v>
      </c>
      <c r="J1315" t="s">
        <v>15</v>
      </c>
      <c r="K1315">
        <v>7</v>
      </c>
      <c r="L1315">
        <v>8</v>
      </c>
      <c r="M1315">
        <v>8</v>
      </c>
      <c r="N1315">
        <v>8</v>
      </c>
      <c r="O1315">
        <v>9</v>
      </c>
      <c r="P1315">
        <v>10</v>
      </c>
      <c r="Q1315">
        <v>9</v>
      </c>
      <c r="R1315">
        <v>7</v>
      </c>
      <c r="S1315">
        <v>10</v>
      </c>
      <c r="T1315">
        <v>8</v>
      </c>
      <c r="U1315">
        <v>10</v>
      </c>
      <c r="V1315">
        <v>8</v>
      </c>
      <c r="W1315">
        <v>7</v>
      </c>
      <c r="X1315">
        <v>0</v>
      </c>
      <c r="Y1315">
        <v>9</v>
      </c>
      <c r="Z1315">
        <v>9</v>
      </c>
      <c r="AA1315">
        <v>7</v>
      </c>
      <c r="AB1315">
        <v>0</v>
      </c>
      <c r="AC1315">
        <v>2</v>
      </c>
      <c r="AD1315">
        <f>IF(Table13[[#This Row],[payment]]=1,1,0)</f>
        <v>0</v>
      </c>
      <c r="AE1315">
        <f>IF(Table13[[#This Row],[payment]]=2,1,0)</f>
        <v>1</v>
      </c>
      <c r="AF1315">
        <f>IF(Table13[[#This Row],[payment]]=3,1,0)</f>
        <v>0</v>
      </c>
      <c r="AG1315">
        <v>5</v>
      </c>
      <c r="AH1315">
        <f>IF(Table13[[#This Row],[method_payment]]=1,1,0)</f>
        <v>0</v>
      </c>
      <c r="AI1315">
        <f>IF(Table13[[#This Row],[method_payment]]=2,1,0)</f>
        <v>0</v>
      </c>
      <c r="AJ1315">
        <f>IF(Table13[[#This Row],[method_payment]]=3,1,0)</f>
        <v>0</v>
      </c>
      <c r="AK1315">
        <f>IF(Table13[[#This Row],[method_payment]]=5,1,0)</f>
        <v>1</v>
      </c>
      <c r="AL1315">
        <f>IF(Table13[[#This Row],[method_payment]]=6,1,0)</f>
        <v>0</v>
      </c>
      <c r="AM1315" t="s">
        <v>16</v>
      </c>
      <c r="AN1315" t="s">
        <v>16</v>
      </c>
      <c r="AO1315">
        <v>3</v>
      </c>
      <c r="AP1315" s="2">
        <v>133.72999999999999</v>
      </c>
      <c r="AQ1315" s="3">
        <f>IF(AND(Table13[[#This Row],[Average_amount_spent_per_visit_last_3_months]]&gt;=1,Table13[[#This Row],[Average_amount_spent_per_visit_last_3_months]]&lt;=999),1,0)</f>
        <v>1</v>
      </c>
      <c r="AR1315" s="3">
        <f>IF(AND(Table13[[#This Row],[Average_amount_spent_per_visit_last_3_months]]&gt;=1000,Table13[[#This Row],[Average_amount_spent_per_visit_last_3_months]]&lt;=6700),1,0)</f>
        <v>0</v>
      </c>
      <c r="AS1315">
        <v>3</v>
      </c>
      <c r="AT1315">
        <v>33</v>
      </c>
      <c r="AU1315">
        <f>IF(AND(Table13[[#This Row],[Age]]&gt;=18,Table13[[#This Row],[Age]]&lt;=25),1,0)</f>
        <v>0</v>
      </c>
      <c r="AV1315">
        <f>IF(AND(Table13[[#This Row],[Age]]&gt;=26,Table13[[#This Row],[Age]]&lt;=35),1,0)</f>
        <v>1</v>
      </c>
      <c r="AW1315">
        <f>IF(AND(Table13[[#This Row],[Age]]&gt;=36,Table13[[#This Row],[Age]]&lt;=45),1,0)</f>
        <v>0</v>
      </c>
      <c r="AX1315">
        <f>IF(AND(Table13[[#This Row],[Age]]&gt;=46,Table13[[#This Row],[Age]]&lt;=55),1,0)</f>
        <v>0</v>
      </c>
      <c r="AY1315">
        <f>IF(AND(Table13[[#This Row],[Age]]&gt;=56,Table13[[#This Row],[Age]]&lt;=67),1,0)</f>
        <v>0</v>
      </c>
      <c r="AZ1315" t="s">
        <v>24</v>
      </c>
      <c r="BA1315">
        <f>IF(Table13[[#This Row],[Marital Status]]="Married",1,0)</f>
        <v>0</v>
      </c>
      <c r="BB1315">
        <f>IF(Table13[[#This Row],[Marital Status]]="Single",1,0)</f>
        <v>1</v>
      </c>
      <c r="BC1315" t="s">
        <v>27</v>
      </c>
      <c r="BD1315">
        <f>IF(Table13[[#This Row],[gender]]="Male",1,0)</f>
        <v>1</v>
      </c>
      <c r="BE1315">
        <f>IF(Table13[[#This Row],[gender]]="Female",1,0)</f>
        <v>0</v>
      </c>
      <c r="BF1315" t="s">
        <v>23</v>
      </c>
      <c r="BG1315">
        <f>IF(Table13[[#This Row],[Highest level of Education]]="Did not attend school",1,0)</f>
        <v>0</v>
      </c>
      <c r="BH1315">
        <f>IF(Table13[[#This Row],[Highest level of Education]]="K12 completed",1,0)</f>
        <v>0</v>
      </c>
      <c r="BI1315">
        <f>IF(Table13[[#This Row],[Highest level of Education]]="High School Completed",1,0)</f>
        <v>0</v>
      </c>
      <c r="BJ1315">
        <f>IF(Table13[[#This Row],[Highest level of Education]]="Technical Diploma/Partially completed College",1,0)</f>
        <v>1</v>
      </c>
      <c r="BK1315">
        <f>IF(Table13[[#This Row],[Highest level of Education]]="University/College Degree",1,0)</f>
        <v>0</v>
      </c>
      <c r="BL1315">
        <f>IF(Table13[[#This Row],[Highest level of Education]]="Post-graduate education",1,0)</f>
        <v>0</v>
      </c>
      <c r="BM1315">
        <v>0</v>
      </c>
      <c r="BN1315">
        <v>1</v>
      </c>
      <c r="BO1315">
        <v>3</v>
      </c>
      <c r="BP1315">
        <f>IF(Table13[[#This Row],[Monthly_Income 1_5500 2_8000 3_11000 4_15000 5_20000 6_27000 7_35000 8_5000 9_51000 98_0]]=1,1,0)</f>
        <v>0</v>
      </c>
      <c r="BQ1315">
        <f>IF(Table13[[#This Row],[Monthly_Income 1_5500 2_8000 3_11000 4_15000 5_20000 6_27000 7_35000 8_5000 9_51000 98_0]]=2,1,0)</f>
        <v>0</v>
      </c>
      <c r="BR1315">
        <f>IF(Table13[[#This Row],[Monthly_Income 1_5500 2_8000 3_11000 4_15000 5_20000 6_27000 7_35000 8_5000 9_51000 98_0]]=3,1,0)</f>
        <v>1</v>
      </c>
      <c r="BS1315">
        <f>IF(Table13[[#This Row],[Monthly_Income 1_5500 2_8000 3_11000 4_15000 5_20000 6_27000 7_35000 8_5000 9_51000 98_0]]=4,1,0)</f>
        <v>0</v>
      </c>
      <c r="BT1315">
        <f>IF(Table13[[#This Row],[Monthly_Income 1_5500 2_8000 3_11000 4_15000 5_20000 6_27000 7_35000 8_5000 9_51000 98_0]]=5,1,0)</f>
        <v>0</v>
      </c>
      <c r="BU1315">
        <f>IF(Table13[[#This Row],[Monthly_Income 1_5500 2_8000 3_11000 4_15000 5_20000 6_27000 7_35000 8_5000 9_51000 98_0]]=6,1,0)</f>
        <v>0</v>
      </c>
      <c r="BV1315">
        <f>IF(Table13[[#This Row],[Monthly_Income 1_5500 2_8000 3_11000 4_15000 5_20000 6_27000 7_35000 8_5000 9_51000 98_0]]=7,1,0)</f>
        <v>0</v>
      </c>
      <c r="BW1315">
        <f>IF(Table13[[#This Row],[Monthly_Income 1_5500 2_8000 3_11000 4_15000 5_20000 6_27000 7_35000 8_5000 9_51000 98_0]]=8,1,0)</f>
        <v>0</v>
      </c>
      <c r="BX1315">
        <f>IF(Table13[[#This Row],[Monthly_Income 1_5500 2_8000 3_11000 4_15000 5_20000 6_27000 7_35000 8_5000 9_51000 98_0]]=9,1,0)</f>
        <v>0</v>
      </c>
      <c r="BY1315">
        <f>IF(Table13[[#This Row],[Monthly_Income 1_5500 2_8000 3_11000 4_15000 5_20000 6_27000 7_35000 8_5000 9_51000 98_0]]=98,1,0)</f>
        <v>0</v>
      </c>
      <c r="BZ1315">
        <v>7</v>
      </c>
      <c r="CA1315">
        <f>IF(Table13[[#This Row],[Monthly_Household_Income]]=1,1,0)</f>
        <v>0</v>
      </c>
      <c r="CB1315">
        <f>IF(Table13[[#This Row],[Monthly_Household_Income]]=2,1,0)</f>
        <v>0</v>
      </c>
      <c r="CC1315">
        <f>IF(Table13[[#This Row],[Monthly_Household_Income]]=3,1,0)</f>
        <v>0</v>
      </c>
      <c r="CD1315">
        <f>IF(Table13[[#This Row],[Monthly_Household_Income]]=4,1,0)</f>
        <v>0</v>
      </c>
      <c r="CE1315">
        <f>IF(Table13[[#This Row],[Monthly_Household_Income]]=5,1,0)</f>
        <v>0</v>
      </c>
      <c r="CF1315">
        <f>IF(Table13[[#This Row],[Monthly_Household_Income]]=6,1,0)</f>
        <v>0</v>
      </c>
      <c r="CG1315">
        <f>IF(Table13[[#This Row],[Monthly_Household_Income]]=7,1,0)</f>
        <v>1</v>
      </c>
      <c r="CH1315">
        <f>IF(Table13[[#This Row],[Monthly_Household_Income]]=8,1,0)</f>
        <v>0</v>
      </c>
      <c r="CI1315">
        <f>IF(Table13[[#This Row],[Monthly_Household_Income]]=9,1,0)</f>
        <v>0</v>
      </c>
      <c r="CJ1315">
        <f>IF(Table13[[#This Row],[Monthly_Household_Income]]=98,1,0)</f>
        <v>0</v>
      </c>
    </row>
    <row r="1316" spans="1:88">
      <c r="A1316">
        <v>4825</v>
      </c>
      <c r="B1316" s="1">
        <v>43223</v>
      </c>
      <c r="C1316" t="s">
        <v>34</v>
      </c>
      <c r="D1316">
        <v>4</v>
      </c>
      <c r="E1316">
        <v>5</v>
      </c>
      <c r="F1316">
        <v>3</v>
      </c>
      <c r="G1316">
        <v>5</v>
      </c>
      <c r="H1316">
        <v>4</v>
      </c>
      <c r="I1316">
        <v>5</v>
      </c>
      <c r="J1316" t="s">
        <v>15</v>
      </c>
      <c r="K1316">
        <v>7</v>
      </c>
      <c r="L1316">
        <v>6</v>
      </c>
      <c r="M1316">
        <v>4</v>
      </c>
      <c r="N1316">
        <v>4</v>
      </c>
      <c r="O1316">
        <v>5</v>
      </c>
      <c r="P1316">
        <v>6</v>
      </c>
      <c r="Q1316">
        <v>6</v>
      </c>
      <c r="R1316">
        <v>7</v>
      </c>
      <c r="S1316">
        <v>6</v>
      </c>
      <c r="T1316">
        <v>5</v>
      </c>
      <c r="U1316">
        <v>6</v>
      </c>
      <c r="V1316">
        <v>7</v>
      </c>
      <c r="W1316">
        <v>7</v>
      </c>
      <c r="X1316">
        <v>6</v>
      </c>
      <c r="Y1316">
        <v>6</v>
      </c>
      <c r="Z1316">
        <v>7</v>
      </c>
      <c r="AA1316">
        <v>5</v>
      </c>
      <c r="AB1316">
        <v>6</v>
      </c>
      <c r="AC1316">
        <v>2</v>
      </c>
      <c r="AD1316">
        <f>IF(Table13[[#This Row],[payment]]=1,1,0)</f>
        <v>0</v>
      </c>
      <c r="AE1316">
        <f>IF(Table13[[#This Row],[payment]]=2,1,0)</f>
        <v>1</v>
      </c>
      <c r="AF1316">
        <f>IF(Table13[[#This Row],[payment]]=3,1,0)</f>
        <v>0</v>
      </c>
      <c r="AG1316">
        <v>1</v>
      </c>
      <c r="AH1316">
        <f>IF(Table13[[#This Row],[method_payment]]=1,1,0)</f>
        <v>1</v>
      </c>
      <c r="AI1316">
        <f>IF(Table13[[#This Row],[method_payment]]=2,1,0)</f>
        <v>0</v>
      </c>
      <c r="AJ1316">
        <f>IF(Table13[[#This Row],[method_payment]]=3,1,0)</f>
        <v>0</v>
      </c>
      <c r="AK1316">
        <f>IF(Table13[[#This Row],[method_payment]]=5,1,0)</f>
        <v>0</v>
      </c>
      <c r="AL1316">
        <f>IF(Table13[[#This Row],[method_payment]]=6,1,0)</f>
        <v>0</v>
      </c>
      <c r="AM1316" t="s">
        <v>16</v>
      </c>
      <c r="AN1316" t="s">
        <v>15</v>
      </c>
      <c r="AO1316">
        <v>1</v>
      </c>
      <c r="AP1316" s="2">
        <v>282.82</v>
      </c>
      <c r="AQ1316" s="3">
        <f>IF(AND(Table13[[#This Row],[Average_amount_spent_per_visit_last_3_months]]&gt;=1,Table13[[#This Row],[Average_amount_spent_per_visit_last_3_months]]&lt;=999),1,0)</f>
        <v>1</v>
      </c>
      <c r="AR1316" s="3">
        <f>IF(AND(Table13[[#This Row],[Average_amount_spent_per_visit_last_3_months]]&gt;=1000,Table13[[#This Row],[Average_amount_spent_per_visit_last_3_months]]&lt;=6700),1,0)</f>
        <v>0</v>
      </c>
      <c r="AS1316">
        <v>3</v>
      </c>
      <c r="AT1316">
        <v>48</v>
      </c>
      <c r="AU1316">
        <f>IF(AND(Table13[[#This Row],[Age]]&gt;=18,Table13[[#This Row],[Age]]&lt;=25),1,0)</f>
        <v>0</v>
      </c>
      <c r="AV1316">
        <f>IF(AND(Table13[[#This Row],[Age]]&gt;=26,Table13[[#This Row],[Age]]&lt;=35),1,0)</f>
        <v>0</v>
      </c>
      <c r="AW1316">
        <f>IF(AND(Table13[[#This Row],[Age]]&gt;=36,Table13[[#This Row],[Age]]&lt;=45),1,0)</f>
        <v>0</v>
      </c>
      <c r="AX1316">
        <f>IF(AND(Table13[[#This Row],[Age]]&gt;=46,Table13[[#This Row],[Age]]&lt;=55),1,0)</f>
        <v>1</v>
      </c>
      <c r="AY1316">
        <f>IF(AND(Table13[[#This Row],[Age]]&gt;=56,Table13[[#This Row],[Age]]&lt;=67),1,0)</f>
        <v>0</v>
      </c>
      <c r="AZ1316" t="s">
        <v>25</v>
      </c>
      <c r="BA1316">
        <f>IF(Table13[[#This Row],[Marital Status]]="Married",1,0)</f>
        <v>1</v>
      </c>
      <c r="BB1316">
        <f>IF(Table13[[#This Row],[Marital Status]]="Single",1,0)</f>
        <v>0</v>
      </c>
      <c r="BC1316" t="s">
        <v>27</v>
      </c>
      <c r="BD1316">
        <f>IF(Table13[[#This Row],[gender]]="Male",1,0)</f>
        <v>1</v>
      </c>
      <c r="BE1316">
        <f>IF(Table13[[#This Row],[gender]]="Female",1,0)</f>
        <v>0</v>
      </c>
      <c r="BF1316" t="s">
        <v>19</v>
      </c>
      <c r="BG1316">
        <f>IF(Table13[[#This Row],[Highest level of Education]]="Did not attend school",1,0)</f>
        <v>0</v>
      </c>
      <c r="BH1316">
        <f>IF(Table13[[#This Row],[Highest level of Education]]="K12 completed",1,0)</f>
        <v>0</v>
      </c>
      <c r="BI1316">
        <f>IF(Table13[[#This Row],[Highest level of Education]]="High School Completed",1,0)</f>
        <v>0</v>
      </c>
      <c r="BJ1316">
        <f>IF(Table13[[#This Row],[Highest level of Education]]="Technical Diploma/Partially completed College",1,0)</f>
        <v>0</v>
      </c>
      <c r="BK1316">
        <f>IF(Table13[[#This Row],[Highest level of Education]]="University/College Degree",1,0)</f>
        <v>1</v>
      </c>
      <c r="BL1316">
        <f>IF(Table13[[#This Row],[Highest level of Education]]="Post-graduate education",1,0)</f>
        <v>0</v>
      </c>
      <c r="BM1316">
        <v>4</v>
      </c>
      <c r="BN1316">
        <v>1</v>
      </c>
      <c r="BO1316">
        <v>4</v>
      </c>
      <c r="BP1316">
        <f>IF(Table13[[#This Row],[Monthly_Income 1_5500 2_8000 3_11000 4_15000 5_20000 6_27000 7_35000 8_5000 9_51000 98_0]]=1,1,0)</f>
        <v>0</v>
      </c>
      <c r="BQ1316">
        <f>IF(Table13[[#This Row],[Monthly_Income 1_5500 2_8000 3_11000 4_15000 5_20000 6_27000 7_35000 8_5000 9_51000 98_0]]=2,1,0)</f>
        <v>0</v>
      </c>
      <c r="BR1316">
        <f>IF(Table13[[#This Row],[Monthly_Income 1_5500 2_8000 3_11000 4_15000 5_20000 6_27000 7_35000 8_5000 9_51000 98_0]]=3,1,0)</f>
        <v>0</v>
      </c>
      <c r="BS1316">
        <f>IF(Table13[[#This Row],[Monthly_Income 1_5500 2_8000 3_11000 4_15000 5_20000 6_27000 7_35000 8_5000 9_51000 98_0]]=4,1,0)</f>
        <v>1</v>
      </c>
      <c r="BT1316">
        <f>IF(Table13[[#This Row],[Monthly_Income 1_5500 2_8000 3_11000 4_15000 5_20000 6_27000 7_35000 8_5000 9_51000 98_0]]=5,1,0)</f>
        <v>0</v>
      </c>
      <c r="BU1316">
        <f>IF(Table13[[#This Row],[Monthly_Income 1_5500 2_8000 3_11000 4_15000 5_20000 6_27000 7_35000 8_5000 9_51000 98_0]]=6,1,0)</f>
        <v>0</v>
      </c>
      <c r="BV1316">
        <f>IF(Table13[[#This Row],[Monthly_Income 1_5500 2_8000 3_11000 4_15000 5_20000 6_27000 7_35000 8_5000 9_51000 98_0]]=7,1,0)</f>
        <v>0</v>
      </c>
      <c r="BW1316">
        <f>IF(Table13[[#This Row],[Monthly_Income 1_5500 2_8000 3_11000 4_15000 5_20000 6_27000 7_35000 8_5000 9_51000 98_0]]=8,1,0)</f>
        <v>0</v>
      </c>
      <c r="BX1316">
        <f>IF(Table13[[#This Row],[Monthly_Income 1_5500 2_8000 3_11000 4_15000 5_20000 6_27000 7_35000 8_5000 9_51000 98_0]]=9,1,0)</f>
        <v>0</v>
      </c>
      <c r="BY1316">
        <f>IF(Table13[[#This Row],[Monthly_Income 1_5500 2_8000 3_11000 4_15000 5_20000 6_27000 7_35000 8_5000 9_51000 98_0]]=98,1,0)</f>
        <v>0</v>
      </c>
      <c r="BZ1316">
        <v>5</v>
      </c>
      <c r="CA1316">
        <f>IF(Table13[[#This Row],[Monthly_Household_Income]]=1,1,0)</f>
        <v>0</v>
      </c>
      <c r="CB1316">
        <f>IF(Table13[[#This Row],[Monthly_Household_Income]]=2,1,0)</f>
        <v>0</v>
      </c>
      <c r="CC1316">
        <f>IF(Table13[[#This Row],[Monthly_Household_Income]]=3,1,0)</f>
        <v>0</v>
      </c>
      <c r="CD1316">
        <f>IF(Table13[[#This Row],[Monthly_Household_Income]]=4,1,0)</f>
        <v>0</v>
      </c>
      <c r="CE1316">
        <f>IF(Table13[[#This Row],[Monthly_Household_Income]]=5,1,0)</f>
        <v>1</v>
      </c>
      <c r="CF1316">
        <f>IF(Table13[[#This Row],[Monthly_Household_Income]]=6,1,0)</f>
        <v>0</v>
      </c>
      <c r="CG1316">
        <f>IF(Table13[[#This Row],[Monthly_Household_Income]]=7,1,0)</f>
        <v>0</v>
      </c>
      <c r="CH1316">
        <f>IF(Table13[[#This Row],[Monthly_Household_Income]]=8,1,0)</f>
        <v>0</v>
      </c>
      <c r="CI1316">
        <f>IF(Table13[[#This Row],[Monthly_Household_Income]]=9,1,0)</f>
        <v>0</v>
      </c>
      <c r="CJ1316">
        <f>IF(Table13[[#This Row],[Monthly_Household_Income]]=98,1,0)</f>
        <v>0</v>
      </c>
    </row>
    <row r="1317" spans="1:88">
      <c r="A1317">
        <v>4827</v>
      </c>
      <c r="B1317" s="1">
        <v>43161</v>
      </c>
      <c r="C1317" t="s">
        <v>2</v>
      </c>
      <c r="D1317">
        <v>6</v>
      </c>
      <c r="E1317">
        <v>7</v>
      </c>
      <c r="F1317">
        <v>7</v>
      </c>
      <c r="G1317">
        <v>8</v>
      </c>
      <c r="H1317">
        <v>7</v>
      </c>
      <c r="I1317">
        <v>9</v>
      </c>
      <c r="J1317" t="s">
        <v>15</v>
      </c>
      <c r="K1317">
        <v>6</v>
      </c>
      <c r="L1317">
        <v>8</v>
      </c>
      <c r="M1317">
        <v>8</v>
      </c>
      <c r="N1317">
        <v>7</v>
      </c>
      <c r="O1317">
        <v>6</v>
      </c>
      <c r="P1317">
        <v>8</v>
      </c>
      <c r="Q1317">
        <v>9</v>
      </c>
      <c r="R1317">
        <v>7</v>
      </c>
      <c r="S1317">
        <v>10</v>
      </c>
      <c r="T1317">
        <v>10</v>
      </c>
      <c r="U1317">
        <v>10</v>
      </c>
      <c r="V1317">
        <v>9</v>
      </c>
      <c r="W1317">
        <v>10</v>
      </c>
      <c r="X1317">
        <v>8</v>
      </c>
      <c r="Y1317">
        <v>9</v>
      </c>
      <c r="Z1317">
        <v>8</v>
      </c>
      <c r="AA1317">
        <v>7</v>
      </c>
      <c r="AB1317">
        <v>8</v>
      </c>
      <c r="AC1317">
        <v>3</v>
      </c>
      <c r="AD1317">
        <f>IF(Table13[[#This Row],[payment]]=1,1,0)</f>
        <v>0</v>
      </c>
      <c r="AE1317">
        <f>IF(Table13[[#This Row],[payment]]=2,1,0)</f>
        <v>0</v>
      </c>
      <c r="AF1317">
        <f>IF(Table13[[#This Row],[payment]]=3,1,0)</f>
        <v>1</v>
      </c>
      <c r="AG1317">
        <v>3</v>
      </c>
      <c r="AH1317">
        <f>IF(Table13[[#This Row],[method_payment]]=1,1,0)</f>
        <v>0</v>
      </c>
      <c r="AI1317">
        <f>IF(Table13[[#This Row],[method_payment]]=2,1,0)</f>
        <v>0</v>
      </c>
      <c r="AJ1317">
        <f>IF(Table13[[#This Row],[method_payment]]=3,1,0)</f>
        <v>1</v>
      </c>
      <c r="AK1317">
        <f>IF(Table13[[#This Row],[method_payment]]=5,1,0)</f>
        <v>0</v>
      </c>
      <c r="AL1317">
        <f>IF(Table13[[#This Row],[method_payment]]=6,1,0)</f>
        <v>0</v>
      </c>
      <c r="AM1317" t="s">
        <v>15</v>
      </c>
      <c r="AN1317" t="s">
        <v>15</v>
      </c>
      <c r="AO1317">
        <v>4</v>
      </c>
      <c r="AP1317" s="2">
        <v>587.87</v>
      </c>
      <c r="AQ1317" s="3">
        <f>IF(AND(Table13[[#This Row],[Average_amount_spent_per_visit_last_3_months]]&gt;=1,Table13[[#This Row],[Average_amount_spent_per_visit_last_3_months]]&lt;=999),1,0)</f>
        <v>1</v>
      </c>
      <c r="AR1317" s="3">
        <f>IF(AND(Table13[[#This Row],[Average_amount_spent_per_visit_last_3_months]]&gt;=1000,Table13[[#This Row],[Average_amount_spent_per_visit_last_3_months]]&lt;=6700),1,0)</f>
        <v>0</v>
      </c>
      <c r="AS1317">
        <v>3</v>
      </c>
      <c r="AT1317">
        <v>38</v>
      </c>
      <c r="AU1317">
        <f>IF(AND(Table13[[#This Row],[Age]]&gt;=18,Table13[[#This Row],[Age]]&lt;=25),1,0)</f>
        <v>0</v>
      </c>
      <c r="AV1317">
        <f>IF(AND(Table13[[#This Row],[Age]]&gt;=26,Table13[[#This Row],[Age]]&lt;=35),1,0)</f>
        <v>0</v>
      </c>
      <c r="AW1317">
        <f>IF(AND(Table13[[#This Row],[Age]]&gt;=36,Table13[[#This Row],[Age]]&lt;=45),1,0)</f>
        <v>1</v>
      </c>
      <c r="AX1317">
        <f>IF(AND(Table13[[#This Row],[Age]]&gt;=46,Table13[[#This Row],[Age]]&lt;=55),1,0)</f>
        <v>0</v>
      </c>
      <c r="AY1317">
        <f>IF(AND(Table13[[#This Row],[Age]]&gt;=56,Table13[[#This Row],[Age]]&lt;=67),1,0)</f>
        <v>0</v>
      </c>
      <c r="AZ1317" t="s">
        <v>24</v>
      </c>
      <c r="BA1317">
        <f>IF(Table13[[#This Row],[Marital Status]]="Married",1,0)</f>
        <v>0</v>
      </c>
      <c r="BB1317">
        <f>IF(Table13[[#This Row],[Marital Status]]="Single",1,0)</f>
        <v>1</v>
      </c>
      <c r="BC1317" t="s">
        <v>27</v>
      </c>
      <c r="BD1317">
        <f>IF(Table13[[#This Row],[gender]]="Male",1,0)</f>
        <v>1</v>
      </c>
      <c r="BE1317">
        <f>IF(Table13[[#This Row],[gender]]="Female",1,0)</f>
        <v>0</v>
      </c>
      <c r="BF1317" t="s">
        <v>19</v>
      </c>
      <c r="BG1317">
        <f>IF(Table13[[#This Row],[Highest level of Education]]="Did not attend school",1,0)</f>
        <v>0</v>
      </c>
      <c r="BH1317">
        <f>IF(Table13[[#This Row],[Highest level of Education]]="K12 completed",1,0)</f>
        <v>0</v>
      </c>
      <c r="BI1317">
        <f>IF(Table13[[#This Row],[Highest level of Education]]="High School Completed",1,0)</f>
        <v>0</v>
      </c>
      <c r="BJ1317">
        <f>IF(Table13[[#This Row],[Highest level of Education]]="Technical Diploma/Partially completed College",1,0)</f>
        <v>0</v>
      </c>
      <c r="BK1317">
        <f>IF(Table13[[#This Row],[Highest level of Education]]="University/College Degree",1,0)</f>
        <v>1</v>
      </c>
      <c r="BL1317">
        <f>IF(Table13[[#This Row],[Highest level of Education]]="Post-graduate education",1,0)</f>
        <v>0</v>
      </c>
      <c r="BM1317">
        <v>0</v>
      </c>
      <c r="BN1317">
        <v>1</v>
      </c>
      <c r="BO1317">
        <v>4</v>
      </c>
      <c r="BP1317">
        <f>IF(Table13[[#This Row],[Monthly_Income 1_5500 2_8000 3_11000 4_15000 5_20000 6_27000 7_35000 8_5000 9_51000 98_0]]=1,1,0)</f>
        <v>0</v>
      </c>
      <c r="BQ1317">
        <f>IF(Table13[[#This Row],[Monthly_Income 1_5500 2_8000 3_11000 4_15000 5_20000 6_27000 7_35000 8_5000 9_51000 98_0]]=2,1,0)</f>
        <v>0</v>
      </c>
      <c r="BR1317">
        <f>IF(Table13[[#This Row],[Monthly_Income 1_5500 2_8000 3_11000 4_15000 5_20000 6_27000 7_35000 8_5000 9_51000 98_0]]=3,1,0)</f>
        <v>0</v>
      </c>
      <c r="BS1317">
        <f>IF(Table13[[#This Row],[Monthly_Income 1_5500 2_8000 3_11000 4_15000 5_20000 6_27000 7_35000 8_5000 9_51000 98_0]]=4,1,0)</f>
        <v>1</v>
      </c>
      <c r="BT1317">
        <f>IF(Table13[[#This Row],[Monthly_Income 1_5500 2_8000 3_11000 4_15000 5_20000 6_27000 7_35000 8_5000 9_51000 98_0]]=5,1,0)</f>
        <v>0</v>
      </c>
      <c r="BU1317">
        <f>IF(Table13[[#This Row],[Monthly_Income 1_5500 2_8000 3_11000 4_15000 5_20000 6_27000 7_35000 8_5000 9_51000 98_0]]=6,1,0)</f>
        <v>0</v>
      </c>
      <c r="BV1317">
        <f>IF(Table13[[#This Row],[Monthly_Income 1_5500 2_8000 3_11000 4_15000 5_20000 6_27000 7_35000 8_5000 9_51000 98_0]]=7,1,0)</f>
        <v>0</v>
      </c>
      <c r="BW1317">
        <f>IF(Table13[[#This Row],[Monthly_Income 1_5500 2_8000 3_11000 4_15000 5_20000 6_27000 7_35000 8_5000 9_51000 98_0]]=8,1,0)</f>
        <v>0</v>
      </c>
      <c r="BX1317">
        <f>IF(Table13[[#This Row],[Monthly_Income 1_5500 2_8000 3_11000 4_15000 5_20000 6_27000 7_35000 8_5000 9_51000 98_0]]=9,1,0)</f>
        <v>0</v>
      </c>
      <c r="BY1317">
        <f>IF(Table13[[#This Row],[Monthly_Income 1_5500 2_8000 3_11000 4_15000 5_20000 6_27000 7_35000 8_5000 9_51000 98_0]]=98,1,0)</f>
        <v>0</v>
      </c>
      <c r="BZ1317">
        <v>7</v>
      </c>
      <c r="CA1317">
        <f>IF(Table13[[#This Row],[Monthly_Household_Income]]=1,1,0)</f>
        <v>0</v>
      </c>
      <c r="CB1317">
        <f>IF(Table13[[#This Row],[Monthly_Household_Income]]=2,1,0)</f>
        <v>0</v>
      </c>
      <c r="CC1317">
        <f>IF(Table13[[#This Row],[Monthly_Household_Income]]=3,1,0)</f>
        <v>0</v>
      </c>
      <c r="CD1317">
        <f>IF(Table13[[#This Row],[Monthly_Household_Income]]=4,1,0)</f>
        <v>0</v>
      </c>
      <c r="CE1317">
        <f>IF(Table13[[#This Row],[Monthly_Household_Income]]=5,1,0)</f>
        <v>0</v>
      </c>
      <c r="CF1317">
        <f>IF(Table13[[#This Row],[Monthly_Household_Income]]=6,1,0)</f>
        <v>0</v>
      </c>
      <c r="CG1317">
        <f>IF(Table13[[#This Row],[Monthly_Household_Income]]=7,1,0)</f>
        <v>1</v>
      </c>
      <c r="CH1317">
        <f>IF(Table13[[#This Row],[Monthly_Household_Income]]=8,1,0)</f>
        <v>0</v>
      </c>
      <c r="CI1317">
        <f>IF(Table13[[#This Row],[Monthly_Household_Income]]=9,1,0)</f>
        <v>0</v>
      </c>
      <c r="CJ1317">
        <f>IF(Table13[[#This Row],[Monthly_Household_Income]]=98,1,0)</f>
        <v>0</v>
      </c>
    </row>
    <row r="1318" spans="1:88">
      <c r="A1318">
        <v>4829</v>
      </c>
      <c r="B1318" s="1">
        <v>42973</v>
      </c>
      <c r="C1318" t="s">
        <v>35</v>
      </c>
      <c r="D1318">
        <v>6</v>
      </c>
      <c r="E1318">
        <v>6</v>
      </c>
      <c r="F1318">
        <v>7</v>
      </c>
      <c r="G1318">
        <v>7</v>
      </c>
      <c r="H1318">
        <v>7</v>
      </c>
      <c r="I1318">
        <v>9</v>
      </c>
      <c r="J1318" t="s">
        <v>15</v>
      </c>
      <c r="K1318">
        <v>8</v>
      </c>
      <c r="L1318">
        <v>9</v>
      </c>
      <c r="M1318">
        <v>9</v>
      </c>
      <c r="N1318">
        <v>7</v>
      </c>
      <c r="O1318">
        <v>8</v>
      </c>
      <c r="P1318">
        <v>9</v>
      </c>
      <c r="Q1318">
        <v>8</v>
      </c>
      <c r="R1318">
        <v>7</v>
      </c>
      <c r="S1318">
        <v>6</v>
      </c>
      <c r="T1318">
        <v>6</v>
      </c>
      <c r="U1318">
        <v>9</v>
      </c>
      <c r="V1318">
        <v>7</v>
      </c>
      <c r="W1318">
        <v>9</v>
      </c>
      <c r="X1318">
        <v>7</v>
      </c>
      <c r="Y1318">
        <v>7</v>
      </c>
      <c r="Z1318">
        <v>8</v>
      </c>
      <c r="AA1318">
        <v>9</v>
      </c>
      <c r="AB1318">
        <v>0</v>
      </c>
      <c r="AC1318">
        <v>2</v>
      </c>
      <c r="AD1318">
        <f>IF(Table13[[#This Row],[payment]]=1,1,0)</f>
        <v>0</v>
      </c>
      <c r="AE1318">
        <f>IF(Table13[[#This Row],[payment]]=2,1,0)</f>
        <v>1</v>
      </c>
      <c r="AF1318">
        <f>IF(Table13[[#This Row],[payment]]=3,1,0)</f>
        <v>0</v>
      </c>
      <c r="AG1318">
        <v>1</v>
      </c>
      <c r="AH1318">
        <f>IF(Table13[[#This Row],[method_payment]]=1,1,0)</f>
        <v>1</v>
      </c>
      <c r="AI1318">
        <f>IF(Table13[[#This Row],[method_payment]]=2,1,0)</f>
        <v>0</v>
      </c>
      <c r="AJ1318">
        <f>IF(Table13[[#This Row],[method_payment]]=3,1,0)</f>
        <v>0</v>
      </c>
      <c r="AK1318">
        <f>IF(Table13[[#This Row],[method_payment]]=5,1,0)</f>
        <v>0</v>
      </c>
      <c r="AL1318">
        <f>IF(Table13[[#This Row],[method_payment]]=6,1,0)</f>
        <v>0</v>
      </c>
      <c r="AM1318" t="s">
        <v>16</v>
      </c>
      <c r="AN1318" t="s">
        <v>16</v>
      </c>
      <c r="AO1318">
        <v>1</v>
      </c>
      <c r="AP1318" s="2">
        <v>1588.26</v>
      </c>
      <c r="AQ1318" s="3">
        <f>IF(AND(Table13[[#This Row],[Average_amount_spent_per_visit_last_3_months]]&gt;=1,Table13[[#This Row],[Average_amount_spent_per_visit_last_3_months]]&lt;=999),1,0)</f>
        <v>0</v>
      </c>
      <c r="AR1318" s="3">
        <f>IF(AND(Table13[[#This Row],[Average_amount_spent_per_visit_last_3_months]]&gt;=1000,Table13[[#This Row],[Average_amount_spent_per_visit_last_3_months]]&lt;=6700),1,0)</f>
        <v>1</v>
      </c>
      <c r="AS1318">
        <v>1</v>
      </c>
      <c r="AT1318">
        <v>46</v>
      </c>
      <c r="AU1318">
        <f>IF(AND(Table13[[#This Row],[Age]]&gt;=18,Table13[[#This Row],[Age]]&lt;=25),1,0)</f>
        <v>0</v>
      </c>
      <c r="AV1318">
        <f>IF(AND(Table13[[#This Row],[Age]]&gt;=26,Table13[[#This Row],[Age]]&lt;=35),1,0)</f>
        <v>0</v>
      </c>
      <c r="AW1318">
        <f>IF(AND(Table13[[#This Row],[Age]]&gt;=36,Table13[[#This Row],[Age]]&lt;=45),1,0)</f>
        <v>0</v>
      </c>
      <c r="AX1318">
        <f>IF(AND(Table13[[#This Row],[Age]]&gt;=46,Table13[[#This Row],[Age]]&lt;=55),1,0)</f>
        <v>1</v>
      </c>
      <c r="AY1318">
        <f>IF(AND(Table13[[#This Row],[Age]]&gt;=56,Table13[[#This Row],[Age]]&lt;=67),1,0)</f>
        <v>0</v>
      </c>
      <c r="AZ1318" t="s">
        <v>25</v>
      </c>
      <c r="BA1318">
        <f>IF(Table13[[#This Row],[Marital Status]]="Married",1,0)</f>
        <v>1</v>
      </c>
      <c r="BB1318">
        <f>IF(Table13[[#This Row],[Marital Status]]="Single",1,0)</f>
        <v>0</v>
      </c>
      <c r="BC1318" t="s">
        <v>27</v>
      </c>
      <c r="BD1318">
        <f>IF(Table13[[#This Row],[gender]]="Male",1,0)</f>
        <v>1</v>
      </c>
      <c r="BE1318">
        <f>IF(Table13[[#This Row],[gender]]="Female",1,0)</f>
        <v>0</v>
      </c>
      <c r="BF1318" t="s">
        <v>18</v>
      </c>
      <c r="BG1318">
        <f>IF(Table13[[#This Row],[Highest level of Education]]="Did not attend school",1,0)</f>
        <v>0</v>
      </c>
      <c r="BH1318">
        <f>IF(Table13[[#This Row],[Highest level of Education]]="K12 completed",1,0)</f>
        <v>0</v>
      </c>
      <c r="BI1318">
        <f>IF(Table13[[#This Row],[Highest level of Education]]="High School Completed",1,0)</f>
        <v>0</v>
      </c>
      <c r="BJ1318">
        <f>IF(Table13[[#This Row],[Highest level of Education]]="Technical Diploma/Partially completed College",1,0)</f>
        <v>0</v>
      </c>
      <c r="BK1318">
        <f>IF(Table13[[#This Row],[Highest level of Education]]="University/College Degree",1,0)</f>
        <v>0</v>
      </c>
      <c r="BL1318">
        <f>IF(Table13[[#This Row],[Highest level of Education]]="Post-graduate education",1,0)</f>
        <v>1</v>
      </c>
      <c r="BM1318">
        <v>3</v>
      </c>
      <c r="BN1318">
        <v>1</v>
      </c>
      <c r="BO1318">
        <v>7</v>
      </c>
      <c r="BP1318">
        <f>IF(Table13[[#This Row],[Monthly_Income 1_5500 2_8000 3_11000 4_15000 5_20000 6_27000 7_35000 8_5000 9_51000 98_0]]=1,1,0)</f>
        <v>0</v>
      </c>
      <c r="BQ1318">
        <f>IF(Table13[[#This Row],[Monthly_Income 1_5500 2_8000 3_11000 4_15000 5_20000 6_27000 7_35000 8_5000 9_51000 98_0]]=2,1,0)</f>
        <v>0</v>
      </c>
      <c r="BR1318">
        <f>IF(Table13[[#This Row],[Monthly_Income 1_5500 2_8000 3_11000 4_15000 5_20000 6_27000 7_35000 8_5000 9_51000 98_0]]=3,1,0)</f>
        <v>0</v>
      </c>
      <c r="BS1318">
        <f>IF(Table13[[#This Row],[Monthly_Income 1_5500 2_8000 3_11000 4_15000 5_20000 6_27000 7_35000 8_5000 9_51000 98_0]]=4,1,0)</f>
        <v>0</v>
      </c>
      <c r="BT1318">
        <f>IF(Table13[[#This Row],[Monthly_Income 1_5500 2_8000 3_11000 4_15000 5_20000 6_27000 7_35000 8_5000 9_51000 98_0]]=5,1,0)</f>
        <v>0</v>
      </c>
      <c r="BU1318">
        <f>IF(Table13[[#This Row],[Monthly_Income 1_5500 2_8000 3_11000 4_15000 5_20000 6_27000 7_35000 8_5000 9_51000 98_0]]=6,1,0)</f>
        <v>0</v>
      </c>
      <c r="BV1318">
        <f>IF(Table13[[#This Row],[Monthly_Income 1_5500 2_8000 3_11000 4_15000 5_20000 6_27000 7_35000 8_5000 9_51000 98_0]]=7,1,0)</f>
        <v>1</v>
      </c>
      <c r="BW1318">
        <f>IF(Table13[[#This Row],[Monthly_Income 1_5500 2_8000 3_11000 4_15000 5_20000 6_27000 7_35000 8_5000 9_51000 98_0]]=8,1,0)</f>
        <v>0</v>
      </c>
      <c r="BX1318">
        <f>IF(Table13[[#This Row],[Monthly_Income 1_5500 2_8000 3_11000 4_15000 5_20000 6_27000 7_35000 8_5000 9_51000 98_0]]=9,1,0)</f>
        <v>0</v>
      </c>
      <c r="BY1318">
        <f>IF(Table13[[#This Row],[Monthly_Income 1_5500 2_8000 3_11000 4_15000 5_20000 6_27000 7_35000 8_5000 9_51000 98_0]]=98,1,0)</f>
        <v>0</v>
      </c>
      <c r="BZ1318">
        <v>7</v>
      </c>
      <c r="CA1318">
        <f>IF(Table13[[#This Row],[Monthly_Household_Income]]=1,1,0)</f>
        <v>0</v>
      </c>
      <c r="CB1318">
        <f>IF(Table13[[#This Row],[Monthly_Household_Income]]=2,1,0)</f>
        <v>0</v>
      </c>
      <c r="CC1318">
        <f>IF(Table13[[#This Row],[Monthly_Household_Income]]=3,1,0)</f>
        <v>0</v>
      </c>
      <c r="CD1318">
        <f>IF(Table13[[#This Row],[Monthly_Household_Income]]=4,1,0)</f>
        <v>0</v>
      </c>
      <c r="CE1318">
        <f>IF(Table13[[#This Row],[Monthly_Household_Income]]=5,1,0)</f>
        <v>0</v>
      </c>
      <c r="CF1318">
        <f>IF(Table13[[#This Row],[Monthly_Household_Income]]=6,1,0)</f>
        <v>0</v>
      </c>
      <c r="CG1318">
        <f>IF(Table13[[#This Row],[Monthly_Household_Income]]=7,1,0)</f>
        <v>1</v>
      </c>
      <c r="CH1318">
        <f>IF(Table13[[#This Row],[Monthly_Household_Income]]=8,1,0)</f>
        <v>0</v>
      </c>
      <c r="CI1318">
        <f>IF(Table13[[#This Row],[Monthly_Household_Income]]=9,1,0)</f>
        <v>0</v>
      </c>
      <c r="CJ1318">
        <f>IF(Table13[[#This Row],[Monthly_Household_Income]]=98,1,0)</f>
        <v>0</v>
      </c>
    </row>
    <row r="1319" spans="1:88">
      <c r="A1319">
        <v>4835</v>
      </c>
      <c r="B1319" s="1">
        <v>43099</v>
      </c>
      <c r="C1319" t="s">
        <v>35</v>
      </c>
      <c r="D1319">
        <v>10</v>
      </c>
      <c r="E1319">
        <v>9</v>
      </c>
      <c r="F1319">
        <v>7</v>
      </c>
      <c r="G1319">
        <v>8</v>
      </c>
      <c r="H1319">
        <v>8</v>
      </c>
      <c r="I1319">
        <v>7</v>
      </c>
      <c r="J1319" t="s">
        <v>15</v>
      </c>
      <c r="K1319">
        <v>7</v>
      </c>
      <c r="L1319">
        <v>6</v>
      </c>
      <c r="M1319">
        <v>6</v>
      </c>
      <c r="N1319">
        <v>7</v>
      </c>
      <c r="O1319">
        <v>8</v>
      </c>
      <c r="P1319">
        <v>7</v>
      </c>
      <c r="Q1319">
        <v>8</v>
      </c>
      <c r="R1319">
        <v>9</v>
      </c>
      <c r="S1319">
        <v>7</v>
      </c>
      <c r="T1319">
        <v>7</v>
      </c>
      <c r="U1319">
        <v>6</v>
      </c>
      <c r="V1319">
        <v>8</v>
      </c>
      <c r="W1319">
        <v>7</v>
      </c>
      <c r="X1319">
        <v>8</v>
      </c>
      <c r="Y1319">
        <v>9</v>
      </c>
      <c r="Z1319">
        <v>8</v>
      </c>
      <c r="AA1319">
        <v>9</v>
      </c>
      <c r="AB1319">
        <v>0</v>
      </c>
      <c r="AC1319">
        <v>2</v>
      </c>
      <c r="AD1319">
        <f>IF(Table13[[#This Row],[payment]]=1,1,0)</f>
        <v>0</v>
      </c>
      <c r="AE1319">
        <f>IF(Table13[[#This Row],[payment]]=2,1,0)</f>
        <v>1</v>
      </c>
      <c r="AF1319">
        <f>IF(Table13[[#This Row],[payment]]=3,1,0)</f>
        <v>0</v>
      </c>
      <c r="AG1319">
        <v>1</v>
      </c>
      <c r="AH1319">
        <f>IF(Table13[[#This Row],[method_payment]]=1,1,0)</f>
        <v>1</v>
      </c>
      <c r="AI1319">
        <f>IF(Table13[[#This Row],[method_payment]]=2,1,0)</f>
        <v>0</v>
      </c>
      <c r="AJ1319">
        <f>IF(Table13[[#This Row],[method_payment]]=3,1,0)</f>
        <v>0</v>
      </c>
      <c r="AK1319">
        <f>IF(Table13[[#This Row],[method_payment]]=5,1,0)</f>
        <v>0</v>
      </c>
      <c r="AL1319">
        <f>IF(Table13[[#This Row],[method_payment]]=6,1,0)</f>
        <v>0</v>
      </c>
      <c r="AM1319" t="s">
        <v>16</v>
      </c>
      <c r="AN1319" t="s">
        <v>16</v>
      </c>
      <c r="AO1319">
        <v>6</v>
      </c>
      <c r="AP1319" s="2">
        <v>742.91</v>
      </c>
      <c r="AQ1319" s="3">
        <f>IF(AND(Table13[[#This Row],[Average_amount_spent_per_visit_last_3_months]]&gt;=1,Table13[[#This Row],[Average_amount_spent_per_visit_last_3_months]]&lt;=999),1,0)</f>
        <v>1</v>
      </c>
      <c r="AR1319" s="3">
        <f>IF(AND(Table13[[#This Row],[Average_amount_spent_per_visit_last_3_months]]&gt;=1000,Table13[[#This Row],[Average_amount_spent_per_visit_last_3_months]]&lt;=6700),1,0)</f>
        <v>0</v>
      </c>
      <c r="AS1319">
        <v>2</v>
      </c>
      <c r="AT1319">
        <v>54</v>
      </c>
      <c r="AU1319">
        <f>IF(AND(Table13[[#This Row],[Age]]&gt;=18,Table13[[#This Row],[Age]]&lt;=25),1,0)</f>
        <v>0</v>
      </c>
      <c r="AV1319">
        <f>IF(AND(Table13[[#This Row],[Age]]&gt;=26,Table13[[#This Row],[Age]]&lt;=35),1,0)</f>
        <v>0</v>
      </c>
      <c r="AW1319">
        <f>IF(AND(Table13[[#This Row],[Age]]&gt;=36,Table13[[#This Row],[Age]]&lt;=45),1,0)</f>
        <v>0</v>
      </c>
      <c r="AX1319">
        <f>IF(AND(Table13[[#This Row],[Age]]&gt;=46,Table13[[#This Row],[Age]]&lt;=55),1,0)</f>
        <v>1</v>
      </c>
      <c r="AY1319">
        <f>IF(AND(Table13[[#This Row],[Age]]&gt;=56,Table13[[#This Row],[Age]]&lt;=67),1,0)</f>
        <v>0</v>
      </c>
      <c r="AZ1319" t="s">
        <v>25</v>
      </c>
      <c r="BA1319">
        <f>IF(Table13[[#This Row],[Marital Status]]="Married",1,0)</f>
        <v>1</v>
      </c>
      <c r="BB1319">
        <f>IF(Table13[[#This Row],[Marital Status]]="Single",1,0)</f>
        <v>0</v>
      </c>
      <c r="BC1319" t="s">
        <v>27</v>
      </c>
      <c r="BD1319">
        <f>IF(Table13[[#This Row],[gender]]="Male",1,0)</f>
        <v>1</v>
      </c>
      <c r="BE1319">
        <f>IF(Table13[[#This Row],[gender]]="Female",1,0)</f>
        <v>0</v>
      </c>
      <c r="BF1319" t="s">
        <v>18</v>
      </c>
      <c r="BG1319">
        <f>IF(Table13[[#This Row],[Highest level of Education]]="Did not attend school",1,0)</f>
        <v>0</v>
      </c>
      <c r="BH1319">
        <f>IF(Table13[[#This Row],[Highest level of Education]]="K12 completed",1,0)</f>
        <v>0</v>
      </c>
      <c r="BI1319">
        <f>IF(Table13[[#This Row],[Highest level of Education]]="High School Completed",1,0)</f>
        <v>0</v>
      </c>
      <c r="BJ1319">
        <f>IF(Table13[[#This Row],[Highest level of Education]]="Technical Diploma/Partially completed College",1,0)</f>
        <v>0</v>
      </c>
      <c r="BK1319">
        <f>IF(Table13[[#This Row],[Highest level of Education]]="University/College Degree",1,0)</f>
        <v>0</v>
      </c>
      <c r="BL1319">
        <f>IF(Table13[[#This Row],[Highest level of Education]]="Post-graduate education",1,0)</f>
        <v>1</v>
      </c>
      <c r="BM1319">
        <v>1</v>
      </c>
      <c r="BN1319">
        <v>1</v>
      </c>
      <c r="BO1319">
        <v>9</v>
      </c>
      <c r="BP1319">
        <f>IF(Table13[[#This Row],[Monthly_Income 1_5500 2_8000 3_11000 4_15000 5_20000 6_27000 7_35000 8_5000 9_51000 98_0]]=1,1,0)</f>
        <v>0</v>
      </c>
      <c r="BQ1319">
        <f>IF(Table13[[#This Row],[Monthly_Income 1_5500 2_8000 3_11000 4_15000 5_20000 6_27000 7_35000 8_5000 9_51000 98_0]]=2,1,0)</f>
        <v>0</v>
      </c>
      <c r="BR1319">
        <f>IF(Table13[[#This Row],[Monthly_Income 1_5500 2_8000 3_11000 4_15000 5_20000 6_27000 7_35000 8_5000 9_51000 98_0]]=3,1,0)</f>
        <v>0</v>
      </c>
      <c r="BS1319">
        <f>IF(Table13[[#This Row],[Monthly_Income 1_5500 2_8000 3_11000 4_15000 5_20000 6_27000 7_35000 8_5000 9_51000 98_0]]=4,1,0)</f>
        <v>0</v>
      </c>
      <c r="BT1319">
        <f>IF(Table13[[#This Row],[Monthly_Income 1_5500 2_8000 3_11000 4_15000 5_20000 6_27000 7_35000 8_5000 9_51000 98_0]]=5,1,0)</f>
        <v>0</v>
      </c>
      <c r="BU1319">
        <f>IF(Table13[[#This Row],[Monthly_Income 1_5500 2_8000 3_11000 4_15000 5_20000 6_27000 7_35000 8_5000 9_51000 98_0]]=6,1,0)</f>
        <v>0</v>
      </c>
      <c r="BV1319">
        <f>IF(Table13[[#This Row],[Monthly_Income 1_5500 2_8000 3_11000 4_15000 5_20000 6_27000 7_35000 8_5000 9_51000 98_0]]=7,1,0)</f>
        <v>0</v>
      </c>
      <c r="BW1319">
        <f>IF(Table13[[#This Row],[Monthly_Income 1_5500 2_8000 3_11000 4_15000 5_20000 6_27000 7_35000 8_5000 9_51000 98_0]]=8,1,0)</f>
        <v>0</v>
      </c>
      <c r="BX1319">
        <f>IF(Table13[[#This Row],[Monthly_Income 1_5500 2_8000 3_11000 4_15000 5_20000 6_27000 7_35000 8_5000 9_51000 98_0]]=9,1,0)</f>
        <v>1</v>
      </c>
      <c r="BY1319">
        <f>IF(Table13[[#This Row],[Monthly_Income 1_5500 2_8000 3_11000 4_15000 5_20000 6_27000 7_35000 8_5000 9_51000 98_0]]=98,1,0)</f>
        <v>0</v>
      </c>
      <c r="BZ1319">
        <v>9</v>
      </c>
      <c r="CA1319">
        <f>IF(Table13[[#This Row],[Monthly_Household_Income]]=1,1,0)</f>
        <v>0</v>
      </c>
      <c r="CB1319">
        <f>IF(Table13[[#This Row],[Monthly_Household_Income]]=2,1,0)</f>
        <v>0</v>
      </c>
      <c r="CC1319">
        <f>IF(Table13[[#This Row],[Monthly_Household_Income]]=3,1,0)</f>
        <v>0</v>
      </c>
      <c r="CD1319">
        <f>IF(Table13[[#This Row],[Monthly_Household_Income]]=4,1,0)</f>
        <v>0</v>
      </c>
      <c r="CE1319">
        <f>IF(Table13[[#This Row],[Monthly_Household_Income]]=5,1,0)</f>
        <v>0</v>
      </c>
      <c r="CF1319">
        <f>IF(Table13[[#This Row],[Monthly_Household_Income]]=6,1,0)</f>
        <v>0</v>
      </c>
      <c r="CG1319">
        <f>IF(Table13[[#This Row],[Monthly_Household_Income]]=7,1,0)</f>
        <v>0</v>
      </c>
      <c r="CH1319">
        <f>IF(Table13[[#This Row],[Monthly_Household_Income]]=8,1,0)</f>
        <v>0</v>
      </c>
      <c r="CI1319">
        <f>IF(Table13[[#This Row],[Monthly_Household_Income]]=9,1,0)</f>
        <v>1</v>
      </c>
      <c r="CJ1319">
        <f>IF(Table13[[#This Row],[Monthly_Household_Income]]=98,1,0)</f>
        <v>0</v>
      </c>
    </row>
    <row r="1320" spans="1:88">
      <c r="A1320">
        <v>4838</v>
      </c>
      <c r="B1320" s="1">
        <v>42978</v>
      </c>
      <c r="C1320" t="s">
        <v>32</v>
      </c>
      <c r="D1320">
        <v>8</v>
      </c>
      <c r="E1320">
        <v>8</v>
      </c>
      <c r="F1320">
        <v>7</v>
      </c>
      <c r="G1320">
        <v>8</v>
      </c>
      <c r="H1320">
        <v>7</v>
      </c>
      <c r="I1320">
        <v>7</v>
      </c>
      <c r="J1320" t="s">
        <v>15</v>
      </c>
      <c r="K1320">
        <v>8</v>
      </c>
      <c r="L1320">
        <v>8</v>
      </c>
      <c r="M1320">
        <v>7</v>
      </c>
      <c r="N1320">
        <v>7</v>
      </c>
      <c r="O1320">
        <v>7</v>
      </c>
      <c r="P1320">
        <v>7</v>
      </c>
      <c r="Q1320">
        <v>9</v>
      </c>
      <c r="R1320">
        <v>7</v>
      </c>
      <c r="S1320">
        <v>8</v>
      </c>
      <c r="T1320">
        <v>8</v>
      </c>
      <c r="U1320">
        <v>7</v>
      </c>
      <c r="V1320">
        <v>7</v>
      </c>
      <c r="W1320">
        <v>8</v>
      </c>
      <c r="X1320">
        <v>8</v>
      </c>
      <c r="Y1320">
        <v>9</v>
      </c>
      <c r="Z1320">
        <v>8</v>
      </c>
      <c r="AA1320">
        <v>8</v>
      </c>
      <c r="AB1320">
        <v>7</v>
      </c>
      <c r="AC1320">
        <v>2</v>
      </c>
      <c r="AD1320">
        <f>IF(Table13[[#This Row],[payment]]=1,1,0)</f>
        <v>0</v>
      </c>
      <c r="AE1320">
        <f>IF(Table13[[#This Row],[payment]]=2,1,0)</f>
        <v>1</v>
      </c>
      <c r="AF1320">
        <f>IF(Table13[[#This Row],[payment]]=3,1,0)</f>
        <v>0</v>
      </c>
      <c r="AG1320">
        <v>1</v>
      </c>
      <c r="AH1320">
        <f>IF(Table13[[#This Row],[method_payment]]=1,1,0)</f>
        <v>1</v>
      </c>
      <c r="AI1320">
        <f>IF(Table13[[#This Row],[method_payment]]=2,1,0)</f>
        <v>0</v>
      </c>
      <c r="AJ1320">
        <f>IF(Table13[[#This Row],[method_payment]]=3,1,0)</f>
        <v>0</v>
      </c>
      <c r="AK1320">
        <f>IF(Table13[[#This Row],[method_payment]]=5,1,0)</f>
        <v>0</v>
      </c>
      <c r="AL1320">
        <f>IF(Table13[[#This Row],[method_payment]]=6,1,0)</f>
        <v>0</v>
      </c>
      <c r="AM1320" t="s">
        <v>16</v>
      </c>
      <c r="AN1320" t="s">
        <v>16</v>
      </c>
      <c r="AO1320">
        <v>4</v>
      </c>
      <c r="AP1320" s="2">
        <v>933.49</v>
      </c>
      <c r="AQ1320" s="3">
        <f>IF(AND(Table13[[#This Row],[Average_amount_spent_per_visit_last_3_months]]&gt;=1,Table13[[#This Row],[Average_amount_spent_per_visit_last_3_months]]&lt;=999),1,0)</f>
        <v>1</v>
      </c>
      <c r="AR1320" s="3">
        <f>IF(AND(Table13[[#This Row],[Average_amount_spent_per_visit_last_3_months]]&gt;=1000,Table13[[#This Row],[Average_amount_spent_per_visit_last_3_months]]&lt;=6700),1,0)</f>
        <v>0</v>
      </c>
      <c r="AS1320">
        <v>3</v>
      </c>
      <c r="AT1320">
        <v>42</v>
      </c>
      <c r="AU1320">
        <f>IF(AND(Table13[[#This Row],[Age]]&gt;=18,Table13[[#This Row],[Age]]&lt;=25),1,0)</f>
        <v>0</v>
      </c>
      <c r="AV1320">
        <f>IF(AND(Table13[[#This Row],[Age]]&gt;=26,Table13[[#This Row],[Age]]&lt;=35),1,0)</f>
        <v>0</v>
      </c>
      <c r="AW1320">
        <f>IF(AND(Table13[[#This Row],[Age]]&gt;=36,Table13[[#This Row],[Age]]&lt;=45),1,0)</f>
        <v>1</v>
      </c>
      <c r="AX1320">
        <f>IF(AND(Table13[[#This Row],[Age]]&gt;=46,Table13[[#This Row],[Age]]&lt;=55),1,0)</f>
        <v>0</v>
      </c>
      <c r="AY1320">
        <f>IF(AND(Table13[[#This Row],[Age]]&gt;=56,Table13[[#This Row],[Age]]&lt;=67),1,0)</f>
        <v>0</v>
      </c>
      <c r="AZ1320" t="s">
        <v>24</v>
      </c>
      <c r="BA1320">
        <f>IF(Table13[[#This Row],[Marital Status]]="Married",1,0)</f>
        <v>0</v>
      </c>
      <c r="BB1320">
        <f>IF(Table13[[#This Row],[Marital Status]]="Single",1,0)</f>
        <v>1</v>
      </c>
      <c r="BC1320" t="s">
        <v>27</v>
      </c>
      <c r="BD1320">
        <f>IF(Table13[[#This Row],[gender]]="Male",1,0)</f>
        <v>1</v>
      </c>
      <c r="BE1320">
        <f>IF(Table13[[#This Row],[gender]]="Female",1,0)</f>
        <v>0</v>
      </c>
      <c r="BF1320" t="s">
        <v>19</v>
      </c>
      <c r="BG1320">
        <f>IF(Table13[[#This Row],[Highest level of Education]]="Did not attend school",1,0)</f>
        <v>0</v>
      </c>
      <c r="BH1320">
        <f>IF(Table13[[#This Row],[Highest level of Education]]="K12 completed",1,0)</f>
        <v>0</v>
      </c>
      <c r="BI1320">
        <f>IF(Table13[[#This Row],[Highest level of Education]]="High School Completed",1,0)</f>
        <v>0</v>
      </c>
      <c r="BJ1320">
        <f>IF(Table13[[#This Row],[Highest level of Education]]="Technical Diploma/Partially completed College",1,0)</f>
        <v>0</v>
      </c>
      <c r="BK1320">
        <f>IF(Table13[[#This Row],[Highest level of Education]]="University/College Degree",1,0)</f>
        <v>1</v>
      </c>
      <c r="BL1320">
        <f>IF(Table13[[#This Row],[Highest level of Education]]="Post-graduate education",1,0)</f>
        <v>0</v>
      </c>
      <c r="BM1320">
        <v>0</v>
      </c>
      <c r="BN1320">
        <v>1</v>
      </c>
      <c r="BO1320">
        <v>4</v>
      </c>
      <c r="BP1320">
        <f>IF(Table13[[#This Row],[Monthly_Income 1_5500 2_8000 3_11000 4_15000 5_20000 6_27000 7_35000 8_5000 9_51000 98_0]]=1,1,0)</f>
        <v>0</v>
      </c>
      <c r="BQ1320">
        <f>IF(Table13[[#This Row],[Monthly_Income 1_5500 2_8000 3_11000 4_15000 5_20000 6_27000 7_35000 8_5000 9_51000 98_0]]=2,1,0)</f>
        <v>0</v>
      </c>
      <c r="BR1320">
        <f>IF(Table13[[#This Row],[Monthly_Income 1_5500 2_8000 3_11000 4_15000 5_20000 6_27000 7_35000 8_5000 9_51000 98_0]]=3,1,0)</f>
        <v>0</v>
      </c>
      <c r="BS1320">
        <f>IF(Table13[[#This Row],[Monthly_Income 1_5500 2_8000 3_11000 4_15000 5_20000 6_27000 7_35000 8_5000 9_51000 98_0]]=4,1,0)</f>
        <v>1</v>
      </c>
      <c r="BT1320">
        <f>IF(Table13[[#This Row],[Monthly_Income 1_5500 2_8000 3_11000 4_15000 5_20000 6_27000 7_35000 8_5000 9_51000 98_0]]=5,1,0)</f>
        <v>0</v>
      </c>
      <c r="BU1320">
        <f>IF(Table13[[#This Row],[Monthly_Income 1_5500 2_8000 3_11000 4_15000 5_20000 6_27000 7_35000 8_5000 9_51000 98_0]]=6,1,0)</f>
        <v>0</v>
      </c>
      <c r="BV1320">
        <f>IF(Table13[[#This Row],[Monthly_Income 1_5500 2_8000 3_11000 4_15000 5_20000 6_27000 7_35000 8_5000 9_51000 98_0]]=7,1,0)</f>
        <v>0</v>
      </c>
      <c r="BW1320">
        <f>IF(Table13[[#This Row],[Monthly_Income 1_5500 2_8000 3_11000 4_15000 5_20000 6_27000 7_35000 8_5000 9_51000 98_0]]=8,1,0)</f>
        <v>0</v>
      </c>
      <c r="BX1320">
        <f>IF(Table13[[#This Row],[Monthly_Income 1_5500 2_8000 3_11000 4_15000 5_20000 6_27000 7_35000 8_5000 9_51000 98_0]]=9,1,0)</f>
        <v>0</v>
      </c>
      <c r="BY1320">
        <f>IF(Table13[[#This Row],[Monthly_Income 1_5500 2_8000 3_11000 4_15000 5_20000 6_27000 7_35000 8_5000 9_51000 98_0]]=98,1,0)</f>
        <v>0</v>
      </c>
      <c r="BZ1320">
        <v>4</v>
      </c>
      <c r="CA1320">
        <f>IF(Table13[[#This Row],[Monthly_Household_Income]]=1,1,0)</f>
        <v>0</v>
      </c>
      <c r="CB1320">
        <f>IF(Table13[[#This Row],[Monthly_Household_Income]]=2,1,0)</f>
        <v>0</v>
      </c>
      <c r="CC1320">
        <f>IF(Table13[[#This Row],[Monthly_Household_Income]]=3,1,0)</f>
        <v>0</v>
      </c>
      <c r="CD1320">
        <f>IF(Table13[[#This Row],[Monthly_Household_Income]]=4,1,0)</f>
        <v>1</v>
      </c>
      <c r="CE1320">
        <f>IF(Table13[[#This Row],[Monthly_Household_Income]]=5,1,0)</f>
        <v>0</v>
      </c>
      <c r="CF1320">
        <f>IF(Table13[[#This Row],[Monthly_Household_Income]]=6,1,0)</f>
        <v>0</v>
      </c>
      <c r="CG1320">
        <f>IF(Table13[[#This Row],[Monthly_Household_Income]]=7,1,0)</f>
        <v>0</v>
      </c>
      <c r="CH1320">
        <f>IF(Table13[[#This Row],[Monthly_Household_Income]]=8,1,0)</f>
        <v>0</v>
      </c>
      <c r="CI1320">
        <f>IF(Table13[[#This Row],[Monthly_Household_Income]]=9,1,0)</f>
        <v>0</v>
      </c>
      <c r="CJ1320">
        <f>IF(Table13[[#This Row],[Monthly_Household_Income]]=98,1,0)</f>
        <v>0</v>
      </c>
    </row>
    <row r="1321" spans="1:88">
      <c r="A1321">
        <v>4846</v>
      </c>
      <c r="B1321" s="1">
        <v>43022</v>
      </c>
      <c r="C1321" t="s">
        <v>32</v>
      </c>
      <c r="D1321">
        <v>7</v>
      </c>
      <c r="E1321">
        <v>8</v>
      </c>
      <c r="F1321">
        <v>9</v>
      </c>
      <c r="G1321">
        <v>8</v>
      </c>
      <c r="H1321">
        <v>7</v>
      </c>
      <c r="I1321">
        <v>7</v>
      </c>
      <c r="J1321" t="s">
        <v>15</v>
      </c>
      <c r="K1321">
        <v>8</v>
      </c>
      <c r="L1321">
        <v>9</v>
      </c>
      <c r="M1321">
        <v>7</v>
      </c>
      <c r="N1321">
        <v>7</v>
      </c>
      <c r="O1321">
        <v>8</v>
      </c>
      <c r="P1321">
        <v>7</v>
      </c>
      <c r="Q1321">
        <v>9</v>
      </c>
      <c r="R1321">
        <v>9</v>
      </c>
      <c r="S1321">
        <v>9</v>
      </c>
      <c r="T1321">
        <v>7</v>
      </c>
      <c r="U1321">
        <v>8</v>
      </c>
      <c r="V1321">
        <v>9</v>
      </c>
      <c r="W1321">
        <v>9</v>
      </c>
      <c r="X1321">
        <v>0</v>
      </c>
      <c r="Y1321">
        <v>8</v>
      </c>
      <c r="Z1321">
        <v>8</v>
      </c>
      <c r="AA1321">
        <v>7</v>
      </c>
      <c r="AB1321">
        <v>0</v>
      </c>
      <c r="AC1321">
        <v>3</v>
      </c>
      <c r="AD1321">
        <f>IF(Table13[[#This Row],[payment]]=1,1,0)</f>
        <v>0</v>
      </c>
      <c r="AE1321">
        <f>IF(Table13[[#This Row],[payment]]=2,1,0)</f>
        <v>0</v>
      </c>
      <c r="AF1321">
        <f>IF(Table13[[#This Row],[payment]]=3,1,0)</f>
        <v>1</v>
      </c>
      <c r="AG1321">
        <v>2</v>
      </c>
      <c r="AH1321">
        <f>IF(Table13[[#This Row],[method_payment]]=1,1,0)</f>
        <v>0</v>
      </c>
      <c r="AI1321">
        <f>IF(Table13[[#This Row],[method_payment]]=2,1,0)</f>
        <v>1</v>
      </c>
      <c r="AJ1321">
        <f>IF(Table13[[#This Row],[method_payment]]=3,1,0)</f>
        <v>0</v>
      </c>
      <c r="AK1321">
        <f>IF(Table13[[#This Row],[method_payment]]=5,1,0)</f>
        <v>0</v>
      </c>
      <c r="AL1321">
        <f>IF(Table13[[#This Row],[method_payment]]=6,1,0)</f>
        <v>0</v>
      </c>
      <c r="AM1321" t="s">
        <v>16</v>
      </c>
      <c r="AN1321" t="s">
        <v>16</v>
      </c>
      <c r="AO1321">
        <v>6</v>
      </c>
      <c r="AP1321" s="2">
        <v>181.25</v>
      </c>
      <c r="AQ1321" s="3">
        <f>IF(AND(Table13[[#This Row],[Average_amount_spent_per_visit_last_3_months]]&gt;=1,Table13[[#This Row],[Average_amount_spent_per_visit_last_3_months]]&lt;=999),1,0)</f>
        <v>1</v>
      </c>
      <c r="AR1321" s="3">
        <f>IF(AND(Table13[[#This Row],[Average_amount_spent_per_visit_last_3_months]]&gt;=1000,Table13[[#This Row],[Average_amount_spent_per_visit_last_3_months]]&lt;=6700),1,0)</f>
        <v>0</v>
      </c>
      <c r="AS1321">
        <v>2</v>
      </c>
      <c r="AT1321">
        <v>35</v>
      </c>
      <c r="AU1321">
        <f>IF(AND(Table13[[#This Row],[Age]]&gt;=18,Table13[[#This Row],[Age]]&lt;=25),1,0)</f>
        <v>0</v>
      </c>
      <c r="AV1321">
        <f>IF(AND(Table13[[#This Row],[Age]]&gt;=26,Table13[[#This Row],[Age]]&lt;=35),1,0)</f>
        <v>1</v>
      </c>
      <c r="AW1321">
        <f>IF(AND(Table13[[#This Row],[Age]]&gt;=36,Table13[[#This Row],[Age]]&lt;=45),1,0)</f>
        <v>0</v>
      </c>
      <c r="AX1321">
        <f>IF(AND(Table13[[#This Row],[Age]]&gt;=46,Table13[[#This Row],[Age]]&lt;=55),1,0)</f>
        <v>0</v>
      </c>
      <c r="AY1321">
        <f>IF(AND(Table13[[#This Row],[Age]]&gt;=56,Table13[[#This Row],[Age]]&lt;=67),1,0)</f>
        <v>0</v>
      </c>
      <c r="AZ1321" t="s">
        <v>25</v>
      </c>
      <c r="BA1321">
        <f>IF(Table13[[#This Row],[Marital Status]]="Married",1,0)</f>
        <v>1</v>
      </c>
      <c r="BB1321">
        <f>IF(Table13[[#This Row],[Marital Status]]="Single",1,0)</f>
        <v>0</v>
      </c>
      <c r="BC1321" t="s">
        <v>27</v>
      </c>
      <c r="BD1321">
        <f>IF(Table13[[#This Row],[gender]]="Male",1,0)</f>
        <v>1</v>
      </c>
      <c r="BE1321">
        <f>IF(Table13[[#This Row],[gender]]="Female",1,0)</f>
        <v>0</v>
      </c>
      <c r="BF1321" t="s">
        <v>18</v>
      </c>
      <c r="BG1321">
        <f>IF(Table13[[#This Row],[Highest level of Education]]="Did not attend school",1,0)</f>
        <v>0</v>
      </c>
      <c r="BH1321">
        <f>IF(Table13[[#This Row],[Highest level of Education]]="K12 completed",1,0)</f>
        <v>0</v>
      </c>
      <c r="BI1321">
        <f>IF(Table13[[#This Row],[Highest level of Education]]="High School Completed",1,0)</f>
        <v>0</v>
      </c>
      <c r="BJ1321">
        <f>IF(Table13[[#This Row],[Highest level of Education]]="Technical Diploma/Partially completed College",1,0)</f>
        <v>0</v>
      </c>
      <c r="BK1321">
        <f>IF(Table13[[#This Row],[Highest level of Education]]="University/College Degree",1,0)</f>
        <v>0</v>
      </c>
      <c r="BL1321">
        <f>IF(Table13[[#This Row],[Highest level of Education]]="Post-graduate education",1,0)</f>
        <v>1</v>
      </c>
      <c r="BM1321">
        <v>3</v>
      </c>
      <c r="BN1321">
        <v>1</v>
      </c>
      <c r="BO1321">
        <v>4</v>
      </c>
      <c r="BP1321">
        <f>IF(Table13[[#This Row],[Monthly_Income 1_5500 2_8000 3_11000 4_15000 5_20000 6_27000 7_35000 8_5000 9_51000 98_0]]=1,1,0)</f>
        <v>0</v>
      </c>
      <c r="BQ1321">
        <f>IF(Table13[[#This Row],[Monthly_Income 1_5500 2_8000 3_11000 4_15000 5_20000 6_27000 7_35000 8_5000 9_51000 98_0]]=2,1,0)</f>
        <v>0</v>
      </c>
      <c r="BR1321">
        <f>IF(Table13[[#This Row],[Monthly_Income 1_5500 2_8000 3_11000 4_15000 5_20000 6_27000 7_35000 8_5000 9_51000 98_0]]=3,1,0)</f>
        <v>0</v>
      </c>
      <c r="BS1321">
        <f>IF(Table13[[#This Row],[Monthly_Income 1_5500 2_8000 3_11000 4_15000 5_20000 6_27000 7_35000 8_5000 9_51000 98_0]]=4,1,0)</f>
        <v>1</v>
      </c>
      <c r="BT1321">
        <f>IF(Table13[[#This Row],[Monthly_Income 1_5500 2_8000 3_11000 4_15000 5_20000 6_27000 7_35000 8_5000 9_51000 98_0]]=5,1,0)</f>
        <v>0</v>
      </c>
      <c r="BU1321">
        <f>IF(Table13[[#This Row],[Monthly_Income 1_5500 2_8000 3_11000 4_15000 5_20000 6_27000 7_35000 8_5000 9_51000 98_0]]=6,1,0)</f>
        <v>0</v>
      </c>
      <c r="BV1321">
        <f>IF(Table13[[#This Row],[Monthly_Income 1_5500 2_8000 3_11000 4_15000 5_20000 6_27000 7_35000 8_5000 9_51000 98_0]]=7,1,0)</f>
        <v>0</v>
      </c>
      <c r="BW1321">
        <f>IF(Table13[[#This Row],[Monthly_Income 1_5500 2_8000 3_11000 4_15000 5_20000 6_27000 7_35000 8_5000 9_51000 98_0]]=8,1,0)</f>
        <v>0</v>
      </c>
      <c r="BX1321">
        <f>IF(Table13[[#This Row],[Monthly_Income 1_5500 2_8000 3_11000 4_15000 5_20000 6_27000 7_35000 8_5000 9_51000 98_0]]=9,1,0)</f>
        <v>0</v>
      </c>
      <c r="BY1321">
        <f>IF(Table13[[#This Row],[Monthly_Income 1_5500 2_8000 3_11000 4_15000 5_20000 6_27000 7_35000 8_5000 9_51000 98_0]]=98,1,0)</f>
        <v>0</v>
      </c>
      <c r="BZ1321">
        <v>8</v>
      </c>
      <c r="CA1321">
        <f>IF(Table13[[#This Row],[Monthly_Household_Income]]=1,1,0)</f>
        <v>0</v>
      </c>
      <c r="CB1321">
        <f>IF(Table13[[#This Row],[Monthly_Household_Income]]=2,1,0)</f>
        <v>0</v>
      </c>
      <c r="CC1321">
        <f>IF(Table13[[#This Row],[Monthly_Household_Income]]=3,1,0)</f>
        <v>0</v>
      </c>
      <c r="CD1321">
        <f>IF(Table13[[#This Row],[Monthly_Household_Income]]=4,1,0)</f>
        <v>0</v>
      </c>
      <c r="CE1321">
        <f>IF(Table13[[#This Row],[Monthly_Household_Income]]=5,1,0)</f>
        <v>0</v>
      </c>
      <c r="CF1321">
        <f>IF(Table13[[#This Row],[Monthly_Household_Income]]=6,1,0)</f>
        <v>0</v>
      </c>
      <c r="CG1321">
        <f>IF(Table13[[#This Row],[Monthly_Household_Income]]=7,1,0)</f>
        <v>0</v>
      </c>
      <c r="CH1321">
        <f>IF(Table13[[#This Row],[Monthly_Household_Income]]=8,1,0)</f>
        <v>1</v>
      </c>
      <c r="CI1321">
        <f>IF(Table13[[#This Row],[Monthly_Household_Income]]=9,1,0)</f>
        <v>0</v>
      </c>
      <c r="CJ1321">
        <f>IF(Table13[[#This Row],[Monthly_Household_Income]]=98,1,0)</f>
        <v>0</v>
      </c>
    </row>
    <row r="1322" spans="1:88">
      <c r="A1322">
        <v>4848</v>
      </c>
      <c r="B1322" s="1">
        <v>42977</v>
      </c>
      <c r="C1322" t="s">
        <v>39</v>
      </c>
      <c r="D1322">
        <v>8</v>
      </c>
      <c r="E1322">
        <v>8</v>
      </c>
      <c r="F1322">
        <v>7</v>
      </c>
      <c r="G1322">
        <v>8</v>
      </c>
      <c r="H1322">
        <v>8</v>
      </c>
      <c r="I1322">
        <v>7</v>
      </c>
      <c r="J1322" t="s">
        <v>16</v>
      </c>
      <c r="K1322">
        <v>6</v>
      </c>
      <c r="L1322">
        <v>8</v>
      </c>
      <c r="M1322">
        <v>6</v>
      </c>
      <c r="N1322">
        <v>7</v>
      </c>
      <c r="O1322">
        <v>7</v>
      </c>
      <c r="P1322">
        <v>8</v>
      </c>
      <c r="Q1322">
        <v>6</v>
      </c>
      <c r="R1322">
        <v>8</v>
      </c>
      <c r="S1322">
        <v>8</v>
      </c>
      <c r="T1322">
        <v>8</v>
      </c>
      <c r="U1322">
        <v>7</v>
      </c>
      <c r="V1322">
        <v>8</v>
      </c>
      <c r="W1322">
        <v>7</v>
      </c>
      <c r="X1322">
        <v>9</v>
      </c>
      <c r="Y1322">
        <v>7</v>
      </c>
      <c r="Z1322">
        <v>8</v>
      </c>
      <c r="AA1322">
        <v>6</v>
      </c>
      <c r="AB1322">
        <v>7</v>
      </c>
      <c r="AC1322">
        <v>1</v>
      </c>
      <c r="AD1322">
        <f>IF(Table13[[#This Row],[payment]]=1,1,0)</f>
        <v>1</v>
      </c>
      <c r="AE1322">
        <f>IF(Table13[[#This Row],[payment]]=2,1,0)</f>
        <v>0</v>
      </c>
      <c r="AF1322">
        <f>IF(Table13[[#This Row],[payment]]=3,1,0)</f>
        <v>0</v>
      </c>
      <c r="AG1322">
        <v>1</v>
      </c>
      <c r="AH1322">
        <f>IF(Table13[[#This Row],[method_payment]]=1,1,0)</f>
        <v>1</v>
      </c>
      <c r="AI1322">
        <f>IF(Table13[[#This Row],[method_payment]]=2,1,0)</f>
        <v>0</v>
      </c>
      <c r="AJ1322">
        <f>IF(Table13[[#This Row],[method_payment]]=3,1,0)</f>
        <v>0</v>
      </c>
      <c r="AK1322">
        <f>IF(Table13[[#This Row],[method_payment]]=5,1,0)</f>
        <v>0</v>
      </c>
      <c r="AL1322">
        <f>IF(Table13[[#This Row],[method_payment]]=6,1,0)</f>
        <v>0</v>
      </c>
      <c r="AM1322" t="s">
        <v>16</v>
      </c>
      <c r="AN1322" t="s">
        <v>16</v>
      </c>
      <c r="AO1322">
        <v>1</v>
      </c>
      <c r="AP1322" s="2">
        <v>666.8</v>
      </c>
      <c r="AQ1322" s="3">
        <f>IF(AND(Table13[[#This Row],[Average_amount_spent_per_visit_last_3_months]]&gt;=1,Table13[[#This Row],[Average_amount_spent_per_visit_last_3_months]]&lt;=999),1,0)</f>
        <v>1</v>
      </c>
      <c r="AR1322" s="3">
        <f>IF(AND(Table13[[#This Row],[Average_amount_spent_per_visit_last_3_months]]&gt;=1000,Table13[[#This Row],[Average_amount_spent_per_visit_last_3_months]]&lt;=6700),1,0)</f>
        <v>0</v>
      </c>
      <c r="AS1322">
        <v>3</v>
      </c>
      <c r="AT1322">
        <v>34</v>
      </c>
      <c r="AU1322">
        <f>IF(AND(Table13[[#This Row],[Age]]&gt;=18,Table13[[#This Row],[Age]]&lt;=25),1,0)</f>
        <v>0</v>
      </c>
      <c r="AV1322">
        <f>IF(AND(Table13[[#This Row],[Age]]&gt;=26,Table13[[#This Row],[Age]]&lt;=35),1,0)</f>
        <v>1</v>
      </c>
      <c r="AW1322">
        <f>IF(AND(Table13[[#This Row],[Age]]&gt;=36,Table13[[#This Row],[Age]]&lt;=45),1,0)</f>
        <v>0</v>
      </c>
      <c r="AX1322">
        <f>IF(AND(Table13[[#This Row],[Age]]&gt;=46,Table13[[#This Row],[Age]]&lt;=55),1,0)</f>
        <v>0</v>
      </c>
      <c r="AY1322">
        <f>IF(AND(Table13[[#This Row],[Age]]&gt;=56,Table13[[#This Row],[Age]]&lt;=67),1,0)</f>
        <v>0</v>
      </c>
      <c r="AZ1322" t="s">
        <v>24</v>
      </c>
      <c r="BA1322">
        <f>IF(Table13[[#This Row],[Marital Status]]="Married",1,0)</f>
        <v>0</v>
      </c>
      <c r="BB1322">
        <f>IF(Table13[[#This Row],[Marital Status]]="Single",1,0)</f>
        <v>1</v>
      </c>
      <c r="BC1322" t="s">
        <v>28</v>
      </c>
      <c r="BD1322">
        <f>IF(Table13[[#This Row],[gender]]="Male",1,0)</f>
        <v>0</v>
      </c>
      <c r="BE1322">
        <f>IF(Table13[[#This Row],[gender]]="Female",1,0)</f>
        <v>1</v>
      </c>
      <c r="BF1322" t="s">
        <v>19</v>
      </c>
      <c r="BG1322">
        <f>IF(Table13[[#This Row],[Highest level of Education]]="Did not attend school",1,0)</f>
        <v>0</v>
      </c>
      <c r="BH1322">
        <f>IF(Table13[[#This Row],[Highest level of Education]]="K12 completed",1,0)</f>
        <v>0</v>
      </c>
      <c r="BI1322">
        <f>IF(Table13[[#This Row],[Highest level of Education]]="High School Completed",1,0)</f>
        <v>0</v>
      </c>
      <c r="BJ1322">
        <f>IF(Table13[[#This Row],[Highest level of Education]]="Technical Diploma/Partially completed College",1,0)</f>
        <v>0</v>
      </c>
      <c r="BK1322">
        <f>IF(Table13[[#This Row],[Highest level of Education]]="University/College Degree",1,0)</f>
        <v>1</v>
      </c>
      <c r="BL1322">
        <f>IF(Table13[[#This Row],[Highest level of Education]]="Post-graduate education",1,0)</f>
        <v>0</v>
      </c>
      <c r="BM1322">
        <v>0</v>
      </c>
      <c r="BN1322">
        <v>1</v>
      </c>
      <c r="BO1322">
        <v>4</v>
      </c>
      <c r="BP1322">
        <f>IF(Table13[[#This Row],[Monthly_Income 1_5500 2_8000 3_11000 4_15000 5_20000 6_27000 7_35000 8_5000 9_51000 98_0]]=1,1,0)</f>
        <v>0</v>
      </c>
      <c r="BQ1322">
        <f>IF(Table13[[#This Row],[Monthly_Income 1_5500 2_8000 3_11000 4_15000 5_20000 6_27000 7_35000 8_5000 9_51000 98_0]]=2,1,0)</f>
        <v>0</v>
      </c>
      <c r="BR1322">
        <f>IF(Table13[[#This Row],[Monthly_Income 1_5500 2_8000 3_11000 4_15000 5_20000 6_27000 7_35000 8_5000 9_51000 98_0]]=3,1,0)</f>
        <v>0</v>
      </c>
      <c r="BS1322">
        <f>IF(Table13[[#This Row],[Monthly_Income 1_5500 2_8000 3_11000 4_15000 5_20000 6_27000 7_35000 8_5000 9_51000 98_0]]=4,1,0)</f>
        <v>1</v>
      </c>
      <c r="BT1322">
        <f>IF(Table13[[#This Row],[Monthly_Income 1_5500 2_8000 3_11000 4_15000 5_20000 6_27000 7_35000 8_5000 9_51000 98_0]]=5,1,0)</f>
        <v>0</v>
      </c>
      <c r="BU1322">
        <f>IF(Table13[[#This Row],[Monthly_Income 1_5500 2_8000 3_11000 4_15000 5_20000 6_27000 7_35000 8_5000 9_51000 98_0]]=6,1,0)</f>
        <v>0</v>
      </c>
      <c r="BV1322">
        <f>IF(Table13[[#This Row],[Monthly_Income 1_5500 2_8000 3_11000 4_15000 5_20000 6_27000 7_35000 8_5000 9_51000 98_0]]=7,1,0)</f>
        <v>0</v>
      </c>
      <c r="BW1322">
        <f>IF(Table13[[#This Row],[Monthly_Income 1_5500 2_8000 3_11000 4_15000 5_20000 6_27000 7_35000 8_5000 9_51000 98_0]]=8,1,0)</f>
        <v>0</v>
      </c>
      <c r="BX1322">
        <f>IF(Table13[[#This Row],[Monthly_Income 1_5500 2_8000 3_11000 4_15000 5_20000 6_27000 7_35000 8_5000 9_51000 98_0]]=9,1,0)</f>
        <v>0</v>
      </c>
      <c r="BY1322">
        <f>IF(Table13[[#This Row],[Monthly_Income 1_5500 2_8000 3_11000 4_15000 5_20000 6_27000 7_35000 8_5000 9_51000 98_0]]=98,1,0)</f>
        <v>0</v>
      </c>
      <c r="BZ1322">
        <v>8</v>
      </c>
      <c r="CA1322">
        <f>IF(Table13[[#This Row],[Monthly_Household_Income]]=1,1,0)</f>
        <v>0</v>
      </c>
      <c r="CB1322">
        <f>IF(Table13[[#This Row],[Monthly_Household_Income]]=2,1,0)</f>
        <v>0</v>
      </c>
      <c r="CC1322">
        <f>IF(Table13[[#This Row],[Monthly_Household_Income]]=3,1,0)</f>
        <v>0</v>
      </c>
      <c r="CD1322">
        <f>IF(Table13[[#This Row],[Monthly_Household_Income]]=4,1,0)</f>
        <v>0</v>
      </c>
      <c r="CE1322">
        <f>IF(Table13[[#This Row],[Monthly_Household_Income]]=5,1,0)</f>
        <v>0</v>
      </c>
      <c r="CF1322">
        <f>IF(Table13[[#This Row],[Monthly_Household_Income]]=6,1,0)</f>
        <v>0</v>
      </c>
      <c r="CG1322">
        <f>IF(Table13[[#This Row],[Monthly_Household_Income]]=7,1,0)</f>
        <v>0</v>
      </c>
      <c r="CH1322">
        <f>IF(Table13[[#This Row],[Monthly_Household_Income]]=8,1,0)</f>
        <v>1</v>
      </c>
      <c r="CI1322">
        <f>IF(Table13[[#This Row],[Monthly_Household_Income]]=9,1,0)</f>
        <v>0</v>
      </c>
      <c r="CJ1322">
        <f>IF(Table13[[#This Row],[Monthly_Household_Income]]=98,1,0)</f>
        <v>0</v>
      </c>
    </row>
    <row r="1323" spans="1:88">
      <c r="A1323">
        <v>4852</v>
      </c>
      <c r="B1323" s="1">
        <v>43019</v>
      </c>
      <c r="C1323" t="s">
        <v>33</v>
      </c>
      <c r="D1323">
        <v>3</v>
      </c>
      <c r="E1323">
        <v>5</v>
      </c>
      <c r="F1323">
        <v>5</v>
      </c>
      <c r="G1323">
        <v>5</v>
      </c>
      <c r="H1323">
        <v>4</v>
      </c>
      <c r="I1323">
        <v>5</v>
      </c>
      <c r="J1323" t="s">
        <v>15</v>
      </c>
      <c r="K1323">
        <v>5</v>
      </c>
      <c r="L1323">
        <v>5</v>
      </c>
      <c r="M1323">
        <v>7</v>
      </c>
      <c r="N1323">
        <v>8</v>
      </c>
      <c r="O1323">
        <v>8</v>
      </c>
      <c r="P1323">
        <v>7</v>
      </c>
      <c r="Q1323">
        <v>7</v>
      </c>
      <c r="R1323">
        <v>6</v>
      </c>
      <c r="S1323">
        <v>7</v>
      </c>
      <c r="T1323">
        <v>6</v>
      </c>
      <c r="U1323">
        <v>7</v>
      </c>
      <c r="V1323">
        <v>8</v>
      </c>
      <c r="W1323">
        <v>3</v>
      </c>
      <c r="X1323">
        <v>4</v>
      </c>
      <c r="Y1323">
        <v>6</v>
      </c>
      <c r="Z1323">
        <v>8</v>
      </c>
      <c r="AA1323">
        <v>7</v>
      </c>
      <c r="AB1323">
        <v>4</v>
      </c>
      <c r="AC1323">
        <v>2</v>
      </c>
      <c r="AD1323">
        <f>IF(Table13[[#This Row],[payment]]=1,1,0)</f>
        <v>0</v>
      </c>
      <c r="AE1323">
        <f>IF(Table13[[#This Row],[payment]]=2,1,0)</f>
        <v>1</v>
      </c>
      <c r="AF1323">
        <f>IF(Table13[[#This Row],[payment]]=3,1,0)</f>
        <v>0</v>
      </c>
      <c r="AG1323">
        <v>1</v>
      </c>
      <c r="AH1323">
        <f>IF(Table13[[#This Row],[method_payment]]=1,1,0)</f>
        <v>1</v>
      </c>
      <c r="AI1323">
        <f>IF(Table13[[#This Row],[method_payment]]=2,1,0)</f>
        <v>0</v>
      </c>
      <c r="AJ1323">
        <f>IF(Table13[[#This Row],[method_payment]]=3,1,0)</f>
        <v>0</v>
      </c>
      <c r="AK1323">
        <f>IF(Table13[[#This Row],[method_payment]]=5,1,0)</f>
        <v>0</v>
      </c>
      <c r="AL1323">
        <f>IF(Table13[[#This Row],[method_payment]]=6,1,0)</f>
        <v>0</v>
      </c>
      <c r="AM1323" t="s">
        <v>15</v>
      </c>
      <c r="AN1323" t="s">
        <v>15</v>
      </c>
      <c r="AO1323">
        <v>1</v>
      </c>
      <c r="AP1323" s="2">
        <v>708.53</v>
      </c>
      <c r="AQ1323" s="3">
        <f>IF(AND(Table13[[#This Row],[Average_amount_spent_per_visit_last_3_months]]&gt;=1,Table13[[#This Row],[Average_amount_spent_per_visit_last_3_months]]&lt;=999),1,0)</f>
        <v>1</v>
      </c>
      <c r="AR1323" s="3">
        <f>IF(AND(Table13[[#This Row],[Average_amount_spent_per_visit_last_3_months]]&gt;=1000,Table13[[#This Row],[Average_amount_spent_per_visit_last_3_months]]&lt;=6700),1,0)</f>
        <v>0</v>
      </c>
      <c r="AS1323">
        <v>1</v>
      </c>
      <c r="AT1323">
        <v>27</v>
      </c>
      <c r="AU1323">
        <f>IF(AND(Table13[[#This Row],[Age]]&gt;=18,Table13[[#This Row],[Age]]&lt;=25),1,0)</f>
        <v>0</v>
      </c>
      <c r="AV1323">
        <f>IF(AND(Table13[[#This Row],[Age]]&gt;=26,Table13[[#This Row],[Age]]&lt;=35),1,0)</f>
        <v>1</v>
      </c>
      <c r="AW1323">
        <f>IF(AND(Table13[[#This Row],[Age]]&gt;=36,Table13[[#This Row],[Age]]&lt;=45),1,0)</f>
        <v>0</v>
      </c>
      <c r="AX1323">
        <f>IF(AND(Table13[[#This Row],[Age]]&gt;=46,Table13[[#This Row],[Age]]&lt;=55),1,0)</f>
        <v>0</v>
      </c>
      <c r="AY1323">
        <f>IF(AND(Table13[[#This Row],[Age]]&gt;=56,Table13[[#This Row],[Age]]&lt;=67),1,0)</f>
        <v>0</v>
      </c>
      <c r="AZ1323" t="s">
        <v>24</v>
      </c>
      <c r="BA1323">
        <f>IF(Table13[[#This Row],[Marital Status]]="Married",1,0)</f>
        <v>0</v>
      </c>
      <c r="BB1323">
        <f>IF(Table13[[#This Row],[Marital Status]]="Single",1,0)</f>
        <v>1</v>
      </c>
      <c r="BC1323" t="s">
        <v>27</v>
      </c>
      <c r="BD1323">
        <f>IF(Table13[[#This Row],[gender]]="Male",1,0)</f>
        <v>1</v>
      </c>
      <c r="BE1323">
        <f>IF(Table13[[#This Row],[gender]]="Female",1,0)</f>
        <v>0</v>
      </c>
      <c r="BF1323" t="s">
        <v>20</v>
      </c>
      <c r="BG1323">
        <f>IF(Table13[[#This Row],[Highest level of Education]]="Did not attend school",1,0)</f>
        <v>0</v>
      </c>
      <c r="BH1323">
        <f>IF(Table13[[#This Row],[Highest level of Education]]="K12 completed",1,0)</f>
        <v>0</v>
      </c>
      <c r="BI1323">
        <f>IF(Table13[[#This Row],[Highest level of Education]]="High School Completed",1,0)</f>
        <v>1</v>
      </c>
      <c r="BJ1323">
        <f>IF(Table13[[#This Row],[Highest level of Education]]="Technical Diploma/Partially completed College",1,0)</f>
        <v>0</v>
      </c>
      <c r="BK1323">
        <f>IF(Table13[[#This Row],[Highest level of Education]]="University/College Degree",1,0)</f>
        <v>0</v>
      </c>
      <c r="BL1323">
        <f>IF(Table13[[#This Row],[Highest level of Education]]="Post-graduate education",1,0)</f>
        <v>0</v>
      </c>
      <c r="BM1323">
        <v>0</v>
      </c>
      <c r="BN1323">
        <v>1</v>
      </c>
      <c r="BO1323">
        <v>2</v>
      </c>
      <c r="BP1323">
        <f>IF(Table13[[#This Row],[Monthly_Income 1_5500 2_8000 3_11000 4_15000 5_20000 6_27000 7_35000 8_5000 9_51000 98_0]]=1,1,0)</f>
        <v>0</v>
      </c>
      <c r="BQ1323">
        <f>IF(Table13[[#This Row],[Monthly_Income 1_5500 2_8000 3_11000 4_15000 5_20000 6_27000 7_35000 8_5000 9_51000 98_0]]=2,1,0)</f>
        <v>1</v>
      </c>
      <c r="BR1323">
        <f>IF(Table13[[#This Row],[Monthly_Income 1_5500 2_8000 3_11000 4_15000 5_20000 6_27000 7_35000 8_5000 9_51000 98_0]]=3,1,0)</f>
        <v>0</v>
      </c>
      <c r="BS1323">
        <f>IF(Table13[[#This Row],[Monthly_Income 1_5500 2_8000 3_11000 4_15000 5_20000 6_27000 7_35000 8_5000 9_51000 98_0]]=4,1,0)</f>
        <v>0</v>
      </c>
      <c r="BT1323">
        <f>IF(Table13[[#This Row],[Monthly_Income 1_5500 2_8000 3_11000 4_15000 5_20000 6_27000 7_35000 8_5000 9_51000 98_0]]=5,1,0)</f>
        <v>0</v>
      </c>
      <c r="BU1323">
        <f>IF(Table13[[#This Row],[Monthly_Income 1_5500 2_8000 3_11000 4_15000 5_20000 6_27000 7_35000 8_5000 9_51000 98_0]]=6,1,0)</f>
        <v>0</v>
      </c>
      <c r="BV1323">
        <f>IF(Table13[[#This Row],[Monthly_Income 1_5500 2_8000 3_11000 4_15000 5_20000 6_27000 7_35000 8_5000 9_51000 98_0]]=7,1,0)</f>
        <v>0</v>
      </c>
      <c r="BW1323">
        <f>IF(Table13[[#This Row],[Monthly_Income 1_5500 2_8000 3_11000 4_15000 5_20000 6_27000 7_35000 8_5000 9_51000 98_0]]=8,1,0)</f>
        <v>0</v>
      </c>
      <c r="BX1323">
        <f>IF(Table13[[#This Row],[Monthly_Income 1_5500 2_8000 3_11000 4_15000 5_20000 6_27000 7_35000 8_5000 9_51000 98_0]]=9,1,0)</f>
        <v>0</v>
      </c>
      <c r="BY1323">
        <f>IF(Table13[[#This Row],[Monthly_Income 1_5500 2_8000 3_11000 4_15000 5_20000 6_27000 7_35000 8_5000 9_51000 98_0]]=98,1,0)</f>
        <v>0</v>
      </c>
      <c r="BZ1323">
        <v>4</v>
      </c>
      <c r="CA1323">
        <f>IF(Table13[[#This Row],[Monthly_Household_Income]]=1,1,0)</f>
        <v>0</v>
      </c>
      <c r="CB1323">
        <f>IF(Table13[[#This Row],[Monthly_Household_Income]]=2,1,0)</f>
        <v>0</v>
      </c>
      <c r="CC1323">
        <f>IF(Table13[[#This Row],[Monthly_Household_Income]]=3,1,0)</f>
        <v>0</v>
      </c>
      <c r="CD1323">
        <f>IF(Table13[[#This Row],[Monthly_Household_Income]]=4,1,0)</f>
        <v>1</v>
      </c>
      <c r="CE1323">
        <f>IF(Table13[[#This Row],[Monthly_Household_Income]]=5,1,0)</f>
        <v>0</v>
      </c>
      <c r="CF1323">
        <f>IF(Table13[[#This Row],[Monthly_Household_Income]]=6,1,0)</f>
        <v>0</v>
      </c>
      <c r="CG1323">
        <f>IF(Table13[[#This Row],[Monthly_Household_Income]]=7,1,0)</f>
        <v>0</v>
      </c>
      <c r="CH1323">
        <f>IF(Table13[[#This Row],[Monthly_Household_Income]]=8,1,0)</f>
        <v>0</v>
      </c>
      <c r="CI1323">
        <f>IF(Table13[[#This Row],[Monthly_Household_Income]]=9,1,0)</f>
        <v>0</v>
      </c>
      <c r="CJ1323">
        <f>IF(Table13[[#This Row],[Monthly_Household_Income]]=98,1,0)</f>
        <v>0</v>
      </c>
    </row>
    <row r="1324" spans="1:88">
      <c r="A1324">
        <v>4853</v>
      </c>
      <c r="B1324" s="1">
        <v>42992</v>
      </c>
      <c r="C1324" t="s">
        <v>35</v>
      </c>
      <c r="D1324">
        <v>8</v>
      </c>
      <c r="E1324">
        <v>6</v>
      </c>
      <c r="F1324">
        <v>7</v>
      </c>
      <c r="G1324">
        <v>7</v>
      </c>
      <c r="H1324">
        <v>7</v>
      </c>
      <c r="I1324">
        <v>7</v>
      </c>
      <c r="J1324" t="s">
        <v>15</v>
      </c>
      <c r="K1324">
        <v>7</v>
      </c>
      <c r="L1324">
        <v>8</v>
      </c>
      <c r="M1324">
        <v>7</v>
      </c>
      <c r="N1324">
        <v>8</v>
      </c>
      <c r="O1324">
        <v>9</v>
      </c>
      <c r="P1324">
        <v>10</v>
      </c>
      <c r="Q1324">
        <v>9</v>
      </c>
      <c r="R1324">
        <v>9</v>
      </c>
      <c r="S1324">
        <v>9</v>
      </c>
      <c r="T1324">
        <v>7</v>
      </c>
      <c r="U1324">
        <v>8</v>
      </c>
      <c r="V1324">
        <v>6</v>
      </c>
      <c r="W1324">
        <v>9</v>
      </c>
      <c r="X1324">
        <v>6</v>
      </c>
      <c r="Y1324">
        <v>7</v>
      </c>
      <c r="Z1324">
        <v>9</v>
      </c>
      <c r="AA1324">
        <v>7</v>
      </c>
      <c r="AB1324">
        <v>7</v>
      </c>
      <c r="AC1324">
        <v>2</v>
      </c>
      <c r="AD1324">
        <f>IF(Table13[[#This Row],[payment]]=1,1,0)</f>
        <v>0</v>
      </c>
      <c r="AE1324">
        <f>IF(Table13[[#This Row],[payment]]=2,1,0)</f>
        <v>1</v>
      </c>
      <c r="AF1324">
        <f>IF(Table13[[#This Row],[payment]]=3,1,0)</f>
        <v>0</v>
      </c>
      <c r="AG1324">
        <v>1</v>
      </c>
      <c r="AH1324">
        <f>IF(Table13[[#This Row],[method_payment]]=1,1,0)</f>
        <v>1</v>
      </c>
      <c r="AI1324">
        <f>IF(Table13[[#This Row],[method_payment]]=2,1,0)</f>
        <v>0</v>
      </c>
      <c r="AJ1324">
        <f>IF(Table13[[#This Row],[method_payment]]=3,1,0)</f>
        <v>0</v>
      </c>
      <c r="AK1324">
        <f>IF(Table13[[#This Row],[method_payment]]=5,1,0)</f>
        <v>0</v>
      </c>
      <c r="AL1324">
        <f>IF(Table13[[#This Row],[method_payment]]=6,1,0)</f>
        <v>0</v>
      </c>
      <c r="AM1324" t="s">
        <v>15</v>
      </c>
      <c r="AN1324" t="s">
        <v>16</v>
      </c>
      <c r="AO1324">
        <v>1</v>
      </c>
      <c r="AP1324" s="2">
        <v>318.81</v>
      </c>
      <c r="AQ1324" s="3">
        <f>IF(AND(Table13[[#This Row],[Average_amount_spent_per_visit_last_3_months]]&gt;=1,Table13[[#This Row],[Average_amount_spent_per_visit_last_3_months]]&lt;=999),1,0)</f>
        <v>1</v>
      </c>
      <c r="AR1324" s="3">
        <f>IF(AND(Table13[[#This Row],[Average_amount_spent_per_visit_last_3_months]]&gt;=1000,Table13[[#This Row],[Average_amount_spent_per_visit_last_3_months]]&lt;=6700),1,0)</f>
        <v>0</v>
      </c>
      <c r="AS1324">
        <v>1</v>
      </c>
      <c r="AT1324">
        <v>30</v>
      </c>
      <c r="AU1324">
        <f>IF(AND(Table13[[#This Row],[Age]]&gt;=18,Table13[[#This Row],[Age]]&lt;=25),1,0)</f>
        <v>0</v>
      </c>
      <c r="AV1324">
        <f>IF(AND(Table13[[#This Row],[Age]]&gt;=26,Table13[[#This Row],[Age]]&lt;=35),1,0)</f>
        <v>1</v>
      </c>
      <c r="AW1324">
        <f>IF(AND(Table13[[#This Row],[Age]]&gt;=36,Table13[[#This Row],[Age]]&lt;=45),1,0)</f>
        <v>0</v>
      </c>
      <c r="AX1324">
        <f>IF(AND(Table13[[#This Row],[Age]]&gt;=46,Table13[[#This Row],[Age]]&lt;=55),1,0)</f>
        <v>0</v>
      </c>
      <c r="AY1324">
        <f>IF(AND(Table13[[#This Row],[Age]]&gt;=56,Table13[[#This Row],[Age]]&lt;=67),1,0)</f>
        <v>0</v>
      </c>
      <c r="AZ1324" t="s">
        <v>24</v>
      </c>
      <c r="BA1324">
        <f>IF(Table13[[#This Row],[Marital Status]]="Married",1,0)</f>
        <v>0</v>
      </c>
      <c r="BB1324">
        <f>IF(Table13[[#This Row],[Marital Status]]="Single",1,0)</f>
        <v>1</v>
      </c>
      <c r="BC1324" t="s">
        <v>27</v>
      </c>
      <c r="BD1324">
        <f>IF(Table13[[#This Row],[gender]]="Male",1,0)</f>
        <v>1</v>
      </c>
      <c r="BE1324">
        <f>IF(Table13[[#This Row],[gender]]="Female",1,0)</f>
        <v>0</v>
      </c>
      <c r="BF1324" t="s">
        <v>23</v>
      </c>
      <c r="BG1324">
        <f>IF(Table13[[#This Row],[Highest level of Education]]="Did not attend school",1,0)</f>
        <v>0</v>
      </c>
      <c r="BH1324">
        <f>IF(Table13[[#This Row],[Highest level of Education]]="K12 completed",1,0)</f>
        <v>0</v>
      </c>
      <c r="BI1324">
        <f>IF(Table13[[#This Row],[Highest level of Education]]="High School Completed",1,0)</f>
        <v>0</v>
      </c>
      <c r="BJ1324">
        <f>IF(Table13[[#This Row],[Highest level of Education]]="Technical Diploma/Partially completed College",1,0)</f>
        <v>1</v>
      </c>
      <c r="BK1324">
        <f>IF(Table13[[#This Row],[Highest level of Education]]="University/College Degree",1,0)</f>
        <v>0</v>
      </c>
      <c r="BL1324">
        <f>IF(Table13[[#This Row],[Highest level of Education]]="Post-graduate education",1,0)</f>
        <v>0</v>
      </c>
      <c r="BM1324">
        <v>0</v>
      </c>
      <c r="BN1324">
        <v>1</v>
      </c>
      <c r="BO1324">
        <v>2</v>
      </c>
      <c r="BP1324">
        <f>IF(Table13[[#This Row],[Monthly_Income 1_5500 2_8000 3_11000 4_15000 5_20000 6_27000 7_35000 8_5000 9_51000 98_0]]=1,1,0)</f>
        <v>0</v>
      </c>
      <c r="BQ1324">
        <f>IF(Table13[[#This Row],[Monthly_Income 1_5500 2_8000 3_11000 4_15000 5_20000 6_27000 7_35000 8_5000 9_51000 98_0]]=2,1,0)</f>
        <v>1</v>
      </c>
      <c r="BR1324">
        <f>IF(Table13[[#This Row],[Monthly_Income 1_5500 2_8000 3_11000 4_15000 5_20000 6_27000 7_35000 8_5000 9_51000 98_0]]=3,1,0)</f>
        <v>0</v>
      </c>
      <c r="BS1324">
        <f>IF(Table13[[#This Row],[Monthly_Income 1_5500 2_8000 3_11000 4_15000 5_20000 6_27000 7_35000 8_5000 9_51000 98_0]]=4,1,0)</f>
        <v>0</v>
      </c>
      <c r="BT1324">
        <f>IF(Table13[[#This Row],[Monthly_Income 1_5500 2_8000 3_11000 4_15000 5_20000 6_27000 7_35000 8_5000 9_51000 98_0]]=5,1,0)</f>
        <v>0</v>
      </c>
      <c r="BU1324">
        <f>IF(Table13[[#This Row],[Monthly_Income 1_5500 2_8000 3_11000 4_15000 5_20000 6_27000 7_35000 8_5000 9_51000 98_0]]=6,1,0)</f>
        <v>0</v>
      </c>
      <c r="BV1324">
        <f>IF(Table13[[#This Row],[Monthly_Income 1_5500 2_8000 3_11000 4_15000 5_20000 6_27000 7_35000 8_5000 9_51000 98_0]]=7,1,0)</f>
        <v>0</v>
      </c>
      <c r="BW1324">
        <f>IF(Table13[[#This Row],[Monthly_Income 1_5500 2_8000 3_11000 4_15000 5_20000 6_27000 7_35000 8_5000 9_51000 98_0]]=8,1,0)</f>
        <v>0</v>
      </c>
      <c r="BX1324">
        <f>IF(Table13[[#This Row],[Monthly_Income 1_5500 2_8000 3_11000 4_15000 5_20000 6_27000 7_35000 8_5000 9_51000 98_0]]=9,1,0)</f>
        <v>0</v>
      </c>
      <c r="BY1324">
        <f>IF(Table13[[#This Row],[Monthly_Income 1_5500 2_8000 3_11000 4_15000 5_20000 6_27000 7_35000 8_5000 9_51000 98_0]]=98,1,0)</f>
        <v>0</v>
      </c>
      <c r="BZ1324">
        <v>6</v>
      </c>
      <c r="CA1324">
        <f>IF(Table13[[#This Row],[Monthly_Household_Income]]=1,1,0)</f>
        <v>0</v>
      </c>
      <c r="CB1324">
        <f>IF(Table13[[#This Row],[Monthly_Household_Income]]=2,1,0)</f>
        <v>0</v>
      </c>
      <c r="CC1324">
        <f>IF(Table13[[#This Row],[Monthly_Household_Income]]=3,1,0)</f>
        <v>0</v>
      </c>
      <c r="CD1324">
        <f>IF(Table13[[#This Row],[Monthly_Household_Income]]=4,1,0)</f>
        <v>0</v>
      </c>
      <c r="CE1324">
        <f>IF(Table13[[#This Row],[Monthly_Household_Income]]=5,1,0)</f>
        <v>0</v>
      </c>
      <c r="CF1324">
        <f>IF(Table13[[#This Row],[Monthly_Household_Income]]=6,1,0)</f>
        <v>1</v>
      </c>
      <c r="CG1324">
        <f>IF(Table13[[#This Row],[Monthly_Household_Income]]=7,1,0)</f>
        <v>0</v>
      </c>
      <c r="CH1324">
        <f>IF(Table13[[#This Row],[Monthly_Household_Income]]=8,1,0)</f>
        <v>0</v>
      </c>
      <c r="CI1324">
        <f>IF(Table13[[#This Row],[Monthly_Household_Income]]=9,1,0)</f>
        <v>0</v>
      </c>
      <c r="CJ1324">
        <f>IF(Table13[[#This Row],[Monthly_Household_Income]]=98,1,0)</f>
        <v>0</v>
      </c>
    </row>
    <row r="1325" spans="1:88">
      <c r="A1325">
        <v>4857</v>
      </c>
      <c r="B1325" s="1">
        <v>42949</v>
      </c>
      <c r="C1325" t="s">
        <v>39</v>
      </c>
      <c r="D1325">
        <v>9</v>
      </c>
      <c r="E1325">
        <v>9</v>
      </c>
      <c r="F1325">
        <v>9</v>
      </c>
      <c r="G1325">
        <v>9</v>
      </c>
      <c r="H1325">
        <v>8</v>
      </c>
      <c r="I1325">
        <v>8</v>
      </c>
      <c r="J1325" t="s">
        <v>16</v>
      </c>
      <c r="K1325">
        <v>8</v>
      </c>
      <c r="L1325">
        <v>9</v>
      </c>
      <c r="M1325">
        <v>7</v>
      </c>
      <c r="N1325">
        <v>9</v>
      </c>
      <c r="O1325">
        <v>8</v>
      </c>
      <c r="P1325">
        <v>9</v>
      </c>
      <c r="Q1325">
        <v>9</v>
      </c>
      <c r="R1325">
        <v>10</v>
      </c>
      <c r="S1325">
        <v>9</v>
      </c>
      <c r="T1325">
        <v>8</v>
      </c>
      <c r="U1325">
        <v>7</v>
      </c>
      <c r="V1325">
        <v>8</v>
      </c>
      <c r="W1325">
        <v>8</v>
      </c>
      <c r="X1325">
        <v>0</v>
      </c>
      <c r="Y1325">
        <v>8</v>
      </c>
      <c r="Z1325">
        <v>8</v>
      </c>
      <c r="AA1325">
        <v>8</v>
      </c>
      <c r="AB1325">
        <v>0</v>
      </c>
      <c r="AC1325">
        <v>3</v>
      </c>
      <c r="AD1325">
        <f>IF(Table13[[#This Row],[payment]]=1,1,0)</f>
        <v>0</v>
      </c>
      <c r="AE1325">
        <f>IF(Table13[[#This Row],[payment]]=2,1,0)</f>
        <v>0</v>
      </c>
      <c r="AF1325">
        <f>IF(Table13[[#This Row],[payment]]=3,1,0)</f>
        <v>1</v>
      </c>
      <c r="AG1325">
        <v>2</v>
      </c>
      <c r="AH1325">
        <f>IF(Table13[[#This Row],[method_payment]]=1,1,0)</f>
        <v>0</v>
      </c>
      <c r="AI1325">
        <f>IF(Table13[[#This Row],[method_payment]]=2,1,0)</f>
        <v>1</v>
      </c>
      <c r="AJ1325">
        <f>IF(Table13[[#This Row],[method_payment]]=3,1,0)</f>
        <v>0</v>
      </c>
      <c r="AK1325">
        <f>IF(Table13[[#This Row],[method_payment]]=5,1,0)</f>
        <v>0</v>
      </c>
      <c r="AL1325">
        <f>IF(Table13[[#This Row],[method_payment]]=6,1,0)</f>
        <v>0</v>
      </c>
      <c r="AM1325" t="s">
        <v>16</v>
      </c>
      <c r="AN1325" t="s">
        <v>15</v>
      </c>
      <c r="AO1325">
        <v>3</v>
      </c>
      <c r="AP1325" s="2">
        <v>588.91999999999996</v>
      </c>
      <c r="AQ1325" s="3">
        <f>IF(AND(Table13[[#This Row],[Average_amount_spent_per_visit_last_3_months]]&gt;=1,Table13[[#This Row],[Average_amount_spent_per_visit_last_3_months]]&lt;=999),1,0)</f>
        <v>1</v>
      </c>
      <c r="AR1325" s="3">
        <f>IF(AND(Table13[[#This Row],[Average_amount_spent_per_visit_last_3_months]]&gt;=1000,Table13[[#This Row],[Average_amount_spent_per_visit_last_3_months]]&lt;=6700),1,0)</f>
        <v>0</v>
      </c>
      <c r="AS1325">
        <v>3</v>
      </c>
      <c r="AT1325">
        <v>41</v>
      </c>
      <c r="AU1325">
        <f>IF(AND(Table13[[#This Row],[Age]]&gt;=18,Table13[[#This Row],[Age]]&lt;=25),1,0)</f>
        <v>0</v>
      </c>
      <c r="AV1325">
        <f>IF(AND(Table13[[#This Row],[Age]]&gt;=26,Table13[[#This Row],[Age]]&lt;=35),1,0)</f>
        <v>0</v>
      </c>
      <c r="AW1325">
        <f>IF(AND(Table13[[#This Row],[Age]]&gt;=36,Table13[[#This Row],[Age]]&lt;=45),1,0)</f>
        <v>1</v>
      </c>
      <c r="AX1325">
        <f>IF(AND(Table13[[#This Row],[Age]]&gt;=46,Table13[[#This Row],[Age]]&lt;=55),1,0)</f>
        <v>0</v>
      </c>
      <c r="AY1325">
        <f>IF(AND(Table13[[#This Row],[Age]]&gt;=56,Table13[[#This Row],[Age]]&lt;=67),1,0)</f>
        <v>0</v>
      </c>
      <c r="AZ1325" t="s">
        <v>25</v>
      </c>
      <c r="BA1325">
        <f>IF(Table13[[#This Row],[Marital Status]]="Married",1,0)</f>
        <v>1</v>
      </c>
      <c r="BB1325">
        <f>IF(Table13[[#This Row],[Marital Status]]="Single",1,0)</f>
        <v>0</v>
      </c>
      <c r="BC1325" t="s">
        <v>27</v>
      </c>
      <c r="BD1325">
        <f>IF(Table13[[#This Row],[gender]]="Male",1,0)</f>
        <v>1</v>
      </c>
      <c r="BE1325">
        <f>IF(Table13[[#This Row],[gender]]="Female",1,0)</f>
        <v>0</v>
      </c>
      <c r="BF1325" t="s">
        <v>18</v>
      </c>
      <c r="BG1325">
        <f>IF(Table13[[#This Row],[Highest level of Education]]="Did not attend school",1,0)</f>
        <v>0</v>
      </c>
      <c r="BH1325">
        <f>IF(Table13[[#This Row],[Highest level of Education]]="K12 completed",1,0)</f>
        <v>0</v>
      </c>
      <c r="BI1325">
        <f>IF(Table13[[#This Row],[Highest level of Education]]="High School Completed",1,0)</f>
        <v>0</v>
      </c>
      <c r="BJ1325">
        <f>IF(Table13[[#This Row],[Highest level of Education]]="Technical Diploma/Partially completed College",1,0)</f>
        <v>0</v>
      </c>
      <c r="BK1325">
        <f>IF(Table13[[#This Row],[Highest level of Education]]="University/College Degree",1,0)</f>
        <v>0</v>
      </c>
      <c r="BL1325">
        <f>IF(Table13[[#This Row],[Highest level of Education]]="Post-graduate education",1,0)</f>
        <v>1</v>
      </c>
      <c r="BM1325">
        <v>3</v>
      </c>
      <c r="BN1325">
        <v>1</v>
      </c>
      <c r="BO1325">
        <v>7</v>
      </c>
      <c r="BP1325">
        <f>IF(Table13[[#This Row],[Monthly_Income 1_5500 2_8000 3_11000 4_15000 5_20000 6_27000 7_35000 8_5000 9_51000 98_0]]=1,1,0)</f>
        <v>0</v>
      </c>
      <c r="BQ1325">
        <f>IF(Table13[[#This Row],[Monthly_Income 1_5500 2_8000 3_11000 4_15000 5_20000 6_27000 7_35000 8_5000 9_51000 98_0]]=2,1,0)</f>
        <v>0</v>
      </c>
      <c r="BR1325">
        <f>IF(Table13[[#This Row],[Monthly_Income 1_5500 2_8000 3_11000 4_15000 5_20000 6_27000 7_35000 8_5000 9_51000 98_0]]=3,1,0)</f>
        <v>0</v>
      </c>
      <c r="BS1325">
        <f>IF(Table13[[#This Row],[Monthly_Income 1_5500 2_8000 3_11000 4_15000 5_20000 6_27000 7_35000 8_5000 9_51000 98_0]]=4,1,0)</f>
        <v>0</v>
      </c>
      <c r="BT1325">
        <f>IF(Table13[[#This Row],[Monthly_Income 1_5500 2_8000 3_11000 4_15000 5_20000 6_27000 7_35000 8_5000 9_51000 98_0]]=5,1,0)</f>
        <v>0</v>
      </c>
      <c r="BU1325">
        <f>IF(Table13[[#This Row],[Monthly_Income 1_5500 2_8000 3_11000 4_15000 5_20000 6_27000 7_35000 8_5000 9_51000 98_0]]=6,1,0)</f>
        <v>0</v>
      </c>
      <c r="BV1325">
        <f>IF(Table13[[#This Row],[Monthly_Income 1_5500 2_8000 3_11000 4_15000 5_20000 6_27000 7_35000 8_5000 9_51000 98_0]]=7,1,0)</f>
        <v>1</v>
      </c>
      <c r="BW1325">
        <f>IF(Table13[[#This Row],[Monthly_Income 1_5500 2_8000 3_11000 4_15000 5_20000 6_27000 7_35000 8_5000 9_51000 98_0]]=8,1,0)</f>
        <v>0</v>
      </c>
      <c r="BX1325">
        <f>IF(Table13[[#This Row],[Monthly_Income 1_5500 2_8000 3_11000 4_15000 5_20000 6_27000 7_35000 8_5000 9_51000 98_0]]=9,1,0)</f>
        <v>0</v>
      </c>
      <c r="BY1325">
        <f>IF(Table13[[#This Row],[Monthly_Income 1_5500 2_8000 3_11000 4_15000 5_20000 6_27000 7_35000 8_5000 9_51000 98_0]]=98,1,0)</f>
        <v>0</v>
      </c>
      <c r="BZ1325">
        <v>8</v>
      </c>
      <c r="CA1325">
        <f>IF(Table13[[#This Row],[Monthly_Household_Income]]=1,1,0)</f>
        <v>0</v>
      </c>
      <c r="CB1325">
        <f>IF(Table13[[#This Row],[Monthly_Household_Income]]=2,1,0)</f>
        <v>0</v>
      </c>
      <c r="CC1325">
        <f>IF(Table13[[#This Row],[Monthly_Household_Income]]=3,1,0)</f>
        <v>0</v>
      </c>
      <c r="CD1325">
        <f>IF(Table13[[#This Row],[Monthly_Household_Income]]=4,1,0)</f>
        <v>0</v>
      </c>
      <c r="CE1325">
        <f>IF(Table13[[#This Row],[Monthly_Household_Income]]=5,1,0)</f>
        <v>0</v>
      </c>
      <c r="CF1325">
        <f>IF(Table13[[#This Row],[Monthly_Household_Income]]=6,1,0)</f>
        <v>0</v>
      </c>
      <c r="CG1325">
        <f>IF(Table13[[#This Row],[Monthly_Household_Income]]=7,1,0)</f>
        <v>0</v>
      </c>
      <c r="CH1325">
        <f>IF(Table13[[#This Row],[Monthly_Household_Income]]=8,1,0)</f>
        <v>1</v>
      </c>
      <c r="CI1325">
        <f>IF(Table13[[#This Row],[Monthly_Household_Income]]=9,1,0)</f>
        <v>0</v>
      </c>
      <c r="CJ1325">
        <f>IF(Table13[[#This Row],[Monthly_Household_Income]]=98,1,0)</f>
        <v>0</v>
      </c>
    </row>
    <row r="1326" spans="1:88">
      <c r="A1326">
        <v>4858</v>
      </c>
      <c r="B1326" s="1">
        <v>43099</v>
      </c>
      <c r="C1326" t="s">
        <v>31</v>
      </c>
      <c r="D1326">
        <v>8</v>
      </c>
      <c r="E1326">
        <v>9</v>
      </c>
      <c r="F1326">
        <v>7</v>
      </c>
      <c r="G1326">
        <v>7</v>
      </c>
      <c r="H1326">
        <v>7</v>
      </c>
      <c r="I1326">
        <v>6</v>
      </c>
      <c r="J1326" t="s">
        <v>15</v>
      </c>
      <c r="K1326">
        <v>8</v>
      </c>
      <c r="L1326">
        <v>7</v>
      </c>
      <c r="M1326">
        <v>9</v>
      </c>
      <c r="N1326">
        <v>10</v>
      </c>
      <c r="O1326">
        <v>8</v>
      </c>
      <c r="P1326">
        <v>7</v>
      </c>
      <c r="Q1326">
        <v>7</v>
      </c>
      <c r="R1326">
        <v>6</v>
      </c>
      <c r="S1326">
        <v>9</v>
      </c>
      <c r="T1326">
        <v>8</v>
      </c>
      <c r="U1326">
        <v>7</v>
      </c>
      <c r="V1326">
        <v>7</v>
      </c>
      <c r="W1326">
        <v>6</v>
      </c>
      <c r="X1326">
        <v>6</v>
      </c>
      <c r="Y1326">
        <v>8</v>
      </c>
      <c r="Z1326">
        <v>8</v>
      </c>
      <c r="AA1326">
        <v>9</v>
      </c>
      <c r="AB1326">
        <v>7</v>
      </c>
      <c r="AC1326">
        <v>1</v>
      </c>
      <c r="AD1326">
        <f>IF(Table13[[#This Row],[payment]]=1,1,0)</f>
        <v>1</v>
      </c>
      <c r="AE1326">
        <f>IF(Table13[[#This Row],[payment]]=2,1,0)</f>
        <v>0</v>
      </c>
      <c r="AF1326">
        <f>IF(Table13[[#This Row],[payment]]=3,1,0)</f>
        <v>0</v>
      </c>
      <c r="AG1326">
        <v>5</v>
      </c>
      <c r="AH1326">
        <f>IF(Table13[[#This Row],[method_payment]]=1,1,0)</f>
        <v>0</v>
      </c>
      <c r="AI1326">
        <f>IF(Table13[[#This Row],[method_payment]]=2,1,0)</f>
        <v>0</v>
      </c>
      <c r="AJ1326">
        <f>IF(Table13[[#This Row],[method_payment]]=3,1,0)</f>
        <v>0</v>
      </c>
      <c r="AK1326">
        <f>IF(Table13[[#This Row],[method_payment]]=5,1,0)</f>
        <v>1</v>
      </c>
      <c r="AL1326">
        <f>IF(Table13[[#This Row],[method_payment]]=6,1,0)</f>
        <v>0</v>
      </c>
      <c r="AM1326" t="s">
        <v>16</v>
      </c>
      <c r="AN1326" t="s">
        <v>16</v>
      </c>
      <c r="AO1326">
        <v>2</v>
      </c>
      <c r="AP1326" s="2">
        <v>1198.1300000000001</v>
      </c>
      <c r="AQ1326" s="3">
        <f>IF(AND(Table13[[#This Row],[Average_amount_spent_per_visit_last_3_months]]&gt;=1,Table13[[#This Row],[Average_amount_spent_per_visit_last_3_months]]&lt;=999),1,0)</f>
        <v>0</v>
      </c>
      <c r="AR1326" s="3">
        <f>IF(AND(Table13[[#This Row],[Average_amount_spent_per_visit_last_3_months]]&gt;=1000,Table13[[#This Row],[Average_amount_spent_per_visit_last_3_months]]&lt;=6700),1,0)</f>
        <v>1</v>
      </c>
      <c r="AS1326">
        <v>1</v>
      </c>
      <c r="AT1326">
        <v>27</v>
      </c>
      <c r="AU1326">
        <f>IF(AND(Table13[[#This Row],[Age]]&gt;=18,Table13[[#This Row],[Age]]&lt;=25),1,0)</f>
        <v>0</v>
      </c>
      <c r="AV1326">
        <f>IF(AND(Table13[[#This Row],[Age]]&gt;=26,Table13[[#This Row],[Age]]&lt;=35),1,0)</f>
        <v>1</v>
      </c>
      <c r="AW1326">
        <f>IF(AND(Table13[[#This Row],[Age]]&gt;=36,Table13[[#This Row],[Age]]&lt;=45),1,0)</f>
        <v>0</v>
      </c>
      <c r="AX1326">
        <f>IF(AND(Table13[[#This Row],[Age]]&gt;=46,Table13[[#This Row],[Age]]&lt;=55),1,0)</f>
        <v>0</v>
      </c>
      <c r="AY1326">
        <f>IF(AND(Table13[[#This Row],[Age]]&gt;=56,Table13[[#This Row],[Age]]&lt;=67),1,0)</f>
        <v>0</v>
      </c>
      <c r="AZ1326" t="s">
        <v>24</v>
      </c>
      <c r="BA1326">
        <f>IF(Table13[[#This Row],[Marital Status]]="Married",1,0)</f>
        <v>0</v>
      </c>
      <c r="BB1326">
        <f>IF(Table13[[#This Row],[Marital Status]]="Single",1,0)</f>
        <v>1</v>
      </c>
      <c r="BC1326" t="s">
        <v>28</v>
      </c>
      <c r="BD1326">
        <f>IF(Table13[[#This Row],[gender]]="Male",1,0)</f>
        <v>0</v>
      </c>
      <c r="BE1326">
        <f>IF(Table13[[#This Row],[gender]]="Female",1,0)</f>
        <v>1</v>
      </c>
      <c r="BF1326" t="s">
        <v>19</v>
      </c>
      <c r="BG1326">
        <f>IF(Table13[[#This Row],[Highest level of Education]]="Did not attend school",1,0)</f>
        <v>0</v>
      </c>
      <c r="BH1326">
        <f>IF(Table13[[#This Row],[Highest level of Education]]="K12 completed",1,0)</f>
        <v>0</v>
      </c>
      <c r="BI1326">
        <f>IF(Table13[[#This Row],[Highest level of Education]]="High School Completed",1,0)</f>
        <v>0</v>
      </c>
      <c r="BJ1326">
        <f>IF(Table13[[#This Row],[Highest level of Education]]="Technical Diploma/Partially completed College",1,0)</f>
        <v>0</v>
      </c>
      <c r="BK1326">
        <f>IF(Table13[[#This Row],[Highest level of Education]]="University/College Degree",1,0)</f>
        <v>1</v>
      </c>
      <c r="BL1326">
        <f>IF(Table13[[#This Row],[Highest level of Education]]="Post-graduate education",1,0)</f>
        <v>0</v>
      </c>
      <c r="BM1326">
        <v>0</v>
      </c>
      <c r="BN1326">
        <v>1</v>
      </c>
      <c r="BO1326">
        <v>2</v>
      </c>
      <c r="BP1326">
        <f>IF(Table13[[#This Row],[Monthly_Income 1_5500 2_8000 3_11000 4_15000 5_20000 6_27000 7_35000 8_5000 9_51000 98_0]]=1,1,0)</f>
        <v>0</v>
      </c>
      <c r="BQ1326">
        <f>IF(Table13[[#This Row],[Monthly_Income 1_5500 2_8000 3_11000 4_15000 5_20000 6_27000 7_35000 8_5000 9_51000 98_0]]=2,1,0)</f>
        <v>1</v>
      </c>
      <c r="BR1326">
        <f>IF(Table13[[#This Row],[Monthly_Income 1_5500 2_8000 3_11000 4_15000 5_20000 6_27000 7_35000 8_5000 9_51000 98_0]]=3,1,0)</f>
        <v>0</v>
      </c>
      <c r="BS1326">
        <f>IF(Table13[[#This Row],[Monthly_Income 1_5500 2_8000 3_11000 4_15000 5_20000 6_27000 7_35000 8_5000 9_51000 98_0]]=4,1,0)</f>
        <v>0</v>
      </c>
      <c r="BT1326">
        <f>IF(Table13[[#This Row],[Monthly_Income 1_5500 2_8000 3_11000 4_15000 5_20000 6_27000 7_35000 8_5000 9_51000 98_0]]=5,1,0)</f>
        <v>0</v>
      </c>
      <c r="BU1326">
        <f>IF(Table13[[#This Row],[Monthly_Income 1_5500 2_8000 3_11000 4_15000 5_20000 6_27000 7_35000 8_5000 9_51000 98_0]]=6,1,0)</f>
        <v>0</v>
      </c>
      <c r="BV1326">
        <f>IF(Table13[[#This Row],[Monthly_Income 1_5500 2_8000 3_11000 4_15000 5_20000 6_27000 7_35000 8_5000 9_51000 98_0]]=7,1,0)</f>
        <v>0</v>
      </c>
      <c r="BW1326">
        <f>IF(Table13[[#This Row],[Monthly_Income 1_5500 2_8000 3_11000 4_15000 5_20000 6_27000 7_35000 8_5000 9_51000 98_0]]=8,1,0)</f>
        <v>0</v>
      </c>
      <c r="BX1326">
        <f>IF(Table13[[#This Row],[Monthly_Income 1_5500 2_8000 3_11000 4_15000 5_20000 6_27000 7_35000 8_5000 9_51000 98_0]]=9,1,0)</f>
        <v>0</v>
      </c>
      <c r="BY1326">
        <f>IF(Table13[[#This Row],[Monthly_Income 1_5500 2_8000 3_11000 4_15000 5_20000 6_27000 7_35000 8_5000 9_51000 98_0]]=98,1,0)</f>
        <v>0</v>
      </c>
      <c r="BZ1326">
        <v>2</v>
      </c>
      <c r="CA1326">
        <f>IF(Table13[[#This Row],[Monthly_Household_Income]]=1,1,0)</f>
        <v>0</v>
      </c>
      <c r="CB1326">
        <f>IF(Table13[[#This Row],[Monthly_Household_Income]]=2,1,0)</f>
        <v>1</v>
      </c>
      <c r="CC1326">
        <f>IF(Table13[[#This Row],[Monthly_Household_Income]]=3,1,0)</f>
        <v>0</v>
      </c>
      <c r="CD1326">
        <f>IF(Table13[[#This Row],[Monthly_Household_Income]]=4,1,0)</f>
        <v>0</v>
      </c>
      <c r="CE1326">
        <f>IF(Table13[[#This Row],[Monthly_Household_Income]]=5,1,0)</f>
        <v>0</v>
      </c>
      <c r="CF1326">
        <f>IF(Table13[[#This Row],[Monthly_Household_Income]]=6,1,0)</f>
        <v>0</v>
      </c>
      <c r="CG1326">
        <f>IF(Table13[[#This Row],[Monthly_Household_Income]]=7,1,0)</f>
        <v>0</v>
      </c>
      <c r="CH1326">
        <f>IF(Table13[[#This Row],[Monthly_Household_Income]]=8,1,0)</f>
        <v>0</v>
      </c>
      <c r="CI1326">
        <f>IF(Table13[[#This Row],[Monthly_Household_Income]]=9,1,0)</f>
        <v>0</v>
      </c>
      <c r="CJ1326">
        <f>IF(Table13[[#This Row],[Monthly_Household_Income]]=98,1,0)</f>
        <v>0</v>
      </c>
    </row>
    <row r="1327" spans="1:88">
      <c r="A1327">
        <v>4860</v>
      </c>
      <c r="B1327" s="1">
        <v>42992</v>
      </c>
      <c r="C1327" t="s">
        <v>29</v>
      </c>
      <c r="D1327">
        <v>9</v>
      </c>
      <c r="E1327">
        <v>7</v>
      </c>
      <c r="F1327">
        <v>9</v>
      </c>
      <c r="G1327">
        <v>9</v>
      </c>
      <c r="H1327">
        <v>10</v>
      </c>
      <c r="I1327">
        <v>9</v>
      </c>
      <c r="J1327" t="s">
        <v>16</v>
      </c>
      <c r="K1327">
        <v>9</v>
      </c>
      <c r="L1327">
        <v>8</v>
      </c>
      <c r="M1327">
        <v>9</v>
      </c>
      <c r="N1327">
        <v>10</v>
      </c>
      <c r="O1327">
        <v>10</v>
      </c>
      <c r="P1327">
        <v>9</v>
      </c>
      <c r="Q1327">
        <v>9</v>
      </c>
      <c r="R1327">
        <v>8</v>
      </c>
      <c r="S1327">
        <v>8</v>
      </c>
      <c r="T1327">
        <v>8</v>
      </c>
      <c r="U1327">
        <v>9</v>
      </c>
      <c r="V1327">
        <v>9</v>
      </c>
      <c r="W1327">
        <v>10</v>
      </c>
      <c r="X1327">
        <v>0</v>
      </c>
      <c r="Y1327">
        <v>9</v>
      </c>
      <c r="Z1327">
        <v>8</v>
      </c>
      <c r="AA1327">
        <v>8</v>
      </c>
      <c r="AB1327">
        <v>8</v>
      </c>
      <c r="AC1327">
        <v>3</v>
      </c>
      <c r="AD1327">
        <f>IF(Table13[[#This Row],[payment]]=1,1,0)</f>
        <v>0</v>
      </c>
      <c r="AE1327">
        <f>IF(Table13[[#This Row],[payment]]=2,1,0)</f>
        <v>0</v>
      </c>
      <c r="AF1327">
        <f>IF(Table13[[#This Row],[payment]]=3,1,0)</f>
        <v>1</v>
      </c>
      <c r="AG1327">
        <v>6</v>
      </c>
      <c r="AH1327">
        <f>IF(Table13[[#This Row],[method_payment]]=1,1,0)</f>
        <v>0</v>
      </c>
      <c r="AI1327">
        <f>IF(Table13[[#This Row],[method_payment]]=2,1,0)</f>
        <v>0</v>
      </c>
      <c r="AJ1327">
        <f>IF(Table13[[#This Row],[method_payment]]=3,1,0)</f>
        <v>0</v>
      </c>
      <c r="AK1327">
        <f>IF(Table13[[#This Row],[method_payment]]=5,1,0)</f>
        <v>0</v>
      </c>
      <c r="AL1327">
        <f>IF(Table13[[#This Row],[method_payment]]=6,1,0)</f>
        <v>1</v>
      </c>
      <c r="AM1327" t="s">
        <v>16</v>
      </c>
      <c r="AN1327" t="s">
        <v>16</v>
      </c>
      <c r="AO1327">
        <v>1</v>
      </c>
      <c r="AP1327" s="2">
        <v>147.59</v>
      </c>
      <c r="AQ1327" s="3">
        <f>IF(AND(Table13[[#This Row],[Average_amount_spent_per_visit_last_3_months]]&gt;=1,Table13[[#This Row],[Average_amount_spent_per_visit_last_3_months]]&lt;=999),1,0)</f>
        <v>1</v>
      </c>
      <c r="AR1327" s="3">
        <f>IF(AND(Table13[[#This Row],[Average_amount_spent_per_visit_last_3_months]]&gt;=1000,Table13[[#This Row],[Average_amount_spent_per_visit_last_3_months]]&lt;=6700),1,0)</f>
        <v>0</v>
      </c>
      <c r="AS1327">
        <v>2</v>
      </c>
      <c r="AT1327">
        <v>23</v>
      </c>
      <c r="AU1327">
        <f>IF(AND(Table13[[#This Row],[Age]]&gt;=18,Table13[[#This Row],[Age]]&lt;=25),1,0)</f>
        <v>1</v>
      </c>
      <c r="AV1327">
        <f>IF(AND(Table13[[#This Row],[Age]]&gt;=26,Table13[[#This Row],[Age]]&lt;=35),1,0)</f>
        <v>0</v>
      </c>
      <c r="AW1327">
        <f>IF(AND(Table13[[#This Row],[Age]]&gt;=36,Table13[[#This Row],[Age]]&lt;=45),1,0)</f>
        <v>0</v>
      </c>
      <c r="AX1327">
        <f>IF(AND(Table13[[#This Row],[Age]]&gt;=46,Table13[[#This Row],[Age]]&lt;=55),1,0)</f>
        <v>0</v>
      </c>
      <c r="AY1327">
        <f>IF(AND(Table13[[#This Row],[Age]]&gt;=56,Table13[[#This Row],[Age]]&lt;=67),1,0)</f>
        <v>0</v>
      </c>
      <c r="AZ1327" t="s">
        <v>24</v>
      </c>
      <c r="BA1327">
        <f>IF(Table13[[#This Row],[Marital Status]]="Married",1,0)</f>
        <v>0</v>
      </c>
      <c r="BB1327">
        <f>IF(Table13[[#This Row],[Marital Status]]="Single",1,0)</f>
        <v>1</v>
      </c>
      <c r="BC1327" t="s">
        <v>27</v>
      </c>
      <c r="BD1327">
        <f>IF(Table13[[#This Row],[gender]]="Male",1,0)</f>
        <v>1</v>
      </c>
      <c r="BE1327">
        <f>IF(Table13[[#This Row],[gender]]="Female",1,0)</f>
        <v>0</v>
      </c>
      <c r="BF1327" t="s">
        <v>23</v>
      </c>
      <c r="BG1327">
        <f>IF(Table13[[#This Row],[Highest level of Education]]="Did not attend school",1,0)</f>
        <v>0</v>
      </c>
      <c r="BH1327">
        <f>IF(Table13[[#This Row],[Highest level of Education]]="K12 completed",1,0)</f>
        <v>0</v>
      </c>
      <c r="BI1327">
        <f>IF(Table13[[#This Row],[Highest level of Education]]="High School Completed",1,0)</f>
        <v>0</v>
      </c>
      <c r="BJ1327">
        <f>IF(Table13[[#This Row],[Highest level of Education]]="Technical Diploma/Partially completed College",1,0)</f>
        <v>1</v>
      </c>
      <c r="BK1327">
        <f>IF(Table13[[#This Row],[Highest level of Education]]="University/College Degree",1,0)</f>
        <v>0</v>
      </c>
      <c r="BL1327">
        <f>IF(Table13[[#This Row],[Highest level of Education]]="Post-graduate education",1,0)</f>
        <v>0</v>
      </c>
      <c r="BM1327">
        <v>0</v>
      </c>
      <c r="BN1327">
        <v>5</v>
      </c>
      <c r="BO1327" t="s">
        <v>1</v>
      </c>
      <c r="BP1327">
        <f>IF(Table13[[#This Row],[Monthly_Income 1_5500 2_8000 3_11000 4_15000 5_20000 6_27000 7_35000 8_5000 9_51000 98_0]]=1,1,0)</f>
        <v>0</v>
      </c>
      <c r="BQ1327">
        <f>IF(Table13[[#This Row],[Monthly_Income 1_5500 2_8000 3_11000 4_15000 5_20000 6_27000 7_35000 8_5000 9_51000 98_0]]=2,1,0)</f>
        <v>0</v>
      </c>
      <c r="BR1327">
        <f>IF(Table13[[#This Row],[Monthly_Income 1_5500 2_8000 3_11000 4_15000 5_20000 6_27000 7_35000 8_5000 9_51000 98_0]]=3,1,0)</f>
        <v>0</v>
      </c>
      <c r="BS1327">
        <f>IF(Table13[[#This Row],[Monthly_Income 1_5500 2_8000 3_11000 4_15000 5_20000 6_27000 7_35000 8_5000 9_51000 98_0]]=4,1,0)</f>
        <v>0</v>
      </c>
      <c r="BT1327">
        <f>IF(Table13[[#This Row],[Monthly_Income 1_5500 2_8000 3_11000 4_15000 5_20000 6_27000 7_35000 8_5000 9_51000 98_0]]=5,1,0)</f>
        <v>0</v>
      </c>
      <c r="BU1327">
        <f>IF(Table13[[#This Row],[Monthly_Income 1_5500 2_8000 3_11000 4_15000 5_20000 6_27000 7_35000 8_5000 9_51000 98_0]]=6,1,0)</f>
        <v>0</v>
      </c>
      <c r="BV1327">
        <f>IF(Table13[[#This Row],[Monthly_Income 1_5500 2_8000 3_11000 4_15000 5_20000 6_27000 7_35000 8_5000 9_51000 98_0]]=7,1,0)</f>
        <v>0</v>
      </c>
      <c r="BW1327">
        <f>IF(Table13[[#This Row],[Monthly_Income 1_5500 2_8000 3_11000 4_15000 5_20000 6_27000 7_35000 8_5000 9_51000 98_0]]=8,1,0)</f>
        <v>0</v>
      </c>
      <c r="BX1327">
        <f>IF(Table13[[#This Row],[Monthly_Income 1_5500 2_8000 3_11000 4_15000 5_20000 6_27000 7_35000 8_5000 9_51000 98_0]]=9,1,0)</f>
        <v>0</v>
      </c>
      <c r="BY1327">
        <f>IF(Table13[[#This Row],[Monthly_Income 1_5500 2_8000 3_11000 4_15000 5_20000 6_27000 7_35000 8_5000 9_51000 98_0]]=98,1,0)</f>
        <v>0</v>
      </c>
      <c r="BZ1327">
        <v>97</v>
      </c>
      <c r="CA1327">
        <f>IF(Table13[[#This Row],[Monthly_Household_Income]]=1,1,0)</f>
        <v>0</v>
      </c>
      <c r="CB1327">
        <f>IF(Table13[[#This Row],[Monthly_Household_Income]]=2,1,0)</f>
        <v>0</v>
      </c>
      <c r="CC1327">
        <f>IF(Table13[[#This Row],[Monthly_Household_Income]]=3,1,0)</f>
        <v>0</v>
      </c>
      <c r="CD1327">
        <f>IF(Table13[[#This Row],[Monthly_Household_Income]]=4,1,0)</f>
        <v>0</v>
      </c>
      <c r="CE1327">
        <f>IF(Table13[[#This Row],[Monthly_Household_Income]]=5,1,0)</f>
        <v>0</v>
      </c>
      <c r="CF1327">
        <f>IF(Table13[[#This Row],[Monthly_Household_Income]]=6,1,0)</f>
        <v>0</v>
      </c>
      <c r="CG1327">
        <f>IF(Table13[[#This Row],[Monthly_Household_Income]]=7,1,0)</f>
        <v>0</v>
      </c>
      <c r="CH1327">
        <f>IF(Table13[[#This Row],[Monthly_Household_Income]]=8,1,0)</f>
        <v>0</v>
      </c>
      <c r="CI1327">
        <f>IF(Table13[[#This Row],[Monthly_Household_Income]]=9,1,0)</f>
        <v>0</v>
      </c>
      <c r="CJ1327">
        <f>IF(Table13[[#This Row],[Monthly_Household_Income]]=98,1,0)</f>
        <v>0</v>
      </c>
    </row>
    <row r="1328" spans="1:88">
      <c r="A1328">
        <v>4864</v>
      </c>
      <c r="B1328" s="1">
        <v>43070</v>
      </c>
      <c r="C1328" t="s">
        <v>5</v>
      </c>
      <c r="D1328">
        <v>6</v>
      </c>
      <c r="E1328">
        <v>7</v>
      </c>
      <c r="F1328">
        <v>8</v>
      </c>
      <c r="G1328">
        <v>6</v>
      </c>
      <c r="H1328">
        <v>6</v>
      </c>
      <c r="I1328">
        <v>7</v>
      </c>
      <c r="J1328" t="s">
        <v>15</v>
      </c>
      <c r="K1328">
        <v>8</v>
      </c>
      <c r="L1328">
        <v>6</v>
      </c>
      <c r="M1328">
        <v>6</v>
      </c>
      <c r="N1328">
        <v>7</v>
      </c>
      <c r="O1328">
        <v>8</v>
      </c>
      <c r="P1328">
        <v>8</v>
      </c>
      <c r="Q1328">
        <v>7</v>
      </c>
      <c r="R1328">
        <v>8</v>
      </c>
      <c r="S1328">
        <v>8</v>
      </c>
      <c r="T1328">
        <v>7</v>
      </c>
      <c r="U1328">
        <v>8</v>
      </c>
      <c r="V1328">
        <v>8</v>
      </c>
      <c r="W1328">
        <v>8</v>
      </c>
      <c r="X1328">
        <v>6</v>
      </c>
      <c r="Y1328">
        <v>6</v>
      </c>
      <c r="Z1328">
        <v>6</v>
      </c>
      <c r="AA1328">
        <v>6</v>
      </c>
      <c r="AB1328">
        <v>7</v>
      </c>
      <c r="AC1328">
        <v>1</v>
      </c>
      <c r="AD1328">
        <f>IF(Table13[[#This Row],[payment]]=1,1,0)</f>
        <v>1</v>
      </c>
      <c r="AE1328">
        <f>IF(Table13[[#This Row],[payment]]=2,1,0)</f>
        <v>0</v>
      </c>
      <c r="AF1328">
        <f>IF(Table13[[#This Row],[payment]]=3,1,0)</f>
        <v>0</v>
      </c>
      <c r="AG1328">
        <v>6</v>
      </c>
      <c r="AH1328">
        <f>IF(Table13[[#This Row],[method_payment]]=1,1,0)</f>
        <v>0</v>
      </c>
      <c r="AI1328">
        <f>IF(Table13[[#This Row],[method_payment]]=2,1,0)</f>
        <v>0</v>
      </c>
      <c r="AJ1328">
        <f>IF(Table13[[#This Row],[method_payment]]=3,1,0)</f>
        <v>0</v>
      </c>
      <c r="AK1328">
        <f>IF(Table13[[#This Row],[method_payment]]=5,1,0)</f>
        <v>0</v>
      </c>
      <c r="AL1328">
        <f>IF(Table13[[#This Row],[method_payment]]=6,1,0)</f>
        <v>1</v>
      </c>
      <c r="AM1328" t="s">
        <v>16</v>
      </c>
      <c r="AN1328" t="s">
        <v>15</v>
      </c>
      <c r="AO1328">
        <v>1</v>
      </c>
      <c r="AP1328" s="2">
        <v>316.12</v>
      </c>
      <c r="AQ1328" s="3">
        <f>IF(AND(Table13[[#This Row],[Average_amount_spent_per_visit_last_3_months]]&gt;=1,Table13[[#This Row],[Average_amount_spent_per_visit_last_3_months]]&lt;=999),1,0)</f>
        <v>1</v>
      </c>
      <c r="AR1328" s="3">
        <f>IF(AND(Table13[[#This Row],[Average_amount_spent_per_visit_last_3_months]]&gt;=1000,Table13[[#This Row],[Average_amount_spent_per_visit_last_3_months]]&lt;=6700),1,0)</f>
        <v>0</v>
      </c>
      <c r="AS1328">
        <v>2</v>
      </c>
      <c r="AT1328">
        <v>48</v>
      </c>
      <c r="AU1328">
        <f>IF(AND(Table13[[#This Row],[Age]]&gt;=18,Table13[[#This Row],[Age]]&lt;=25),1,0)</f>
        <v>0</v>
      </c>
      <c r="AV1328">
        <f>IF(AND(Table13[[#This Row],[Age]]&gt;=26,Table13[[#This Row],[Age]]&lt;=35),1,0)</f>
        <v>0</v>
      </c>
      <c r="AW1328">
        <f>IF(AND(Table13[[#This Row],[Age]]&gt;=36,Table13[[#This Row],[Age]]&lt;=45),1,0)</f>
        <v>0</v>
      </c>
      <c r="AX1328">
        <f>IF(AND(Table13[[#This Row],[Age]]&gt;=46,Table13[[#This Row],[Age]]&lt;=55),1,0)</f>
        <v>1</v>
      </c>
      <c r="AY1328">
        <f>IF(AND(Table13[[#This Row],[Age]]&gt;=56,Table13[[#This Row],[Age]]&lt;=67),1,0)</f>
        <v>0</v>
      </c>
      <c r="AZ1328" t="s">
        <v>25</v>
      </c>
      <c r="BA1328">
        <f>IF(Table13[[#This Row],[Marital Status]]="Married",1,0)</f>
        <v>1</v>
      </c>
      <c r="BB1328">
        <f>IF(Table13[[#This Row],[Marital Status]]="Single",1,0)</f>
        <v>0</v>
      </c>
      <c r="BC1328" t="s">
        <v>28</v>
      </c>
      <c r="BD1328">
        <f>IF(Table13[[#This Row],[gender]]="Male",1,0)</f>
        <v>0</v>
      </c>
      <c r="BE1328">
        <f>IF(Table13[[#This Row],[gender]]="Female",1,0)</f>
        <v>1</v>
      </c>
      <c r="BF1328" t="s">
        <v>23</v>
      </c>
      <c r="BG1328">
        <f>IF(Table13[[#This Row],[Highest level of Education]]="Did not attend school",1,0)</f>
        <v>0</v>
      </c>
      <c r="BH1328">
        <f>IF(Table13[[#This Row],[Highest level of Education]]="K12 completed",1,0)</f>
        <v>0</v>
      </c>
      <c r="BI1328">
        <f>IF(Table13[[#This Row],[Highest level of Education]]="High School Completed",1,0)</f>
        <v>0</v>
      </c>
      <c r="BJ1328">
        <f>IF(Table13[[#This Row],[Highest level of Education]]="Technical Diploma/Partially completed College",1,0)</f>
        <v>1</v>
      </c>
      <c r="BK1328">
        <f>IF(Table13[[#This Row],[Highest level of Education]]="University/College Degree",1,0)</f>
        <v>0</v>
      </c>
      <c r="BL1328">
        <f>IF(Table13[[#This Row],[Highest level of Education]]="Post-graduate education",1,0)</f>
        <v>0</v>
      </c>
      <c r="BM1328">
        <v>4</v>
      </c>
      <c r="BN1328">
        <v>3</v>
      </c>
      <c r="BO1328" t="s">
        <v>1</v>
      </c>
      <c r="BP1328">
        <f>IF(Table13[[#This Row],[Monthly_Income 1_5500 2_8000 3_11000 4_15000 5_20000 6_27000 7_35000 8_5000 9_51000 98_0]]=1,1,0)</f>
        <v>0</v>
      </c>
      <c r="BQ1328">
        <f>IF(Table13[[#This Row],[Monthly_Income 1_5500 2_8000 3_11000 4_15000 5_20000 6_27000 7_35000 8_5000 9_51000 98_0]]=2,1,0)</f>
        <v>0</v>
      </c>
      <c r="BR1328">
        <f>IF(Table13[[#This Row],[Monthly_Income 1_5500 2_8000 3_11000 4_15000 5_20000 6_27000 7_35000 8_5000 9_51000 98_0]]=3,1,0)</f>
        <v>0</v>
      </c>
      <c r="BS1328">
        <f>IF(Table13[[#This Row],[Monthly_Income 1_5500 2_8000 3_11000 4_15000 5_20000 6_27000 7_35000 8_5000 9_51000 98_0]]=4,1,0)</f>
        <v>0</v>
      </c>
      <c r="BT1328">
        <f>IF(Table13[[#This Row],[Monthly_Income 1_5500 2_8000 3_11000 4_15000 5_20000 6_27000 7_35000 8_5000 9_51000 98_0]]=5,1,0)</f>
        <v>0</v>
      </c>
      <c r="BU1328">
        <f>IF(Table13[[#This Row],[Monthly_Income 1_5500 2_8000 3_11000 4_15000 5_20000 6_27000 7_35000 8_5000 9_51000 98_0]]=6,1,0)</f>
        <v>0</v>
      </c>
      <c r="BV1328">
        <f>IF(Table13[[#This Row],[Monthly_Income 1_5500 2_8000 3_11000 4_15000 5_20000 6_27000 7_35000 8_5000 9_51000 98_0]]=7,1,0)</f>
        <v>0</v>
      </c>
      <c r="BW1328">
        <f>IF(Table13[[#This Row],[Monthly_Income 1_5500 2_8000 3_11000 4_15000 5_20000 6_27000 7_35000 8_5000 9_51000 98_0]]=8,1,0)</f>
        <v>0</v>
      </c>
      <c r="BX1328">
        <f>IF(Table13[[#This Row],[Monthly_Income 1_5500 2_8000 3_11000 4_15000 5_20000 6_27000 7_35000 8_5000 9_51000 98_0]]=9,1,0)</f>
        <v>0</v>
      </c>
      <c r="BY1328">
        <f>IF(Table13[[#This Row],[Monthly_Income 1_5500 2_8000 3_11000 4_15000 5_20000 6_27000 7_35000 8_5000 9_51000 98_0]]=98,1,0)</f>
        <v>0</v>
      </c>
      <c r="BZ1328">
        <v>5</v>
      </c>
      <c r="CA1328">
        <f>IF(Table13[[#This Row],[Monthly_Household_Income]]=1,1,0)</f>
        <v>0</v>
      </c>
      <c r="CB1328">
        <f>IF(Table13[[#This Row],[Monthly_Household_Income]]=2,1,0)</f>
        <v>0</v>
      </c>
      <c r="CC1328">
        <f>IF(Table13[[#This Row],[Monthly_Household_Income]]=3,1,0)</f>
        <v>0</v>
      </c>
      <c r="CD1328">
        <f>IF(Table13[[#This Row],[Monthly_Household_Income]]=4,1,0)</f>
        <v>0</v>
      </c>
      <c r="CE1328">
        <f>IF(Table13[[#This Row],[Monthly_Household_Income]]=5,1,0)</f>
        <v>1</v>
      </c>
      <c r="CF1328">
        <f>IF(Table13[[#This Row],[Monthly_Household_Income]]=6,1,0)</f>
        <v>0</v>
      </c>
      <c r="CG1328">
        <f>IF(Table13[[#This Row],[Monthly_Household_Income]]=7,1,0)</f>
        <v>0</v>
      </c>
      <c r="CH1328">
        <f>IF(Table13[[#This Row],[Monthly_Household_Income]]=8,1,0)</f>
        <v>0</v>
      </c>
      <c r="CI1328">
        <f>IF(Table13[[#This Row],[Monthly_Household_Income]]=9,1,0)</f>
        <v>0</v>
      </c>
      <c r="CJ1328">
        <f>IF(Table13[[#This Row],[Monthly_Household_Income]]=98,1,0)</f>
        <v>0</v>
      </c>
    </row>
    <row r="1329" spans="1:88">
      <c r="A1329">
        <v>4879</v>
      </c>
      <c r="B1329" s="1">
        <v>42987</v>
      </c>
      <c r="C1329" t="s">
        <v>33</v>
      </c>
      <c r="D1329">
        <v>8</v>
      </c>
      <c r="E1329">
        <v>8</v>
      </c>
      <c r="F1329">
        <v>9</v>
      </c>
      <c r="G1329">
        <v>8</v>
      </c>
      <c r="H1329">
        <v>8</v>
      </c>
      <c r="I1329">
        <v>7</v>
      </c>
      <c r="J1329" t="s">
        <v>16</v>
      </c>
      <c r="K1329">
        <v>7</v>
      </c>
      <c r="L1329">
        <v>9</v>
      </c>
      <c r="M1329">
        <v>7</v>
      </c>
      <c r="N1329">
        <v>9</v>
      </c>
      <c r="O1329">
        <v>7</v>
      </c>
      <c r="P1329">
        <v>8</v>
      </c>
      <c r="Q1329">
        <v>7</v>
      </c>
      <c r="R1329">
        <v>7</v>
      </c>
      <c r="S1329">
        <v>8</v>
      </c>
      <c r="T1329">
        <v>6</v>
      </c>
      <c r="U1329">
        <v>6</v>
      </c>
      <c r="V1329">
        <v>7</v>
      </c>
      <c r="W1329">
        <v>7</v>
      </c>
      <c r="X1329">
        <v>0</v>
      </c>
      <c r="Y1329">
        <v>9</v>
      </c>
      <c r="Z1329">
        <v>7</v>
      </c>
      <c r="AA1329">
        <v>8</v>
      </c>
      <c r="AB1329">
        <v>8</v>
      </c>
      <c r="AC1329">
        <v>1</v>
      </c>
      <c r="AD1329">
        <f>IF(Table13[[#This Row],[payment]]=1,1,0)</f>
        <v>1</v>
      </c>
      <c r="AE1329">
        <f>IF(Table13[[#This Row],[payment]]=2,1,0)</f>
        <v>0</v>
      </c>
      <c r="AF1329">
        <f>IF(Table13[[#This Row],[payment]]=3,1,0)</f>
        <v>0</v>
      </c>
      <c r="AG1329">
        <v>1</v>
      </c>
      <c r="AH1329">
        <f>IF(Table13[[#This Row],[method_payment]]=1,1,0)</f>
        <v>1</v>
      </c>
      <c r="AI1329">
        <f>IF(Table13[[#This Row],[method_payment]]=2,1,0)</f>
        <v>0</v>
      </c>
      <c r="AJ1329">
        <f>IF(Table13[[#This Row],[method_payment]]=3,1,0)</f>
        <v>0</v>
      </c>
      <c r="AK1329">
        <f>IF(Table13[[#This Row],[method_payment]]=5,1,0)</f>
        <v>0</v>
      </c>
      <c r="AL1329">
        <f>IF(Table13[[#This Row],[method_payment]]=6,1,0)</f>
        <v>0</v>
      </c>
      <c r="AM1329" t="s">
        <v>16</v>
      </c>
      <c r="AN1329" t="s">
        <v>15</v>
      </c>
      <c r="AO1329">
        <v>2</v>
      </c>
      <c r="AP1329" s="2">
        <v>379.78</v>
      </c>
      <c r="AQ1329" s="3">
        <f>IF(AND(Table13[[#This Row],[Average_amount_spent_per_visit_last_3_months]]&gt;=1,Table13[[#This Row],[Average_amount_spent_per_visit_last_3_months]]&lt;=999),1,0)</f>
        <v>1</v>
      </c>
      <c r="AR1329" s="3">
        <f>IF(AND(Table13[[#This Row],[Average_amount_spent_per_visit_last_3_months]]&gt;=1000,Table13[[#This Row],[Average_amount_spent_per_visit_last_3_months]]&lt;=6700),1,0)</f>
        <v>0</v>
      </c>
      <c r="AS1329">
        <v>2</v>
      </c>
      <c r="AT1329">
        <v>48</v>
      </c>
      <c r="AU1329">
        <f>IF(AND(Table13[[#This Row],[Age]]&gt;=18,Table13[[#This Row],[Age]]&lt;=25),1,0)</f>
        <v>0</v>
      </c>
      <c r="AV1329">
        <f>IF(AND(Table13[[#This Row],[Age]]&gt;=26,Table13[[#This Row],[Age]]&lt;=35),1,0)</f>
        <v>0</v>
      </c>
      <c r="AW1329">
        <f>IF(AND(Table13[[#This Row],[Age]]&gt;=36,Table13[[#This Row],[Age]]&lt;=45),1,0)</f>
        <v>0</v>
      </c>
      <c r="AX1329">
        <f>IF(AND(Table13[[#This Row],[Age]]&gt;=46,Table13[[#This Row],[Age]]&lt;=55),1,0)</f>
        <v>1</v>
      </c>
      <c r="AY1329">
        <f>IF(AND(Table13[[#This Row],[Age]]&gt;=56,Table13[[#This Row],[Age]]&lt;=67),1,0)</f>
        <v>0</v>
      </c>
      <c r="AZ1329" t="s">
        <v>24</v>
      </c>
      <c r="BA1329">
        <f>IF(Table13[[#This Row],[Marital Status]]="Married",1,0)</f>
        <v>0</v>
      </c>
      <c r="BB1329">
        <f>IF(Table13[[#This Row],[Marital Status]]="Single",1,0)</f>
        <v>1</v>
      </c>
      <c r="BC1329" t="s">
        <v>28</v>
      </c>
      <c r="BD1329">
        <f>IF(Table13[[#This Row],[gender]]="Male",1,0)</f>
        <v>0</v>
      </c>
      <c r="BE1329">
        <f>IF(Table13[[#This Row],[gender]]="Female",1,0)</f>
        <v>1</v>
      </c>
      <c r="BF1329" t="s">
        <v>23</v>
      </c>
      <c r="BG1329">
        <f>IF(Table13[[#This Row],[Highest level of Education]]="Did not attend school",1,0)</f>
        <v>0</v>
      </c>
      <c r="BH1329">
        <f>IF(Table13[[#This Row],[Highest level of Education]]="K12 completed",1,0)</f>
        <v>0</v>
      </c>
      <c r="BI1329">
        <f>IF(Table13[[#This Row],[Highest level of Education]]="High School Completed",1,0)</f>
        <v>0</v>
      </c>
      <c r="BJ1329">
        <f>IF(Table13[[#This Row],[Highest level of Education]]="Technical Diploma/Partially completed College",1,0)</f>
        <v>1</v>
      </c>
      <c r="BK1329">
        <f>IF(Table13[[#This Row],[Highest level of Education]]="University/College Degree",1,0)</f>
        <v>0</v>
      </c>
      <c r="BL1329">
        <f>IF(Table13[[#This Row],[Highest level of Education]]="Post-graduate education",1,0)</f>
        <v>0</v>
      </c>
      <c r="BM1329">
        <v>0</v>
      </c>
      <c r="BN1329">
        <v>1</v>
      </c>
      <c r="BO1329">
        <v>2</v>
      </c>
      <c r="BP1329">
        <f>IF(Table13[[#This Row],[Monthly_Income 1_5500 2_8000 3_11000 4_15000 5_20000 6_27000 7_35000 8_5000 9_51000 98_0]]=1,1,0)</f>
        <v>0</v>
      </c>
      <c r="BQ1329">
        <f>IF(Table13[[#This Row],[Monthly_Income 1_5500 2_8000 3_11000 4_15000 5_20000 6_27000 7_35000 8_5000 9_51000 98_0]]=2,1,0)</f>
        <v>1</v>
      </c>
      <c r="BR1329">
        <f>IF(Table13[[#This Row],[Monthly_Income 1_5500 2_8000 3_11000 4_15000 5_20000 6_27000 7_35000 8_5000 9_51000 98_0]]=3,1,0)</f>
        <v>0</v>
      </c>
      <c r="BS1329">
        <f>IF(Table13[[#This Row],[Monthly_Income 1_5500 2_8000 3_11000 4_15000 5_20000 6_27000 7_35000 8_5000 9_51000 98_0]]=4,1,0)</f>
        <v>0</v>
      </c>
      <c r="BT1329">
        <f>IF(Table13[[#This Row],[Monthly_Income 1_5500 2_8000 3_11000 4_15000 5_20000 6_27000 7_35000 8_5000 9_51000 98_0]]=5,1,0)</f>
        <v>0</v>
      </c>
      <c r="BU1329">
        <f>IF(Table13[[#This Row],[Monthly_Income 1_5500 2_8000 3_11000 4_15000 5_20000 6_27000 7_35000 8_5000 9_51000 98_0]]=6,1,0)</f>
        <v>0</v>
      </c>
      <c r="BV1329">
        <f>IF(Table13[[#This Row],[Monthly_Income 1_5500 2_8000 3_11000 4_15000 5_20000 6_27000 7_35000 8_5000 9_51000 98_0]]=7,1,0)</f>
        <v>0</v>
      </c>
      <c r="BW1329">
        <f>IF(Table13[[#This Row],[Monthly_Income 1_5500 2_8000 3_11000 4_15000 5_20000 6_27000 7_35000 8_5000 9_51000 98_0]]=8,1,0)</f>
        <v>0</v>
      </c>
      <c r="BX1329">
        <f>IF(Table13[[#This Row],[Monthly_Income 1_5500 2_8000 3_11000 4_15000 5_20000 6_27000 7_35000 8_5000 9_51000 98_0]]=9,1,0)</f>
        <v>0</v>
      </c>
      <c r="BY1329">
        <f>IF(Table13[[#This Row],[Monthly_Income 1_5500 2_8000 3_11000 4_15000 5_20000 6_27000 7_35000 8_5000 9_51000 98_0]]=98,1,0)</f>
        <v>0</v>
      </c>
      <c r="BZ1329">
        <v>2</v>
      </c>
      <c r="CA1329">
        <f>IF(Table13[[#This Row],[Monthly_Household_Income]]=1,1,0)</f>
        <v>0</v>
      </c>
      <c r="CB1329">
        <f>IF(Table13[[#This Row],[Monthly_Household_Income]]=2,1,0)</f>
        <v>1</v>
      </c>
      <c r="CC1329">
        <f>IF(Table13[[#This Row],[Monthly_Household_Income]]=3,1,0)</f>
        <v>0</v>
      </c>
      <c r="CD1329">
        <f>IF(Table13[[#This Row],[Monthly_Household_Income]]=4,1,0)</f>
        <v>0</v>
      </c>
      <c r="CE1329">
        <f>IF(Table13[[#This Row],[Monthly_Household_Income]]=5,1,0)</f>
        <v>0</v>
      </c>
      <c r="CF1329">
        <f>IF(Table13[[#This Row],[Monthly_Household_Income]]=6,1,0)</f>
        <v>0</v>
      </c>
      <c r="CG1329">
        <f>IF(Table13[[#This Row],[Monthly_Household_Income]]=7,1,0)</f>
        <v>0</v>
      </c>
      <c r="CH1329">
        <f>IF(Table13[[#This Row],[Monthly_Household_Income]]=8,1,0)</f>
        <v>0</v>
      </c>
      <c r="CI1329">
        <f>IF(Table13[[#This Row],[Monthly_Household_Income]]=9,1,0)</f>
        <v>0</v>
      </c>
      <c r="CJ1329">
        <f>IF(Table13[[#This Row],[Monthly_Household_Income]]=98,1,0)</f>
        <v>0</v>
      </c>
    </row>
    <row r="1330" spans="1:88">
      <c r="A1330">
        <v>4880</v>
      </c>
      <c r="B1330" s="1">
        <v>42967</v>
      </c>
      <c r="C1330" t="s">
        <v>34</v>
      </c>
      <c r="D1330">
        <v>8</v>
      </c>
      <c r="E1330">
        <v>8</v>
      </c>
      <c r="F1330">
        <v>9</v>
      </c>
      <c r="G1330">
        <v>7</v>
      </c>
      <c r="H1330">
        <v>7</v>
      </c>
      <c r="I1330">
        <v>6</v>
      </c>
      <c r="J1330" t="s">
        <v>15</v>
      </c>
      <c r="K1330">
        <v>9</v>
      </c>
      <c r="L1330">
        <v>9</v>
      </c>
      <c r="M1330">
        <v>7</v>
      </c>
      <c r="N1330">
        <v>7</v>
      </c>
      <c r="O1330">
        <v>9</v>
      </c>
      <c r="P1330">
        <v>7</v>
      </c>
      <c r="Q1330">
        <v>8</v>
      </c>
      <c r="R1330">
        <v>8</v>
      </c>
      <c r="S1330">
        <v>8</v>
      </c>
      <c r="T1330">
        <v>9</v>
      </c>
      <c r="U1330">
        <v>6</v>
      </c>
      <c r="V1330">
        <v>6</v>
      </c>
      <c r="W1330">
        <v>8</v>
      </c>
      <c r="X1330">
        <v>9</v>
      </c>
      <c r="Y1330">
        <v>7</v>
      </c>
      <c r="Z1330">
        <v>8</v>
      </c>
      <c r="AA1330">
        <v>9</v>
      </c>
      <c r="AB1330">
        <v>8</v>
      </c>
      <c r="AC1330">
        <v>2</v>
      </c>
      <c r="AD1330">
        <f>IF(Table13[[#This Row],[payment]]=1,1,0)</f>
        <v>0</v>
      </c>
      <c r="AE1330">
        <f>IF(Table13[[#This Row],[payment]]=2,1,0)</f>
        <v>1</v>
      </c>
      <c r="AF1330">
        <f>IF(Table13[[#This Row],[payment]]=3,1,0)</f>
        <v>0</v>
      </c>
      <c r="AG1330">
        <v>1</v>
      </c>
      <c r="AH1330">
        <f>IF(Table13[[#This Row],[method_payment]]=1,1,0)</f>
        <v>1</v>
      </c>
      <c r="AI1330">
        <f>IF(Table13[[#This Row],[method_payment]]=2,1,0)</f>
        <v>0</v>
      </c>
      <c r="AJ1330">
        <f>IF(Table13[[#This Row],[method_payment]]=3,1,0)</f>
        <v>0</v>
      </c>
      <c r="AK1330">
        <f>IF(Table13[[#This Row],[method_payment]]=5,1,0)</f>
        <v>0</v>
      </c>
      <c r="AL1330">
        <f>IF(Table13[[#This Row],[method_payment]]=6,1,0)</f>
        <v>0</v>
      </c>
      <c r="AM1330" t="s">
        <v>16</v>
      </c>
      <c r="AN1330" t="s">
        <v>15</v>
      </c>
      <c r="AO1330">
        <v>3</v>
      </c>
      <c r="AP1330" s="2">
        <v>315.98</v>
      </c>
      <c r="AQ1330" s="3">
        <f>IF(AND(Table13[[#This Row],[Average_amount_spent_per_visit_last_3_months]]&gt;=1,Table13[[#This Row],[Average_amount_spent_per_visit_last_3_months]]&lt;=999),1,0)</f>
        <v>1</v>
      </c>
      <c r="AR1330" s="3">
        <f>IF(AND(Table13[[#This Row],[Average_amount_spent_per_visit_last_3_months]]&gt;=1000,Table13[[#This Row],[Average_amount_spent_per_visit_last_3_months]]&lt;=6700),1,0)</f>
        <v>0</v>
      </c>
      <c r="AS1330">
        <v>1</v>
      </c>
      <c r="AT1330">
        <v>46</v>
      </c>
      <c r="AU1330">
        <f>IF(AND(Table13[[#This Row],[Age]]&gt;=18,Table13[[#This Row],[Age]]&lt;=25),1,0)</f>
        <v>0</v>
      </c>
      <c r="AV1330">
        <f>IF(AND(Table13[[#This Row],[Age]]&gt;=26,Table13[[#This Row],[Age]]&lt;=35),1,0)</f>
        <v>0</v>
      </c>
      <c r="AW1330">
        <f>IF(AND(Table13[[#This Row],[Age]]&gt;=36,Table13[[#This Row],[Age]]&lt;=45),1,0)</f>
        <v>0</v>
      </c>
      <c r="AX1330">
        <f>IF(AND(Table13[[#This Row],[Age]]&gt;=46,Table13[[#This Row],[Age]]&lt;=55),1,0)</f>
        <v>1</v>
      </c>
      <c r="AY1330">
        <f>IF(AND(Table13[[#This Row],[Age]]&gt;=56,Table13[[#This Row],[Age]]&lt;=67),1,0)</f>
        <v>0</v>
      </c>
      <c r="AZ1330" t="s">
        <v>24</v>
      </c>
      <c r="BA1330">
        <f>IF(Table13[[#This Row],[Marital Status]]="Married",1,0)</f>
        <v>0</v>
      </c>
      <c r="BB1330">
        <f>IF(Table13[[#This Row],[Marital Status]]="Single",1,0)</f>
        <v>1</v>
      </c>
      <c r="BC1330" t="s">
        <v>27</v>
      </c>
      <c r="BD1330">
        <f>IF(Table13[[#This Row],[gender]]="Male",1,0)</f>
        <v>1</v>
      </c>
      <c r="BE1330">
        <f>IF(Table13[[#This Row],[gender]]="Female",1,0)</f>
        <v>0</v>
      </c>
      <c r="BF1330" t="s">
        <v>23</v>
      </c>
      <c r="BG1330">
        <f>IF(Table13[[#This Row],[Highest level of Education]]="Did not attend school",1,0)</f>
        <v>0</v>
      </c>
      <c r="BH1330">
        <f>IF(Table13[[#This Row],[Highest level of Education]]="K12 completed",1,0)</f>
        <v>0</v>
      </c>
      <c r="BI1330">
        <f>IF(Table13[[#This Row],[Highest level of Education]]="High School Completed",1,0)</f>
        <v>0</v>
      </c>
      <c r="BJ1330">
        <f>IF(Table13[[#This Row],[Highest level of Education]]="Technical Diploma/Partially completed College",1,0)</f>
        <v>1</v>
      </c>
      <c r="BK1330">
        <f>IF(Table13[[#This Row],[Highest level of Education]]="University/College Degree",1,0)</f>
        <v>0</v>
      </c>
      <c r="BL1330">
        <f>IF(Table13[[#This Row],[Highest level of Education]]="Post-graduate education",1,0)</f>
        <v>0</v>
      </c>
      <c r="BM1330">
        <v>0</v>
      </c>
      <c r="BN1330">
        <v>1</v>
      </c>
      <c r="BO1330">
        <v>2</v>
      </c>
      <c r="BP1330">
        <f>IF(Table13[[#This Row],[Monthly_Income 1_5500 2_8000 3_11000 4_15000 5_20000 6_27000 7_35000 8_5000 9_51000 98_0]]=1,1,0)</f>
        <v>0</v>
      </c>
      <c r="BQ1330">
        <f>IF(Table13[[#This Row],[Monthly_Income 1_5500 2_8000 3_11000 4_15000 5_20000 6_27000 7_35000 8_5000 9_51000 98_0]]=2,1,0)</f>
        <v>1</v>
      </c>
      <c r="BR1330">
        <f>IF(Table13[[#This Row],[Monthly_Income 1_5500 2_8000 3_11000 4_15000 5_20000 6_27000 7_35000 8_5000 9_51000 98_0]]=3,1,0)</f>
        <v>0</v>
      </c>
      <c r="BS1330">
        <f>IF(Table13[[#This Row],[Monthly_Income 1_5500 2_8000 3_11000 4_15000 5_20000 6_27000 7_35000 8_5000 9_51000 98_0]]=4,1,0)</f>
        <v>0</v>
      </c>
      <c r="BT1330">
        <f>IF(Table13[[#This Row],[Monthly_Income 1_5500 2_8000 3_11000 4_15000 5_20000 6_27000 7_35000 8_5000 9_51000 98_0]]=5,1,0)</f>
        <v>0</v>
      </c>
      <c r="BU1330">
        <f>IF(Table13[[#This Row],[Monthly_Income 1_5500 2_8000 3_11000 4_15000 5_20000 6_27000 7_35000 8_5000 9_51000 98_0]]=6,1,0)</f>
        <v>0</v>
      </c>
      <c r="BV1330">
        <f>IF(Table13[[#This Row],[Monthly_Income 1_5500 2_8000 3_11000 4_15000 5_20000 6_27000 7_35000 8_5000 9_51000 98_0]]=7,1,0)</f>
        <v>0</v>
      </c>
      <c r="BW1330">
        <f>IF(Table13[[#This Row],[Monthly_Income 1_5500 2_8000 3_11000 4_15000 5_20000 6_27000 7_35000 8_5000 9_51000 98_0]]=8,1,0)</f>
        <v>0</v>
      </c>
      <c r="BX1330">
        <f>IF(Table13[[#This Row],[Monthly_Income 1_5500 2_8000 3_11000 4_15000 5_20000 6_27000 7_35000 8_5000 9_51000 98_0]]=9,1,0)</f>
        <v>0</v>
      </c>
      <c r="BY1330">
        <f>IF(Table13[[#This Row],[Monthly_Income 1_5500 2_8000 3_11000 4_15000 5_20000 6_27000 7_35000 8_5000 9_51000 98_0]]=98,1,0)</f>
        <v>0</v>
      </c>
      <c r="BZ1330">
        <v>5</v>
      </c>
      <c r="CA1330">
        <f>IF(Table13[[#This Row],[Monthly_Household_Income]]=1,1,0)</f>
        <v>0</v>
      </c>
      <c r="CB1330">
        <f>IF(Table13[[#This Row],[Monthly_Household_Income]]=2,1,0)</f>
        <v>0</v>
      </c>
      <c r="CC1330">
        <f>IF(Table13[[#This Row],[Monthly_Household_Income]]=3,1,0)</f>
        <v>0</v>
      </c>
      <c r="CD1330">
        <f>IF(Table13[[#This Row],[Monthly_Household_Income]]=4,1,0)</f>
        <v>0</v>
      </c>
      <c r="CE1330">
        <f>IF(Table13[[#This Row],[Monthly_Household_Income]]=5,1,0)</f>
        <v>1</v>
      </c>
      <c r="CF1330">
        <f>IF(Table13[[#This Row],[Monthly_Household_Income]]=6,1,0)</f>
        <v>0</v>
      </c>
      <c r="CG1330">
        <f>IF(Table13[[#This Row],[Monthly_Household_Income]]=7,1,0)</f>
        <v>0</v>
      </c>
      <c r="CH1330">
        <f>IF(Table13[[#This Row],[Monthly_Household_Income]]=8,1,0)</f>
        <v>0</v>
      </c>
      <c r="CI1330">
        <f>IF(Table13[[#This Row],[Monthly_Household_Income]]=9,1,0)</f>
        <v>0</v>
      </c>
      <c r="CJ1330">
        <f>IF(Table13[[#This Row],[Monthly_Household_Income]]=98,1,0)</f>
        <v>0</v>
      </c>
    </row>
    <row r="1331" spans="1:88">
      <c r="A1331">
        <v>4881</v>
      </c>
      <c r="B1331" s="1">
        <v>42918</v>
      </c>
      <c r="C1331" t="s">
        <v>32</v>
      </c>
      <c r="D1331">
        <v>8</v>
      </c>
      <c r="E1331">
        <v>8</v>
      </c>
      <c r="F1331">
        <v>7</v>
      </c>
      <c r="G1331">
        <v>7</v>
      </c>
      <c r="H1331">
        <v>6</v>
      </c>
      <c r="I1331">
        <v>8</v>
      </c>
      <c r="J1331" t="s">
        <v>15</v>
      </c>
      <c r="K1331">
        <v>8</v>
      </c>
      <c r="L1331">
        <v>7</v>
      </c>
      <c r="M1331">
        <v>9</v>
      </c>
      <c r="N1331">
        <v>7</v>
      </c>
      <c r="O1331">
        <v>8</v>
      </c>
      <c r="P1331">
        <v>8</v>
      </c>
      <c r="Q1331">
        <v>10</v>
      </c>
      <c r="R1331">
        <v>9</v>
      </c>
      <c r="S1331">
        <v>7</v>
      </c>
      <c r="T1331">
        <v>8</v>
      </c>
      <c r="U1331">
        <v>8</v>
      </c>
      <c r="V1331">
        <v>7</v>
      </c>
      <c r="W1331">
        <v>8</v>
      </c>
      <c r="X1331">
        <v>6</v>
      </c>
      <c r="Y1331">
        <v>8</v>
      </c>
      <c r="Z1331">
        <v>10</v>
      </c>
      <c r="AA1331">
        <v>6</v>
      </c>
      <c r="AB1331">
        <v>7</v>
      </c>
      <c r="AC1331">
        <v>1</v>
      </c>
      <c r="AD1331">
        <f>IF(Table13[[#This Row],[payment]]=1,1,0)</f>
        <v>1</v>
      </c>
      <c r="AE1331">
        <f>IF(Table13[[#This Row],[payment]]=2,1,0)</f>
        <v>0</v>
      </c>
      <c r="AF1331">
        <f>IF(Table13[[#This Row],[payment]]=3,1,0)</f>
        <v>0</v>
      </c>
      <c r="AG1331">
        <v>1</v>
      </c>
      <c r="AH1331">
        <f>IF(Table13[[#This Row],[method_payment]]=1,1,0)</f>
        <v>1</v>
      </c>
      <c r="AI1331">
        <f>IF(Table13[[#This Row],[method_payment]]=2,1,0)</f>
        <v>0</v>
      </c>
      <c r="AJ1331">
        <f>IF(Table13[[#This Row],[method_payment]]=3,1,0)</f>
        <v>0</v>
      </c>
      <c r="AK1331">
        <f>IF(Table13[[#This Row],[method_payment]]=5,1,0)</f>
        <v>0</v>
      </c>
      <c r="AL1331">
        <f>IF(Table13[[#This Row],[method_payment]]=6,1,0)</f>
        <v>0</v>
      </c>
      <c r="AM1331" t="s">
        <v>16</v>
      </c>
      <c r="AN1331" t="s">
        <v>16</v>
      </c>
      <c r="AO1331">
        <v>6</v>
      </c>
      <c r="AP1331" s="2">
        <v>127.58</v>
      </c>
      <c r="AQ1331" s="3">
        <f>IF(AND(Table13[[#This Row],[Average_amount_spent_per_visit_last_3_months]]&gt;=1,Table13[[#This Row],[Average_amount_spent_per_visit_last_3_months]]&lt;=999),1,0)</f>
        <v>1</v>
      </c>
      <c r="AR1331" s="3">
        <f>IF(AND(Table13[[#This Row],[Average_amount_spent_per_visit_last_3_months]]&gt;=1000,Table13[[#This Row],[Average_amount_spent_per_visit_last_3_months]]&lt;=6700),1,0)</f>
        <v>0</v>
      </c>
      <c r="AS1331">
        <v>2</v>
      </c>
      <c r="AT1331">
        <v>32</v>
      </c>
      <c r="AU1331">
        <f>IF(AND(Table13[[#This Row],[Age]]&gt;=18,Table13[[#This Row],[Age]]&lt;=25),1,0)</f>
        <v>0</v>
      </c>
      <c r="AV1331">
        <f>IF(AND(Table13[[#This Row],[Age]]&gt;=26,Table13[[#This Row],[Age]]&lt;=35),1,0)</f>
        <v>1</v>
      </c>
      <c r="AW1331">
        <f>IF(AND(Table13[[#This Row],[Age]]&gt;=36,Table13[[#This Row],[Age]]&lt;=45),1,0)</f>
        <v>0</v>
      </c>
      <c r="AX1331">
        <f>IF(AND(Table13[[#This Row],[Age]]&gt;=46,Table13[[#This Row],[Age]]&lt;=55),1,0)</f>
        <v>0</v>
      </c>
      <c r="AY1331">
        <f>IF(AND(Table13[[#This Row],[Age]]&gt;=56,Table13[[#This Row],[Age]]&lt;=67),1,0)</f>
        <v>0</v>
      </c>
      <c r="AZ1331" t="s">
        <v>25</v>
      </c>
      <c r="BA1331">
        <f>IF(Table13[[#This Row],[Marital Status]]="Married",1,0)</f>
        <v>1</v>
      </c>
      <c r="BB1331">
        <f>IF(Table13[[#This Row],[Marital Status]]="Single",1,0)</f>
        <v>0</v>
      </c>
      <c r="BC1331" t="s">
        <v>28</v>
      </c>
      <c r="BD1331">
        <f>IF(Table13[[#This Row],[gender]]="Male",1,0)</f>
        <v>0</v>
      </c>
      <c r="BE1331">
        <f>IF(Table13[[#This Row],[gender]]="Female",1,0)</f>
        <v>1</v>
      </c>
      <c r="BF1331" t="s">
        <v>20</v>
      </c>
      <c r="BG1331">
        <f>IF(Table13[[#This Row],[Highest level of Education]]="Did not attend school",1,0)</f>
        <v>0</v>
      </c>
      <c r="BH1331">
        <f>IF(Table13[[#This Row],[Highest level of Education]]="K12 completed",1,0)</f>
        <v>0</v>
      </c>
      <c r="BI1331">
        <f>IF(Table13[[#This Row],[Highest level of Education]]="High School Completed",1,0)</f>
        <v>1</v>
      </c>
      <c r="BJ1331">
        <f>IF(Table13[[#This Row],[Highest level of Education]]="Technical Diploma/Partially completed College",1,0)</f>
        <v>0</v>
      </c>
      <c r="BK1331">
        <f>IF(Table13[[#This Row],[Highest level of Education]]="University/College Degree",1,0)</f>
        <v>0</v>
      </c>
      <c r="BL1331">
        <f>IF(Table13[[#This Row],[Highest level of Education]]="Post-graduate education",1,0)</f>
        <v>0</v>
      </c>
      <c r="BM1331">
        <v>3</v>
      </c>
      <c r="BN1331">
        <v>3</v>
      </c>
      <c r="BO1331" t="s">
        <v>1</v>
      </c>
      <c r="BP1331">
        <f>IF(Table13[[#This Row],[Monthly_Income 1_5500 2_8000 3_11000 4_15000 5_20000 6_27000 7_35000 8_5000 9_51000 98_0]]=1,1,0)</f>
        <v>0</v>
      </c>
      <c r="BQ1331">
        <f>IF(Table13[[#This Row],[Monthly_Income 1_5500 2_8000 3_11000 4_15000 5_20000 6_27000 7_35000 8_5000 9_51000 98_0]]=2,1,0)</f>
        <v>0</v>
      </c>
      <c r="BR1331">
        <f>IF(Table13[[#This Row],[Monthly_Income 1_5500 2_8000 3_11000 4_15000 5_20000 6_27000 7_35000 8_5000 9_51000 98_0]]=3,1,0)</f>
        <v>0</v>
      </c>
      <c r="BS1331">
        <f>IF(Table13[[#This Row],[Monthly_Income 1_5500 2_8000 3_11000 4_15000 5_20000 6_27000 7_35000 8_5000 9_51000 98_0]]=4,1,0)</f>
        <v>0</v>
      </c>
      <c r="BT1331">
        <f>IF(Table13[[#This Row],[Monthly_Income 1_5500 2_8000 3_11000 4_15000 5_20000 6_27000 7_35000 8_5000 9_51000 98_0]]=5,1,0)</f>
        <v>0</v>
      </c>
      <c r="BU1331">
        <f>IF(Table13[[#This Row],[Monthly_Income 1_5500 2_8000 3_11000 4_15000 5_20000 6_27000 7_35000 8_5000 9_51000 98_0]]=6,1,0)</f>
        <v>0</v>
      </c>
      <c r="BV1331">
        <f>IF(Table13[[#This Row],[Monthly_Income 1_5500 2_8000 3_11000 4_15000 5_20000 6_27000 7_35000 8_5000 9_51000 98_0]]=7,1,0)</f>
        <v>0</v>
      </c>
      <c r="BW1331">
        <f>IF(Table13[[#This Row],[Monthly_Income 1_5500 2_8000 3_11000 4_15000 5_20000 6_27000 7_35000 8_5000 9_51000 98_0]]=8,1,0)</f>
        <v>0</v>
      </c>
      <c r="BX1331">
        <f>IF(Table13[[#This Row],[Monthly_Income 1_5500 2_8000 3_11000 4_15000 5_20000 6_27000 7_35000 8_5000 9_51000 98_0]]=9,1,0)</f>
        <v>0</v>
      </c>
      <c r="BY1331">
        <f>IF(Table13[[#This Row],[Monthly_Income 1_5500 2_8000 3_11000 4_15000 5_20000 6_27000 7_35000 8_5000 9_51000 98_0]]=98,1,0)</f>
        <v>0</v>
      </c>
      <c r="BZ1331">
        <v>3</v>
      </c>
      <c r="CA1331">
        <f>IF(Table13[[#This Row],[Monthly_Household_Income]]=1,1,0)</f>
        <v>0</v>
      </c>
      <c r="CB1331">
        <f>IF(Table13[[#This Row],[Monthly_Household_Income]]=2,1,0)</f>
        <v>0</v>
      </c>
      <c r="CC1331">
        <f>IF(Table13[[#This Row],[Monthly_Household_Income]]=3,1,0)</f>
        <v>1</v>
      </c>
      <c r="CD1331">
        <f>IF(Table13[[#This Row],[Monthly_Household_Income]]=4,1,0)</f>
        <v>0</v>
      </c>
      <c r="CE1331">
        <f>IF(Table13[[#This Row],[Monthly_Household_Income]]=5,1,0)</f>
        <v>0</v>
      </c>
      <c r="CF1331">
        <f>IF(Table13[[#This Row],[Monthly_Household_Income]]=6,1,0)</f>
        <v>0</v>
      </c>
      <c r="CG1331">
        <f>IF(Table13[[#This Row],[Monthly_Household_Income]]=7,1,0)</f>
        <v>0</v>
      </c>
      <c r="CH1331">
        <f>IF(Table13[[#This Row],[Monthly_Household_Income]]=8,1,0)</f>
        <v>0</v>
      </c>
      <c r="CI1331">
        <f>IF(Table13[[#This Row],[Monthly_Household_Income]]=9,1,0)</f>
        <v>0</v>
      </c>
      <c r="CJ1331">
        <f>IF(Table13[[#This Row],[Monthly_Household_Income]]=98,1,0)</f>
        <v>0</v>
      </c>
    </row>
    <row r="1332" spans="1:88">
      <c r="A1332">
        <v>4883</v>
      </c>
      <c r="B1332" s="1">
        <v>43000</v>
      </c>
      <c r="C1332" t="s">
        <v>32</v>
      </c>
      <c r="D1332">
        <v>7</v>
      </c>
      <c r="E1332">
        <v>7</v>
      </c>
      <c r="F1332">
        <v>7</v>
      </c>
      <c r="G1332">
        <v>8</v>
      </c>
      <c r="H1332">
        <v>9</v>
      </c>
      <c r="I1332">
        <v>7</v>
      </c>
      <c r="J1332" t="s">
        <v>16</v>
      </c>
      <c r="K1332">
        <v>7</v>
      </c>
      <c r="L1332">
        <v>9</v>
      </c>
      <c r="M1332">
        <v>7</v>
      </c>
      <c r="N1332">
        <v>8</v>
      </c>
      <c r="O1332">
        <v>9</v>
      </c>
      <c r="P1332">
        <v>6</v>
      </c>
      <c r="Q1332">
        <v>8</v>
      </c>
      <c r="R1332">
        <v>10</v>
      </c>
      <c r="S1332">
        <v>10</v>
      </c>
      <c r="T1332">
        <v>10</v>
      </c>
      <c r="U1332">
        <v>8</v>
      </c>
      <c r="V1332">
        <v>8</v>
      </c>
      <c r="W1332">
        <v>9</v>
      </c>
      <c r="X1332">
        <v>0</v>
      </c>
      <c r="Y1332">
        <v>7</v>
      </c>
      <c r="Z1332">
        <v>8</v>
      </c>
      <c r="AA1332">
        <v>9</v>
      </c>
      <c r="AB1332">
        <v>8</v>
      </c>
      <c r="AC1332">
        <v>1</v>
      </c>
      <c r="AD1332">
        <f>IF(Table13[[#This Row],[payment]]=1,1,0)</f>
        <v>1</v>
      </c>
      <c r="AE1332">
        <f>IF(Table13[[#This Row],[payment]]=2,1,0)</f>
        <v>0</v>
      </c>
      <c r="AF1332">
        <f>IF(Table13[[#This Row],[payment]]=3,1,0)</f>
        <v>0</v>
      </c>
      <c r="AG1332">
        <v>1</v>
      </c>
      <c r="AH1332">
        <f>IF(Table13[[#This Row],[method_payment]]=1,1,0)</f>
        <v>1</v>
      </c>
      <c r="AI1332">
        <f>IF(Table13[[#This Row],[method_payment]]=2,1,0)</f>
        <v>0</v>
      </c>
      <c r="AJ1332">
        <f>IF(Table13[[#This Row],[method_payment]]=3,1,0)</f>
        <v>0</v>
      </c>
      <c r="AK1332">
        <f>IF(Table13[[#This Row],[method_payment]]=5,1,0)</f>
        <v>0</v>
      </c>
      <c r="AL1332">
        <f>IF(Table13[[#This Row],[method_payment]]=6,1,0)</f>
        <v>0</v>
      </c>
      <c r="AM1332" t="s">
        <v>16</v>
      </c>
      <c r="AN1332" t="s">
        <v>15</v>
      </c>
      <c r="AO1332">
        <v>5</v>
      </c>
      <c r="AP1332" s="2">
        <v>287.13</v>
      </c>
      <c r="AQ1332" s="3">
        <f>IF(AND(Table13[[#This Row],[Average_amount_spent_per_visit_last_3_months]]&gt;=1,Table13[[#This Row],[Average_amount_spent_per_visit_last_3_months]]&lt;=999),1,0)</f>
        <v>1</v>
      </c>
      <c r="AR1332" s="3">
        <f>IF(AND(Table13[[#This Row],[Average_amount_spent_per_visit_last_3_months]]&gt;=1000,Table13[[#This Row],[Average_amount_spent_per_visit_last_3_months]]&lt;=6700),1,0)</f>
        <v>0</v>
      </c>
      <c r="AS1332">
        <v>2</v>
      </c>
      <c r="AT1332">
        <v>33</v>
      </c>
      <c r="AU1332">
        <f>IF(AND(Table13[[#This Row],[Age]]&gt;=18,Table13[[#This Row],[Age]]&lt;=25),1,0)</f>
        <v>0</v>
      </c>
      <c r="AV1332">
        <f>IF(AND(Table13[[#This Row],[Age]]&gt;=26,Table13[[#This Row],[Age]]&lt;=35),1,0)</f>
        <v>1</v>
      </c>
      <c r="AW1332">
        <f>IF(AND(Table13[[#This Row],[Age]]&gt;=36,Table13[[#This Row],[Age]]&lt;=45),1,0)</f>
        <v>0</v>
      </c>
      <c r="AX1332">
        <f>IF(AND(Table13[[#This Row],[Age]]&gt;=46,Table13[[#This Row],[Age]]&lt;=55),1,0)</f>
        <v>0</v>
      </c>
      <c r="AY1332">
        <f>IF(AND(Table13[[#This Row],[Age]]&gt;=56,Table13[[#This Row],[Age]]&lt;=67),1,0)</f>
        <v>0</v>
      </c>
      <c r="AZ1332" t="s">
        <v>25</v>
      </c>
      <c r="BA1332">
        <f>IF(Table13[[#This Row],[Marital Status]]="Married",1,0)</f>
        <v>1</v>
      </c>
      <c r="BB1332">
        <f>IF(Table13[[#This Row],[Marital Status]]="Single",1,0)</f>
        <v>0</v>
      </c>
      <c r="BC1332" t="s">
        <v>28</v>
      </c>
      <c r="BD1332">
        <f>IF(Table13[[#This Row],[gender]]="Male",1,0)</f>
        <v>0</v>
      </c>
      <c r="BE1332">
        <f>IF(Table13[[#This Row],[gender]]="Female",1,0)</f>
        <v>1</v>
      </c>
      <c r="BF1332" t="s">
        <v>19</v>
      </c>
      <c r="BG1332">
        <f>IF(Table13[[#This Row],[Highest level of Education]]="Did not attend school",1,0)</f>
        <v>0</v>
      </c>
      <c r="BH1332">
        <f>IF(Table13[[#This Row],[Highest level of Education]]="K12 completed",1,0)</f>
        <v>0</v>
      </c>
      <c r="BI1332">
        <f>IF(Table13[[#This Row],[Highest level of Education]]="High School Completed",1,0)</f>
        <v>0</v>
      </c>
      <c r="BJ1332">
        <f>IF(Table13[[#This Row],[Highest level of Education]]="Technical Diploma/Partially completed College",1,0)</f>
        <v>0</v>
      </c>
      <c r="BK1332">
        <f>IF(Table13[[#This Row],[Highest level of Education]]="University/College Degree",1,0)</f>
        <v>1</v>
      </c>
      <c r="BL1332">
        <f>IF(Table13[[#This Row],[Highest level of Education]]="Post-graduate education",1,0)</f>
        <v>0</v>
      </c>
      <c r="BM1332">
        <v>4</v>
      </c>
      <c r="BN1332">
        <v>1</v>
      </c>
      <c r="BO1332">
        <v>5</v>
      </c>
      <c r="BP1332">
        <f>IF(Table13[[#This Row],[Monthly_Income 1_5500 2_8000 3_11000 4_15000 5_20000 6_27000 7_35000 8_5000 9_51000 98_0]]=1,1,0)</f>
        <v>0</v>
      </c>
      <c r="BQ1332">
        <f>IF(Table13[[#This Row],[Monthly_Income 1_5500 2_8000 3_11000 4_15000 5_20000 6_27000 7_35000 8_5000 9_51000 98_0]]=2,1,0)</f>
        <v>0</v>
      </c>
      <c r="BR1332">
        <f>IF(Table13[[#This Row],[Monthly_Income 1_5500 2_8000 3_11000 4_15000 5_20000 6_27000 7_35000 8_5000 9_51000 98_0]]=3,1,0)</f>
        <v>0</v>
      </c>
      <c r="BS1332">
        <f>IF(Table13[[#This Row],[Monthly_Income 1_5500 2_8000 3_11000 4_15000 5_20000 6_27000 7_35000 8_5000 9_51000 98_0]]=4,1,0)</f>
        <v>0</v>
      </c>
      <c r="BT1332">
        <f>IF(Table13[[#This Row],[Monthly_Income 1_5500 2_8000 3_11000 4_15000 5_20000 6_27000 7_35000 8_5000 9_51000 98_0]]=5,1,0)</f>
        <v>1</v>
      </c>
      <c r="BU1332">
        <f>IF(Table13[[#This Row],[Monthly_Income 1_5500 2_8000 3_11000 4_15000 5_20000 6_27000 7_35000 8_5000 9_51000 98_0]]=6,1,0)</f>
        <v>0</v>
      </c>
      <c r="BV1332">
        <f>IF(Table13[[#This Row],[Monthly_Income 1_5500 2_8000 3_11000 4_15000 5_20000 6_27000 7_35000 8_5000 9_51000 98_0]]=7,1,0)</f>
        <v>0</v>
      </c>
      <c r="BW1332">
        <f>IF(Table13[[#This Row],[Monthly_Income 1_5500 2_8000 3_11000 4_15000 5_20000 6_27000 7_35000 8_5000 9_51000 98_0]]=8,1,0)</f>
        <v>0</v>
      </c>
      <c r="BX1332">
        <f>IF(Table13[[#This Row],[Monthly_Income 1_5500 2_8000 3_11000 4_15000 5_20000 6_27000 7_35000 8_5000 9_51000 98_0]]=9,1,0)</f>
        <v>0</v>
      </c>
      <c r="BY1332">
        <f>IF(Table13[[#This Row],[Monthly_Income 1_5500 2_8000 3_11000 4_15000 5_20000 6_27000 7_35000 8_5000 9_51000 98_0]]=98,1,0)</f>
        <v>0</v>
      </c>
      <c r="BZ1332">
        <v>9</v>
      </c>
      <c r="CA1332">
        <f>IF(Table13[[#This Row],[Monthly_Household_Income]]=1,1,0)</f>
        <v>0</v>
      </c>
      <c r="CB1332">
        <f>IF(Table13[[#This Row],[Monthly_Household_Income]]=2,1,0)</f>
        <v>0</v>
      </c>
      <c r="CC1332">
        <f>IF(Table13[[#This Row],[Monthly_Household_Income]]=3,1,0)</f>
        <v>0</v>
      </c>
      <c r="CD1332">
        <f>IF(Table13[[#This Row],[Monthly_Household_Income]]=4,1,0)</f>
        <v>0</v>
      </c>
      <c r="CE1332">
        <f>IF(Table13[[#This Row],[Monthly_Household_Income]]=5,1,0)</f>
        <v>0</v>
      </c>
      <c r="CF1332">
        <f>IF(Table13[[#This Row],[Monthly_Household_Income]]=6,1,0)</f>
        <v>0</v>
      </c>
      <c r="CG1332">
        <f>IF(Table13[[#This Row],[Monthly_Household_Income]]=7,1,0)</f>
        <v>0</v>
      </c>
      <c r="CH1332">
        <f>IF(Table13[[#This Row],[Monthly_Household_Income]]=8,1,0)</f>
        <v>0</v>
      </c>
      <c r="CI1332">
        <f>IF(Table13[[#This Row],[Monthly_Household_Income]]=9,1,0)</f>
        <v>1</v>
      </c>
      <c r="CJ1332">
        <f>IF(Table13[[#This Row],[Monthly_Household_Income]]=98,1,0)</f>
        <v>0</v>
      </c>
    </row>
    <row r="1333" spans="1:88">
      <c r="A1333">
        <v>4884</v>
      </c>
      <c r="B1333" s="1">
        <v>43001</v>
      </c>
      <c r="C1333" t="s">
        <v>2</v>
      </c>
      <c r="D1333">
        <v>9</v>
      </c>
      <c r="E1333">
        <v>8</v>
      </c>
      <c r="F1333">
        <v>8</v>
      </c>
      <c r="G1333">
        <v>9</v>
      </c>
      <c r="H1333">
        <v>10</v>
      </c>
      <c r="I1333">
        <v>7</v>
      </c>
      <c r="J1333" t="s">
        <v>15</v>
      </c>
      <c r="K1333">
        <v>7</v>
      </c>
      <c r="L1333">
        <v>8</v>
      </c>
      <c r="M1333">
        <v>9</v>
      </c>
      <c r="N1333">
        <v>8</v>
      </c>
      <c r="O1333">
        <v>7</v>
      </c>
      <c r="P1333">
        <v>10</v>
      </c>
      <c r="Q1333">
        <v>7</v>
      </c>
      <c r="R1333">
        <v>9</v>
      </c>
      <c r="S1333">
        <v>9</v>
      </c>
      <c r="T1333">
        <v>9</v>
      </c>
      <c r="U1333">
        <v>10</v>
      </c>
      <c r="V1333">
        <v>8</v>
      </c>
      <c r="W1333">
        <v>9</v>
      </c>
      <c r="X1333">
        <v>9</v>
      </c>
      <c r="Y1333">
        <v>9</v>
      </c>
      <c r="Z1333">
        <v>7</v>
      </c>
      <c r="AA1333">
        <v>8</v>
      </c>
      <c r="AB1333">
        <v>0</v>
      </c>
      <c r="AC1333">
        <v>2</v>
      </c>
      <c r="AD1333">
        <f>IF(Table13[[#This Row],[payment]]=1,1,0)</f>
        <v>0</v>
      </c>
      <c r="AE1333">
        <f>IF(Table13[[#This Row],[payment]]=2,1,0)</f>
        <v>1</v>
      </c>
      <c r="AF1333">
        <f>IF(Table13[[#This Row],[payment]]=3,1,0)</f>
        <v>0</v>
      </c>
      <c r="AG1333">
        <v>1</v>
      </c>
      <c r="AH1333">
        <f>IF(Table13[[#This Row],[method_payment]]=1,1,0)</f>
        <v>1</v>
      </c>
      <c r="AI1333">
        <f>IF(Table13[[#This Row],[method_payment]]=2,1,0)</f>
        <v>0</v>
      </c>
      <c r="AJ1333">
        <f>IF(Table13[[#This Row],[method_payment]]=3,1,0)</f>
        <v>0</v>
      </c>
      <c r="AK1333">
        <f>IF(Table13[[#This Row],[method_payment]]=5,1,0)</f>
        <v>0</v>
      </c>
      <c r="AL1333">
        <f>IF(Table13[[#This Row],[method_payment]]=6,1,0)</f>
        <v>0</v>
      </c>
      <c r="AM1333" t="s">
        <v>16</v>
      </c>
      <c r="AN1333" t="s">
        <v>15</v>
      </c>
      <c r="AO1333">
        <v>5</v>
      </c>
      <c r="AP1333" s="2">
        <v>177.14</v>
      </c>
      <c r="AQ1333" s="3">
        <f>IF(AND(Table13[[#This Row],[Average_amount_spent_per_visit_last_3_months]]&gt;=1,Table13[[#This Row],[Average_amount_spent_per_visit_last_3_months]]&lt;=999),1,0)</f>
        <v>1</v>
      </c>
      <c r="AR1333" s="3">
        <f>IF(AND(Table13[[#This Row],[Average_amount_spent_per_visit_last_3_months]]&gt;=1000,Table13[[#This Row],[Average_amount_spent_per_visit_last_3_months]]&lt;=6700),1,0)</f>
        <v>0</v>
      </c>
      <c r="AS1333">
        <v>3</v>
      </c>
      <c r="AT1333">
        <v>44</v>
      </c>
      <c r="AU1333">
        <f>IF(AND(Table13[[#This Row],[Age]]&gt;=18,Table13[[#This Row],[Age]]&lt;=25),1,0)</f>
        <v>0</v>
      </c>
      <c r="AV1333">
        <f>IF(AND(Table13[[#This Row],[Age]]&gt;=26,Table13[[#This Row],[Age]]&lt;=35),1,0)</f>
        <v>0</v>
      </c>
      <c r="AW1333">
        <f>IF(AND(Table13[[#This Row],[Age]]&gt;=36,Table13[[#This Row],[Age]]&lt;=45),1,0)</f>
        <v>1</v>
      </c>
      <c r="AX1333">
        <f>IF(AND(Table13[[#This Row],[Age]]&gt;=46,Table13[[#This Row],[Age]]&lt;=55),1,0)</f>
        <v>0</v>
      </c>
      <c r="AY1333">
        <f>IF(AND(Table13[[#This Row],[Age]]&gt;=56,Table13[[#This Row],[Age]]&lt;=67),1,0)</f>
        <v>0</v>
      </c>
      <c r="AZ1333" t="s">
        <v>25</v>
      </c>
      <c r="BA1333">
        <f>IF(Table13[[#This Row],[Marital Status]]="Married",1,0)</f>
        <v>1</v>
      </c>
      <c r="BB1333">
        <f>IF(Table13[[#This Row],[Marital Status]]="Single",1,0)</f>
        <v>0</v>
      </c>
      <c r="BC1333" t="s">
        <v>28</v>
      </c>
      <c r="BD1333">
        <f>IF(Table13[[#This Row],[gender]]="Male",1,0)</f>
        <v>0</v>
      </c>
      <c r="BE1333">
        <f>IF(Table13[[#This Row],[gender]]="Female",1,0)</f>
        <v>1</v>
      </c>
      <c r="BF1333" t="s">
        <v>18</v>
      </c>
      <c r="BG1333">
        <f>IF(Table13[[#This Row],[Highest level of Education]]="Did not attend school",1,0)</f>
        <v>0</v>
      </c>
      <c r="BH1333">
        <f>IF(Table13[[#This Row],[Highest level of Education]]="K12 completed",1,0)</f>
        <v>0</v>
      </c>
      <c r="BI1333">
        <f>IF(Table13[[#This Row],[Highest level of Education]]="High School Completed",1,0)</f>
        <v>0</v>
      </c>
      <c r="BJ1333">
        <f>IF(Table13[[#This Row],[Highest level of Education]]="Technical Diploma/Partially completed College",1,0)</f>
        <v>0</v>
      </c>
      <c r="BK1333">
        <f>IF(Table13[[#This Row],[Highest level of Education]]="University/College Degree",1,0)</f>
        <v>0</v>
      </c>
      <c r="BL1333">
        <f>IF(Table13[[#This Row],[Highest level of Education]]="Post-graduate education",1,0)</f>
        <v>1</v>
      </c>
      <c r="BM1333">
        <v>3</v>
      </c>
      <c r="BN1333">
        <v>1</v>
      </c>
      <c r="BO1333">
        <v>6</v>
      </c>
      <c r="BP1333">
        <f>IF(Table13[[#This Row],[Monthly_Income 1_5500 2_8000 3_11000 4_15000 5_20000 6_27000 7_35000 8_5000 9_51000 98_0]]=1,1,0)</f>
        <v>0</v>
      </c>
      <c r="BQ1333">
        <f>IF(Table13[[#This Row],[Monthly_Income 1_5500 2_8000 3_11000 4_15000 5_20000 6_27000 7_35000 8_5000 9_51000 98_0]]=2,1,0)</f>
        <v>0</v>
      </c>
      <c r="BR1333">
        <f>IF(Table13[[#This Row],[Monthly_Income 1_5500 2_8000 3_11000 4_15000 5_20000 6_27000 7_35000 8_5000 9_51000 98_0]]=3,1,0)</f>
        <v>0</v>
      </c>
      <c r="BS1333">
        <f>IF(Table13[[#This Row],[Monthly_Income 1_5500 2_8000 3_11000 4_15000 5_20000 6_27000 7_35000 8_5000 9_51000 98_0]]=4,1,0)</f>
        <v>0</v>
      </c>
      <c r="BT1333">
        <f>IF(Table13[[#This Row],[Monthly_Income 1_5500 2_8000 3_11000 4_15000 5_20000 6_27000 7_35000 8_5000 9_51000 98_0]]=5,1,0)</f>
        <v>0</v>
      </c>
      <c r="BU1333">
        <f>IF(Table13[[#This Row],[Monthly_Income 1_5500 2_8000 3_11000 4_15000 5_20000 6_27000 7_35000 8_5000 9_51000 98_0]]=6,1,0)</f>
        <v>1</v>
      </c>
      <c r="BV1333">
        <f>IF(Table13[[#This Row],[Monthly_Income 1_5500 2_8000 3_11000 4_15000 5_20000 6_27000 7_35000 8_5000 9_51000 98_0]]=7,1,0)</f>
        <v>0</v>
      </c>
      <c r="BW1333">
        <f>IF(Table13[[#This Row],[Monthly_Income 1_5500 2_8000 3_11000 4_15000 5_20000 6_27000 7_35000 8_5000 9_51000 98_0]]=8,1,0)</f>
        <v>0</v>
      </c>
      <c r="BX1333">
        <f>IF(Table13[[#This Row],[Monthly_Income 1_5500 2_8000 3_11000 4_15000 5_20000 6_27000 7_35000 8_5000 9_51000 98_0]]=9,1,0)</f>
        <v>0</v>
      </c>
      <c r="BY1333">
        <f>IF(Table13[[#This Row],[Monthly_Income 1_5500 2_8000 3_11000 4_15000 5_20000 6_27000 7_35000 8_5000 9_51000 98_0]]=98,1,0)</f>
        <v>0</v>
      </c>
      <c r="BZ1333">
        <v>7</v>
      </c>
      <c r="CA1333">
        <f>IF(Table13[[#This Row],[Monthly_Household_Income]]=1,1,0)</f>
        <v>0</v>
      </c>
      <c r="CB1333">
        <f>IF(Table13[[#This Row],[Monthly_Household_Income]]=2,1,0)</f>
        <v>0</v>
      </c>
      <c r="CC1333">
        <f>IF(Table13[[#This Row],[Monthly_Household_Income]]=3,1,0)</f>
        <v>0</v>
      </c>
      <c r="CD1333">
        <f>IF(Table13[[#This Row],[Monthly_Household_Income]]=4,1,0)</f>
        <v>0</v>
      </c>
      <c r="CE1333">
        <f>IF(Table13[[#This Row],[Monthly_Household_Income]]=5,1,0)</f>
        <v>0</v>
      </c>
      <c r="CF1333">
        <f>IF(Table13[[#This Row],[Monthly_Household_Income]]=6,1,0)</f>
        <v>0</v>
      </c>
      <c r="CG1333">
        <f>IF(Table13[[#This Row],[Monthly_Household_Income]]=7,1,0)</f>
        <v>1</v>
      </c>
      <c r="CH1333">
        <f>IF(Table13[[#This Row],[Monthly_Household_Income]]=8,1,0)</f>
        <v>0</v>
      </c>
      <c r="CI1333">
        <f>IF(Table13[[#This Row],[Monthly_Household_Income]]=9,1,0)</f>
        <v>0</v>
      </c>
      <c r="CJ1333">
        <f>IF(Table13[[#This Row],[Monthly_Household_Income]]=98,1,0)</f>
        <v>0</v>
      </c>
    </row>
    <row r="1334" spans="1:88">
      <c r="A1334">
        <v>4885</v>
      </c>
      <c r="B1334" s="1">
        <v>43251</v>
      </c>
      <c r="C1334" t="s">
        <v>35</v>
      </c>
      <c r="D1334">
        <v>8</v>
      </c>
      <c r="E1334">
        <v>8</v>
      </c>
      <c r="F1334">
        <v>8</v>
      </c>
      <c r="G1334">
        <v>8</v>
      </c>
      <c r="H1334">
        <v>8</v>
      </c>
      <c r="I1334">
        <v>8</v>
      </c>
      <c r="J1334" t="s">
        <v>15</v>
      </c>
      <c r="K1334">
        <v>9</v>
      </c>
      <c r="L1334">
        <v>7</v>
      </c>
      <c r="M1334">
        <v>8</v>
      </c>
      <c r="N1334">
        <v>8</v>
      </c>
      <c r="O1334">
        <v>7</v>
      </c>
      <c r="P1334">
        <v>9</v>
      </c>
      <c r="Q1334">
        <v>8</v>
      </c>
      <c r="R1334">
        <v>9</v>
      </c>
      <c r="S1334">
        <v>8</v>
      </c>
      <c r="T1334">
        <v>8</v>
      </c>
      <c r="U1334">
        <v>7</v>
      </c>
      <c r="V1334">
        <v>9</v>
      </c>
      <c r="W1334">
        <v>7</v>
      </c>
      <c r="X1334">
        <v>8</v>
      </c>
      <c r="Y1334">
        <v>8</v>
      </c>
      <c r="Z1334">
        <v>8</v>
      </c>
      <c r="AA1334">
        <v>7</v>
      </c>
      <c r="AB1334">
        <v>8</v>
      </c>
      <c r="AC1334">
        <v>1</v>
      </c>
      <c r="AD1334">
        <f>IF(Table13[[#This Row],[payment]]=1,1,0)</f>
        <v>1</v>
      </c>
      <c r="AE1334">
        <f>IF(Table13[[#This Row],[payment]]=2,1,0)</f>
        <v>0</v>
      </c>
      <c r="AF1334">
        <f>IF(Table13[[#This Row],[payment]]=3,1,0)</f>
        <v>0</v>
      </c>
      <c r="AG1334">
        <v>3</v>
      </c>
      <c r="AH1334">
        <f>IF(Table13[[#This Row],[method_payment]]=1,1,0)</f>
        <v>0</v>
      </c>
      <c r="AI1334">
        <f>IF(Table13[[#This Row],[method_payment]]=2,1,0)</f>
        <v>0</v>
      </c>
      <c r="AJ1334">
        <f>IF(Table13[[#This Row],[method_payment]]=3,1,0)</f>
        <v>1</v>
      </c>
      <c r="AK1334">
        <f>IF(Table13[[#This Row],[method_payment]]=5,1,0)</f>
        <v>0</v>
      </c>
      <c r="AL1334">
        <f>IF(Table13[[#This Row],[method_payment]]=6,1,0)</f>
        <v>0</v>
      </c>
      <c r="AM1334" t="s">
        <v>16</v>
      </c>
      <c r="AN1334" t="s">
        <v>16</v>
      </c>
      <c r="AO1334">
        <v>3</v>
      </c>
      <c r="AP1334" s="2">
        <v>144.88</v>
      </c>
      <c r="AQ1334" s="3">
        <f>IF(AND(Table13[[#This Row],[Average_amount_spent_per_visit_last_3_months]]&gt;=1,Table13[[#This Row],[Average_amount_spent_per_visit_last_3_months]]&lt;=999),1,0)</f>
        <v>1</v>
      </c>
      <c r="AR1334" s="3">
        <f>IF(AND(Table13[[#This Row],[Average_amount_spent_per_visit_last_3_months]]&gt;=1000,Table13[[#This Row],[Average_amount_spent_per_visit_last_3_months]]&lt;=6700),1,0)</f>
        <v>0</v>
      </c>
      <c r="AS1334">
        <v>3</v>
      </c>
      <c r="AT1334">
        <v>28</v>
      </c>
      <c r="AU1334">
        <f>IF(AND(Table13[[#This Row],[Age]]&gt;=18,Table13[[#This Row],[Age]]&lt;=25),1,0)</f>
        <v>0</v>
      </c>
      <c r="AV1334">
        <f>IF(AND(Table13[[#This Row],[Age]]&gt;=26,Table13[[#This Row],[Age]]&lt;=35),1,0)</f>
        <v>1</v>
      </c>
      <c r="AW1334">
        <f>IF(AND(Table13[[#This Row],[Age]]&gt;=36,Table13[[#This Row],[Age]]&lt;=45),1,0)</f>
        <v>0</v>
      </c>
      <c r="AX1334">
        <f>IF(AND(Table13[[#This Row],[Age]]&gt;=46,Table13[[#This Row],[Age]]&lt;=55),1,0)</f>
        <v>0</v>
      </c>
      <c r="AY1334">
        <f>IF(AND(Table13[[#This Row],[Age]]&gt;=56,Table13[[#This Row],[Age]]&lt;=67),1,0)</f>
        <v>0</v>
      </c>
      <c r="AZ1334" t="s">
        <v>24</v>
      </c>
      <c r="BA1334">
        <f>IF(Table13[[#This Row],[Marital Status]]="Married",1,0)</f>
        <v>0</v>
      </c>
      <c r="BB1334">
        <f>IF(Table13[[#This Row],[Marital Status]]="Single",1,0)</f>
        <v>1</v>
      </c>
      <c r="BC1334" t="s">
        <v>27</v>
      </c>
      <c r="BD1334">
        <f>IF(Table13[[#This Row],[gender]]="Male",1,0)</f>
        <v>1</v>
      </c>
      <c r="BE1334">
        <f>IF(Table13[[#This Row],[gender]]="Female",1,0)</f>
        <v>0</v>
      </c>
      <c r="BF1334" t="s">
        <v>23</v>
      </c>
      <c r="BG1334">
        <f>IF(Table13[[#This Row],[Highest level of Education]]="Did not attend school",1,0)</f>
        <v>0</v>
      </c>
      <c r="BH1334">
        <f>IF(Table13[[#This Row],[Highest level of Education]]="K12 completed",1,0)</f>
        <v>0</v>
      </c>
      <c r="BI1334">
        <f>IF(Table13[[#This Row],[Highest level of Education]]="High School Completed",1,0)</f>
        <v>0</v>
      </c>
      <c r="BJ1334">
        <f>IF(Table13[[#This Row],[Highest level of Education]]="Technical Diploma/Partially completed College",1,0)</f>
        <v>1</v>
      </c>
      <c r="BK1334">
        <f>IF(Table13[[#This Row],[Highest level of Education]]="University/College Degree",1,0)</f>
        <v>0</v>
      </c>
      <c r="BL1334">
        <f>IF(Table13[[#This Row],[Highest level of Education]]="Post-graduate education",1,0)</f>
        <v>0</v>
      </c>
      <c r="BM1334">
        <v>0</v>
      </c>
      <c r="BN1334">
        <v>1</v>
      </c>
      <c r="BO1334">
        <v>2</v>
      </c>
      <c r="BP1334">
        <f>IF(Table13[[#This Row],[Monthly_Income 1_5500 2_8000 3_11000 4_15000 5_20000 6_27000 7_35000 8_5000 9_51000 98_0]]=1,1,0)</f>
        <v>0</v>
      </c>
      <c r="BQ1334">
        <f>IF(Table13[[#This Row],[Monthly_Income 1_5500 2_8000 3_11000 4_15000 5_20000 6_27000 7_35000 8_5000 9_51000 98_0]]=2,1,0)</f>
        <v>1</v>
      </c>
      <c r="BR1334">
        <f>IF(Table13[[#This Row],[Monthly_Income 1_5500 2_8000 3_11000 4_15000 5_20000 6_27000 7_35000 8_5000 9_51000 98_0]]=3,1,0)</f>
        <v>0</v>
      </c>
      <c r="BS1334">
        <f>IF(Table13[[#This Row],[Monthly_Income 1_5500 2_8000 3_11000 4_15000 5_20000 6_27000 7_35000 8_5000 9_51000 98_0]]=4,1,0)</f>
        <v>0</v>
      </c>
      <c r="BT1334">
        <f>IF(Table13[[#This Row],[Monthly_Income 1_5500 2_8000 3_11000 4_15000 5_20000 6_27000 7_35000 8_5000 9_51000 98_0]]=5,1,0)</f>
        <v>0</v>
      </c>
      <c r="BU1334">
        <f>IF(Table13[[#This Row],[Monthly_Income 1_5500 2_8000 3_11000 4_15000 5_20000 6_27000 7_35000 8_5000 9_51000 98_0]]=6,1,0)</f>
        <v>0</v>
      </c>
      <c r="BV1334">
        <f>IF(Table13[[#This Row],[Monthly_Income 1_5500 2_8000 3_11000 4_15000 5_20000 6_27000 7_35000 8_5000 9_51000 98_0]]=7,1,0)</f>
        <v>0</v>
      </c>
      <c r="BW1334">
        <f>IF(Table13[[#This Row],[Monthly_Income 1_5500 2_8000 3_11000 4_15000 5_20000 6_27000 7_35000 8_5000 9_51000 98_0]]=8,1,0)</f>
        <v>0</v>
      </c>
      <c r="BX1334">
        <f>IF(Table13[[#This Row],[Monthly_Income 1_5500 2_8000 3_11000 4_15000 5_20000 6_27000 7_35000 8_5000 9_51000 98_0]]=9,1,0)</f>
        <v>0</v>
      </c>
      <c r="BY1334">
        <f>IF(Table13[[#This Row],[Monthly_Income 1_5500 2_8000 3_11000 4_15000 5_20000 6_27000 7_35000 8_5000 9_51000 98_0]]=98,1,0)</f>
        <v>0</v>
      </c>
      <c r="BZ1334">
        <v>6</v>
      </c>
      <c r="CA1334">
        <f>IF(Table13[[#This Row],[Monthly_Household_Income]]=1,1,0)</f>
        <v>0</v>
      </c>
      <c r="CB1334">
        <f>IF(Table13[[#This Row],[Monthly_Household_Income]]=2,1,0)</f>
        <v>0</v>
      </c>
      <c r="CC1334">
        <f>IF(Table13[[#This Row],[Monthly_Household_Income]]=3,1,0)</f>
        <v>0</v>
      </c>
      <c r="CD1334">
        <f>IF(Table13[[#This Row],[Monthly_Household_Income]]=4,1,0)</f>
        <v>0</v>
      </c>
      <c r="CE1334">
        <f>IF(Table13[[#This Row],[Monthly_Household_Income]]=5,1,0)</f>
        <v>0</v>
      </c>
      <c r="CF1334">
        <f>IF(Table13[[#This Row],[Monthly_Household_Income]]=6,1,0)</f>
        <v>1</v>
      </c>
      <c r="CG1334">
        <f>IF(Table13[[#This Row],[Monthly_Household_Income]]=7,1,0)</f>
        <v>0</v>
      </c>
      <c r="CH1334">
        <f>IF(Table13[[#This Row],[Monthly_Household_Income]]=8,1,0)</f>
        <v>0</v>
      </c>
      <c r="CI1334">
        <f>IF(Table13[[#This Row],[Monthly_Household_Income]]=9,1,0)</f>
        <v>0</v>
      </c>
      <c r="CJ1334">
        <f>IF(Table13[[#This Row],[Monthly_Household_Income]]=98,1,0)</f>
        <v>0</v>
      </c>
    </row>
    <row r="1335" spans="1:88">
      <c r="A1335">
        <v>4888</v>
      </c>
      <c r="B1335" s="1">
        <v>43191</v>
      </c>
      <c r="C1335" t="s">
        <v>35</v>
      </c>
      <c r="D1335">
        <v>9</v>
      </c>
      <c r="E1335">
        <v>9</v>
      </c>
      <c r="F1335">
        <v>7</v>
      </c>
      <c r="G1335">
        <v>8</v>
      </c>
      <c r="H1335">
        <v>8</v>
      </c>
      <c r="I1335">
        <v>9</v>
      </c>
      <c r="J1335" t="s">
        <v>16</v>
      </c>
      <c r="K1335">
        <v>8</v>
      </c>
      <c r="L1335">
        <v>9</v>
      </c>
      <c r="M1335">
        <v>7</v>
      </c>
      <c r="N1335">
        <v>9</v>
      </c>
      <c r="O1335">
        <v>9</v>
      </c>
      <c r="P1335">
        <v>8</v>
      </c>
      <c r="Q1335">
        <v>8</v>
      </c>
      <c r="R1335">
        <v>7</v>
      </c>
      <c r="S1335">
        <v>9</v>
      </c>
      <c r="T1335">
        <v>9</v>
      </c>
      <c r="U1335">
        <v>8</v>
      </c>
      <c r="V1335">
        <v>9</v>
      </c>
      <c r="W1335">
        <v>7</v>
      </c>
      <c r="X1335">
        <v>8</v>
      </c>
      <c r="Y1335">
        <v>8</v>
      </c>
      <c r="Z1335">
        <v>7</v>
      </c>
      <c r="AA1335">
        <v>9</v>
      </c>
      <c r="AB1335">
        <v>9</v>
      </c>
      <c r="AC1335">
        <v>1</v>
      </c>
      <c r="AD1335">
        <f>IF(Table13[[#This Row],[payment]]=1,1,0)</f>
        <v>1</v>
      </c>
      <c r="AE1335">
        <f>IF(Table13[[#This Row],[payment]]=2,1,0)</f>
        <v>0</v>
      </c>
      <c r="AF1335">
        <f>IF(Table13[[#This Row],[payment]]=3,1,0)</f>
        <v>0</v>
      </c>
      <c r="AG1335">
        <v>6</v>
      </c>
      <c r="AH1335">
        <f>IF(Table13[[#This Row],[method_payment]]=1,1,0)</f>
        <v>0</v>
      </c>
      <c r="AI1335">
        <f>IF(Table13[[#This Row],[method_payment]]=2,1,0)</f>
        <v>0</v>
      </c>
      <c r="AJ1335">
        <f>IF(Table13[[#This Row],[method_payment]]=3,1,0)</f>
        <v>0</v>
      </c>
      <c r="AK1335">
        <f>IF(Table13[[#This Row],[method_payment]]=5,1,0)</f>
        <v>0</v>
      </c>
      <c r="AL1335">
        <f>IF(Table13[[#This Row],[method_payment]]=6,1,0)</f>
        <v>1</v>
      </c>
      <c r="AM1335" t="s">
        <v>16</v>
      </c>
      <c r="AN1335" t="s">
        <v>16</v>
      </c>
      <c r="AO1335">
        <v>1</v>
      </c>
      <c r="AP1335" s="2">
        <v>392.63</v>
      </c>
      <c r="AQ1335" s="3">
        <f>IF(AND(Table13[[#This Row],[Average_amount_spent_per_visit_last_3_months]]&gt;=1,Table13[[#This Row],[Average_amount_spent_per_visit_last_3_months]]&lt;=999),1,0)</f>
        <v>1</v>
      </c>
      <c r="AR1335" s="3">
        <f>IF(AND(Table13[[#This Row],[Average_amount_spent_per_visit_last_3_months]]&gt;=1000,Table13[[#This Row],[Average_amount_spent_per_visit_last_3_months]]&lt;=6700),1,0)</f>
        <v>0</v>
      </c>
      <c r="AS1335">
        <v>3</v>
      </c>
      <c r="AT1335">
        <v>33</v>
      </c>
      <c r="AU1335">
        <f>IF(AND(Table13[[#This Row],[Age]]&gt;=18,Table13[[#This Row],[Age]]&lt;=25),1,0)</f>
        <v>0</v>
      </c>
      <c r="AV1335">
        <f>IF(AND(Table13[[#This Row],[Age]]&gt;=26,Table13[[#This Row],[Age]]&lt;=35),1,0)</f>
        <v>1</v>
      </c>
      <c r="AW1335">
        <f>IF(AND(Table13[[#This Row],[Age]]&gt;=36,Table13[[#This Row],[Age]]&lt;=45),1,0)</f>
        <v>0</v>
      </c>
      <c r="AX1335">
        <f>IF(AND(Table13[[#This Row],[Age]]&gt;=46,Table13[[#This Row],[Age]]&lt;=55),1,0)</f>
        <v>0</v>
      </c>
      <c r="AY1335">
        <f>IF(AND(Table13[[#This Row],[Age]]&gt;=56,Table13[[#This Row],[Age]]&lt;=67),1,0)</f>
        <v>0</v>
      </c>
      <c r="AZ1335" t="s">
        <v>24</v>
      </c>
      <c r="BA1335">
        <f>IF(Table13[[#This Row],[Marital Status]]="Married",1,0)</f>
        <v>0</v>
      </c>
      <c r="BB1335">
        <f>IF(Table13[[#This Row],[Marital Status]]="Single",1,0)</f>
        <v>1</v>
      </c>
      <c r="BC1335" t="s">
        <v>28</v>
      </c>
      <c r="BD1335">
        <f>IF(Table13[[#This Row],[gender]]="Male",1,0)</f>
        <v>0</v>
      </c>
      <c r="BE1335">
        <f>IF(Table13[[#This Row],[gender]]="Female",1,0)</f>
        <v>1</v>
      </c>
      <c r="BF1335" t="s">
        <v>19</v>
      </c>
      <c r="BG1335">
        <f>IF(Table13[[#This Row],[Highest level of Education]]="Did not attend school",1,0)</f>
        <v>0</v>
      </c>
      <c r="BH1335">
        <f>IF(Table13[[#This Row],[Highest level of Education]]="K12 completed",1,0)</f>
        <v>0</v>
      </c>
      <c r="BI1335">
        <f>IF(Table13[[#This Row],[Highest level of Education]]="High School Completed",1,0)</f>
        <v>0</v>
      </c>
      <c r="BJ1335">
        <f>IF(Table13[[#This Row],[Highest level of Education]]="Technical Diploma/Partially completed College",1,0)</f>
        <v>0</v>
      </c>
      <c r="BK1335">
        <f>IF(Table13[[#This Row],[Highest level of Education]]="University/College Degree",1,0)</f>
        <v>1</v>
      </c>
      <c r="BL1335">
        <f>IF(Table13[[#This Row],[Highest level of Education]]="Post-graduate education",1,0)</f>
        <v>0</v>
      </c>
      <c r="BM1335">
        <v>0</v>
      </c>
      <c r="BN1335">
        <v>1</v>
      </c>
      <c r="BO1335">
        <v>4</v>
      </c>
      <c r="BP1335">
        <f>IF(Table13[[#This Row],[Monthly_Income 1_5500 2_8000 3_11000 4_15000 5_20000 6_27000 7_35000 8_5000 9_51000 98_0]]=1,1,0)</f>
        <v>0</v>
      </c>
      <c r="BQ1335">
        <f>IF(Table13[[#This Row],[Monthly_Income 1_5500 2_8000 3_11000 4_15000 5_20000 6_27000 7_35000 8_5000 9_51000 98_0]]=2,1,0)</f>
        <v>0</v>
      </c>
      <c r="BR1335">
        <f>IF(Table13[[#This Row],[Monthly_Income 1_5500 2_8000 3_11000 4_15000 5_20000 6_27000 7_35000 8_5000 9_51000 98_0]]=3,1,0)</f>
        <v>0</v>
      </c>
      <c r="BS1335">
        <f>IF(Table13[[#This Row],[Monthly_Income 1_5500 2_8000 3_11000 4_15000 5_20000 6_27000 7_35000 8_5000 9_51000 98_0]]=4,1,0)</f>
        <v>1</v>
      </c>
      <c r="BT1335">
        <f>IF(Table13[[#This Row],[Monthly_Income 1_5500 2_8000 3_11000 4_15000 5_20000 6_27000 7_35000 8_5000 9_51000 98_0]]=5,1,0)</f>
        <v>0</v>
      </c>
      <c r="BU1335">
        <f>IF(Table13[[#This Row],[Monthly_Income 1_5500 2_8000 3_11000 4_15000 5_20000 6_27000 7_35000 8_5000 9_51000 98_0]]=6,1,0)</f>
        <v>0</v>
      </c>
      <c r="BV1335">
        <f>IF(Table13[[#This Row],[Monthly_Income 1_5500 2_8000 3_11000 4_15000 5_20000 6_27000 7_35000 8_5000 9_51000 98_0]]=7,1,0)</f>
        <v>0</v>
      </c>
      <c r="BW1335">
        <f>IF(Table13[[#This Row],[Monthly_Income 1_5500 2_8000 3_11000 4_15000 5_20000 6_27000 7_35000 8_5000 9_51000 98_0]]=8,1,0)</f>
        <v>0</v>
      </c>
      <c r="BX1335">
        <f>IF(Table13[[#This Row],[Monthly_Income 1_5500 2_8000 3_11000 4_15000 5_20000 6_27000 7_35000 8_5000 9_51000 98_0]]=9,1,0)</f>
        <v>0</v>
      </c>
      <c r="BY1335">
        <f>IF(Table13[[#This Row],[Monthly_Income 1_5500 2_8000 3_11000 4_15000 5_20000 6_27000 7_35000 8_5000 9_51000 98_0]]=98,1,0)</f>
        <v>0</v>
      </c>
      <c r="BZ1335">
        <v>6</v>
      </c>
      <c r="CA1335">
        <f>IF(Table13[[#This Row],[Monthly_Household_Income]]=1,1,0)</f>
        <v>0</v>
      </c>
      <c r="CB1335">
        <f>IF(Table13[[#This Row],[Monthly_Household_Income]]=2,1,0)</f>
        <v>0</v>
      </c>
      <c r="CC1335">
        <f>IF(Table13[[#This Row],[Monthly_Household_Income]]=3,1,0)</f>
        <v>0</v>
      </c>
      <c r="CD1335">
        <f>IF(Table13[[#This Row],[Monthly_Household_Income]]=4,1,0)</f>
        <v>0</v>
      </c>
      <c r="CE1335">
        <f>IF(Table13[[#This Row],[Monthly_Household_Income]]=5,1,0)</f>
        <v>0</v>
      </c>
      <c r="CF1335">
        <f>IF(Table13[[#This Row],[Monthly_Household_Income]]=6,1,0)</f>
        <v>1</v>
      </c>
      <c r="CG1335">
        <f>IF(Table13[[#This Row],[Monthly_Household_Income]]=7,1,0)</f>
        <v>0</v>
      </c>
      <c r="CH1335">
        <f>IF(Table13[[#This Row],[Monthly_Household_Income]]=8,1,0)</f>
        <v>0</v>
      </c>
      <c r="CI1335">
        <f>IF(Table13[[#This Row],[Monthly_Household_Income]]=9,1,0)</f>
        <v>0</v>
      </c>
      <c r="CJ1335">
        <f>IF(Table13[[#This Row],[Monthly_Household_Income]]=98,1,0)</f>
        <v>0</v>
      </c>
    </row>
    <row r="1336" spans="1:88">
      <c r="A1336">
        <v>4891</v>
      </c>
      <c r="B1336" s="1">
        <v>43131</v>
      </c>
      <c r="C1336" t="s">
        <v>39</v>
      </c>
      <c r="D1336">
        <v>4</v>
      </c>
      <c r="E1336">
        <v>3</v>
      </c>
      <c r="F1336">
        <v>3</v>
      </c>
      <c r="G1336">
        <v>4</v>
      </c>
      <c r="H1336">
        <v>5</v>
      </c>
      <c r="I1336">
        <v>4</v>
      </c>
      <c r="J1336" t="s">
        <v>15</v>
      </c>
      <c r="K1336">
        <v>7</v>
      </c>
      <c r="L1336">
        <v>7</v>
      </c>
      <c r="M1336">
        <v>6</v>
      </c>
      <c r="N1336">
        <v>7</v>
      </c>
      <c r="O1336">
        <v>6</v>
      </c>
      <c r="P1336">
        <v>3</v>
      </c>
      <c r="Q1336">
        <v>5</v>
      </c>
      <c r="R1336">
        <v>5</v>
      </c>
      <c r="S1336">
        <v>4</v>
      </c>
      <c r="T1336">
        <v>4</v>
      </c>
      <c r="U1336">
        <v>6</v>
      </c>
      <c r="V1336">
        <v>7</v>
      </c>
      <c r="W1336">
        <v>7</v>
      </c>
      <c r="X1336">
        <v>6</v>
      </c>
      <c r="Y1336">
        <v>6</v>
      </c>
      <c r="Z1336">
        <v>7</v>
      </c>
      <c r="AA1336">
        <v>6</v>
      </c>
      <c r="AB1336">
        <v>6</v>
      </c>
      <c r="AC1336">
        <v>1</v>
      </c>
      <c r="AD1336">
        <f>IF(Table13[[#This Row],[payment]]=1,1,0)</f>
        <v>1</v>
      </c>
      <c r="AE1336">
        <f>IF(Table13[[#This Row],[payment]]=2,1,0)</f>
        <v>0</v>
      </c>
      <c r="AF1336">
        <f>IF(Table13[[#This Row],[payment]]=3,1,0)</f>
        <v>0</v>
      </c>
      <c r="AG1336">
        <v>1</v>
      </c>
      <c r="AH1336">
        <f>IF(Table13[[#This Row],[method_payment]]=1,1,0)</f>
        <v>1</v>
      </c>
      <c r="AI1336">
        <f>IF(Table13[[#This Row],[method_payment]]=2,1,0)</f>
        <v>0</v>
      </c>
      <c r="AJ1336">
        <f>IF(Table13[[#This Row],[method_payment]]=3,1,0)</f>
        <v>0</v>
      </c>
      <c r="AK1336">
        <f>IF(Table13[[#This Row],[method_payment]]=5,1,0)</f>
        <v>0</v>
      </c>
      <c r="AL1336">
        <f>IF(Table13[[#This Row],[method_payment]]=6,1,0)</f>
        <v>0</v>
      </c>
      <c r="AM1336" t="s">
        <v>16</v>
      </c>
      <c r="AN1336" t="s">
        <v>15</v>
      </c>
      <c r="AO1336">
        <v>1</v>
      </c>
      <c r="AP1336" s="2">
        <v>250.82</v>
      </c>
      <c r="AQ1336" s="3">
        <f>IF(AND(Table13[[#This Row],[Average_amount_spent_per_visit_last_3_months]]&gt;=1,Table13[[#This Row],[Average_amount_spent_per_visit_last_3_months]]&lt;=999),1,0)</f>
        <v>1</v>
      </c>
      <c r="AR1336" s="3">
        <f>IF(AND(Table13[[#This Row],[Average_amount_spent_per_visit_last_3_months]]&gt;=1000,Table13[[#This Row],[Average_amount_spent_per_visit_last_3_months]]&lt;=6700),1,0)</f>
        <v>0</v>
      </c>
      <c r="AS1336">
        <v>3</v>
      </c>
      <c r="AT1336">
        <v>31</v>
      </c>
      <c r="AU1336">
        <f>IF(AND(Table13[[#This Row],[Age]]&gt;=18,Table13[[#This Row],[Age]]&lt;=25),1,0)</f>
        <v>0</v>
      </c>
      <c r="AV1336">
        <f>IF(AND(Table13[[#This Row],[Age]]&gt;=26,Table13[[#This Row],[Age]]&lt;=35),1,0)</f>
        <v>1</v>
      </c>
      <c r="AW1336">
        <f>IF(AND(Table13[[#This Row],[Age]]&gt;=36,Table13[[#This Row],[Age]]&lt;=45),1,0)</f>
        <v>0</v>
      </c>
      <c r="AX1336">
        <f>IF(AND(Table13[[#This Row],[Age]]&gt;=46,Table13[[#This Row],[Age]]&lt;=55),1,0)</f>
        <v>0</v>
      </c>
      <c r="AY1336">
        <f>IF(AND(Table13[[#This Row],[Age]]&gt;=56,Table13[[#This Row],[Age]]&lt;=67),1,0)</f>
        <v>0</v>
      </c>
      <c r="AZ1336" t="s">
        <v>25</v>
      </c>
      <c r="BA1336">
        <f>IF(Table13[[#This Row],[Marital Status]]="Married",1,0)</f>
        <v>1</v>
      </c>
      <c r="BB1336">
        <f>IF(Table13[[#This Row],[Marital Status]]="Single",1,0)</f>
        <v>0</v>
      </c>
      <c r="BC1336" t="s">
        <v>27</v>
      </c>
      <c r="BD1336">
        <f>IF(Table13[[#This Row],[gender]]="Male",1,0)</f>
        <v>1</v>
      </c>
      <c r="BE1336">
        <f>IF(Table13[[#This Row],[gender]]="Female",1,0)</f>
        <v>0</v>
      </c>
      <c r="BF1336" t="s">
        <v>18</v>
      </c>
      <c r="BG1336">
        <f>IF(Table13[[#This Row],[Highest level of Education]]="Did not attend school",1,0)</f>
        <v>0</v>
      </c>
      <c r="BH1336">
        <f>IF(Table13[[#This Row],[Highest level of Education]]="K12 completed",1,0)</f>
        <v>0</v>
      </c>
      <c r="BI1336">
        <f>IF(Table13[[#This Row],[Highest level of Education]]="High School Completed",1,0)</f>
        <v>0</v>
      </c>
      <c r="BJ1336">
        <f>IF(Table13[[#This Row],[Highest level of Education]]="Technical Diploma/Partially completed College",1,0)</f>
        <v>0</v>
      </c>
      <c r="BK1336">
        <f>IF(Table13[[#This Row],[Highest level of Education]]="University/College Degree",1,0)</f>
        <v>0</v>
      </c>
      <c r="BL1336">
        <f>IF(Table13[[#This Row],[Highest level of Education]]="Post-graduate education",1,0)</f>
        <v>1</v>
      </c>
      <c r="BM1336">
        <v>1</v>
      </c>
      <c r="BN1336">
        <v>1</v>
      </c>
      <c r="BO1336">
        <v>4</v>
      </c>
      <c r="BP1336">
        <f>IF(Table13[[#This Row],[Monthly_Income 1_5500 2_8000 3_11000 4_15000 5_20000 6_27000 7_35000 8_5000 9_51000 98_0]]=1,1,0)</f>
        <v>0</v>
      </c>
      <c r="BQ1336">
        <f>IF(Table13[[#This Row],[Monthly_Income 1_5500 2_8000 3_11000 4_15000 5_20000 6_27000 7_35000 8_5000 9_51000 98_0]]=2,1,0)</f>
        <v>0</v>
      </c>
      <c r="BR1336">
        <f>IF(Table13[[#This Row],[Monthly_Income 1_5500 2_8000 3_11000 4_15000 5_20000 6_27000 7_35000 8_5000 9_51000 98_0]]=3,1,0)</f>
        <v>0</v>
      </c>
      <c r="BS1336">
        <f>IF(Table13[[#This Row],[Monthly_Income 1_5500 2_8000 3_11000 4_15000 5_20000 6_27000 7_35000 8_5000 9_51000 98_0]]=4,1,0)</f>
        <v>1</v>
      </c>
      <c r="BT1336">
        <f>IF(Table13[[#This Row],[Monthly_Income 1_5500 2_8000 3_11000 4_15000 5_20000 6_27000 7_35000 8_5000 9_51000 98_0]]=5,1,0)</f>
        <v>0</v>
      </c>
      <c r="BU1336">
        <f>IF(Table13[[#This Row],[Monthly_Income 1_5500 2_8000 3_11000 4_15000 5_20000 6_27000 7_35000 8_5000 9_51000 98_0]]=6,1,0)</f>
        <v>0</v>
      </c>
      <c r="BV1336">
        <f>IF(Table13[[#This Row],[Monthly_Income 1_5500 2_8000 3_11000 4_15000 5_20000 6_27000 7_35000 8_5000 9_51000 98_0]]=7,1,0)</f>
        <v>0</v>
      </c>
      <c r="BW1336">
        <f>IF(Table13[[#This Row],[Monthly_Income 1_5500 2_8000 3_11000 4_15000 5_20000 6_27000 7_35000 8_5000 9_51000 98_0]]=8,1,0)</f>
        <v>0</v>
      </c>
      <c r="BX1336">
        <f>IF(Table13[[#This Row],[Monthly_Income 1_5500 2_8000 3_11000 4_15000 5_20000 6_27000 7_35000 8_5000 9_51000 98_0]]=9,1,0)</f>
        <v>0</v>
      </c>
      <c r="BY1336">
        <f>IF(Table13[[#This Row],[Monthly_Income 1_5500 2_8000 3_11000 4_15000 5_20000 6_27000 7_35000 8_5000 9_51000 98_0]]=98,1,0)</f>
        <v>0</v>
      </c>
      <c r="BZ1336">
        <v>4</v>
      </c>
      <c r="CA1336">
        <f>IF(Table13[[#This Row],[Monthly_Household_Income]]=1,1,0)</f>
        <v>0</v>
      </c>
      <c r="CB1336">
        <f>IF(Table13[[#This Row],[Monthly_Household_Income]]=2,1,0)</f>
        <v>0</v>
      </c>
      <c r="CC1336">
        <f>IF(Table13[[#This Row],[Monthly_Household_Income]]=3,1,0)</f>
        <v>0</v>
      </c>
      <c r="CD1336">
        <f>IF(Table13[[#This Row],[Monthly_Household_Income]]=4,1,0)</f>
        <v>1</v>
      </c>
      <c r="CE1336">
        <f>IF(Table13[[#This Row],[Monthly_Household_Income]]=5,1,0)</f>
        <v>0</v>
      </c>
      <c r="CF1336">
        <f>IF(Table13[[#This Row],[Monthly_Household_Income]]=6,1,0)</f>
        <v>0</v>
      </c>
      <c r="CG1336">
        <f>IF(Table13[[#This Row],[Monthly_Household_Income]]=7,1,0)</f>
        <v>0</v>
      </c>
      <c r="CH1336">
        <f>IF(Table13[[#This Row],[Monthly_Household_Income]]=8,1,0)</f>
        <v>0</v>
      </c>
      <c r="CI1336">
        <f>IF(Table13[[#This Row],[Monthly_Household_Income]]=9,1,0)</f>
        <v>0</v>
      </c>
      <c r="CJ1336">
        <f>IF(Table13[[#This Row],[Monthly_Household_Income]]=98,1,0)</f>
        <v>0</v>
      </c>
    </row>
    <row r="1337" spans="1:88">
      <c r="A1337">
        <v>4895</v>
      </c>
      <c r="B1337" s="1">
        <v>43099</v>
      </c>
      <c r="C1337" t="s">
        <v>33</v>
      </c>
      <c r="D1337">
        <v>7</v>
      </c>
      <c r="E1337">
        <v>8</v>
      </c>
      <c r="F1337">
        <v>7</v>
      </c>
      <c r="G1337">
        <v>7</v>
      </c>
      <c r="H1337">
        <v>7</v>
      </c>
      <c r="I1337">
        <v>7</v>
      </c>
      <c r="J1337" t="s">
        <v>15</v>
      </c>
      <c r="K1337">
        <v>7</v>
      </c>
      <c r="L1337">
        <v>6</v>
      </c>
      <c r="M1337">
        <v>8</v>
      </c>
      <c r="N1337">
        <v>7</v>
      </c>
      <c r="O1337">
        <v>7</v>
      </c>
      <c r="P1337">
        <v>8</v>
      </c>
      <c r="Q1337">
        <v>6</v>
      </c>
      <c r="R1337">
        <v>6</v>
      </c>
      <c r="S1337">
        <v>6</v>
      </c>
      <c r="T1337">
        <v>7</v>
      </c>
      <c r="U1337">
        <v>7</v>
      </c>
      <c r="V1337">
        <v>8</v>
      </c>
      <c r="W1337">
        <v>6</v>
      </c>
      <c r="X1337">
        <v>6</v>
      </c>
      <c r="Y1337">
        <v>8</v>
      </c>
      <c r="Z1337">
        <v>6</v>
      </c>
      <c r="AA1337">
        <v>7</v>
      </c>
      <c r="AB1337">
        <v>7</v>
      </c>
      <c r="AC1337">
        <v>1</v>
      </c>
      <c r="AD1337">
        <f>IF(Table13[[#This Row],[payment]]=1,1,0)</f>
        <v>1</v>
      </c>
      <c r="AE1337">
        <f>IF(Table13[[#This Row],[payment]]=2,1,0)</f>
        <v>0</v>
      </c>
      <c r="AF1337">
        <f>IF(Table13[[#This Row],[payment]]=3,1,0)</f>
        <v>0</v>
      </c>
      <c r="AG1337">
        <v>1</v>
      </c>
      <c r="AH1337">
        <f>IF(Table13[[#This Row],[method_payment]]=1,1,0)</f>
        <v>1</v>
      </c>
      <c r="AI1337">
        <f>IF(Table13[[#This Row],[method_payment]]=2,1,0)</f>
        <v>0</v>
      </c>
      <c r="AJ1337">
        <f>IF(Table13[[#This Row],[method_payment]]=3,1,0)</f>
        <v>0</v>
      </c>
      <c r="AK1337">
        <f>IF(Table13[[#This Row],[method_payment]]=5,1,0)</f>
        <v>0</v>
      </c>
      <c r="AL1337">
        <f>IF(Table13[[#This Row],[method_payment]]=6,1,0)</f>
        <v>0</v>
      </c>
      <c r="AM1337" t="s">
        <v>16</v>
      </c>
      <c r="AN1337" t="s">
        <v>15</v>
      </c>
      <c r="AO1337">
        <v>4</v>
      </c>
      <c r="AP1337" s="2">
        <v>190.49</v>
      </c>
      <c r="AQ1337" s="3">
        <f>IF(AND(Table13[[#This Row],[Average_amount_spent_per_visit_last_3_months]]&gt;=1,Table13[[#This Row],[Average_amount_spent_per_visit_last_3_months]]&lt;=999),1,0)</f>
        <v>1</v>
      </c>
      <c r="AR1337" s="3">
        <f>IF(AND(Table13[[#This Row],[Average_amount_spent_per_visit_last_3_months]]&gt;=1000,Table13[[#This Row],[Average_amount_spent_per_visit_last_3_months]]&lt;=6700),1,0)</f>
        <v>0</v>
      </c>
      <c r="AS1337">
        <v>3</v>
      </c>
      <c r="AT1337">
        <v>42</v>
      </c>
      <c r="AU1337">
        <f>IF(AND(Table13[[#This Row],[Age]]&gt;=18,Table13[[#This Row],[Age]]&lt;=25),1,0)</f>
        <v>0</v>
      </c>
      <c r="AV1337">
        <f>IF(AND(Table13[[#This Row],[Age]]&gt;=26,Table13[[#This Row],[Age]]&lt;=35),1,0)</f>
        <v>0</v>
      </c>
      <c r="AW1337">
        <f>IF(AND(Table13[[#This Row],[Age]]&gt;=36,Table13[[#This Row],[Age]]&lt;=45),1,0)</f>
        <v>1</v>
      </c>
      <c r="AX1337">
        <f>IF(AND(Table13[[#This Row],[Age]]&gt;=46,Table13[[#This Row],[Age]]&lt;=55),1,0)</f>
        <v>0</v>
      </c>
      <c r="AY1337">
        <f>IF(AND(Table13[[#This Row],[Age]]&gt;=56,Table13[[#This Row],[Age]]&lt;=67),1,0)</f>
        <v>0</v>
      </c>
      <c r="AZ1337" t="s">
        <v>25</v>
      </c>
      <c r="BA1337">
        <f>IF(Table13[[#This Row],[Marital Status]]="Married",1,0)</f>
        <v>1</v>
      </c>
      <c r="BB1337">
        <f>IF(Table13[[#This Row],[Marital Status]]="Single",1,0)</f>
        <v>0</v>
      </c>
      <c r="BC1337" t="s">
        <v>28</v>
      </c>
      <c r="BD1337">
        <f>IF(Table13[[#This Row],[gender]]="Male",1,0)</f>
        <v>0</v>
      </c>
      <c r="BE1337">
        <f>IF(Table13[[#This Row],[gender]]="Female",1,0)</f>
        <v>1</v>
      </c>
      <c r="BF1337" t="s">
        <v>23</v>
      </c>
      <c r="BG1337">
        <f>IF(Table13[[#This Row],[Highest level of Education]]="Did not attend school",1,0)</f>
        <v>0</v>
      </c>
      <c r="BH1337">
        <f>IF(Table13[[#This Row],[Highest level of Education]]="K12 completed",1,0)</f>
        <v>0</v>
      </c>
      <c r="BI1337">
        <f>IF(Table13[[#This Row],[Highest level of Education]]="High School Completed",1,0)</f>
        <v>0</v>
      </c>
      <c r="BJ1337">
        <f>IF(Table13[[#This Row],[Highest level of Education]]="Technical Diploma/Partially completed College",1,0)</f>
        <v>1</v>
      </c>
      <c r="BK1337">
        <f>IF(Table13[[#This Row],[Highest level of Education]]="University/College Degree",1,0)</f>
        <v>0</v>
      </c>
      <c r="BL1337">
        <f>IF(Table13[[#This Row],[Highest level of Education]]="Post-graduate education",1,0)</f>
        <v>0</v>
      </c>
      <c r="BM1337">
        <v>4</v>
      </c>
      <c r="BN1337">
        <v>3</v>
      </c>
      <c r="BO1337" t="s">
        <v>1</v>
      </c>
      <c r="BP1337">
        <f>IF(Table13[[#This Row],[Monthly_Income 1_5500 2_8000 3_11000 4_15000 5_20000 6_27000 7_35000 8_5000 9_51000 98_0]]=1,1,0)</f>
        <v>0</v>
      </c>
      <c r="BQ1337">
        <f>IF(Table13[[#This Row],[Monthly_Income 1_5500 2_8000 3_11000 4_15000 5_20000 6_27000 7_35000 8_5000 9_51000 98_0]]=2,1,0)</f>
        <v>0</v>
      </c>
      <c r="BR1337">
        <f>IF(Table13[[#This Row],[Monthly_Income 1_5500 2_8000 3_11000 4_15000 5_20000 6_27000 7_35000 8_5000 9_51000 98_0]]=3,1,0)</f>
        <v>0</v>
      </c>
      <c r="BS1337">
        <f>IF(Table13[[#This Row],[Monthly_Income 1_5500 2_8000 3_11000 4_15000 5_20000 6_27000 7_35000 8_5000 9_51000 98_0]]=4,1,0)</f>
        <v>0</v>
      </c>
      <c r="BT1337">
        <f>IF(Table13[[#This Row],[Monthly_Income 1_5500 2_8000 3_11000 4_15000 5_20000 6_27000 7_35000 8_5000 9_51000 98_0]]=5,1,0)</f>
        <v>0</v>
      </c>
      <c r="BU1337">
        <f>IF(Table13[[#This Row],[Monthly_Income 1_5500 2_8000 3_11000 4_15000 5_20000 6_27000 7_35000 8_5000 9_51000 98_0]]=6,1,0)</f>
        <v>0</v>
      </c>
      <c r="BV1337">
        <f>IF(Table13[[#This Row],[Monthly_Income 1_5500 2_8000 3_11000 4_15000 5_20000 6_27000 7_35000 8_5000 9_51000 98_0]]=7,1,0)</f>
        <v>0</v>
      </c>
      <c r="BW1337">
        <f>IF(Table13[[#This Row],[Monthly_Income 1_5500 2_8000 3_11000 4_15000 5_20000 6_27000 7_35000 8_5000 9_51000 98_0]]=8,1,0)</f>
        <v>0</v>
      </c>
      <c r="BX1337">
        <f>IF(Table13[[#This Row],[Monthly_Income 1_5500 2_8000 3_11000 4_15000 5_20000 6_27000 7_35000 8_5000 9_51000 98_0]]=9,1,0)</f>
        <v>0</v>
      </c>
      <c r="BY1337">
        <f>IF(Table13[[#This Row],[Monthly_Income 1_5500 2_8000 3_11000 4_15000 5_20000 6_27000 7_35000 8_5000 9_51000 98_0]]=98,1,0)</f>
        <v>0</v>
      </c>
      <c r="BZ1337">
        <v>6</v>
      </c>
      <c r="CA1337">
        <f>IF(Table13[[#This Row],[Monthly_Household_Income]]=1,1,0)</f>
        <v>0</v>
      </c>
      <c r="CB1337">
        <f>IF(Table13[[#This Row],[Monthly_Household_Income]]=2,1,0)</f>
        <v>0</v>
      </c>
      <c r="CC1337">
        <f>IF(Table13[[#This Row],[Monthly_Household_Income]]=3,1,0)</f>
        <v>0</v>
      </c>
      <c r="CD1337">
        <f>IF(Table13[[#This Row],[Monthly_Household_Income]]=4,1,0)</f>
        <v>0</v>
      </c>
      <c r="CE1337">
        <f>IF(Table13[[#This Row],[Monthly_Household_Income]]=5,1,0)</f>
        <v>0</v>
      </c>
      <c r="CF1337">
        <f>IF(Table13[[#This Row],[Monthly_Household_Income]]=6,1,0)</f>
        <v>1</v>
      </c>
      <c r="CG1337">
        <f>IF(Table13[[#This Row],[Monthly_Household_Income]]=7,1,0)</f>
        <v>0</v>
      </c>
      <c r="CH1337">
        <f>IF(Table13[[#This Row],[Monthly_Household_Income]]=8,1,0)</f>
        <v>0</v>
      </c>
      <c r="CI1337">
        <f>IF(Table13[[#This Row],[Monthly_Household_Income]]=9,1,0)</f>
        <v>0</v>
      </c>
      <c r="CJ1337">
        <f>IF(Table13[[#This Row],[Monthly_Household_Income]]=98,1,0)</f>
        <v>0</v>
      </c>
    </row>
    <row r="1338" spans="1:88">
      <c r="A1338">
        <v>4896</v>
      </c>
      <c r="B1338" s="1">
        <v>43100</v>
      </c>
      <c r="C1338" t="s">
        <v>32</v>
      </c>
      <c r="D1338">
        <v>6</v>
      </c>
      <c r="E1338">
        <v>7</v>
      </c>
      <c r="F1338">
        <v>8</v>
      </c>
      <c r="G1338">
        <v>7</v>
      </c>
      <c r="H1338">
        <v>9</v>
      </c>
      <c r="I1338">
        <v>8</v>
      </c>
      <c r="J1338" t="s">
        <v>16</v>
      </c>
      <c r="K1338">
        <v>8</v>
      </c>
      <c r="L1338">
        <v>6</v>
      </c>
      <c r="M1338">
        <v>8</v>
      </c>
      <c r="N1338">
        <v>7</v>
      </c>
      <c r="O1338">
        <v>7</v>
      </c>
      <c r="P1338">
        <v>7</v>
      </c>
      <c r="Q1338">
        <v>9</v>
      </c>
      <c r="R1338">
        <v>8</v>
      </c>
      <c r="S1338">
        <v>7</v>
      </c>
      <c r="T1338">
        <v>8</v>
      </c>
      <c r="U1338">
        <v>8</v>
      </c>
      <c r="V1338">
        <v>9</v>
      </c>
      <c r="W1338">
        <v>7</v>
      </c>
      <c r="X1338">
        <v>9</v>
      </c>
      <c r="Y1338">
        <v>7</v>
      </c>
      <c r="Z1338">
        <v>8</v>
      </c>
      <c r="AA1338">
        <v>8</v>
      </c>
      <c r="AB1338">
        <v>8</v>
      </c>
      <c r="AC1338">
        <v>1</v>
      </c>
      <c r="AD1338">
        <f>IF(Table13[[#This Row],[payment]]=1,1,0)</f>
        <v>1</v>
      </c>
      <c r="AE1338">
        <f>IF(Table13[[#This Row],[payment]]=2,1,0)</f>
        <v>0</v>
      </c>
      <c r="AF1338">
        <f>IF(Table13[[#This Row],[payment]]=3,1,0)</f>
        <v>0</v>
      </c>
      <c r="AG1338">
        <v>6</v>
      </c>
      <c r="AH1338">
        <f>IF(Table13[[#This Row],[method_payment]]=1,1,0)</f>
        <v>0</v>
      </c>
      <c r="AI1338">
        <f>IF(Table13[[#This Row],[method_payment]]=2,1,0)</f>
        <v>0</v>
      </c>
      <c r="AJ1338">
        <f>IF(Table13[[#This Row],[method_payment]]=3,1,0)</f>
        <v>0</v>
      </c>
      <c r="AK1338">
        <f>IF(Table13[[#This Row],[method_payment]]=5,1,0)</f>
        <v>0</v>
      </c>
      <c r="AL1338">
        <f>IF(Table13[[#This Row],[method_payment]]=6,1,0)</f>
        <v>1</v>
      </c>
      <c r="AM1338" t="s">
        <v>16</v>
      </c>
      <c r="AN1338" t="s">
        <v>16</v>
      </c>
      <c r="AO1338">
        <v>1</v>
      </c>
      <c r="AP1338" s="2">
        <v>226.35</v>
      </c>
      <c r="AQ1338" s="3">
        <f>IF(AND(Table13[[#This Row],[Average_amount_spent_per_visit_last_3_months]]&gt;=1,Table13[[#This Row],[Average_amount_spent_per_visit_last_3_months]]&lt;=999),1,0)</f>
        <v>1</v>
      </c>
      <c r="AR1338" s="3">
        <f>IF(AND(Table13[[#This Row],[Average_amount_spent_per_visit_last_3_months]]&gt;=1000,Table13[[#This Row],[Average_amount_spent_per_visit_last_3_months]]&lt;=6700),1,0)</f>
        <v>0</v>
      </c>
      <c r="AS1338">
        <v>3</v>
      </c>
      <c r="AT1338">
        <v>32</v>
      </c>
      <c r="AU1338">
        <f>IF(AND(Table13[[#This Row],[Age]]&gt;=18,Table13[[#This Row],[Age]]&lt;=25),1,0)</f>
        <v>0</v>
      </c>
      <c r="AV1338">
        <f>IF(AND(Table13[[#This Row],[Age]]&gt;=26,Table13[[#This Row],[Age]]&lt;=35),1,0)</f>
        <v>1</v>
      </c>
      <c r="AW1338">
        <f>IF(AND(Table13[[#This Row],[Age]]&gt;=36,Table13[[#This Row],[Age]]&lt;=45),1,0)</f>
        <v>0</v>
      </c>
      <c r="AX1338">
        <f>IF(AND(Table13[[#This Row],[Age]]&gt;=46,Table13[[#This Row],[Age]]&lt;=55),1,0)</f>
        <v>0</v>
      </c>
      <c r="AY1338">
        <f>IF(AND(Table13[[#This Row],[Age]]&gt;=56,Table13[[#This Row],[Age]]&lt;=67),1,0)</f>
        <v>0</v>
      </c>
      <c r="AZ1338" t="s">
        <v>24</v>
      </c>
      <c r="BA1338">
        <f>IF(Table13[[#This Row],[Marital Status]]="Married",1,0)</f>
        <v>0</v>
      </c>
      <c r="BB1338">
        <f>IF(Table13[[#This Row],[Marital Status]]="Single",1,0)</f>
        <v>1</v>
      </c>
      <c r="BC1338" t="s">
        <v>28</v>
      </c>
      <c r="BD1338">
        <f>IF(Table13[[#This Row],[gender]]="Male",1,0)</f>
        <v>0</v>
      </c>
      <c r="BE1338">
        <f>IF(Table13[[#This Row],[gender]]="Female",1,0)</f>
        <v>1</v>
      </c>
      <c r="BF1338" t="s">
        <v>19</v>
      </c>
      <c r="BG1338">
        <f>IF(Table13[[#This Row],[Highest level of Education]]="Did not attend school",1,0)</f>
        <v>0</v>
      </c>
      <c r="BH1338">
        <f>IF(Table13[[#This Row],[Highest level of Education]]="K12 completed",1,0)</f>
        <v>0</v>
      </c>
      <c r="BI1338">
        <f>IF(Table13[[#This Row],[Highest level of Education]]="High School Completed",1,0)</f>
        <v>0</v>
      </c>
      <c r="BJ1338">
        <f>IF(Table13[[#This Row],[Highest level of Education]]="Technical Diploma/Partially completed College",1,0)</f>
        <v>0</v>
      </c>
      <c r="BK1338">
        <f>IF(Table13[[#This Row],[Highest level of Education]]="University/College Degree",1,0)</f>
        <v>1</v>
      </c>
      <c r="BL1338">
        <f>IF(Table13[[#This Row],[Highest level of Education]]="Post-graduate education",1,0)</f>
        <v>0</v>
      </c>
      <c r="BM1338">
        <v>0</v>
      </c>
      <c r="BN1338">
        <v>1</v>
      </c>
      <c r="BO1338">
        <v>98</v>
      </c>
      <c r="BP1338">
        <f>IF(Table13[[#This Row],[Monthly_Income 1_5500 2_8000 3_11000 4_15000 5_20000 6_27000 7_35000 8_5000 9_51000 98_0]]=1,1,0)</f>
        <v>0</v>
      </c>
      <c r="BQ1338">
        <f>IF(Table13[[#This Row],[Monthly_Income 1_5500 2_8000 3_11000 4_15000 5_20000 6_27000 7_35000 8_5000 9_51000 98_0]]=2,1,0)</f>
        <v>0</v>
      </c>
      <c r="BR1338">
        <f>IF(Table13[[#This Row],[Monthly_Income 1_5500 2_8000 3_11000 4_15000 5_20000 6_27000 7_35000 8_5000 9_51000 98_0]]=3,1,0)</f>
        <v>0</v>
      </c>
      <c r="BS1338">
        <f>IF(Table13[[#This Row],[Monthly_Income 1_5500 2_8000 3_11000 4_15000 5_20000 6_27000 7_35000 8_5000 9_51000 98_0]]=4,1,0)</f>
        <v>0</v>
      </c>
      <c r="BT1338">
        <f>IF(Table13[[#This Row],[Monthly_Income 1_5500 2_8000 3_11000 4_15000 5_20000 6_27000 7_35000 8_5000 9_51000 98_0]]=5,1,0)</f>
        <v>0</v>
      </c>
      <c r="BU1338">
        <f>IF(Table13[[#This Row],[Monthly_Income 1_5500 2_8000 3_11000 4_15000 5_20000 6_27000 7_35000 8_5000 9_51000 98_0]]=6,1,0)</f>
        <v>0</v>
      </c>
      <c r="BV1338">
        <f>IF(Table13[[#This Row],[Monthly_Income 1_5500 2_8000 3_11000 4_15000 5_20000 6_27000 7_35000 8_5000 9_51000 98_0]]=7,1,0)</f>
        <v>0</v>
      </c>
      <c r="BW1338">
        <f>IF(Table13[[#This Row],[Monthly_Income 1_5500 2_8000 3_11000 4_15000 5_20000 6_27000 7_35000 8_5000 9_51000 98_0]]=8,1,0)</f>
        <v>0</v>
      </c>
      <c r="BX1338">
        <f>IF(Table13[[#This Row],[Monthly_Income 1_5500 2_8000 3_11000 4_15000 5_20000 6_27000 7_35000 8_5000 9_51000 98_0]]=9,1,0)</f>
        <v>0</v>
      </c>
      <c r="BY1338">
        <f>IF(Table13[[#This Row],[Monthly_Income 1_5500 2_8000 3_11000 4_15000 5_20000 6_27000 7_35000 8_5000 9_51000 98_0]]=98,1,0)</f>
        <v>1</v>
      </c>
      <c r="BZ1338">
        <v>98</v>
      </c>
      <c r="CA1338">
        <f>IF(Table13[[#This Row],[Monthly_Household_Income]]=1,1,0)</f>
        <v>0</v>
      </c>
      <c r="CB1338">
        <f>IF(Table13[[#This Row],[Monthly_Household_Income]]=2,1,0)</f>
        <v>0</v>
      </c>
      <c r="CC1338">
        <f>IF(Table13[[#This Row],[Monthly_Household_Income]]=3,1,0)</f>
        <v>0</v>
      </c>
      <c r="CD1338">
        <f>IF(Table13[[#This Row],[Monthly_Household_Income]]=4,1,0)</f>
        <v>0</v>
      </c>
      <c r="CE1338">
        <f>IF(Table13[[#This Row],[Monthly_Household_Income]]=5,1,0)</f>
        <v>0</v>
      </c>
      <c r="CF1338">
        <f>IF(Table13[[#This Row],[Monthly_Household_Income]]=6,1,0)</f>
        <v>0</v>
      </c>
      <c r="CG1338">
        <f>IF(Table13[[#This Row],[Monthly_Household_Income]]=7,1,0)</f>
        <v>0</v>
      </c>
      <c r="CH1338">
        <f>IF(Table13[[#This Row],[Monthly_Household_Income]]=8,1,0)</f>
        <v>0</v>
      </c>
      <c r="CI1338">
        <f>IF(Table13[[#This Row],[Monthly_Household_Income]]=9,1,0)</f>
        <v>0</v>
      </c>
      <c r="CJ1338">
        <f>IF(Table13[[#This Row],[Monthly_Household_Income]]=98,1,0)</f>
        <v>1</v>
      </c>
    </row>
    <row r="1339" spans="1:88">
      <c r="A1339">
        <v>4897</v>
      </c>
      <c r="B1339" s="1">
        <v>42995</v>
      </c>
      <c r="C1339" t="s">
        <v>32</v>
      </c>
      <c r="D1339">
        <v>7</v>
      </c>
      <c r="E1339">
        <v>7</v>
      </c>
      <c r="F1339">
        <v>8</v>
      </c>
      <c r="G1339">
        <v>8</v>
      </c>
      <c r="H1339">
        <v>8</v>
      </c>
      <c r="I1339">
        <v>7</v>
      </c>
      <c r="J1339" t="s">
        <v>15</v>
      </c>
      <c r="K1339">
        <v>8</v>
      </c>
      <c r="L1339">
        <v>6</v>
      </c>
      <c r="M1339">
        <v>8</v>
      </c>
      <c r="N1339">
        <v>9</v>
      </c>
      <c r="O1339">
        <v>9</v>
      </c>
      <c r="P1339">
        <v>10</v>
      </c>
      <c r="Q1339">
        <v>6</v>
      </c>
      <c r="R1339">
        <v>8</v>
      </c>
      <c r="S1339">
        <v>9</v>
      </c>
      <c r="T1339">
        <v>7</v>
      </c>
      <c r="U1339">
        <v>8</v>
      </c>
      <c r="V1339">
        <v>9</v>
      </c>
      <c r="W1339">
        <v>6</v>
      </c>
      <c r="X1339">
        <v>6</v>
      </c>
      <c r="Y1339">
        <v>8</v>
      </c>
      <c r="Z1339">
        <v>6</v>
      </c>
      <c r="AA1339">
        <v>9</v>
      </c>
      <c r="AB1339">
        <v>7</v>
      </c>
      <c r="AC1339">
        <v>1</v>
      </c>
      <c r="AD1339">
        <f>IF(Table13[[#This Row],[payment]]=1,1,0)</f>
        <v>1</v>
      </c>
      <c r="AE1339">
        <f>IF(Table13[[#This Row],[payment]]=2,1,0)</f>
        <v>0</v>
      </c>
      <c r="AF1339">
        <f>IF(Table13[[#This Row],[payment]]=3,1,0)</f>
        <v>0</v>
      </c>
      <c r="AG1339">
        <v>2</v>
      </c>
      <c r="AH1339">
        <f>IF(Table13[[#This Row],[method_payment]]=1,1,0)</f>
        <v>0</v>
      </c>
      <c r="AI1339">
        <f>IF(Table13[[#This Row],[method_payment]]=2,1,0)</f>
        <v>1</v>
      </c>
      <c r="AJ1339">
        <f>IF(Table13[[#This Row],[method_payment]]=3,1,0)</f>
        <v>0</v>
      </c>
      <c r="AK1339">
        <f>IF(Table13[[#This Row],[method_payment]]=5,1,0)</f>
        <v>0</v>
      </c>
      <c r="AL1339">
        <f>IF(Table13[[#This Row],[method_payment]]=6,1,0)</f>
        <v>0</v>
      </c>
      <c r="AM1339" t="s">
        <v>16</v>
      </c>
      <c r="AN1339" t="s">
        <v>15</v>
      </c>
      <c r="AO1339">
        <v>2</v>
      </c>
      <c r="AP1339" s="2">
        <v>248.64</v>
      </c>
      <c r="AQ1339" s="3">
        <f>IF(AND(Table13[[#This Row],[Average_amount_spent_per_visit_last_3_months]]&gt;=1,Table13[[#This Row],[Average_amount_spent_per_visit_last_3_months]]&lt;=999),1,0)</f>
        <v>1</v>
      </c>
      <c r="AR1339" s="3">
        <f>IF(AND(Table13[[#This Row],[Average_amount_spent_per_visit_last_3_months]]&gt;=1000,Table13[[#This Row],[Average_amount_spent_per_visit_last_3_months]]&lt;=6700),1,0)</f>
        <v>0</v>
      </c>
      <c r="AS1339">
        <v>1</v>
      </c>
      <c r="AT1339">
        <v>47</v>
      </c>
      <c r="AU1339">
        <f>IF(AND(Table13[[#This Row],[Age]]&gt;=18,Table13[[#This Row],[Age]]&lt;=25),1,0)</f>
        <v>0</v>
      </c>
      <c r="AV1339">
        <f>IF(AND(Table13[[#This Row],[Age]]&gt;=26,Table13[[#This Row],[Age]]&lt;=35),1,0)</f>
        <v>0</v>
      </c>
      <c r="AW1339">
        <f>IF(AND(Table13[[#This Row],[Age]]&gt;=36,Table13[[#This Row],[Age]]&lt;=45),1,0)</f>
        <v>0</v>
      </c>
      <c r="AX1339">
        <f>IF(AND(Table13[[#This Row],[Age]]&gt;=46,Table13[[#This Row],[Age]]&lt;=55),1,0)</f>
        <v>1</v>
      </c>
      <c r="AY1339">
        <f>IF(AND(Table13[[#This Row],[Age]]&gt;=56,Table13[[#This Row],[Age]]&lt;=67),1,0)</f>
        <v>0</v>
      </c>
      <c r="AZ1339" t="s">
        <v>25</v>
      </c>
      <c r="BA1339">
        <f>IF(Table13[[#This Row],[Marital Status]]="Married",1,0)</f>
        <v>1</v>
      </c>
      <c r="BB1339">
        <f>IF(Table13[[#This Row],[Marital Status]]="Single",1,0)</f>
        <v>0</v>
      </c>
      <c r="BC1339" t="s">
        <v>28</v>
      </c>
      <c r="BD1339">
        <f>IF(Table13[[#This Row],[gender]]="Male",1,0)</f>
        <v>0</v>
      </c>
      <c r="BE1339">
        <f>IF(Table13[[#This Row],[gender]]="Female",1,0)</f>
        <v>1</v>
      </c>
      <c r="BF1339" t="s">
        <v>19</v>
      </c>
      <c r="BG1339">
        <f>IF(Table13[[#This Row],[Highest level of Education]]="Did not attend school",1,0)</f>
        <v>0</v>
      </c>
      <c r="BH1339">
        <f>IF(Table13[[#This Row],[Highest level of Education]]="K12 completed",1,0)</f>
        <v>0</v>
      </c>
      <c r="BI1339">
        <f>IF(Table13[[#This Row],[Highest level of Education]]="High School Completed",1,0)</f>
        <v>0</v>
      </c>
      <c r="BJ1339">
        <f>IF(Table13[[#This Row],[Highest level of Education]]="Technical Diploma/Partially completed College",1,0)</f>
        <v>0</v>
      </c>
      <c r="BK1339">
        <f>IF(Table13[[#This Row],[Highest level of Education]]="University/College Degree",1,0)</f>
        <v>1</v>
      </c>
      <c r="BL1339">
        <f>IF(Table13[[#This Row],[Highest level of Education]]="Post-graduate education",1,0)</f>
        <v>0</v>
      </c>
      <c r="BM1339">
        <v>4</v>
      </c>
      <c r="BN1339">
        <v>1</v>
      </c>
      <c r="BO1339">
        <v>4</v>
      </c>
      <c r="BP1339">
        <f>IF(Table13[[#This Row],[Monthly_Income 1_5500 2_8000 3_11000 4_15000 5_20000 6_27000 7_35000 8_5000 9_51000 98_0]]=1,1,0)</f>
        <v>0</v>
      </c>
      <c r="BQ1339">
        <f>IF(Table13[[#This Row],[Monthly_Income 1_5500 2_8000 3_11000 4_15000 5_20000 6_27000 7_35000 8_5000 9_51000 98_0]]=2,1,0)</f>
        <v>0</v>
      </c>
      <c r="BR1339">
        <f>IF(Table13[[#This Row],[Monthly_Income 1_5500 2_8000 3_11000 4_15000 5_20000 6_27000 7_35000 8_5000 9_51000 98_0]]=3,1,0)</f>
        <v>0</v>
      </c>
      <c r="BS1339">
        <f>IF(Table13[[#This Row],[Monthly_Income 1_5500 2_8000 3_11000 4_15000 5_20000 6_27000 7_35000 8_5000 9_51000 98_0]]=4,1,0)</f>
        <v>1</v>
      </c>
      <c r="BT1339">
        <f>IF(Table13[[#This Row],[Monthly_Income 1_5500 2_8000 3_11000 4_15000 5_20000 6_27000 7_35000 8_5000 9_51000 98_0]]=5,1,0)</f>
        <v>0</v>
      </c>
      <c r="BU1339">
        <f>IF(Table13[[#This Row],[Monthly_Income 1_5500 2_8000 3_11000 4_15000 5_20000 6_27000 7_35000 8_5000 9_51000 98_0]]=6,1,0)</f>
        <v>0</v>
      </c>
      <c r="BV1339">
        <f>IF(Table13[[#This Row],[Monthly_Income 1_5500 2_8000 3_11000 4_15000 5_20000 6_27000 7_35000 8_5000 9_51000 98_0]]=7,1,0)</f>
        <v>0</v>
      </c>
      <c r="BW1339">
        <f>IF(Table13[[#This Row],[Monthly_Income 1_5500 2_8000 3_11000 4_15000 5_20000 6_27000 7_35000 8_5000 9_51000 98_0]]=8,1,0)</f>
        <v>0</v>
      </c>
      <c r="BX1339">
        <f>IF(Table13[[#This Row],[Monthly_Income 1_5500 2_8000 3_11000 4_15000 5_20000 6_27000 7_35000 8_5000 9_51000 98_0]]=9,1,0)</f>
        <v>0</v>
      </c>
      <c r="BY1339">
        <f>IF(Table13[[#This Row],[Monthly_Income 1_5500 2_8000 3_11000 4_15000 5_20000 6_27000 7_35000 8_5000 9_51000 98_0]]=98,1,0)</f>
        <v>0</v>
      </c>
      <c r="BZ1339">
        <v>6</v>
      </c>
      <c r="CA1339">
        <f>IF(Table13[[#This Row],[Monthly_Household_Income]]=1,1,0)</f>
        <v>0</v>
      </c>
      <c r="CB1339">
        <f>IF(Table13[[#This Row],[Monthly_Household_Income]]=2,1,0)</f>
        <v>0</v>
      </c>
      <c r="CC1339">
        <f>IF(Table13[[#This Row],[Monthly_Household_Income]]=3,1,0)</f>
        <v>0</v>
      </c>
      <c r="CD1339">
        <f>IF(Table13[[#This Row],[Monthly_Household_Income]]=4,1,0)</f>
        <v>0</v>
      </c>
      <c r="CE1339">
        <f>IF(Table13[[#This Row],[Monthly_Household_Income]]=5,1,0)</f>
        <v>0</v>
      </c>
      <c r="CF1339">
        <f>IF(Table13[[#This Row],[Monthly_Household_Income]]=6,1,0)</f>
        <v>1</v>
      </c>
      <c r="CG1339">
        <f>IF(Table13[[#This Row],[Monthly_Household_Income]]=7,1,0)</f>
        <v>0</v>
      </c>
      <c r="CH1339">
        <f>IF(Table13[[#This Row],[Monthly_Household_Income]]=8,1,0)</f>
        <v>0</v>
      </c>
      <c r="CI1339">
        <f>IF(Table13[[#This Row],[Monthly_Household_Income]]=9,1,0)</f>
        <v>0</v>
      </c>
      <c r="CJ1339">
        <f>IF(Table13[[#This Row],[Monthly_Household_Income]]=98,1,0)</f>
        <v>0</v>
      </c>
    </row>
    <row r="1340" spans="1:88">
      <c r="A1340">
        <v>4900</v>
      </c>
      <c r="B1340" s="1">
        <v>42994</v>
      </c>
      <c r="C1340" t="s">
        <v>32</v>
      </c>
      <c r="D1340">
        <v>9</v>
      </c>
      <c r="E1340">
        <v>7</v>
      </c>
      <c r="F1340">
        <v>8</v>
      </c>
      <c r="G1340">
        <v>9</v>
      </c>
      <c r="H1340">
        <v>8</v>
      </c>
      <c r="I1340">
        <v>7</v>
      </c>
      <c r="J1340" t="s">
        <v>16</v>
      </c>
      <c r="K1340">
        <v>9</v>
      </c>
      <c r="L1340">
        <v>10</v>
      </c>
      <c r="M1340">
        <v>8</v>
      </c>
      <c r="N1340">
        <v>7</v>
      </c>
      <c r="O1340">
        <v>10</v>
      </c>
      <c r="P1340">
        <v>9</v>
      </c>
      <c r="Q1340">
        <v>7</v>
      </c>
      <c r="R1340">
        <v>10</v>
      </c>
      <c r="S1340">
        <v>9</v>
      </c>
      <c r="T1340">
        <v>9</v>
      </c>
      <c r="U1340">
        <v>9</v>
      </c>
      <c r="V1340">
        <v>10</v>
      </c>
      <c r="W1340">
        <v>7</v>
      </c>
      <c r="X1340">
        <v>7</v>
      </c>
      <c r="Y1340">
        <v>8</v>
      </c>
      <c r="Z1340">
        <v>10</v>
      </c>
      <c r="AA1340">
        <v>10</v>
      </c>
      <c r="AB1340">
        <v>0</v>
      </c>
      <c r="AC1340">
        <v>2</v>
      </c>
      <c r="AD1340">
        <f>IF(Table13[[#This Row],[payment]]=1,1,0)</f>
        <v>0</v>
      </c>
      <c r="AE1340">
        <f>IF(Table13[[#This Row],[payment]]=2,1,0)</f>
        <v>1</v>
      </c>
      <c r="AF1340">
        <f>IF(Table13[[#This Row],[payment]]=3,1,0)</f>
        <v>0</v>
      </c>
      <c r="AG1340">
        <v>2</v>
      </c>
      <c r="AH1340">
        <f>IF(Table13[[#This Row],[method_payment]]=1,1,0)</f>
        <v>0</v>
      </c>
      <c r="AI1340">
        <f>IF(Table13[[#This Row],[method_payment]]=2,1,0)</f>
        <v>1</v>
      </c>
      <c r="AJ1340">
        <f>IF(Table13[[#This Row],[method_payment]]=3,1,0)</f>
        <v>0</v>
      </c>
      <c r="AK1340">
        <f>IF(Table13[[#This Row],[method_payment]]=5,1,0)</f>
        <v>0</v>
      </c>
      <c r="AL1340">
        <f>IF(Table13[[#This Row],[method_payment]]=6,1,0)</f>
        <v>0</v>
      </c>
      <c r="AM1340" t="s">
        <v>16</v>
      </c>
      <c r="AN1340" t="s">
        <v>16</v>
      </c>
      <c r="AO1340">
        <v>3</v>
      </c>
      <c r="AP1340" s="2">
        <v>160.59</v>
      </c>
      <c r="AQ1340" s="3">
        <f>IF(AND(Table13[[#This Row],[Average_amount_spent_per_visit_last_3_months]]&gt;=1,Table13[[#This Row],[Average_amount_spent_per_visit_last_3_months]]&lt;=999),1,0)</f>
        <v>1</v>
      </c>
      <c r="AR1340" s="3">
        <f>IF(AND(Table13[[#This Row],[Average_amount_spent_per_visit_last_3_months]]&gt;=1000,Table13[[#This Row],[Average_amount_spent_per_visit_last_3_months]]&lt;=6700),1,0)</f>
        <v>0</v>
      </c>
      <c r="AS1340">
        <v>2</v>
      </c>
      <c r="AT1340">
        <v>36</v>
      </c>
      <c r="AU1340">
        <f>IF(AND(Table13[[#This Row],[Age]]&gt;=18,Table13[[#This Row],[Age]]&lt;=25),1,0)</f>
        <v>0</v>
      </c>
      <c r="AV1340">
        <f>IF(AND(Table13[[#This Row],[Age]]&gt;=26,Table13[[#This Row],[Age]]&lt;=35),1,0)</f>
        <v>0</v>
      </c>
      <c r="AW1340">
        <f>IF(AND(Table13[[#This Row],[Age]]&gt;=36,Table13[[#This Row],[Age]]&lt;=45),1,0)</f>
        <v>1</v>
      </c>
      <c r="AX1340">
        <f>IF(AND(Table13[[#This Row],[Age]]&gt;=46,Table13[[#This Row],[Age]]&lt;=55),1,0)</f>
        <v>0</v>
      </c>
      <c r="AY1340">
        <f>IF(AND(Table13[[#This Row],[Age]]&gt;=56,Table13[[#This Row],[Age]]&lt;=67),1,0)</f>
        <v>0</v>
      </c>
      <c r="AZ1340" t="s">
        <v>24</v>
      </c>
      <c r="BA1340">
        <f>IF(Table13[[#This Row],[Marital Status]]="Married",1,0)</f>
        <v>0</v>
      </c>
      <c r="BB1340">
        <f>IF(Table13[[#This Row],[Marital Status]]="Single",1,0)</f>
        <v>1</v>
      </c>
      <c r="BC1340" t="s">
        <v>27</v>
      </c>
      <c r="BD1340">
        <f>IF(Table13[[#This Row],[gender]]="Male",1,0)</f>
        <v>1</v>
      </c>
      <c r="BE1340">
        <f>IF(Table13[[#This Row],[gender]]="Female",1,0)</f>
        <v>0</v>
      </c>
      <c r="BF1340" t="s">
        <v>19</v>
      </c>
      <c r="BG1340">
        <f>IF(Table13[[#This Row],[Highest level of Education]]="Did not attend school",1,0)</f>
        <v>0</v>
      </c>
      <c r="BH1340">
        <f>IF(Table13[[#This Row],[Highest level of Education]]="K12 completed",1,0)</f>
        <v>0</v>
      </c>
      <c r="BI1340">
        <f>IF(Table13[[#This Row],[Highest level of Education]]="High School Completed",1,0)</f>
        <v>0</v>
      </c>
      <c r="BJ1340">
        <f>IF(Table13[[#This Row],[Highest level of Education]]="Technical Diploma/Partially completed College",1,0)</f>
        <v>0</v>
      </c>
      <c r="BK1340">
        <f>IF(Table13[[#This Row],[Highest level of Education]]="University/College Degree",1,0)</f>
        <v>1</v>
      </c>
      <c r="BL1340">
        <f>IF(Table13[[#This Row],[Highest level of Education]]="Post-graduate education",1,0)</f>
        <v>0</v>
      </c>
      <c r="BM1340">
        <v>0</v>
      </c>
      <c r="BN1340">
        <v>1</v>
      </c>
      <c r="BO1340">
        <v>4</v>
      </c>
      <c r="BP1340">
        <f>IF(Table13[[#This Row],[Monthly_Income 1_5500 2_8000 3_11000 4_15000 5_20000 6_27000 7_35000 8_5000 9_51000 98_0]]=1,1,0)</f>
        <v>0</v>
      </c>
      <c r="BQ1340">
        <f>IF(Table13[[#This Row],[Monthly_Income 1_5500 2_8000 3_11000 4_15000 5_20000 6_27000 7_35000 8_5000 9_51000 98_0]]=2,1,0)</f>
        <v>0</v>
      </c>
      <c r="BR1340">
        <f>IF(Table13[[#This Row],[Monthly_Income 1_5500 2_8000 3_11000 4_15000 5_20000 6_27000 7_35000 8_5000 9_51000 98_0]]=3,1,0)</f>
        <v>0</v>
      </c>
      <c r="BS1340">
        <f>IF(Table13[[#This Row],[Monthly_Income 1_5500 2_8000 3_11000 4_15000 5_20000 6_27000 7_35000 8_5000 9_51000 98_0]]=4,1,0)</f>
        <v>1</v>
      </c>
      <c r="BT1340">
        <f>IF(Table13[[#This Row],[Monthly_Income 1_5500 2_8000 3_11000 4_15000 5_20000 6_27000 7_35000 8_5000 9_51000 98_0]]=5,1,0)</f>
        <v>0</v>
      </c>
      <c r="BU1340">
        <f>IF(Table13[[#This Row],[Monthly_Income 1_5500 2_8000 3_11000 4_15000 5_20000 6_27000 7_35000 8_5000 9_51000 98_0]]=6,1,0)</f>
        <v>0</v>
      </c>
      <c r="BV1340">
        <f>IF(Table13[[#This Row],[Monthly_Income 1_5500 2_8000 3_11000 4_15000 5_20000 6_27000 7_35000 8_5000 9_51000 98_0]]=7,1,0)</f>
        <v>0</v>
      </c>
      <c r="BW1340">
        <f>IF(Table13[[#This Row],[Monthly_Income 1_5500 2_8000 3_11000 4_15000 5_20000 6_27000 7_35000 8_5000 9_51000 98_0]]=8,1,0)</f>
        <v>0</v>
      </c>
      <c r="BX1340">
        <f>IF(Table13[[#This Row],[Monthly_Income 1_5500 2_8000 3_11000 4_15000 5_20000 6_27000 7_35000 8_5000 9_51000 98_0]]=9,1,0)</f>
        <v>0</v>
      </c>
      <c r="BY1340">
        <f>IF(Table13[[#This Row],[Monthly_Income 1_5500 2_8000 3_11000 4_15000 5_20000 6_27000 7_35000 8_5000 9_51000 98_0]]=98,1,0)</f>
        <v>0</v>
      </c>
      <c r="BZ1340">
        <v>5</v>
      </c>
      <c r="CA1340">
        <f>IF(Table13[[#This Row],[Monthly_Household_Income]]=1,1,0)</f>
        <v>0</v>
      </c>
      <c r="CB1340">
        <f>IF(Table13[[#This Row],[Monthly_Household_Income]]=2,1,0)</f>
        <v>0</v>
      </c>
      <c r="CC1340">
        <f>IF(Table13[[#This Row],[Monthly_Household_Income]]=3,1,0)</f>
        <v>0</v>
      </c>
      <c r="CD1340">
        <f>IF(Table13[[#This Row],[Monthly_Household_Income]]=4,1,0)</f>
        <v>0</v>
      </c>
      <c r="CE1340">
        <f>IF(Table13[[#This Row],[Monthly_Household_Income]]=5,1,0)</f>
        <v>1</v>
      </c>
      <c r="CF1340">
        <f>IF(Table13[[#This Row],[Monthly_Household_Income]]=6,1,0)</f>
        <v>0</v>
      </c>
      <c r="CG1340">
        <f>IF(Table13[[#This Row],[Monthly_Household_Income]]=7,1,0)</f>
        <v>0</v>
      </c>
      <c r="CH1340">
        <f>IF(Table13[[#This Row],[Monthly_Household_Income]]=8,1,0)</f>
        <v>0</v>
      </c>
      <c r="CI1340">
        <f>IF(Table13[[#This Row],[Monthly_Household_Income]]=9,1,0)</f>
        <v>0</v>
      </c>
      <c r="CJ1340">
        <f>IF(Table13[[#This Row],[Monthly_Household_Income]]=98,1,0)</f>
        <v>0</v>
      </c>
    </row>
    <row r="1341" spans="1:88">
      <c r="A1341">
        <v>4906</v>
      </c>
      <c r="B1341" s="1">
        <v>43070</v>
      </c>
      <c r="C1341" t="s">
        <v>29</v>
      </c>
      <c r="D1341">
        <v>7</v>
      </c>
      <c r="E1341">
        <v>8</v>
      </c>
      <c r="F1341">
        <v>8</v>
      </c>
      <c r="G1341">
        <v>8</v>
      </c>
      <c r="H1341">
        <v>7</v>
      </c>
      <c r="I1341">
        <v>9</v>
      </c>
      <c r="J1341" t="s">
        <v>15</v>
      </c>
      <c r="K1341">
        <v>6</v>
      </c>
      <c r="L1341">
        <v>6</v>
      </c>
      <c r="M1341">
        <v>7</v>
      </c>
      <c r="N1341">
        <v>8</v>
      </c>
      <c r="O1341">
        <v>9</v>
      </c>
      <c r="P1341">
        <v>7</v>
      </c>
      <c r="Q1341">
        <v>9</v>
      </c>
      <c r="R1341">
        <v>8</v>
      </c>
      <c r="S1341">
        <v>7</v>
      </c>
      <c r="T1341">
        <v>10</v>
      </c>
      <c r="U1341">
        <v>10</v>
      </c>
      <c r="V1341">
        <v>8</v>
      </c>
      <c r="W1341">
        <v>9</v>
      </c>
      <c r="X1341">
        <v>0</v>
      </c>
      <c r="Y1341">
        <v>9</v>
      </c>
      <c r="Z1341">
        <v>8</v>
      </c>
      <c r="AA1341">
        <v>9</v>
      </c>
      <c r="AB1341">
        <v>0</v>
      </c>
      <c r="AC1341">
        <v>2</v>
      </c>
      <c r="AD1341">
        <f>IF(Table13[[#This Row],[payment]]=1,1,0)</f>
        <v>0</v>
      </c>
      <c r="AE1341">
        <f>IF(Table13[[#This Row],[payment]]=2,1,0)</f>
        <v>1</v>
      </c>
      <c r="AF1341">
        <f>IF(Table13[[#This Row],[payment]]=3,1,0)</f>
        <v>0</v>
      </c>
      <c r="AG1341">
        <v>1</v>
      </c>
      <c r="AH1341">
        <f>IF(Table13[[#This Row],[method_payment]]=1,1,0)</f>
        <v>1</v>
      </c>
      <c r="AI1341">
        <f>IF(Table13[[#This Row],[method_payment]]=2,1,0)</f>
        <v>0</v>
      </c>
      <c r="AJ1341">
        <f>IF(Table13[[#This Row],[method_payment]]=3,1,0)</f>
        <v>0</v>
      </c>
      <c r="AK1341">
        <f>IF(Table13[[#This Row],[method_payment]]=5,1,0)</f>
        <v>0</v>
      </c>
      <c r="AL1341">
        <f>IF(Table13[[#This Row],[method_payment]]=6,1,0)</f>
        <v>0</v>
      </c>
      <c r="AM1341" t="s">
        <v>16</v>
      </c>
      <c r="AN1341" t="s">
        <v>15</v>
      </c>
      <c r="AO1341">
        <v>4</v>
      </c>
      <c r="AP1341" s="2">
        <v>251.82</v>
      </c>
      <c r="AQ1341" s="3">
        <f>IF(AND(Table13[[#This Row],[Average_amount_spent_per_visit_last_3_months]]&gt;=1,Table13[[#This Row],[Average_amount_spent_per_visit_last_3_months]]&lt;=999),1,0)</f>
        <v>1</v>
      </c>
      <c r="AR1341" s="3">
        <f>IF(AND(Table13[[#This Row],[Average_amount_spent_per_visit_last_3_months]]&gt;=1000,Table13[[#This Row],[Average_amount_spent_per_visit_last_3_months]]&lt;=6700),1,0)</f>
        <v>0</v>
      </c>
      <c r="AS1341">
        <v>2</v>
      </c>
      <c r="AT1341">
        <v>41</v>
      </c>
      <c r="AU1341">
        <f>IF(AND(Table13[[#This Row],[Age]]&gt;=18,Table13[[#This Row],[Age]]&lt;=25),1,0)</f>
        <v>0</v>
      </c>
      <c r="AV1341">
        <f>IF(AND(Table13[[#This Row],[Age]]&gt;=26,Table13[[#This Row],[Age]]&lt;=35),1,0)</f>
        <v>0</v>
      </c>
      <c r="AW1341">
        <f>IF(AND(Table13[[#This Row],[Age]]&gt;=36,Table13[[#This Row],[Age]]&lt;=45),1,0)</f>
        <v>1</v>
      </c>
      <c r="AX1341">
        <f>IF(AND(Table13[[#This Row],[Age]]&gt;=46,Table13[[#This Row],[Age]]&lt;=55),1,0)</f>
        <v>0</v>
      </c>
      <c r="AY1341">
        <f>IF(AND(Table13[[#This Row],[Age]]&gt;=56,Table13[[#This Row],[Age]]&lt;=67),1,0)</f>
        <v>0</v>
      </c>
      <c r="AZ1341" t="s">
        <v>25</v>
      </c>
      <c r="BA1341">
        <f>IF(Table13[[#This Row],[Marital Status]]="Married",1,0)</f>
        <v>1</v>
      </c>
      <c r="BB1341">
        <f>IF(Table13[[#This Row],[Marital Status]]="Single",1,0)</f>
        <v>0</v>
      </c>
      <c r="BC1341" t="s">
        <v>28</v>
      </c>
      <c r="BD1341">
        <f>IF(Table13[[#This Row],[gender]]="Male",1,0)</f>
        <v>0</v>
      </c>
      <c r="BE1341">
        <f>IF(Table13[[#This Row],[gender]]="Female",1,0)</f>
        <v>1</v>
      </c>
      <c r="BF1341" t="s">
        <v>18</v>
      </c>
      <c r="BG1341">
        <f>IF(Table13[[#This Row],[Highest level of Education]]="Did not attend school",1,0)</f>
        <v>0</v>
      </c>
      <c r="BH1341">
        <f>IF(Table13[[#This Row],[Highest level of Education]]="K12 completed",1,0)</f>
        <v>0</v>
      </c>
      <c r="BI1341">
        <f>IF(Table13[[#This Row],[Highest level of Education]]="High School Completed",1,0)</f>
        <v>0</v>
      </c>
      <c r="BJ1341">
        <f>IF(Table13[[#This Row],[Highest level of Education]]="Technical Diploma/Partially completed College",1,0)</f>
        <v>0</v>
      </c>
      <c r="BK1341">
        <f>IF(Table13[[#This Row],[Highest level of Education]]="University/College Degree",1,0)</f>
        <v>0</v>
      </c>
      <c r="BL1341">
        <f>IF(Table13[[#This Row],[Highest level of Education]]="Post-graduate education",1,0)</f>
        <v>1</v>
      </c>
      <c r="BM1341">
        <v>3</v>
      </c>
      <c r="BN1341">
        <v>1</v>
      </c>
      <c r="BO1341">
        <v>5</v>
      </c>
      <c r="BP1341">
        <f>IF(Table13[[#This Row],[Monthly_Income 1_5500 2_8000 3_11000 4_15000 5_20000 6_27000 7_35000 8_5000 9_51000 98_0]]=1,1,0)</f>
        <v>0</v>
      </c>
      <c r="BQ1341">
        <f>IF(Table13[[#This Row],[Monthly_Income 1_5500 2_8000 3_11000 4_15000 5_20000 6_27000 7_35000 8_5000 9_51000 98_0]]=2,1,0)</f>
        <v>0</v>
      </c>
      <c r="BR1341">
        <f>IF(Table13[[#This Row],[Monthly_Income 1_5500 2_8000 3_11000 4_15000 5_20000 6_27000 7_35000 8_5000 9_51000 98_0]]=3,1,0)</f>
        <v>0</v>
      </c>
      <c r="BS1341">
        <f>IF(Table13[[#This Row],[Monthly_Income 1_5500 2_8000 3_11000 4_15000 5_20000 6_27000 7_35000 8_5000 9_51000 98_0]]=4,1,0)</f>
        <v>0</v>
      </c>
      <c r="BT1341">
        <f>IF(Table13[[#This Row],[Monthly_Income 1_5500 2_8000 3_11000 4_15000 5_20000 6_27000 7_35000 8_5000 9_51000 98_0]]=5,1,0)</f>
        <v>1</v>
      </c>
      <c r="BU1341">
        <f>IF(Table13[[#This Row],[Monthly_Income 1_5500 2_8000 3_11000 4_15000 5_20000 6_27000 7_35000 8_5000 9_51000 98_0]]=6,1,0)</f>
        <v>0</v>
      </c>
      <c r="BV1341">
        <f>IF(Table13[[#This Row],[Monthly_Income 1_5500 2_8000 3_11000 4_15000 5_20000 6_27000 7_35000 8_5000 9_51000 98_0]]=7,1,0)</f>
        <v>0</v>
      </c>
      <c r="BW1341">
        <f>IF(Table13[[#This Row],[Monthly_Income 1_5500 2_8000 3_11000 4_15000 5_20000 6_27000 7_35000 8_5000 9_51000 98_0]]=8,1,0)</f>
        <v>0</v>
      </c>
      <c r="BX1341">
        <f>IF(Table13[[#This Row],[Monthly_Income 1_5500 2_8000 3_11000 4_15000 5_20000 6_27000 7_35000 8_5000 9_51000 98_0]]=9,1,0)</f>
        <v>0</v>
      </c>
      <c r="BY1341">
        <f>IF(Table13[[#This Row],[Monthly_Income 1_5500 2_8000 3_11000 4_15000 5_20000 6_27000 7_35000 8_5000 9_51000 98_0]]=98,1,0)</f>
        <v>0</v>
      </c>
      <c r="BZ1341">
        <v>8</v>
      </c>
      <c r="CA1341">
        <f>IF(Table13[[#This Row],[Monthly_Household_Income]]=1,1,0)</f>
        <v>0</v>
      </c>
      <c r="CB1341">
        <f>IF(Table13[[#This Row],[Monthly_Household_Income]]=2,1,0)</f>
        <v>0</v>
      </c>
      <c r="CC1341">
        <f>IF(Table13[[#This Row],[Monthly_Household_Income]]=3,1,0)</f>
        <v>0</v>
      </c>
      <c r="CD1341">
        <f>IF(Table13[[#This Row],[Monthly_Household_Income]]=4,1,0)</f>
        <v>0</v>
      </c>
      <c r="CE1341">
        <f>IF(Table13[[#This Row],[Monthly_Household_Income]]=5,1,0)</f>
        <v>0</v>
      </c>
      <c r="CF1341">
        <f>IF(Table13[[#This Row],[Monthly_Household_Income]]=6,1,0)</f>
        <v>0</v>
      </c>
      <c r="CG1341">
        <f>IF(Table13[[#This Row],[Monthly_Household_Income]]=7,1,0)</f>
        <v>0</v>
      </c>
      <c r="CH1341">
        <f>IF(Table13[[#This Row],[Monthly_Household_Income]]=8,1,0)</f>
        <v>1</v>
      </c>
      <c r="CI1341">
        <f>IF(Table13[[#This Row],[Monthly_Household_Income]]=9,1,0)</f>
        <v>0</v>
      </c>
      <c r="CJ1341">
        <f>IF(Table13[[#This Row],[Monthly_Household_Income]]=98,1,0)</f>
        <v>0</v>
      </c>
    </row>
    <row r="1342" spans="1:88">
      <c r="A1342">
        <v>4907</v>
      </c>
      <c r="B1342" s="1">
        <v>43069</v>
      </c>
      <c r="C1342" t="s">
        <v>39</v>
      </c>
      <c r="D1342">
        <v>8</v>
      </c>
      <c r="E1342">
        <v>8</v>
      </c>
      <c r="F1342">
        <v>9</v>
      </c>
      <c r="G1342">
        <v>7</v>
      </c>
      <c r="H1342">
        <v>8</v>
      </c>
      <c r="I1342">
        <v>9</v>
      </c>
      <c r="J1342" t="s">
        <v>15</v>
      </c>
      <c r="K1342">
        <v>8</v>
      </c>
      <c r="L1342">
        <v>6</v>
      </c>
      <c r="M1342">
        <v>7</v>
      </c>
      <c r="N1342">
        <v>8</v>
      </c>
      <c r="O1342">
        <v>10</v>
      </c>
      <c r="P1342">
        <v>8</v>
      </c>
      <c r="Q1342">
        <v>8</v>
      </c>
      <c r="R1342">
        <v>7</v>
      </c>
      <c r="S1342">
        <v>8</v>
      </c>
      <c r="T1342">
        <v>7</v>
      </c>
      <c r="U1342">
        <v>6</v>
      </c>
      <c r="V1342">
        <v>7</v>
      </c>
      <c r="W1342">
        <v>8</v>
      </c>
      <c r="X1342">
        <v>9</v>
      </c>
      <c r="Y1342">
        <v>8</v>
      </c>
      <c r="Z1342">
        <v>7</v>
      </c>
      <c r="AA1342">
        <v>8</v>
      </c>
      <c r="AB1342">
        <v>0</v>
      </c>
      <c r="AC1342">
        <v>2</v>
      </c>
      <c r="AD1342">
        <f>IF(Table13[[#This Row],[payment]]=1,1,0)</f>
        <v>0</v>
      </c>
      <c r="AE1342">
        <f>IF(Table13[[#This Row],[payment]]=2,1,0)</f>
        <v>1</v>
      </c>
      <c r="AF1342">
        <f>IF(Table13[[#This Row],[payment]]=3,1,0)</f>
        <v>0</v>
      </c>
      <c r="AG1342">
        <v>1</v>
      </c>
      <c r="AH1342">
        <f>IF(Table13[[#This Row],[method_payment]]=1,1,0)</f>
        <v>1</v>
      </c>
      <c r="AI1342">
        <f>IF(Table13[[#This Row],[method_payment]]=2,1,0)</f>
        <v>0</v>
      </c>
      <c r="AJ1342">
        <f>IF(Table13[[#This Row],[method_payment]]=3,1,0)</f>
        <v>0</v>
      </c>
      <c r="AK1342">
        <f>IF(Table13[[#This Row],[method_payment]]=5,1,0)</f>
        <v>0</v>
      </c>
      <c r="AL1342">
        <f>IF(Table13[[#This Row],[method_payment]]=6,1,0)</f>
        <v>0</v>
      </c>
      <c r="AM1342" t="s">
        <v>16</v>
      </c>
      <c r="AN1342" t="s">
        <v>15</v>
      </c>
      <c r="AO1342">
        <v>4</v>
      </c>
      <c r="AP1342" s="2">
        <v>1377.44</v>
      </c>
      <c r="AQ1342" s="3">
        <f>IF(AND(Table13[[#This Row],[Average_amount_spent_per_visit_last_3_months]]&gt;=1,Table13[[#This Row],[Average_amount_spent_per_visit_last_3_months]]&lt;=999),1,0)</f>
        <v>0</v>
      </c>
      <c r="AR1342" s="3">
        <f>IF(AND(Table13[[#This Row],[Average_amount_spent_per_visit_last_3_months]]&gt;=1000,Table13[[#This Row],[Average_amount_spent_per_visit_last_3_months]]&lt;=6700),1,0)</f>
        <v>1</v>
      </c>
      <c r="AS1342">
        <v>3</v>
      </c>
      <c r="AT1342">
        <v>48</v>
      </c>
      <c r="AU1342">
        <f>IF(AND(Table13[[#This Row],[Age]]&gt;=18,Table13[[#This Row],[Age]]&lt;=25),1,0)</f>
        <v>0</v>
      </c>
      <c r="AV1342">
        <f>IF(AND(Table13[[#This Row],[Age]]&gt;=26,Table13[[#This Row],[Age]]&lt;=35),1,0)</f>
        <v>0</v>
      </c>
      <c r="AW1342">
        <f>IF(AND(Table13[[#This Row],[Age]]&gt;=36,Table13[[#This Row],[Age]]&lt;=45),1,0)</f>
        <v>0</v>
      </c>
      <c r="AX1342">
        <f>IF(AND(Table13[[#This Row],[Age]]&gt;=46,Table13[[#This Row],[Age]]&lt;=55),1,0)</f>
        <v>1</v>
      </c>
      <c r="AY1342">
        <f>IF(AND(Table13[[#This Row],[Age]]&gt;=56,Table13[[#This Row],[Age]]&lt;=67),1,0)</f>
        <v>0</v>
      </c>
      <c r="AZ1342" t="s">
        <v>25</v>
      </c>
      <c r="BA1342">
        <f>IF(Table13[[#This Row],[Marital Status]]="Married",1,0)</f>
        <v>1</v>
      </c>
      <c r="BB1342">
        <f>IF(Table13[[#This Row],[Marital Status]]="Single",1,0)</f>
        <v>0</v>
      </c>
      <c r="BC1342" t="s">
        <v>28</v>
      </c>
      <c r="BD1342">
        <f>IF(Table13[[#This Row],[gender]]="Male",1,0)</f>
        <v>0</v>
      </c>
      <c r="BE1342">
        <f>IF(Table13[[#This Row],[gender]]="Female",1,0)</f>
        <v>1</v>
      </c>
      <c r="BF1342" t="s">
        <v>20</v>
      </c>
      <c r="BG1342">
        <f>IF(Table13[[#This Row],[Highest level of Education]]="Did not attend school",1,0)</f>
        <v>0</v>
      </c>
      <c r="BH1342">
        <f>IF(Table13[[#This Row],[Highest level of Education]]="K12 completed",1,0)</f>
        <v>0</v>
      </c>
      <c r="BI1342">
        <f>IF(Table13[[#This Row],[Highest level of Education]]="High School Completed",1,0)</f>
        <v>1</v>
      </c>
      <c r="BJ1342">
        <f>IF(Table13[[#This Row],[Highest level of Education]]="Technical Diploma/Partially completed College",1,0)</f>
        <v>0</v>
      </c>
      <c r="BK1342">
        <f>IF(Table13[[#This Row],[Highest level of Education]]="University/College Degree",1,0)</f>
        <v>0</v>
      </c>
      <c r="BL1342">
        <f>IF(Table13[[#This Row],[Highest level of Education]]="Post-graduate education",1,0)</f>
        <v>0</v>
      </c>
      <c r="BM1342">
        <v>4</v>
      </c>
      <c r="BN1342">
        <v>3</v>
      </c>
      <c r="BO1342" t="s">
        <v>1</v>
      </c>
      <c r="BP1342">
        <f>IF(Table13[[#This Row],[Monthly_Income 1_5500 2_8000 3_11000 4_15000 5_20000 6_27000 7_35000 8_5000 9_51000 98_0]]=1,1,0)</f>
        <v>0</v>
      </c>
      <c r="BQ1342">
        <f>IF(Table13[[#This Row],[Monthly_Income 1_5500 2_8000 3_11000 4_15000 5_20000 6_27000 7_35000 8_5000 9_51000 98_0]]=2,1,0)</f>
        <v>0</v>
      </c>
      <c r="BR1342">
        <f>IF(Table13[[#This Row],[Monthly_Income 1_5500 2_8000 3_11000 4_15000 5_20000 6_27000 7_35000 8_5000 9_51000 98_0]]=3,1,0)</f>
        <v>0</v>
      </c>
      <c r="BS1342">
        <f>IF(Table13[[#This Row],[Monthly_Income 1_5500 2_8000 3_11000 4_15000 5_20000 6_27000 7_35000 8_5000 9_51000 98_0]]=4,1,0)</f>
        <v>0</v>
      </c>
      <c r="BT1342">
        <f>IF(Table13[[#This Row],[Monthly_Income 1_5500 2_8000 3_11000 4_15000 5_20000 6_27000 7_35000 8_5000 9_51000 98_0]]=5,1,0)</f>
        <v>0</v>
      </c>
      <c r="BU1342">
        <f>IF(Table13[[#This Row],[Monthly_Income 1_5500 2_8000 3_11000 4_15000 5_20000 6_27000 7_35000 8_5000 9_51000 98_0]]=6,1,0)</f>
        <v>0</v>
      </c>
      <c r="BV1342">
        <f>IF(Table13[[#This Row],[Monthly_Income 1_5500 2_8000 3_11000 4_15000 5_20000 6_27000 7_35000 8_5000 9_51000 98_0]]=7,1,0)</f>
        <v>0</v>
      </c>
      <c r="BW1342">
        <f>IF(Table13[[#This Row],[Monthly_Income 1_5500 2_8000 3_11000 4_15000 5_20000 6_27000 7_35000 8_5000 9_51000 98_0]]=8,1,0)</f>
        <v>0</v>
      </c>
      <c r="BX1342">
        <f>IF(Table13[[#This Row],[Monthly_Income 1_5500 2_8000 3_11000 4_15000 5_20000 6_27000 7_35000 8_5000 9_51000 98_0]]=9,1,0)</f>
        <v>0</v>
      </c>
      <c r="BY1342">
        <f>IF(Table13[[#This Row],[Monthly_Income 1_5500 2_8000 3_11000 4_15000 5_20000 6_27000 7_35000 8_5000 9_51000 98_0]]=98,1,0)</f>
        <v>0</v>
      </c>
      <c r="BZ1342">
        <v>97</v>
      </c>
      <c r="CA1342">
        <f>IF(Table13[[#This Row],[Monthly_Household_Income]]=1,1,0)</f>
        <v>0</v>
      </c>
      <c r="CB1342">
        <f>IF(Table13[[#This Row],[Monthly_Household_Income]]=2,1,0)</f>
        <v>0</v>
      </c>
      <c r="CC1342">
        <f>IF(Table13[[#This Row],[Monthly_Household_Income]]=3,1,0)</f>
        <v>0</v>
      </c>
      <c r="CD1342">
        <f>IF(Table13[[#This Row],[Monthly_Household_Income]]=4,1,0)</f>
        <v>0</v>
      </c>
      <c r="CE1342">
        <f>IF(Table13[[#This Row],[Monthly_Household_Income]]=5,1,0)</f>
        <v>0</v>
      </c>
      <c r="CF1342">
        <f>IF(Table13[[#This Row],[Monthly_Household_Income]]=6,1,0)</f>
        <v>0</v>
      </c>
      <c r="CG1342">
        <f>IF(Table13[[#This Row],[Monthly_Household_Income]]=7,1,0)</f>
        <v>0</v>
      </c>
      <c r="CH1342">
        <f>IF(Table13[[#This Row],[Monthly_Household_Income]]=8,1,0)</f>
        <v>0</v>
      </c>
      <c r="CI1342">
        <f>IF(Table13[[#This Row],[Monthly_Household_Income]]=9,1,0)</f>
        <v>0</v>
      </c>
      <c r="CJ1342">
        <f>IF(Table13[[#This Row],[Monthly_Household_Income]]=98,1,0)</f>
        <v>0</v>
      </c>
    </row>
    <row r="1343" spans="1:88">
      <c r="A1343">
        <v>4912</v>
      </c>
      <c r="B1343" s="1">
        <v>43070</v>
      </c>
      <c r="C1343" t="s">
        <v>7</v>
      </c>
      <c r="D1343">
        <v>4</v>
      </c>
      <c r="E1343">
        <v>4</v>
      </c>
      <c r="F1343">
        <v>5</v>
      </c>
      <c r="G1343">
        <v>5</v>
      </c>
      <c r="H1343">
        <v>5</v>
      </c>
      <c r="I1343">
        <v>3</v>
      </c>
      <c r="J1343" t="s">
        <v>15</v>
      </c>
      <c r="K1343">
        <v>7</v>
      </c>
      <c r="L1343">
        <v>6</v>
      </c>
      <c r="M1343">
        <v>5</v>
      </c>
      <c r="N1343">
        <v>7</v>
      </c>
      <c r="O1343">
        <v>6</v>
      </c>
      <c r="P1343">
        <v>6</v>
      </c>
      <c r="Q1343">
        <v>7</v>
      </c>
      <c r="R1343">
        <v>6</v>
      </c>
      <c r="S1343">
        <v>4</v>
      </c>
      <c r="T1343">
        <v>4</v>
      </c>
      <c r="U1343">
        <v>6</v>
      </c>
      <c r="V1343">
        <v>7</v>
      </c>
      <c r="W1343">
        <v>6</v>
      </c>
      <c r="X1343">
        <v>0</v>
      </c>
      <c r="Y1343">
        <v>7</v>
      </c>
      <c r="Z1343">
        <v>7</v>
      </c>
      <c r="AA1343">
        <v>6</v>
      </c>
      <c r="AB1343">
        <v>0</v>
      </c>
      <c r="AC1343">
        <v>1</v>
      </c>
      <c r="AD1343">
        <f>IF(Table13[[#This Row],[payment]]=1,1,0)</f>
        <v>1</v>
      </c>
      <c r="AE1343">
        <f>IF(Table13[[#This Row],[payment]]=2,1,0)</f>
        <v>0</v>
      </c>
      <c r="AF1343">
        <f>IF(Table13[[#This Row],[payment]]=3,1,0)</f>
        <v>0</v>
      </c>
      <c r="AG1343">
        <v>6</v>
      </c>
      <c r="AH1343">
        <f>IF(Table13[[#This Row],[method_payment]]=1,1,0)</f>
        <v>0</v>
      </c>
      <c r="AI1343">
        <f>IF(Table13[[#This Row],[method_payment]]=2,1,0)</f>
        <v>0</v>
      </c>
      <c r="AJ1343">
        <f>IF(Table13[[#This Row],[method_payment]]=3,1,0)</f>
        <v>0</v>
      </c>
      <c r="AK1343">
        <f>IF(Table13[[#This Row],[method_payment]]=5,1,0)</f>
        <v>0</v>
      </c>
      <c r="AL1343">
        <f>IF(Table13[[#This Row],[method_payment]]=6,1,0)</f>
        <v>1</v>
      </c>
      <c r="AM1343" t="s">
        <v>16</v>
      </c>
      <c r="AN1343" t="s">
        <v>15</v>
      </c>
      <c r="AO1343">
        <v>1</v>
      </c>
      <c r="AP1343" s="2">
        <v>269.26</v>
      </c>
      <c r="AQ1343" s="3">
        <f>IF(AND(Table13[[#This Row],[Average_amount_spent_per_visit_last_3_months]]&gt;=1,Table13[[#This Row],[Average_amount_spent_per_visit_last_3_months]]&lt;=999),1,0)</f>
        <v>1</v>
      </c>
      <c r="AR1343" s="3">
        <f>IF(AND(Table13[[#This Row],[Average_amount_spent_per_visit_last_3_months]]&gt;=1000,Table13[[#This Row],[Average_amount_spent_per_visit_last_3_months]]&lt;=6700),1,0)</f>
        <v>0</v>
      </c>
      <c r="AS1343">
        <v>3</v>
      </c>
      <c r="AT1343">
        <v>45</v>
      </c>
      <c r="AU1343">
        <f>IF(AND(Table13[[#This Row],[Age]]&gt;=18,Table13[[#This Row],[Age]]&lt;=25),1,0)</f>
        <v>0</v>
      </c>
      <c r="AV1343">
        <f>IF(AND(Table13[[#This Row],[Age]]&gt;=26,Table13[[#This Row],[Age]]&lt;=35),1,0)</f>
        <v>0</v>
      </c>
      <c r="AW1343">
        <f>IF(AND(Table13[[#This Row],[Age]]&gt;=36,Table13[[#This Row],[Age]]&lt;=45),1,0)</f>
        <v>1</v>
      </c>
      <c r="AX1343">
        <f>IF(AND(Table13[[#This Row],[Age]]&gt;=46,Table13[[#This Row],[Age]]&lt;=55),1,0)</f>
        <v>0</v>
      </c>
      <c r="AY1343">
        <f>IF(AND(Table13[[#This Row],[Age]]&gt;=56,Table13[[#This Row],[Age]]&lt;=67),1,0)</f>
        <v>0</v>
      </c>
      <c r="AZ1343" t="s">
        <v>25</v>
      </c>
      <c r="BA1343">
        <f>IF(Table13[[#This Row],[Marital Status]]="Married",1,0)</f>
        <v>1</v>
      </c>
      <c r="BB1343">
        <f>IF(Table13[[#This Row],[Marital Status]]="Single",1,0)</f>
        <v>0</v>
      </c>
      <c r="BC1343" t="s">
        <v>28</v>
      </c>
      <c r="BD1343">
        <f>IF(Table13[[#This Row],[gender]]="Male",1,0)</f>
        <v>0</v>
      </c>
      <c r="BE1343">
        <f>IF(Table13[[#This Row],[gender]]="Female",1,0)</f>
        <v>1</v>
      </c>
      <c r="BF1343" t="s">
        <v>23</v>
      </c>
      <c r="BG1343">
        <f>IF(Table13[[#This Row],[Highest level of Education]]="Did not attend school",1,0)</f>
        <v>0</v>
      </c>
      <c r="BH1343">
        <f>IF(Table13[[#This Row],[Highest level of Education]]="K12 completed",1,0)</f>
        <v>0</v>
      </c>
      <c r="BI1343">
        <f>IF(Table13[[#This Row],[Highest level of Education]]="High School Completed",1,0)</f>
        <v>0</v>
      </c>
      <c r="BJ1343">
        <f>IF(Table13[[#This Row],[Highest level of Education]]="Technical Diploma/Partially completed College",1,0)</f>
        <v>1</v>
      </c>
      <c r="BK1343">
        <f>IF(Table13[[#This Row],[Highest level of Education]]="University/College Degree",1,0)</f>
        <v>0</v>
      </c>
      <c r="BL1343">
        <f>IF(Table13[[#This Row],[Highest level of Education]]="Post-graduate education",1,0)</f>
        <v>0</v>
      </c>
      <c r="BM1343">
        <v>2</v>
      </c>
      <c r="BN1343">
        <v>3</v>
      </c>
      <c r="BO1343" t="s">
        <v>1</v>
      </c>
      <c r="BP1343">
        <f>IF(Table13[[#This Row],[Monthly_Income 1_5500 2_8000 3_11000 4_15000 5_20000 6_27000 7_35000 8_5000 9_51000 98_0]]=1,1,0)</f>
        <v>0</v>
      </c>
      <c r="BQ1343">
        <f>IF(Table13[[#This Row],[Monthly_Income 1_5500 2_8000 3_11000 4_15000 5_20000 6_27000 7_35000 8_5000 9_51000 98_0]]=2,1,0)</f>
        <v>0</v>
      </c>
      <c r="BR1343">
        <f>IF(Table13[[#This Row],[Monthly_Income 1_5500 2_8000 3_11000 4_15000 5_20000 6_27000 7_35000 8_5000 9_51000 98_0]]=3,1,0)</f>
        <v>0</v>
      </c>
      <c r="BS1343">
        <f>IF(Table13[[#This Row],[Monthly_Income 1_5500 2_8000 3_11000 4_15000 5_20000 6_27000 7_35000 8_5000 9_51000 98_0]]=4,1,0)</f>
        <v>0</v>
      </c>
      <c r="BT1343">
        <f>IF(Table13[[#This Row],[Monthly_Income 1_5500 2_8000 3_11000 4_15000 5_20000 6_27000 7_35000 8_5000 9_51000 98_0]]=5,1,0)</f>
        <v>0</v>
      </c>
      <c r="BU1343">
        <f>IF(Table13[[#This Row],[Monthly_Income 1_5500 2_8000 3_11000 4_15000 5_20000 6_27000 7_35000 8_5000 9_51000 98_0]]=6,1,0)</f>
        <v>0</v>
      </c>
      <c r="BV1343">
        <f>IF(Table13[[#This Row],[Monthly_Income 1_5500 2_8000 3_11000 4_15000 5_20000 6_27000 7_35000 8_5000 9_51000 98_0]]=7,1,0)</f>
        <v>0</v>
      </c>
      <c r="BW1343">
        <f>IF(Table13[[#This Row],[Monthly_Income 1_5500 2_8000 3_11000 4_15000 5_20000 6_27000 7_35000 8_5000 9_51000 98_0]]=8,1,0)</f>
        <v>0</v>
      </c>
      <c r="BX1343">
        <f>IF(Table13[[#This Row],[Monthly_Income 1_5500 2_8000 3_11000 4_15000 5_20000 6_27000 7_35000 8_5000 9_51000 98_0]]=9,1,0)</f>
        <v>0</v>
      </c>
      <c r="BY1343">
        <f>IF(Table13[[#This Row],[Monthly_Income 1_5500 2_8000 3_11000 4_15000 5_20000 6_27000 7_35000 8_5000 9_51000 98_0]]=98,1,0)</f>
        <v>0</v>
      </c>
      <c r="BZ1343">
        <v>97</v>
      </c>
      <c r="CA1343">
        <f>IF(Table13[[#This Row],[Monthly_Household_Income]]=1,1,0)</f>
        <v>0</v>
      </c>
      <c r="CB1343">
        <f>IF(Table13[[#This Row],[Monthly_Household_Income]]=2,1,0)</f>
        <v>0</v>
      </c>
      <c r="CC1343">
        <f>IF(Table13[[#This Row],[Monthly_Household_Income]]=3,1,0)</f>
        <v>0</v>
      </c>
      <c r="CD1343">
        <f>IF(Table13[[#This Row],[Monthly_Household_Income]]=4,1,0)</f>
        <v>0</v>
      </c>
      <c r="CE1343">
        <f>IF(Table13[[#This Row],[Monthly_Household_Income]]=5,1,0)</f>
        <v>0</v>
      </c>
      <c r="CF1343">
        <f>IF(Table13[[#This Row],[Monthly_Household_Income]]=6,1,0)</f>
        <v>0</v>
      </c>
      <c r="CG1343">
        <f>IF(Table13[[#This Row],[Monthly_Household_Income]]=7,1,0)</f>
        <v>0</v>
      </c>
      <c r="CH1343">
        <f>IF(Table13[[#This Row],[Monthly_Household_Income]]=8,1,0)</f>
        <v>0</v>
      </c>
      <c r="CI1343">
        <f>IF(Table13[[#This Row],[Monthly_Household_Income]]=9,1,0)</f>
        <v>0</v>
      </c>
      <c r="CJ1343">
        <f>IF(Table13[[#This Row],[Monthly_Household_Income]]=98,1,0)</f>
        <v>0</v>
      </c>
    </row>
    <row r="1344" spans="1:88">
      <c r="A1344">
        <v>4913</v>
      </c>
      <c r="B1344" s="1">
        <v>42977</v>
      </c>
      <c r="C1344" t="s">
        <v>29</v>
      </c>
      <c r="D1344">
        <v>9</v>
      </c>
      <c r="E1344">
        <v>9</v>
      </c>
      <c r="F1344">
        <v>7</v>
      </c>
      <c r="G1344">
        <v>8</v>
      </c>
      <c r="H1344">
        <v>9</v>
      </c>
      <c r="I1344">
        <v>8</v>
      </c>
      <c r="J1344" t="s">
        <v>15</v>
      </c>
      <c r="K1344">
        <v>8</v>
      </c>
      <c r="L1344">
        <v>7</v>
      </c>
      <c r="M1344">
        <v>9</v>
      </c>
      <c r="N1344">
        <v>9</v>
      </c>
      <c r="O1344">
        <v>8</v>
      </c>
      <c r="P1344">
        <v>9</v>
      </c>
      <c r="Q1344">
        <v>7</v>
      </c>
      <c r="R1344">
        <v>8</v>
      </c>
      <c r="S1344">
        <v>7</v>
      </c>
      <c r="T1344">
        <v>9</v>
      </c>
      <c r="U1344">
        <v>9</v>
      </c>
      <c r="V1344">
        <v>8</v>
      </c>
      <c r="W1344">
        <v>9</v>
      </c>
      <c r="X1344">
        <v>7</v>
      </c>
      <c r="Y1344">
        <v>9</v>
      </c>
      <c r="Z1344">
        <v>9</v>
      </c>
      <c r="AA1344">
        <v>8</v>
      </c>
      <c r="AB1344">
        <v>8</v>
      </c>
      <c r="AC1344">
        <v>2</v>
      </c>
      <c r="AD1344">
        <f>IF(Table13[[#This Row],[payment]]=1,1,0)</f>
        <v>0</v>
      </c>
      <c r="AE1344">
        <f>IF(Table13[[#This Row],[payment]]=2,1,0)</f>
        <v>1</v>
      </c>
      <c r="AF1344">
        <f>IF(Table13[[#This Row],[payment]]=3,1,0)</f>
        <v>0</v>
      </c>
      <c r="AG1344">
        <v>1</v>
      </c>
      <c r="AH1344">
        <f>IF(Table13[[#This Row],[method_payment]]=1,1,0)</f>
        <v>1</v>
      </c>
      <c r="AI1344">
        <f>IF(Table13[[#This Row],[method_payment]]=2,1,0)</f>
        <v>0</v>
      </c>
      <c r="AJ1344">
        <f>IF(Table13[[#This Row],[method_payment]]=3,1,0)</f>
        <v>0</v>
      </c>
      <c r="AK1344">
        <f>IF(Table13[[#This Row],[method_payment]]=5,1,0)</f>
        <v>0</v>
      </c>
      <c r="AL1344">
        <f>IF(Table13[[#This Row],[method_payment]]=6,1,0)</f>
        <v>0</v>
      </c>
      <c r="AM1344" t="s">
        <v>16</v>
      </c>
      <c r="AN1344" t="s">
        <v>15</v>
      </c>
      <c r="AO1344">
        <v>1</v>
      </c>
      <c r="AP1344" s="2">
        <v>476.38</v>
      </c>
      <c r="AQ1344" s="3">
        <f>IF(AND(Table13[[#This Row],[Average_amount_spent_per_visit_last_3_months]]&gt;=1,Table13[[#This Row],[Average_amount_spent_per_visit_last_3_months]]&lt;=999),1,0)</f>
        <v>1</v>
      </c>
      <c r="AR1344" s="3">
        <f>IF(AND(Table13[[#This Row],[Average_amount_spent_per_visit_last_3_months]]&gt;=1000,Table13[[#This Row],[Average_amount_spent_per_visit_last_3_months]]&lt;=6700),1,0)</f>
        <v>0</v>
      </c>
      <c r="AS1344">
        <v>3</v>
      </c>
      <c r="AT1344">
        <v>27</v>
      </c>
      <c r="AU1344">
        <f>IF(AND(Table13[[#This Row],[Age]]&gt;=18,Table13[[#This Row],[Age]]&lt;=25),1,0)</f>
        <v>0</v>
      </c>
      <c r="AV1344">
        <f>IF(AND(Table13[[#This Row],[Age]]&gt;=26,Table13[[#This Row],[Age]]&lt;=35),1,0)</f>
        <v>1</v>
      </c>
      <c r="AW1344">
        <f>IF(AND(Table13[[#This Row],[Age]]&gt;=36,Table13[[#This Row],[Age]]&lt;=45),1,0)</f>
        <v>0</v>
      </c>
      <c r="AX1344">
        <f>IF(AND(Table13[[#This Row],[Age]]&gt;=46,Table13[[#This Row],[Age]]&lt;=55),1,0)</f>
        <v>0</v>
      </c>
      <c r="AY1344">
        <f>IF(AND(Table13[[#This Row],[Age]]&gt;=56,Table13[[#This Row],[Age]]&lt;=67),1,0)</f>
        <v>0</v>
      </c>
      <c r="AZ1344" t="s">
        <v>25</v>
      </c>
      <c r="BA1344">
        <f>IF(Table13[[#This Row],[Marital Status]]="Married",1,0)</f>
        <v>1</v>
      </c>
      <c r="BB1344">
        <f>IF(Table13[[#This Row],[Marital Status]]="Single",1,0)</f>
        <v>0</v>
      </c>
      <c r="BC1344" t="s">
        <v>27</v>
      </c>
      <c r="BD1344">
        <f>IF(Table13[[#This Row],[gender]]="Male",1,0)</f>
        <v>1</v>
      </c>
      <c r="BE1344">
        <f>IF(Table13[[#This Row],[gender]]="Female",1,0)</f>
        <v>0</v>
      </c>
      <c r="BF1344" t="s">
        <v>20</v>
      </c>
      <c r="BG1344">
        <f>IF(Table13[[#This Row],[Highest level of Education]]="Did not attend school",1,0)</f>
        <v>0</v>
      </c>
      <c r="BH1344">
        <f>IF(Table13[[#This Row],[Highest level of Education]]="K12 completed",1,0)</f>
        <v>0</v>
      </c>
      <c r="BI1344">
        <f>IF(Table13[[#This Row],[Highest level of Education]]="High School Completed",1,0)</f>
        <v>1</v>
      </c>
      <c r="BJ1344">
        <f>IF(Table13[[#This Row],[Highest level of Education]]="Technical Diploma/Partially completed College",1,0)</f>
        <v>0</v>
      </c>
      <c r="BK1344">
        <f>IF(Table13[[#This Row],[Highest level of Education]]="University/College Degree",1,0)</f>
        <v>0</v>
      </c>
      <c r="BL1344">
        <f>IF(Table13[[#This Row],[Highest level of Education]]="Post-graduate education",1,0)</f>
        <v>0</v>
      </c>
      <c r="BM1344">
        <v>2</v>
      </c>
      <c r="BN1344">
        <v>1</v>
      </c>
      <c r="BO1344">
        <v>2</v>
      </c>
      <c r="BP1344">
        <f>IF(Table13[[#This Row],[Monthly_Income 1_5500 2_8000 3_11000 4_15000 5_20000 6_27000 7_35000 8_5000 9_51000 98_0]]=1,1,0)</f>
        <v>0</v>
      </c>
      <c r="BQ1344">
        <f>IF(Table13[[#This Row],[Monthly_Income 1_5500 2_8000 3_11000 4_15000 5_20000 6_27000 7_35000 8_5000 9_51000 98_0]]=2,1,0)</f>
        <v>1</v>
      </c>
      <c r="BR1344">
        <f>IF(Table13[[#This Row],[Monthly_Income 1_5500 2_8000 3_11000 4_15000 5_20000 6_27000 7_35000 8_5000 9_51000 98_0]]=3,1,0)</f>
        <v>0</v>
      </c>
      <c r="BS1344">
        <f>IF(Table13[[#This Row],[Monthly_Income 1_5500 2_8000 3_11000 4_15000 5_20000 6_27000 7_35000 8_5000 9_51000 98_0]]=4,1,0)</f>
        <v>0</v>
      </c>
      <c r="BT1344">
        <f>IF(Table13[[#This Row],[Monthly_Income 1_5500 2_8000 3_11000 4_15000 5_20000 6_27000 7_35000 8_5000 9_51000 98_0]]=5,1,0)</f>
        <v>0</v>
      </c>
      <c r="BU1344">
        <f>IF(Table13[[#This Row],[Monthly_Income 1_5500 2_8000 3_11000 4_15000 5_20000 6_27000 7_35000 8_5000 9_51000 98_0]]=6,1,0)</f>
        <v>0</v>
      </c>
      <c r="BV1344">
        <f>IF(Table13[[#This Row],[Monthly_Income 1_5500 2_8000 3_11000 4_15000 5_20000 6_27000 7_35000 8_5000 9_51000 98_0]]=7,1,0)</f>
        <v>0</v>
      </c>
      <c r="BW1344">
        <f>IF(Table13[[#This Row],[Monthly_Income 1_5500 2_8000 3_11000 4_15000 5_20000 6_27000 7_35000 8_5000 9_51000 98_0]]=8,1,0)</f>
        <v>0</v>
      </c>
      <c r="BX1344">
        <f>IF(Table13[[#This Row],[Monthly_Income 1_5500 2_8000 3_11000 4_15000 5_20000 6_27000 7_35000 8_5000 9_51000 98_0]]=9,1,0)</f>
        <v>0</v>
      </c>
      <c r="BY1344">
        <f>IF(Table13[[#This Row],[Monthly_Income 1_5500 2_8000 3_11000 4_15000 5_20000 6_27000 7_35000 8_5000 9_51000 98_0]]=98,1,0)</f>
        <v>0</v>
      </c>
      <c r="BZ1344">
        <v>5</v>
      </c>
      <c r="CA1344">
        <f>IF(Table13[[#This Row],[Monthly_Household_Income]]=1,1,0)</f>
        <v>0</v>
      </c>
      <c r="CB1344">
        <f>IF(Table13[[#This Row],[Monthly_Household_Income]]=2,1,0)</f>
        <v>0</v>
      </c>
      <c r="CC1344">
        <f>IF(Table13[[#This Row],[Monthly_Household_Income]]=3,1,0)</f>
        <v>0</v>
      </c>
      <c r="CD1344">
        <f>IF(Table13[[#This Row],[Monthly_Household_Income]]=4,1,0)</f>
        <v>0</v>
      </c>
      <c r="CE1344">
        <f>IF(Table13[[#This Row],[Monthly_Household_Income]]=5,1,0)</f>
        <v>1</v>
      </c>
      <c r="CF1344">
        <f>IF(Table13[[#This Row],[Monthly_Household_Income]]=6,1,0)</f>
        <v>0</v>
      </c>
      <c r="CG1344">
        <f>IF(Table13[[#This Row],[Monthly_Household_Income]]=7,1,0)</f>
        <v>0</v>
      </c>
      <c r="CH1344">
        <f>IF(Table13[[#This Row],[Monthly_Household_Income]]=8,1,0)</f>
        <v>0</v>
      </c>
      <c r="CI1344">
        <f>IF(Table13[[#This Row],[Monthly_Household_Income]]=9,1,0)</f>
        <v>0</v>
      </c>
      <c r="CJ1344">
        <f>IF(Table13[[#This Row],[Monthly_Household_Income]]=98,1,0)</f>
        <v>0</v>
      </c>
    </row>
    <row r="1345" spans="1:88">
      <c r="A1345">
        <v>4916</v>
      </c>
      <c r="B1345" s="1">
        <v>43022</v>
      </c>
      <c r="C1345" t="s">
        <v>29</v>
      </c>
      <c r="D1345">
        <v>6</v>
      </c>
      <c r="E1345">
        <v>7</v>
      </c>
      <c r="F1345">
        <v>6</v>
      </c>
      <c r="G1345">
        <v>6</v>
      </c>
      <c r="H1345">
        <v>6</v>
      </c>
      <c r="I1345">
        <v>6</v>
      </c>
      <c r="J1345" t="s">
        <v>15</v>
      </c>
      <c r="K1345">
        <v>8</v>
      </c>
      <c r="L1345">
        <v>7</v>
      </c>
      <c r="M1345">
        <v>8</v>
      </c>
      <c r="N1345">
        <v>6</v>
      </c>
      <c r="O1345">
        <v>6</v>
      </c>
      <c r="P1345">
        <v>8</v>
      </c>
      <c r="Q1345">
        <v>6</v>
      </c>
      <c r="R1345">
        <v>6</v>
      </c>
      <c r="S1345">
        <v>6</v>
      </c>
      <c r="T1345">
        <v>7</v>
      </c>
      <c r="U1345">
        <v>8</v>
      </c>
      <c r="V1345">
        <v>6</v>
      </c>
      <c r="W1345">
        <v>6</v>
      </c>
      <c r="X1345">
        <v>7</v>
      </c>
      <c r="Y1345">
        <v>7</v>
      </c>
      <c r="Z1345">
        <v>8</v>
      </c>
      <c r="AA1345">
        <v>7</v>
      </c>
      <c r="AB1345">
        <v>7</v>
      </c>
      <c r="AC1345">
        <v>2</v>
      </c>
      <c r="AD1345">
        <f>IF(Table13[[#This Row],[payment]]=1,1,0)</f>
        <v>0</v>
      </c>
      <c r="AE1345">
        <f>IF(Table13[[#This Row],[payment]]=2,1,0)</f>
        <v>1</v>
      </c>
      <c r="AF1345">
        <f>IF(Table13[[#This Row],[payment]]=3,1,0)</f>
        <v>0</v>
      </c>
      <c r="AG1345">
        <v>1</v>
      </c>
      <c r="AH1345">
        <f>IF(Table13[[#This Row],[method_payment]]=1,1,0)</f>
        <v>1</v>
      </c>
      <c r="AI1345">
        <f>IF(Table13[[#This Row],[method_payment]]=2,1,0)</f>
        <v>0</v>
      </c>
      <c r="AJ1345">
        <f>IF(Table13[[#This Row],[method_payment]]=3,1,0)</f>
        <v>0</v>
      </c>
      <c r="AK1345">
        <f>IF(Table13[[#This Row],[method_payment]]=5,1,0)</f>
        <v>0</v>
      </c>
      <c r="AL1345">
        <f>IF(Table13[[#This Row],[method_payment]]=6,1,0)</f>
        <v>0</v>
      </c>
      <c r="AM1345" t="s">
        <v>15</v>
      </c>
      <c r="AN1345" t="s">
        <v>15</v>
      </c>
      <c r="AO1345">
        <v>6</v>
      </c>
      <c r="AP1345" s="2">
        <v>53.67</v>
      </c>
      <c r="AQ1345" s="3">
        <f>IF(AND(Table13[[#This Row],[Average_amount_spent_per_visit_last_3_months]]&gt;=1,Table13[[#This Row],[Average_amount_spent_per_visit_last_3_months]]&lt;=999),1,0)</f>
        <v>1</v>
      </c>
      <c r="AR1345" s="3">
        <f>IF(AND(Table13[[#This Row],[Average_amount_spent_per_visit_last_3_months]]&gt;=1000,Table13[[#This Row],[Average_amount_spent_per_visit_last_3_months]]&lt;=6700),1,0)</f>
        <v>0</v>
      </c>
      <c r="AS1345">
        <v>2</v>
      </c>
      <c r="AT1345">
        <v>33</v>
      </c>
      <c r="AU1345">
        <f>IF(AND(Table13[[#This Row],[Age]]&gt;=18,Table13[[#This Row],[Age]]&lt;=25),1,0)</f>
        <v>0</v>
      </c>
      <c r="AV1345">
        <f>IF(AND(Table13[[#This Row],[Age]]&gt;=26,Table13[[#This Row],[Age]]&lt;=35),1,0)</f>
        <v>1</v>
      </c>
      <c r="AW1345">
        <f>IF(AND(Table13[[#This Row],[Age]]&gt;=36,Table13[[#This Row],[Age]]&lt;=45),1,0)</f>
        <v>0</v>
      </c>
      <c r="AX1345">
        <f>IF(AND(Table13[[#This Row],[Age]]&gt;=46,Table13[[#This Row],[Age]]&lt;=55),1,0)</f>
        <v>0</v>
      </c>
      <c r="AY1345">
        <f>IF(AND(Table13[[#This Row],[Age]]&gt;=56,Table13[[#This Row],[Age]]&lt;=67),1,0)</f>
        <v>0</v>
      </c>
      <c r="AZ1345" t="s">
        <v>25</v>
      </c>
      <c r="BA1345">
        <f>IF(Table13[[#This Row],[Marital Status]]="Married",1,0)</f>
        <v>1</v>
      </c>
      <c r="BB1345">
        <f>IF(Table13[[#This Row],[Marital Status]]="Single",1,0)</f>
        <v>0</v>
      </c>
      <c r="BC1345" t="s">
        <v>28</v>
      </c>
      <c r="BD1345">
        <f>IF(Table13[[#This Row],[gender]]="Male",1,0)</f>
        <v>0</v>
      </c>
      <c r="BE1345">
        <f>IF(Table13[[#This Row],[gender]]="Female",1,0)</f>
        <v>1</v>
      </c>
      <c r="BF1345" t="s">
        <v>23</v>
      </c>
      <c r="BG1345">
        <f>IF(Table13[[#This Row],[Highest level of Education]]="Did not attend school",1,0)</f>
        <v>0</v>
      </c>
      <c r="BH1345">
        <f>IF(Table13[[#This Row],[Highest level of Education]]="K12 completed",1,0)</f>
        <v>0</v>
      </c>
      <c r="BI1345">
        <f>IF(Table13[[#This Row],[Highest level of Education]]="High School Completed",1,0)</f>
        <v>0</v>
      </c>
      <c r="BJ1345">
        <f>IF(Table13[[#This Row],[Highest level of Education]]="Technical Diploma/Partially completed College",1,0)</f>
        <v>1</v>
      </c>
      <c r="BK1345">
        <f>IF(Table13[[#This Row],[Highest level of Education]]="University/College Degree",1,0)</f>
        <v>0</v>
      </c>
      <c r="BL1345">
        <f>IF(Table13[[#This Row],[Highest level of Education]]="Post-graduate education",1,0)</f>
        <v>0</v>
      </c>
      <c r="BM1345">
        <v>1</v>
      </c>
      <c r="BN1345">
        <v>1</v>
      </c>
      <c r="BO1345">
        <v>2</v>
      </c>
      <c r="BP1345">
        <f>IF(Table13[[#This Row],[Monthly_Income 1_5500 2_8000 3_11000 4_15000 5_20000 6_27000 7_35000 8_5000 9_51000 98_0]]=1,1,0)</f>
        <v>0</v>
      </c>
      <c r="BQ1345">
        <f>IF(Table13[[#This Row],[Monthly_Income 1_5500 2_8000 3_11000 4_15000 5_20000 6_27000 7_35000 8_5000 9_51000 98_0]]=2,1,0)</f>
        <v>1</v>
      </c>
      <c r="BR1345">
        <f>IF(Table13[[#This Row],[Monthly_Income 1_5500 2_8000 3_11000 4_15000 5_20000 6_27000 7_35000 8_5000 9_51000 98_0]]=3,1,0)</f>
        <v>0</v>
      </c>
      <c r="BS1345">
        <f>IF(Table13[[#This Row],[Monthly_Income 1_5500 2_8000 3_11000 4_15000 5_20000 6_27000 7_35000 8_5000 9_51000 98_0]]=4,1,0)</f>
        <v>0</v>
      </c>
      <c r="BT1345">
        <f>IF(Table13[[#This Row],[Monthly_Income 1_5500 2_8000 3_11000 4_15000 5_20000 6_27000 7_35000 8_5000 9_51000 98_0]]=5,1,0)</f>
        <v>0</v>
      </c>
      <c r="BU1345">
        <f>IF(Table13[[#This Row],[Monthly_Income 1_5500 2_8000 3_11000 4_15000 5_20000 6_27000 7_35000 8_5000 9_51000 98_0]]=6,1,0)</f>
        <v>0</v>
      </c>
      <c r="BV1345">
        <f>IF(Table13[[#This Row],[Monthly_Income 1_5500 2_8000 3_11000 4_15000 5_20000 6_27000 7_35000 8_5000 9_51000 98_0]]=7,1,0)</f>
        <v>0</v>
      </c>
      <c r="BW1345">
        <f>IF(Table13[[#This Row],[Monthly_Income 1_5500 2_8000 3_11000 4_15000 5_20000 6_27000 7_35000 8_5000 9_51000 98_0]]=8,1,0)</f>
        <v>0</v>
      </c>
      <c r="BX1345">
        <f>IF(Table13[[#This Row],[Monthly_Income 1_5500 2_8000 3_11000 4_15000 5_20000 6_27000 7_35000 8_5000 9_51000 98_0]]=9,1,0)</f>
        <v>0</v>
      </c>
      <c r="BY1345">
        <f>IF(Table13[[#This Row],[Monthly_Income 1_5500 2_8000 3_11000 4_15000 5_20000 6_27000 7_35000 8_5000 9_51000 98_0]]=98,1,0)</f>
        <v>0</v>
      </c>
      <c r="BZ1345">
        <v>4</v>
      </c>
      <c r="CA1345">
        <f>IF(Table13[[#This Row],[Monthly_Household_Income]]=1,1,0)</f>
        <v>0</v>
      </c>
      <c r="CB1345">
        <f>IF(Table13[[#This Row],[Monthly_Household_Income]]=2,1,0)</f>
        <v>0</v>
      </c>
      <c r="CC1345">
        <f>IF(Table13[[#This Row],[Monthly_Household_Income]]=3,1,0)</f>
        <v>0</v>
      </c>
      <c r="CD1345">
        <f>IF(Table13[[#This Row],[Monthly_Household_Income]]=4,1,0)</f>
        <v>1</v>
      </c>
      <c r="CE1345">
        <f>IF(Table13[[#This Row],[Monthly_Household_Income]]=5,1,0)</f>
        <v>0</v>
      </c>
      <c r="CF1345">
        <f>IF(Table13[[#This Row],[Monthly_Household_Income]]=6,1,0)</f>
        <v>0</v>
      </c>
      <c r="CG1345">
        <f>IF(Table13[[#This Row],[Monthly_Household_Income]]=7,1,0)</f>
        <v>0</v>
      </c>
      <c r="CH1345">
        <f>IF(Table13[[#This Row],[Monthly_Household_Income]]=8,1,0)</f>
        <v>0</v>
      </c>
      <c r="CI1345">
        <f>IF(Table13[[#This Row],[Monthly_Household_Income]]=9,1,0)</f>
        <v>0</v>
      </c>
      <c r="CJ1345">
        <f>IF(Table13[[#This Row],[Monthly_Household_Income]]=98,1,0)</f>
        <v>0</v>
      </c>
    </row>
    <row r="1346" spans="1:88">
      <c r="A1346">
        <v>4920</v>
      </c>
      <c r="B1346" s="1">
        <v>43008</v>
      </c>
      <c r="C1346" t="s">
        <v>2</v>
      </c>
      <c r="D1346">
        <v>9</v>
      </c>
      <c r="E1346">
        <v>7</v>
      </c>
      <c r="F1346">
        <v>9</v>
      </c>
      <c r="G1346">
        <v>8</v>
      </c>
      <c r="H1346">
        <v>8</v>
      </c>
      <c r="I1346">
        <v>7</v>
      </c>
      <c r="J1346" t="s">
        <v>15</v>
      </c>
      <c r="K1346">
        <v>8</v>
      </c>
      <c r="L1346">
        <v>7</v>
      </c>
      <c r="M1346">
        <v>9</v>
      </c>
      <c r="N1346">
        <v>9</v>
      </c>
      <c r="O1346">
        <v>8</v>
      </c>
      <c r="P1346">
        <v>9</v>
      </c>
      <c r="Q1346">
        <v>7</v>
      </c>
      <c r="R1346">
        <v>8</v>
      </c>
      <c r="S1346">
        <v>7</v>
      </c>
      <c r="T1346">
        <v>7</v>
      </c>
      <c r="U1346">
        <v>9</v>
      </c>
      <c r="V1346">
        <v>9</v>
      </c>
      <c r="W1346">
        <v>8</v>
      </c>
      <c r="X1346">
        <v>8</v>
      </c>
      <c r="Y1346">
        <v>7</v>
      </c>
      <c r="Z1346">
        <v>9</v>
      </c>
      <c r="AA1346">
        <v>8</v>
      </c>
      <c r="AB1346">
        <v>8</v>
      </c>
      <c r="AC1346">
        <v>2</v>
      </c>
      <c r="AD1346">
        <f>IF(Table13[[#This Row],[payment]]=1,1,0)</f>
        <v>0</v>
      </c>
      <c r="AE1346">
        <f>IF(Table13[[#This Row],[payment]]=2,1,0)</f>
        <v>1</v>
      </c>
      <c r="AF1346">
        <f>IF(Table13[[#This Row],[payment]]=3,1,0)</f>
        <v>0</v>
      </c>
      <c r="AG1346">
        <v>1</v>
      </c>
      <c r="AH1346">
        <f>IF(Table13[[#This Row],[method_payment]]=1,1,0)</f>
        <v>1</v>
      </c>
      <c r="AI1346">
        <f>IF(Table13[[#This Row],[method_payment]]=2,1,0)</f>
        <v>0</v>
      </c>
      <c r="AJ1346">
        <f>IF(Table13[[#This Row],[method_payment]]=3,1,0)</f>
        <v>0</v>
      </c>
      <c r="AK1346">
        <f>IF(Table13[[#This Row],[method_payment]]=5,1,0)</f>
        <v>0</v>
      </c>
      <c r="AL1346">
        <f>IF(Table13[[#This Row],[method_payment]]=6,1,0)</f>
        <v>0</v>
      </c>
      <c r="AM1346" t="s">
        <v>16</v>
      </c>
      <c r="AN1346" t="s">
        <v>16</v>
      </c>
      <c r="AO1346">
        <v>1</v>
      </c>
      <c r="AP1346" s="2">
        <v>262.05</v>
      </c>
      <c r="AQ1346" s="3">
        <f>IF(AND(Table13[[#This Row],[Average_amount_spent_per_visit_last_3_months]]&gt;=1,Table13[[#This Row],[Average_amount_spent_per_visit_last_3_months]]&lt;=999),1,0)</f>
        <v>1</v>
      </c>
      <c r="AR1346" s="3">
        <f>IF(AND(Table13[[#This Row],[Average_amount_spent_per_visit_last_3_months]]&gt;=1000,Table13[[#This Row],[Average_amount_spent_per_visit_last_3_months]]&lt;=6700),1,0)</f>
        <v>0</v>
      </c>
      <c r="AS1346">
        <v>3</v>
      </c>
      <c r="AT1346">
        <v>40</v>
      </c>
      <c r="AU1346">
        <f>IF(AND(Table13[[#This Row],[Age]]&gt;=18,Table13[[#This Row],[Age]]&lt;=25),1,0)</f>
        <v>0</v>
      </c>
      <c r="AV1346">
        <f>IF(AND(Table13[[#This Row],[Age]]&gt;=26,Table13[[#This Row],[Age]]&lt;=35),1,0)</f>
        <v>0</v>
      </c>
      <c r="AW1346">
        <f>IF(AND(Table13[[#This Row],[Age]]&gt;=36,Table13[[#This Row],[Age]]&lt;=45),1,0)</f>
        <v>1</v>
      </c>
      <c r="AX1346">
        <f>IF(AND(Table13[[#This Row],[Age]]&gt;=46,Table13[[#This Row],[Age]]&lt;=55),1,0)</f>
        <v>0</v>
      </c>
      <c r="AY1346">
        <f>IF(AND(Table13[[#This Row],[Age]]&gt;=56,Table13[[#This Row],[Age]]&lt;=67),1,0)</f>
        <v>0</v>
      </c>
      <c r="AZ1346" t="s">
        <v>25</v>
      </c>
      <c r="BA1346">
        <f>IF(Table13[[#This Row],[Marital Status]]="Married",1,0)</f>
        <v>1</v>
      </c>
      <c r="BB1346">
        <f>IF(Table13[[#This Row],[Marital Status]]="Single",1,0)</f>
        <v>0</v>
      </c>
      <c r="BC1346" t="s">
        <v>27</v>
      </c>
      <c r="BD1346">
        <f>IF(Table13[[#This Row],[gender]]="Male",1,0)</f>
        <v>1</v>
      </c>
      <c r="BE1346">
        <f>IF(Table13[[#This Row],[gender]]="Female",1,0)</f>
        <v>0</v>
      </c>
      <c r="BF1346" t="s">
        <v>23</v>
      </c>
      <c r="BG1346">
        <f>IF(Table13[[#This Row],[Highest level of Education]]="Did not attend school",1,0)</f>
        <v>0</v>
      </c>
      <c r="BH1346">
        <f>IF(Table13[[#This Row],[Highest level of Education]]="K12 completed",1,0)</f>
        <v>0</v>
      </c>
      <c r="BI1346">
        <f>IF(Table13[[#This Row],[Highest level of Education]]="High School Completed",1,0)</f>
        <v>0</v>
      </c>
      <c r="BJ1346">
        <f>IF(Table13[[#This Row],[Highest level of Education]]="Technical Diploma/Partially completed College",1,0)</f>
        <v>1</v>
      </c>
      <c r="BK1346">
        <f>IF(Table13[[#This Row],[Highest level of Education]]="University/College Degree",1,0)</f>
        <v>0</v>
      </c>
      <c r="BL1346">
        <f>IF(Table13[[#This Row],[Highest level of Education]]="Post-graduate education",1,0)</f>
        <v>0</v>
      </c>
      <c r="BM1346">
        <v>4</v>
      </c>
      <c r="BN1346">
        <v>1</v>
      </c>
      <c r="BO1346">
        <v>4</v>
      </c>
      <c r="BP1346">
        <f>IF(Table13[[#This Row],[Monthly_Income 1_5500 2_8000 3_11000 4_15000 5_20000 6_27000 7_35000 8_5000 9_51000 98_0]]=1,1,0)</f>
        <v>0</v>
      </c>
      <c r="BQ1346">
        <f>IF(Table13[[#This Row],[Monthly_Income 1_5500 2_8000 3_11000 4_15000 5_20000 6_27000 7_35000 8_5000 9_51000 98_0]]=2,1,0)</f>
        <v>0</v>
      </c>
      <c r="BR1346">
        <f>IF(Table13[[#This Row],[Monthly_Income 1_5500 2_8000 3_11000 4_15000 5_20000 6_27000 7_35000 8_5000 9_51000 98_0]]=3,1,0)</f>
        <v>0</v>
      </c>
      <c r="BS1346">
        <f>IF(Table13[[#This Row],[Monthly_Income 1_5500 2_8000 3_11000 4_15000 5_20000 6_27000 7_35000 8_5000 9_51000 98_0]]=4,1,0)</f>
        <v>1</v>
      </c>
      <c r="BT1346">
        <f>IF(Table13[[#This Row],[Monthly_Income 1_5500 2_8000 3_11000 4_15000 5_20000 6_27000 7_35000 8_5000 9_51000 98_0]]=5,1,0)</f>
        <v>0</v>
      </c>
      <c r="BU1346">
        <f>IF(Table13[[#This Row],[Monthly_Income 1_5500 2_8000 3_11000 4_15000 5_20000 6_27000 7_35000 8_5000 9_51000 98_0]]=6,1,0)</f>
        <v>0</v>
      </c>
      <c r="BV1346">
        <f>IF(Table13[[#This Row],[Monthly_Income 1_5500 2_8000 3_11000 4_15000 5_20000 6_27000 7_35000 8_5000 9_51000 98_0]]=7,1,0)</f>
        <v>0</v>
      </c>
      <c r="BW1346">
        <f>IF(Table13[[#This Row],[Monthly_Income 1_5500 2_8000 3_11000 4_15000 5_20000 6_27000 7_35000 8_5000 9_51000 98_0]]=8,1,0)</f>
        <v>0</v>
      </c>
      <c r="BX1346">
        <f>IF(Table13[[#This Row],[Monthly_Income 1_5500 2_8000 3_11000 4_15000 5_20000 6_27000 7_35000 8_5000 9_51000 98_0]]=9,1,0)</f>
        <v>0</v>
      </c>
      <c r="BY1346">
        <f>IF(Table13[[#This Row],[Monthly_Income 1_5500 2_8000 3_11000 4_15000 5_20000 6_27000 7_35000 8_5000 9_51000 98_0]]=98,1,0)</f>
        <v>0</v>
      </c>
      <c r="BZ1346">
        <v>6</v>
      </c>
      <c r="CA1346">
        <f>IF(Table13[[#This Row],[Monthly_Household_Income]]=1,1,0)</f>
        <v>0</v>
      </c>
      <c r="CB1346">
        <f>IF(Table13[[#This Row],[Monthly_Household_Income]]=2,1,0)</f>
        <v>0</v>
      </c>
      <c r="CC1346">
        <f>IF(Table13[[#This Row],[Monthly_Household_Income]]=3,1,0)</f>
        <v>0</v>
      </c>
      <c r="CD1346">
        <f>IF(Table13[[#This Row],[Monthly_Household_Income]]=4,1,0)</f>
        <v>0</v>
      </c>
      <c r="CE1346">
        <f>IF(Table13[[#This Row],[Monthly_Household_Income]]=5,1,0)</f>
        <v>0</v>
      </c>
      <c r="CF1346">
        <f>IF(Table13[[#This Row],[Monthly_Household_Income]]=6,1,0)</f>
        <v>1</v>
      </c>
      <c r="CG1346">
        <f>IF(Table13[[#This Row],[Monthly_Household_Income]]=7,1,0)</f>
        <v>0</v>
      </c>
      <c r="CH1346">
        <f>IF(Table13[[#This Row],[Monthly_Household_Income]]=8,1,0)</f>
        <v>0</v>
      </c>
      <c r="CI1346">
        <f>IF(Table13[[#This Row],[Monthly_Household_Income]]=9,1,0)</f>
        <v>0</v>
      </c>
      <c r="CJ1346">
        <f>IF(Table13[[#This Row],[Monthly_Household_Income]]=98,1,0)</f>
        <v>0</v>
      </c>
    </row>
    <row r="1347" spans="1:88">
      <c r="A1347">
        <v>4927</v>
      </c>
      <c r="B1347" s="1">
        <v>42973</v>
      </c>
      <c r="C1347" t="s">
        <v>33</v>
      </c>
      <c r="D1347">
        <v>10</v>
      </c>
      <c r="E1347">
        <v>10</v>
      </c>
      <c r="F1347">
        <v>10</v>
      </c>
      <c r="G1347">
        <v>10</v>
      </c>
      <c r="H1347">
        <v>9</v>
      </c>
      <c r="I1347">
        <v>7</v>
      </c>
      <c r="J1347" t="s">
        <v>16</v>
      </c>
      <c r="K1347">
        <v>10</v>
      </c>
      <c r="L1347">
        <v>10</v>
      </c>
      <c r="M1347">
        <v>9</v>
      </c>
      <c r="N1347">
        <v>8</v>
      </c>
      <c r="O1347">
        <v>10</v>
      </c>
      <c r="P1347">
        <v>10</v>
      </c>
      <c r="Q1347">
        <v>9</v>
      </c>
      <c r="R1347">
        <v>7</v>
      </c>
      <c r="S1347">
        <v>8</v>
      </c>
      <c r="T1347">
        <v>7</v>
      </c>
      <c r="U1347">
        <v>7</v>
      </c>
      <c r="V1347">
        <v>8</v>
      </c>
      <c r="W1347">
        <v>9</v>
      </c>
      <c r="X1347">
        <v>9</v>
      </c>
      <c r="Y1347">
        <v>10</v>
      </c>
      <c r="Z1347">
        <v>10</v>
      </c>
      <c r="AA1347">
        <v>9</v>
      </c>
      <c r="AB1347">
        <v>7</v>
      </c>
      <c r="AC1347">
        <v>1</v>
      </c>
      <c r="AD1347">
        <f>IF(Table13[[#This Row],[payment]]=1,1,0)</f>
        <v>1</v>
      </c>
      <c r="AE1347">
        <f>IF(Table13[[#This Row],[payment]]=2,1,0)</f>
        <v>0</v>
      </c>
      <c r="AF1347">
        <f>IF(Table13[[#This Row],[payment]]=3,1,0)</f>
        <v>0</v>
      </c>
      <c r="AG1347">
        <v>2</v>
      </c>
      <c r="AH1347">
        <f>IF(Table13[[#This Row],[method_payment]]=1,1,0)</f>
        <v>0</v>
      </c>
      <c r="AI1347">
        <f>IF(Table13[[#This Row],[method_payment]]=2,1,0)</f>
        <v>1</v>
      </c>
      <c r="AJ1347">
        <f>IF(Table13[[#This Row],[method_payment]]=3,1,0)</f>
        <v>0</v>
      </c>
      <c r="AK1347">
        <f>IF(Table13[[#This Row],[method_payment]]=5,1,0)</f>
        <v>0</v>
      </c>
      <c r="AL1347">
        <f>IF(Table13[[#This Row],[method_payment]]=6,1,0)</f>
        <v>0</v>
      </c>
      <c r="AM1347" t="s">
        <v>16</v>
      </c>
      <c r="AN1347" t="s">
        <v>15</v>
      </c>
      <c r="AO1347">
        <v>9</v>
      </c>
      <c r="AP1347" s="2">
        <v>66.12</v>
      </c>
      <c r="AQ1347" s="3">
        <f>IF(AND(Table13[[#This Row],[Average_amount_spent_per_visit_last_3_months]]&gt;=1,Table13[[#This Row],[Average_amount_spent_per_visit_last_3_months]]&lt;=999),1,0)</f>
        <v>1</v>
      </c>
      <c r="AR1347" s="3">
        <f>IF(AND(Table13[[#This Row],[Average_amount_spent_per_visit_last_3_months]]&gt;=1000,Table13[[#This Row],[Average_amount_spent_per_visit_last_3_months]]&lt;=6700),1,0)</f>
        <v>0</v>
      </c>
      <c r="AS1347">
        <v>3</v>
      </c>
      <c r="AT1347">
        <v>22</v>
      </c>
      <c r="AU1347">
        <f>IF(AND(Table13[[#This Row],[Age]]&gt;=18,Table13[[#This Row],[Age]]&lt;=25),1,0)</f>
        <v>1</v>
      </c>
      <c r="AV1347">
        <f>IF(AND(Table13[[#This Row],[Age]]&gt;=26,Table13[[#This Row],[Age]]&lt;=35),1,0)</f>
        <v>0</v>
      </c>
      <c r="AW1347">
        <f>IF(AND(Table13[[#This Row],[Age]]&gt;=36,Table13[[#This Row],[Age]]&lt;=45),1,0)</f>
        <v>0</v>
      </c>
      <c r="AX1347">
        <f>IF(AND(Table13[[#This Row],[Age]]&gt;=46,Table13[[#This Row],[Age]]&lt;=55),1,0)</f>
        <v>0</v>
      </c>
      <c r="AY1347">
        <f>IF(AND(Table13[[#This Row],[Age]]&gt;=56,Table13[[#This Row],[Age]]&lt;=67),1,0)</f>
        <v>0</v>
      </c>
      <c r="AZ1347" t="s">
        <v>24</v>
      </c>
      <c r="BA1347">
        <f>IF(Table13[[#This Row],[Marital Status]]="Married",1,0)</f>
        <v>0</v>
      </c>
      <c r="BB1347">
        <f>IF(Table13[[#This Row],[Marital Status]]="Single",1,0)</f>
        <v>1</v>
      </c>
      <c r="BC1347" t="s">
        <v>28</v>
      </c>
      <c r="BD1347">
        <f>IF(Table13[[#This Row],[gender]]="Male",1,0)</f>
        <v>0</v>
      </c>
      <c r="BE1347">
        <f>IF(Table13[[#This Row],[gender]]="Female",1,0)</f>
        <v>1</v>
      </c>
      <c r="BF1347" t="s">
        <v>20</v>
      </c>
      <c r="BG1347">
        <f>IF(Table13[[#This Row],[Highest level of Education]]="Did not attend school",1,0)</f>
        <v>0</v>
      </c>
      <c r="BH1347">
        <f>IF(Table13[[#This Row],[Highest level of Education]]="K12 completed",1,0)</f>
        <v>0</v>
      </c>
      <c r="BI1347">
        <f>IF(Table13[[#This Row],[Highest level of Education]]="High School Completed",1,0)</f>
        <v>1</v>
      </c>
      <c r="BJ1347">
        <f>IF(Table13[[#This Row],[Highest level of Education]]="Technical Diploma/Partially completed College",1,0)</f>
        <v>0</v>
      </c>
      <c r="BK1347">
        <f>IF(Table13[[#This Row],[Highest level of Education]]="University/College Degree",1,0)</f>
        <v>0</v>
      </c>
      <c r="BL1347">
        <f>IF(Table13[[#This Row],[Highest level of Education]]="Post-graduate education",1,0)</f>
        <v>0</v>
      </c>
      <c r="BM1347">
        <v>0</v>
      </c>
      <c r="BN1347">
        <v>5</v>
      </c>
      <c r="BO1347" t="s">
        <v>1</v>
      </c>
      <c r="BP1347">
        <f>IF(Table13[[#This Row],[Monthly_Income 1_5500 2_8000 3_11000 4_15000 5_20000 6_27000 7_35000 8_5000 9_51000 98_0]]=1,1,0)</f>
        <v>0</v>
      </c>
      <c r="BQ1347">
        <f>IF(Table13[[#This Row],[Monthly_Income 1_5500 2_8000 3_11000 4_15000 5_20000 6_27000 7_35000 8_5000 9_51000 98_0]]=2,1,0)</f>
        <v>0</v>
      </c>
      <c r="BR1347">
        <f>IF(Table13[[#This Row],[Monthly_Income 1_5500 2_8000 3_11000 4_15000 5_20000 6_27000 7_35000 8_5000 9_51000 98_0]]=3,1,0)</f>
        <v>0</v>
      </c>
      <c r="BS1347">
        <f>IF(Table13[[#This Row],[Monthly_Income 1_5500 2_8000 3_11000 4_15000 5_20000 6_27000 7_35000 8_5000 9_51000 98_0]]=4,1,0)</f>
        <v>0</v>
      </c>
      <c r="BT1347">
        <f>IF(Table13[[#This Row],[Monthly_Income 1_5500 2_8000 3_11000 4_15000 5_20000 6_27000 7_35000 8_5000 9_51000 98_0]]=5,1,0)</f>
        <v>0</v>
      </c>
      <c r="BU1347">
        <f>IF(Table13[[#This Row],[Monthly_Income 1_5500 2_8000 3_11000 4_15000 5_20000 6_27000 7_35000 8_5000 9_51000 98_0]]=6,1,0)</f>
        <v>0</v>
      </c>
      <c r="BV1347">
        <f>IF(Table13[[#This Row],[Monthly_Income 1_5500 2_8000 3_11000 4_15000 5_20000 6_27000 7_35000 8_5000 9_51000 98_0]]=7,1,0)</f>
        <v>0</v>
      </c>
      <c r="BW1347">
        <f>IF(Table13[[#This Row],[Monthly_Income 1_5500 2_8000 3_11000 4_15000 5_20000 6_27000 7_35000 8_5000 9_51000 98_0]]=8,1,0)</f>
        <v>0</v>
      </c>
      <c r="BX1347">
        <f>IF(Table13[[#This Row],[Monthly_Income 1_5500 2_8000 3_11000 4_15000 5_20000 6_27000 7_35000 8_5000 9_51000 98_0]]=9,1,0)</f>
        <v>0</v>
      </c>
      <c r="BY1347">
        <f>IF(Table13[[#This Row],[Monthly_Income 1_5500 2_8000 3_11000 4_15000 5_20000 6_27000 7_35000 8_5000 9_51000 98_0]]=98,1,0)</f>
        <v>0</v>
      </c>
      <c r="BZ1347">
        <v>4</v>
      </c>
      <c r="CA1347">
        <f>IF(Table13[[#This Row],[Monthly_Household_Income]]=1,1,0)</f>
        <v>0</v>
      </c>
      <c r="CB1347">
        <f>IF(Table13[[#This Row],[Monthly_Household_Income]]=2,1,0)</f>
        <v>0</v>
      </c>
      <c r="CC1347">
        <f>IF(Table13[[#This Row],[Monthly_Household_Income]]=3,1,0)</f>
        <v>0</v>
      </c>
      <c r="CD1347">
        <f>IF(Table13[[#This Row],[Monthly_Household_Income]]=4,1,0)</f>
        <v>1</v>
      </c>
      <c r="CE1347">
        <f>IF(Table13[[#This Row],[Monthly_Household_Income]]=5,1,0)</f>
        <v>0</v>
      </c>
      <c r="CF1347">
        <f>IF(Table13[[#This Row],[Monthly_Household_Income]]=6,1,0)</f>
        <v>0</v>
      </c>
      <c r="CG1347">
        <f>IF(Table13[[#This Row],[Monthly_Household_Income]]=7,1,0)</f>
        <v>0</v>
      </c>
      <c r="CH1347">
        <f>IF(Table13[[#This Row],[Monthly_Household_Income]]=8,1,0)</f>
        <v>0</v>
      </c>
      <c r="CI1347">
        <f>IF(Table13[[#This Row],[Monthly_Household_Income]]=9,1,0)</f>
        <v>0</v>
      </c>
      <c r="CJ1347">
        <f>IF(Table13[[#This Row],[Monthly_Household_Income]]=98,1,0)</f>
        <v>0</v>
      </c>
    </row>
    <row r="1348" spans="1:88">
      <c r="A1348">
        <v>4929</v>
      </c>
      <c r="B1348" s="1">
        <v>43130</v>
      </c>
      <c r="C1348" t="s">
        <v>39</v>
      </c>
      <c r="D1348">
        <v>8</v>
      </c>
      <c r="E1348">
        <v>8</v>
      </c>
      <c r="F1348">
        <v>6</v>
      </c>
      <c r="G1348">
        <v>7</v>
      </c>
      <c r="H1348">
        <v>6</v>
      </c>
      <c r="I1348">
        <v>7</v>
      </c>
      <c r="J1348" t="s">
        <v>15</v>
      </c>
      <c r="K1348">
        <v>7</v>
      </c>
      <c r="L1348">
        <v>6</v>
      </c>
      <c r="M1348">
        <v>8</v>
      </c>
      <c r="N1348">
        <v>8</v>
      </c>
      <c r="O1348">
        <v>7</v>
      </c>
      <c r="P1348">
        <v>8</v>
      </c>
      <c r="Q1348">
        <v>6</v>
      </c>
      <c r="R1348">
        <v>7</v>
      </c>
      <c r="S1348">
        <v>6</v>
      </c>
      <c r="T1348">
        <v>6</v>
      </c>
      <c r="U1348">
        <v>8</v>
      </c>
      <c r="V1348">
        <v>7</v>
      </c>
      <c r="W1348">
        <v>8</v>
      </c>
      <c r="X1348">
        <v>8</v>
      </c>
      <c r="Y1348">
        <v>7</v>
      </c>
      <c r="Z1348">
        <v>8</v>
      </c>
      <c r="AA1348">
        <v>6</v>
      </c>
      <c r="AB1348">
        <v>7</v>
      </c>
      <c r="AC1348">
        <v>2</v>
      </c>
      <c r="AD1348">
        <f>IF(Table13[[#This Row],[payment]]=1,1,0)</f>
        <v>0</v>
      </c>
      <c r="AE1348">
        <f>IF(Table13[[#This Row],[payment]]=2,1,0)</f>
        <v>1</v>
      </c>
      <c r="AF1348">
        <f>IF(Table13[[#This Row],[payment]]=3,1,0)</f>
        <v>0</v>
      </c>
      <c r="AG1348">
        <v>1</v>
      </c>
      <c r="AH1348">
        <f>IF(Table13[[#This Row],[method_payment]]=1,1,0)</f>
        <v>1</v>
      </c>
      <c r="AI1348">
        <f>IF(Table13[[#This Row],[method_payment]]=2,1,0)</f>
        <v>0</v>
      </c>
      <c r="AJ1348">
        <f>IF(Table13[[#This Row],[method_payment]]=3,1,0)</f>
        <v>0</v>
      </c>
      <c r="AK1348">
        <f>IF(Table13[[#This Row],[method_payment]]=5,1,0)</f>
        <v>0</v>
      </c>
      <c r="AL1348">
        <f>IF(Table13[[#This Row],[method_payment]]=6,1,0)</f>
        <v>0</v>
      </c>
      <c r="AM1348" t="s">
        <v>16</v>
      </c>
      <c r="AN1348" t="s">
        <v>15</v>
      </c>
      <c r="AO1348">
        <v>1</v>
      </c>
      <c r="AP1348" s="2">
        <v>280.73</v>
      </c>
      <c r="AQ1348" s="3">
        <f>IF(AND(Table13[[#This Row],[Average_amount_spent_per_visit_last_3_months]]&gt;=1,Table13[[#This Row],[Average_amount_spent_per_visit_last_3_months]]&lt;=999),1,0)</f>
        <v>1</v>
      </c>
      <c r="AR1348" s="3">
        <f>IF(AND(Table13[[#This Row],[Average_amount_spent_per_visit_last_3_months]]&gt;=1000,Table13[[#This Row],[Average_amount_spent_per_visit_last_3_months]]&lt;=6700),1,0)</f>
        <v>0</v>
      </c>
      <c r="AS1348">
        <v>3</v>
      </c>
      <c r="AT1348">
        <v>29</v>
      </c>
      <c r="AU1348">
        <f>IF(AND(Table13[[#This Row],[Age]]&gt;=18,Table13[[#This Row],[Age]]&lt;=25),1,0)</f>
        <v>0</v>
      </c>
      <c r="AV1348">
        <f>IF(AND(Table13[[#This Row],[Age]]&gt;=26,Table13[[#This Row],[Age]]&lt;=35),1,0)</f>
        <v>1</v>
      </c>
      <c r="AW1348">
        <f>IF(AND(Table13[[#This Row],[Age]]&gt;=36,Table13[[#This Row],[Age]]&lt;=45),1,0)</f>
        <v>0</v>
      </c>
      <c r="AX1348">
        <f>IF(AND(Table13[[#This Row],[Age]]&gt;=46,Table13[[#This Row],[Age]]&lt;=55),1,0)</f>
        <v>0</v>
      </c>
      <c r="AY1348">
        <f>IF(AND(Table13[[#This Row],[Age]]&gt;=56,Table13[[#This Row],[Age]]&lt;=67),1,0)</f>
        <v>0</v>
      </c>
      <c r="AZ1348" t="s">
        <v>24</v>
      </c>
      <c r="BA1348">
        <f>IF(Table13[[#This Row],[Marital Status]]="Married",1,0)</f>
        <v>0</v>
      </c>
      <c r="BB1348">
        <f>IF(Table13[[#This Row],[Marital Status]]="Single",1,0)</f>
        <v>1</v>
      </c>
      <c r="BC1348" t="s">
        <v>27</v>
      </c>
      <c r="BD1348">
        <f>IF(Table13[[#This Row],[gender]]="Male",1,0)</f>
        <v>1</v>
      </c>
      <c r="BE1348">
        <f>IF(Table13[[#This Row],[gender]]="Female",1,0)</f>
        <v>0</v>
      </c>
      <c r="BF1348" t="s">
        <v>20</v>
      </c>
      <c r="BG1348">
        <f>IF(Table13[[#This Row],[Highest level of Education]]="Did not attend school",1,0)</f>
        <v>0</v>
      </c>
      <c r="BH1348">
        <f>IF(Table13[[#This Row],[Highest level of Education]]="K12 completed",1,0)</f>
        <v>0</v>
      </c>
      <c r="BI1348">
        <f>IF(Table13[[#This Row],[Highest level of Education]]="High School Completed",1,0)</f>
        <v>1</v>
      </c>
      <c r="BJ1348">
        <f>IF(Table13[[#This Row],[Highest level of Education]]="Technical Diploma/Partially completed College",1,0)</f>
        <v>0</v>
      </c>
      <c r="BK1348">
        <f>IF(Table13[[#This Row],[Highest level of Education]]="University/College Degree",1,0)</f>
        <v>0</v>
      </c>
      <c r="BL1348">
        <f>IF(Table13[[#This Row],[Highest level of Education]]="Post-graduate education",1,0)</f>
        <v>0</v>
      </c>
      <c r="BM1348">
        <v>0</v>
      </c>
      <c r="BN1348">
        <v>1</v>
      </c>
      <c r="BO1348">
        <v>2</v>
      </c>
      <c r="BP1348">
        <f>IF(Table13[[#This Row],[Monthly_Income 1_5500 2_8000 3_11000 4_15000 5_20000 6_27000 7_35000 8_5000 9_51000 98_0]]=1,1,0)</f>
        <v>0</v>
      </c>
      <c r="BQ1348">
        <f>IF(Table13[[#This Row],[Monthly_Income 1_5500 2_8000 3_11000 4_15000 5_20000 6_27000 7_35000 8_5000 9_51000 98_0]]=2,1,0)</f>
        <v>1</v>
      </c>
      <c r="BR1348">
        <f>IF(Table13[[#This Row],[Monthly_Income 1_5500 2_8000 3_11000 4_15000 5_20000 6_27000 7_35000 8_5000 9_51000 98_0]]=3,1,0)</f>
        <v>0</v>
      </c>
      <c r="BS1348">
        <f>IF(Table13[[#This Row],[Monthly_Income 1_5500 2_8000 3_11000 4_15000 5_20000 6_27000 7_35000 8_5000 9_51000 98_0]]=4,1,0)</f>
        <v>0</v>
      </c>
      <c r="BT1348">
        <f>IF(Table13[[#This Row],[Monthly_Income 1_5500 2_8000 3_11000 4_15000 5_20000 6_27000 7_35000 8_5000 9_51000 98_0]]=5,1,0)</f>
        <v>0</v>
      </c>
      <c r="BU1348">
        <f>IF(Table13[[#This Row],[Monthly_Income 1_5500 2_8000 3_11000 4_15000 5_20000 6_27000 7_35000 8_5000 9_51000 98_0]]=6,1,0)</f>
        <v>0</v>
      </c>
      <c r="BV1348">
        <f>IF(Table13[[#This Row],[Monthly_Income 1_5500 2_8000 3_11000 4_15000 5_20000 6_27000 7_35000 8_5000 9_51000 98_0]]=7,1,0)</f>
        <v>0</v>
      </c>
      <c r="BW1348">
        <f>IF(Table13[[#This Row],[Monthly_Income 1_5500 2_8000 3_11000 4_15000 5_20000 6_27000 7_35000 8_5000 9_51000 98_0]]=8,1,0)</f>
        <v>0</v>
      </c>
      <c r="BX1348">
        <f>IF(Table13[[#This Row],[Monthly_Income 1_5500 2_8000 3_11000 4_15000 5_20000 6_27000 7_35000 8_5000 9_51000 98_0]]=9,1,0)</f>
        <v>0</v>
      </c>
      <c r="BY1348">
        <f>IF(Table13[[#This Row],[Monthly_Income 1_5500 2_8000 3_11000 4_15000 5_20000 6_27000 7_35000 8_5000 9_51000 98_0]]=98,1,0)</f>
        <v>0</v>
      </c>
      <c r="BZ1348">
        <v>5</v>
      </c>
      <c r="CA1348">
        <f>IF(Table13[[#This Row],[Monthly_Household_Income]]=1,1,0)</f>
        <v>0</v>
      </c>
      <c r="CB1348">
        <f>IF(Table13[[#This Row],[Monthly_Household_Income]]=2,1,0)</f>
        <v>0</v>
      </c>
      <c r="CC1348">
        <f>IF(Table13[[#This Row],[Monthly_Household_Income]]=3,1,0)</f>
        <v>0</v>
      </c>
      <c r="CD1348">
        <f>IF(Table13[[#This Row],[Monthly_Household_Income]]=4,1,0)</f>
        <v>0</v>
      </c>
      <c r="CE1348">
        <f>IF(Table13[[#This Row],[Monthly_Household_Income]]=5,1,0)</f>
        <v>1</v>
      </c>
      <c r="CF1348">
        <f>IF(Table13[[#This Row],[Monthly_Household_Income]]=6,1,0)</f>
        <v>0</v>
      </c>
      <c r="CG1348">
        <f>IF(Table13[[#This Row],[Monthly_Household_Income]]=7,1,0)</f>
        <v>0</v>
      </c>
      <c r="CH1348">
        <f>IF(Table13[[#This Row],[Monthly_Household_Income]]=8,1,0)</f>
        <v>0</v>
      </c>
      <c r="CI1348">
        <f>IF(Table13[[#This Row],[Monthly_Household_Income]]=9,1,0)</f>
        <v>0</v>
      </c>
      <c r="CJ1348">
        <f>IF(Table13[[#This Row],[Monthly_Household_Income]]=98,1,0)</f>
        <v>0</v>
      </c>
    </row>
    <row r="1349" spans="1:88">
      <c r="A1349">
        <v>4932</v>
      </c>
      <c r="B1349" s="1">
        <v>43131</v>
      </c>
      <c r="C1349" t="s">
        <v>29</v>
      </c>
      <c r="D1349">
        <v>7</v>
      </c>
      <c r="E1349">
        <v>8</v>
      </c>
      <c r="F1349">
        <v>7</v>
      </c>
      <c r="G1349">
        <v>7</v>
      </c>
      <c r="H1349">
        <v>8</v>
      </c>
      <c r="I1349">
        <v>8</v>
      </c>
      <c r="J1349" t="s">
        <v>16</v>
      </c>
      <c r="K1349">
        <v>8</v>
      </c>
      <c r="L1349">
        <v>7</v>
      </c>
      <c r="M1349">
        <v>9</v>
      </c>
      <c r="N1349">
        <v>9</v>
      </c>
      <c r="O1349">
        <v>9</v>
      </c>
      <c r="P1349">
        <v>7</v>
      </c>
      <c r="Q1349">
        <v>9</v>
      </c>
      <c r="R1349">
        <v>9</v>
      </c>
      <c r="S1349">
        <v>9</v>
      </c>
      <c r="T1349">
        <v>9</v>
      </c>
      <c r="U1349">
        <v>8</v>
      </c>
      <c r="V1349">
        <v>8</v>
      </c>
      <c r="W1349">
        <v>8</v>
      </c>
      <c r="X1349">
        <v>7</v>
      </c>
      <c r="Y1349">
        <v>7</v>
      </c>
      <c r="Z1349">
        <v>8</v>
      </c>
      <c r="AA1349">
        <v>7</v>
      </c>
      <c r="AB1349">
        <v>8</v>
      </c>
      <c r="AC1349">
        <v>1</v>
      </c>
      <c r="AD1349">
        <f>IF(Table13[[#This Row],[payment]]=1,1,0)</f>
        <v>1</v>
      </c>
      <c r="AE1349">
        <f>IF(Table13[[#This Row],[payment]]=2,1,0)</f>
        <v>0</v>
      </c>
      <c r="AF1349">
        <f>IF(Table13[[#This Row],[payment]]=3,1,0)</f>
        <v>0</v>
      </c>
      <c r="AG1349">
        <v>6</v>
      </c>
      <c r="AH1349">
        <f>IF(Table13[[#This Row],[method_payment]]=1,1,0)</f>
        <v>0</v>
      </c>
      <c r="AI1349">
        <f>IF(Table13[[#This Row],[method_payment]]=2,1,0)</f>
        <v>0</v>
      </c>
      <c r="AJ1349">
        <f>IF(Table13[[#This Row],[method_payment]]=3,1,0)</f>
        <v>0</v>
      </c>
      <c r="AK1349">
        <f>IF(Table13[[#This Row],[method_payment]]=5,1,0)</f>
        <v>0</v>
      </c>
      <c r="AL1349">
        <f>IF(Table13[[#This Row],[method_payment]]=6,1,0)</f>
        <v>1</v>
      </c>
      <c r="AM1349" t="s">
        <v>15</v>
      </c>
      <c r="AN1349" t="s">
        <v>15</v>
      </c>
      <c r="AO1349">
        <v>2</v>
      </c>
      <c r="AP1349" s="2">
        <v>198.95</v>
      </c>
      <c r="AQ1349" s="3">
        <f>IF(AND(Table13[[#This Row],[Average_amount_spent_per_visit_last_3_months]]&gt;=1,Table13[[#This Row],[Average_amount_spent_per_visit_last_3_months]]&lt;=999),1,0)</f>
        <v>1</v>
      </c>
      <c r="AR1349" s="3">
        <f>IF(AND(Table13[[#This Row],[Average_amount_spent_per_visit_last_3_months]]&gt;=1000,Table13[[#This Row],[Average_amount_spent_per_visit_last_3_months]]&lt;=6700),1,0)</f>
        <v>0</v>
      </c>
      <c r="AS1349">
        <v>1</v>
      </c>
      <c r="AT1349">
        <v>36</v>
      </c>
      <c r="AU1349">
        <f>IF(AND(Table13[[#This Row],[Age]]&gt;=18,Table13[[#This Row],[Age]]&lt;=25),1,0)</f>
        <v>0</v>
      </c>
      <c r="AV1349">
        <f>IF(AND(Table13[[#This Row],[Age]]&gt;=26,Table13[[#This Row],[Age]]&lt;=35),1,0)</f>
        <v>0</v>
      </c>
      <c r="AW1349">
        <f>IF(AND(Table13[[#This Row],[Age]]&gt;=36,Table13[[#This Row],[Age]]&lt;=45),1,0)</f>
        <v>1</v>
      </c>
      <c r="AX1349">
        <f>IF(AND(Table13[[#This Row],[Age]]&gt;=46,Table13[[#This Row],[Age]]&lt;=55),1,0)</f>
        <v>0</v>
      </c>
      <c r="AY1349">
        <f>IF(AND(Table13[[#This Row],[Age]]&gt;=56,Table13[[#This Row],[Age]]&lt;=67),1,0)</f>
        <v>0</v>
      </c>
      <c r="AZ1349" t="s">
        <v>25</v>
      </c>
      <c r="BA1349">
        <f>IF(Table13[[#This Row],[Marital Status]]="Married",1,0)</f>
        <v>1</v>
      </c>
      <c r="BB1349">
        <f>IF(Table13[[#This Row],[Marital Status]]="Single",1,0)</f>
        <v>0</v>
      </c>
      <c r="BC1349" t="s">
        <v>27</v>
      </c>
      <c r="BD1349">
        <f>IF(Table13[[#This Row],[gender]]="Male",1,0)</f>
        <v>1</v>
      </c>
      <c r="BE1349">
        <f>IF(Table13[[#This Row],[gender]]="Female",1,0)</f>
        <v>0</v>
      </c>
      <c r="BF1349" t="s">
        <v>20</v>
      </c>
      <c r="BG1349">
        <f>IF(Table13[[#This Row],[Highest level of Education]]="Did not attend school",1,0)</f>
        <v>0</v>
      </c>
      <c r="BH1349">
        <f>IF(Table13[[#This Row],[Highest level of Education]]="K12 completed",1,0)</f>
        <v>0</v>
      </c>
      <c r="BI1349">
        <f>IF(Table13[[#This Row],[Highest level of Education]]="High School Completed",1,0)</f>
        <v>1</v>
      </c>
      <c r="BJ1349">
        <f>IF(Table13[[#This Row],[Highest level of Education]]="Technical Diploma/Partially completed College",1,0)</f>
        <v>0</v>
      </c>
      <c r="BK1349">
        <f>IF(Table13[[#This Row],[Highest level of Education]]="University/College Degree",1,0)</f>
        <v>0</v>
      </c>
      <c r="BL1349">
        <f>IF(Table13[[#This Row],[Highest level of Education]]="Post-graduate education",1,0)</f>
        <v>0</v>
      </c>
      <c r="BM1349">
        <v>2</v>
      </c>
      <c r="BN1349">
        <v>1</v>
      </c>
      <c r="BO1349">
        <v>2</v>
      </c>
      <c r="BP1349">
        <f>IF(Table13[[#This Row],[Monthly_Income 1_5500 2_8000 3_11000 4_15000 5_20000 6_27000 7_35000 8_5000 9_51000 98_0]]=1,1,0)</f>
        <v>0</v>
      </c>
      <c r="BQ1349">
        <f>IF(Table13[[#This Row],[Monthly_Income 1_5500 2_8000 3_11000 4_15000 5_20000 6_27000 7_35000 8_5000 9_51000 98_0]]=2,1,0)</f>
        <v>1</v>
      </c>
      <c r="BR1349">
        <f>IF(Table13[[#This Row],[Monthly_Income 1_5500 2_8000 3_11000 4_15000 5_20000 6_27000 7_35000 8_5000 9_51000 98_0]]=3,1,0)</f>
        <v>0</v>
      </c>
      <c r="BS1349">
        <f>IF(Table13[[#This Row],[Monthly_Income 1_5500 2_8000 3_11000 4_15000 5_20000 6_27000 7_35000 8_5000 9_51000 98_0]]=4,1,0)</f>
        <v>0</v>
      </c>
      <c r="BT1349">
        <f>IF(Table13[[#This Row],[Monthly_Income 1_5500 2_8000 3_11000 4_15000 5_20000 6_27000 7_35000 8_5000 9_51000 98_0]]=5,1,0)</f>
        <v>0</v>
      </c>
      <c r="BU1349">
        <f>IF(Table13[[#This Row],[Monthly_Income 1_5500 2_8000 3_11000 4_15000 5_20000 6_27000 7_35000 8_5000 9_51000 98_0]]=6,1,0)</f>
        <v>0</v>
      </c>
      <c r="BV1349">
        <f>IF(Table13[[#This Row],[Monthly_Income 1_5500 2_8000 3_11000 4_15000 5_20000 6_27000 7_35000 8_5000 9_51000 98_0]]=7,1,0)</f>
        <v>0</v>
      </c>
      <c r="BW1349">
        <f>IF(Table13[[#This Row],[Monthly_Income 1_5500 2_8000 3_11000 4_15000 5_20000 6_27000 7_35000 8_5000 9_51000 98_0]]=8,1,0)</f>
        <v>0</v>
      </c>
      <c r="BX1349">
        <f>IF(Table13[[#This Row],[Monthly_Income 1_5500 2_8000 3_11000 4_15000 5_20000 6_27000 7_35000 8_5000 9_51000 98_0]]=9,1,0)</f>
        <v>0</v>
      </c>
      <c r="BY1349">
        <f>IF(Table13[[#This Row],[Monthly_Income 1_5500 2_8000 3_11000 4_15000 5_20000 6_27000 7_35000 8_5000 9_51000 98_0]]=98,1,0)</f>
        <v>0</v>
      </c>
      <c r="BZ1349">
        <v>5</v>
      </c>
      <c r="CA1349">
        <f>IF(Table13[[#This Row],[Monthly_Household_Income]]=1,1,0)</f>
        <v>0</v>
      </c>
      <c r="CB1349">
        <f>IF(Table13[[#This Row],[Monthly_Household_Income]]=2,1,0)</f>
        <v>0</v>
      </c>
      <c r="CC1349">
        <f>IF(Table13[[#This Row],[Monthly_Household_Income]]=3,1,0)</f>
        <v>0</v>
      </c>
      <c r="CD1349">
        <f>IF(Table13[[#This Row],[Monthly_Household_Income]]=4,1,0)</f>
        <v>0</v>
      </c>
      <c r="CE1349">
        <f>IF(Table13[[#This Row],[Monthly_Household_Income]]=5,1,0)</f>
        <v>1</v>
      </c>
      <c r="CF1349">
        <f>IF(Table13[[#This Row],[Monthly_Household_Income]]=6,1,0)</f>
        <v>0</v>
      </c>
      <c r="CG1349">
        <f>IF(Table13[[#This Row],[Monthly_Household_Income]]=7,1,0)</f>
        <v>0</v>
      </c>
      <c r="CH1349">
        <f>IF(Table13[[#This Row],[Monthly_Household_Income]]=8,1,0)</f>
        <v>0</v>
      </c>
      <c r="CI1349">
        <f>IF(Table13[[#This Row],[Monthly_Household_Income]]=9,1,0)</f>
        <v>0</v>
      </c>
      <c r="CJ1349">
        <f>IF(Table13[[#This Row],[Monthly_Household_Income]]=98,1,0)</f>
        <v>0</v>
      </c>
    </row>
    <row r="1350" spans="1:88">
      <c r="A1350">
        <v>4934</v>
      </c>
      <c r="B1350" s="1">
        <v>43020</v>
      </c>
      <c r="C1350" t="s">
        <v>29</v>
      </c>
      <c r="D1350">
        <v>8</v>
      </c>
      <c r="E1350">
        <v>9</v>
      </c>
      <c r="F1350">
        <v>7</v>
      </c>
      <c r="G1350">
        <v>9</v>
      </c>
      <c r="H1350">
        <v>9</v>
      </c>
      <c r="I1350">
        <v>7</v>
      </c>
      <c r="J1350" t="s">
        <v>15</v>
      </c>
      <c r="K1350">
        <v>10</v>
      </c>
      <c r="L1350">
        <v>8</v>
      </c>
      <c r="M1350">
        <v>7</v>
      </c>
      <c r="N1350">
        <v>8</v>
      </c>
      <c r="O1350">
        <v>9</v>
      </c>
      <c r="P1350">
        <v>7</v>
      </c>
      <c r="Q1350">
        <v>8</v>
      </c>
      <c r="R1350">
        <v>7</v>
      </c>
      <c r="S1350">
        <v>10</v>
      </c>
      <c r="T1350">
        <v>9</v>
      </c>
      <c r="U1350">
        <v>8</v>
      </c>
      <c r="V1350">
        <v>9</v>
      </c>
      <c r="W1350">
        <v>10</v>
      </c>
      <c r="X1350">
        <v>9</v>
      </c>
      <c r="Y1350">
        <v>9</v>
      </c>
      <c r="Z1350">
        <v>7</v>
      </c>
      <c r="AA1350">
        <v>7</v>
      </c>
      <c r="AB1350">
        <v>8</v>
      </c>
      <c r="AC1350">
        <v>2</v>
      </c>
      <c r="AD1350">
        <f>IF(Table13[[#This Row],[payment]]=1,1,0)</f>
        <v>0</v>
      </c>
      <c r="AE1350">
        <f>IF(Table13[[#This Row],[payment]]=2,1,0)</f>
        <v>1</v>
      </c>
      <c r="AF1350">
        <f>IF(Table13[[#This Row],[payment]]=3,1,0)</f>
        <v>0</v>
      </c>
      <c r="AG1350">
        <v>1</v>
      </c>
      <c r="AH1350">
        <f>IF(Table13[[#This Row],[method_payment]]=1,1,0)</f>
        <v>1</v>
      </c>
      <c r="AI1350">
        <f>IF(Table13[[#This Row],[method_payment]]=2,1,0)</f>
        <v>0</v>
      </c>
      <c r="AJ1350">
        <f>IF(Table13[[#This Row],[method_payment]]=3,1,0)</f>
        <v>0</v>
      </c>
      <c r="AK1350">
        <f>IF(Table13[[#This Row],[method_payment]]=5,1,0)</f>
        <v>0</v>
      </c>
      <c r="AL1350">
        <f>IF(Table13[[#This Row],[method_payment]]=6,1,0)</f>
        <v>0</v>
      </c>
      <c r="AM1350" t="s">
        <v>16</v>
      </c>
      <c r="AN1350" t="s">
        <v>15</v>
      </c>
      <c r="AO1350">
        <v>2</v>
      </c>
      <c r="AP1350" s="2">
        <v>128.78</v>
      </c>
      <c r="AQ1350" s="3">
        <f>IF(AND(Table13[[#This Row],[Average_amount_spent_per_visit_last_3_months]]&gt;=1,Table13[[#This Row],[Average_amount_spent_per_visit_last_3_months]]&lt;=999),1,0)</f>
        <v>1</v>
      </c>
      <c r="AR1350" s="3">
        <f>IF(AND(Table13[[#This Row],[Average_amount_spent_per_visit_last_3_months]]&gt;=1000,Table13[[#This Row],[Average_amount_spent_per_visit_last_3_months]]&lt;=6700),1,0)</f>
        <v>0</v>
      </c>
      <c r="AS1350">
        <v>1</v>
      </c>
      <c r="AT1350">
        <v>32</v>
      </c>
      <c r="AU1350">
        <f>IF(AND(Table13[[#This Row],[Age]]&gt;=18,Table13[[#This Row],[Age]]&lt;=25),1,0)</f>
        <v>0</v>
      </c>
      <c r="AV1350">
        <f>IF(AND(Table13[[#This Row],[Age]]&gt;=26,Table13[[#This Row],[Age]]&lt;=35),1,0)</f>
        <v>1</v>
      </c>
      <c r="AW1350">
        <f>IF(AND(Table13[[#This Row],[Age]]&gt;=36,Table13[[#This Row],[Age]]&lt;=45),1,0)</f>
        <v>0</v>
      </c>
      <c r="AX1350">
        <f>IF(AND(Table13[[#This Row],[Age]]&gt;=46,Table13[[#This Row],[Age]]&lt;=55),1,0)</f>
        <v>0</v>
      </c>
      <c r="AY1350">
        <f>IF(AND(Table13[[#This Row],[Age]]&gt;=56,Table13[[#This Row],[Age]]&lt;=67),1,0)</f>
        <v>0</v>
      </c>
      <c r="AZ1350" t="s">
        <v>25</v>
      </c>
      <c r="BA1350">
        <f>IF(Table13[[#This Row],[Marital Status]]="Married",1,0)</f>
        <v>1</v>
      </c>
      <c r="BB1350">
        <f>IF(Table13[[#This Row],[Marital Status]]="Single",1,0)</f>
        <v>0</v>
      </c>
      <c r="BC1350" t="s">
        <v>27</v>
      </c>
      <c r="BD1350">
        <f>IF(Table13[[#This Row],[gender]]="Male",1,0)</f>
        <v>1</v>
      </c>
      <c r="BE1350">
        <f>IF(Table13[[#This Row],[gender]]="Female",1,0)</f>
        <v>0</v>
      </c>
      <c r="BF1350" t="s">
        <v>19</v>
      </c>
      <c r="BG1350">
        <f>IF(Table13[[#This Row],[Highest level of Education]]="Did not attend school",1,0)</f>
        <v>0</v>
      </c>
      <c r="BH1350">
        <f>IF(Table13[[#This Row],[Highest level of Education]]="K12 completed",1,0)</f>
        <v>0</v>
      </c>
      <c r="BI1350">
        <f>IF(Table13[[#This Row],[Highest level of Education]]="High School Completed",1,0)</f>
        <v>0</v>
      </c>
      <c r="BJ1350">
        <f>IF(Table13[[#This Row],[Highest level of Education]]="Technical Diploma/Partially completed College",1,0)</f>
        <v>0</v>
      </c>
      <c r="BK1350">
        <f>IF(Table13[[#This Row],[Highest level of Education]]="University/College Degree",1,0)</f>
        <v>1</v>
      </c>
      <c r="BL1350">
        <f>IF(Table13[[#This Row],[Highest level of Education]]="Post-graduate education",1,0)</f>
        <v>0</v>
      </c>
      <c r="BM1350">
        <v>2</v>
      </c>
      <c r="BN1350">
        <v>1</v>
      </c>
      <c r="BO1350">
        <v>3</v>
      </c>
      <c r="BP1350">
        <f>IF(Table13[[#This Row],[Monthly_Income 1_5500 2_8000 3_11000 4_15000 5_20000 6_27000 7_35000 8_5000 9_51000 98_0]]=1,1,0)</f>
        <v>0</v>
      </c>
      <c r="BQ1350">
        <f>IF(Table13[[#This Row],[Monthly_Income 1_5500 2_8000 3_11000 4_15000 5_20000 6_27000 7_35000 8_5000 9_51000 98_0]]=2,1,0)</f>
        <v>0</v>
      </c>
      <c r="BR1350">
        <f>IF(Table13[[#This Row],[Monthly_Income 1_5500 2_8000 3_11000 4_15000 5_20000 6_27000 7_35000 8_5000 9_51000 98_0]]=3,1,0)</f>
        <v>1</v>
      </c>
      <c r="BS1350">
        <f>IF(Table13[[#This Row],[Monthly_Income 1_5500 2_8000 3_11000 4_15000 5_20000 6_27000 7_35000 8_5000 9_51000 98_0]]=4,1,0)</f>
        <v>0</v>
      </c>
      <c r="BT1350">
        <f>IF(Table13[[#This Row],[Monthly_Income 1_5500 2_8000 3_11000 4_15000 5_20000 6_27000 7_35000 8_5000 9_51000 98_0]]=5,1,0)</f>
        <v>0</v>
      </c>
      <c r="BU1350">
        <f>IF(Table13[[#This Row],[Monthly_Income 1_5500 2_8000 3_11000 4_15000 5_20000 6_27000 7_35000 8_5000 9_51000 98_0]]=6,1,0)</f>
        <v>0</v>
      </c>
      <c r="BV1350">
        <f>IF(Table13[[#This Row],[Monthly_Income 1_5500 2_8000 3_11000 4_15000 5_20000 6_27000 7_35000 8_5000 9_51000 98_0]]=7,1,0)</f>
        <v>0</v>
      </c>
      <c r="BW1350">
        <f>IF(Table13[[#This Row],[Monthly_Income 1_5500 2_8000 3_11000 4_15000 5_20000 6_27000 7_35000 8_5000 9_51000 98_0]]=8,1,0)</f>
        <v>0</v>
      </c>
      <c r="BX1350">
        <f>IF(Table13[[#This Row],[Monthly_Income 1_5500 2_8000 3_11000 4_15000 5_20000 6_27000 7_35000 8_5000 9_51000 98_0]]=9,1,0)</f>
        <v>0</v>
      </c>
      <c r="BY1350">
        <f>IF(Table13[[#This Row],[Monthly_Income 1_5500 2_8000 3_11000 4_15000 5_20000 6_27000 7_35000 8_5000 9_51000 98_0]]=98,1,0)</f>
        <v>0</v>
      </c>
      <c r="BZ1350">
        <v>5</v>
      </c>
      <c r="CA1350">
        <f>IF(Table13[[#This Row],[Monthly_Household_Income]]=1,1,0)</f>
        <v>0</v>
      </c>
      <c r="CB1350">
        <f>IF(Table13[[#This Row],[Monthly_Household_Income]]=2,1,0)</f>
        <v>0</v>
      </c>
      <c r="CC1350">
        <f>IF(Table13[[#This Row],[Monthly_Household_Income]]=3,1,0)</f>
        <v>0</v>
      </c>
      <c r="CD1350">
        <f>IF(Table13[[#This Row],[Monthly_Household_Income]]=4,1,0)</f>
        <v>0</v>
      </c>
      <c r="CE1350">
        <f>IF(Table13[[#This Row],[Monthly_Household_Income]]=5,1,0)</f>
        <v>1</v>
      </c>
      <c r="CF1350">
        <f>IF(Table13[[#This Row],[Monthly_Household_Income]]=6,1,0)</f>
        <v>0</v>
      </c>
      <c r="CG1350">
        <f>IF(Table13[[#This Row],[Monthly_Household_Income]]=7,1,0)</f>
        <v>0</v>
      </c>
      <c r="CH1350">
        <f>IF(Table13[[#This Row],[Monthly_Household_Income]]=8,1,0)</f>
        <v>0</v>
      </c>
      <c r="CI1350">
        <f>IF(Table13[[#This Row],[Monthly_Household_Income]]=9,1,0)</f>
        <v>0</v>
      </c>
      <c r="CJ1350">
        <f>IF(Table13[[#This Row],[Monthly_Household_Income]]=98,1,0)</f>
        <v>0</v>
      </c>
    </row>
    <row r="1351" spans="1:88">
      <c r="A1351">
        <v>4936</v>
      </c>
      <c r="B1351" s="1">
        <v>43161</v>
      </c>
      <c r="C1351" t="s">
        <v>32</v>
      </c>
      <c r="D1351">
        <v>7</v>
      </c>
      <c r="E1351">
        <v>7</v>
      </c>
      <c r="F1351">
        <v>6</v>
      </c>
      <c r="G1351">
        <v>7</v>
      </c>
      <c r="H1351">
        <v>7</v>
      </c>
      <c r="I1351">
        <v>8</v>
      </c>
      <c r="J1351" t="s">
        <v>15</v>
      </c>
      <c r="K1351">
        <v>7</v>
      </c>
      <c r="L1351">
        <v>7</v>
      </c>
      <c r="M1351">
        <v>6</v>
      </c>
      <c r="N1351">
        <v>8</v>
      </c>
      <c r="O1351">
        <v>8</v>
      </c>
      <c r="P1351">
        <v>7</v>
      </c>
      <c r="Q1351">
        <v>8</v>
      </c>
      <c r="R1351">
        <v>6</v>
      </c>
      <c r="S1351">
        <v>7</v>
      </c>
      <c r="T1351">
        <v>7</v>
      </c>
      <c r="U1351">
        <v>6</v>
      </c>
      <c r="V1351">
        <v>6</v>
      </c>
      <c r="W1351">
        <v>8</v>
      </c>
      <c r="X1351">
        <v>8</v>
      </c>
      <c r="Y1351">
        <v>7</v>
      </c>
      <c r="Z1351">
        <v>8</v>
      </c>
      <c r="AA1351">
        <v>6</v>
      </c>
      <c r="AB1351">
        <v>7</v>
      </c>
      <c r="AC1351">
        <v>1</v>
      </c>
      <c r="AD1351">
        <f>IF(Table13[[#This Row],[payment]]=1,1,0)</f>
        <v>1</v>
      </c>
      <c r="AE1351">
        <f>IF(Table13[[#This Row],[payment]]=2,1,0)</f>
        <v>0</v>
      </c>
      <c r="AF1351">
        <f>IF(Table13[[#This Row],[payment]]=3,1,0)</f>
        <v>0</v>
      </c>
      <c r="AG1351">
        <v>2</v>
      </c>
      <c r="AH1351">
        <f>IF(Table13[[#This Row],[method_payment]]=1,1,0)</f>
        <v>0</v>
      </c>
      <c r="AI1351">
        <f>IF(Table13[[#This Row],[method_payment]]=2,1,0)</f>
        <v>1</v>
      </c>
      <c r="AJ1351">
        <f>IF(Table13[[#This Row],[method_payment]]=3,1,0)</f>
        <v>0</v>
      </c>
      <c r="AK1351">
        <f>IF(Table13[[#This Row],[method_payment]]=5,1,0)</f>
        <v>0</v>
      </c>
      <c r="AL1351">
        <f>IF(Table13[[#This Row],[method_payment]]=6,1,0)</f>
        <v>0</v>
      </c>
      <c r="AM1351" t="s">
        <v>16</v>
      </c>
      <c r="AN1351" t="s">
        <v>16</v>
      </c>
      <c r="AO1351">
        <v>3</v>
      </c>
      <c r="AP1351" s="2">
        <v>296.88</v>
      </c>
      <c r="AQ1351" s="3">
        <f>IF(AND(Table13[[#This Row],[Average_amount_spent_per_visit_last_3_months]]&gt;=1,Table13[[#This Row],[Average_amount_spent_per_visit_last_3_months]]&lt;=999),1,0)</f>
        <v>1</v>
      </c>
      <c r="AR1351" s="3">
        <f>IF(AND(Table13[[#This Row],[Average_amount_spent_per_visit_last_3_months]]&gt;=1000,Table13[[#This Row],[Average_amount_spent_per_visit_last_3_months]]&lt;=6700),1,0)</f>
        <v>0</v>
      </c>
      <c r="AS1351">
        <v>3</v>
      </c>
      <c r="AT1351">
        <v>38</v>
      </c>
      <c r="AU1351">
        <f>IF(AND(Table13[[#This Row],[Age]]&gt;=18,Table13[[#This Row],[Age]]&lt;=25),1,0)</f>
        <v>0</v>
      </c>
      <c r="AV1351">
        <f>IF(AND(Table13[[#This Row],[Age]]&gt;=26,Table13[[#This Row],[Age]]&lt;=35),1,0)</f>
        <v>0</v>
      </c>
      <c r="AW1351">
        <f>IF(AND(Table13[[#This Row],[Age]]&gt;=36,Table13[[#This Row],[Age]]&lt;=45),1,0)</f>
        <v>1</v>
      </c>
      <c r="AX1351">
        <f>IF(AND(Table13[[#This Row],[Age]]&gt;=46,Table13[[#This Row],[Age]]&lt;=55),1,0)</f>
        <v>0</v>
      </c>
      <c r="AY1351">
        <f>IF(AND(Table13[[#This Row],[Age]]&gt;=56,Table13[[#This Row],[Age]]&lt;=67),1,0)</f>
        <v>0</v>
      </c>
      <c r="AZ1351" t="s">
        <v>25</v>
      </c>
      <c r="BA1351">
        <f>IF(Table13[[#This Row],[Marital Status]]="Married",1,0)</f>
        <v>1</v>
      </c>
      <c r="BB1351">
        <f>IF(Table13[[#This Row],[Marital Status]]="Single",1,0)</f>
        <v>0</v>
      </c>
      <c r="BC1351" t="s">
        <v>27</v>
      </c>
      <c r="BD1351">
        <f>IF(Table13[[#This Row],[gender]]="Male",1,0)</f>
        <v>1</v>
      </c>
      <c r="BE1351">
        <f>IF(Table13[[#This Row],[gender]]="Female",1,0)</f>
        <v>0</v>
      </c>
      <c r="BF1351" t="s">
        <v>23</v>
      </c>
      <c r="BG1351">
        <f>IF(Table13[[#This Row],[Highest level of Education]]="Did not attend school",1,0)</f>
        <v>0</v>
      </c>
      <c r="BH1351">
        <f>IF(Table13[[#This Row],[Highest level of Education]]="K12 completed",1,0)</f>
        <v>0</v>
      </c>
      <c r="BI1351">
        <f>IF(Table13[[#This Row],[Highest level of Education]]="High School Completed",1,0)</f>
        <v>0</v>
      </c>
      <c r="BJ1351">
        <f>IF(Table13[[#This Row],[Highest level of Education]]="Technical Diploma/Partially completed College",1,0)</f>
        <v>1</v>
      </c>
      <c r="BK1351">
        <f>IF(Table13[[#This Row],[Highest level of Education]]="University/College Degree",1,0)</f>
        <v>0</v>
      </c>
      <c r="BL1351">
        <f>IF(Table13[[#This Row],[Highest level of Education]]="Post-graduate education",1,0)</f>
        <v>0</v>
      </c>
      <c r="BM1351">
        <v>3</v>
      </c>
      <c r="BN1351">
        <v>1</v>
      </c>
      <c r="BO1351">
        <v>2</v>
      </c>
      <c r="BP1351">
        <f>IF(Table13[[#This Row],[Monthly_Income 1_5500 2_8000 3_11000 4_15000 5_20000 6_27000 7_35000 8_5000 9_51000 98_0]]=1,1,0)</f>
        <v>0</v>
      </c>
      <c r="BQ1351">
        <f>IF(Table13[[#This Row],[Monthly_Income 1_5500 2_8000 3_11000 4_15000 5_20000 6_27000 7_35000 8_5000 9_51000 98_0]]=2,1,0)</f>
        <v>1</v>
      </c>
      <c r="BR1351">
        <f>IF(Table13[[#This Row],[Monthly_Income 1_5500 2_8000 3_11000 4_15000 5_20000 6_27000 7_35000 8_5000 9_51000 98_0]]=3,1,0)</f>
        <v>0</v>
      </c>
      <c r="BS1351">
        <f>IF(Table13[[#This Row],[Monthly_Income 1_5500 2_8000 3_11000 4_15000 5_20000 6_27000 7_35000 8_5000 9_51000 98_0]]=4,1,0)</f>
        <v>0</v>
      </c>
      <c r="BT1351">
        <f>IF(Table13[[#This Row],[Monthly_Income 1_5500 2_8000 3_11000 4_15000 5_20000 6_27000 7_35000 8_5000 9_51000 98_0]]=5,1,0)</f>
        <v>0</v>
      </c>
      <c r="BU1351">
        <f>IF(Table13[[#This Row],[Monthly_Income 1_5500 2_8000 3_11000 4_15000 5_20000 6_27000 7_35000 8_5000 9_51000 98_0]]=6,1,0)</f>
        <v>0</v>
      </c>
      <c r="BV1351">
        <f>IF(Table13[[#This Row],[Monthly_Income 1_5500 2_8000 3_11000 4_15000 5_20000 6_27000 7_35000 8_5000 9_51000 98_0]]=7,1,0)</f>
        <v>0</v>
      </c>
      <c r="BW1351">
        <f>IF(Table13[[#This Row],[Monthly_Income 1_5500 2_8000 3_11000 4_15000 5_20000 6_27000 7_35000 8_5000 9_51000 98_0]]=8,1,0)</f>
        <v>0</v>
      </c>
      <c r="BX1351">
        <f>IF(Table13[[#This Row],[Monthly_Income 1_5500 2_8000 3_11000 4_15000 5_20000 6_27000 7_35000 8_5000 9_51000 98_0]]=9,1,0)</f>
        <v>0</v>
      </c>
      <c r="BY1351">
        <f>IF(Table13[[#This Row],[Monthly_Income 1_5500 2_8000 3_11000 4_15000 5_20000 6_27000 7_35000 8_5000 9_51000 98_0]]=98,1,0)</f>
        <v>0</v>
      </c>
      <c r="BZ1351">
        <v>6</v>
      </c>
      <c r="CA1351">
        <f>IF(Table13[[#This Row],[Monthly_Household_Income]]=1,1,0)</f>
        <v>0</v>
      </c>
      <c r="CB1351">
        <f>IF(Table13[[#This Row],[Monthly_Household_Income]]=2,1,0)</f>
        <v>0</v>
      </c>
      <c r="CC1351">
        <f>IF(Table13[[#This Row],[Monthly_Household_Income]]=3,1,0)</f>
        <v>0</v>
      </c>
      <c r="CD1351">
        <f>IF(Table13[[#This Row],[Monthly_Household_Income]]=4,1,0)</f>
        <v>0</v>
      </c>
      <c r="CE1351">
        <f>IF(Table13[[#This Row],[Monthly_Household_Income]]=5,1,0)</f>
        <v>0</v>
      </c>
      <c r="CF1351">
        <f>IF(Table13[[#This Row],[Monthly_Household_Income]]=6,1,0)</f>
        <v>1</v>
      </c>
      <c r="CG1351">
        <f>IF(Table13[[#This Row],[Monthly_Household_Income]]=7,1,0)</f>
        <v>0</v>
      </c>
      <c r="CH1351">
        <f>IF(Table13[[#This Row],[Monthly_Household_Income]]=8,1,0)</f>
        <v>0</v>
      </c>
      <c r="CI1351">
        <f>IF(Table13[[#This Row],[Monthly_Household_Income]]=9,1,0)</f>
        <v>0</v>
      </c>
      <c r="CJ1351">
        <f>IF(Table13[[#This Row],[Monthly_Household_Income]]=98,1,0)</f>
        <v>0</v>
      </c>
    </row>
    <row r="1352" spans="1:88">
      <c r="A1352">
        <v>4937</v>
      </c>
      <c r="B1352" s="1">
        <v>43253</v>
      </c>
      <c r="C1352" t="s">
        <v>31</v>
      </c>
      <c r="D1352">
        <v>8</v>
      </c>
      <c r="E1352">
        <v>9</v>
      </c>
      <c r="F1352">
        <v>8</v>
      </c>
      <c r="G1352">
        <v>8</v>
      </c>
      <c r="H1352">
        <v>7</v>
      </c>
      <c r="I1352">
        <v>9</v>
      </c>
      <c r="J1352" t="s">
        <v>15</v>
      </c>
      <c r="K1352">
        <v>8</v>
      </c>
      <c r="L1352">
        <v>7</v>
      </c>
      <c r="M1352">
        <v>9</v>
      </c>
      <c r="N1352">
        <v>7</v>
      </c>
      <c r="O1352">
        <v>6</v>
      </c>
      <c r="P1352">
        <v>8</v>
      </c>
      <c r="Q1352">
        <v>7</v>
      </c>
      <c r="R1352">
        <v>9</v>
      </c>
      <c r="S1352">
        <v>7</v>
      </c>
      <c r="T1352">
        <v>8</v>
      </c>
      <c r="U1352">
        <v>8</v>
      </c>
      <c r="V1352">
        <v>8</v>
      </c>
      <c r="W1352">
        <v>10</v>
      </c>
      <c r="X1352">
        <v>7</v>
      </c>
      <c r="Y1352">
        <v>8</v>
      </c>
      <c r="Z1352">
        <v>9</v>
      </c>
      <c r="AA1352">
        <v>8</v>
      </c>
      <c r="AB1352">
        <v>8</v>
      </c>
      <c r="AC1352">
        <v>3</v>
      </c>
      <c r="AD1352">
        <f>IF(Table13[[#This Row],[payment]]=1,1,0)</f>
        <v>0</v>
      </c>
      <c r="AE1352">
        <f>IF(Table13[[#This Row],[payment]]=2,1,0)</f>
        <v>0</v>
      </c>
      <c r="AF1352">
        <f>IF(Table13[[#This Row],[payment]]=3,1,0)</f>
        <v>1</v>
      </c>
      <c r="AG1352">
        <v>5</v>
      </c>
      <c r="AH1352">
        <f>IF(Table13[[#This Row],[method_payment]]=1,1,0)</f>
        <v>0</v>
      </c>
      <c r="AI1352">
        <f>IF(Table13[[#This Row],[method_payment]]=2,1,0)</f>
        <v>0</v>
      </c>
      <c r="AJ1352">
        <f>IF(Table13[[#This Row],[method_payment]]=3,1,0)</f>
        <v>0</v>
      </c>
      <c r="AK1352">
        <f>IF(Table13[[#This Row],[method_payment]]=5,1,0)</f>
        <v>1</v>
      </c>
      <c r="AL1352">
        <f>IF(Table13[[#This Row],[method_payment]]=6,1,0)</f>
        <v>0</v>
      </c>
      <c r="AM1352" t="s">
        <v>16</v>
      </c>
      <c r="AN1352" t="s">
        <v>16</v>
      </c>
      <c r="AO1352">
        <v>1</v>
      </c>
      <c r="AP1352" s="2">
        <v>299.66000000000003</v>
      </c>
      <c r="AQ1352" s="3">
        <f>IF(AND(Table13[[#This Row],[Average_amount_spent_per_visit_last_3_months]]&gt;=1,Table13[[#This Row],[Average_amount_spent_per_visit_last_3_months]]&lt;=999),1,0)</f>
        <v>1</v>
      </c>
      <c r="AR1352" s="3">
        <f>IF(AND(Table13[[#This Row],[Average_amount_spent_per_visit_last_3_months]]&gt;=1000,Table13[[#This Row],[Average_amount_spent_per_visit_last_3_months]]&lt;=6700),1,0)</f>
        <v>0</v>
      </c>
      <c r="AS1352">
        <v>2</v>
      </c>
      <c r="AT1352">
        <v>37</v>
      </c>
      <c r="AU1352">
        <f>IF(AND(Table13[[#This Row],[Age]]&gt;=18,Table13[[#This Row],[Age]]&lt;=25),1,0)</f>
        <v>0</v>
      </c>
      <c r="AV1352">
        <f>IF(AND(Table13[[#This Row],[Age]]&gt;=26,Table13[[#This Row],[Age]]&lt;=35),1,0)</f>
        <v>0</v>
      </c>
      <c r="AW1352">
        <f>IF(AND(Table13[[#This Row],[Age]]&gt;=36,Table13[[#This Row],[Age]]&lt;=45),1,0)</f>
        <v>1</v>
      </c>
      <c r="AX1352">
        <f>IF(AND(Table13[[#This Row],[Age]]&gt;=46,Table13[[#This Row],[Age]]&lt;=55),1,0)</f>
        <v>0</v>
      </c>
      <c r="AY1352">
        <f>IF(AND(Table13[[#This Row],[Age]]&gt;=56,Table13[[#This Row],[Age]]&lt;=67),1,0)</f>
        <v>0</v>
      </c>
      <c r="AZ1352" t="s">
        <v>24</v>
      </c>
      <c r="BA1352">
        <f>IF(Table13[[#This Row],[Marital Status]]="Married",1,0)</f>
        <v>0</v>
      </c>
      <c r="BB1352">
        <f>IF(Table13[[#This Row],[Marital Status]]="Single",1,0)</f>
        <v>1</v>
      </c>
      <c r="BC1352" t="s">
        <v>27</v>
      </c>
      <c r="BD1352">
        <f>IF(Table13[[#This Row],[gender]]="Male",1,0)</f>
        <v>1</v>
      </c>
      <c r="BE1352">
        <f>IF(Table13[[#This Row],[gender]]="Female",1,0)</f>
        <v>0</v>
      </c>
      <c r="BF1352" t="s">
        <v>19</v>
      </c>
      <c r="BG1352">
        <f>IF(Table13[[#This Row],[Highest level of Education]]="Did not attend school",1,0)</f>
        <v>0</v>
      </c>
      <c r="BH1352">
        <f>IF(Table13[[#This Row],[Highest level of Education]]="K12 completed",1,0)</f>
        <v>0</v>
      </c>
      <c r="BI1352">
        <f>IF(Table13[[#This Row],[Highest level of Education]]="High School Completed",1,0)</f>
        <v>0</v>
      </c>
      <c r="BJ1352">
        <f>IF(Table13[[#This Row],[Highest level of Education]]="Technical Diploma/Partially completed College",1,0)</f>
        <v>0</v>
      </c>
      <c r="BK1352">
        <f>IF(Table13[[#This Row],[Highest level of Education]]="University/College Degree",1,0)</f>
        <v>1</v>
      </c>
      <c r="BL1352">
        <f>IF(Table13[[#This Row],[Highest level of Education]]="Post-graduate education",1,0)</f>
        <v>0</v>
      </c>
      <c r="BM1352">
        <v>0</v>
      </c>
      <c r="BN1352">
        <v>1</v>
      </c>
      <c r="BO1352">
        <v>4</v>
      </c>
      <c r="BP1352">
        <f>IF(Table13[[#This Row],[Monthly_Income 1_5500 2_8000 3_11000 4_15000 5_20000 6_27000 7_35000 8_5000 9_51000 98_0]]=1,1,0)</f>
        <v>0</v>
      </c>
      <c r="BQ1352">
        <f>IF(Table13[[#This Row],[Monthly_Income 1_5500 2_8000 3_11000 4_15000 5_20000 6_27000 7_35000 8_5000 9_51000 98_0]]=2,1,0)</f>
        <v>0</v>
      </c>
      <c r="BR1352">
        <f>IF(Table13[[#This Row],[Monthly_Income 1_5500 2_8000 3_11000 4_15000 5_20000 6_27000 7_35000 8_5000 9_51000 98_0]]=3,1,0)</f>
        <v>0</v>
      </c>
      <c r="BS1352">
        <f>IF(Table13[[#This Row],[Monthly_Income 1_5500 2_8000 3_11000 4_15000 5_20000 6_27000 7_35000 8_5000 9_51000 98_0]]=4,1,0)</f>
        <v>1</v>
      </c>
      <c r="BT1352">
        <f>IF(Table13[[#This Row],[Monthly_Income 1_5500 2_8000 3_11000 4_15000 5_20000 6_27000 7_35000 8_5000 9_51000 98_0]]=5,1,0)</f>
        <v>0</v>
      </c>
      <c r="BU1352">
        <f>IF(Table13[[#This Row],[Monthly_Income 1_5500 2_8000 3_11000 4_15000 5_20000 6_27000 7_35000 8_5000 9_51000 98_0]]=6,1,0)</f>
        <v>0</v>
      </c>
      <c r="BV1352">
        <f>IF(Table13[[#This Row],[Monthly_Income 1_5500 2_8000 3_11000 4_15000 5_20000 6_27000 7_35000 8_5000 9_51000 98_0]]=7,1,0)</f>
        <v>0</v>
      </c>
      <c r="BW1352">
        <f>IF(Table13[[#This Row],[Monthly_Income 1_5500 2_8000 3_11000 4_15000 5_20000 6_27000 7_35000 8_5000 9_51000 98_0]]=8,1,0)</f>
        <v>0</v>
      </c>
      <c r="BX1352">
        <f>IF(Table13[[#This Row],[Monthly_Income 1_5500 2_8000 3_11000 4_15000 5_20000 6_27000 7_35000 8_5000 9_51000 98_0]]=9,1,0)</f>
        <v>0</v>
      </c>
      <c r="BY1352">
        <f>IF(Table13[[#This Row],[Monthly_Income 1_5500 2_8000 3_11000 4_15000 5_20000 6_27000 7_35000 8_5000 9_51000 98_0]]=98,1,0)</f>
        <v>0</v>
      </c>
      <c r="BZ1352">
        <v>7</v>
      </c>
      <c r="CA1352">
        <f>IF(Table13[[#This Row],[Monthly_Household_Income]]=1,1,0)</f>
        <v>0</v>
      </c>
      <c r="CB1352">
        <f>IF(Table13[[#This Row],[Monthly_Household_Income]]=2,1,0)</f>
        <v>0</v>
      </c>
      <c r="CC1352">
        <f>IF(Table13[[#This Row],[Monthly_Household_Income]]=3,1,0)</f>
        <v>0</v>
      </c>
      <c r="CD1352">
        <f>IF(Table13[[#This Row],[Monthly_Household_Income]]=4,1,0)</f>
        <v>0</v>
      </c>
      <c r="CE1352">
        <f>IF(Table13[[#This Row],[Monthly_Household_Income]]=5,1,0)</f>
        <v>0</v>
      </c>
      <c r="CF1352">
        <f>IF(Table13[[#This Row],[Monthly_Household_Income]]=6,1,0)</f>
        <v>0</v>
      </c>
      <c r="CG1352">
        <f>IF(Table13[[#This Row],[Monthly_Household_Income]]=7,1,0)</f>
        <v>1</v>
      </c>
      <c r="CH1352">
        <f>IF(Table13[[#This Row],[Monthly_Household_Income]]=8,1,0)</f>
        <v>0</v>
      </c>
      <c r="CI1352">
        <f>IF(Table13[[#This Row],[Monthly_Household_Income]]=9,1,0)</f>
        <v>0</v>
      </c>
      <c r="CJ1352">
        <f>IF(Table13[[#This Row],[Monthly_Household_Income]]=98,1,0)</f>
        <v>0</v>
      </c>
    </row>
    <row r="1353" spans="1:88">
      <c r="A1353">
        <v>4948</v>
      </c>
      <c r="B1353" s="1">
        <v>42967</v>
      </c>
      <c r="C1353" t="s">
        <v>39</v>
      </c>
      <c r="D1353">
        <v>8</v>
      </c>
      <c r="E1353">
        <v>8</v>
      </c>
      <c r="F1353">
        <v>8</v>
      </c>
      <c r="G1353">
        <v>8</v>
      </c>
      <c r="H1353">
        <v>7</v>
      </c>
      <c r="I1353">
        <v>7</v>
      </c>
      <c r="J1353" t="s">
        <v>15</v>
      </c>
      <c r="K1353">
        <v>8</v>
      </c>
      <c r="L1353">
        <v>6</v>
      </c>
      <c r="M1353">
        <v>7</v>
      </c>
      <c r="N1353">
        <v>7</v>
      </c>
      <c r="O1353">
        <v>6</v>
      </c>
      <c r="P1353">
        <v>8</v>
      </c>
      <c r="Q1353">
        <v>7</v>
      </c>
      <c r="R1353">
        <v>8</v>
      </c>
      <c r="S1353">
        <v>7</v>
      </c>
      <c r="T1353">
        <v>7</v>
      </c>
      <c r="U1353">
        <v>6</v>
      </c>
      <c r="V1353">
        <v>8</v>
      </c>
      <c r="W1353">
        <v>8</v>
      </c>
      <c r="X1353">
        <v>6</v>
      </c>
      <c r="Y1353">
        <v>8</v>
      </c>
      <c r="Z1353">
        <v>7</v>
      </c>
      <c r="AA1353">
        <v>7</v>
      </c>
      <c r="AB1353">
        <v>8</v>
      </c>
      <c r="AC1353">
        <v>1</v>
      </c>
      <c r="AD1353">
        <f>IF(Table13[[#This Row],[payment]]=1,1,0)</f>
        <v>1</v>
      </c>
      <c r="AE1353">
        <f>IF(Table13[[#This Row],[payment]]=2,1,0)</f>
        <v>0</v>
      </c>
      <c r="AF1353">
        <f>IF(Table13[[#This Row],[payment]]=3,1,0)</f>
        <v>0</v>
      </c>
      <c r="AG1353">
        <v>1</v>
      </c>
      <c r="AH1353">
        <f>IF(Table13[[#This Row],[method_payment]]=1,1,0)</f>
        <v>1</v>
      </c>
      <c r="AI1353">
        <f>IF(Table13[[#This Row],[method_payment]]=2,1,0)</f>
        <v>0</v>
      </c>
      <c r="AJ1353">
        <f>IF(Table13[[#This Row],[method_payment]]=3,1,0)</f>
        <v>0</v>
      </c>
      <c r="AK1353">
        <f>IF(Table13[[#This Row],[method_payment]]=5,1,0)</f>
        <v>0</v>
      </c>
      <c r="AL1353">
        <f>IF(Table13[[#This Row],[method_payment]]=6,1,0)</f>
        <v>0</v>
      </c>
      <c r="AM1353" t="s">
        <v>16</v>
      </c>
      <c r="AN1353" t="s">
        <v>15</v>
      </c>
      <c r="AO1353">
        <v>2</v>
      </c>
      <c r="AP1353" s="2">
        <v>204.41</v>
      </c>
      <c r="AQ1353" s="3">
        <f>IF(AND(Table13[[#This Row],[Average_amount_spent_per_visit_last_3_months]]&gt;=1,Table13[[#This Row],[Average_amount_spent_per_visit_last_3_months]]&lt;=999),1,0)</f>
        <v>1</v>
      </c>
      <c r="AR1353" s="3">
        <f>IF(AND(Table13[[#This Row],[Average_amount_spent_per_visit_last_3_months]]&gt;=1000,Table13[[#This Row],[Average_amount_spent_per_visit_last_3_months]]&lt;=6700),1,0)</f>
        <v>0</v>
      </c>
      <c r="AS1353">
        <v>1</v>
      </c>
      <c r="AT1353">
        <v>44</v>
      </c>
      <c r="AU1353">
        <f>IF(AND(Table13[[#This Row],[Age]]&gt;=18,Table13[[#This Row],[Age]]&lt;=25),1,0)</f>
        <v>0</v>
      </c>
      <c r="AV1353">
        <f>IF(AND(Table13[[#This Row],[Age]]&gt;=26,Table13[[#This Row],[Age]]&lt;=35),1,0)</f>
        <v>0</v>
      </c>
      <c r="AW1353">
        <f>IF(AND(Table13[[#This Row],[Age]]&gt;=36,Table13[[#This Row],[Age]]&lt;=45),1,0)</f>
        <v>1</v>
      </c>
      <c r="AX1353">
        <f>IF(AND(Table13[[#This Row],[Age]]&gt;=46,Table13[[#This Row],[Age]]&lt;=55),1,0)</f>
        <v>0</v>
      </c>
      <c r="AY1353">
        <f>IF(AND(Table13[[#This Row],[Age]]&gt;=56,Table13[[#This Row],[Age]]&lt;=67),1,0)</f>
        <v>0</v>
      </c>
      <c r="AZ1353" t="s">
        <v>25</v>
      </c>
      <c r="BA1353">
        <f>IF(Table13[[#This Row],[Marital Status]]="Married",1,0)</f>
        <v>1</v>
      </c>
      <c r="BB1353">
        <f>IF(Table13[[#This Row],[Marital Status]]="Single",1,0)</f>
        <v>0</v>
      </c>
      <c r="BC1353" t="s">
        <v>27</v>
      </c>
      <c r="BD1353">
        <f>IF(Table13[[#This Row],[gender]]="Male",1,0)</f>
        <v>1</v>
      </c>
      <c r="BE1353">
        <f>IF(Table13[[#This Row],[gender]]="Female",1,0)</f>
        <v>0</v>
      </c>
      <c r="BF1353" t="s">
        <v>23</v>
      </c>
      <c r="BG1353">
        <f>IF(Table13[[#This Row],[Highest level of Education]]="Did not attend school",1,0)</f>
        <v>0</v>
      </c>
      <c r="BH1353">
        <f>IF(Table13[[#This Row],[Highest level of Education]]="K12 completed",1,0)</f>
        <v>0</v>
      </c>
      <c r="BI1353">
        <f>IF(Table13[[#This Row],[Highest level of Education]]="High School Completed",1,0)</f>
        <v>0</v>
      </c>
      <c r="BJ1353">
        <f>IF(Table13[[#This Row],[Highest level of Education]]="Technical Diploma/Partially completed College",1,0)</f>
        <v>1</v>
      </c>
      <c r="BK1353">
        <f>IF(Table13[[#This Row],[Highest level of Education]]="University/College Degree",1,0)</f>
        <v>0</v>
      </c>
      <c r="BL1353">
        <f>IF(Table13[[#This Row],[Highest level of Education]]="Post-graduate education",1,0)</f>
        <v>0</v>
      </c>
      <c r="BM1353">
        <v>2</v>
      </c>
      <c r="BN1353">
        <v>1</v>
      </c>
      <c r="BO1353">
        <v>4</v>
      </c>
      <c r="BP1353">
        <f>IF(Table13[[#This Row],[Monthly_Income 1_5500 2_8000 3_11000 4_15000 5_20000 6_27000 7_35000 8_5000 9_51000 98_0]]=1,1,0)</f>
        <v>0</v>
      </c>
      <c r="BQ1353">
        <f>IF(Table13[[#This Row],[Monthly_Income 1_5500 2_8000 3_11000 4_15000 5_20000 6_27000 7_35000 8_5000 9_51000 98_0]]=2,1,0)</f>
        <v>0</v>
      </c>
      <c r="BR1353">
        <f>IF(Table13[[#This Row],[Monthly_Income 1_5500 2_8000 3_11000 4_15000 5_20000 6_27000 7_35000 8_5000 9_51000 98_0]]=3,1,0)</f>
        <v>0</v>
      </c>
      <c r="BS1353">
        <f>IF(Table13[[#This Row],[Monthly_Income 1_5500 2_8000 3_11000 4_15000 5_20000 6_27000 7_35000 8_5000 9_51000 98_0]]=4,1,0)</f>
        <v>1</v>
      </c>
      <c r="BT1353">
        <f>IF(Table13[[#This Row],[Monthly_Income 1_5500 2_8000 3_11000 4_15000 5_20000 6_27000 7_35000 8_5000 9_51000 98_0]]=5,1,0)</f>
        <v>0</v>
      </c>
      <c r="BU1353">
        <f>IF(Table13[[#This Row],[Monthly_Income 1_5500 2_8000 3_11000 4_15000 5_20000 6_27000 7_35000 8_5000 9_51000 98_0]]=6,1,0)</f>
        <v>0</v>
      </c>
      <c r="BV1353">
        <f>IF(Table13[[#This Row],[Monthly_Income 1_5500 2_8000 3_11000 4_15000 5_20000 6_27000 7_35000 8_5000 9_51000 98_0]]=7,1,0)</f>
        <v>0</v>
      </c>
      <c r="BW1353">
        <f>IF(Table13[[#This Row],[Monthly_Income 1_5500 2_8000 3_11000 4_15000 5_20000 6_27000 7_35000 8_5000 9_51000 98_0]]=8,1,0)</f>
        <v>0</v>
      </c>
      <c r="BX1353">
        <f>IF(Table13[[#This Row],[Monthly_Income 1_5500 2_8000 3_11000 4_15000 5_20000 6_27000 7_35000 8_5000 9_51000 98_0]]=9,1,0)</f>
        <v>0</v>
      </c>
      <c r="BY1353">
        <f>IF(Table13[[#This Row],[Monthly_Income 1_5500 2_8000 3_11000 4_15000 5_20000 6_27000 7_35000 8_5000 9_51000 98_0]]=98,1,0)</f>
        <v>0</v>
      </c>
      <c r="BZ1353">
        <v>5</v>
      </c>
      <c r="CA1353">
        <f>IF(Table13[[#This Row],[Monthly_Household_Income]]=1,1,0)</f>
        <v>0</v>
      </c>
      <c r="CB1353">
        <f>IF(Table13[[#This Row],[Monthly_Household_Income]]=2,1,0)</f>
        <v>0</v>
      </c>
      <c r="CC1353">
        <f>IF(Table13[[#This Row],[Monthly_Household_Income]]=3,1,0)</f>
        <v>0</v>
      </c>
      <c r="CD1353">
        <f>IF(Table13[[#This Row],[Monthly_Household_Income]]=4,1,0)</f>
        <v>0</v>
      </c>
      <c r="CE1353">
        <f>IF(Table13[[#This Row],[Monthly_Household_Income]]=5,1,0)</f>
        <v>1</v>
      </c>
      <c r="CF1353">
        <f>IF(Table13[[#This Row],[Monthly_Household_Income]]=6,1,0)</f>
        <v>0</v>
      </c>
      <c r="CG1353">
        <f>IF(Table13[[#This Row],[Monthly_Household_Income]]=7,1,0)</f>
        <v>0</v>
      </c>
      <c r="CH1353">
        <f>IF(Table13[[#This Row],[Monthly_Household_Income]]=8,1,0)</f>
        <v>0</v>
      </c>
      <c r="CI1353">
        <f>IF(Table13[[#This Row],[Monthly_Household_Income]]=9,1,0)</f>
        <v>0</v>
      </c>
      <c r="CJ1353">
        <f>IF(Table13[[#This Row],[Monthly_Household_Income]]=98,1,0)</f>
        <v>0</v>
      </c>
    </row>
    <row r="1354" spans="1:88">
      <c r="A1354">
        <v>4949</v>
      </c>
      <c r="B1354" s="1">
        <v>43222</v>
      </c>
      <c r="C1354" t="s">
        <v>2</v>
      </c>
      <c r="D1354">
        <v>8</v>
      </c>
      <c r="E1354">
        <v>8</v>
      </c>
      <c r="F1354">
        <v>6</v>
      </c>
      <c r="G1354">
        <v>7</v>
      </c>
      <c r="H1354">
        <v>7</v>
      </c>
      <c r="I1354">
        <v>8</v>
      </c>
      <c r="J1354" t="s">
        <v>15</v>
      </c>
      <c r="K1354">
        <v>7</v>
      </c>
      <c r="L1354">
        <v>6</v>
      </c>
      <c r="M1354">
        <v>8</v>
      </c>
      <c r="N1354">
        <v>8</v>
      </c>
      <c r="O1354">
        <v>7</v>
      </c>
      <c r="P1354">
        <v>8</v>
      </c>
      <c r="Q1354">
        <v>6</v>
      </c>
      <c r="R1354">
        <v>7</v>
      </c>
      <c r="S1354">
        <v>6</v>
      </c>
      <c r="T1354">
        <v>8</v>
      </c>
      <c r="U1354">
        <v>6</v>
      </c>
      <c r="V1354">
        <v>7</v>
      </c>
      <c r="W1354">
        <v>7</v>
      </c>
      <c r="X1354">
        <v>6</v>
      </c>
      <c r="Y1354">
        <v>6</v>
      </c>
      <c r="Z1354">
        <v>7</v>
      </c>
      <c r="AA1354">
        <v>7</v>
      </c>
      <c r="AB1354">
        <v>8</v>
      </c>
      <c r="AC1354">
        <v>2</v>
      </c>
      <c r="AD1354">
        <f>IF(Table13[[#This Row],[payment]]=1,1,0)</f>
        <v>0</v>
      </c>
      <c r="AE1354">
        <f>IF(Table13[[#This Row],[payment]]=2,1,0)</f>
        <v>1</v>
      </c>
      <c r="AF1354">
        <f>IF(Table13[[#This Row],[payment]]=3,1,0)</f>
        <v>0</v>
      </c>
      <c r="AG1354">
        <v>1</v>
      </c>
      <c r="AH1354">
        <f>IF(Table13[[#This Row],[method_payment]]=1,1,0)</f>
        <v>1</v>
      </c>
      <c r="AI1354">
        <f>IF(Table13[[#This Row],[method_payment]]=2,1,0)</f>
        <v>0</v>
      </c>
      <c r="AJ1354">
        <f>IF(Table13[[#This Row],[method_payment]]=3,1,0)</f>
        <v>0</v>
      </c>
      <c r="AK1354">
        <f>IF(Table13[[#This Row],[method_payment]]=5,1,0)</f>
        <v>0</v>
      </c>
      <c r="AL1354">
        <f>IF(Table13[[#This Row],[method_payment]]=6,1,0)</f>
        <v>0</v>
      </c>
      <c r="AM1354" t="s">
        <v>16</v>
      </c>
      <c r="AN1354" t="s">
        <v>16</v>
      </c>
      <c r="AO1354">
        <v>1</v>
      </c>
      <c r="AP1354" s="2">
        <v>274.95999999999998</v>
      </c>
      <c r="AQ1354" s="3">
        <f>IF(AND(Table13[[#This Row],[Average_amount_spent_per_visit_last_3_months]]&gt;=1,Table13[[#This Row],[Average_amount_spent_per_visit_last_3_months]]&lt;=999),1,0)</f>
        <v>1</v>
      </c>
      <c r="AR1354" s="3">
        <f>IF(AND(Table13[[#This Row],[Average_amount_spent_per_visit_last_3_months]]&gt;=1000,Table13[[#This Row],[Average_amount_spent_per_visit_last_3_months]]&lt;=6700),1,0)</f>
        <v>0</v>
      </c>
      <c r="AS1354">
        <v>3</v>
      </c>
      <c r="AT1354">
        <v>45</v>
      </c>
      <c r="AU1354">
        <f>IF(AND(Table13[[#This Row],[Age]]&gt;=18,Table13[[#This Row],[Age]]&lt;=25),1,0)</f>
        <v>0</v>
      </c>
      <c r="AV1354">
        <f>IF(AND(Table13[[#This Row],[Age]]&gt;=26,Table13[[#This Row],[Age]]&lt;=35),1,0)</f>
        <v>0</v>
      </c>
      <c r="AW1354">
        <f>IF(AND(Table13[[#This Row],[Age]]&gt;=36,Table13[[#This Row],[Age]]&lt;=45),1,0)</f>
        <v>1</v>
      </c>
      <c r="AX1354">
        <f>IF(AND(Table13[[#This Row],[Age]]&gt;=46,Table13[[#This Row],[Age]]&lt;=55),1,0)</f>
        <v>0</v>
      </c>
      <c r="AY1354">
        <f>IF(AND(Table13[[#This Row],[Age]]&gt;=56,Table13[[#This Row],[Age]]&lt;=67),1,0)</f>
        <v>0</v>
      </c>
      <c r="AZ1354" t="s">
        <v>25</v>
      </c>
      <c r="BA1354">
        <f>IF(Table13[[#This Row],[Marital Status]]="Married",1,0)</f>
        <v>1</v>
      </c>
      <c r="BB1354">
        <f>IF(Table13[[#This Row],[Marital Status]]="Single",1,0)</f>
        <v>0</v>
      </c>
      <c r="BC1354" t="s">
        <v>28</v>
      </c>
      <c r="BD1354">
        <f>IF(Table13[[#This Row],[gender]]="Male",1,0)</f>
        <v>0</v>
      </c>
      <c r="BE1354">
        <f>IF(Table13[[#This Row],[gender]]="Female",1,0)</f>
        <v>1</v>
      </c>
      <c r="BF1354" t="s">
        <v>23</v>
      </c>
      <c r="BG1354">
        <f>IF(Table13[[#This Row],[Highest level of Education]]="Did not attend school",1,0)</f>
        <v>0</v>
      </c>
      <c r="BH1354">
        <f>IF(Table13[[#This Row],[Highest level of Education]]="K12 completed",1,0)</f>
        <v>0</v>
      </c>
      <c r="BI1354">
        <f>IF(Table13[[#This Row],[Highest level of Education]]="High School Completed",1,0)</f>
        <v>0</v>
      </c>
      <c r="BJ1354">
        <f>IF(Table13[[#This Row],[Highest level of Education]]="Technical Diploma/Partially completed College",1,0)</f>
        <v>1</v>
      </c>
      <c r="BK1354">
        <f>IF(Table13[[#This Row],[Highest level of Education]]="University/College Degree",1,0)</f>
        <v>0</v>
      </c>
      <c r="BL1354">
        <f>IF(Table13[[#This Row],[Highest level of Education]]="Post-graduate education",1,0)</f>
        <v>0</v>
      </c>
      <c r="BM1354">
        <v>2</v>
      </c>
      <c r="BN1354">
        <v>1</v>
      </c>
      <c r="BO1354">
        <v>3</v>
      </c>
      <c r="BP1354">
        <f>IF(Table13[[#This Row],[Monthly_Income 1_5500 2_8000 3_11000 4_15000 5_20000 6_27000 7_35000 8_5000 9_51000 98_0]]=1,1,0)</f>
        <v>0</v>
      </c>
      <c r="BQ1354">
        <f>IF(Table13[[#This Row],[Monthly_Income 1_5500 2_8000 3_11000 4_15000 5_20000 6_27000 7_35000 8_5000 9_51000 98_0]]=2,1,0)</f>
        <v>0</v>
      </c>
      <c r="BR1354">
        <f>IF(Table13[[#This Row],[Monthly_Income 1_5500 2_8000 3_11000 4_15000 5_20000 6_27000 7_35000 8_5000 9_51000 98_0]]=3,1,0)</f>
        <v>1</v>
      </c>
      <c r="BS1354">
        <f>IF(Table13[[#This Row],[Monthly_Income 1_5500 2_8000 3_11000 4_15000 5_20000 6_27000 7_35000 8_5000 9_51000 98_0]]=4,1,0)</f>
        <v>0</v>
      </c>
      <c r="BT1354">
        <f>IF(Table13[[#This Row],[Monthly_Income 1_5500 2_8000 3_11000 4_15000 5_20000 6_27000 7_35000 8_5000 9_51000 98_0]]=5,1,0)</f>
        <v>0</v>
      </c>
      <c r="BU1354">
        <f>IF(Table13[[#This Row],[Monthly_Income 1_5500 2_8000 3_11000 4_15000 5_20000 6_27000 7_35000 8_5000 9_51000 98_0]]=6,1,0)</f>
        <v>0</v>
      </c>
      <c r="BV1354">
        <f>IF(Table13[[#This Row],[Monthly_Income 1_5500 2_8000 3_11000 4_15000 5_20000 6_27000 7_35000 8_5000 9_51000 98_0]]=7,1,0)</f>
        <v>0</v>
      </c>
      <c r="BW1354">
        <f>IF(Table13[[#This Row],[Monthly_Income 1_5500 2_8000 3_11000 4_15000 5_20000 6_27000 7_35000 8_5000 9_51000 98_0]]=8,1,0)</f>
        <v>0</v>
      </c>
      <c r="BX1354">
        <f>IF(Table13[[#This Row],[Monthly_Income 1_5500 2_8000 3_11000 4_15000 5_20000 6_27000 7_35000 8_5000 9_51000 98_0]]=9,1,0)</f>
        <v>0</v>
      </c>
      <c r="BY1354">
        <f>IF(Table13[[#This Row],[Monthly_Income 1_5500 2_8000 3_11000 4_15000 5_20000 6_27000 7_35000 8_5000 9_51000 98_0]]=98,1,0)</f>
        <v>0</v>
      </c>
      <c r="BZ1354">
        <v>5</v>
      </c>
      <c r="CA1354">
        <f>IF(Table13[[#This Row],[Monthly_Household_Income]]=1,1,0)</f>
        <v>0</v>
      </c>
      <c r="CB1354">
        <f>IF(Table13[[#This Row],[Monthly_Household_Income]]=2,1,0)</f>
        <v>0</v>
      </c>
      <c r="CC1354">
        <f>IF(Table13[[#This Row],[Monthly_Household_Income]]=3,1,0)</f>
        <v>0</v>
      </c>
      <c r="CD1354">
        <f>IF(Table13[[#This Row],[Monthly_Household_Income]]=4,1,0)</f>
        <v>0</v>
      </c>
      <c r="CE1354">
        <f>IF(Table13[[#This Row],[Monthly_Household_Income]]=5,1,0)</f>
        <v>1</v>
      </c>
      <c r="CF1354">
        <f>IF(Table13[[#This Row],[Monthly_Household_Income]]=6,1,0)</f>
        <v>0</v>
      </c>
      <c r="CG1354">
        <f>IF(Table13[[#This Row],[Monthly_Household_Income]]=7,1,0)</f>
        <v>0</v>
      </c>
      <c r="CH1354">
        <f>IF(Table13[[#This Row],[Monthly_Household_Income]]=8,1,0)</f>
        <v>0</v>
      </c>
      <c r="CI1354">
        <f>IF(Table13[[#This Row],[Monthly_Household_Income]]=9,1,0)</f>
        <v>0</v>
      </c>
      <c r="CJ1354">
        <f>IF(Table13[[#This Row],[Monthly_Household_Income]]=98,1,0)</f>
        <v>0</v>
      </c>
    </row>
    <row r="1355" spans="1:88">
      <c r="A1355">
        <v>4951</v>
      </c>
      <c r="B1355" s="1">
        <v>42970</v>
      </c>
      <c r="C1355" t="s">
        <v>29</v>
      </c>
      <c r="D1355">
        <v>6</v>
      </c>
      <c r="E1355">
        <v>8</v>
      </c>
      <c r="F1355">
        <v>8</v>
      </c>
      <c r="G1355">
        <v>6</v>
      </c>
      <c r="H1355">
        <v>6</v>
      </c>
      <c r="I1355">
        <v>7</v>
      </c>
      <c r="J1355" t="s">
        <v>15</v>
      </c>
      <c r="K1355">
        <v>8</v>
      </c>
      <c r="L1355">
        <v>8</v>
      </c>
      <c r="M1355">
        <v>7</v>
      </c>
      <c r="N1355">
        <v>8</v>
      </c>
      <c r="O1355">
        <v>6</v>
      </c>
      <c r="P1355">
        <v>6</v>
      </c>
      <c r="Q1355">
        <v>8</v>
      </c>
      <c r="R1355">
        <v>6</v>
      </c>
      <c r="S1355">
        <v>6</v>
      </c>
      <c r="T1355">
        <v>8</v>
      </c>
      <c r="U1355">
        <v>8</v>
      </c>
      <c r="V1355">
        <v>6</v>
      </c>
      <c r="W1355">
        <v>8</v>
      </c>
      <c r="X1355">
        <v>6</v>
      </c>
      <c r="Y1355">
        <v>6</v>
      </c>
      <c r="Z1355">
        <v>8</v>
      </c>
      <c r="AA1355">
        <v>6</v>
      </c>
      <c r="AB1355">
        <v>7</v>
      </c>
      <c r="AC1355">
        <v>2</v>
      </c>
      <c r="AD1355">
        <f>IF(Table13[[#This Row],[payment]]=1,1,0)</f>
        <v>0</v>
      </c>
      <c r="AE1355">
        <f>IF(Table13[[#This Row],[payment]]=2,1,0)</f>
        <v>1</v>
      </c>
      <c r="AF1355">
        <f>IF(Table13[[#This Row],[payment]]=3,1,0)</f>
        <v>0</v>
      </c>
      <c r="AG1355">
        <v>1</v>
      </c>
      <c r="AH1355">
        <f>IF(Table13[[#This Row],[method_payment]]=1,1,0)</f>
        <v>1</v>
      </c>
      <c r="AI1355">
        <f>IF(Table13[[#This Row],[method_payment]]=2,1,0)</f>
        <v>0</v>
      </c>
      <c r="AJ1355">
        <f>IF(Table13[[#This Row],[method_payment]]=3,1,0)</f>
        <v>0</v>
      </c>
      <c r="AK1355">
        <f>IF(Table13[[#This Row],[method_payment]]=5,1,0)</f>
        <v>0</v>
      </c>
      <c r="AL1355">
        <f>IF(Table13[[#This Row],[method_payment]]=6,1,0)</f>
        <v>0</v>
      </c>
      <c r="AM1355" t="s">
        <v>16</v>
      </c>
      <c r="AN1355" t="s">
        <v>15</v>
      </c>
      <c r="AO1355">
        <v>1</v>
      </c>
      <c r="AP1355" s="2">
        <v>263.98</v>
      </c>
      <c r="AQ1355" s="3">
        <f>IF(AND(Table13[[#This Row],[Average_amount_spent_per_visit_last_3_months]]&gt;=1,Table13[[#This Row],[Average_amount_spent_per_visit_last_3_months]]&lt;=999),1,0)</f>
        <v>1</v>
      </c>
      <c r="AR1355" s="3">
        <f>IF(AND(Table13[[#This Row],[Average_amount_spent_per_visit_last_3_months]]&gt;=1000,Table13[[#This Row],[Average_amount_spent_per_visit_last_3_months]]&lt;=6700),1,0)</f>
        <v>0</v>
      </c>
      <c r="AS1355">
        <v>1</v>
      </c>
      <c r="AT1355">
        <v>45</v>
      </c>
      <c r="AU1355">
        <f>IF(AND(Table13[[#This Row],[Age]]&gt;=18,Table13[[#This Row],[Age]]&lt;=25),1,0)</f>
        <v>0</v>
      </c>
      <c r="AV1355">
        <f>IF(AND(Table13[[#This Row],[Age]]&gt;=26,Table13[[#This Row],[Age]]&lt;=35),1,0)</f>
        <v>0</v>
      </c>
      <c r="AW1355">
        <f>IF(AND(Table13[[#This Row],[Age]]&gt;=36,Table13[[#This Row],[Age]]&lt;=45),1,0)</f>
        <v>1</v>
      </c>
      <c r="AX1355">
        <f>IF(AND(Table13[[#This Row],[Age]]&gt;=46,Table13[[#This Row],[Age]]&lt;=55),1,0)</f>
        <v>0</v>
      </c>
      <c r="AY1355">
        <f>IF(AND(Table13[[#This Row],[Age]]&gt;=56,Table13[[#This Row],[Age]]&lt;=67),1,0)</f>
        <v>0</v>
      </c>
      <c r="AZ1355" t="s">
        <v>25</v>
      </c>
      <c r="BA1355">
        <f>IF(Table13[[#This Row],[Marital Status]]="Married",1,0)</f>
        <v>1</v>
      </c>
      <c r="BB1355">
        <f>IF(Table13[[#This Row],[Marital Status]]="Single",1,0)</f>
        <v>0</v>
      </c>
      <c r="BC1355" t="s">
        <v>27</v>
      </c>
      <c r="BD1355">
        <f>IF(Table13[[#This Row],[gender]]="Male",1,0)</f>
        <v>1</v>
      </c>
      <c r="BE1355">
        <f>IF(Table13[[#This Row],[gender]]="Female",1,0)</f>
        <v>0</v>
      </c>
      <c r="BF1355" t="s">
        <v>20</v>
      </c>
      <c r="BG1355">
        <f>IF(Table13[[#This Row],[Highest level of Education]]="Did not attend school",1,0)</f>
        <v>0</v>
      </c>
      <c r="BH1355">
        <f>IF(Table13[[#This Row],[Highest level of Education]]="K12 completed",1,0)</f>
        <v>0</v>
      </c>
      <c r="BI1355">
        <f>IF(Table13[[#This Row],[Highest level of Education]]="High School Completed",1,0)</f>
        <v>1</v>
      </c>
      <c r="BJ1355">
        <f>IF(Table13[[#This Row],[Highest level of Education]]="Technical Diploma/Partially completed College",1,0)</f>
        <v>0</v>
      </c>
      <c r="BK1355">
        <f>IF(Table13[[#This Row],[Highest level of Education]]="University/College Degree",1,0)</f>
        <v>0</v>
      </c>
      <c r="BL1355">
        <f>IF(Table13[[#This Row],[Highest level of Education]]="Post-graduate education",1,0)</f>
        <v>0</v>
      </c>
      <c r="BM1355">
        <v>2</v>
      </c>
      <c r="BN1355">
        <v>1</v>
      </c>
      <c r="BO1355">
        <v>3</v>
      </c>
      <c r="BP1355">
        <f>IF(Table13[[#This Row],[Monthly_Income 1_5500 2_8000 3_11000 4_15000 5_20000 6_27000 7_35000 8_5000 9_51000 98_0]]=1,1,0)</f>
        <v>0</v>
      </c>
      <c r="BQ1355">
        <f>IF(Table13[[#This Row],[Monthly_Income 1_5500 2_8000 3_11000 4_15000 5_20000 6_27000 7_35000 8_5000 9_51000 98_0]]=2,1,0)</f>
        <v>0</v>
      </c>
      <c r="BR1355">
        <f>IF(Table13[[#This Row],[Monthly_Income 1_5500 2_8000 3_11000 4_15000 5_20000 6_27000 7_35000 8_5000 9_51000 98_0]]=3,1,0)</f>
        <v>1</v>
      </c>
      <c r="BS1355">
        <f>IF(Table13[[#This Row],[Monthly_Income 1_5500 2_8000 3_11000 4_15000 5_20000 6_27000 7_35000 8_5000 9_51000 98_0]]=4,1,0)</f>
        <v>0</v>
      </c>
      <c r="BT1355">
        <f>IF(Table13[[#This Row],[Monthly_Income 1_5500 2_8000 3_11000 4_15000 5_20000 6_27000 7_35000 8_5000 9_51000 98_0]]=5,1,0)</f>
        <v>0</v>
      </c>
      <c r="BU1355">
        <f>IF(Table13[[#This Row],[Monthly_Income 1_5500 2_8000 3_11000 4_15000 5_20000 6_27000 7_35000 8_5000 9_51000 98_0]]=6,1,0)</f>
        <v>0</v>
      </c>
      <c r="BV1355">
        <f>IF(Table13[[#This Row],[Monthly_Income 1_5500 2_8000 3_11000 4_15000 5_20000 6_27000 7_35000 8_5000 9_51000 98_0]]=7,1,0)</f>
        <v>0</v>
      </c>
      <c r="BW1355">
        <f>IF(Table13[[#This Row],[Monthly_Income 1_5500 2_8000 3_11000 4_15000 5_20000 6_27000 7_35000 8_5000 9_51000 98_0]]=8,1,0)</f>
        <v>0</v>
      </c>
      <c r="BX1355">
        <f>IF(Table13[[#This Row],[Monthly_Income 1_5500 2_8000 3_11000 4_15000 5_20000 6_27000 7_35000 8_5000 9_51000 98_0]]=9,1,0)</f>
        <v>0</v>
      </c>
      <c r="BY1355">
        <f>IF(Table13[[#This Row],[Monthly_Income 1_5500 2_8000 3_11000 4_15000 5_20000 6_27000 7_35000 8_5000 9_51000 98_0]]=98,1,0)</f>
        <v>0</v>
      </c>
      <c r="BZ1355">
        <v>4</v>
      </c>
      <c r="CA1355">
        <f>IF(Table13[[#This Row],[Monthly_Household_Income]]=1,1,0)</f>
        <v>0</v>
      </c>
      <c r="CB1355">
        <f>IF(Table13[[#This Row],[Monthly_Household_Income]]=2,1,0)</f>
        <v>0</v>
      </c>
      <c r="CC1355">
        <f>IF(Table13[[#This Row],[Monthly_Household_Income]]=3,1,0)</f>
        <v>0</v>
      </c>
      <c r="CD1355">
        <f>IF(Table13[[#This Row],[Monthly_Household_Income]]=4,1,0)</f>
        <v>1</v>
      </c>
      <c r="CE1355">
        <f>IF(Table13[[#This Row],[Monthly_Household_Income]]=5,1,0)</f>
        <v>0</v>
      </c>
      <c r="CF1355">
        <f>IF(Table13[[#This Row],[Monthly_Household_Income]]=6,1,0)</f>
        <v>0</v>
      </c>
      <c r="CG1355">
        <f>IF(Table13[[#This Row],[Monthly_Household_Income]]=7,1,0)</f>
        <v>0</v>
      </c>
      <c r="CH1355">
        <f>IF(Table13[[#This Row],[Monthly_Household_Income]]=8,1,0)</f>
        <v>0</v>
      </c>
      <c r="CI1355">
        <f>IF(Table13[[#This Row],[Monthly_Household_Income]]=9,1,0)</f>
        <v>0</v>
      </c>
      <c r="CJ1355">
        <f>IF(Table13[[#This Row],[Monthly_Household_Income]]=98,1,0)</f>
        <v>0</v>
      </c>
    </row>
    <row r="1356" spans="1:88">
      <c r="A1356">
        <v>4952</v>
      </c>
      <c r="B1356" s="1">
        <v>43018</v>
      </c>
      <c r="C1356" t="s">
        <v>29</v>
      </c>
      <c r="D1356">
        <v>9</v>
      </c>
      <c r="E1356">
        <v>8</v>
      </c>
      <c r="F1356">
        <v>8</v>
      </c>
      <c r="G1356">
        <v>7</v>
      </c>
      <c r="H1356">
        <v>8</v>
      </c>
      <c r="I1356">
        <v>5</v>
      </c>
      <c r="J1356" t="s">
        <v>15</v>
      </c>
      <c r="K1356">
        <v>8</v>
      </c>
      <c r="L1356">
        <v>8</v>
      </c>
      <c r="M1356">
        <v>7</v>
      </c>
      <c r="N1356">
        <v>8</v>
      </c>
      <c r="O1356">
        <v>6</v>
      </c>
      <c r="P1356">
        <v>8</v>
      </c>
      <c r="Q1356">
        <v>8</v>
      </c>
      <c r="R1356">
        <v>7</v>
      </c>
      <c r="S1356">
        <v>7</v>
      </c>
      <c r="T1356">
        <v>8</v>
      </c>
      <c r="U1356">
        <v>8</v>
      </c>
      <c r="V1356">
        <v>7</v>
      </c>
      <c r="W1356">
        <v>7</v>
      </c>
      <c r="X1356">
        <v>9</v>
      </c>
      <c r="Y1356">
        <v>8</v>
      </c>
      <c r="Z1356">
        <v>7</v>
      </c>
      <c r="AA1356">
        <v>6</v>
      </c>
      <c r="AB1356">
        <v>0</v>
      </c>
      <c r="AC1356">
        <v>1</v>
      </c>
      <c r="AD1356">
        <f>IF(Table13[[#This Row],[payment]]=1,1,0)</f>
        <v>1</v>
      </c>
      <c r="AE1356">
        <f>IF(Table13[[#This Row],[payment]]=2,1,0)</f>
        <v>0</v>
      </c>
      <c r="AF1356">
        <f>IF(Table13[[#This Row],[payment]]=3,1,0)</f>
        <v>0</v>
      </c>
      <c r="AG1356">
        <v>6</v>
      </c>
      <c r="AH1356">
        <f>IF(Table13[[#This Row],[method_payment]]=1,1,0)</f>
        <v>0</v>
      </c>
      <c r="AI1356">
        <f>IF(Table13[[#This Row],[method_payment]]=2,1,0)</f>
        <v>0</v>
      </c>
      <c r="AJ1356">
        <f>IF(Table13[[#This Row],[method_payment]]=3,1,0)</f>
        <v>0</v>
      </c>
      <c r="AK1356">
        <f>IF(Table13[[#This Row],[method_payment]]=5,1,0)</f>
        <v>0</v>
      </c>
      <c r="AL1356">
        <f>IF(Table13[[#This Row],[method_payment]]=6,1,0)</f>
        <v>1</v>
      </c>
      <c r="AM1356" t="s">
        <v>16</v>
      </c>
      <c r="AN1356" t="s">
        <v>15</v>
      </c>
      <c r="AO1356">
        <v>5</v>
      </c>
      <c r="AP1356" s="2">
        <v>369.7</v>
      </c>
      <c r="AQ1356" s="3">
        <f>IF(AND(Table13[[#This Row],[Average_amount_spent_per_visit_last_3_months]]&gt;=1,Table13[[#This Row],[Average_amount_spent_per_visit_last_3_months]]&lt;=999),1,0)</f>
        <v>1</v>
      </c>
      <c r="AR1356" s="3">
        <f>IF(AND(Table13[[#This Row],[Average_amount_spent_per_visit_last_3_months]]&gt;=1000,Table13[[#This Row],[Average_amount_spent_per_visit_last_3_months]]&lt;=6700),1,0)</f>
        <v>0</v>
      </c>
      <c r="AS1356">
        <v>3</v>
      </c>
      <c r="AT1356">
        <v>31</v>
      </c>
      <c r="AU1356">
        <f>IF(AND(Table13[[#This Row],[Age]]&gt;=18,Table13[[#This Row],[Age]]&lt;=25),1,0)</f>
        <v>0</v>
      </c>
      <c r="AV1356">
        <f>IF(AND(Table13[[#This Row],[Age]]&gt;=26,Table13[[#This Row],[Age]]&lt;=35),1,0)</f>
        <v>1</v>
      </c>
      <c r="AW1356">
        <f>IF(AND(Table13[[#This Row],[Age]]&gt;=36,Table13[[#This Row],[Age]]&lt;=45),1,0)</f>
        <v>0</v>
      </c>
      <c r="AX1356">
        <f>IF(AND(Table13[[#This Row],[Age]]&gt;=46,Table13[[#This Row],[Age]]&lt;=55),1,0)</f>
        <v>0</v>
      </c>
      <c r="AY1356">
        <f>IF(AND(Table13[[#This Row],[Age]]&gt;=56,Table13[[#This Row],[Age]]&lt;=67),1,0)</f>
        <v>0</v>
      </c>
      <c r="AZ1356" t="s">
        <v>24</v>
      </c>
      <c r="BA1356">
        <f>IF(Table13[[#This Row],[Marital Status]]="Married",1,0)</f>
        <v>0</v>
      </c>
      <c r="BB1356">
        <f>IF(Table13[[#This Row],[Marital Status]]="Single",1,0)</f>
        <v>1</v>
      </c>
      <c r="BC1356" t="s">
        <v>28</v>
      </c>
      <c r="BD1356">
        <f>IF(Table13[[#This Row],[gender]]="Male",1,0)</f>
        <v>0</v>
      </c>
      <c r="BE1356">
        <f>IF(Table13[[#This Row],[gender]]="Female",1,0)</f>
        <v>1</v>
      </c>
      <c r="BF1356" t="s">
        <v>23</v>
      </c>
      <c r="BG1356">
        <f>IF(Table13[[#This Row],[Highest level of Education]]="Did not attend school",1,0)</f>
        <v>0</v>
      </c>
      <c r="BH1356">
        <f>IF(Table13[[#This Row],[Highest level of Education]]="K12 completed",1,0)</f>
        <v>0</v>
      </c>
      <c r="BI1356">
        <f>IF(Table13[[#This Row],[Highest level of Education]]="High School Completed",1,0)</f>
        <v>0</v>
      </c>
      <c r="BJ1356">
        <f>IF(Table13[[#This Row],[Highest level of Education]]="Technical Diploma/Partially completed College",1,0)</f>
        <v>1</v>
      </c>
      <c r="BK1356">
        <f>IF(Table13[[#This Row],[Highest level of Education]]="University/College Degree",1,0)</f>
        <v>0</v>
      </c>
      <c r="BL1356">
        <f>IF(Table13[[#This Row],[Highest level of Education]]="Post-graduate education",1,0)</f>
        <v>0</v>
      </c>
      <c r="BM1356">
        <v>0</v>
      </c>
      <c r="BN1356">
        <v>1</v>
      </c>
      <c r="BO1356">
        <v>4</v>
      </c>
      <c r="BP1356">
        <f>IF(Table13[[#This Row],[Monthly_Income 1_5500 2_8000 3_11000 4_15000 5_20000 6_27000 7_35000 8_5000 9_51000 98_0]]=1,1,0)</f>
        <v>0</v>
      </c>
      <c r="BQ1356">
        <f>IF(Table13[[#This Row],[Monthly_Income 1_5500 2_8000 3_11000 4_15000 5_20000 6_27000 7_35000 8_5000 9_51000 98_0]]=2,1,0)</f>
        <v>0</v>
      </c>
      <c r="BR1356">
        <f>IF(Table13[[#This Row],[Monthly_Income 1_5500 2_8000 3_11000 4_15000 5_20000 6_27000 7_35000 8_5000 9_51000 98_0]]=3,1,0)</f>
        <v>0</v>
      </c>
      <c r="BS1356">
        <f>IF(Table13[[#This Row],[Monthly_Income 1_5500 2_8000 3_11000 4_15000 5_20000 6_27000 7_35000 8_5000 9_51000 98_0]]=4,1,0)</f>
        <v>1</v>
      </c>
      <c r="BT1356">
        <f>IF(Table13[[#This Row],[Monthly_Income 1_5500 2_8000 3_11000 4_15000 5_20000 6_27000 7_35000 8_5000 9_51000 98_0]]=5,1,0)</f>
        <v>0</v>
      </c>
      <c r="BU1356">
        <f>IF(Table13[[#This Row],[Monthly_Income 1_5500 2_8000 3_11000 4_15000 5_20000 6_27000 7_35000 8_5000 9_51000 98_0]]=6,1,0)</f>
        <v>0</v>
      </c>
      <c r="BV1356">
        <f>IF(Table13[[#This Row],[Monthly_Income 1_5500 2_8000 3_11000 4_15000 5_20000 6_27000 7_35000 8_5000 9_51000 98_0]]=7,1,0)</f>
        <v>0</v>
      </c>
      <c r="BW1356">
        <f>IF(Table13[[#This Row],[Monthly_Income 1_5500 2_8000 3_11000 4_15000 5_20000 6_27000 7_35000 8_5000 9_51000 98_0]]=8,1,0)</f>
        <v>0</v>
      </c>
      <c r="BX1356">
        <f>IF(Table13[[#This Row],[Monthly_Income 1_5500 2_8000 3_11000 4_15000 5_20000 6_27000 7_35000 8_5000 9_51000 98_0]]=9,1,0)</f>
        <v>0</v>
      </c>
      <c r="BY1356">
        <f>IF(Table13[[#This Row],[Monthly_Income 1_5500 2_8000 3_11000 4_15000 5_20000 6_27000 7_35000 8_5000 9_51000 98_0]]=98,1,0)</f>
        <v>0</v>
      </c>
      <c r="BZ1356">
        <v>97</v>
      </c>
      <c r="CA1356">
        <f>IF(Table13[[#This Row],[Monthly_Household_Income]]=1,1,0)</f>
        <v>0</v>
      </c>
      <c r="CB1356">
        <f>IF(Table13[[#This Row],[Monthly_Household_Income]]=2,1,0)</f>
        <v>0</v>
      </c>
      <c r="CC1356">
        <f>IF(Table13[[#This Row],[Monthly_Household_Income]]=3,1,0)</f>
        <v>0</v>
      </c>
      <c r="CD1356">
        <f>IF(Table13[[#This Row],[Monthly_Household_Income]]=4,1,0)</f>
        <v>0</v>
      </c>
      <c r="CE1356">
        <f>IF(Table13[[#This Row],[Monthly_Household_Income]]=5,1,0)</f>
        <v>0</v>
      </c>
      <c r="CF1356">
        <f>IF(Table13[[#This Row],[Monthly_Household_Income]]=6,1,0)</f>
        <v>0</v>
      </c>
      <c r="CG1356">
        <f>IF(Table13[[#This Row],[Monthly_Household_Income]]=7,1,0)</f>
        <v>0</v>
      </c>
      <c r="CH1356">
        <f>IF(Table13[[#This Row],[Monthly_Household_Income]]=8,1,0)</f>
        <v>0</v>
      </c>
      <c r="CI1356">
        <f>IF(Table13[[#This Row],[Monthly_Household_Income]]=9,1,0)</f>
        <v>0</v>
      </c>
      <c r="CJ1356">
        <f>IF(Table13[[#This Row],[Monthly_Household_Income]]=98,1,0)</f>
        <v>0</v>
      </c>
    </row>
    <row r="1357" spans="1:88">
      <c r="A1357">
        <v>4953</v>
      </c>
      <c r="B1357" s="1">
        <v>43098</v>
      </c>
      <c r="C1357" t="s">
        <v>29</v>
      </c>
      <c r="D1357">
        <v>8</v>
      </c>
      <c r="E1357">
        <v>7</v>
      </c>
      <c r="F1357">
        <v>7</v>
      </c>
      <c r="G1357">
        <v>8</v>
      </c>
      <c r="H1357">
        <v>7</v>
      </c>
      <c r="I1357">
        <v>6</v>
      </c>
      <c r="J1357" t="s">
        <v>15</v>
      </c>
      <c r="K1357">
        <v>9</v>
      </c>
      <c r="L1357">
        <v>8</v>
      </c>
      <c r="M1357">
        <v>7</v>
      </c>
      <c r="N1357">
        <v>7</v>
      </c>
      <c r="O1357">
        <v>7</v>
      </c>
      <c r="P1357">
        <v>6</v>
      </c>
      <c r="Q1357">
        <v>8</v>
      </c>
      <c r="R1357">
        <v>8</v>
      </c>
      <c r="S1357">
        <v>7</v>
      </c>
      <c r="T1357">
        <v>8</v>
      </c>
      <c r="U1357">
        <v>8</v>
      </c>
      <c r="V1357">
        <v>6</v>
      </c>
      <c r="W1357">
        <v>7</v>
      </c>
      <c r="X1357">
        <v>8</v>
      </c>
      <c r="Y1357">
        <v>8</v>
      </c>
      <c r="Z1357">
        <v>9</v>
      </c>
      <c r="AA1357">
        <v>7</v>
      </c>
      <c r="AB1357">
        <v>6</v>
      </c>
      <c r="AC1357">
        <v>3</v>
      </c>
      <c r="AD1357">
        <f>IF(Table13[[#This Row],[payment]]=1,1,0)</f>
        <v>0</v>
      </c>
      <c r="AE1357">
        <f>IF(Table13[[#This Row],[payment]]=2,1,0)</f>
        <v>0</v>
      </c>
      <c r="AF1357">
        <f>IF(Table13[[#This Row],[payment]]=3,1,0)</f>
        <v>1</v>
      </c>
      <c r="AG1357">
        <v>1</v>
      </c>
      <c r="AH1357">
        <f>IF(Table13[[#This Row],[method_payment]]=1,1,0)</f>
        <v>1</v>
      </c>
      <c r="AI1357">
        <f>IF(Table13[[#This Row],[method_payment]]=2,1,0)</f>
        <v>0</v>
      </c>
      <c r="AJ1357">
        <f>IF(Table13[[#This Row],[method_payment]]=3,1,0)</f>
        <v>0</v>
      </c>
      <c r="AK1357">
        <f>IF(Table13[[#This Row],[method_payment]]=5,1,0)</f>
        <v>0</v>
      </c>
      <c r="AL1357">
        <f>IF(Table13[[#This Row],[method_payment]]=6,1,0)</f>
        <v>0</v>
      </c>
      <c r="AM1357" t="s">
        <v>16</v>
      </c>
      <c r="AN1357" t="s">
        <v>15</v>
      </c>
      <c r="AO1357">
        <v>1</v>
      </c>
      <c r="AP1357" s="2">
        <v>489.31</v>
      </c>
      <c r="AQ1357" s="3">
        <f>IF(AND(Table13[[#This Row],[Average_amount_spent_per_visit_last_3_months]]&gt;=1,Table13[[#This Row],[Average_amount_spent_per_visit_last_3_months]]&lt;=999),1,0)</f>
        <v>1</v>
      </c>
      <c r="AR1357" s="3">
        <f>IF(AND(Table13[[#This Row],[Average_amount_spent_per_visit_last_3_months]]&gt;=1000,Table13[[#This Row],[Average_amount_spent_per_visit_last_3_months]]&lt;=6700),1,0)</f>
        <v>0</v>
      </c>
      <c r="AS1357">
        <v>3</v>
      </c>
      <c r="AT1357">
        <v>27</v>
      </c>
      <c r="AU1357">
        <f>IF(AND(Table13[[#This Row],[Age]]&gt;=18,Table13[[#This Row],[Age]]&lt;=25),1,0)</f>
        <v>0</v>
      </c>
      <c r="AV1357">
        <f>IF(AND(Table13[[#This Row],[Age]]&gt;=26,Table13[[#This Row],[Age]]&lt;=35),1,0)</f>
        <v>1</v>
      </c>
      <c r="AW1357">
        <f>IF(AND(Table13[[#This Row],[Age]]&gt;=36,Table13[[#This Row],[Age]]&lt;=45),1,0)</f>
        <v>0</v>
      </c>
      <c r="AX1357">
        <f>IF(AND(Table13[[#This Row],[Age]]&gt;=46,Table13[[#This Row],[Age]]&lt;=55),1,0)</f>
        <v>0</v>
      </c>
      <c r="AY1357">
        <f>IF(AND(Table13[[#This Row],[Age]]&gt;=56,Table13[[#This Row],[Age]]&lt;=67),1,0)</f>
        <v>0</v>
      </c>
      <c r="AZ1357" t="s">
        <v>24</v>
      </c>
      <c r="BA1357">
        <f>IF(Table13[[#This Row],[Marital Status]]="Married",1,0)</f>
        <v>0</v>
      </c>
      <c r="BB1357">
        <f>IF(Table13[[#This Row],[Marital Status]]="Single",1,0)</f>
        <v>1</v>
      </c>
      <c r="BC1357" t="s">
        <v>27</v>
      </c>
      <c r="BD1357">
        <f>IF(Table13[[#This Row],[gender]]="Male",1,0)</f>
        <v>1</v>
      </c>
      <c r="BE1357">
        <f>IF(Table13[[#This Row],[gender]]="Female",1,0)</f>
        <v>0</v>
      </c>
      <c r="BF1357" t="s">
        <v>19</v>
      </c>
      <c r="BG1357">
        <f>IF(Table13[[#This Row],[Highest level of Education]]="Did not attend school",1,0)</f>
        <v>0</v>
      </c>
      <c r="BH1357">
        <f>IF(Table13[[#This Row],[Highest level of Education]]="K12 completed",1,0)</f>
        <v>0</v>
      </c>
      <c r="BI1357">
        <f>IF(Table13[[#This Row],[Highest level of Education]]="High School Completed",1,0)</f>
        <v>0</v>
      </c>
      <c r="BJ1357">
        <f>IF(Table13[[#This Row],[Highest level of Education]]="Technical Diploma/Partially completed College",1,0)</f>
        <v>0</v>
      </c>
      <c r="BK1357">
        <f>IF(Table13[[#This Row],[Highest level of Education]]="University/College Degree",1,0)</f>
        <v>1</v>
      </c>
      <c r="BL1357">
        <f>IF(Table13[[#This Row],[Highest level of Education]]="Post-graduate education",1,0)</f>
        <v>0</v>
      </c>
      <c r="BM1357">
        <v>0</v>
      </c>
      <c r="BN1357">
        <v>1</v>
      </c>
      <c r="BO1357">
        <v>3</v>
      </c>
      <c r="BP1357">
        <f>IF(Table13[[#This Row],[Monthly_Income 1_5500 2_8000 3_11000 4_15000 5_20000 6_27000 7_35000 8_5000 9_51000 98_0]]=1,1,0)</f>
        <v>0</v>
      </c>
      <c r="BQ1357">
        <f>IF(Table13[[#This Row],[Monthly_Income 1_5500 2_8000 3_11000 4_15000 5_20000 6_27000 7_35000 8_5000 9_51000 98_0]]=2,1,0)</f>
        <v>0</v>
      </c>
      <c r="BR1357">
        <f>IF(Table13[[#This Row],[Monthly_Income 1_5500 2_8000 3_11000 4_15000 5_20000 6_27000 7_35000 8_5000 9_51000 98_0]]=3,1,0)</f>
        <v>1</v>
      </c>
      <c r="BS1357">
        <f>IF(Table13[[#This Row],[Monthly_Income 1_5500 2_8000 3_11000 4_15000 5_20000 6_27000 7_35000 8_5000 9_51000 98_0]]=4,1,0)</f>
        <v>0</v>
      </c>
      <c r="BT1357">
        <f>IF(Table13[[#This Row],[Monthly_Income 1_5500 2_8000 3_11000 4_15000 5_20000 6_27000 7_35000 8_5000 9_51000 98_0]]=5,1,0)</f>
        <v>0</v>
      </c>
      <c r="BU1357">
        <f>IF(Table13[[#This Row],[Monthly_Income 1_5500 2_8000 3_11000 4_15000 5_20000 6_27000 7_35000 8_5000 9_51000 98_0]]=6,1,0)</f>
        <v>0</v>
      </c>
      <c r="BV1357">
        <f>IF(Table13[[#This Row],[Monthly_Income 1_5500 2_8000 3_11000 4_15000 5_20000 6_27000 7_35000 8_5000 9_51000 98_0]]=7,1,0)</f>
        <v>0</v>
      </c>
      <c r="BW1357">
        <f>IF(Table13[[#This Row],[Monthly_Income 1_5500 2_8000 3_11000 4_15000 5_20000 6_27000 7_35000 8_5000 9_51000 98_0]]=8,1,0)</f>
        <v>0</v>
      </c>
      <c r="BX1357">
        <f>IF(Table13[[#This Row],[Monthly_Income 1_5500 2_8000 3_11000 4_15000 5_20000 6_27000 7_35000 8_5000 9_51000 98_0]]=9,1,0)</f>
        <v>0</v>
      </c>
      <c r="BY1357">
        <f>IF(Table13[[#This Row],[Monthly_Income 1_5500 2_8000 3_11000 4_15000 5_20000 6_27000 7_35000 8_5000 9_51000 98_0]]=98,1,0)</f>
        <v>0</v>
      </c>
      <c r="BZ1357">
        <v>3</v>
      </c>
      <c r="CA1357">
        <f>IF(Table13[[#This Row],[Monthly_Household_Income]]=1,1,0)</f>
        <v>0</v>
      </c>
      <c r="CB1357">
        <f>IF(Table13[[#This Row],[Monthly_Household_Income]]=2,1,0)</f>
        <v>0</v>
      </c>
      <c r="CC1357">
        <f>IF(Table13[[#This Row],[Monthly_Household_Income]]=3,1,0)</f>
        <v>1</v>
      </c>
      <c r="CD1357">
        <f>IF(Table13[[#This Row],[Monthly_Household_Income]]=4,1,0)</f>
        <v>0</v>
      </c>
      <c r="CE1357">
        <f>IF(Table13[[#This Row],[Monthly_Household_Income]]=5,1,0)</f>
        <v>0</v>
      </c>
      <c r="CF1357">
        <f>IF(Table13[[#This Row],[Monthly_Household_Income]]=6,1,0)</f>
        <v>0</v>
      </c>
      <c r="CG1357">
        <f>IF(Table13[[#This Row],[Monthly_Household_Income]]=7,1,0)</f>
        <v>0</v>
      </c>
      <c r="CH1357">
        <f>IF(Table13[[#This Row],[Monthly_Household_Income]]=8,1,0)</f>
        <v>0</v>
      </c>
      <c r="CI1357">
        <f>IF(Table13[[#This Row],[Monthly_Household_Income]]=9,1,0)</f>
        <v>0</v>
      </c>
      <c r="CJ1357">
        <f>IF(Table13[[#This Row],[Monthly_Household_Income]]=98,1,0)</f>
        <v>0</v>
      </c>
    </row>
    <row r="1358" spans="1:88">
      <c r="A1358">
        <v>4956</v>
      </c>
      <c r="B1358" s="1">
        <v>43037</v>
      </c>
      <c r="C1358" t="s">
        <v>32</v>
      </c>
      <c r="D1358">
        <v>8</v>
      </c>
      <c r="E1358">
        <v>8</v>
      </c>
      <c r="F1358">
        <v>8</v>
      </c>
      <c r="G1358">
        <v>9</v>
      </c>
      <c r="H1358">
        <v>7</v>
      </c>
      <c r="I1358">
        <v>8</v>
      </c>
      <c r="J1358" t="s">
        <v>15</v>
      </c>
      <c r="K1358">
        <v>9</v>
      </c>
      <c r="L1358">
        <v>8</v>
      </c>
      <c r="M1358">
        <v>10</v>
      </c>
      <c r="N1358">
        <v>9</v>
      </c>
      <c r="O1358">
        <v>8</v>
      </c>
      <c r="P1358">
        <v>8</v>
      </c>
      <c r="Q1358">
        <v>10</v>
      </c>
      <c r="R1358">
        <v>9</v>
      </c>
      <c r="S1358">
        <v>10</v>
      </c>
      <c r="T1358">
        <v>9</v>
      </c>
      <c r="U1358">
        <v>10</v>
      </c>
      <c r="V1358">
        <v>10</v>
      </c>
      <c r="W1358">
        <v>9</v>
      </c>
      <c r="X1358">
        <v>8</v>
      </c>
      <c r="Y1358">
        <v>10</v>
      </c>
      <c r="Z1358">
        <v>8</v>
      </c>
      <c r="AA1358">
        <v>8</v>
      </c>
      <c r="AB1358">
        <v>10</v>
      </c>
      <c r="AC1358">
        <v>2</v>
      </c>
      <c r="AD1358">
        <f>IF(Table13[[#This Row],[payment]]=1,1,0)</f>
        <v>0</v>
      </c>
      <c r="AE1358">
        <f>IF(Table13[[#This Row],[payment]]=2,1,0)</f>
        <v>1</v>
      </c>
      <c r="AF1358">
        <f>IF(Table13[[#This Row],[payment]]=3,1,0)</f>
        <v>0</v>
      </c>
      <c r="AG1358">
        <v>2</v>
      </c>
      <c r="AH1358">
        <f>IF(Table13[[#This Row],[method_payment]]=1,1,0)</f>
        <v>0</v>
      </c>
      <c r="AI1358">
        <f>IF(Table13[[#This Row],[method_payment]]=2,1,0)</f>
        <v>1</v>
      </c>
      <c r="AJ1358">
        <f>IF(Table13[[#This Row],[method_payment]]=3,1,0)</f>
        <v>0</v>
      </c>
      <c r="AK1358">
        <f>IF(Table13[[#This Row],[method_payment]]=5,1,0)</f>
        <v>0</v>
      </c>
      <c r="AL1358">
        <f>IF(Table13[[#This Row],[method_payment]]=6,1,0)</f>
        <v>0</v>
      </c>
      <c r="AM1358" t="s">
        <v>16</v>
      </c>
      <c r="AN1358" t="s">
        <v>16</v>
      </c>
      <c r="AO1358">
        <v>1</v>
      </c>
      <c r="AP1358" s="2">
        <v>313.82</v>
      </c>
      <c r="AQ1358" s="3">
        <f>IF(AND(Table13[[#This Row],[Average_amount_spent_per_visit_last_3_months]]&gt;=1,Table13[[#This Row],[Average_amount_spent_per_visit_last_3_months]]&lt;=999),1,0)</f>
        <v>1</v>
      </c>
      <c r="AR1358" s="3">
        <f>IF(AND(Table13[[#This Row],[Average_amount_spent_per_visit_last_3_months]]&gt;=1000,Table13[[#This Row],[Average_amount_spent_per_visit_last_3_months]]&lt;=6700),1,0)</f>
        <v>0</v>
      </c>
      <c r="AS1358">
        <v>1</v>
      </c>
      <c r="AT1358">
        <v>39</v>
      </c>
      <c r="AU1358">
        <f>IF(AND(Table13[[#This Row],[Age]]&gt;=18,Table13[[#This Row],[Age]]&lt;=25),1,0)</f>
        <v>0</v>
      </c>
      <c r="AV1358">
        <f>IF(AND(Table13[[#This Row],[Age]]&gt;=26,Table13[[#This Row],[Age]]&lt;=35),1,0)</f>
        <v>0</v>
      </c>
      <c r="AW1358">
        <f>IF(AND(Table13[[#This Row],[Age]]&gt;=36,Table13[[#This Row],[Age]]&lt;=45),1,0)</f>
        <v>1</v>
      </c>
      <c r="AX1358">
        <f>IF(AND(Table13[[#This Row],[Age]]&gt;=46,Table13[[#This Row],[Age]]&lt;=55),1,0)</f>
        <v>0</v>
      </c>
      <c r="AY1358">
        <f>IF(AND(Table13[[#This Row],[Age]]&gt;=56,Table13[[#This Row],[Age]]&lt;=67),1,0)</f>
        <v>0</v>
      </c>
      <c r="AZ1358" t="s">
        <v>24</v>
      </c>
      <c r="BA1358">
        <f>IF(Table13[[#This Row],[Marital Status]]="Married",1,0)</f>
        <v>0</v>
      </c>
      <c r="BB1358">
        <f>IF(Table13[[#This Row],[Marital Status]]="Single",1,0)</f>
        <v>1</v>
      </c>
      <c r="BC1358" t="s">
        <v>28</v>
      </c>
      <c r="BD1358">
        <f>IF(Table13[[#This Row],[gender]]="Male",1,0)</f>
        <v>0</v>
      </c>
      <c r="BE1358">
        <f>IF(Table13[[#This Row],[gender]]="Female",1,0)</f>
        <v>1</v>
      </c>
      <c r="BF1358" t="s">
        <v>19</v>
      </c>
      <c r="BG1358">
        <f>IF(Table13[[#This Row],[Highest level of Education]]="Did not attend school",1,0)</f>
        <v>0</v>
      </c>
      <c r="BH1358">
        <f>IF(Table13[[#This Row],[Highest level of Education]]="K12 completed",1,0)</f>
        <v>0</v>
      </c>
      <c r="BI1358">
        <f>IF(Table13[[#This Row],[Highest level of Education]]="High School Completed",1,0)</f>
        <v>0</v>
      </c>
      <c r="BJ1358">
        <f>IF(Table13[[#This Row],[Highest level of Education]]="Technical Diploma/Partially completed College",1,0)</f>
        <v>0</v>
      </c>
      <c r="BK1358">
        <f>IF(Table13[[#This Row],[Highest level of Education]]="University/College Degree",1,0)</f>
        <v>1</v>
      </c>
      <c r="BL1358">
        <f>IF(Table13[[#This Row],[Highest level of Education]]="Post-graduate education",1,0)</f>
        <v>0</v>
      </c>
      <c r="BM1358">
        <v>0</v>
      </c>
      <c r="BN1358">
        <v>1</v>
      </c>
      <c r="BO1358">
        <v>4</v>
      </c>
      <c r="BP1358">
        <f>IF(Table13[[#This Row],[Monthly_Income 1_5500 2_8000 3_11000 4_15000 5_20000 6_27000 7_35000 8_5000 9_51000 98_0]]=1,1,0)</f>
        <v>0</v>
      </c>
      <c r="BQ1358">
        <f>IF(Table13[[#This Row],[Monthly_Income 1_5500 2_8000 3_11000 4_15000 5_20000 6_27000 7_35000 8_5000 9_51000 98_0]]=2,1,0)</f>
        <v>0</v>
      </c>
      <c r="BR1358">
        <f>IF(Table13[[#This Row],[Monthly_Income 1_5500 2_8000 3_11000 4_15000 5_20000 6_27000 7_35000 8_5000 9_51000 98_0]]=3,1,0)</f>
        <v>0</v>
      </c>
      <c r="BS1358">
        <f>IF(Table13[[#This Row],[Monthly_Income 1_5500 2_8000 3_11000 4_15000 5_20000 6_27000 7_35000 8_5000 9_51000 98_0]]=4,1,0)</f>
        <v>1</v>
      </c>
      <c r="BT1358">
        <f>IF(Table13[[#This Row],[Monthly_Income 1_5500 2_8000 3_11000 4_15000 5_20000 6_27000 7_35000 8_5000 9_51000 98_0]]=5,1,0)</f>
        <v>0</v>
      </c>
      <c r="BU1358">
        <f>IF(Table13[[#This Row],[Monthly_Income 1_5500 2_8000 3_11000 4_15000 5_20000 6_27000 7_35000 8_5000 9_51000 98_0]]=6,1,0)</f>
        <v>0</v>
      </c>
      <c r="BV1358">
        <f>IF(Table13[[#This Row],[Monthly_Income 1_5500 2_8000 3_11000 4_15000 5_20000 6_27000 7_35000 8_5000 9_51000 98_0]]=7,1,0)</f>
        <v>0</v>
      </c>
      <c r="BW1358">
        <f>IF(Table13[[#This Row],[Monthly_Income 1_5500 2_8000 3_11000 4_15000 5_20000 6_27000 7_35000 8_5000 9_51000 98_0]]=8,1,0)</f>
        <v>0</v>
      </c>
      <c r="BX1358">
        <f>IF(Table13[[#This Row],[Monthly_Income 1_5500 2_8000 3_11000 4_15000 5_20000 6_27000 7_35000 8_5000 9_51000 98_0]]=9,1,0)</f>
        <v>0</v>
      </c>
      <c r="BY1358">
        <f>IF(Table13[[#This Row],[Monthly_Income 1_5500 2_8000 3_11000 4_15000 5_20000 6_27000 7_35000 8_5000 9_51000 98_0]]=98,1,0)</f>
        <v>0</v>
      </c>
      <c r="BZ1358">
        <v>4</v>
      </c>
      <c r="CA1358">
        <f>IF(Table13[[#This Row],[Monthly_Household_Income]]=1,1,0)</f>
        <v>0</v>
      </c>
      <c r="CB1358">
        <f>IF(Table13[[#This Row],[Monthly_Household_Income]]=2,1,0)</f>
        <v>0</v>
      </c>
      <c r="CC1358">
        <f>IF(Table13[[#This Row],[Monthly_Household_Income]]=3,1,0)</f>
        <v>0</v>
      </c>
      <c r="CD1358">
        <f>IF(Table13[[#This Row],[Monthly_Household_Income]]=4,1,0)</f>
        <v>1</v>
      </c>
      <c r="CE1358">
        <f>IF(Table13[[#This Row],[Monthly_Household_Income]]=5,1,0)</f>
        <v>0</v>
      </c>
      <c r="CF1358">
        <f>IF(Table13[[#This Row],[Monthly_Household_Income]]=6,1,0)</f>
        <v>0</v>
      </c>
      <c r="CG1358">
        <f>IF(Table13[[#This Row],[Monthly_Household_Income]]=7,1,0)</f>
        <v>0</v>
      </c>
      <c r="CH1358">
        <f>IF(Table13[[#This Row],[Monthly_Household_Income]]=8,1,0)</f>
        <v>0</v>
      </c>
      <c r="CI1358">
        <f>IF(Table13[[#This Row],[Monthly_Household_Income]]=9,1,0)</f>
        <v>0</v>
      </c>
      <c r="CJ1358">
        <f>IF(Table13[[#This Row],[Monthly_Household_Income]]=98,1,0)</f>
        <v>0</v>
      </c>
    </row>
    <row r="1359" spans="1:88">
      <c r="A1359">
        <v>4961</v>
      </c>
      <c r="B1359" s="1">
        <v>42995</v>
      </c>
      <c r="C1359" t="s">
        <v>39</v>
      </c>
      <c r="D1359">
        <v>9</v>
      </c>
      <c r="E1359">
        <v>7</v>
      </c>
      <c r="F1359">
        <v>7</v>
      </c>
      <c r="G1359">
        <v>7</v>
      </c>
      <c r="H1359">
        <v>7</v>
      </c>
      <c r="I1359">
        <v>8</v>
      </c>
      <c r="J1359" t="s">
        <v>15</v>
      </c>
      <c r="K1359">
        <v>7</v>
      </c>
      <c r="L1359">
        <v>6</v>
      </c>
      <c r="M1359">
        <v>8</v>
      </c>
      <c r="N1359">
        <v>6</v>
      </c>
      <c r="O1359">
        <v>6</v>
      </c>
      <c r="P1359">
        <v>9</v>
      </c>
      <c r="Q1359">
        <v>7</v>
      </c>
      <c r="R1359">
        <v>8</v>
      </c>
      <c r="S1359">
        <v>9</v>
      </c>
      <c r="T1359">
        <v>9</v>
      </c>
      <c r="U1359">
        <v>10</v>
      </c>
      <c r="V1359">
        <v>8</v>
      </c>
      <c r="W1359">
        <v>7</v>
      </c>
      <c r="X1359">
        <v>9</v>
      </c>
      <c r="Y1359">
        <v>9</v>
      </c>
      <c r="Z1359">
        <v>8</v>
      </c>
      <c r="AA1359">
        <v>8</v>
      </c>
      <c r="AB1359">
        <v>7</v>
      </c>
      <c r="AC1359">
        <v>2</v>
      </c>
      <c r="AD1359">
        <f>IF(Table13[[#This Row],[payment]]=1,1,0)</f>
        <v>0</v>
      </c>
      <c r="AE1359">
        <f>IF(Table13[[#This Row],[payment]]=2,1,0)</f>
        <v>1</v>
      </c>
      <c r="AF1359">
        <f>IF(Table13[[#This Row],[payment]]=3,1,0)</f>
        <v>0</v>
      </c>
      <c r="AG1359">
        <v>5</v>
      </c>
      <c r="AH1359">
        <f>IF(Table13[[#This Row],[method_payment]]=1,1,0)</f>
        <v>0</v>
      </c>
      <c r="AI1359">
        <f>IF(Table13[[#This Row],[method_payment]]=2,1,0)</f>
        <v>0</v>
      </c>
      <c r="AJ1359">
        <f>IF(Table13[[#This Row],[method_payment]]=3,1,0)</f>
        <v>0</v>
      </c>
      <c r="AK1359">
        <f>IF(Table13[[#This Row],[method_payment]]=5,1,0)</f>
        <v>1</v>
      </c>
      <c r="AL1359">
        <f>IF(Table13[[#This Row],[method_payment]]=6,1,0)</f>
        <v>0</v>
      </c>
      <c r="AM1359" t="s">
        <v>16</v>
      </c>
      <c r="AN1359" t="s">
        <v>15</v>
      </c>
      <c r="AO1359">
        <v>1</v>
      </c>
      <c r="AP1359" s="2">
        <v>680.36</v>
      </c>
      <c r="AQ1359" s="3">
        <f>IF(AND(Table13[[#This Row],[Average_amount_spent_per_visit_last_3_months]]&gt;=1,Table13[[#This Row],[Average_amount_spent_per_visit_last_3_months]]&lt;=999),1,0)</f>
        <v>1</v>
      </c>
      <c r="AR1359" s="3">
        <f>IF(AND(Table13[[#This Row],[Average_amount_spent_per_visit_last_3_months]]&gt;=1000,Table13[[#This Row],[Average_amount_spent_per_visit_last_3_months]]&lt;=6700),1,0)</f>
        <v>0</v>
      </c>
      <c r="AS1359">
        <v>1</v>
      </c>
      <c r="AT1359">
        <v>31</v>
      </c>
      <c r="AU1359">
        <f>IF(AND(Table13[[#This Row],[Age]]&gt;=18,Table13[[#This Row],[Age]]&lt;=25),1,0)</f>
        <v>0</v>
      </c>
      <c r="AV1359">
        <f>IF(AND(Table13[[#This Row],[Age]]&gt;=26,Table13[[#This Row],[Age]]&lt;=35),1,0)</f>
        <v>1</v>
      </c>
      <c r="AW1359">
        <f>IF(AND(Table13[[#This Row],[Age]]&gt;=36,Table13[[#This Row],[Age]]&lt;=45),1,0)</f>
        <v>0</v>
      </c>
      <c r="AX1359">
        <f>IF(AND(Table13[[#This Row],[Age]]&gt;=46,Table13[[#This Row],[Age]]&lt;=55),1,0)</f>
        <v>0</v>
      </c>
      <c r="AY1359">
        <f>IF(AND(Table13[[#This Row],[Age]]&gt;=56,Table13[[#This Row],[Age]]&lt;=67),1,0)</f>
        <v>0</v>
      </c>
      <c r="AZ1359" t="s">
        <v>24</v>
      </c>
      <c r="BA1359">
        <f>IF(Table13[[#This Row],[Marital Status]]="Married",1,0)</f>
        <v>0</v>
      </c>
      <c r="BB1359">
        <f>IF(Table13[[#This Row],[Marital Status]]="Single",1,0)</f>
        <v>1</v>
      </c>
      <c r="BC1359" t="s">
        <v>27</v>
      </c>
      <c r="BD1359">
        <f>IF(Table13[[#This Row],[gender]]="Male",1,0)</f>
        <v>1</v>
      </c>
      <c r="BE1359">
        <f>IF(Table13[[#This Row],[gender]]="Female",1,0)</f>
        <v>0</v>
      </c>
      <c r="BF1359" t="s">
        <v>19</v>
      </c>
      <c r="BG1359">
        <f>IF(Table13[[#This Row],[Highest level of Education]]="Did not attend school",1,0)</f>
        <v>0</v>
      </c>
      <c r="BH1359">
        <f>IF(Table13[[#This Row],[Highest level of Education]]="K12 completed",1,0)</f>
        <v>0</v>
      </c>
      <c r="BI1359">
        <f>IF(Table13[[#This Row],[Highest level of Education]]="High School Completed",1,0)</f>
        <v>0</v>
      </c>
      <c r="BJ1359">
        <f>IF(Table13[[#This Row],[Highest level of Education]]="Technical Diploma/Partially completed College",1,0)</f>
        <v>0</v>
      </c>
      <c r="BK1359">
        <f>IF(Table13[[#This Row],[Highest level of Education]]="University/College Degree",1,0)</f>
        <v>1</v>
      </c>
      <c r="BL1359">
        <f>IF(Table13[[#This Row],[Highest level of Education]]="Post-graduate education",1,0)</f>
        <v>0</v>
      </c>
      <c r="BM1359">
        <v>0</v>
      </c>
      <c r="BN1359">
        <v>1</v>
      </c>
      <c r="BO1359">
        <v>3</v>
      </c>
      <c r="BP1359">
        <f>IF(Table13[[#This Row],[Monthly_Income 1_5500 2_8000 3_11000 4_15000 5_20000 6_27000 7_35000 8_5000 9_51000 98_0]]=1,1,0)</f>
        <v>0</v>
      </c>
      <c r="BQ1359">
        <f>IF(Table13[[#This Row],[Monthly_Income 1_5500 2_8000 3_11000 4_15000 5_20000 6_27000 7_35000 8_5000 9_51000 98_0]]=2,1,0)</f>
        <v>0</v>
      </c>
      <c r="BR1359">
        <f>IF(Table13[[#This Row],[Monthly_Income 1_5500 2_8000 3_11000 4_15000 5_20000 6_27000 7_35000 8_5000 9_51000 98_0]]=3,1,0)</f>
        <v>1</v>
      </c>
      <c r="BS1359">
        <f>IF(Table13[[#This Row],[Monthly_Income 1_5500 2_8000 3_11000 4_15000 5_20000 6_27000 7_35000 8_5000 9_51000 98_0]]=4,1,0)</f>
        <v>0</v>
      </c>
      <c r="BT1359">
        <f>IF(Table13[[#This Row],[Monthly_Income 1_5500 2_8000 3_11000 4_15000 5_20000 6_27000 7_35000 8_5000 9_51000 98_0]]=5,1,0)</f>
        <v>0</v>
      </c>
      <c r="BU1359">
        <f>IF(Table13[[#This Row],[Monthly_Income 1_5500 2_8000 3_11000 4_15000 5_20000 6_27000 7_35000 8_5000 9_51000 98_0]]=6,1,0)</f>
        <v>0</v>
      </c>
      <c r="BV1359">
        <f>IF(Table13[[#This Row],[Monthly_Income 1_5500 2_8000 3_11000 4_15000 5_20000 6_27000 7_35000 8_5000 9_51000 98_0]]=7,1,0)</f>
        <v>0</v>
      </c>
      <c r="BW1359">
        <f>IF(Table13[[#This Row],[Monthly_Income 1_5500 2_8000 3_11000 4_15000 5_20000 6_27000 7_35000 8_5000 9_51000 98_0]]=8,1,0)</f>
        <v>0</v>
      </c>
      <c r="BX1359">
        <f>IF(Table13[[#This Row],[Monthly_Income 1_5500 2_8000 3_11000 4_15000 5_20000 6_27000 7_35000 8_5000 9_51000 98_0]]=9,1,0)</f>
        <v>0</v>
      </c>
      <c r="BY1359">
        <f>IF(Table13[[#This Row],[Monthly_Income 1_5500 2_8000 3_11000 4_15000 5_20000 6_27000 7_35000 8_5000 9_51000 98_0]]=98,1,0)</f>
        <v>0</v>
      </c>
      <c r="BZ1359">
        <v>8</v>
      </c>
      <c r="CA1359">
        <f>IF(Table13[[#This Row],[Monthly_Household_Income]]=1,1,0)</f>
        <v>0</v>
      </c>
      <c r="CB1359">
        <f>IF(Table13[[#This Row],[Monthly_Household_Income]]=2,1,0)</f>
        <v>0</v>
      </c>
      <c r="CC1359">
        <f>IF(Table13[[#This Row],[Monthly_Household_Income]]=3,1,0)</f>
        <v>0</v>
      </c>
      <c r="CD1359">
        <f>IF(Table13[[#This Row],[Monthly_Household_Income]]=4,1,0)</f>
        <v>0</v>
      </c>
      <c r="CE1359">
        <f>IF(Table13[[#This Row],[Monthly_Household_Income]]=5,1,0)</f>
        <v>0</v>
      </c>
      <c r="CF1359">
        <f>IF(Table13[[#This Row],[Monthly_Household_Income]]=6,1,0)</f>
        <v>0</v>
      </c>
      <c r="CG1359">
        <f>IF(Table13[[#This Row],[Monthly_Household_Income]]=7,1,0)</f>
        <v>0</v>
      </c>
      <c r="CH1359">
        <f>IF(Table13[[#This Row],[Monthly_Household_Income]]=8,1,0)</f>
        <v>1</v>
      </c>
      <c r="CI1359">
        <f>IF(Table13[[#This Row],[Monthly_Household_Income]]=9,1,0)</f>
        <v>0</v>
      </c>
      <c r="CJ1359">
        <f>IF(Table13[[#This Row],[Monthly_Household_Income]]=98,1,0)</f>
        <v>0</v>
      </c>
    </row>
    <row r="1360" spans="1:88">
      <c r="A1360">
        <v>4962</v>
      </c>
      <c r="B1360" s="1">
        <v>43129</v>
      </c>
      <c r="C1360" t="s">
        <v>39</v>
      </c>
      <c r="D1360">
        <v>8</v>
      </c>
      <c r="E1360">
        <v>7</v>
      </c>
      <c r="F1360">
        <v>8</v>
      </c>
      <c r="G1360">
        <v>7</v>
      </c>
      <c r="H1360">
        <v>7</v>
      </c>
      <c r="I1360">
        <v>6</v>
      </c>
      <c r="J1360" t="s">
        <v>15</v>
      </c>
      <c r="K1360">
        <v>9</v>
      </c>
      <c r="L1360">
        <v>7</v>
      </c>
      <c r="M1360">
        <v>8</v>
      </c>
      <c r="N1360">
        <v>6</v>
      </c>
      <c r="O1360">
        <v>6</v>
      </c>
      <c r="P1360">
        <v>7</v>
      </c>
      <c r="Q1360">
        <v>6</v>
      </c>
      <c r="R1360">
        <v>6</v>
      </c>
      <c r="S1360">
        <v>8</v>
      </c>
      <c r="T1360">
        <v>7</v>
      </c>
      <c r="U1360">
        <v>6</v>
      </c>
      <c r="V1360">
        <v>8</v>
      </c>
      <c r="W1360">
        <v>6</v>
      </c>
      <c r="X1360">
        <v>6</v>
      </c>
      <c r="Y1360">
        <v>9</v>
      </c>
      <c r="Z1360">
        <v>7</v>
      </c>
      <c r="AA1360">
        <v>8</v>
      </c>
      <c r="AB1360">
        <v>8</v>
      </c>
      <c r="AC1360">
        <v>1</v>
      </c>
      <c r="AD1360">
        <f>IF(Table13[[#This Row],[payment]]=1,1,0)</f>
        <v>1</v>
      </c>
      <c r="AE1360">
        <f>IF(Table13[[#This Row],[payment]]=2,1,0)</f>
        <v>0</v>
      </c>
      <c r="AF1360">
        <f>IF(Table13[[#This Row],[payment]]=3,1,0)</f>
        <v>0</v>
      </c>
      <c r="AG1360">
        <v>1</v>
      </c>
      <c r="AH1360">
        <f>IF(Table13[[#This Row],[method_payment]]=1,1,0)</f>
        <v>1</v>
      </c>
      <c r="AI1360">
        <f>IF(Table13[[#This Row],[method_payment]]=2,1,0)</f>
        <v>0</v>
      </c>
      <c r="AJ1360">
        <f>IF(Table13[[#This Row],[method_payment]]=3,1,0)</f>
        <v>0</v>
      </c>
      <c r="AK1360">
        <f>IF(Table13[[#This Row],[method_payment]]=5,1,0)</f>
        <v>0</v>
      </c>
      <c r="AL1360">
        <f>IF(Table13[[#This Row],[method_payment]]=6,1,0)</f>
        <v>0</v>
      </c>
      <c r="AM1360" t="s">
        <v>15</v>
      </c>
      <c r="AN1360" t="s">
        <v>15</v>
      </c>
      <c r="AO1360">
        <v>2</v>
      </c>
      <c r="AP1360" s="2">
        <v>368.85</v>
      </c>
      <c r="AQ1360" s="3">
        <f>IF(AND(Table13[[#This Row],[Average_amount_spent_per_visit_last_3_months]]&gt;=1,Table13[[#This Row],[Average_amount_spent_per_visit_last_3_months]]&lt;=999),1,0)</f>
        <v>1</v>
      </c>
      <c r="AR1360" s="3">
        <f>IF(AND(Table13[[#This Row],[Average_amount_spent_per_visit_last_3_months]]&gt;=1000,Table13[[#This Row],[Average_amount_spent_per_visit_last_3_months]]&lt;=6700),1,0)</f>
        <v>0</v>
      </c>
      <c r="AS1360">
        <v>2</v>
      </c>
      <c r="AT1360">
        <v>27</v>
      </c>
      <c r="AU1360">
        <f>IF(AND(Table13[[#This Row],[Age]]&gt;=18,Table13[[#This Row],[Age]]&lt;=25),1,0)</f>
        <v>0</v>
      </c>
      <c r="AV1360">
        <f>IF(AND(Table13[[#This Row],[Age]]&gt;=26,Table13[[#This Row],[Age]]&lt;=35),1,0)</f>
        <v>1</v>
      </c>
      <c r="AW1360">
        <f>IF(AND(Table13[[#This Row],[Age]]&gt;=36,Table13[[#This Row],[Age]]&lt;=45),1,0)</f>
        <v>0</v>
      </c>
      <c r="AX1360">
        <f>IF(AND(Table13[[#This Row],[Age]]&gt;=46,Table13[[#This Row],[Age]]&lt;=55),1,0)</f>
        <v>0</v>
      </c>
      <c r="AY1360">
        <f>IF(AND(Table13[[#This Row],[Age]]&gt;=56,Table13[[#This Row],[Age]]&lt;=67),1,0)</f>
        <v>0</v>
      </c>
      <c r="AZ1360" t="s">
        <v>25</v>
      </c>
      <c r="BA1360">
        <f>IF(Table13[[#This Row],[Marital Status]]="Married",1,0)</f>
        <v>1</v>
      </c>
      <c r="BB1360">
        <f>IF(Table13[[#This Row],[Marital Status]]="Single",1,0)</f>
        <v>0</v>
      </c>
      <c r="BC1360" t="s">
        <v>27</v>
      </c>
      <c r="BD1360">
        <f>IF(Table13[[#This Row],[gender]]="Male",1,0)</f>
        <v>1</v>
      </c>
      <c r="BE1360">
        <f>IF(Table13[[#This Row],[gender]]="Female",1,0)</f>
        <v>0</v>
      </c>
      <c r="BF1360" t="s">
        <v>23</v>
      </c>
      <c r="BG1360">
        <f>IF(Table13[[#This Row],[Highest level of Education]]="Did not attend school",1,0)</f>
        <v>0</v>
      </c>
      <c r="BH1360">
        <f>IF(Table13[[#This Row],[Highest level of Education]]="K12 completed",1,0)</f>
        <v>0</v>
      </c>
      <c r="BI1360">
        <f>IF(Table13[[#This Row],[Highest level of Education]]="High School Completed",1,0)</f>
        <v>0</v>
      </c>
      <c r="BJ1360">
        <f>IF(Table13[[#This Row],[Highest level of Education]]="Technical Diploma/Partially completed College",1,0)</f>
        <v>1</v>
      </c>
      <c r="BK1360">
        <f>IF(Table13[[#This Row],[Highest level of Education]]="University/College Degree",1,0)</f>
        <v>0</v>
      </c>
      <c r="BL1360">
        <f>IF(Table13[[#This Row],[Highest level of Education]]="Post-graduate education",1,0)</f>
        <v>0</v>
      </c>
      <c r="BM1360">
        <v>2</v>
      </c>
      <c r="BN1360">
        <v>1</v>
      </c>
      <c r="BO1360">
        <v>3</v>
      </c>
      <c r="BP1360">
        <f>IF(Table13[[#This Row],[Monthly_Income 1_5500 2_8000 3_11000 4_15000 5_20000 6_27000 7_35000 8_5000 9_51000 98_0]]=1,1,0)</f>
        <v>0</v>
      </c>
      <c r="BQ1360">
        <f>IF(Table13[[#This Row],[Monthly_Income 1_5500 2_8000 3_11000 4_15000 5_20000 6_27000 7_35000 8_5000 9_51000 98_0]]=2,1,0)</f>
        <v>0</v>
      </c>
      <c r="BR1360">
        <f>IF(Table13[[#This Row],[Monthly_Income 1_5500 2_8000 3_11000 4_15000 5_20000 6_27000 7_35000 8_5000 9_51000 98_0]]=3,1,0)</f>
        <v>1</v>
      </c>
      <c r="BS1360">
        <f>IF(Table13[[#This Row],[Monthly_Income 1_5500 2_8000 3_11000 4_15000 5_20000 6_27000 7_35000 8_5000 9_51000 98_0]]=4,1,0)</f>
        <v>0</v>
      </c>
      <c r="BT1360">
        <f>IF(Table13[[#This Row],[Monthly_Income 1_5500 2_8000 3_11000 4_15000 5_20000 6_27000 7_35000 8_5000 9_51000 98_0]]=5,1,0)</f>
        <v>0</v>
      </c>
      <c r="BU1360">
        <f>IF(Table13[[#This Row],[Monthly_Income 1_5500 2_8000 3_11000 4_15000 5_20000 6_27000 7_35000 8_5000 9_51000 98_0]]=6,1,0)</f>
        <v>0</v>
      </c>
      <c r="BV1360">
        <f>IF(Table13[[#This Row],[Monthly_Income 1_5500 2_8000 3_11000 4_15000 5_20000 6_27000 7_35000 8_5000 9_51000 98_0]]=7,1,0)</f>
        <v>0</v>
      </c>
      <c r="BW1360">
        <f>IF(Table13[[#This Row],[Monthly_Income 1_5500 2_8000 3_11000 4_15000 5_20000 6_27000 7_35000 8_5000 9_51000 98_0]]=8,1,0)</f>
        <v>0</v>
      </c>
      <c r="BX1360">
        <f>IF(Table13[[#This Row],[Monthly_Income 1_5500 2_8000 3_11000 4_15000 5_20000 6_27000 7_35000 8_5000 9_51000 98_0]]=9,1,0)</f>
        <v>0</v>
      </c>
      <c r="BY1360">
        <f>IF(Table13[[#This Row],[Monthly_Income 1_5500 2_8000 3_11000 4_15000 5_20000 6_27000 7_35000 8_5000 9_51000 98_0]]=98,1,0)</f>
        <v>0</v>
      </c>
      <c r="BZ1360">
        <v>5</v>
      </c>
      <c r="CA1360">
        <f>IF(Table13[[#This Row],[Monthly_Household_Income]]=1,1,0)</f>
        <v>0</v>
      </c>
      <c r="CB1360">
        <f>IF(Table13[[#This Row],[Monthly_Household_Income]]=2,1,0)</f>
        <v>0</v>
      </c>
      <c r="CC1360">
        <f>IF(Table13[[#This Row],[Monthly_Household_Income]]=3,1,0)</f>
        <v>0</v>
      </c>
      <c r="CD1360">
        <f>IF(Table13[[#This Row],[Monthly_Household_Income]]=4,1,0)</f>
        <v>0</v>
      </c>
      <c r="CE1360">
        <f>IF(Table13[[#This Row],[Monthly_Household_Income]]=5,1,0)</f>
        <v>1</v>
      </c>
      <c r="CF1360">
        <f>IF(Table13[[#This Row],[Monthly_Household_Income]]=6,1,0)</f>
        <v>0</v>
      </c>
      <c r="CG1360">
        <f>IF(Table13[[#This Row],[Monthly_Household_Income]]=7,1,0)</f>
        <v>0</v>
      </c>
      <c r="CH1360">
        <f>IF(Table13[[#This Row],[Monthly_Household_Income]]=8,1,0)</f>
        <v>0</v>
      </c>
      <c r="CI1360">
        <f>IF(Table13[[#This Row],[Monthly_Household_Income]]=9,1,0)</f>
        <v>0</v>
      </c>
      <c r="CJ1360">
        <f>IF(Table13[[#This Row],[Monthly_Household_Income]]=98,1,0)</f>
        <v>0</v>
      </c>
    </row>
    <row r="1361" spans="1:88">
      <c r="A1361">
        <v>4964</v>
      </c>
      <c r="B1361" s="1">
        <v>43161</v>
      </c>
      <c r="C1361" t="s">
        <v>32</v>
      </c>
      <c r="D1361">
        <v>8</v>
      </c>
      <c r="E1361">
        <v>7</v>
      </c>
      <c r="F1361">
        <v>6</v>
      </c>
      <c r="G1361">
        <v>7</v>
      </c>
      <c r="H1361">
        <v>7</v>
      </c>
      <c r="I1361">
        <v>8</v>
      </c>
      <c r="J1361" t="s">
        <v>15</v>
      </c>
      <c r="K1361">
        <v>7</v>
      </c>
      <c r="L1361">
        <v>6</v>
      </c>
      <c r="M1361">
        <v>8</v>
      </c>
      <c r="N1361">
        <v>8</v>
      </c>
      <c r="O1361">
        <v>7</v>
      </c>
      <c r="P1361">
        <v>8</v>
      </c>
      <c r="Q1361">
        <v>6</v>
      </c>
      <c r="R1361">
        <v>7</v>
      </c>
      <c r="S1361">
        <v>6</v>
      </c>
      <c r="T1361">
        <v>8</v>
      </c>
      <c r="U1361">
        <v>8</v>
      </c>
      <c r="V1361">
        <v>7</v>
      </c>
      <c r="W1361">
        <v>7</v>
      </c>
      <c r="X1361">
        <v>6</v>
      </c>
      <c r="Y1361">
        <v>6</v>
      </c>
      <c r="Z1361">
        <v>7</v>
      </c>
      <c r="AA1361">
        <v>7</v>
      </c>
      <c r="AB1361">
        <v>8</v>
      </c>
      <c r="AC1361">
        <v>2</v>
      </c>
      <c r="AD1361">
        <f>IF(Table13[[#This Row],[payment]]=1,1,0)</f>
        <v>0</v>
      </c>
      <c r="AE1361">
        <f>IF(Table13[[#This Row],[payment]]=2,1,0)</f>
        <v>1</v>
      </c>
      <c r="AF1361">
        <f>IF(Table13[[#This Row],[payment]]=3,1,0)</f>
        <v>0</v>
      </c>
      <c r="AG1361">
        <v>2</v>
      </c>
      <c r="AH1361">
        <f>IF(Table13[[#This Row],[method_payment]]=1,1,0)</f>
        <v>0</v>
      </c>
      <c r="AI1361">
        <f>IF(Table13[[#This Row],[method_payment]]=2,1,0)</f>
        <v>1</v>
      </c>
      <c r="AJ1361">
        <f>IF(Table13[[#This Row],[method_payment]]=3,1,0)</f>
        <v>0</v>
      </c>
      <c r="AK1361">
        <f>IF(Table13[[#This Row],[method_payment]]=5,1,0)</f>
        <v>0</v>
      </c>
      <c r="AL1361">
        <f>IF(Table13[[#This Row],[method_payment]]=6,1,0)</f>
        <v>0</v>
      </c>
      <c r="AM1361" t="s">
        <v>16</v>
      </c>
      <c r="AN1361" t="s">
        <v>16</v>
      </c>
      <c r="AO1361">
        <v>2</v>
      </c>
      <c r="AP1361" s="2">
        <v>842.11</v>
      </c>
      <c r="AQ1361" s="3">
        <f>IF(AND(Table13[[#This Row],[Average_amount_spent_per_visit_last_3_months]]&gt;=1,Table13[[#This Row],[Average_amount_spent_per_visit_last_3_months]]&lt;=999),1,0)</f>
        <v>1</v>
      </c>
      <c r="AR1361" s="3">
        <f>IF(AND(Table13[[#This Row],[Average_amount_spent_per_visit_last_3_months]]&gt;=1000,Table13[[#This Row],[Average_amount_spent_per_visit_last_3_months]]&lt;=6700),1,0)</f>
        <v>0</v>
      </c>
      <c r="AS1361">
        <v>3</v>
      </c>
      <c r="AT1361">
        <v>33</v>
      </c>
      <c r="AU1361">
        <f>IF(AND(Table13[[#This Row],[Age]]&gt;=18,Table13[[#This Row],[Age]]&lt;=25),1,0)</f>
        <v>0</v>
      </c>
      <c r="AV1361">
        <f>IF(AND(Table13[[#This Row],[Age]]&gt;=26,Table13[[#This Row],[Age]]&lt;=35),1,0)</f>
        <v>1</v>
      </c>
      <c r="AW1361">
        <f>IF(AND(Table13[[#This Row],[Age]]&gt;=36,Table13[[#This Row],[Age]]&lt;=45),1,0)</f>
        <v>0</v>
      </c>
      <c r="AX1361">
        <f>IF(AND(Table13[[#This Row],[Age]]&gt;=46,Table13[[#This Row],[Age]]&lt;=55),1,0)</f>
        <v>0</v>
      </c>
      <c r="AY1361">
        <f>IF(AND(Table13[[#This Row],[Age]]&gt;=56,Table13[[#This Row],[Age]]&lt;=67),1,0)</f>
        <v>0</v>
      </c>
      <c r="AZ1361" t="s">
        <v>25</v>
      </c>
      <c r="BA1361">
        <f>IF(Table13[[#This Row],[Marital Status]]="Married",1,0)</f>
        <v>1</v>
      </c>
      <c r="BB1361">
        <f>IF(Table13[[#This Row],[Marital Status]]="Single",1,0)</f>
        <v>0</v>
      </c>
      <c r="BC1361" t="s">
        <v>27</v>
      </c>
      <c r="BD1361">
        <f>IF(Table13[[#This Row],[gender]]="Male",1,0)</f>
        <v>1</v>
      </c>
      <c r="BE1361">
        <f>IF(Table13[[#This Row],[gender]]="Female",1,0)</f>
        <v>0</v>
      </c>
      <c r="BF1361" t="s">
        <v>23</v>
      </c>
      <c r="BG1361">
        <f>IF(Table13[[#This Row],[Highest level of Education]]="Did not attend school",1,0)</f>
        <v>0</v>
      </c>
      <c r="BH1361">
        <f>IF(Table13[[#This Row],[Highest level of Education]]="K12 completed",1,0)</f>
        <v>0</v>
      </c>
      <c r="BI1361">
        <f>IF(Table13[[#This Row],[Highest level of Education]]="High School Completed",1,0)</f>
        <v>0</v>
      </c>
      <c r="BJ1361">
        <f>IF(Table13[[#This Row],[Highest level of Education]]="Technical Diploma/Partially completed College",1,0)</f>
        <v>1</v>
      </c>
      <c r="BK1361">
        <f>IF(Table13[[#This Row],[Highest level of Education]]="University/College Degree",1,0)</f>
        <v>0</v>
      </c>
      <c r="BL1361">
        <f>IF(Table13[[#This Row],[Highest level of Education]]="Post-graduate education",1,0)</f>
        <v>0</v>
      </c>
      <c r="BM1361">
        <v>1</v>
      </c>
      <c r="BN1361">
        <v>1</v>
      </c>
      <c r="BO1361">
        <v>3</v>
      </c>
      <c r="BP1361">
        <f>IF(Table13[[#This Row],[Monthly_Income 1_5500 2_8000 3_11000 4_15000 5_20000 6_27000 7_35000 8_5000 9_51000 98_0]]=1,1,0)</f>
        <v>0</v>
      </c>
      <c r="BQ1361">
        <f>IF(Table13[[#This Row],[Monthly_Income 1_5500 2_8000 3_11000 4_15000 5_20000 6_27000 7_35000 8_5000 9_51000 98_0]]=2,1,0)</f>
        <v>0</v>
      </c>
      <c r="BR1361">
        <f>IF(Table13[[#This Row],[Monthly_Income 1_5500 2_8000 3_11000 4_15000 5_20000 6_27000 7_35000 8_5000 9_51000 98_0]]=3,1,0)</f>
        <v>1</v>
      </c>
      <c r="BS1361">
        <f>IF(Table13[[#This Row],[Monthly_Income 1_5500 2_8000 3_11000 4_15000 5_20000 6_27000 7_35000 8_5000 9_51000 98_0]]=4,1,0)</f>
        <v>0</v>
      </c>
      <c r="BT1361">
        <f>IF(Table13[[#This Row],[Monthly_Income 1_5500 2_8000 3_11000 4_15000 5_20000 6_27000 7_35000 8_5000 9_51000 98_0]]=5,1,0)</f>
        <v>0</v>
      </c>
      <c r="BU1361">
        <f>IF(Table13[[#This Row],[Monthly_Income 1_5500 2_8000 3_11000 4_15000 5_20000 6_27000 7_35000 8_5000 9_51000 98_0]]=6,1,0)</f>
        <v>0</v>
      </c>
      <c r="BV1361">
        <f>IF(Table13[[#This Row],[Monthly_Income 1_5500 2_8000 3_11000 4_15000 5_20000 6_27000 7_35000 8_5000 9_51000 98_0]]=7,1,0)</f>
        <v>0</v>
      </c>
      <c r="BW1361">
        <f>IF(Table13[[#This Row],[Monthly_Income 1_5500 2_8000 3_11000 4_15000 5_20000 6_27000 7_35000 8_5000 9_51000 98_0]]=8,1,0)</f>
        <v>0</v>
      </c>
      <c r="BX1361">
        <f>IF(Table13[[#This Row],[Monthly_Income 1_5500 2_8000 3_11000 4_15000 5_20000 6_27000 7_35000 8_5000 9_51000 98_0]]=9,1,0)</f>
        <v>0</v>
      </c>
      <c r="BY1361">
        <f>IF(Table13[[#This Row],[Monthly_Income 1_5500 2_8000 3_11000 4_15000 5_20000 6_27000 7_35000 8_5000 9_51000 98_0]]=98,1,0)</f>
        <v>0</v>
      </c>
      <c r="BZ1361">
        <v>4</v>
      </c>
      <c r="CA1361">
        <f>IF(Table13[[#This Row],[Monthly_Household_Income]]=1,1,0)</f>
        <v>0</v>
      </c>
      <c r="CB1361">
        <f>IF(Table13[[#This Row],[Monthly_Household_Income]]=2,1,0)</f>
        <v>0</v>
      </c>
      <c r="CC1361">
        <f>IF(Table13[[#This Row],[Monthly_Household_Income]]=3,1,0)</f>
        <v>0</v>
      </c>
      <c r="CD1361">
        <f>IF(Table13[[#This Row],[Monthly_Household_Income]]=4,1,0)</f>
        <v>1</v>
      </c>
      <c r="CE1361">
        <f>IF(Table13[[#This Row],[Monthly_Household_Income]]=5,1,0)</f>
        <v>0</v>
      </c>
      <c r="CF1361">
        <f>IF(Table13[[#This Row],[Monthly_Household_Income]]=6,1,0)</f>
        <v>0</v>
      </c>
      <c r="CG1361">
        <f>IF(Table13[[#This Row],[Monthly_Household_Income]]=7,1,0)</f>
        <v>0</v>
      </c>
      <c r="CH1361">
        <f>IF(Table13[[#This Row],[Monthly_Household_Income]]=8,1,0)</f>
        <v>0</v>
      </c>
      <c r="CI1361">
        <f>IF(Table13[[#This Row],[Monthly_Household_Income]]=9,1,0)</f>
        <v>0</v>
      </c>
      <c r="CJ1361">
        <f>IF(Table13[[#This Row],[Monthly_Household_Income]]=98,1,0)</f>
        <v>0</v>
      </c>
    </row>
    <row r="1362" spans="1:88">
      <c r="A1362">
        <v>4967</v>
      </c>
      <c r="B1362" s="1">
        <v>43005</v>
      </c>
      <c r="C1362" t="s">
        <v>2</v>
      </c>
      <c r="D1362">
        <v>6</v>
      </c>
      <c r="E1362">
        <v>6</v>
      </c>
      <c r="F1362">
        <v>8</v>
      </c>
      <c r="G1362">
        <v>7</v>
      </c>
      <c r="H1362">
        <v>6</v>
      </c>
      <c r="I1362">
        <v>8</v>
      </c>
      <c r="J1362" t="s">
        <v>15</v>
      </c>
      <c r="K1362">
        <v>8</v>
      </c>
      <c r="L1362">
        <v>6</v>
      </c>
      <c r="M1362">
        <v>7</v>
      </c>
      <c r="N1362">
        <v>7</v>
      </c>
      <c r="O1362">
        <v>8</v>
      </c>
      <c r="P1362">
        <v>7</v>
      </c>
      <c r="Q1362">
        <v>9</v>
      </c>
      <c r="R1362">
        <v>7</v>
      </c>
      <c r="S1362">
        <v>9</v>
      </c>
      <c r="T1362">
        <v>7</v>
      </c>
      <c r="U1362">
        <v>7</v>
      </c>
      <c r="V1362">
        <v>9</v>
      </c>
      <c r="W1362">
        <v>9</v>
      </c>
      <c r="X1362">
        <v>7</v>
      </c>
      <c r="Y1362">
        <v>9</v>
      </c>
      <c r="Z1362">
        <v>8</v>
      </c>
      <c r="AA1362">
        <v>9</v>
      </c>
      <c r="AB1362">
        <v>8</v>
      </c>
      <c r="AC1362">
        <v>1</v>
      </c>
      <c r="AD1362">
        <f>IF(Table13[[#This Row],[payment]]=1,1,0)</f>
        <v>1</v>
      </c>
      <c r="AE1362">
        <f>IF(Table13[[#This Row],[payment]]=2,1,0)</f>
        <v>0</v>
      </c>
      <c r="AF1362">
        <f>IF(Table13[[#This Row],[payment]]=3,1,0)</f>
        <v>0</v>
      </c>
      <c r="AG1362">
        <v>1</v>
      </c>
      <c r="AH1362">
        <f>IF(Table13[[#This Row],[method_payment]]=1,1,0)</f>
        <v>1</v>
      </c>
      <c r="AI1362">
        <f>IF(Table13[[#This Row],[method_payment]]=2,1,0)</f>
        <v>0</v>
      </c>
      <c r="AJ1362">
        <f>IF(Table13[[#This Row],[method_payment]]=3,1,0)</f>
        <v>0</v>
      </c>
      <c r="AK1362">
        <f>IF(Table13[[#This Row],[method_payment]]=5,1,0)</f>
        <v>0</v>
      </c>
      <c r="AL1362">
        <f>IF(Table13[[#This Row],[method_payment]]=6,1,0)</f>
        <v>0</v>
      </c>
      <c r="AM1362" t="s">
        <v>16</v>
      </c>
      <c r="AN1362" t="s">
        <v>16</v>
      </c>
      <c r="AO1362">
        <v>5</v>
      </c>
      <c r="AP1362" s="2">
        <v>262.27999999999997</v>
      </c>
      <c r="AQ1362" s="3">
        <f>IF(AND(Table13[[#This Row],[Average_amount_spent_per_visit_last_3_months]]&gt;=1,Table13[[#This Row],[Average_amount_spent_per_visit_last_3_months]]&lt;=999),1,0)</f>
        <v>1</v>
      </c>
      <c r="AR1362" s="3">
        <f>IF(AND(Table13[[#This Row],[Average_amount_spent_per_visit_last_3_months]]&gt;=1000,Table13[[#This Row],[Average_amount_spent_per_visit_last_3_months]]&lt;=6700),1,0)</f>
        <v>0</v>
      </c>
      <c r="AS1362">
        <v>3</v>
      </c>
      <c r="AT1362">
        <v>32</v>
      </c>
      <c r="AU1362">
        <f>IF(AND(Table13[[#This Row],[Age]]&gt;=18,Table13[[#This Row],[Age]]&lt;=25),1,0)</f>
        <v>0</v>
      </c>
      <c r="AV1362">
        <f>IF(AND(Table13[[#This Row],[Age]]&gt;=26,Table13[[#This Row],[Age]]&lt;=35),1,0)</f>
        <v>1</v>
      </c>
      <c r="AW1362">
        <f>IF(AND(Table13[[#This Row],[Age]]&gt;=36,Table13[[#This Row],[Age]]&lt;=45),1,0)</f>
        <v>0</v>
      </c>
      <c r="AX1362">
        <f>IF(AND(Table13[[#This Row],[Age]]&gt;=46,Table13[[#This Row],[Age]]&lt;=55),1,0)</f>
        <v>0</v>
      </c>
      <c r="AY1362">
        <f>IF(AND(Table13[[#This Row],[Age]]&gt;=56,Table13[[#This Row],[Age]]&lt;=67),1,0)</f>
        <v>0</v>
      </c>
      <c r="AZ1362" t="s">
        <v>25</v>
      </c>
      <c r="BA1362">
        <f>IF(Table13[[#This Row],[Marital Status]]="Married",1,0)</f>
        <v>1</v>
      </c>
      <c r="BB1362">
        <f>IF(Table13[[#This Row],[Marital Status]]="Single",1,0)</f>
        <v>0</v>
      </c>
      <c r="BC1362" t="s">
        <v>27</v>
      </c>
      <c r="BD1362">
        <f>IF(Table13[[#This Row],[gender]]="Male",1,0)</f>
        <v>1</v>
      </c>
      <c r="BE1362">
        <f>IF(Table13[[#This Row],[gender]]="Female",1,0)</f>
        <v>0</v>
      </c>
      <c r="BF1362" t="s">
        <v>19</v>
      </c>
      <c r="BG1362">
        <f>IF(Table13[[#This Row],[Highest level of Education]]="Did not attend school",1,0)</f>
        <v>0</v>
      </c>
      <c r="BH1362">
        <f>IF(Table13[[#This Row],[Highest level of Education]]="K12 completed",1,0)</f>
        <v>0</v>
      </c>
      <c r="BI1362">
        <f>IF(Table13[[#This Row],[Highest level of Education]]="High School Completed",1,0)</f>
        <v>0</v>
      </c>
      <c r="BJ1362">
        <f>IF(Table13[[#This Row],[Highest level of Education]]="Technical Diploma/Partially completed College",1,0)</f>
        <v>0</v>
      </c>
      <c r="BK1362">
        <f>IF(Table13[[#This Row],[Highest level of Education]]="University/College Degree",1,0)</f>
        <v>1</v>
      </c>
      <c r="BL1362">
        <f>IF(Table13[[#This Row],[Highest level of Education]]="Post-graduate education",1,0)</f>
        <v>0</v>
      </c>
      <c r="BM1362">
        <v>2</v>
      </c>
      <c r="BN1362">
        <v>1</v>
      </c>
      <c r="BO1362">
        <v>5</v>
      </c>
      <c r="BP1362">
        <f>IF(Table13[[#This Row],[Monthly_Income 1_5500 2_8000 3_11000 4_15000 5_20000 6_27000 7_35000 8_5000 9_51000 98_0]]=1,1,0)</f>
        <v>0</v>
      </c>
      <c r="BQ1362">
        <f>IF(Table13[[#This Row],[Monthly_Income 1_5500 2_8000 3_11000 4_15000 5_20000 6_27000 7_35000 8_5000 9_51000 98_0]]=2,1,0)</f>
        <v>0</v>
      </c>
      <c r="BR1362">
        <f>IF(Table13[[#This Row],[Monthly_Income 1_5500 2_8000 3_11000 4_15000 5_20000 6_27000 7_35000 8_5000 9_51000 98_0]]=3,1,0)</f>
        <v>0</v>
      </c>
      <c r="BS1362">
        <f>IF(Table13[[#This Row],[Monthly_Income 1_5500 2_8000 3_11000 4_15000 5_20000 6_27000 7_35000 8_5000 9_51000 98_0]]=4,1,0)</f>
        <v>0</v>
      </c>
      <c r="BT1362">
        <f>IF(Table13[[#This Row],[Monthly_Income 1_5500 2_8000 3_11000 4_15000 5_20000 6_27000 7_35000 8_5000 9_51000 98_0]]=5,1,0)</f>
        <v>1</v>
      </c>
      <c r="BU1362">
        <f>IF(Table13[[#This Row],[Monthly_Income 1_5500 2_8000 3_11000 4_15000 5_20000 6_27000 7_35000 8_5000 9_51000 98_0]]=6,1,0)</f>
        <v>0</v>
      </c>
      <c r="BV1362">
        <f>IF(Table13[[#This Row],[Monthly_Income 1_5500 2_8000 3_11000 4_15000 5_20000 6_27000 7_35000 8_5000 9_51000 98_0]]=7,1,0)</f>
        <v>0</v>
      </c>
      <c r="BW1362">
        <f>IF(Table13[[#This Row],[Monthly_Income 1_5500 2_8000 3_11000 4_15000 5_20000 6_27000 7_35000 8_5000 9_51000 98_0]]=8,1,0)</f>
        <v>0</v>
      </c>
      <c r="BX1362">
        <f>IF(Table13[[#This Row],[Monthly_Income 1_5500 2_8000 3_11000 4_15000 5_20000 6_27000 7_35000 8_5000 9_51000 98_0]]=9,1,0)</f>
        <v>0</v>
      </c>
      <c r="BY1362">
        <f>IF(Table13[[#This Row],[Monthly_Income 1_5500 2_8000 3_11000 4_15000 5_20000 6_27000 7_35000 8_5000 9_51000 98_0]]=98,1,0)</f>
        <v>0</v>
      </c>
      <c r="BZ1362">
        <v>7</v>
      </c>
      <c r="CA1362">
        <f>IF(Table13[[#This Row],[Monthly_Household_Income]]=1,1,0)</f>
        <v>0</v>
      </c>
      <c r="CB1362">
        <f>IF(Table13[[#This Row],[Monthly_Household_Income]]=2,1,0)</f>
        <v>0</v>
      </c>
      <c r="CC1362">
        <f>IF(Table13[[#This Row],[Monthly_Household_Income]]=3,1,0)</f>
        <v>0</v>
      </c>
      <c r="CD1362">
        <f>IF(Table13[[#This Row],[Monthly_Household_Income]]=4,1,0)</f>
        <v>0</v>
      </c>
      <c r="CE1362">
        <f>IF(Table13[[#This Row],[Monthly_Household_Income]]=5,1,0)</f>
        <v>0</v>
      </c>
      <c r="CF1362">
        <f>IF(Table13[[#This Row],[Monthly_Household_Income]]=6,1,0)</f>
        <v>0</v>
      </c>
      <c r="CG1362">
        <f>IF(Table13[[#This Row],[Monthly_Household_Income]]=7,1,0)</f>
        <v>1</v>
      </c>
      <c r="CH1362">
        <f>IF(Table13[[#This Row],[Monthly_Household_Income]]=8,1,0)</f>
        <v>0</v>
      </c>
      <c r="CI1362">
        <f>IF(Table13[[#This Row],[Monthly_Household_Income]]=9,1,0)</f>
        <v>0</v>
      </c>
      <c r="CJ1362">
        <f>IF(Table13[[#This Row],[Monthly_Household_Income]]=98,1,0)</f>
        <v>0</v>
      </c>
    </row>
    <row r="1363" spans="1:88">
      <c r="A1363">
        <v>4973</v>
      </c>
      <c r="B1363" s="1">
        <v>43253</v>
      </c>
      <c r="C1363" t="s">
        <v>39</v>
      </c>
      <c r="D1363">
        <v>8</v>
      </c>
      <c r="E1363">
        <v>9</v>
      </c>
      <c r="F1363">
        <v>9</v>
      </c>
      <c r="G1363">
        <v>8</v>
      </c>
      <c r="H1363">
        <v>7</v>
      </c>
      <c r="I1363">
        <v>8</v>
      </c>
      <c r="J1363" t="s">
        <v>15</v>
      </c>
      <c r="K1363">
        <v>8</v>
      </c>
      <c r="L1363">
        <v>8</v>
      </c>
      <c r="M1363">
        <v>8</v>
      </c>
      <c r="N1363">
        <v>8</v>
      </c>
      <c r="O1363">
        <v>8</v>
      </c>
      <c r="P1363">
        <v>10</v>
      </c>
      <c r="Q1363">
        <v>9</v>
      </c>
      <c r="R1363">
        <v>8</v>
      </c>
      <c r="S1363">
        <v>7</v>
      </c>
      <c r="T1363">
        <v>8</v>
      </c>
      <c r="U1363">
        <v>8</v>
      </c>
      <c r="V1363">
        <v>7</v>
      </c>
      <c r="W1363">
        <v>8</v>
      </c>
      <c r="X1363">
        <v>0</v>
      </c>
      <c r="Y1363">
        <v>9</v>
      </c>
      <c r="Z1363">
        <v>10</v>
      </c>
      <c r="AA1363">
        <v>7</v>
      </c>
      <c r="AB1363">
        <v>0</v>
      </c>
      <c r="AC1363">
        <v>1</v>
      </c>
      <c r="AD1363">
        <f>IF(Table13[[#This Row],[payment]]=1,1,0)</f>
        <v>1</v>
      </c>
      <c r="AE1363">
        <f>IF(Table13[[#This Row],[payment]]=2,1,0)</f>
        <v>0</v>
      </c>
      <c r="AF1363">
        <f>IF(Table13[[#This Row],[payment]]=3,1,0)</f>
        <v>0</v>
      </c>
      <c r="AG1363">
        <v>2</v>
      </c>
      <c r="AH1363">
        <f>IF(Table13[[#This Row],[method_payment]]=1,1,0)</f>
        <v>0</v>
      </c>
      <c r="AI1363">
        <f>IF(Table13[[#This Row],[method_payment]]=2,1,0)</f>
        <v>1</v>
      </c>
      <c r="AJ1363">
        <f>IF(Table13[[#This Row],[method_payment]]=3,1,0)</f>
        <v>0</v>
      </c>
      <c r="AK1363">
        <f>IF(Table13[[#This Row],[method_payment]]=5,1,0)</f>
        <v>0</v>
      </c>
      <c r="AL1363">
        <f>IF(Table13[[#This Row],[method_payment]]=6,1,0)</f>
        <v>0</v>
      </c>
      <c r="AM1363" t="s">
        <v>16</v>
      </c>
      <c r="AN1363" t="s">
        <v>15</v>
      </c>
      <c r="AO1363">
        <v>2</v>
      </c>
      <c r="AP1363" s="2">
        <v>294.42</v>
      </c>
      <c r="AQ1363" s="3">
        <f>IF(AND(Table13[[#This Row],[Average_amount_spent_per_visit_last_3_months]]&gt;=1,Table13[[#This Row],[Average_amount_spent_per_visit_last_3_months]]&lt;=999),1,0)</f>
        <v>1</v>
      </c>
      <c r="AR1363" s="3">
        <f>IF(AND(Table13[[#This Row],[Average_amount_spent_per_visit_last_3_months]]&gt;=1000,Table13[[#This Row],[Average_amount_spent_per_visit_last_3_months]]&lt;=6700),1,0)</f>
        <v>0</v>
      </c>
      <c r="AS1363">
        <v>1</v>
      </c>
      <c r="AT1363">
        <v>31</v>
      </c>
      <c r="AU1363">
        <f>IF(AND(Table13[[#This Row],[Age]]&gt;=18,Table13[[#This Row],[Age]]&lt;=25),1,0)</f>
        <v>0</v>
      </c>
      <c r="AV1363">
        <f>IF(AND(Table13[[#This Row],[Age]]&gt;=26,Table13[[#This Row],[Age]]&lt;=35),1,0)</f>
        <v>1</v>
      </c>
      <c r="AW1363">
        <f>IF(AND(Table13[[#This Row],[Age]]&gt;=36,Table13[[#This Row],[Age]]&lt;=45),1,0)</f>
        <v>0</v>
      </c>
      <c r="AX1363">
        <f>IF(AND(Table13[[#This Row],[Age]]&gt;=46,Table13[[#This Row],[Age]]&lt;=55),1,0)</f>
        <v>0</v>
      </c>
      <c r="AY1363">
        <f>IF(AND(Table13[[#This Row],[Age]]&gt;=56,Table13[[#This Row],[Age]]&lt;=67),1,0)</f>
        <v>0</v>
      </c>
      <c r="AZ1363" t="s">
        <v>24</v>
      </c>
      <c r="BA1363">
        <f>IF(Table13[[#This Row],[Marital Status]]="Married",1,0)</f>
        <v>0</v>
      </c>
      <c r="BB1363">
        <f>IF(Table13[[#This Row],[Marital Status]]="Single",1,0)</f>
        <v>1</v>
      </c>
      <c r="BC1363" t="s">
        <v>28</v>
      </c>
      <c r="BD1363">
        <f>IF(Table13[[#This Row],[gender]]="Male",1,0)</f>
        <v>0</v>
      </c>
      <c r="BE1363">
        <f>IF(Table13[[#This Row],[gender]]="Female",1,0)</f>
        <v>1</v>
      </c>
      <c r="BF1363" t="s">
        <v>19</v>
      </c>
      <c r="BG1363">
        <f>IF(Table13[[#This Row],[Highest level of Education]]="Did not attend school",1,0)</f>
        <v>0</v>
      </c>
      <c r="BH1363">
        <f>IF(Table13[[#This Row],[Highest level of Education]]="K12 completed",1,0)</f>
        <v>0</v>
      </c>
      <c r="BI1363">
        <f>IF(Table13[[#This Row],[Highest level of Education]]="High School Completed",1,0)</f>
        <v>0</v>
      </c>
      <c r="BJ1363">
        <f>IF(Table13[[#This Row],[Highest level of Education]]="Technical Diploma/Partially completed College",1,0)</f>
        <v>0</v>
      </c>
      <c r="BK1363">
        <f>IF(Table13[[#This Row],[Highest level of Education]]="University/College Degree",1,0)</f>
        <v>1</v>
      </c>
      <c r="BL1363">
        <f>IF(Table13[[#This Row],[Highest level of Education]]="Post-graduate education",1,0)</f>
        <v>0</v>
      </c>
      <c r="BM1363">
        <v>0</v>
      </c>
      <c r="BN1363">
        <v>1</v>
      </c>
      <c r="BO1363">
        <v>4</v>
      </c>
      <c r="BP1363">
        <f>IF(Table13[[#This Row],[Monthly_Income 1_5500 2_8000 3_11000 4_15000 5_20000 6_27000 7_35000 8_5000 9_51000 98_0]]=1,1,0)</f>
        <v>0</v>
      </c>
      <c r="BQ1363">
        <f>IF(Table13[[#This Row],[Monthly_Income 1_5500 2_8000 3_11000 4_15000 5_20000 6_27000 7_35000 8_5000 9_51000 98_0]]=2,1,0)</f>
        <v>0</v>
      </c>
      <c r="BR1363">
        <f>IF(Table13[[#This Row],[Monthly_Income 1_5500 2_8000 3_11000 4_15000 5_20000 6_27000 7_35000 8_5000 9_51000 98_0]]=3,1,0)</f>
        <v>0</v>
      </c>
      <c r="BS1363">
        <f>IF(Table13[[#This Row],[Monthly_Income 1_5500 2_8000 3_11000 4_15000 5_20000 6_27000 7_35000 8_5000 9_51000 98_0]]=4,1,0)</f>
        <v>1</v>
      </c>
      <c r="BT1363">
        <f>IF(Table13[[#This Row],[Monthly_Income 1_5500 2_8000 3_11000 4_15000 5_20000 6_27000 7_35000 8_5000 9_51000 98_0]]=5,1,0)</f>
        <v>0</v>
      </c>
      <c r="BU1363">
        <f>IF(Table13[[#This Row],[Monthly_Income 1_5500 2_8000 3_11000 4_15000 5_20000 6_27000 7_35000 8_5000 9_51000 98_0]]=6,1,0)</f>
        <v>0</v>
      </c>
      <c r="BV1363">
        <f>IF(Table13[[#This Row],[Monthly_Income 1_5500 2_8000 3_11000 4_15000 5_20000 6_27000 7_35000 8_5000 9_51000 98_0]]=7,1,0)</f>
        <v>0</v>
      </c>
      <c r="BW1363">
        <f>IF(Table13[[#This Row],[Monthly_Income 1_5500 2_8000 3_11000 4_15000 5_20000 6_27000 7_35000 8_5000 9_51000 98_0]]=8,1,0)</f>
        <v>0</v>
      </c>
      <c r="BX1363">
        <f>IF(Table13[[#This Row],[Monthly_Income 1_5500 2_8000 3_11000 4_15000 5_20000 6_27000 7_35000 8_5000 9_51000 98_0]]=9,1,0)</f>
        <v>0</v>
      </c>
      <c r="BY1363">
        <f>IF(Table13[[#This Row],[Monthly_Income 1_5500 2_8000 3_11000 4_15000 5_20000 6_27000 7_35000 8_5000 9_51000 98_0]]=98,1,0)</f>
        <v>0</v>
      </c>
      <c r="BZ1363">
        <v>8</v>
      </c>
      <c r="CA1363">
        <f>IF(Table13[[#This Row],[Monthly_Household_Income]]=1,1,0)</f>
        <v>0</v>
      </c>
      <c r="CB1363">
        <f>IF(Table13[[#This Row],[Monthly_Household_Income]]=2,1,0)</f>
        <v>0</v>
      </c>
      <c r="CC1363">
        <f>IF(Table13[[#This Row],[Monthly_Household_Income]]=3,1,0)</f>
        <v>0</v>
      </c>
      <c r="CD1363">
        <f>IF(Table13[[#This Row],[Monthly_Household_Income]]=4,1,0)</f>
        <v>0</v>
      </c>
      <c r="CE1363">
        <f>IF(Table13[[#This Row],[Monthly_Household_Income]]=5,1,0)</f>
        <v>0</v>
      </c>
      <c r="CF1363">
        <f>IF(Table13[[#This Row],[Monthly_Household_Income]]=6,1,0)</f>
        <v>0</v>
      </c>
      <c r="CG1363">
        <f>IF(Table13[[#This Row],[Monthly_Household_Income]]=7,1,0)</f>
        <v>0</v>
      </c>
      <c r="CH1363">
        <f>IF(Table13[[#This Row],[Monthly_Household_Income]]=8,1,0)</f>
        <v>1</v>
      </c>
      <c r="CI1363">
        <f>IF(Table13[[#This Row],[Monthly_Household_Income]]=9,1,0)</f>
        <v>0</v>
      </c>
      <c r="CJ1363">
        <f>IF(Table13[[#This Row],[Monthly_Household_Income]]=98,1,0)</f>
        <v>0</v>
      </c>
    </row>
    <row r="1364" spans="1:88">
      <c r="A1364">
        <v>4974</v>
      </c>
      <c r="B1364" s="1">
        <v>43002</v>
      </c>
      <c r="C1364" t="s">
        <v>2</v>
      </c>
      <c r="D1364">
        <v>8</v>
      </c>
      <c r="E1364">
        <v>10</v>
      </c>
      <c r="F1364">
        <v>9</v>
      </c>
      <c r="G1364">
        <v>9</v>
      </c>
      <c r="H1364">
        <v>9</v>
      </c>
      <c r="I1364">
        <v>10</v>
      </c>
      <c r="J1364" t="s">
        <v>15</v>
      </c>
      <c r="K1364">
        <v>8</v>
      </c>
      <c r="L1364">
        <v>9</v>
      </c>
      <c r="M1364">
        <v>8</v>
      </c>
      <c r="N1364">
        <v>9</v>
      </c>
      <c r="O1364">
        <v>7</v>
      </c>
      <c r="P1364">
        <v>9</v>
      </c>
      <c r="Q1364">
        <v>7</v>
      </c>
      <c r="R1364">
        <v>7</v>
      </c>
      <c r="S1364">
        <v>9</v>
      </c>
      <c r="T1364">
        <v>9</v>
      </c>
      <c r="U1364">
        <v>8</v>
      </c>
      <c r="V1364">
        <v>10</v>
      </c>
      <c r="W1364">
        <v>8</v>
      </c>
      <c r="X1364">
        <v>8</v>
      </c>
      <c r="Y1364">
        <v>10</v>
      </c>
      <c r="Z1364">
        <v>8</v>
      </c>
      <c r="AA1364">
        <v>9</v>
      </c>
      <c r="AB1364">
        <v>10</v>
      </c>
      <c r="AC1364">
        <v>1</v>
      </c>
      <c r="AD1364">
        <f>IF(Table13[[#This Row],[payment]]=1,1,0)</f>
        <v>1</v>
      </c>
      <c r="AE1364">
        <f>IF(Table13[[#This Row],[payment]]=2,1,0)</f>
        <v>0</v>
      </c>
      <c r="AF1364">
        <f>IF(Table13[[#This Row],[payment]]=3,1,0)</f>
        <v>0</v>
      </c>
      <c r="AG1364">
        <v>3</v>
      </c>
      <c r="AH1364">
        <f>IF(Table13[[#This Row],[method_payment]]=1,1,0)</f>
        <v>0</v>
      </c>
      <c r="AI1364">
        <f>IF(Table13[[#This Row],[method_payment]]=2,1,0)</f>
        <v>0</v>
      </c>
      <c r="AJ1364">
        <f>IF(Table13[[#This Row],[method_payment]]=3,1,0)</f>
        <v>1</v>
      </c>
      <c r="AK1364">
        <f>IF(Table13[[#This Row],[method_payment]]=5,1,0)</f>
        <v>0</v>
      </c>
      <c r="AL1364">
        <f>IF(Table13[[#This Row],[method_payment]]=6,1,0)</f>
        <v>0</v>
      </c>
      <c r="AM1364" t="s">
        <v>16</v>
      </c>
      <c r="AN1364" t="s">
        <v>15</v>
      </c>
      <c r="AO1364">
        <v>2</v>
      </c>
      <c r="AP1364" s="2">
        <v>776.56</v>
      </c>
      <c r="AQ1364" s="3">
        <f>IF(AND(Table13[[#This Row],[Average_amount_spent_per_visit_last_3_months]]&gt;=1,Table13[[#This Row],[Average_amount_spent_per_visit_last_3_months]]&lt;=999),1,0)</f>
        <v>1</v>
      </c>
      <c r="AR1364" s="3">
        <f>IF(AND(Table13[[#This Row],[Average_amount_spent_per_visit_last_3_months]]&gt;=1000,Table13[[#This Row],[Average_amount_spent_per_visit_last_3_months]]&lt;=6700),1,0)</f>
        <v>0</v>
      </c>
      <c r="AS1364">
        <v>2</v>
      </c>
      <c r="AT1364">
        <v>35</v>
      </c>
      <c r="AU1364">
        <f>IF(AND(Table13[[#This Row],[Age]]&gt;=18,Table13[[#This Row],[Age]]&lt;=25),1,0)</f>
        <v>0</v>
      </c>
      <c r="AV1364">
        <f>IF(AND(Table13[[#This Row],[Age]]&gt;=26,Table13[[#This Row],[Age]]&lt;=35),1,0)</f>
        <v>1</v>
      </c>
      <c r="AW1364">
        <f>IF(AND(Table13[[#This Row],[Age]]&gt;=36,Table13[[#This Row],[Age]]&lt;=45),1,0)</f>
        <v>0</v>
      </c>
      <c r="AX1364">
        <f>IF(AND(Table13[[#This Row],[Age]]&gt;=46,Table13[[#This Row],[Age]]&lt;=55),1,0)</f>
        <v>0</v>
      </c>
      <c r="AY1364">
        <f>IF(AND(Table13[[#This Row],[Age]]&gt;=56,Table13[[#This Row],[Age]]&lt;=67),1,0)</f>
        <v>0</v>
      </c>
      <c r="AZ1364" t="s">
        <v>24</v>
      </c>
      <c r="BA1364">
        <f>IF(Table13[[#This Row],[Marital Status]]="Married",1,0)</f>
        <v>0</v>
      </c>
      <c r="BB1364">
        <f>IF(Table13[[#This Row],[Marital Status]]="Single",1,0)</f>
        <v>1</v>
      </c>
      <c r="BC1364" t="s">
        <v>27</v>
      </c>
      <c r="BD1364">
        <f>IF(Table13[[#This Row],[gender]]="Male",1,0)</f>
        <v>1</v>
      </c>
      <c r="BE1364">
        <f>IF(Table13[[#This Row],[gender]]="Female",1,0)</f>
        <v>0</v>
      </c>
      <c r="BF1364" t="s">
        <v>23</v>
      </c>
      <c r="BG1364">
        <f>IF(Table13[[#This Row],[Highest level of Education]]="Did not attend school",1,0)</f>
        <v>0</v>
      </c>
      <c r="BH1364">
        <f>IF(Table13[[#This Row],[Highest level of Education]]="K12 completed",1,0)</f>
        <v>0</v>
      </c>
      <c r="BI1364">
        <f>IF(Table13[[#This Row],[Highest level of Education]]="High School Completed",1,0)</f>
        <v>0</v>
      </c>
      <c r="BJ1364">
        <f>IF(Table13[[#This Row],[Highest level of Education]]="Technical Diploma/Partially completed College",1,0)</f>
        <v>1</v>
      </c>
      <c r="BK1364">
        <f>IF(Table13[[#This Row],[Highest level of Education]]="University/College Degree",1,0)</f>
        <v>0</v>
      </c>
      <c r="BL1364">
        <f>IF(Table13[[#This Row],[Highest level of Education]]="Post-graduate education",1,0)</f>
        <v>0</v>
      </c>
      <c r="BM1364">
        <v>0</v>
      </c>
      <c r="BN1364">
        <v>1</v>
      </c>
      <c r="BO1364">
        <v>4</v>
      </c>
      <c r="BP1364">
        <f>IF(Table13[[#This Row],[Monthly_Income 1_5500 2_8000 3_11000 4_15000 5_20000 6_27000 7_35000 8_5000 9_51000 98_0]]=1,1,0)</f>
        <v>0</v>
      </c>
      <c r="BQ1364">
        <f>IF(Table13[[#This Row],[Monthly_Income 1_5500 2_8000 3_11000 4_15000 5_20000 6_27000 7_35000 8_5000 9_51000 98_0]]=2,1,0)</f>
        <v>0</v>
      </c>
      <c r="BR1364">
        <f>IF(Table13[[#This Row],[Monthly_Income 1_5500 2_8000 3_11000 4_15000 5_20000 6_27000 7_35000 8_5000 9_51000 98_0]]=3,1,0)</f>
        <v>0</v>
      </c>
      <c r="BS1364">
        <f>IF(Table13[[#This Row],[Monthly_Income 1_5500 2_8000 3_11000 4_15000 5_20000 6_27000 7_35000 8_5000 9_51000 98_0]]=4,1,0)</f>
        <v>1</v>
      </c>
      <c r="BT1364">
        <f>IF(Table13[[#This Row],[Monthly_Income 1_5500 2_8000 3_11000 4_15000 5_20000 6_27000 7_35000 8_5000 9_51000 98_0]]=5,1,0)</f>
        <v>0</v>
      </c>
      <c r="BU1364">
        <f>IF(Table13[[#This Row],[Monthly_Income 1_5500 2_8000 3_11000 4_15000 5_20000 6_27000 7_35000 8_5000 9_51000 98_0]]=6,1,0)</f>
        <v>0</v>
      </c>
      <c r="BV1364">
        <f>IF(Table13[[#This Row],[Monthly_Income 1_5500 2_8000 3_11000 4_15000 5_20000 6_27000 7_35000 8_5000 9_51000 98_0]]=7,1,0)</f>
        <v>0</v>
      </c>
      <c r="BW1364">
        <f>IF(Table13[[#This Row],[Monthly_Income 1_5500 2_8000 3_11000 4_15000 5_20000 6_27000 7_35000 8_5000 9_51000 98_0]]=8,1,0)</f>
        <v>0</v>
      </c>
      <c r="BX1364">
        <f>IF(Table13[[#This Row],[Monthly_Income 1_5500 2_8000 3_11000 4_15000 5_20000 6_27000 7_35000 8_5000 9_51000 98_0]]=9,1,0)</f>
        <v>0</v>
      </c>
      <c r="BY1364">
        <f>IF(Table13[[#This Row],[Monthly_Income 1_5500 2_8000 3_11000 4_15000 5_20000 6_27000 7_35000 8_5000 9_51000 98_0]]=98,1,0)</f>
        <v>0</v>
      </c>
      <c r="BZ1364">
        <v>8</v>
      </c>
      <c r="CA1364">
        <f>IF(Table13[[#This Row],[Monthly_Household_Income]]=1,1,0)</f>
        <v>0</v>
      </c>
      <c r="CB1364">
        <f>IF(Table13[[#This Row],[Monthly_Household_Income]]=2,1,0)</f>
        <v>0</v>
      </c>
      <c r="CC1364">
        <f>IF(Table13[[#This Row],[Monthly_Household_Income]]=3,1,0)</f>
        <v>0</v>
      </c>
      <c r="CD1364">
        <f>IF(Table13[[#This Row],[Monthly_Household_Income]]=4,1,0)</f>
        <v>0</v>
      </c>
      <c r="CE1364">
        <f>IF(Table13[[#This Row],[Monthly_Household_Income]]=5,1,0)</f>
        <v>0</v>
      </c>
      <c r="CF1364">
        <f>IF(Table13[[#This Row],[Monthly_Household_Income]]=6,1,0)</f>
        <v>0</v>
      </c>
      <c r="CG1364">
        <f>IF(Table13[[#This Row],[Monthly_Household_Income]]=7,1,0)</f>
        <v>0</v>
      </c>
      <c r="CH1364">
        <f>IF(Table13[[#This Row],[Monthly_Household_Income]]=8,1,0)</f>
        <v>1</v>
      </c>
      <c r="CI1364">
        <f>IF(Table13[[#This Row],[Monthly_Household_Income]]=9,1,0)</f>
        <v>0</v>
      </c>
      <c r="CJ1364">
        <f>IF(Table13[[#This Row],[Monthly_Household_Income]]=98,1,0)</f>
        <v>0</v>
      </c>
    </row>
    <row r="1365" spans="1:88">
      <c r="A1365">
        <v>4975</v>
      </c>
      <c r="B1365" s="1">
        <v>43252</v>
      </c>
      <c r="C1365" t="s">
        <v>31</v>
      </c>
      <c r="D1365">
        <v>8</v>
      </c>
      <c r="E1365">
        <v>9</v>
      </c>
      <c r="F1365">
        <v>9</v>
      </c>
      <c r="G1365">
        <v>8</v>
      </c>
      <c r="H1365">
        <v>9</v>
      </c>
      <c r="I1365">
        <v>8</v>
      </c>
      <c r="J1365" t="s">
        <v>15</v>
      </c>
      <c r="K1365">
        <v>10</v>
      </c>
      <c r="L1365">
        <v>8</v>
      </c>
      <c r="M1365">
        <v>9</v>
      </c>
      <c r="N1365">
        <v>9</v>
      </c>
      <c r="O1365">
        <v>7</v>
      </c>
      <c r="P1365">
        <v>10</v>
      </c>
      <c r="Q1365">
        <v>8</v>
      </c>
      <c r="R1365">
        <v>8</v>
      </c>
      <c r="S1365">
        <v>8</v>
      </c>
      <c r="T1365">
        <v>8</v>
      </c>
      <c r="U1365">
        <v>9</v>
      </c>
      <c r="V1365">
        <v>6</v>
      </c>
      <c r="W1365">
        <v>7</v>
      </c>
      <c r="X1365">
        <v>10</v>
      </c>
      <c r="Y1365">
        <v>9</v>
      </c>
      <c r="Z1365">
        <v>9</v>
      </c>
      <c r="AA1365">
        <v>8</v>
      </c>
      <c r="AB1365">
        <v>9</v>
      </c>
      <c r="AC1365">
        <v>2</v>
      </c>
      <c r="AD1365">
        <f>IF(Table13[[#This Row],[payment]]=1,1,0)</f>
        <v>0</v>
      </c>
      <c r="AE1365">
        <f>IF(Table13[[#This Row],[payment]]=2,1,0)</f>
        <v>1</v>
      </c>
      <c r="AF1365">
        <f>IF(Table13[[#This Row],[payment]]=3,1,0)</f>
        <v>0</v>
      </c>
      <c r="AG1365">
        <v>2</v>
      </c>
      <c r="AH1365">
        <f>IF(Table13[[#This Row],[method_payment]]=1,1,0)</f>
        <v>0</v>
      </c>
      <c r="AI1365">
        <f>IF(Table13[[#This Row],[method_payment]]=2,1,0)</f>
        <v>1</v>
      </c>
      <c r="AJ1365">
        <f>IF(Table13[[#This Row],[method_payment]]=3,1,0)</f>
        <v>0</v>
      </c>
      <c r="AK1365">
        <f>IF(Table13[[#This Row],[method_payment]]=5,1,0)</f>
        <v>0</v>
      </c>
      <c r="AL1365">
        <f>IF(Table13[[#This Row],[method_payment]]=6,1,0)</f>
        <v>0</v>
      </c>
      <c r="AM1365" t="s">
        <v>16</v>
      </c>
      <c r="AN1365" t="s">
        <v>16</v>
      </c>
      <c r="AO1365">
        <v>1</v>
      </c>
      <c r="AP1365" s="2">
        <v>1469.89</v>
      </c>
      <c r="AQ1365" s="3">
        <f>IF(AND(Table13[[#This Row],[Average_amount_spent_per_visit_last_3_months]]&gt;=1,Table13[[#This Row],[Average_amount_spent_per_visit_last_3_months]]&lt;=999),1,0)</f>
        <v>0</v>
      </c>
      <c r="AR1365" s="3">
        <f>IF(AND(Table13[[#This Row],[Average_amount_spent_per_visit_last_3_months]]&gt;=1000,Table13[[#This Row],[Average_amount_spent_per_visit_last_3_months]]&lt;=6700),1,0)</f>
        <v>1</v>
      </c>
      <c r="AS1365">
        <v>3</v>
      </c>
      <c r="AT1365">
        <v>48</v>
      </c>
      <c r="AU1365">
        <f>IF(AND(Table13[[#This Row],[Age]]&gt;=18,Table13[[#This Row],[Age]]&lt;=25),1,0)</f>
        <v>0</v>
      </c>
      <c r="AV1365">
        <f>IF(AND(Table13[[#This Row],[Age]]&gt;=26,Table13[[#This Row],[Age]]&lt;=35),1,0)</f>
        <v>0</v>
      </c>
      <c r="AW1365">
        <f>IF(AND(Table13[[#This Row],[Age]]&gt;=36,Table13[[#This Row],[Age]]&lt;=45),1,0)</f>
        <v>0</v>
      </c>
      <c r="AX1365">
        <f>IF(AND(Table13[[#This Row],[Age]]&gt;=46,Table13[[#This Row],[Age]]&lt;=55),1,0)</f>
        <v>1</v>
      </c>
      <c r="AY1365">
        <f>IF(AND(Table13[[#This Row],[Age]]&gt;=56,Table13[[#This Row],[Age]]&lt;=67),1,0)</f>
        <v>0</v>
      </c>
      <c r="AZ1365" t="s">
        <v>25</v>
      </c>
      <c r="BA1365">
        <f>IF(Table13[[#This Row],[Marital Status]]="Married",1,0)</f>
        <v>1</v>
      </c>
      <c r="BB1365">
        <f>IF(Table13[[#This Row],[Marital Status]]="Single",1,0)</f>
        <v>0</v>
      </c>
      <c r="BC1365" t="s">
        <v>28</v>
      </c>
      <c r="BD1365">
        <f>IF(Table13[[#This Row],[gender]]="Male",1,0)</f>
        <v>0</v>
      </c>
      <c r="BE1365">
        <f>IF(Table13[[#This Row],[gender]]="Female",1,0)</f>
        <v>1</v>
      </c>
      <c r="BF1365" t="s">
        <v>19</v>
      </c>
      <c r="BG1365">
        <f>IF(Table13[[#This Row],[Highest level of Education]]="Did not attend school",1,0)</f>
        <v>0</v>
      </c>
      <c r="BH1365">
        <f>IF(Table13[[#This Row],[Highest level of Education]]="K12 completed",1,0)</f>
        <v>0</v>
      </c>
      <c r="BI1365">
        <f>IF(Table13[[#This Row],[Highest level of Education]]="High School Completed",1,0)</f>
        <v>0</v>
      </c>
      <c r="BJ1365">
        <f>IF(Table13[[#This Row],[Highest level of Education]]="Technical Diploma/Partially completed College",1,0)</f>
        <v>0</v>
      </c>
      <c r="BK1365">
        <f>IF(Table13[[#This Row],[Highest level of Education]]="University/College Degree",1,0)</f>
        <v>1</v>
      </c>
      <c r="BL1365">
        <f>IF(Table13[[#This Row],[Highest level of Education]]="Post-graduate education",1,0)</f>
        <v>0</v>
      </c>
      <c r="BM1365">
        <v>3</v>
      </c>
      <c r="BN1365">
        <v>1</v>
      </c>
      <c r="BO1365">
        <v>6</v>
      </c>
      <c r="BP1365">
        <f>IF(Table13[[#This Row],[Monthly_Income 1_5500 2_8000 3_11000 4_15000 5_20000 6_27000 7_35000 8_5000 9_51000 98_0]]=1,1,0)</f>
        <v>0</v>
      </c>
      <c r="BQ1365">
        <f>IF(Table13[[#This Row],[Monthly_Income 1_5500 2_8000 3_11000 4_15000 5_20000 6_27000 7_35000 8_5000 9_51000 98_0]]=2,1,0)</f>
        <v>0</v>
      </c>
      <c r="BR1365">
        <f>IF(Table13[[#This Row],[Monthly_Income 1_5500 2_8000 3_11000 4_15000 5_20000 6_27000 7_35000 8_5000 9_51000 98_0]]=3,1,0)</f>
        <v>0</v>
      </c>
      <c r="BS1365">
        <f>IF(Table13[[#This Row],[Monthly_Income 1_5500 2_8000 3_11000 4_15000 5_20000 6_27000 7_35000 8_5000 9_51000 98_0]]=4,1,0)</f>
        <v>0</v>
      </c>
      <c r="BT1365">
        <f>IF(Table13[[#This Row],[Monthly_Income 1_5500 2_8000 3_11000 4_15000 5_20000 6_27000 7_35000 8_5000 9_51000 98_0]]=5,1,0)</f>
        <v>0</v>
      </c>
      <c r="BU1365">
        <f>IF(Table13[[#This Row],[Monthly_Income 1_5500 2_8000 3_11000 4_15000 5_20000 6_27000 7_35000 8_5000 9_51000 98_0]]=6,1,0)</f>
        <v>1</v>
      </c>
      <c r="BV1365">
        <f>IF(Table13[[#This Row],[Monthly_Income 1_5500 2_8000 3_11000 4_15000 5_20000 6_27000 7_35000 8_5000 9_51000 98_0]]=7,1,0)</f>
        <v>0</v>
      </c>
      <c r="BW1365">
        <f>IF(Table13[[#This Row],[Monthly_Income 1_5500 2_8000 3_11000 4_15000 5_20000 6_27000 7_35000 8_5000 9_51000 98_0]]=8,1,0)</f>
        <v>0</v>
      </c>
      <c r="BX1365">
        <f>IF(Table13[[#This Row],[Monthly_Income 1_5500 2_8000 3_11000 4_15000 5_20000 6_27000 7_35000 8_5000 9_51000 98_0]]=9,1,0)</f>
        <v>0</v>
      </c>
      <c r="BY1365">
        <f>IF(Table13[[#This Row],[Monthly_Income 1_5500 2_8000 3_11000 4_15000 5_20000 6_27000 7_35000 8_5000 9_51000 98_0]]=98,1,0)</f>
        <v>0</v>
      </c>
      <c r="BZ1365">
        <v>9</v>
      </c>
      <c r="CA1365">
        <f>IF(Table13[[#This Row],[Monthly_Household_Income]]=1,1,0)</f>
        <v>0</v>
      </c>
      <c r="CB1365">
        <f>IF(Table13[[#This Row],[Monthly_Household_Income]]=2,1,0)</f>
        <v>0</v>
      </c>
      <c r="CC1365">
        <f>IF(Table13[[#This Row],[Monthly_Household_Income]]=3,1,0)</f>
        <v>0</v>
      </c>
      <c r="CD1365">
        <f>IF(Table13[[#This Row],[Monthly_Household_Income]]=4,1,0)</f>
        <v>0</v>
      </c>
      <c r="CE1365">
        <f>IF(Table13[[#This Row],[Monthly_Household_Income]]=5,1,0)</f>
        <v>0</v>
      </c>
      <c r="CF1365">
        <f>IF(Table13[[#This Row],[Monthly_Household_Income]]=6,1,0)</f>
        <v>0</v>
      </c>
      <c r="CG1365">
        <f>IF(Table13[[#This Row],[Monthly_Household_Income]]=7,1,0)</f>
        <v>0</v>
      </c>
      <c r="CH1365">
        <f>IF(Table13[[#This Row],[Monthly_Household_Income]]=8,1,0)</f>
        <v>0</v>
      </c>
      <c r="CI1365">
        <f>IF(Table13[[#This Row],[Monthly_Household_Income]]=9,1,0)</f>
        <v>1</v>
      </c>
      <c r="CJ1365">
        <f>IF(Table13[[#This Row],[Monthly_Household_Income]]=98,1,0)</f>
        <v>0</v>
      </c>
    </row>
    <row r="1366" spans="1:88">
      <c r="A1366">
        <v>4978</v>
      </c>
      <c r="B1366" s="1">
        <v>42966</v>
      </c>
      <c r="C1366" t="s">
        <v>2</v>
      </c>
      <c r="D1366">
        <v>6</v>
      </c>
      <c r="E1366">
        <v>6</v>
      </c>
      <c r="F1366">
        <v>6</v>
      </c>
      <c r="G1366">
        <v>7</v>
      </c>
      <c r="H1366">
        <v>7</v>
      </c>
      <c r="I1366">
        <v>6</v>
      </c>
      <c r="J1366" t="s">
        <v>15</v>
      </c>
      <c r="K1366">
        <v>7</v>
      </c>
      <c r="L1366">
        <v>6</v>
      </c>
      <c r="M1366">
        <v>6</v>
      </c>
      <c r="N1366">
        <v>7</v>
      </c>
      <c r="O1366">
        <v>6</v>
      </c>
      <c r="P1366">
        <v>7</v>
      </c>
      <c r="Q1366">
        <v>7</v>
      </c>
      <c r="R1366">
        <v>6</v>
      </c>
      <c r="S1366">
        <v>6</v>
      </c>
      <c r="T1366">
        <v>6</v>
      </c>
      <c r="U1366">
        <v>7</v>
      </c>
      <c r="V1366">
        <v>7</v>
      </c>
      <c r="W1366">
        <v>6</v>
      </c>
      <c r="X1366">
        <v>7</v>
      </c>
      <c r="Y1366">
        <v>6</v>
      </c>
      <c r="Z1366">
        <v>7</v>
      </c>
      <c r="AA1366">
        <v>7</v>
      </c>
      <c r="AB1366">
        <v>6</v>
      </c>
      <c r="AC1366">
        <v>1</v>
      </c>
      <c r="AD1366">
        <f>IF(Table13[[#This Row],[payment]]=1,1,0)</f>
        <v>1</v>
      </c>
      <c r="AE1366">
        <f>IF(Table13[[#This Row],[payment]]=2,1,0)</f>
        <v>0</v>
      </c>
      <c r="AF1366">
        <f>IF(Table13[[#This Row],[payment]]=3,1,0)</f>
        <v>0</v>
      </c>
      <c r="AG1366">
        <v>3</v>
      </c>
      <c r="AH1366">
        <f>IF(Table13[[#This Row],[method_payment]]=1,1,0)</f>
        <v>0</v>
      </c>
      <c r="AI1366">
        <f>IF(Table13[[#This Row],[method_payment]]=2,1,0)</f>
        <v>0</v>
      </c>
      <c r="AJ1366">
        <f>IF(Table13[[#This Row],[method_payment]]=3,1,0)</f>
        <v>1</v>
      </c>
      <c r="AK1366">
        <f>IF(Table13[[#This Row],[method_payment]]=5,1,0)</f>
        <v>0</v>
      </c>
      <c r="AL1366">
        <f>IF(Table13[[#This Row],[method_payment]]=6,1,0)</f>
        <v>0</v>
      </c>
      <c r="AM1366" t="s">
        <v>16</v>
      </c>
      <c r="AN1366" t="s">
        <v>16</v>
      </c>
      <c r="AO1366">
        <v>8</v>
      </c>
      <c r="AP1366" s="2">
        <v>89.36</v>
      </c>
      <c r="AQ1366" s="3">
        <f>IF(AND(Table13[[#This Row],[Average_amount_spent_per_visit_last_3_months]]&gt;=1,Table13[[#This Row],[Average_amount_spent_per_visit_last_3_months]]&lt;=999),1,0)</f>
        <v>1</v>
      </c>
      <c r="AR1366" s="3">
        <f>IF(AND(Table13[[#This Row],[Average_amount_spent_per_visit_last_3_months]]&gt;=1000,Table13[[#This Row],[Average_amount_spent_per_visit_last_3_months]]&lt;=6700),1,0)</f>
        <v>0</v>
      </c>
      <c r="AS1366">
        <v>2</v>
      </c>
      <c r="AT1366">
        <v>38</v>
      </c>
      <c r="AU1366">
        <f>IF(AND(Table13[[#This Row],[Age]]&gt;=18,Table13[[#This Row],[Age]]&lt;=25),1,0)</f>
        <v>0</v>
      </c>
      <c r="AV1366">
        <f>IF(AND(Table13[[#This Row],[Age]]&gt;=26,Table13[[#This Row],[Age]]&lt;=35),1,0)</f>
        <v>0</v>
      </c>
      <c r="AW1366">
        <f>IF(AND(Table13[[#This Row],[Age]]&gt;=36,Table13[[#This Row],[Age]]&lt;=45),1,0)</f>
        <v>1</v>
      </c>
      <c r="AX1366">
        <f>IF(AND(Table13[[#This Row],[Age]]&gt;=46,Table13[[#This Row],[Age]]&lt;=55),1,0)</f>
        <v>0</v>
      </c>
      <c r="AY1366">
        <f>IF(AND(Table13[[#This Row],[Age]]&gt;=56,Table13[[#This Row],[Age]]&lt;=67),1,0)</f>
        <v>0</v>
      </c>
      <c r="AZ1366" t="s">
        <v>25</v>
      </c>
      <c r="BA1366">
        <f>IF(Table13[[#This Row],[Marital Status]]="Married",1,0)</f>
        <v>1</v>
      </c>
      <c r="BB1366">
        <f>IF(Table13[[#This Row],[Marital Status]]="Single",1,0)</f>
        <v>0</v>
      </c>
      <c r="BC1366" t="s">
        <v>28</v>
      </c>
      <c r="BD1366">
        <f>IF(Table13[[#This Row],[gender]]="Male",1,0)</f>
        <v>0</v>
      </c>
      <c r="BE1366">
        <f>IF(Table13[[#This Row],[gender]]="Female",1,0)</f>
        <v>1</v>
      </c>
      <c r="BF1366" t="s">
        <v>19</v>
      </c>
      <c r="BG1366">
        <f>IF(Table13[[#This Row],[Highest level of Education]]="Did not attend school",1,0)</f>
        <v>0</v>
      </c>
      <c r="BH1366">
        <f>IF(Table13[[#This Row],[Highest level of Education]]="K12 completed",1,0)</f>
        <v>0</v>
      </c>
      <c r="BI1366">
        <f>IF(Table13[[#This Row],[Highest level of Education]]="High School Completed",1,0)</f>
        <v>0</v>
      </c>
      <c r="BJ1366">
        <f>IF(Table13[[#This Row],[Highest level of Education]]="Technical Diploma/Partially completed College",1,0)</f>
        <v>0</v>
      </c>
      <c r="BK1366">
        <f>IF(Table13[[#This Row],[Highest level of Education]]="University/College Degree",1,0)</f>
        <v>1</v>
      </c>
      <c r="BL1366">
        <f>IF(Table13[[#This Row],[Highest level of Education]]="Post-graduate education",1,0)</f>
        <v>0</v>
      </c>
      <c r="BM1366">
        <v>4</v>
      </c>
      <c r="BN1366">
        <v>1</v>
      </c>
      <c r="BO1366">
        <v>5</v>
      </c>
      <c r="BP1366">
        <f>IF(Table13[[#This Row],[Monthly_Income 1_5500 2_8000 3_11000 4_15000 5_20000 6_27000 7_35000 8_5000 9_51000 98_0]]=1,1,0)</f>
        <v>0</v>
      </c>
      <c r="BQ1366">
        <f>IF(Table13[[#This Row],[Monthly_Income 1_5500 2_8000 3_11000 4_15000 5_20000 6_27000 7_35000 8_5000 9_51000 98_0]]=2,1,0)</f>
        <v>0</v>
      </c>
      <c r="BR1366">
        <f>IF(Table13[[#This Row],[Monthly_Income 1_5500 2_8000 3_11000 4_15000 5_20000 6_27000 7_35000 8_5000 9_51000 98_0]]=3,1,0)</f>
        <v>0</v>
      </c>
      <c r="BS1366">
        <f>IF(Table13[[#This Row],[Monthly_Income 1_5500 2_8000 3_11000 4_15000 5_20000 6_27000 7_35000 8_5000 9_51000 98_0]]=4,1,0)</f>
        <v>0</v>
      </c>
      <c r="BT1366">
        <f>IF(Table13[[#This Row],[Monthly_Income 1_5500 2_8000 3_11000 4_15000 5_20000 6_27000 7_35000 8_5000 9_51000 98_0]]=5,1,0)</f>
        <v>1</v>
      </c>
      <c r="BU1366">
        <f>IF(Table13[[#This Row],[Monthly_Income 1_5500 2_8000 3_11000 4_15000 5_20000 6_27000 7_35000 8_5000 9_51000 98_0]]=6,1,0)</f>
        <v>0</v>
      </c>
      <c r="BV1366">
        <f>IF(Table13[[#This Row],[Monthly_Income 1_5500 2_8000 3_11000 4_15000 5_20000 6_27000 7_35000 8_5000 9_51000 98_0]]=7,1,0)</f>
        <v>0</v>
      </c>
      <c r="BW1366">
        <f>IF(Table13[[#This Row],[Monthly_Income 1_5500 2_8000 3_11000 4_15000 5_20000 6_27000 7_35000 8_5000 9_51000 98_0]]=8,1,0)</f>
        <v>0</v>
      </c>
      <c r="BX1366">
        <f>IF(Table13[[#This Row],[Monthly_Income 1_5500 2_8000 3_11000 4_15000 5_20000 6_27000 7_35000 8_5000 9_51000 98_0]]=9,1,0)</f>
        <v>0</v>
      </c>
      <c r="BY1366">
        <f>IF(Table13[[#This Row],[Monthly_Income 1_5500 2_8000 3_11000 4_15000 5_20000 6_27000 7_35000 8_5000 9_51000 98_0]]=98,1,0)</f>
        <v>0</v>
      </c>
      <c r="BZ1366">
        <v>6</v>
      </c>
      <c r="CA1366">
        <f>IF(Table13[[#This Row],[Monthly_Household_Income]]=1,1,0)</f>
        <v>0</v>
      </c>
      <c r="CB1366">
        <f>IF(Table13[[#This Row],[Monthly_Household_Income]]=2,1,0)</f>
        <v>0</v>
      </c>
      <c r="CC1366">
        <f>IF(Table13[[#This Row],[Monthly_Household_Income]]=3,1,0)</f>
        <v>0</v>
      </c>
      <c r="CD1366">
        <f>IF(Table13[[#This Row],[Monthly_Household_Income]]=4,1,0)</f>
        <v>0</v>
      </c>
      <c r="CE1366">
        <f>IF(Table13[[#This Row],[Monthly_Household_Income]]=5,1,0)</f>
        <v>0</v>
      </c>
      <c r="CF1366">
        <f>IF(Table13[[#This Row],[Monthly_Household_Income]]=6,1,0)</f>
        <v>1</v>
      </c>
      <c r="CG1366">
        <f>IF(Table13[[#This Row],[Monthly_Household_Income]]=7,1,0)</f>
        <v>0</v>
      </c>
      <c r="CH1366">
        <f>IF(Table13[[#This Row],[Monthly_Household_Income]]=8,1,0)</f>
        <v>0</v>
      </c>
      <c r="CI1366">
        <f>IF(Table13[[#This Row],[Monthly_Household_Income]]=9,1,0)</f>
        <v>0</v>
      </c>
      <c r="CJ1366">
        <f>IF(Table13[[#This Row],[Monthly_Household_Income]]=98,1,0)</f>
        <v>0</v>
      </c>
    </row>
    <row r="1367" spans="1:88">
      <c r="A1367">
        <v>4982</v>
      </c>
      <c r="B1367" s="1">
        <v>42966</v>
      </c>
      <c r="C1367" t="s">
        <v>11</v>
      </c>
      <c r="D1367">
        <v>8</v>
      </c>
      <c r="E1367">
        <v>8</v>
      </c>
      <c r="F1367">
        <v>6</v>
      </c>
      <c r="G1367">
        <v>8</v>
      </c>
      <c r="H1367">
        <v>9</v>
      </c>
      <c r="I1367">
        <v>10</v>
      </c>
      <c r="J1367" t="s">
        <v>16</v>
      </c>
      <c r="K1367">
        <v>7</v>
      </c>
      <c r="L1367">
        <v>9</v>
      </c>
      <c r="M1367">
        <v>7</v>
      </c>
      <c r="N1367">
        <v>8</v>
      </c>
      <c r="O1367">
        <v>9</v>
      </c>
      <c r="P1367">
        <v>6</v>
      </c>
      <c r="Q1367">
        <v>8</v>
      </c>
      <c r="R1367">
        <v>8</v>
      </c>
      <c r="S1367">
        <v>7</v>
      </c>
      <c r="T1367">
        <v>8</v>
      </c>
      <c r="U1367">
        <v>7</v>
      </c>
      <c r="V1367">
        <v>9</v>
      </c>
      <c r="W1367">
        <v>10</v>
      </c>
      <c r="X1367">
        <v>0</v>
      </c>
      <c r="Y1367">
        <v>8</v>
      </c>
      <c r="Z1367">
        <v>6</v>
      </c>
      <c r="AA1367">
        <v>9</v>
      </c>
      <c r="AB1367">
        <v>0</v>
      </c>
      <c r="AC1367">
        <v>1</v>
      </c>
      <c r="AD1367">
        <f>IF(Table13[[#This Row],[payment]]=1,1,0)</f>
        <v>1</v>
      </c>
      <c r="AE1367">
        <f>IF(Table13[[#This Row],[payment]]=2,1,0)</f>
        <v>0</v>
      </c>
      <c r="AF1367">
        <f>IF(Table13[[#This Row],[payment]]=3,1,0)</f>
        <v>0</v>
      </c>
      <c r="AG1367">
        <v>1</v>
      </c>
      <c r="AH1367">
        <f>IF(Table13[[#This Row],[method_payment]]=1,1,0)</f>
        <v>1</v>
      </c>
      <c r="AI1367">
        <f>IF(Table13[[#This Row],[method_payment]]=2,1,0)</f>
        <v>0</v>
      </c>
      <c r="AJ1367">
        <f>IF(Table13[[#This Row],[method_payment]]=3,1,0)</f>
        <v>0</v>
      </c>
      <c r="AK1367">
        <f>IF(Table13[[#This Row],[method_payment]]=5,1,0)</f>
        <v>0</v>
      </c>
      <c r="AL1367">
        <f>IF(Table13[[#This Row],[method_payment]]=6,1,0)</f>
        <v>0</v>
      </c>
      <c r="AM1367" t="s">
        <v>16</v>
      </c>
      <c r="AN1367" t="s">
        <v>15</v>
      </c>
      <c r="AO1367">
        <v>3</v>
      </c>
      <c r="AP1367" s="2">
        <v>299.39</v>
      </c>
      <c r="AQ1367" s="3">
        <f>IF(AND(Table13[[#This Row],[Average_amount_spent_per_visit_last_3_months]]&gt;=1,Table13[[#This Row],[Average_amount_spent_per_visit_last_3_months]]&lt;=999),1,0)</f>
        <v>1</v>
      </c>
      <c r="AR1367" s="3">
        <f>IF(AND(Table13[[#This Row],[Average_amount_spent_per_visit_last_3_months]]&gt;=1000,Table13[[#This Row],[Average_amount_spent_per_visit_last_3_months]]&lt;=6700),1,0)</f>
        <v>0</v>
      </c>
      <c r="AS1367">
        <v>2</v>
      </c>
      <c r="AT1367">
        <v>29</v>
      </c>
      <c r="AU1367">
        <f>IF(AND(Table13[[#This Row],[Age]]&gt;=18,Table13[[#This Row],[Age]]&lt;=25),1,0)</f>
        <v>0</v>
      </c>
      <c r="AV1367">
        <f>IF(AND(Table13[[#This Row],[Age]]&gt;=26,Table13[[#This Row],[Age]]&lt;=35),1,0)</f>
        <v>1</v>
      </c>
      <c r="AW1367">
        <f>IF(AND(Table13[[#This Row],[Age]]&gt;=36,Table13[[#This Row],[Age]]&lt;=45),1,0)</f>
        <v>0</v>
      </c>
      <c r="AX1367">
        <f>IF(AND(Table13[[#This Row],[Age]]&gt;=46,Table13[[#This Row],[Age]]&lt;=55),1,0)</f>
        <v>0</v>
      </c>
      <c r="AY1367">
        <f>IF(AND(Table13[[#This Row],[Age]]&gt;=56,Table13[[#This Row],[Age]]&lt;=67),1,0)</f>
        <v>0</v>
      </c>
      <c r="AZ1367" t="s">
        <v>24</v>
      </c>
      <c r="BA1367">
        <f>IF(Table13[[#This Row],[Marital Status]]="Married",1,0)</f>
        <v>0</v>
      </c>
      <c r="BB1367">
        <f>IF(Table13[[#This Row],[Marital Status]]="Single",1,0)</f>
        <v>1</v>
      </c>
      <c r="BC1367" t="s">
        <v>27</v>
      </c>
      <c r="BD1367">
        <f>IF(Table13[[#This Row],[gender]]="Male",1,0)</f>
        <v>1</v>
      </c>
      <c r="BE1367">
        <f>IF(Table13[[#This Row],[gender]]="Female",1,0)</f>
        <v>0</v>
      </c>
      <c r="BF1367" t="s">
        <v>19</v>
      </c>
      <c r="BG1367">
        <f>IF(Table13[[#This Row],[Highest level of Education]]="Did not attend school",1,0)</f>
        <v>0</v>
      </c>
      <c r="BH1367">
        <f>IF(Table13[[#This Row],[Highest level of Education]]="K12 completed",1,0)</f>
        <v>0</v>
      </c>
      <c r="BI1367">
        <f>IF(Table13[[#This Row],[Highest level of Education]]="High School Completed",1,0)</f>
        <v>0</v>
      </c>
      <c r="BJ1367">
        <f>IF(Table13[[#This Row],[Highest level of Education]]="Technical Diploma/Partially completed College",1,0)</f>
        <v>0</v>
      </c>
      <c r="BK1367">
        <f>IF(Table13[[#This Row],[Highest level of Education]]="University/College Degree",1,0)</f>
        <v>1</v>
      </c>
      <c r="BL1367">
        <f>IF(Table13[[#This Row],[Highest level of Education]]="Post-graduate education",1,0)</f>
        <v>0</v>
      </c>
      <c r="BM1367">
        <v>0</v>
      </c>
      <c r="BN1367">
        <v>1</v>
      </c>
      <c r="BO1367">
        <v>4</v>
      </c>
      <c r="BP1367">
        <f>IF(Table13[[#This Row],[Monthly_Income 1_5500 2_8000 3_11000 4_15000 5_20000 6_27000 7_35000 8_5000 9_51000 98_0]]=1,1,0)</f>
        <v>0</v>
      </c>
      <c r="BQ1367">
        <f>IF(Table13[[#This Row],[Monthly_Income 1_5500 2_8000 3_11000 4_15000 5_20000 6_27000 7_35000 8_5000 9_51000 98_0]]=2,1,0)</f>
        <v>0</v>
      </c>
      <c r="BR1367">
        <f>IF(Table13[[#This Row],[Monthly_Income 1_5500 2_8000 3_11000 4_15000 5_20000 6_27000 7_35000 8_5000 9_51000 98_0]]=3,1,0)</f>
        <v>0</v>
      </c>
      <c r="BS1367">
        <f>IF(Table13[[#This Row],[Monthly_Income 1_5500 2_8000 3_11000 4_15000 5_20000 6_27000 7_35000 8_5000 9_51000 98_0]]=4,1,0)</f>
        <v>1</v>
      </c>
      <c r="BT1367">
        <f>IF(Table13[[#This Row],[Monthly_Income 1_5500 2_8000 3_11000 4_15000 5_20000 6_27000 7_35000 8_5000 9_51000 98_0]]=5,1,0)</f>
        <v>0</v>
      </c>
      <c r="BU1367">
        <f>IF(Table13[[#This Row],[Monthly_Income 1_5500 2_8000 3_11000 4_15000 5_20000 6_27000 7_35000 8_5000 9_51000 98_0]]=6,1,0)</f>
        <v>0</v>
      </c>
      <c r="BV1367">
        <f>IF(Table13[[#This Row],[Monthly_Income 1_5500 2_8000 3_11000 4_15000 5_20000 6_27000 7_35000 8_5000 9_51000 98_0]]=7,1,0)</f>
        <v>0</v>
      </c>
      <c r="BW1367">
        <f>IF(Table13[[#This Row],[Monthly_Income 1_5500 2_8000 3_11000 4_15000 5_20000 6_27000 7_35000 8_5000 9_51000 98_0]]=8,1,0)</f>
        <v>0</v>
      </c>
      <c r="BX1367">
        <f>IF(Table13[[#This Row],[Monthly_Income 1_5500 2_8000 3_11000 4_15000 5_20000 6_27000 7_35000 8_5000 9_51000 98_0]]=9,1,0)</f>
        <v>0</v>
      </c>
      <c r="BY1367">
        <f>IF(Table13[[#This Row],[Monthly_Income 1_5500 2_8000 3_11000 4_15000 5_20000 6_27000 7_35000 8_5000 9_51000 98_0]]=98,1,0)</f>
        <v>0</v>
      </c>
      <c r="BZ1367">
        <v>7</v>
      </c>
      <c r="CA1367">
        <f>IF(Table13[[#This Row],[Monthly_Household_Income]]=1,1,0)</f>
        <v>0</v>
      </c>
      <c r="CB1367">
        <f>IF(Table13[[#This Row],[Monthly_Household_Income]]=2,1,0)</f>
        <v>0</v>
      </c>
      <c r="CC1367">
        <f>IF(Table13[[#This Row],[Monthly_Household_Income]]=3,1,0)</f>
        <v>0</v>
      </c>
      <c r="CD1367">
        <f>IF(Table13[[#This Row],[Monthly_Household_Income]]=4,1,0)</f>
        <v>0</v>
      </c>
      <c r="CE1367">
        <f>IF(Table13[[#This Row],[Monthly_Household_Income]]=5,1,0)</f>
        <v>0</v>
      </c>
      <c r="CF1367">
        <f>IF(Table13[[#This Row],[Monthly_Household_Income]]=6,1,0)</f>
        <v>0</v>
      </c>
      <c r="CG1367">
        <f>IF(Table13[[#This Row],[Monthly_Household_Income]]=7,1,0)</f>
        <v>1</v>
      </c>
      <c r="CH1367">
        <f>IF(Table13[[#This Row],[Monthly_Household_Income]]=8,1,0)</f>
        <v>0</v>
      </c>
      <c r="CI1367">
        <f>IF(Table13[[#This Row],[Monthly_Household_Income]]=9,1,0)</f>
        <v>0</v>
      </c>
      <c r="CJ1367">
        <f>IF(Table13[[#This Row],[Monthly_Household_Income]]=98,1,0)</f>
        <v>0</v>
      </c>
    </row>
    <row r="1368" spans="1:88">
      <c r="A1368">
        <v>4985</v>
      </c>
      <c r="B1368" s="1">
        <v>43037</v>
      </c>
      <c r="C1368" t="s">
        <v>33</v>
      </c>
      <c r="D1368">
        <v>7</v>
      </c>
      <c r="E1368">
        <v>6</v>
      </c>
      <c r="F1368">
        <v>8</v>
      </c>
      <c r="G1368">
        <v>7</v>
      </c>
      <c r="H1368">
        <v>6</v>
      </c>
      <c r="I1368">
        <v>5</v>
      </c>
      <c r="J1368" t="s">
        <v>15</v>
      </c>
      <c r="K1368">
        <v>9</v>
      </c>
      <c r="L1368">
        <v>8</v>
      </c>
      <c r="M1368">
        <v>7</v>
      </c>
      <c r="N1368">
        <v>8</v>
      </c>
      <c r="O1368">
        <v>8</v>
      </c>
      <c r="P1368">
        <v>9</v>
      </c>
      <c r="Q1368">
        <v>8</v>
      </c>
      <c r="R1368">
        <v>8</v>
      </c>
      <c r="S1368">
        <v>8</v>
      </c>
      <c r="T1368">
        <v>9</v>
      </c>
      <c r="U1368">
        <v>7</v>
      </c>
      <c r="V1368">
        <v>7</v>
      </c>
      <c r="W1368">
        <v>0</v>
      </c>
      <c r="X1368">
        <v>7</v>
      </c>
      <c r="Y1368">
        <v>7</v>
      </c>
      <c r="Z1368">
        <v>7</v>
      </c>
      <c r="AA1368">
        <v>7</v>
      </c>
      <c r="AB1368">
        <v>7</v>
      </c>
      <c r="AC1368">
        <v>1</v>
      </c>
      <c r="AD1368">
        <f>IF(Table13[[#This Row],[payment]]=1,1,0)</f>
        <v>1</v>
      </c>
      <c r="AE1368">
        <f>IF(Table13[[#This Row],[payment]]=2,1,0)</f>
        <v>0</v>
      </c>
      <c r="AF1368">
        <f>IF(Table13[[#This Row],[payment]]=3,1,0)</f>
        <v>0</v>
      </c>
      <c r="AG1368">
        <v>1</v>
      </c>
      <c r="AH1368">
        <f>IF(Table13[[#This Row],[method_payment]]=1,1,0)</f>
        <v>1</v>
      </c>
      <c r="AI1368">
        <f>IF(Table13[[#This Row],[method_payment]]=2,1,0)</f>
        <v>0</v>
      </c>
      <c r="AJ1368">
        <f>IF(Table13[[#This Row],[method_payment]]=3,1,0)</f>
        <v>0</v>
      </c>
      <c r="AK1368">
        <f>IF(Table13[[#This Row],[method_payment]]=5,1,0)</f>
        <v>0</v>
      </c>
      <c r="AL1368">
        <f>IF(Table13[[#This Row],[method_payment]]=6,1,0)</f>
        <v>0</v>
      </c>
      <c r="AM1368" t="s">
        <v>15</v>
      </c>
      <c r="AN1368" t="s">
        <v>16</v>
      </c>
      <c r="AO1368">
        <v>5</v>
      </c>
      <c r="AP1368" s="2">
        <v>189.69</v>
      </c>
      <c r="AQ1368" s="3">
        <f>IF(AND(Table13[[#This Row],[Average_amount_spent_per_visit_last_3_months]]&gt;=1,Table13[[#This Row],[Average_amount_spent_per_visit_last_3_months]]&lt;=999),1,0)</f>
        <v>1</v>
      </c>
      <c r="AR1368" s="3">
        <f>IF(AND(Table13[[#This Row],[Average_amount_spent_per_visit_last_3_months]]&gt;=1000,Table13[[#This Row],[Average_amount_spent_per_visit_last_3_months]]&lt;=6700),1,0)</f>
        <v>0</v>
      </c>
      <c r="AS1368">
        <v>3</v>
      </c>
      <c r="AT1368">
        <v>28</v>
      </c>
      <c r="AU1368">
        <f>IF(AND(Table13[[#This Row],[Age]]&gt;=18,Table13[[#This Row],[Age]]&lt;=25),1,0)</f>
        <v>0</v>
      </c>
      <c r="AV1368">
        <f>IF(AND(Table13[[#This Row],[Age]]&gt;=26,Table13[[#This Row],[Age]]&lt;=35),1,0)</f>
        <v>1</v>
      </c>
      <c r="AW1368">
        <f>IF(AND(Table13[[#This Row],[Age]]&gt;=36,Table13[[#This Row],[Age]]&lt;=45),1,0)</f>
        <v>0</v>
      </c>
      <c r="AX1368">
        <f>IF(AND(Table13[[#This Row],[Age]]&gt;=46,Table13[[#This Row],[Age]]&lt;=55),1,0)</f>
        <v>0</v>
      </c>
      <c r="AY1368">
        <f>IF(AND(Table13[[#This Row],[Age]]&gt;=56,Table13[[#This Row],[Age]]&lt;=67),1,0)</f>
        <v>0</v>
      </c>
      <c r="AZ1368" t="s">
        <v>25</v>
      </c>
      <c r="BA1368">
        <f>IF(Table13[[#This Row],[Marital Status]]="Married",1,0)</f>
        <v>1</v>
      </c>
      <c r="BB1368">
        <f>IF(Table13[[#This Row],[Marital Status]]="Single",1,0)</f>
        <v>0</v>
      </c>
      <c r="BC1368" t="s">
        <v>28</v>
      </c>
      <c r="BD1368">
        <f>IF(Table13[[#This Row],[gender]]="Male",1,0)</f>
        <v>0</v>
      </c>
      <c r="BE1368">
        <f>IF(Table13[[#This Row],[gender]]="Female",1,0)</f>
        <v>1</v>
      </c>
      <c r="BF1368" t="s">
        <v>19</v>
      </c>
      <c r="BG1368">
        <f>IF(Table13[[#This Row],[Highest level of Education]]="Did not attend school",1,0)</f>
        <v>0</v>
      </c>
      <c r="BH1368">
        <f>IF(Table13[[#This Row],[Highest level of Education]]="K12 completed",1,0)</f>
        <v>0</v>
      </c>
      <c r="BI1368">
        <f>IF(Table13[[#This Row],[Highest level of Education]]="High School Completed",1,0)</f>
        <v>0</v>
      </c>
      <c r="BJ1368">
        <f>IF(Table13[[#This Row],[Highest level of Education]]="Technical Diploma/Partially completed College",1,0)</f>
        <v>0</v>
      </c>
      <c r="BK1368">
        <f>IF(Table13[[#This Row],[Highest level of Education]]="University/College Degree",1,0)</f>
        <v>1</v>
      </c>
      <c r="BL1368">
        <f>IF(Table13[[#This Row],[Highest level of Education]]="Post-graduate education",1,0)</f>
        <v>0</v>
      </c>
      <c r="BM1368">
        <v>3</v>
      </c>
      <c r="BN1368">
        <v>1</v>
      </c>
      <c r="BO1368">
        <v>3</v>
      </c>
      <c r="BP1368">
        <f>IF(Table13[[#This Row],[Monthly_Income 1_5500 2_8000 3_11000 4_15000 5_20000 6_27000 7_35000 8_5000 9_51000 98_0]]=1,1,0)</f>
        <v>0</v>
      </c>
      <c r="BQ1368">
        <f>IF(Table13[[#This Row],[Monthly_Income 1_5500 2_8000 3_11000 4_15000 5_20000 6_27000 7_35000 8_5000 9_51000 98_0]]=2,1,0)</f>
        <v>0</v>
      </c>
      <c r="BR1368">
        <f>IF(Table13[[#This Row],[Monthly_Income 1_5500 2_8000 3_11000 4_15000 5_20000 6_27000 7_35000 8_5000 9_51000 98_0]]=3,1,0)</f>
        <v>1</v>
      </c>
      <c r="BS1368">
        <f>IF(Table13[[#This Row],[Monthly_Income 1_5500 2_8000 3_11000 4_15000 5_20000 6_27000 7_35000 8_5000 9_51000 98_0]]=4,1,0)</f>
        <v>0</v>
      </c>
      <c r="BT1368">
        <f>IF(Table13[[#This Row],[Monthly_Income 1_5500 2_8000 3_11000 4_15000 5_20000 6_27000 7_35000 8_5000 9_51000 98_0]]=5,1,0)</f>
        <v>0</v>
      </c>
      <c r="BU1368">
        <f>IF(Table13[[#This Row],[Monthly_Income 1_5500 2_8000 3_11000 4_15000 5_20000 6_27000 7_35000 8_5000 9_51000 98_0]]=6,1,0)</f>
        <v>0</v>
      </c>
      <c r="BV1368">
        <f>IF(Table13[[#This Row],[Monthly_Income 1_5500 2_8000 3_11000 4_15000 5_20000 6_27000 7_35000 8_5000 9_51000 98_0]]=7,1,0)</f>
        <v>0</v>
      </c>
      <c r="BW1368">
        <f>IF(Table13[[#This Row],[Monthly_Income 1_5500 2_8000 3_11000 4_15000 5_20000 6_27000 7_35000 8_5000 9_51000 98_0]]=8,1,0)</f>
        <v>0</v>
      </c>
      <c r="BX1368">
        <f>IF(Table13[[#This Row],[Monthly_Income 1_5500 2_8000 3_11000 4_15000 5_20000 6_27000 7_35000 8_5000 9_51000 98_0]]=9,1,0)</f>
        <v>0</v>
      </c>
      <c r="BY1368">
        <f>IF(Table13[[#This Row],[Monthly_Income 1_5500 2_8000 3_11000 4_15000 5_20000 6_27000 7_35000 8_5000 9_51000 98_0]]=98,1,0)</f>
        <v>0</v>
      </c>
      <c r="BZ1368">
        <v>5</v>
      </c>
      <c r="CA1368">
        <f>IF(Table13[[#This Row],[Monthly_Household_Income]]=1,1,0)</f>
        <v>0</v>
      </c>
      <c r="CB1368">
        <f>IF(Table13[[#This Row],[Monthly_Household_Income]]=2,1,0)</f>
        <v>0</v>
      </c>
      <c r="CC1368">
        <f>IF(Table13[[#This Row],[Monthly_Household_Income]]=3,1,0)</f>
        <v>0</v>
      </c>
      <c r="CD1368">
        <f>IF(Table13[[#This Row],[Monthly_Household_Income]]=4,1,0)</f>
        <v>0</v>
      </c>
      <c r="CE1368">
        <f>IF(Table13[[#This Row],[Monthly_Household_Income]]=5,1,0)</f>
        <v>1</v>
      </c>
      <c r="CF1368">
        <f>IF(Table13[[#This Row],[Monthly_Household_Income]]=6,1,0)</f>
        <v>0</v>
      </c>
      <c r="CG1368">
        <f>IF(Table13[[#This Row],[Monthly_Household_Income]]=7,1,0)</f>
        <v>0</v>
      </c>
      <c r="CH1368">
        <f>IF(Table13[[#This Row],[Monthly_Household_Income]]=8,1,0)</f>
        <v>0</v>
      </c>
      <c r="CI1368">
        <f>IF(Table13[[#This Row],[Monthly_Household_Income]]=9,1,0)</f>
        <v>0</v>
      </c>
      <c r="CJ1368">
        <f>IF(Table13[[#This Row],[Monthly_Household_Income]]=98,1,0)</f>
        <v>0</v>
      </c>
    </row>
    <row r="1369" spans="1:88">
      <c r="A1369">
        <v>4989</v>
      </c>
      <c r="B1369" s="1">
        <v>43009</v>
      </c>
      <c r="C1369" t="s">
        <v>2</v>
      </c>
      <c r="D1369">
        <v>4</v>
      </c>
      <c r="E1369">
        <v>4</v>
      </c>
      <c r="F1369">
        <v>5</v>
      </c>
      <c r="G1369">
        <v>4</v>
      </c>
      <c r="H1369">
        <v>5</v>
      </c>
      <c r="I1369">
        <v>3</v>
      </c>
      <c r="J1369" t="s">
        <v>15</v>
      </c>
      <c r="K1369">
        <v>6</v>
      </c>
      <c r="L1369">
        <v>7</v>
      </c>
      <c r="M1369">
        <v>4</v>
      </c>
      <c r="N1369">
        <v>5</v>
      </c>
      <c r="O1369">
        <v>7</v>
      </c>
      <c r="P1369">
        <v>7</v>
      </c>
      <c r="Q1369">
        <v>4</v>
      </c>
      <c r="R1369">
        <v>6</v>
      </c>
      <c r="S1369">
        <v>7</v>
      </c>
      <c r="T1369">
        <v>6</v>
      </c>
      <c r="U1369">
        <v>6</v>
      </c>
      <c r="V1369">
        <v>8</v>
      </c>
      <c r="W1369">
        <v>8</v>
      </c>
      <c r="X1369">
        <v>2</v>
      </c>
      <c r="Y1369">
        <v>5</v>
      </c>
      <c r="Z1369">
        <v>7</v>
      </c>
      <c r="AA1369">
        <v>2</v>
      </c>
      <c r="AB1369">
        <v>8</v>
      </c>
      <c r="AC1369">
        <v>2</v>
      </c>
      <c r="AD1369">
        <f>IF(Table13[[#This Row],[payment]]=1,1,0)</f>
        <v>0</v>
      </c>
      <c r="AE1369">
        <f>IF(Table13[[#This Row],[payment]]=2,1,0)</f>
        <v>1</v>
      </c>
      <c r="AF1369">
        <f>IF(Table13[[#This Row],[payment]]=3,1,0)</f>
        <v>0</v>
      </c>
      <c r="AG1369">
        <v>1</v>
      </c>
      <c r="AH1369">
        <f>IF(Table13[[#This Row],[method_payment]]=1,1,0)</f>
        <v>1</v>
      </c>
      <c r="AI1369">
        <f>IF(Table13[[#This Row],[method_payment]]=2,1,0)</f>
        <v>0</v>
      </c>
      <c r="AJ1369">
        <f>IF(Table13[[#This Row],[method_payment]]=3,1,0)</f>
        <v>0</v>
      </c>
      <c r="AK1369">
        <f>IF(Table13[[#This Row],[method_payment]]=5,1,0)</f>
        <v>0</v>
      </c>
      <c r="AL1369">
        <f>IF(Table13[[#This Row],[method_payment]]=6,1,0)</f>
        <v>0</v>
      </c>
      <c r="AM1369" t="s">
        <v>16</v>
      </c>
      <c r="AN1369" t="s">
        <v>15</v>
      </c>
      <c r="AO1369">
        <v>1</v>
      </c>
      <c r="AP1369" s="2">
        <v>866.42</v>
      </c>
      <c r="AQ1369" s="3">
        <f>IF(AND(Table13[[#This Row],[Average_amount_spent_per_visit_last_3_months]]&gt;=1,Table13[[#This Row],[Average_amount_spent_per_visit_last_3_months]]&lt;=999),1,0)</f>
        <v>1</v>
      </c>
      <c r="AR1369" s="3">
        <f>IF(AND(Table13[[#This Row],[Average_amount_spent_per_visit_last_3_months]]&gt;=1000,Table13[[#This Row],[Average_amount_spent_per_visit_last_3_months]]&lt;=6700),1,0)</f>
        <v>0</v>
      </c>
      <c r="AS1369">
        <v>3</v>
      </c>
      <c r="AT1369">
        <v>50</v>
      </c>
      <c r="AU1369">
        <f>IF(AND(Table13[[#This Row],[Age]]&gt;=18,Table13[[#This Row],[Age]]&lt;=25),1,0)</f>
        <v>0</v>
      </c>
      <c r="AV1369">
        <f>IF(AND(Table13[[#This Row],[Age]]&gt;=26,Table13[[#This Row],[Age]]&lt;=35),1,0)</f>
        <v>0</v>
      </c>
      <c r="AW1369">
        <f>IF(AND(Table13[[#This Row],[Age]]&gt;=36,Table13[[#This Row],[Age]]&lt;=45),1,0)</f>
        <v>0</v>
      </c>
      <c r="AX1369">
        <f>IF(AND(Table13[[#This Row],[Age]]&gt;=46,Table13[[#This Row],[Age]]&lt;=55),1,0)</f>
        <v>1</v>
      </c>
      <c r="AY1369">
        <f>IF(AND(Table13[[#This Row],[Age]]&gt;=56,Table13[[#This Row],[Age]]&lt;=67),1,0)</f>
        <v>0</v>
      </c>
      <c r="AZ1369" t="s">
        <v>25</v>
      </c>
      <c r="BA1369">
        <f>IF(Table13[[#This Row],[Marital Status]]="Married",1,0)</f>
        <v>1</v>
      </c>
      <c r="BB1369">
        <f>IF(Table13[[#This Row],[Marital Status]]="Single",1,0)</f>
        <v>0</v>
      </c>
      <c r="BC1369" t="s">
        <v>28</v>
      </c>
      <c r="BD1369">
        <f>IF(Table13[[#This Row],[gender]]="Male",1,0)</f>
        <v>0</v>
      </c>
      <c r="BE1369">
        <f>IF(Table13[[#This Row],[gender]]="Female",1,0)</f>
        <v>1</v>
      </c>
      <c r="BF1369" t="s">
        <v>23</v>
      </c>
      <c r="BG1369">
        <f>IF(Table13[[#This Row],[Highest level of Education]]="Did not attend school",1,0)</f>
        <v>0</v>
      </c>
      <c r="BH1369">
        <f>IF(Table13[[#This Row],[Highest level of Education]]="K12 completed",1,0)</f>
        <v>0</v>
      </c>
      <c r="BI1369">
        <f>IF(Table13[[#This Row],[Highest level of Education]]="High School Completed",1,0)</f>
        <v>0</v>
      </c>
      <c r="BJ1369">
        <f>IF(Table13[[#This Row],[Highest level of Education]]="Technical Diploma/Partially completed College",1,0)</f>
        <v>1</v>
      </c>
      <c r="BK1369">
        <f>IF(Table13[[#This Row],[Highest level of Education]]="University/College Degree",1,0)</f>
        <v>0</v>
      </c>
      <c r="BL1369">
        <f>IF(Table13[[#This Row],[Highest level of Education]]="Post-graduate education",1,0)</f>
        <v>0</v>
      </c>
      <c r="BM1369">
        <v>4</v>
      </c>
      <c r="BN1369">
        <v>1</v>
      </c>
      <c r="BO1369">
        <v>4</v>
      </c>
      <c r="BP1369">
        <f>IF(Table13[[#This Row],[Monthly_Income 1_5500 2_8000 3_11000 4_15000 5_20000 6_27000 7_35000 8_5000 9_51000 98_0]]=1,1,0)</f>
        <v>0</v>
      </c>
      <c r="BQ1369">
        <f>IF(Table13[[#This Row],[Monthly_Income 1_5500 2_8000 3_11000 4_15000 5_20000 6_27000 7_35000 8_5000 9_51000 98_0]]=2,1,0)</f>
        <v>0</v>
      </c>
      <c r="BR1369">
        <f>IF(Table13[[#This Row],[Monthly_Income 1_5500 2_8000 3_11000 4_15000 5_20000 6_27000 7_35000 8_5000 9_51000 98_0]]=3,1,0)</f>
        <v>0</v>
      </c>
      <c r="BS1369">
        <f>IF(Table13[[#This Row],[Monthly_Income 1_5500 2_8000 3_11000 4_15000 5_20000 6_27000 7_35000 8_5000 9_51000 98_0]]=4,1,0)</f>
        <v>1</v>
      </c>
      <c r="BT1369">
        <f>IF(Table13[[#This Row],[Monthly_Income 1_5500 2_8000 3_11000 4_15000 5_20000 6_27000 7_35000 8_5000 9_51000 98_0]]=5,1,0)</f>
        <v>0</v>
      </c>
      <c r="BU1369">
        <f>IF(Table13[[#This Row],[Monthly_Income 1_5500 2_8000 3_11000 4_15000 5_20000 6_27000 7_35000 8_5000 9_51000 98_0]]=6,1,0)</f>
        <v>0</v>
      </c>
      <c r="BV1369">
        <f>IF(Table13[[#This Row],[Monthly_Income 1_5500 2_8000 3_11000 4_15000 5_20000 6_27000 7_35000 8_5000 9_51000 98_0]]=7,1,0)</f>
        <v>0</v>
      </c>
      <c r="BW1369">
        <f>IF(Table13[[#This Row],[Monthly_Income 1_5500 2_8000 3_11000 4_15000 5_20000 6_27000 7_35000 8_5000 9_51000 98_0]]=8,1,0)</f>
        <v>0</v>
      </c>
      <c r="BX1369">
        <f>IF(Table13[[#This Row],[Monthly_Income 1_5500 2_8000 3_11000 4_15000 5_20000 6_27000 7_35000 8_5000 9_51000 98_0]]=9,1,0)</f>
        <v>0</v>
      </c>
      <c r="BY1369">
        <f>IF(Table13[[#This Row],[Monthly_Income 1_5500 2_8000 3_11000 4_15000 5_20000 6_27000 7_35000 8_5000 9_51000 98_0]]=98,1,0)</f>
        <v>0</v>
      </c>
      <c r="BZ1369">
        <v>8</v>
      </c>
      <c r="CA1369">
        <f>IF(Table13[[#This Row],[Monthly_Household_Income]]=1,1,0)</f>
        <v>0</v>
      </c>
      <c r="CB1369">
        <f>IF(Table13[[#This Row],[Monthly_Household_Income]]=2,1,0)</f>
        <v>0</v>
      </c>
      <c r="CC1369">
        <f>IF(Table13[[#This Row],[Monthly_Household_Income]]=3,1,0)</f>
        <v>0</v>
      </c>
      <c r="CD1369">
        <f>IF(Table13[[#This Row],[Monthly_Household_Income]]=4,1,0)</f>
        <v>0</v>
      </c>
      <c r="CE1369">
        <f>IF(Table13[[#This Row],[Monthly_Household_Income]]=5,1,0)</f>
        <v>0</v>
      </c>
      <c r="CF1369">
        <f>IF(Table13[[#This Row],[Monthly_Household_Income]]=6,1,0)</f>
        <v>0</v>
      </c>
      <c r="CG1369">
        <f>IF(Table13[[#This Row],[Monthly_Household_Income]]=7,1,0)</f>
        <v>0</v>
      </c>
      <c r="CH1369">
        <f>IF(Table13[[#This Row],[Monthly_Household_Income]]=8,1,0)</f>
        <v>1</v>
      </c>
      <c r="CI1369">
        <f>IF(Table13[[#This Row],[Monthly_Household_Income]]=9,1,0)</f>
        <v>0</v>
      </c>
      <c r="CJ1369">
        <f>IF(Table13[[#This Row],[Monthly_Household_Income]]=98,1,0)</f>
        <v>0</v>
      </c>
    </row>
    <row r="1370" spans="1:88">
      <c r="A1370">
        <v>4994</v>
      </c>
      <c r="B1370" s="1">
        <v>42995</v>
      </c>
      <c r="C1370" t="s">
        <v>2</v>
      </c>
      <c r="D1370">
        <v>6</v>
      </c>
      <c r="E1370">
        <v>7</v>
      </c>
      <c r="F1370">
        <v>7</v>
      </c>
      <c r="G1370">
        <v>7</v>
      </c>
      <c r="H1370">
        <v>6</v>
      </c>
      <c r="I1370">
        <v>6</v>
      </c>
      <c r="J1370" t="s">
        <v>15</v>
      </c>
      <c r="K1370">
        <v>6</v>
      </c>
      <c r="L1370">
        <v>6</v>
      </c>
      <c r="M1370">
        <v>7</v>
      </c>
      <c r="N1370">
        <v>8</v>
      </c>
      <c r="O1370">
        <v>7</v>
      </c>
      <c r="P1370">
        <v>6</v>
      </c>
      <c r="Q1370">
        <v>7</v>
      </c>
      <c r="R1370">
        <v>7</v>
      </c>
      <c r="S1370">
        <v>8</v>
      </c>
      <c r="T1370">
        <v>7</v>
      </c>
      <c r="U1370">
        <v>7</v>
      </c>
      <c r="V1370">
        <v>8</v>
      </c>
      <c r="W1370">
        <v>9</v>
      </c>
      <c r="X1370">
        <v>8</v>
      </c>
      <c r="Y1370">
        <v>8</v>
      </c>
      <c r="Z1370">
        <v>8</v>
      </c>
      <c r="AA1370">
        <v>8</v>
      </c>
      <c r="AB1370">
        <v>7</v>
      </c>
      <c r="AC1370">
        <v>1</v>
      </c>
      <c r="AD1370">
        <f>IF(Table13[[#This Row],[payment]]=1,1,0)</f>
        <v>1</v>
      </c>
      <c r="AE1370">
        <f>IF(Table13[[#This Row],[payment]]=2,1,0)</f>
        <v>0</v>
      </c>
      <c r="AF1370">
        <f>IF(Table13[[#This Row],[payment]]=3,1,0)</f>
        <v>0</v>
      </c>
      <c r="AG1370">
        <v>3</v>
      </c>
      <c r="AH1370">
        <f>IF(Table13[[#This Row],[method_payment]]=1,1,0)</f>
        <v>0</v>
      </c>
      <c r="AI1370">
        <f>IF(Table13[[#This Row],[method_payment]]=2,1,0)</f>
        <v>0</v>
      </c>
      <c r="AJ1370">
        <f>IF(Table13[[#This Row],[method_payment]]=3,1,0)</f>
        <v>1</v>
      </c>
      <c r="AK1370">
        <f>IF(Table13[[#This Row],[method_payment]]=5,1,0)</f>
        <v>0</v>
      </c>
      <c r="AL1370">
        <f>IF(Table13[[#This Row],[method_payment]]=6,1,0)</f>
        <v>0</v>
      </c>
      <c r="AM1370" t="s">
        <v>16</v>
      </c>
      <c r="AN1370" t="s">
        <v>15</v>
      </c>
      <c r="AO1370">
        <v>5</v>
      </c>
      <c r="AP1370" s="2">
        <v>112.16</v>
      </c>
      <c r="AQ1370" s="3">
        <f>IF(AND(Table13[[#This Row],[Average_amount_spent_per_visit_last_3_months]]&gt;=1,Table13[[#This Row],[Average_amount_spent_per_visit_last_3_months]]&lt;=999),1,0)</f>
        <v>1</v>
      </c>
      <c r="AR1370" s="3">
        <f>IF(AND(Table13[[#This Row],[Average_amount_spent_per_visit_last_3_months]]&gt;=1000,Table13[[#This Row],[Average_amount_spent_per_visit_last_3_months]]&lt;=6700),1,0)</f>
        <v>0</v>
      </c>
      <c r="AS1370">
        <v>3</v>
      </c>
      <c r="AT1370">
        <v>47</v>
      </c>
      <c r="AU1370">
        <f>IF(AND(Table13[[#This Row],[Age]]&gt;=18,Table13[[#This Row],[Age]]&lt;=25),1,0)</f>
        <v>0</v>
      </c>
      <c r="AV1370">
        <f>IF(AND(Table13[[#This Row],[Age]]&gt;=26,Table13[[#This Row],[Age]]&lt;=35),1,0)</f>
        <v>0</v>
      </c>
      <c r="AW1370">
        <f>IF(AND(Table13[[#This Row],[Age]]&gt;=36,Table13[[#This Row],[Age]]&lt;=45),1,0)</f>
        <v>0</v>
      </c>
      <c r="AX1370">
        <f>IF(AND(Table13[[#This Row],[Age]]&gt;=46,Table13[[#This Row],[Age]]&lt;=55),1,0)</f>
        <v>1</v>
      </c>
      <c r="AY1370">
        <f>IF(AND(Table13[[#This Row],[Age]]&gt;=56,Table13[[#This Row],[Age]]&lt;=67),1,0)</f>
        <v>0</v>
      </c>
      <c r="AZ1370" t="s">
        <v>25</v>
      </c>
      <c r="BA1370">
        <f>IF(Table13[[#This Row],[Marital Status]]="Married",1,0)</f>
        <v>1</v>
      </c>
      <c r="BB1370">
        <f>IF(Table13[[#This Row],[Marital Status]]="Single",1,0)</f>
        <v>0</v>
      </c>
      <c r="BC1370" t="s">
        <v>27</v>
      </c>
      <c r="BD1370">
        <f>IF(Table13[[#This Row],[gender]]="Male",1,0)</f>
        <v>1</v>
      </c>
      <c r="BE1370">
        <f>IF(Table13[[#This Row],[gender]]="Female",1,0)</f>
        <v>0</v>
      </c>
      <c r="BF1370" t="s">
        <v>20</v>
      </c>
      <c r="BG1370">
        <f>IF(Table13[[#This Row],[Highest level of Education]]="Did not attend school",1,0)</f>
        <v>0</v>
      </c>
      <c r="BH1370">
        <f>IF(Table13[[#This Row],[Highest level of Education]]="K12 completed",1,0)</f>
        <v>0</v>
      </c>
      <c r="BI1370">
        <f>IF(Table13[[#This Row],[Highest level of Education]]="High School Completed",1,0)</f>
        <v>1</v>
      </c>
      <c r="BJ1370">
        <f>IF(Table13[[#This Row],[Highest level of Education]]="Technical Diploma/Partially completed College",1,0)</f>
        <v>0</v>
      </c>
      <c r="BK1370">
        <f>IF(Table13[[#This Row],[Highest level of Education]]="University/College Degree",1,0)</f>
        <v>0</v>
      </c>
      <c r="BL1370">
        <f>IF(Table13[[#This Row],[Highest level of Education]]="Post-graduate education",1,0)</f>
        <v>0</v>
      </c>
      <c r="BM1370">
        <v>2</v>
      </c>
      <c r="BN1370">
        <v>1</v>
      </c>
      <c r="BO1370">
        <v>3</v>
      </c>
      <c r="BP1370">
        <f>IF(Table13[[#This Row],[Monthly_Income 1_5500 2_8000 3_11000 4_15000 5_20000 6_27000 7_35000 8_5000 9_51000 98_0]]=1,1,0)</f>
        <v>0</v>
      </c>
      <c r="BQ1370">
        <f>IF(Table13[[#This Row],[Monthly_Income 1_5500 2_8000 3_11000 4_15000 5_20000 6_27000 7_35000 8_5000 9_51000 98_0]]=2,1,0)</f>
        <v>0</v>
      </c>
      <c r="BR1370">
        <f>IF(Table13[[#This Row],[Monthly_Income 1_5500 2_8000 3_11000 4_15000 5_20000 6_27000 7_35000 8_5000 9_51000 98_0]]=3,1,0)</f>
        <v>1</v>
      </c>
      <c r="BS1370">
        <f>IF(Table13[[#This Row],[Monthly_Income 1_5500 2_8000 3_11000 4_15000 5_20000 6_27000 7_35000 8_5000 9_51000 98_0]]=4,1,0)</f>
        <v>0</v>
      </c>
      <c r="BT1370">
        <f>IF(Table13[[#This Row],[Monthly_Income 1_5500 2_8000 3_11000 4_15000 5_20000 6_27000 7_35000 8_5000 9_51000 98_0]]=5,1,0)</f>
        <v>0</v>
      </c>
      <c r="BU1370">
        <f>IF(Table13[[#This Row],[Monthly_Income 1_5500 2_8000 3_11000 4_15000 5_20000 6_27000 7_35000 8_5000 9_51000 98_0]]=6,1,0)</f>
        <v>0</v>
      </c>
      <c r="BV1370">
        <f>IF(Table13[[#This Row],[Monthly_Income 1_5500 2_8000 3_11000 4_15000 5_20000 6_27000 7_35000 8_5000 9_51000 98_0]]=7,1,0)</f>
        <v>0</v>
      </c>
      <c r="BW1370">
        <f>IF(Table13[[#This Row],[Monthly_Income 1_5500 2_8000 3_11000 4_15000 5_20000 6_27000 7_35000 8_5000 9_51000 98_0]]=8,1,0)</f>
        <v>0</v>
      </c>
      <c r="BX1370">
        <f>IF(Table13[[#This Row],[Monthly_Income 1_5500 2_8000 3_11000 4_15000 5_20000 6_27000 7_35000 8_5000 9_51000 98_0]]=9,1,0)</f>
        <v>0</v>
      </c>
      <c r="BY1370">
        <f>IF(Table13[[#This Row],[Monthly_Income 1_5500 2_8000 3_11000 4_15000 5_20000 6_27000 7_35000 8_5000 9_51000 98_0]]=98,1,0)</f>
        <v>0</v>
      </c>
      <c r="BZ1370">
        <v>3</v>
      </c>
      <c r="CA1370">
        <f>IF(Table13[[#This Row],[Monthly_Household_Income]]=1,1,0)</f>
        <v>0</v>
      </c>
      <c r="CB1370">
        <f>IF(Table13[[#This Row],[Monthly_Household_Income]]=2,1,0)</f>
        <v>0</v>
      </c>
      <c r="CC1370">
        <f>IF(Table13[[#This Row],[Monthly_Household_Income]]=3,1,0)</f>
        <v>1</v>
      </c>
      <c r="CD1370">
        <f>IF(Table13[[#This Row],[Monthly_Household_Income]]=4,1,0)</f>
        <v>0</v>
      </c>
      <c r="CE1370">
        <f>IF(Table13[[#This Row],[Monthly_Household_Income]]=5,1,0)</f>
        <v>0</v>
      </c>
      <c r="CF1370">
        <f>IF(Table13[[#This Row],[Monthly_Household_Income]]=6,1,0)</f>
        <v>0</v>
      </c>
      <c r="CG1370">
        <f>IF(Table13[[#This Row],[Monthly_Household_Income]]=7,1,0)</f>
        <v>0</v>
      </c>
      <c r="CH1370">
        <f>IF(Table13[[#This Row],[Monthly_Household_Income]]=8,1,0)</f>
        <v>0</v>
      </c>
      <c r="CI1370">
        <f>IF(Table13[[#This Row],[Monthly_Household_Income]]=9,1,0)</f>
        <v>0</v>
      </c>
      <c r="CJ1370">
        <f>IF(Table13[[#This Row],[Monthly_Household_Income]]=98,1,0)</f>
        <v>0</v>
      </c>
    </row>
    <row r="1371" spans="1:88">
      <c r="A1371">
        <v>4998</v>
      </c>
      <c r="B1371" s="1">
        <v>42992</v>
      </c>
      <c r="C1371" t="s">
        <v>35</v>
      </c>
      <c r="D1371">
        <v>6</v>
      </c>
      <c r="E1371">
        <v>6</v>
      </c>
      <c r="F1371">
        <v>8</v>
      </c>
      <c r="G1371">
        <v>8</v>
      </c>
      <c r="H1371">
        <v>7</v>
      </c>
      <c r="I1371">
        <v>7</v>
      </c>
      <c r="J1371" t="s">
        <v>16</v>
      </c>
      <c r="K1371">
        <v>9</v>
      </c>
      <c r="L1371">
        <v>7</v>
      </c>
      <c r="M1371">
        <v>7</v>
      </c>
      <c r="N1371">
        <v>8</v>
      </c>
      <c r="O1371">
        <v>7</v>
      </c>
      <c r="P1371">
        <v>9</v>
      </c>
      <c r="Q1371">
        <v>7</v>
      </c>
      <c r="R1371">
        <v>8</v>
      </c>
      <c r="S1371">
        <v>8</v>
      </c>
      <c r="T1371">
        <v>9</v>
      </c>
      <c r="U1371">
        <v>7</v>
      </c>
      <c r="V1371">
        <v>9</v>
      </c>
      <c r="W1371">
        <v>8</v>
      </c>
      <c r="X1371">
        <v>0</v>
      </c>
      <c r="Y1371">
        <v>8</v>
      </c>
      <c r="Z1371">
        <v>7</v>
      </c>
      <c r="AA1371">
        <v>6</v>
      </c>
      <c r="AB1371">
        <v>8</v>
      </c>
      <c r="AC1371">
        <v>3</v>
      </c>
      <c r="AD1371">
        <f>IF(Table13[[#This Row],[payment]]=1,1,0)</f>
        <v>0</v>
      </c>
      <c r="AE1371">
        <f>IF(Table13[[#This Row],[payment]]=2,1,0)</f>
        <v>0</v>
      </c>
      <c r="AF1371">
        <f>IF(Table13[[#This Row],[payment]]=3,1,0)</f>
        <v>1</v>
      </c>
      <c r="AG1371">
        <v>2</v>
      </c>
      <c r="AH1371">
        <f>IF(Table13[[#This Row],[method_payment]]=1,1,0)</f>
        <v>0</v>
      </c>
      <c r="AI1371">
        <f>IF(Table13[[#This Row],[method_payment]]=2,1,0)</f>
        <v>1</v>
      </c>
      <c r="AJ1371">
        <f>IF(Table13[[#This Row],[method_payment]]=3,1,0)</f>
        <v>0</v>
      </c>
      <c r="AK1371">
        <f>IF(Table13[[#This Row],[method_payment]]=5,1,0)</f>
        <v>0</v>
      </c>
      <c r="AL1371">
        <f>IF(Table13[[#This Row],[method_payment]]=6,1,0)</f>
        <v>0</v>
      </c>
      <c r="AM1371" t="s">
        <v>15</v>
      </c>
      <c r="AN1371" t="s">
        <v>15</v>
      </c>
      <c r="AO1371">
        <v>1</v>
      </c>
      <c r="AP1371" s="2">
        <v>2156.1799999999998</v>
      </c>
      <c r="AQ1371" s="3">
        <f>IF(AND(Table13[[#This Row],[Average_amount_spent_per_visit_last_3_months]]&gt;=1,Table13[[#This Row],[Average_amount_spent_per_visit_last_3_months]]&lt;=999),1,0)</f>
        <v>0</v>
      </c>
      <c r="AR1371" s="3">
        <f>IF(AND(Table13[[#This Row],[Average_amount_spent_per_visit_last_3_months]]&gt;=1000,Table13[[#This Row],[Average_amount_spent_per_visit_last_3_months]]&lt;=6700),1,0)</f>
        <v>1</v>
      </c>
      <c r="AS1371">
        <v>2</v>
      </c>
      <c r="AT1371">
        <v>29</v>
      </c>
      <c r="AU1371">
        <f>IF(AND(Table13[[#This Row],[Age]]&gt;=18,Table13[[#This Row],[Age]]&lt;=25),1,0)</f>
        <v>0</v>
      </c>
      <c r="AV1371">
        <f>IF(AND(Table13[[#This Row],[Age]]&gt;=26,Table13[[#This Row],[Age]]&lt;=35),1,0)</f>
        <v>1</v>
      </c>
      <c r="AW1371">
        <f>IF(AND(Table13[[#This Row],[Age]]&gt;=36,Table13[[#This Row],[Age]]&lt;=45),1,0)</f>
        <v>0</v>
      </c>
      <c r="AX1371">
        <f>IF(AND(Table13[[#This Row],[Age]]&gt;=46,Table13[[#This Row],[Age]]&lt;=55),1,0)</f>
        <v>0</v>
      </c>
      <c r="AY1371">
        <f>IF(AND(Table13[[#This Row],[Age]]&gt;=56,Table13[[#This Row],[Age]]&lt;=67),1,0)</f>
        <v>0</v>
      </c>
      <c r="AZ1371" t="s">
        <v>24</v>
      </c>
      <c r="BA1371">
        <f>IF(Table13[[#This Row],[Marital Status]]="Married",1,0)</f>
        <v>0</v>
      </c>
      <c r="BB1371">
        <f>IF(Table13[[#This Row],[Marital Status]]="Single",1,0)</f>
        <v>1</v>
      </c>
      <c r="BC1371" t="s">
        <v>27</v>
      </c>
      <c r="BD1371">
        <f>IF(Table13[[#This Row],[gender]]="Male",1,0)</f>
        <v>1</v>
      </c>
      <c r="BE1371">
        <f>IF(Table13[[#This Row],[gender]]="Female",1,0)</f>
        <v>0</v>
      </c>
      <c r="BF1371" t="s">
        <v>19</v>
      </c>
      <c r="BG1371">
        <f>IF(Table13[[#This Row],[Highest level of Education]]="Did not attend school",1,0)</f>
        <v>0</v>
      </c>
      <c r="BH1371">
        <f>IF(Table13[[#This Row],[Highest level of Education]]="K12 completed",1,0)</f>
        <v>0</v>
      </c>
      <c r="BI1371">
        <f>IF(Table13[[#This Row],[Highest level of Education]]="High School Completed",1,0)</f>
        <v>0</v>
      </c>
      <c r="BJ1371">
        <f>IF(Table13[[#This Row],[Highest level of Education]]="Technical Diploma/Partially completed College",1,0)</f>
        <v>0</v>
      </c>
      <c r="BK1371">
        <f>IF(Table13[[#This Row],[Highest level of Education]]="University/College Degree",1,0)</f>
        <v>1</v>
      </c>
      <c r="BL1371">
        <f>IF(Table13[[#This Row],[Highest level of Education]]="Post-graduate education",1,0)</f>
        <v>0</v>
      </c>
      <c r="BM1371">
        <v>0</v>
      </c>
      <c r="BN1371">
        <v>1</v>
      </c>
      <c r="BO1371">
        <v>4</v>
      </c>
      <c r="BP1371">
        <f>IF(Table13[[#This Row],[Monthly_Income 1_5500 2_8000 3_11000 4_15000 5_20000 6_27000 7_35000 8_5000 9_51000 98_0]]=1,1,0)</f>
        <v>0</v>
      </c>
      <c r="BQ1371">
        <f>IF(Table13[[#This Row],[Monthly_Income 1_5500 2_8000 3_11000 4_15000 5_20000 6_27000 7_35000 8_5000 9_51000 98_0]]=2,1,0)</f>
        <v>0</v>
      </c>
      <c r="BR1371">
        <f>IF(Table13[[#This Row],[Monthly_Income 1_5500 2_8000 3_11000 4_15000 5_20000 6_27000 7_35000 8_5000 9_51000 98_0]]=3,1,0)</f>
        <v>0</v>
      </c>
      <c r="BS1371">
        <f>IF(Table13[[#This Row],[Monthly_Income 1_5500 2_8000 3_11000 4_15000 5_20000 6_27000 7_35000 8_5000 9_51000 98_0]]=4,1,0)</f>
        <v>1</v>
      </c>
      <c r="BT1371">
        <f>IF(Table13[[#This Row],[Monthly_Income 1_5500 2_8000 3_11000 4_15000 5_20000 6_27000 7_35000 8_5000 9_51000 98_0]]=5,1,0)</f>
        <v>0</v>
      </c>
      <c r="BU1371">
        <f>IF(Table13[[#This Row],[Monthly_Income 1_5500 2_8000 3_11000 4_15000 5_20000 6_27000 7_35000 8_5000 9_51000 98_0]]=6,1,0)</f>
        <v>0</v>
      </c>
      <c r="BV1371">
        <f>IF(Table13[[#This Row],[Monthly_Income 1_5500 2_8000 3_11000 4_15000 5_20000 6_27000 7_35000 8_5000 9_51000 98_0]]=7,1,0)</f>
        <v>0</v>
      </c>
      <c r="BW1371">
        <f>IF(Table13[[#This Row],[Monthly_Income 1_5500 2_8000 3_11000 4_15000 5_20000 6_27000 7_35000 8_5000 9_51000 98_0]]=8,1,0)</f>
        <v>0</v>
      </c>
      <c r="BX1371">
        <f>IF(Table13[[#This Row],[Monthly_Income 1_5500 2_8000 3_11000 4_15000 5_20000 6_27000 7_35000 8_5000 9_51000 98_0]]=9,1,0)</f>
        <v>0</v>
      </c>
      <c r="BY1371">
        <f>IF(Table13[[#This Row],[Monthly_Income 1_5500 2_8000 3_11000 4_15000 5_20000 6_27000 7_35000 8_5000 9_51000 98_0]]=98,1,0)</f>
        <v>0</v>
      </c>
      <c r="BZ1371">
        <v>9</v>
      </c>
      <c r="CA1371">
        <f>IF(Table13[[#This Row],[Monthly_Household_Income]]=1,1,0)</f>
        <v>0</v>
      </c>
      <c r="CB1371">
        <f>IF(Table13[[#This Row],[Monthly_Household_Income]]=2,1,0)</f>
        <v>0</v>
      </c>
      <c r="CC1371">
        <f>IF(Table13[[#This Row],[Monthly_Household_Income]]=3,1,0)</f>
        <v>0</v>
      </c>
      <c r="CD1371">
        <f>IF(Table13[[#This Row],[Monthly_Household_Income]]=4,1,0)</f>
        <v>0</v>
      </c>
      <c r="CE1371">
        <f>IF(Table13[[#This Row],[Monthly_Household_Income]]=5,1,0)</f>
        <v>0</v>
      </c>
      <c r="CF1371">
        <f>IF(Table13[[#This Row],[Monthly_Household_Income]]=6,1,0)</f>
        <v>0</v>
      </c>
      <c r="CG1371">
        <f>IF(Table13[[#This Row],[Monthly_Household_Income]]=7,1,0)</f>
        <v>0</v>
      </c>
      <c r="CH1371">
        <f>IF(Table13[[#This Row],[Monthly_Household_Income]]=8,1,0)</f>
        <v>0</v>
      </c>
      <c r="CI1371">
        <f>IF(Table13[[#This Row],[Monthly_Household_Income]]=9,1,0)</f>
        <v>1</v>
      </c>
      <c r="CJ1371">
        <f>IF(Table13[[#This Row],[Monthly_Household_Income]]=98,1,0)</f>
        <v>0</v>
      </c>
    </row>
    <row r="1372" spans="1:88">
      <c r="A1372">
        <v>5000</v>
      </c>
      <c r="B1372" s="1">
        <v>43001</v>
      </c>
      <c r="C1372" t="s">
        <v>2</v>
      </c>
      <c r="D1372">
        <v>9</v>
      </c>
      <c r="E1372">
        <v>7</v>
      </c>
      <c r="F1372">
        <v>7</v>
      </c>
      <c r="G1372">
        <v>8</v>
      </c>
      <c r="H1372">
        <v>8</v>
      </c>
      <c r="I1372">
        <v>8</v>
      </c>
      <c r="J1372" t="s">
        <v>16</v>
      </c>
      <c r="K1372">
        <v>8</v>
      </c>
      <c r="L1372">
        <v>6</v>
      </c>
      <c r="M1372">
        <v>7</v>
      </c>
      <c r="N1372">
        <v>8</v>
      </c>
      <c r="O1372">
        <v>7</v>
      </c>
      <c r="P1372">
        <v>7</v>
      </c>
      <c r="Q1372">
        <v>9</v>
      </c>
      <c r="R1372">
        <v>8</v>
      </c>
      <c r="S1372">
        <v>8</v>
      </c>
      <c r="T1372">
        <v>7</v>
      </c>
      <c r="U1372">
        <v>7</v>
      </c>
      <c r="V1372">
        <v>8</v>
      </c>
      <c r="W1372">
        <v>8</v>
      </c>
      <c r="X1372">
        <v>8</v>
      </c>
      <c r="Y1372">
        <v>8</v>
      </c>
      <c r="Z1372">
        <v>7</v>
      </c>
      <c r="AA1372">
        <v>7</v>
      </c>
      <c r="AB1372">
        <v>7</v>
      </c>
      <c r="AC1372">
        <v>2</v>
      </c>
      <c r="AD1372">
        <f>IF(Table13[[#This Row],[payment]]=1,1,0)</f>
        <v>0</v>
      </c>
      <c r="AE1372">
        <f>IF(Table13[[#This Row],[payment]]=2,1,0)</f>
        <v>1</v>
      </c>
      <c r="AF1372">
        <f>IF(Table13[[#This Row],[payment]]=3,1,0)</f>
        <v>0</v>
      </c>
      <c r="AG1372">
        <v>1</v>
      </c>
      <c r="AH1372">
        <f>IF(Table13[[#This Row],[method_payment]]=1,1,0)</f>
        <v>1</v>
      </c>
      <c r="AI1372">
        <f>IF(Table13[[#This Row],[method_payment]]=2,1,0)</f>
        <v>0</v>
      </c>
      <c r="AJ1372">
        <f>IF(Table13[[#This Row],[method_payment]]=3,1,0)</f>
        <v>0</v>
      </c>
      <c r="AK1372">
        <f>IF(Table13[[#This Row],[method_payment]]=5,1,0)</f>
        <v>0</v>
      </c>
      <c r="AL1372">
        <f>IF(Table13[[#This Row],[method_payment]]=6,1,0)</f>
        <v>0</v>
      </c>
      <c r="AM1372" t="s">
        <v>16</v>
      </c>
      <c r="AN1372" t="s">
        <v>15</v>
      </c>
      <c r="AO1372">
        <v>1</v>
      </c>
      <c r="AP1372" s="2">
        <v>350.84</v>
      </c>
      <c r="AQ1372" s="3">
        <f>IF(AND(Table13[[#This Row],[Average_amount_spent_per_visit_last_3_months]]&gt;=1,Table13[[#This Row],[Average_amount_spent_per_visit_last_3_months]]&lt;=999),1,0)</f>
        <v>1</v>
      </c>
      <c r="AR1372" s="3">
        <f>IF(AND(Table13[[#This Row],[Average_amount_spent_per_visit_last_3_months]]&gt;=1000,Table13[[#This Row],[Average_amount_spent_per_visit_last_3_months]]&lt;=6700),1,0)</f>
        <v>0</v>
      </c>
      <c r="AS1372">
        <v>2</v>
      </c>
      <c r="AT1372">
        <v>41</v>
      </c>
      <c r="AU1372">
        <f>IF(AND(Table13[[#This Row],[Age]]&gt;=18,Table13[[#This Row],[Age]]&lt;=25),1,0)</f>
        <v>0</v>
      </c>
      <c r="AV1372">
        <f>IF(AND(Table13[[#This Row],[Age]]&gt;=26,Table13[[#This Row],[Age]]&lt;=35),1,0)</f>
        <v>0</v>
      </c>
      <c r="AW1372">
        <f>IF(AND(Table13[[#This Row],[Age]]&gt;=36,Table13[[#This Row],[Age]]&lt;=45),1,0)</f>
        <v>1</v>
      </c>
      <c r="AX1372">
        <f>IF(AND(Table13[[#This Row],[Age]]&gt;=46,Table13[[#This Row],[Age]]&lt;=55),1,0)</f>
        <v>0</v>
      </c>
      <c r="AY1372">
        <f>IF(AND(Table13[[#This Row],[Age]]&gt;=56,Table13[[#This Row],[Age]]&lt;=67),1,0)</f>
        <v>0</v>
      </c>
      <c r="AZ1372" t="s">
        <v>25</v>
      </c>
      <c r="BA1372">
        <f>IF(Table13[[#This Row],[Marital Status]]="Married",1,0)</f>
        <v>1</v>
      </c>
      <c r="BB1372">
        <f>IF(Table13[[#This Row],[Marital Status]]="Single",1,0)</f>
        <v>0</v>
      </c>
      <c r="BC1372" t="s">
        <v>28</v>
      </c>
      <c r="BD1372">
        <f>IF(Table13[[#This Row],[gender]]="Male",1,0)</f>
        <v>0</v>
      </c>
      <c r="BE1372">
        <f>IF(Table13[[#This Row],[gender]]="Female",1,0)</f>
        <v>1</v>
      </c>
      <c r="BF1372" t="s">
        <v>20</v>
      </c>
      <c r="BG1372">
        <f>IF(Table13[[#This Row],[Highest level of Education]]="Did not attend school",1,0)</f>
        <v>0</v>
      </c>
      <c r="BH1372">
        <f>IF(Table13[[#This Row],[Highest level of Education]]="K12 completed",1,0)</f>
        <v>0</v>
      </c>
      <c r="BI1372">
        <f>IF(Table13[[#This Row],[Highest level of Education]]="High School Completed",1,0)</f>
        <v>1</v>
      </c>
      <c r="BJ1372">
        <f>IF(Table13[[#This Row],[Highest level of Education]]="Technical Diploma/Partially completed College",1,0)</f>
        <v>0</v>
      </c>
      <c r="BK1372">
        <f>IF(Table13[[#This Row],[Highest level of Education]]="University/College Degree",1,0)</f>
        <v>0</v>
      </c>
      <c r="BL1372">
        <f>IF(Table13[[#This Row],[Highest level of Education]]="Post-graduate education",1,0)</f>
        <v>0</v>
      </c>
      <c r="BM1372">
        <v>4</v>
      </c>
      <c r="BN1372">
        <v>1</v>
      </c>
      <c r="BO1372">
        <v>2</v>
      </c>
      <c r="BP1372">
        <f>IF(Table13[[#This Row],[Monthly_Income 1_5500 2_8000 3_11000 4_15000 5_20000 6_27000 7_35000 8_5000 9_51000 98_0]]=1,1,0)</f>
        <v>0</v>
      </c>
      <c r="BQ1372">
        <f>IF(Table13[[#This Row],[Monthly_Income 1_5500 2_8000 3_11000 4_15000 5_20000 6_27000 7_35000 8_5000 9_51000 98_0]]=2,1,0)</f>
        <v>1</v>
      </c>
      <c r="BR1372">
        <f>IF(Table13[[#This Row],[Monthly_Income 1_5500 2_8000 3_11000 4_15000 5_20000 6_27000 7_35000 8_5000 9_51000 98_0]]=3,1,0)</f>
        <v>0</v>
      </c>
      <c r="BS1372">
        <f>IF(Table13[[#This Row],[Monthly_Income 1_5500 2_8000 3_11000 4_15000 5_20000 6_27000 7_35000 8_5000 9_51000 98_0]]=4,1,0)</f>
        <v>0</v>
      </c>
      <c r="BT1372">
        <f>IF(Table13[[#This Row],[Monthly_Income 1_5500 2_8000 3_11000 4_15000 5_20000 6_27000 7_35000 8_5000 9_51000 98_0]]=5,1,0)</f>
        <v>0</v>
      </c>
      <c r="BU1372">
        <f>IF(Table13[[#This Row],[Monthly_Income 1_5500 2_8000 3_11000 4_15000 5_20000 6_27000 7_35000 8_5000 9_51000 98_0]]=6,1,0)</f>
        <v>0</v>
      </c>
      <c r="BV1372">
        <f>IF(Table13[[#This Row],[Monthly_Income 1_5500 2_8000 3_11000 4_15000 5_20000 6_27000 7_35000 8_5000 9_51000 98_0]]=7,1,0)</f>
        <v>0</v>
      </c>
      <c r="BW1372">
        <f>IF(Table13[[#This Row],[Monthly_Income 1_5500 2_8000 3_11000 4_15000 5_20000 6_27000 7_35000 8_5000 9_51000 98_0]]=8,1,0)</f>
        <v>0</v>
      </c>
      <c r="BX1372">
        <f>IF(Table13[[#This Row],[Monthly_Income 1_5500 2_8000 3_11000 4_15000 5_20000 6_27000 7_35000 8_5000 9_51000 98_0]]=9,1,0)</f>
        <v>0</v>
      </c>
      <c r="BY1372">
        <f>IF(Table13[[#This Row],[Monthly_Income 1_5500 2_8000 3_11000 4_15000 5_20000 6_27000 7_35000 8_5000 9_51000 98_0]]=98,1,0)</f>
        <v>0</v>
      </c>
      <c r="BZ1372">
        <v>5</v>
      </c>
      <c r="CA1372">
        <f>IF(Table13[[#This Row],[Monthly_Household_Income]]=1,1,0)</f>
        <v>0</v>
      </c>
      <c r="CB1372">
        <f>IF(Table13[[#This Row],[Monthly_Household_Income]]=2,1,0)</f>
        <v>0</v>
      </c>
      <c r="CC1372">
        <f>IF(Table13[[#This Row],[Monthly_Household_Income]]=3,1,0)</f>
        <v>0</v>
      </c>
      <c r="CD1372">
        <f>IF(Table13[[#This Row],[Monthly_Household_Income]]=4,1,0)</f>
        <v>0</v>
      </c>
      <c r="CE1372">
        <f>IF(Table13[[#This Row],[Monthly_Household_Income]]=5,1,0)</f>
        <v>1</v>
      </c>
      <c r="CF1372">
        <f>IF(Table13[[#This Row],[Monthly_Household_Income]]=6,1,0)</f>
        <v>0</v>
      </c>
      <c r="CG1372">
        <f>IF(Table13[[#This Row],[Monthly_Household_Income]]=7,1,0)</f>
        <v>0</v>
      </c>
      <c r="CH1372">
        <f>IF(Table13[[#This Row],[Monthly_Household_Income]]=8,1,0)</f>
        <v>0</v>
      </c>
      <c r="CI1372">
        <f>IF(Table13[[#This Row],[Monthly_Household_Income]]=9,1,0)</f>
        <v>0</v>
      </c>
      <c r="CJ1372">
        <f>IF(Table13[[#This Row],[Monthly_Household_Income]]=98,1,0)</f>
        <v>0</v>
      </c>
    </row>
    <row r="1373" spans="1:88">
      <c r="A1373">
        <v>5002</v>
      </c>
      <c r="B1373" s="1">
        <v>43001</v>
      </c>
      <c r="C1373" t="s">
        <v>33</v>
      </c>
      <c r="D1373">
        <v>6</v>
      </c>
      <c r="E1373">
        <v>7</v>
      </c>
      <c r="F1373">
        <v>6</v>
      </c>
      <c r="G1373">
        <v>7</v>
      </c>
      <c r="H1373">
        <v>7</v>
      </c>
      <c r="I1373">
        <v>6</v>
      </c>
      <c r="J1373" t="s">
        <v>15</v>
      </c>
      <c r="K1373">
        <v>8</v>
      </c>
      <c r="L1373">
        <v>7</v>
      </c>
      <c r="M1373">
        <v>6</v>
      </c>
      <c r="N1373">
        <v>7</v>
      </c>
      <c r="O1373">
        <v>8</v>
      </c>
      <c r="P1373">
        <v>10</v>
      </c>
      <c r="Q1373">
        <v>6</v>
      </c>
      <c r="R1373">
        <v>9</v>
      </c>
      <c r="S1373">
        <v>7</v>
      </c>
      <c r="T1373">
        <v>6</v>
      </c>
      <c r="U1373">
        <v>8</v>
      </c>
      <c r="V1373">
        <v>7</v>
      </c>
      <c r="W1373">
        <v>9</v>
      </c>
      <c r="X1373">
        <v>6</v>
      </c>
      <c r="Y1373">
        <v>8</v>
      </c>
      <c r="Z1373">
        <v>8</v>
      </c>
      <c r="AA1373">
        <v>7</v>
      </c>
      <c r="AB1373">
        <v>0</v>
      </c>
      <c r="AC1373">
        <v>2</v>
      </c>
      <c r="AD1373">
        <f>IF(Table13[[#This Row],[payment]]=1,1,0)</f>
        <v>0</v>
      </c>
      <c r="AE1373">
        <f>IF(Table13[[#This Row],[payment]]=2,1,0)</f>
        <v>1</v>
      </c>
      <c r="AF1373">
        <f>IF(Table13[[#This Row],[payment]]=3,1,0)</f>
        <v>0</v>
      </c>
      <c r="AG1373">
        <v>1</v>
      </c>
      <c r="AH1373">
        <f>IF(Table13[[#This Row],[method_payment]]=1,1,0)</f>
        <v>1</v>
      </c>
      <c r="AI1373">
        <f>IF(Table13[[#This Row],[method_payment]]=2,1,0)</f>
        <v>0</v>
      </c>
      <c r="AJ1373">
        <f>IF(Table13[[#This Row],[method_payment]]=3,1,0)</f>
        <v>0</v>
      </c>
      <c r="AK1373">
        <f>IF(Table13[[#This Row],[method_payment]]=5,1,0)</f>
        <v>0</v>
      </c>
      <c r="AL1373">
        <f>IF(Table13[[#This Row],[method_payment]]=6,1,0)</f>
        <v>0</v>
      </c>
      <c r="AM1373" t="s">
        <v>16</v>
      </c>
      <c r="AN1373" t="s">
        <v>16</v>
      </c>
      <c r="AO1373">
        <v>1</v>
      </c>
      <c r="AP1373" s="2">
        <v>504.54</v>
      </c>
      <c r="AQ1373" s="3">
        <f>IF(AND(Table13[[#This Row],[Average_amount_spent_per_visit_last_3_months]]&gt;=1,Table13[[#This Row],[Average_amount_spent_per_visit_last_3_months]]&lt;=999),1,0)</f>
        <v>1</v>
      </c>
      <c r="AR1373" s="3">
        <f>IF(AND(Table13[[#This Row],[Average_amount_spent_per_visit_last_3_months]]&gt;=1000,Table13[[#This Row],[Average_amount_spent_per_visit_last_3_months]]&lt;=6700),1,0)</f>
        <v>0</v>
      </c>
      <c r="AS1373">
        <v>1</v>
      </c>
      <c r="AT1373">
        <v>30</v>
      </c>
      <c r="AU1373">
        <f>IF(AND(Table13[[#This Row],[Age]]&gt;=18,Table13[[#This Row],[Age]]&lt;=25),1,0)</f>
        <v>0</v>
      </c>
      <c r="AV1373">
        <f>IF(AND(Table13[[#This Row],[Age]]&gt;=26,Table13[[#This Row],[Age]]&lt;=35),1,0)</f>
        <v>1</v>
      </c>
      <c r="AW1373">
        <f>IF(AND(Table13[[#This Row],[Age]]&gt;=36,Table13[[#This Row],[Age]]&lt;=45),1,0)</f>
        <v>0</v>
      </c>
      <c r="AX1373">
        <f>IF(AND(Table13[[#This Row],[Age]]&gt;=46,Table13[[#This Row],[Age]]&lt;=55),1,0)</f>
        <v>0</v>
      </c>
      <c r="AY1373">
        <f>IF(AND(Table13[[#This Row],[Age]]&gt;=56,Table13[[#This Row],[Age]]&lt;=67),1,0)</f>
        <v>0</v>
      </c>
      <c r="AZ1373" t="s">
        <v>24</v>
      </c>
      <c r="BA1373">
        <f>IF(Table13[[#This Row],[Marital Status]]="Married",1,0)</f>
        <v>0</v>
      </c>
      <c r="BB1373">
        <f>IF(Table13[[#This Row],[Marital Status]]="Single",1,0)</f>
        <v>1</v>
      </c>
      <c r="BC1373" t="s">
        <v>27</v>
      </c>
      <c r="BD1373">
        <f>IF(Table13[[#This Row],[gender]]="Male",1,0)</f>
        <v>1</v>
      </c>
      <c r="BE1373">
        <f>IF(Table13[[#This Row],[gender]]="Female",1,0)</f>
        <v>0</v>
      </c>
      <c r="BF1373" t="s">
        <v>19</v>
      </c>
      <c r="BG1373">
        <f>IF(Table13[[#This Row],[Highest level of Education]]="Did not attend school",1,0)</f>
        <v>0</v>
      </c>
      <c r="BH1373">
        <f>IF(Table13[[#This Row],[Highest level of Education]]="K12 completed",1,0)</f>
        <v>0</v>
      </c>
      <c r="BI1373">
        <f>IF(Table13[[#This Row],[Highest level of Education]]="High School Completed",1,0)</f>
        <v>0</v>
      </c>
      <c r="BJ1373">
        <f>IF(Table13[[#This Row],[Highest level of Education]]="Technical Diploma/Partially completed College",1,0)</f>
        <v>0</v>
      </c>
      <c r="BK1373">
        <f>IF(Table13[[#This Row],[Highest level of Education]]="University/College Degree",1,0)</f>
        <v>1</v>
      </c>
      <c r="BL1373">
        <f>IF(Table13[[#This Row],[Highest level of Education]]="Post-graduate education",1,0)</f>
        <v>0</v>
      </c>
      <c r="BM1373">
        <v>0</v>
      </c>
      <c r="BN1373">
        <v>1</v>
      </c>
      <c r="BO1373">
        <v>4</v>
      </c>
      <c r="BP1373">
        <f>IF(Table13[[#This Row],[Monthly_Income 1_5500 2_8000 3_11000 4_15000 5_20000 6_27000 7_35000 8_5000 9_51000 98_0]]=1,1,0)</f>
        <v>0</v>
      </c>
      <c r="BQ1373">
        <f>IF(Table13[[#This Row],[Monthly_Income 1_5500 2_8000 3_11000 4_15000 5_20000 6_27000 7_35000 8_5000 9_51000 98_0]]=2,1,0)</f>
        <v>0</v>
      </c>
      <c r="BR1373">
        <f>IF(Table13[[#This Row],[Monthly_Income 1_5500 2_8000 3_11000 4_15000 5_20000 6_27000 7_35000 8_5000 9_51000 98_0]]=3,1,0)</f>
        <v>0</v>
      </c>
      <c r="BS1373">
        <f>IF(Table13[[#This Row],[Monthly_Income 1_5500 2_8000 3_11000 4_15000 5_20000 6_27000 7_35000 8_5000 9_51000 98_0]]=4,1,0)</f>
        <v>1</v>
      </c>
      <c r="BT1373">
        <f>IF(Table13[[#This Row],[Monthly_Income 1_5500 2_8000 3_11000 4_15000 5_20000 6_27000 7_35000 8_5000 9_51000 98_0]]=5,1,0)</f>
        <v>0</v>
      </c>
      <c r="BU1373">
        <f>IF(Table13[[#This Row],[Monthly_Income 1_5500 2_8000 3_11000 4_15000 5_20000 6_27000 7_35000 8_5000 9_51000 98_0]]=6,1,0)</f>
        <v>0</v>
      </c>
      <c r="BV1373">
        <f>IF(Table13[[#This Row],[Monthly_Income 1_5500 2_8000 3_11000 4_15000 5_20000 6_27000 7_35000 8_5000 9_51000 98_0]]=7,1,0)</f>
        <v>0</v>
      </c>
      <c r="BW1373">
        <f>IF(Table13[[#This Row],[Monthly_Income 1_5500 2_8000 3_11000 4_15000 5_20000 6_27000 7_35000 8_5000 9_51000 98_0]]=8,1,0)</f>
        <v>0</v>
      </c>
      <c r="BX1373">
        <f>IF(Table13[[#This Row],[Monthly_Income 1_5500 2_8000 3_11000 4_15000 5_20000 6_27000 7_35000 8_5000 9_51000 98_0]]=9,1,0)</f>
        <v>0</v>
      </c>
      <c r="BY1373">
        <f>IF(Table13[[#This Row],[Monthly_Income 1_5500 2_8000 3_11000 4_15000 5_20000 6_27000 7_35000 8_5000 9_51000 98_0]]=98,1,0)</f>
        <v>0</v>
      </c>
      <c r="BZ1373">
        <v>6</v>
      </c>
      <c r="CA1373">
        <f>IF(Table13[[#This Row],[Monthly_Household_Income]]=1,1,0)</f>
        <v>0</v>
      </c>
      <c r="CB1373">
        <f>IF(Table13[[#This Row],[Monthly_Household_Income]]=2,1,0)</f>
        <v>0</v>
      </c>
      <c r="CC1373">
        <f>IF(Table13[[#This Row],[Monthly_Household_Income]]=3,1,0)</f>
        <v>0</v>
      </c>
      <c r="CD1373">
        <f>IF(Table13[[#This Row],[Monthly_Household_Income]]=4,1,0)</f>
        <v>0</v>
      </c>
      <c r="CE1373">
        <f>IF(Table13[[#This Row],[Monthly_Household_Income]]=5,1,0)</f>
        <v>0</v>
      </c>
      <c r="CF1373">
        <f>IF(Table13[[#This Row],[Monthly_Household_Income]]=6,1,0)</f>
        <v>1</v>
      </c>
      <c r="CG1373">
        <f>IF(Table13[[#This Row],[Monthly_Household_Income]]=7,1,0)</f>
        <v>0</v>
      </c>
      <c r="CH1373">
        <f>IF(Table13[[#This Row],[Monthly_Household_Income]]=8,1,0)</f>
        <v>0</v>
      </c>
      <c r="CI1373">
        <f>IF(Table13[[#This Row],[Monthly_Household_Income]]=9,1,0)</f>
        <v>0</v>
      </c>
      <c r="CJ1373">
        <f>IF(Table13[[#This Row],[Monthly_Household_Income]]=98,1,0)</f>
        <v>0</v>
      </c>
    </row>
    <row r="1374" spans="1:88">
      <c r="A1374">
        <v>5005</v>
      </c>
      <c r="B1374" s="1">
        <v>43018</v>
      </c>
      <c r="C1374" t="s">
        <v>2</v>
      </c>
      <c r="D1374">
        <v>7</v>
      </c>
      <c r="E1374">
        <v>7</v>
      </c>
      <c r="F1374">
        <v>9</v>
      </c>
      <c r="G1374">
        <v>7</v>
      </c>
      <c r="H1374">
        <v>7</v>
      </c>
      <c r="I1374">
        <v>7</v>
      </c>
      <c r="J1374" t="s">
        <v>15</v>
      </c>
      <c r="K1374">
        <v>6</v>
      </c>
      <c r="L1374">
        <v>8</v>
      </c>
      <c r="M1374">
        <v>7</v>
      </c>
      <c r="N1374">
        <v>8</v>
      </c>
      <c r="O1374">
        <v>8</v>
      </c>
      <c r="P1374">
        <v>7</v>
      </c>
      <c r="Q1374">
        <v>6</v>
      </c>
      <c r="R1374">
        <v>9</v>
      </c>
      <c r="S1374">
        <v>7</v>
      </c>
      <c r="T1374">
        <v>7</v>
      </c>
      <c r="U1374">
        <v>7</v>
      </c>
      <c r="V1374">
        <v>8</v>
      </c>
      <c r="W1374">
        <v>0</v>
      </c>
      <c r="X1374">
        <v>0</v>
      </c>
      <c r="Y1374">
        <v>6</v>
      </c>
      <c r="Z1374">
        <v>9</v>
      </c>
      <c r="AA1374">
        <v>7</v>
      </c>
      <c r="AB1374">
        <v>0</v>
      </c>
      <c r="AC1374">
        <v>2</v>
      </c>
      <c r="AD1374">
        <f>IF(Table13[[#This Row],[payment]]=1,1,0)</f>
        <v>0</v>
      </c>
      <c r="AE1374">
        <f>IF(Table13[[#This Row],[payment]]=2,1,0)</f>
        <v>1</v>
      </c>
      <c r="AF1374">
        <f>IF(Table13[[#This Row],[payment]]=3,1,0)</f>
        <v>0</v>
      </c>
      <c r="AG1374">
        <v>3</v>
      </c>
      <c r="AH1374">
        <f>IF(Table13[[#This Row],[method_payment]]=1,1,0)</f>
        <v>0</v>
      </c>
      <c r="AI1374">
        <f>IF(Table13[[#This Row],[method_payment]]=2,1,0)</f>
        <v>0</v>
      </c>
      <c r="AJ1374">
        <f>IF(Table13[[#This Row],[method_payment]]=3,1,0)</f>
        <v>1</v>
      </c>
      <c r="AK1374">
        <f>IF(Table13[[#This Row],[method_payment]]=5,1,0)</f>
        <v>0</v>
      </c>
      <c r="AL1374">
        <f>IF(Table13[[#This Row],[method_payment]]=6,1,0)</f>
        <v>0</v>
      </c>
      <c r="AM1374" t="s">
        <v>16</v>
      </c>
      <c r="AN1374" t="s">
        <v>16</v>
      </c>
      <c r="AO1374">
        <v>4</v>
      </c>
      <c r="AP1374" s="2">
        <v>131.33000000000001</v>
      </c>
      <c r="AQ1374" s="3">
        <f>IF(AND(Table13[[#This Row],[Average_amount_spent_per_visit_last_3_months]]&gt;=1,Table13[[#This Row],[Average_amount_spent_per_visit_last_3_months]]&lt;=999),1,0)</f>
        <v>1</v>
      </c>
      <c r="AR1374" s="3">
        <f>IF(AND(Table13[[#This Row],[Average_amount_spent_per_visit_last_3_months]]&gt;=1000,Table13[[#This Row],[Average_amount_spent_per_visit_last_3_months]]&lt;=6700),1,0)</f>
        <v>0</v>
      </c>
      <c r="AS1374">
        <v>3</v>
      </c>
      <c r="AT1374">
        <v>48</v>
      </c>
      <c r="AU1374">
        <f>IF(AND(Table13[[#This Row],[Age]]&gt;=18,Table13[[#This Row],[Age]]&lt;=25),1,0)</f>
        <v>0</v>
      </c>
      <c r="AV1374">
        <f>IF(AND(Table13[[#This Row],[Age]]&gt;=26,Table13[[#This Row],[Age]]&lt;=35),1,0)</f>
        <v>0</v>
      </c>
      <c r="AW1374">
        <f>IF(AND(Table13[[#This Row],[Age]]&gt;=36,Table13[[#This Row],[Age]]&lt;=45),1,0)</f>
        <v>0</v>
      </c>
      <c r="AX1374">
        <f>IF(AND(Table13[[#This Row],[Age]]&gt;=46,Table13[[#This Row],[Age]]&lt;=55),1,0)</f>
        <v>1</v>
      </c>
      <c r="AY1374">
        <f>IF(AND(Table13[[#This Row],[Age]]&gt;=56,Table13[[#This Row],[Age]]&lt;=67),1,0)</f>
        <v>0</v>
      </c>
      <c r="AZ1374" t="s">
        <v>25</v>
      </c>
      <c r="BA1374">
        <f>IF(Table13[[#This Row],[Marital Status]]="Married",1,0)</f>
        <v>1</v>
      </c>
      <c r="BB1374">
        <f>IF(Table13[[#This Row],[Marital Status]]="Single",1,0)</f>
        <v>0</v>
      </c>
      <c r="BC1374" t="s">
        <v>28</v>
      </c>
      <c r="BD1374">
        <f>IF(Table13[[#This Row],[gender]]="Male",1,0)</f>
        <v>0</v>
      </c>
      <c r="BE1374">
        <f>IF(Table13[[#This Row],[gender]]="Female",1,0)</f>
        <v>1</v>
      </c>
      <c r="BF1374" t="s">
        <v>23</v>
      </c>
      <c r="BG1374">
        <f>IF(Table13[[#This Row],[Highest level of Education]]="Did not attend school",1,0)</f>
        <v>0</v>
      </c>
      <c r="BH1374">
        <f>IF(Table13[[#This Row],[Highest level of Education]]="K12 completed",1,0)</f>
        <v>0</v>
      </c>
      <c r="BI1374">
        <f>IF(Table13[[#This Row],[Highest level of Education]]="High School Completed",1,0)</f>
        <v>0</v>
      </c>
      <c r="BJ1374">
        <f>IF(Table13[[#This Row],[Highest level of Education]]="Technical Diploma/Partially completed College",1,0)</f>
        <v>1</v>
      </c>
      <c r="BK1374">
        <f>IF(Table13[[#This Row],[Highest level of Education]]="University/College Degree",1,0)</f>
        <v>0</v>
      </c>
      <c r="BL1374">
        <f>IF(Table13[[#This Row],[Highest level of Education]]="Post-graduate education",1,0)</f>
        <v>0</v>
      </c>
      <c r="BM1374">
        <v>4</v>
      </c>
      <c r="BN1374">
        <v>1</v>
      </c>
      <c r="BO1374">
        <v>5</v>
      </c>
      <c r="BP1374">
        <f>IF(Table13[[#This Row],[Monthly_Income 1_5500 2_8000 3_11000 4_15000 5_20000 6_27000 7_35000 8_5000 9_51000 98_0]]=1,1,0)</f>
        <v>0</v>
      </c>
      <c r="BQ1374">
        <f>IF(Table13[[#This Row],[Monthly_Income 1_5500 2_8000 3_11000 4_15000 5_20000 6_27000 7_35000 8_5000 9_51000 98_0]]=2,1,0)</f>
        <v>0</v>
      </c>
      <c r="BR1374">
        <f>IF(Table13[[#This Row],[Monthly_Income 1_5500 2_8000 3_11000 4_15000 5_20000 6_27000 7_35000 8_5000 9_51000 98_0]]=3,1,0)</f>
        <v>0</v>
      </c>
      <c r="BS1374">
        <f>IF(Table13[[#This Row],[Monthly_Income 1_5500 2_8000 3_11000 4_15000 5_20000 6_27000 7_35000 8_5000 9_51000 98_0]]=4,1,0)</f>
        <v>0</v>
      </c>
      <c r="BT1374">
        <f>IF(Table13[[#This Row],[Monthly_Income 1_5500 2_8000 3_11000 4_15000 5_20000 6_27000 7_35000 8_5000 9_51000 98_0]]=5,1,0)</f>
        <v>1</v>
      </c>
      <c r="BU1374">
        <f>IF(Table13[[#This Row],[Monthly_Income 1_5500 2_8000 3_11000 4_15000 5_20000 6_27000 7_35000 8_5000 9_51000 98_0]]=6,1,0)</f>
        <v>0</v>
      </c>
      <c r="BV1374">
        <f>IF(Table13[[#This Row],[Monthly_Income 1_5500 2_8000 3_11000 4_15000 5_20000 6_27000 7_35000 8_5000 9_51000 98_0]]=7,1,0)</f>
        <v>0</v>
      </c>
      <c r="BW1374">
        <f>IF(Table13[[#This Row],[Monthly_Income 1_5500 2_8000 3_11000 4_15000 5_20000 6_27000 7_35000 8_5000 9_51000 98_0]]=8,1,0)</f>
        <v>0</v>
      </c>
      <c r="BX1374">
        <f>IF(Table13[[#This Row],[Monthly_Income 1_5500 2_8000 3_11000 4_15000 5_20000 6_27000 7_35000 8_5000 9_51000 98_0]]=9,1,0)</f>
        <v>0</v>
      </c>
      <c r="BY1374">
        <f>IF(Table13[[#This Row],[Monthly_Income 1_5500 2_8000 3_11000 4_15000 5_20000 6_27000 7_35000 8_5000 9_51000 98_0]]=98,1,0)</f>
        <v>0</v>
      </c>
      <c r="BZ1374">
        <v>6</v>
      </c>
      <c r="CA1374">
        <f>IF(Table13[[#This Row],[Monthly_Household_Income]]=1,1,0)</f>
        <v>0</v>
      </c>
      <c r="CB1374">
        <f>IF(Table13[[#This Row],[Monthly_Household_Income]]=2,1,0)</f>
        <v>0</v>
      </c>
      <c r="CC1374">
        <f>IF(Table13[[#This Row],[Monthly_Household_Income]]=3,1,0)</f>
        <v>0</v>
      </c>
      <c r="CD1374">
        <f>IF(Table13[[#This Row],[Monthly_Household_Income]]=4,1,0)</f>
        <v>0</v>
      </c>
      <c r="CE1374">
        <f>IF(Table13[[#This Row],[Monthly_Household_Income]]=5,1,0)</f>
        <v>0</v>
      </c>
      <c r="CF1374">
        <f>IF(Table13[[#This Row],[Monthly_Household_Income]]=6,1,0)</f>
        <v>1</v>
      </c>
      <c r="CG1374">
        <f>IF(Table13[[#This Row],[Monthly_Household_Income]]=7,1,0)</f>
        <v>0</v>
      </c>
      <c r="CH1374">
        <f>IF(Table13[[#This Row],[Monthly_Household_Income]]=8,1,0)</f>
        <v>0</v>
      </c>
      <c r="CI1374">
        <f>IF(Table13[[#This Row],[Monthly_Household_Income]]=9,1,0)</f>
        <v>0</v>
      </c>
      <c r="CJ1374">
        <f>IF(Table13[[#This Row],[Monthly_Household_Income]]=98,1,0)</f>
        <v>0</v>
      </c>
    </row>
    <row r="1375" spans="1:88">
      <c r="A1375">
        <v>5007</v>
      </c>
      <c r="B1375" s="1">
        <v>42993</v>
      </c>
      <c r="C1375" t="s">
        <v>31</v>
      </c>
      <c r="D1375">
        <v>7</v>
      </c>
      <c r="E1375">
        <v>6</v>
      </c>
      <c r="F1375">
        <v>7</v>
      </c>
      <c r="G1375">
        <v>6</v>
      </c>
      <c r="H1375">
        <v>6</v>
      </c>
      <c r="I1375">
        <v>6</v>
      </c>
      <c r="J1375" t="s">
        <v>15</v>
      </c>
      <c r="K1375">
        <v>8</v>
      </c>
      <c r="L1375">
        <v>6</v>
      </c>
      <c r="M1375">
        <v>7</v>
      </c>
      <c r="N1375">
        <v>8</v>
      </c>
      <c r="O1375">
        <v>8</v>
      </c>
      <c r="P1375">
        <v>6</v>
      </c>
      <c r="Q1375">
        <v>8</v>
      </c>
      <c r="R1375">
        <v>7</v>
      </c>
      <c r="S1375">
        <v>7</v>
      </c>
      <c r="T1375">
        <v>6</v>
      </c>
      <c r="U1375">
        <v>8</v>
      </c>
      <c r="V1375">
        <v>7</v>
      </c>
      <c r="W1375">
        <v>7</v>
      </c>
      <c r="X1375">
        <v>7</v>
      </c>
      <c r="Y1375">
        <v>8</v>
      </c>
      <c r="Z1375">
        <v>6</v>
      </c>
      <c r="AA1375">
        <v>7</v>
      </c>
      <c r="AB1375">
        <v>7</v>
      </c>
      <c r="AC1375">
        <v>2</v>
      </c>
      <c r="AD1375">
        <f>IF(Table13[[#This Row],[payment]]=1,1,0)</f>
        <v>0</v>
      </c>
      <c r="AE1375">
        <f>IF(Table13[[#This Row],[payment]]=2,1,0)</f>
        <v>1</v>
      </c>
      <c r="AF1375">
        <f>IF(Table13[[#This Row],[payment]]=3,1,0)</f>
        <v>0</v>
      </c>
      <c r="AG1375">
        <v>2</v>
      </c>
      <c r="AH1375">
        <f>IF(Table13[[#This Row],[method_payment]]=1,1,0)</f>
        <v>0</v>
      </c>
      <c r="AI1375">
        <f>IF(Table13[[#This Row],[method_payment]]=2,1,0)</f>
        <v>1</v>
      </c>
      <c r="AJ1375">
        <f>IF(Table13[[#This Row],[method_payment]]=3,1,0)</f>
        <v>0</v>
      </c>
      <c r="AK1375">
        <f>IF(Table13[[#This Row],[method_payment]]=5,1,0)</f>
        <v>0</v>
      </c>
      <c r="AL1375">
        <f>IF(Table13[[#This Row],[method_payment]]=6,1,0)</f>
        <v>0</v>
      </c>
      <c r="AM1375" t="s">
        <v>16</v>
      </c>
      <c r="AN1375" t="s">
        <v>16</v>
      </c>
      <c r="AO1375">
        <v>1</v>
      </c>
      <c r="AP1375" s="2">
        <v>832.95</v>
      </c>
      <c r="AQ1375" s="3">
        <f>IF(AND(Table13[[#This Row],[Average_amount_spent_per_visit_last_3_months]]&gt;=1,Table13[[#This Row],[Average_amount_spent_per_visit_last_3_months]]&lt;=999),1,0)</f>
        <v>1</v>
      </c>
      <c r="AR1375" s="3">
        <f>IF(AND(Table13[[#This Row],[Average_amount_spent_per_visit_last_3_months]]&gt;=1000,Table13[[#This Row],[Average_amount_spent_per_visit_last_3_months]]&lt;=6700),1,0)</f>
        <v>0</v>
      </c>
      <c r="AS1375">
        <v>2</v>
      </c>
      <c r="AT1375">
        <v>31</v>
      </c>
      <c r="AU1375">
        <f>IF(AND(Table13[[#This Row],[Age]]&gt;=18,Table13[[#This Row],[Age]]&lt;=25),1,0)</f>
        <v>0</v>
      </c>
      <c r="AV1375">
        <f>IF(AND(Table13[[#This Row],[Age]]&gt;=26,Table13[[#This Row],[Age]]&lt;=35),1,0)</f>
        <v>1</v>
      </c>
      <c r="AW1375">
        <f>IF(AND(Table13[[#This Row],[Age]]&gt;=36,Table13[[#This Row],[Age]]&lt;=45),1,0)</f>
        <v>0</v>
      </c>
      <c r="AX1375">
        <f>IF(AND(Table13[[#This Row],[Age]]&gt;=46,Table13[[#This Row],[Age]]&lt;=55),1,0)</f>
        <v>0</v>
      </c>
      <c r="AY1375">
        <f>IF(AND(Table13[[#This Row],[Age]]&gt;=56,Table13[[#This Row],[Age]]&lt;=67),1,0)</f>
        <v>0</v>
      </c>
      <c r="AZ1375" t="s">
        <v>25</v>
      </c>
      <c r="BA1375">
        <f>IF(Table13[[#This Row],[Marital Status]]="Married",1,0)</f>
        <v>1</v>
      </c>
      <c r="BB1375">
        <f>IF(Table13[[#This Row],[Marital Status]]="Single",1,0)</f>
        <v>0</v>
      </c>
      <c r="BC1375" t="s">
        <v>27</v>
      </c>
      <c r="BD1375">
        <f>IF(Table13[[#This Row],[gender]]="Male",1,0)</f>
        <v>1</v>
      </c>
      <c r="BE1375">
        <f>IF(Table13[[#This Row],[gender]]="Female",1,0)</f>
        <v>0</v>
      </c>
      <c r="BF1375" t="s">
        <v>20</v>
      </c>
      <c r="BG1375">
        <f>IF(Table13[[#This Row],[Highest level of Education]]="Did not attend school",1,0)</f>
        <v>0</v>
      </c>
      <c r="BH1375">
        <f>IF(Table13[[#This Row],[Highest level of Education]]="K12 completed",1,0)</f>
        <v>0</v>
      </c>
      <c r="BI1375">
        <f>IF(Table13[[#This Row],[Highest level of Education]]="High School Completed",1,0)</f>
        <v>1</v>
      </c>
      <c r="BJ1375">
        <f>IF(Table13[[#This Row],[Highest level of Education]]="Technical Diploma/Partially completed College",1,0)</f>
        <v>0</v>
      </c>
      <c r="BK1375">
        <f>IF(Table13[[#This Row],[Highest level of Education]]="University/College Degree",1,0)</f>
        <v>0</v>
      </c>
      <c r="BL1375">
        <f>IF(Table13[[#This Row],[Highest level of Education]]="Post-graduate education",1,0)</f>
        <v>0</v>
      </c>
      <c r="BM1375">
        <v>2</v>
      </c>
      <c r="BN1375">
        <v>1</v>
      </c>
      <c r="BO1375">
        <v>3</v>
      </c>
      <c r="BP1375">
        <f>IF(Table13[[#This Row],[Monthly_Income 1_5500 2_8000 3_11000 4_15000 5_20000 6_27000 7_35000 8_5000 9_51000 98_0]]=1,1,0)</f>
        <v>0</v>
      </c>
      <c r="BQ1375">
        <f>IF(Table13[[#This Row],[Monthly_Income 1_5500 2_8000 3_11000 4_15000 5_20000 6_27000 7_35000 8_5000 9_51000 98_0]]=2,1,0)</f>
        <v>0</v>
      </c>
      <c r="BR1375">
        <f>IF(Table13[[#This Row],[Monthly_Income 1_5500 2_8000 3_11000 4_15000 5_20000 6_27000 7_35000 8_5000 9_51000 98_0]]=3,1,0)</f>
        <v>1</v>
      </c>
      <c r="BS1375">
        <f>IF(Table13[[#This Row],[Monthly_Income 1_5500 2_8000 3_11000 4_15000 5_20000 6_27000 7_35000 8_5000 9_51000 98_0]]=4,1,0)</f>
        <v>0</v>
      </c>
      <c r="BT1375">
        <f>IF(Table13[[#This Row],[Monthly_Income 1_5500 2_8000 3_11000 4_15000 5_20000 6_27000 7_35000 8_5000 9_51000 98_0]]=5,1,0)</f>
        <v>0</v>
      </c>
      <c r="BU1375">
        <f>IF(Table13[[#This Row],[Monthly_Income 1_5500 2_8000 3_11000 4_15000 5_20000 6_27000 7_35000 8_5000 9_51000 98_0]]=6,1,0)</f>
        <v>0</v>
      </c>
      <c r="BV1375">
        <f>IF(Table13[[#This Row],[Monthly_Income 1_5500 2_8000 3_11000 4_15000 5_20000 6_27000 7_35000 8_5000 9_51000 98_0]]=7,1,0)</f>
        <v>0</v>
      </c>
      <c r="BW1375">
        <f>IF(Table13[[#This Row],[Monthly_Income 1_5500 2_8000 3_11000 4_15000 5_20000 6_27000 7_35000 8_5000 9_51000 98_0]]=8,1,0)</f>
        <v>0</v>
      </c>
      <c r="BX1375">
        <f>IF(Table13[[#This Row],[Monthly_Income 1_5500 2_8000 3_11000 4_15000 5_20000 6_27000 7_35000 8_5000 9_51000 98_0]]=9,1,0)</f>
        <v>0</v>
      </c>
      <c r="BY1375">
        <f>IF(Table13[[#This Row],[Monthly_Income 1_5500 2_8000 3_11000 4_15000 5_20000 6_27000 7_35000 8_5000 9_51000 98_0]]=98,1,0)</f>
        <v>0</v>
      </c>
      <c r="BZ1375">
        <v>3</v>
      </c>
      <c r="CA1375">
        <f>IF(Table13[[#This Row],[Monthly_Household_Income]]=1,1,0)</f>
        <v>0</v>
      </c>
      <c r="CB1375">
        <f>IF(Table13[[#This Row],[Monthly_Household_Income]]=2,1,0)</f>
        <v>0</v>
      </c>
      <c r="CC1375">
        <f>IF(Table13[[#This Row],[Monthly_Household_Income]]=3,1,0)</f>
        <v>1</v>
      </c>
      <c r="CD1375">
        <f>IF(Table13[[#This Row],[Monthly_Household_Income]]=4,1,0)</f>
        <v>0</v>
      </c>
      <c r="CE1375">
        <f>IF(Table13[[#This Row],[Monthly_Household_Income]]=5,1,0)</f>
        <v>0</v>
      </c>
      <c r="CF1375">
        <f>IF(Table13[[#This Row],[Monthly_Household_Income]]=6,1,0)</f>
        <v>0</v>
      </c>
      <c r="CG1375">
        <f>IF(Table13[[#This Row],[Monthly_Household_Income]]=7,1,0)</f>
        <v>0</v>
      </c>
      <c r="CH1375">
        <f>IF(Table13[[#This Row],[Monthly_Household_Income]]=8,1,0)</f>
        <v>0</v>
      </c>
      <c r="CI1375">
        <f>IF(Table13[[#This Row],[Monthly_Household_Income]]=9,1,0)</f>
        <v>0</v>
      </c>
      <c r="CJ1375">
        <f>IF(Table13[[#This Row],[Monthly_Household_Income]]=98,1,0)</f>
        <v>0</v>
      </c>
    </row>
    <row r="1376" spans="1:88">
      <c r="A1376">
        <v>5010</v>
      </c>
      <c r="B1376" s="1">
        <v>42974</v>
      </c>
      <c r="C1376" t="s">
        <v>32</v>
      </c>
      <c r="D1376">
        <v>7</v>
      </c>
      <c r="E1376">
        <v>7</v>
      </c>
      <c r="F1376">
        <v>8</v>
      </c>
      <c r="G1376">
        <v>7</v>
      </c>
      <c r="H1376">
        <v>7</v>
      </c>
      <c r="I1376">
        <v>6</v>
      </c>
      <c r="J1376" t="s">
        <v>15</v>
      </c>
      <c r="K1376">
        <v>7</v>
      </c>
      <c r="L1376">
        <v>6</v>
      </c>
      <c r="M1376">
        <v>7</v>
      </c>
      <c r="N1376">
        <v>7</v>
      </c>
      <c r="O1376">
        <v>6</v>
      </c>
      <c r="P1376">
        <v>7</v>
      </c>
      <c r="Q1376">
        <v>6</v>
      </c>
      <c r="R1376">
        <v>6</v>
      </c>
      <c r="S1376">
        <v>6</v>
      </c>
      <c r="T1376">
        <v>7</v>
      </c>
      <c r="U1376">
        <v>6</v>
      </c>
      <c r="V1376">
        <v>7</v>
      </c>
      <c r="W1376">
        <v>7</v>
      </c>
      <c r="X1376">
        <v>6</v>
      </c>
      <c r="Y1376">
        <v>6</v>
      </c>
      <c r="Z1376">
        <v>7</v>
      </c>
      <c r="AA1376">
        <v>7</v>
      </c>
      <c r="AB1376">
        <v>6</v>
      </c>
      <c r="AC1376">
        <v>2</v>
      </c>
      <c r="AD1376">
        <f>IF(Table13[[#This Row],[payment]]=1,1,0)</f>
        <v>0</v>
      </c>
      <c r="AE1376">
        <f>IF(Table13[[#This Row],[payment]]=2,1,0)</f>
        <v>1</v>
      </c>
      <c r="AF1376">
        <f>IF(Table13[[#This Row],[payment]]=3,1,0)</f>
        <v>0</v>
      </c>
      <c r="AG1376">
        <v>1</v>
      </c>
      <c r="AH1376">
        <f>IF(Table13[[#This Row],[method_payment]]=1,1,0)</f>
        <v>1</v>
      </c>
      <c r="AI1376">
        <f>IF(Table13[[#This Row],[method_payment]]=2,1,0)</f>
        <v>0</v>
      </c>
      <c r="AJ1376">
        <f>IF(Table13[[#This Row],[method_payment]]=3,1,0)</f>
        <v>0</v>
      </c>
      <c r="AK1376">
        <f>IF(Table13[[#This Row],[method_payment]]=5,1,0)</f>
        <v>0</v>
      </c>
      <c r="AL1376">
        <f>IF(Table13[[#This Row],[method_payment]]=6,1,0)</f>
        <v>0</v>
      </c>
      <c r="AM1376" t="s">
        <v>16</v>
      </c>
      <c r="AN1376" t="s">
        <v>16</v>
      </c>
      <c r="AO1376">
        <v>2</v>
      </c>
      <c r="AP1376" s="2">
        <v>247.45</v>
      </c>
      <c r="AQ1376" s="3">
        <f>IF(AND(Table13[[#This Row],[Average_amount_spent_per_visit_last_3_months]]&gt;=1,Table13[[#This Row],[Average_amount_spent_per_visit_last_3_months]]&lt;=999),1,0)</f>
        <v>1</v>
      </c>
      <c r="AR1376" s="3">
        <f>IF(AND(Table13[[#This Row],[Average_amount_spent_per_visit_last_3_months]]&gt;=1000,Table13[[#This Row],[Average_amount_spent_per_visit_last_3_months]]&lt;=6700),1,0)</f>
        <v>0</v>
      </c>
      <c r="AS1376">
        <v>3</v>
      </c>
      <c r="AT1376">
        <v>41</v>
      </c>
      <c r="AU1376">
        <f>IF(AND(Table13[[#This Row],[Age]]&gt;=18,Table13[[#This Row],[Age]]&lt;=25),1,0)</f>
        <v>0</v>
      </c>
      <c r="AV1376">
        <f>IF(AND(Table13[[#This Row],[Age]]&gt;=26,Table13[[#This Row],[Age]]&lt;=35),1,0)</f>
        <v>0</v>
      </c>
      <c r="AW1376">
        <f>IF(AND(Table13[[#This Row],[Age]]&gt;=36,Table13[[#This Row],[Age]]&lt;=45),1,0)</f>
        <v>1</v>
      </c>
      <c r="AX1376">
        <f>IF(AND(Table13[[#This Row],[Age]]&gt;=46,Table13[[#This Row],[Age]]&lt;=55),1,0)</f>
        <v>0</v>
      </c>
      <c r="AY1376">
        <f>IF(AND(Table13[[#This Row],[Age]]&gt;=56,Table13[[#This Row],[Age]]&lt;=67),1,0)</f>
        <v>0</v>
      </c>
      <c r="AZ1376" t="s">
        <v>25</v>
      </c>
      <c r="BA1376">
        <f>IF(Table13[[#This Row],[Marital Status]]="Married",1,0)</f>
        <v>1</v>
      </c>
      <c r="BB1376">
        <f>IF(Table13[[#This Row],[Marital Status]]="Single",1,0)</f>
        <v>0</v>
      </c>
      <c r="BC1376" t="s">
        <v>27</v>
      </c>
      <c r="BD1376">
        <f>IF(Table13[[#This Row],[gender]]="Male",1,0)</f>
        <v>1</v>
      </c>
      <c r="BE1376">
        <f>IF(Table13[[#This Row],[gender]]="Female",1,0)</f>
        <v>0</v>
      </c>
      <c r="BF1376" t="s">
        <v>19</v>
      </c>
      <c r="BG1376">
        <f>IF(Table13[[#This Row],[Highest level of Education]]="Did not attend school",1,0)</f>
        <v>0</v>
      </c>
      <c r="BH1376">
        <f>IF(Table13[[#This Row],[Highest level of Education]]="K12 completed",1,0)</f>
        <v>0</v>
      </c>
      <c r="BI1376">
        <f>IF(Table13[[#This Row],[Highest level of Education]]="High School Completed",1,0)</f>
        <v>0</v>
      </c>
      <c r="BJ1376">
        <f>IF(Table13[[#This Row],[Highest level of Education]]="Technical Diploma/Partially completed College",1,0)</f>
        <v>0</v>
      </c>
      <c r="BK1376">
        <f>IF(Table13[[#This Row],[Highest level of Education]]="University/College Degree",1,0)</f>
        <v>1</v>
      </c>
      <c r="BL1376">
        <f>IF(Table13[[#This Row],[Highest level of Education]]="Post-graduate education",1,0)</f>
        <v>0</v>
      </c>
      <c r="BM1376">
        <v>2</v>
      </c>
      <c r="BN1376">
        <v>1</v>
      </c>
      <c r="BO1376">
        <v>98</v>
      </c>
      <c r="BP1376">
        <f>IF(Table13[[#This Row],[Monthly_Income 1_5500 2_8000 3_11000 4_15000 5_20000 6_27000 7_35000 8_5000 9_51000 98_0]]=1,1,0)</f>
        <v>0</v>
      </c>
      <c r="BQ1376">
        <f>IF(Table13[[#This Row],[Monthly_Income 1_5500 2_8000 3_11000 4_15000 5_20000 6_27000 7_35000 8_5000 9_51000 98_0]]=2,1,0)</f>
        <v>0</v>
      </c>
      <c r="BR1376">
        <f>IF(Table13[[#This Row],[Monthly_Income 1_5500 2_8000 3_11000 4_15000 5_20000 6_27000 7_35000 8_5000 9_51000 98_0]]=3,1,0)</f>
        <v>0</v>
      </c>
      <c r="BS1376">
        <f>IF(Table13[[#This Row],[Monthly_Income 1_5500 2_8000 3_11000 4_15000 5_20000 6_27000 7_35000 8_5000 9_51000 98_0]]=4,1,0)</f>
        <v>0</v>
      </c>
      <c r="BT1376">
        <f>IF(Table13[[#This Row],[Monthly_Income 1_5500 2_8000 3_11000 4_15000 5_20000 6_27000 7_35000 8_5000 9_51000 98_0]]=5,1,0)</f>
        <v>0</v>
      </c>
      <c r="BU1376">
        <f>IF(Table13[[#This Row],[Monthly_Income 1_5500 2_8000 3_11000 4_15000 5_20000 6_27000 7_35000 8_5000 9_51000 98_0]]=6,1,0)</f>
        <v>0</v>
      </c>
      <c r="BV1376">
        <f>IF(Table13[[#This Row],[Monthly_Income 1_5500 2_8000 3_11000 4_15000 5_20000 6_27000 7_35000 8_5000 9_51000 98_0]]=7,1,0)</f>
        <v>0</v>
      </c>
      <c r="BW1376">
        <f>IF(Table13[[#This Row],[Monthly_Income 1_5500 2_8000 3_11000 4_15000 5_20000 6_27000 7_35000 8_5000 9_51000 98_0]]=8,1,0)</f>
        <v>0</v>
      </c>
      <c r="BX1376">
        <f>IF(Table13[[#This Row],[Monthly_Income 1_5500 2_8000 3_11000 4_15000 5_20000 6_27000 7_35000 8_5000 9_51000 98_0]]=9,1,0)</f>
        <v>0</v>
      </c>
      <c r="BY1376">
        <f>IF(Table13[[#This Row],[Monthly_Income 1_5500 2_8000 3_11000 4_15000 5_20000 6_27000 7_35000 8_5000 9_51000 98_0]]=98,1,0)</f>
        <v>1</v>
      </c>
      <c r="BZ1376">
        <v>98</v>
      </c>
      <c r="CA1376">
        <f>IF(Table13[[#This Row],[Monthly_Household_Income]]=1,1,0)</f>
        <v>0</v>
      </c>
      <c r="CB1376">
        <f>IF(Table13[[#This Row],[Monthly_Household_Income]]=2,1,0)</f>
        <v>0</v>
      </c>
      <c r="CC1376">
        <f>IF(Table13[[#This Row],[Monthly_Household_Income]]=3,1,0)</f>
        <v>0</v>
      </c>
      <c r="CD1376">
        <f>IF(Table13[[#This Row],[Monthly_Household_Income]]=4,1,0)</f>
        <v>0</v>
      </c>
      <c r="CE1376">
        <f>IF(Table13[[#This Row],[Monthly_Household_Income]]=5,1,0)</f>
        <v>0</v>
      </c>
      <c r="CF1376">
        <f>IF(Table13[[#This Row],[Monthly_Household_Income]]=6,1,0)</f>
        <v>0</v>
      </c>
      <c r="CG1376">
        <f>IF(Table13[[#This Row],[Monthly_Household_Income]]=7,1,0)</f>
        <v>0</v>
      </c>
      <c r="CH1376">
        <f>IF(Table13[[#This Row],[Monthly_Household_Income]]=8,1,0)</f>
        <v>0</v>
      </c>
      <c r="CI1376">
        <f>IF(Table13[[#This Row],[Monthly_Household_Income]]=9,1,0)</f>
        <v>0</v>
      </c>
      <c r="CJ1376">
        <f>IF(Table13[[#This Row],[Monthly_Household_Income]]=98,1,0)</f>
        <v>1</v>
      </c>
    </row>
    <row r="1377" spans="1:88">
      <c r="A1377">
        <v>5015</v>
      </c>
      <c r="B1377" s="1">
        <v>43018</v>
      </c>
      <c r="C1377" t="s">
        <v>30</v>
      </c>
      <c r="D1377">
        <v>3</v>
      </c>
      <c r="E1377">
        <v>5</v>
      </c>
      <c r="F1377">
        <v>5</v>
      </c>
      <c r="G1377">
        <v>3</v>
      </c>
      <c r="H1377">
        <v>5</v>
      </c>
      <c r="I1377">
        <v>4</v>
      </c>
      <c r="J1377" t="s">
        <v>15</v>
      </c>
      <c r="K1377">
        <v>7</v>
      </c>
      <c r="L1377">
        <v>7</v>
      </c>
      <c r="M1377">
        <v>6</v>
      </c>
      <c r="N1377">
        <v>7</v>
      </c>
      <c r="O1377">
        <v>6</v>
      </c>
      <c r="P1377">
        <v>6</v>
      </c>
      <c r="Q1377">
        <v>7</v>
      </c>
      <c r="R1377">
        <v>7</v>
      </c>
      <c r="S1377">
        <v>6</v>
      </c>
      <c r="T1377">
        <v>7</v>
      </c>
      <c r="U1377">
        <v>5</v>
      </c>
      <c r="V1377">
        <v>2</v>
      </c>
      <c r="W1377">
        <v>2</v>
      </c>
      <c r="X1377">
        <v>4</v>
      </c>
      <c r="Y1377">
        <v>2</v>
      </c>
      <c r="Z1377">
        <v>5</v>
      </c>
      <c r="AA1377">
        <v>3</v>
      </c>
      <c r="AB1377">
        <v>3</v>
      </c>
      <c r="AC1377">
        <v>2</v>
      </c>
      <c r="AD1377">
        <f>IF(Table13[[#This Row],[payment]]=1,1,0)</f>
        <v>0</v>
      </c>
      <c r="AE1377">
        <f>IF(Table13[[#This Row],[payment]]=2,1,0)</f>
        <v>1</v>
      </c>
      <c r="AF1377">
        <f>IF(Table13[[#This Row],[payment]]=3,1,0)</f>
        <v>0</v>
      </c>
      <c r="AG1377">
        <v>2</v>
      </c>
      <c r="AH1377">
        <f>IF(Table13[[#This Row],[method_payment]]=1,1,0)</f>
        <v>0</v>
      </c>
      <c r="AI1377">
        <f>IF(Table13[[#This Row],[method_payment]]=2,1,0)</f>
        <v>1</v>
      </c>
      <c r="AJ1377">
        <f>IF(Table13[[#This Row],[method_payment]]=3,1,0)</f>
        <v>0</v>
      </c>
      <c r="AK1377">
        <f>IF(Table13[[#This Row],[method_payment]]=5,1,0)</f>
        <v>0</v>
      </c>
      <c r="AL1377">
        <f>IF(Table13[[#This Row],[method_payment]]=6,1,0)</f>
        <v>0</v>
      </c>
      <c r="AM1377" t="s">
        <v>16</v>
      </c>
      <c r="AN1377" t="s">
        <v>15</v>
      </c>
      <c r="AO1377">
        <v>2</v>
      </c>
      <c r="AP1377" s="2">
        <v>287.98</v>
      </c>
      <c r="AQ1377" s="3">
        <f>IF(AND(Table13[[#This Row],[Average_amount_spent_per_visit_last_3_months]]&gt;=1,Table13[[#This Row],[Average_amount_spent_per_visit_last_3_months]]&lt;=999),1,0)</f>
        <v>1</v>
      </c>
      <c r="AR1377" s="3">
        <f>IF(AND(Table13[[#This Row],[Average_amount_spent_per_visit_last_3_months]]&gt;=1000,Table13[[#This Row],[Average_amount_spent_per_visit_last_3_months]]&lt;=6700),1,0)</f>
        <v>0</v>
      </c>
      <c r="AS1377">
        <v>3</v>
      </c>
      <c r="AT1377">
        <v>37</v>
      </c>
      <c r="AU1377">
        <f>IF(AND(Table13[[#This Row],[Age]]&gt;=18,Table13[[#This Row],[Age]]&lt;=25),1,0)</f>
        <v>0</v>
      </c>
      <c r="AV1377">
        <f>IF(AND(Table13[[#This Row],[Age]]&gt;=26,Table13[[#This Row],[Age]]&lt;=35),1,0)</f>
        <v>0</v>
      </c>
      <c r="AW1377">
        <f>IF(AND(Table13[[#This Row],[Age]]&gt;=36,Table13[[#This Row],[Age]]&lt;=45),1,0)</f>
        <v>1</v>
      </c>
      <c r="AX1377">
        <f>IF(AND(Table13[[#This Row],[Age]]&gt;=46,Table13[[#This Row],[Age]]&lt;=55),1,0)</f>
        <v>0</v>
      </c>
      <c r="AY1377">
        <f>IF(AND(Table13[[#This Row],[Age]]&gt;=56,Table13[[#This Row],[Age]]&lt;=67),1,0)</f>
        <v>0</v>
      </c>
      <c r="AZ1377" t="s">
        <v>25</v>
      </c>
      <c r="BA1377">
        <f>IF(Table13[[#This Row],[Marital Status]]="Married",1,0)</f>
        <v>1</v>
      </c>
      <c r="BB1377">
        <f>IF(Table13[[#This Row],[Marital Status]]="Single",1,0)</f>
        <v>0</v>
      </c>
      <c r="BC1377" t="s">
        <v>28</v>
      </c>
      <c r="BD1377">
        <f>IF(Table13[[#This Row],[gender]]="Male",1,0)</f>
        <v>0</v>
      </c>
      <c r="BE1377">
        <f>IF(Table13[[#This Row],[gender]]="Female",1,0)</f>
        <v>1</v>
      </c>
      <c r="BF1377" t="s">
        <v>18</v>
      </c>
      <c r="BG1377">
        <f>IF(Table13[[#This Row],[Highest level of Education]]="Did not attend school",1,0)</f>
        <v>0</v>
      </c>
      <c r="BH1377">
        <f>IF(Table13[[#This Row],[Highest level of Education]]="K12 completed",1,0)</f>
        <v>0</v>
      </c>
      <c r="BI1377">
        <f>IF(Table13[[#This Row],[Highest level of Education]]="High School Completed",1,0)</f>
        <v>0</v>
      </c>
      <c r="BJ1377">
        <f>IF(Table13[[#This Row],[Highest level of Education]]="Technical Diploma/Partially completed College",1,0)</f>
        <v>0</v>
      </c>
      <c r="BK1377">
        <f>IF(Table13[[#This Row],[Highest level of Education]]="University/College Degree",1,0)</f>
        <v>0</v>
      </c>
      <c r="BL1377">
        <f>IF(Table13[[#This Row],[Highest level of Education]]="Post-graduate education",1,0)</f>
        <v>1</v>
      </c>
      <c r="BM1377">
        <v>3</v>
      </c>
      <c r="BN1377">
        <v>3</v>
      </c>
      <c r="BO1377" t="s">
        <v>1</v>
      </c>
      <c r="BP1377">
        <f>IF(Table13[[#This Row],[Monthly_Income 1_5500 2_8000 3_11000 4_15000 5_20000 6_27000 7_35000 8_5000 9_51000 98_0]]=1,1,0)</f>
        <v>0</v>
      </c>
      <c r="BQ1377">
        <f>IF(Table13[[#This Row],[Monthly_Income 1_5500 2_8000 3_11000 4_15000 5_20000 6_27000 7_35000 8_5000 9_51000 98_0]]=2,1,0)</f>
        <v>0</v>
      </c>
      <c r="BR1377">
        <f>IF(Table13[[#This Row],[Monthly_Income 1_5500 2_8000 3_11000 4_15000 5_20000 6_27000 7_35000 8_5000 9_51000 98_0]]=3,1,0)</f>
        <v>0</v>
      </c>
      <c r="BS1377">
        <f>IF(Table13[[#This Row],[Monthly_Income 1_5500 2_8000 3_11000 4_15000 5_20000 6_27000 7_35000 8_5000 9_51000 98_0]]=4,1,0)</f>
        <v>0</v>
      </c>
      <c r="BT1377">
        <f>IF(Table13[[#This Row],[Monthly_Income 1_5500 2_8000 3_11000 4_15000 5_20000 6_27000 7_35000 8_5000 9_51000 98_0]]=5,1,0)</f>
        <v>0</v>
      </c>
      <c r="BU1377">
        <f>IF(Table13[[#This Row],[Monthly_Income 1_5500 2_8000 3_11000 4_15000 5_20000 6_27000 7_35000 8_5000 9_51000 98_0]]=6,1,0)</f>
        <v>0</v>
      </c>
      <c r="BV1377">
        <f>IF(Table13[[#This Row],[Monthly_Income 1_5500 2_8000 3_11000 4_15000 5_20000 6_27000 7_35000 8_5000 9_51000 98_0]]=7,1,0)</f>
        <v>0</v>
      </c>
      <c r="BW1377">
        <f>IF(Table13[[#This Row],[Monthly_Income 1_5500 2_8000 3_11000 4_15000 5_20000 6_27000 7_35000 8_5000 9_51000 98_0]]=8,1,0)</f>
        <v>0</v>
      </c>
      <c r="BX1377">
        <f>IF(Table13[[#This Row],[Monthly_Income 1_5500 2_8000 3_11000 4_15000 5_20000 6_27000 7_35000 8_5000 9_51000 98_0]]=9,1,0)</f>
        <v>0</v>
      </c>
      <c r="BY1377">
        <f>IF(Table13[[#This Row],[Monthly_Income 1_5500 2_8000 3_11000 4_15000 5_20000 6_27000 7_35000 8_5000 9_51000 98_0]]=98,1,0)</f>
        <v>0</v>
      </c>
      <c r="BZ1377">
        <v>4</v>
      </c>
      <c r="CA1377">
        <f>IF(Table13[[#This Row],[Monthly_Household_Income]]=1,1,0)</f>
        <v>0</v>
      </c>
      <c r="CB1377">
        <f>IF(Table13[[#This Row],[Monthly_Household_Income]]=2,1,0)</f>
        <v>0</v>
      </c>
      <c r="CC1377">
        <f>IF(Table13[[#This Row],[Monthly_Household_Income]]=3,1,0)</f>
        <v>0</v>
      </c>
      <c r="CD1377">
        <f>IF(Table13[[#This Row],[Monthly_Household_Income]]=4,1,0)</f>
        <v>1</v>
      </c>
      <c r="CE1377">
        <f>IF(Table13[[#This Row],[Monthly_Household_Income]]=5,1,0)</f>
        <v>0</v>
      </c>
      <c r="CF1377">
        <f>IF(Table13[[#This Row],[Monthly_Household_Income]]=6,1,0)</f>
        <v>0</v>
      </c>
      <c r="CG1377">
        <f>IF(Table13[[#This Row],[Monthly_Household_Income]]=7,1,0)</f>
        <v>0</v>
      </c>
      <c r="CH1377">
        <f>IF(Table13[[#This Row],[Monthly_Household_Income]]=8,1,0)</f>
        <v>0</v>
      </c>
      <c r="CI1377">
        <f>IF(Table13[[#This Row],[Monthly_Household_Income]]=9,1,0)</f>
        <v>0</v>
      </c>
      <c r="CJ1377">
        <f>IF(Table13[[#This Row],[Monthly_Household_Income]]=98,1,0)</f>
        <v>0</v>
      </c>
    </row>
    <row r="1378" spans="1:88">
      <c r="A1378">
        <v>5018</v>
      </c>
      <c r="B1378" s="1">
        <v>43025</v>
      </c>
      <c r="C1378" t="s">
        <v>32</v>
      </c>
      <c r="D1378">
        <v>8</v>
      </c>
      <c r="E1378">
        <v>8</v>
      </c>
      <c r="F1378">
        <v>8</v>
      </c>
      <c r="G1378">
        <v>10</v>
      </c>
      <c r="H1378">
        <v>7</v>
      </c>
      <c r="I1378">
        <v>10</v>
      </c>
      <c r="J1378" t="s">
        <v>16</v>
      </c>
      <c r="K1378">
        <v>8</v>
      </c>
      <c r="L1378">
        <v>10</v>
      </c>
      <c r="M1378">
        <v>8</v>
      </c>
      <c r="N1378">
        <v>7</v>
      </c>
      <c r="O1378">
        <v>8</v>
      </c>
      <c r="P1378">
        <v>10</v>
      </c>
      <c r="Q1378">
        <v>7</v>
      </c>
      <c r="R1378">
        <v>7</v>
      </c>
      <c r="S1378">
        <v>10</v>
      </c>
      <c r="T1378">
        <v>7</v>
      </c>
      <c r="U1378">
        <v>9</v>
      </c>
      <c r="V1378">
        <v>8</v>
      </c>
      <c r="W1378">
        <v>10</v>
      </c>
      <c r="X1378">
        <v>9</v>
      </c>
      <c r="Y1378">
        <v>9</v>
      </c>
      <c r="Z1378">
        <v>8</v>
      </c>
      <c r="AA1378">
        <v>7</v>
      </c>
      <c r="AB1378">
        <v>10</v>
      </c>
      <c r="AC1378">
        <v>1</v>
      </c>
      <c r="AD1378">
        <f>IF(Table13[[#This Row],[payment]]=1,1,0)</f>
        <v>1</v>
      </c>
      <c r="AE1378">
        <f>IF(Table13[[#This Row],[payment]]=2,1,0)</f>
        <v>0</v>
      </c>
      <c r="AF1378">
        <f>IF(Table13[[#This Row],[payment]]=3,1,0)</f>
        <v>0</v>
      </c>
      <c r="AG1378">
        <v>2</v>
      </c>
      <c r="AH1378">
        <f>IF(Table13[[#This Row],[method_payment]]=1,1,0)</f>
        <v>0</v>
      </c>
      <c r="AI1378">
        <f>IF(Table13[[#This Row],[method_payment]]=2,1,0)</f>
        <v>1</v>
      </c>
      <c r="AJ1378">
        <f>IF(Table13[[#This Row],[method_payment]]=3,1,0)</f>
        <v>0</v>
      </c>
      <c r="AK1378">
        <f>IF(Table13[[#This Row],[method_payment]]=5,1,0)</f>
        <v>0</v>
      </c>
      <c r="AL1378">
        <f>IF(Table13[[#This Row],[method_payment]]=6,1,0)</f>
        <v>0</v>
      </c>
      <c r="AM1378" t="s">
        <v>16</v>
      </c>
      <c r="AN1378" t="s">
        <v>16</v>
      </c>
      <c r="AO1378">
        <v>3</v>
      </c>
      <c r="AP1378" s="2">
        <v>249.68</v>
      </c>
      <c r="AQ1378" s="3">
        <f>IF(AND(Table13[[#This Row],[Average_amount_spent_per_visit_last_3_months]]&gt;=1,Table13[[#This Row],[Average_amount_spent_per_visit_last_3_months]]&lt;=999),1,0)</f>
        <v>1</v>
      </c>
      <c r="AR1378" s="3">
        <f>IF(AND(Table13[[#This Row],[Average_amount_spent_per_visit_last_3_months]]&gt;=1000,Table13[[#This Row],[Average_amount_spent_per_visit_last_3_months]]&lt;=6700),1,0)</f>
        <v>0</v>
      </c>
      <c r="AS1378">
        <v>2</v>
      </c>
      <c r="AT1378">
        <v>31</v>
      </c>
      <c r="AU1378">
        <f>IF(AND(Table13[[#This Row],[Age]]&gt;=18,Table13[[#This Row],[Age]]&lt;=25),1,0)</f>
        <v>0</v>
      </c>
      <c r="AV1378">
        <f>IF(AND(Table13[[#This Row],[Age]]&gt;=26,Table13[[#This Row],[Age]]&lt;=35),1,0)</f>
        <v>1</v>
      </c>
      <c r="AW1378">
        <f>IF(AND(Table13[[#This Row],[Age]]&gt;=36,Table13[[#This Row],[Age]]&lt;=45),1,0)</f>
        <v>0</v>
      </c>
      <c r="AX1378">
        <f>IF(AND(Table13[[#This Row],[Age]]&gt;=46,Table13[[#This Row],[Age]]&lt;=55),1,0)</f>
        <v>0</v>
      </c>
      <c r="AY1378">
        <f>IF(AND(Table13[[#This Row],[Age]]&gt;=56,Table13[[#This Row],[Age]]&lt;=67),1,0)</f>
        <v>0</v>
      </c>
      <c r="AZ1378" t="s">
        <v>25</v>
      </c>
      <c r="BA1378">
        <f>IF(Table13[[#This Row],[Marital Status]]="Married",1,0)</f>
        <v>1</v>
      </c>
      <c r="BB1378">
        <f>IF(Table13[[#This Row],[Marital Status]]="Single",1,0)</f>
        <v>0</v>
      </c>
      <c r="BC1378" t="s">
        <v>27</v>
      </c>
      <c r="BD1378">
        <f>IF(Table13[[#This Row],[gender]]="Male",1,0)</f>
        <v>1</v>
      </c>
      <c r="BE1378">
        <f>IF(Table13[[#This Row],[gender]]="Female",1,0)</f>
        <v>0</v>
      </c>
      <c r="BF1378" t="s">
        <v>23</v>
      </c>
      <c r="BG1378">
        <f>IF(Table13[[#This Row],[Highest level of Education]]="Did not attend school",1,0)</f>
        <v>0</v>
      </c>
      <c r="BH1378">
        <f>IF(Table13[[#This Row],[Highest level of Education]]="K12 completed",1,0)</f>
        <v>0</v>
      </c>
      <c r="BI1378">
        <f>IF(Table13[[#This Row],[Highest level of Education]]="High School Completed",1,0)</f>
        <v>0</v>
      </c>
      <c r="BJ1378">
        <f>IF(Table13[[#This Row],[Highest level of Education]]="Technical Diploma/Partially completed College",1,0)</f>
        <v>1</v>
      </c>
      <c r="BK1378">
        <f>IF(Table13[[#This Row],[Highest level of Education]]="University/College Degree",1,0)</f>
        <v>0</v>
      </c>
      <c r="BL1378">
        <f>IF(Table13[[#This Row],[Highest level of Education]]="Post-graduate education",1,0)</f>
        <v>0</v>
      </c>
      <c r="BM1378">
        <v>2</v>
      </c>
      <c r="BN1378">
        <v>1</v>
      </c>
      <c r="BO1378">
        <v>3</v>
      </c>
      <c r="BP1378">
        <f>IF(Table13[[#This Row],[Monthly_Income 1_5500 2_8000 3_11000 4_15000 5_20000 6_27000 7_35000 8_5000 9_51000 98_0]]=1,1,0)</f>
        <v>0</v>
      </c>
      <c r="BQ1378">
        <f>IF(Table13[[#This Row],[Monthly_Income 1_5500 2_8000 3_11000 4_15000 5_20000 6_27000 7_35000 8_5000 9_51000 98_0]]=2,1,0)</f>
        <v>0</v>
      </c>
      <c r="BR1378">
        <f>IF(Table13[[#This Row],[Monthly_Income 1_5500 2_8000 3_11000 4_15000 5_20000 6_27000 7_35000 8_5000 9_51000 98_0]]=3,1,0)</f>
        <v>1</v>
      </c>
      <c r="BS1378">
        <f>IF(Table13[[#This Row],[Monthly_Income 1_5500 2_8000 3_11000 4_15000 5_20000 6_27000 7_35000 8_5000 9_51000 98_0]]=4,1,0)</f>
        <v>0</v>
      </c>
      <c r="BT1378">
        <f>IF(Table13[[#This Row],[Monthly_Income 1_5500 2_8000 3_11000 4_15000 5_20000 6_27000 7_35000 8_5000 9_51000 98_0]]=5,1,0)</f>
        <v>0</v>
      </c>
      <c r="BU1378">
        <f>IF(Table13[[#This Row],[Monthly_Income 1_5500 2_8000 3_11000 4_15000 5_20000 6_27000 7_35000 8_5000 9_51000 98_0]]=6,1,0)</f>
        <v>0</v>
      </c>
      <c r="BV1378">
        <f>IF(Table13[[#This Row],[Monthly_Income 1_5500 2_8000 3_11000 4_15000 5_20000 6_27000 7_35000 8_5000 9_51000 98_0]]=7,1,0)</f>
        <v>0</v>
      </c>
      <c r="BW1378">
        <f>IF(Table13[[#This Row],[Monthly_Income 1_5500 2_8000 3_11000 4_15000 5_20000 6_27000 7_35000 8_5000 9_51000 98_0]]=8,1,0)</f>
        <v>0</v>
      </c>
      <c r="BX1378">
        <f>IF(Table13[[#This Row],[Monthly_Income 1_5500 2_8000 3_11000 4_15000 5_20000 6_27000 7_35000 8_5000 9_51000 98_0]]=9,1,0)</f>
        <v>0</v>
      </c>
      <c r="BY1378">
        <f>IF(Table13[[#This Row],[Monthly_Income 1_5500 2_8000 3_11000 4_15000 5_20000 6_27000 7_35000 8_5000 9_51000 98_0]]=98,1,0)</f>
        <v>0</v>
      </c>
      <c r="BZ1378">
        <v>3</v>
      </c>
      <c r="CA1378">
        <f>IF(Table13[[#This Row],[Monthly_Household_Income]]=1,1,0)</f>
        <v>0</v>
      </c>
      <c r="CB1378">
        <f>IF(Table13[[#This Row],[Monthly_Household_Income]]=2,1,0)</f>
        <v>0</v>
      </c>
      <c r="CC1378">
        <f>IF(Table13[[#This Row],[Monthly_Household_Income]]=3,1,0)</f>
        <v>1</v>
      </c>
      <c r="CD1378">
        <f>IF(Table13[[#This Row],[Monthly_Household_Income]]=4,1,0)</f>
        <v>0</v>
      </c>
      <c r="CE1378">
        <f>IF(Table13[[#This Row],[Monthly_Household_Income]]=5,1,0)</f>
        <v>0</v>
      </c>
      <c r="CF1378">
        <f>IF(Table13[[#This Row],[Monthly_Household_Income]]=6,1,0)</f>
        <v>0</v>
      </c>
      <c r="CG1378">
        <f>IF(Table13[[#This Row],[Monthly_Household_Income]]=7,1,0)</f>
        <v>0</v>
      </c>
      <c r="CH1378">
        <f>IF(Table13[[#This Row],[Monthly_Household_Income]]=8,1,0)</f>
        <v>0</v>
      </c>
      <c r="CI1378">
        <f>IF(Table13[[#This Row],[Monthly_Household_Income]]=9,1,0)</f>
        <v>0</v>
      </c>
      <c r="CJ1378">
        <f>IF(Table13[[#This Row],[Monthly_Household_Income]]=98,1,0)</f>
        <v>0</v>
      </c>
    </row>
    <row r="1379" spans="1:88">
      <c r="A1379">
        <v>5020</v>
      </c>
      <c r="B1379" s="1">
        <v>43039</v>
      </c>
      <c r="C1379" t="s">
        <v>33</v>
      </c>
      <c r="D1379">
        <v>7</v>
      </c>
      <c r="E1379">
        <v>7</v>
      </c>
      <c r="F1379">
        <v>7</v>
      </c>
      <c r="G1379">
        <v>7</v>
      </c>
      <c r="H1379">
        <v>7</v>
      </c>
      <c r="I1379">
        <v>9</v>
      </c>
      <c r="J1379" t="s">
        <v>15</v>
      </c>
      <c r="K1379">
        <v>8</v>
      </c>
      <c r="L1379">
        <v>7</v>
      </c>
      <c r="M1379">
        <v>9</v>
      </c>
      <c r="N1379">
        <v>7</v>
      </c>
      <c r="O1379">
        <v>7</v>
      </c>
      <c r="P1379">
        <v>6</v>
      </c>
      <c r="Q1379">
        <v>7</v>
      </c>
      <c r="R1379">
        <v>8</v>
      </c>
      <c r="S1379">
        <v>9</v>
      </c>
      <c r="T1379">
        <v>9</v>
      </c>
      <c r="U1379">
        <v>8</v>
      </c>
      <c r="V1379">
        <v>8</v>
      </c>
      <c r="W1379">
        <v>0</v>
      </c>
      <c r="X1379">
        <v>0</v>
      </c>
      <c r="Y1379">
        <v>7</v>
      </c>
      <c r="Z1379">
        <v>8</v>
      </c>
      <c r="AA1379">
        <v>7</v>
      </c>
      <c r="AB1379">
        <v>8</v>
      </c>
      <c r="AC1379">
        <v>2</v>
      </c>
      <c r="AD1379">
        <f>IF(Table13[[#This Row],[payment]]=1,1,0)</f>
        <v>0</v>
      </c>
      <c r="AE1379">
        <f>IF(Table13[[#This Row],[payment]]=2,1,0)</f>
        <v>1</v>
      </c>
      <c r="AF1379">
        <f>IF(Table13[[#This Row],[payment]]=3,1,0)</f>
        <v>0</v>
      </c>
      <c r="AG1379">
        <v>2</v>
      </c>
      <c r="AH1379">
        <f>IF(Table13[[#This Row],[method_payment]]=1,1,0)</f>
        <v>0</v>
      </c>
      <c r="AI1379">
        <f>IF(Table13[[#This Row],[method_payment]]=2,1,0)</f>
        <v>1</v>
      </c>
      <c r="AJ1379">
        <f>IF(Table13[[#This Row],[method_payment]]=3,1,0)</f>
        <v>0</v>
      </c>
      <c r="AK1379">
        <f>IF(Table13[[#This Row],[method_payment]]=5,1,0)</f>
        <v>0</v>
      </c>
      <c r="AL1379">
        <f>IF(Table13[[#This Row],[method_payment]]=6,1,0)</f>
        <v>0</v>
      </c>
      <c r="AM1379" t="s">
        <v>16</v>
      </c>
      <c r="AN1379" t="s">
        <v>15</v>
      </c>
      <c r="AO1379">
        <v>3</v>
      </c>
      <c r="AP1379" s="2">
        <v>256.45</v>
      </c>
      <c r="AQ1379" s="3">
        <f>IF(AND(Table13[[#This Row],[Average_amount_spent_per_visit_last_3_months]]&gt;=1,Table13[[#This Row],[Average_amount_spent_per_visit_last_3_months]]&lt;=999),1,0)</f>
        <v>1</v>
      </c>
      <c r="AR1379" s="3">
        <f>IF(AND(Table13[[#This Row],[Average_amount_spent_per_visit_last_3_months]]&gt;=1000,Table13[[#This Row],[Average_amount_spent_per_visit_last_3_months]]&lt;=6700),1,0)</f>
        <v>0</v>
      </c>
      <c r="AS1379">
        <v>3</v>
      </c>
      <c r="AT1379">
        <v>35</v>
      </c>
      <c r="AU1379">
        <f>IF(AND(Table13[[#This Row],[Age]]&gt;=18,Table13[[#This Row],[Age]]&lt;=25),1,0)</f>
        <v>0</v>
      </c>
      <c r="AV1379">
        <f>IF(AND(Table13[[#This Row],[Age]]&gt;=26,Table13[[#This Row],[Age]]&lt;=35),1,0)</f>
        <v>1</v>
      </c>
      <c r="AW1379">
        <f>IF(AND(Table13[[#This Row],[Age]]&gt;=36,Table13[[#This Row],[Age]]&lt;=45),1,0)</f>
        <v>0</v>
      </c>
      <c r="AX1379">
        <f>IF(AND(Table13[[#This Row],[Age]]&gt;=46,Table13[[#This Row],[Age]]&lt;=55),1,0)</f>
        <v>0</v>
      </c>
      <c r="AY1379">
        <f>IF(AND(Table13[[#This Row],[Age]]&gt;=56,Table13[[#This Row],[Age]]&lt;=67),1,0)</f>
        <v>0</v>
      </c>
      <c r="AZ1379" t="s">
        <v>24</v>
      </c>
      <c r="BA1379">
        <f>IF(Table13[[#This Row],[Marital Status]]="Married",1,0)</f>
        <v>0</v>
      </c>
      <c r="BB1379">
        <f>IF(Table13[[#This Row],[Marital Status]]="Single",1,0)</f>
        <v>1</v>
      </c>
      <c r="BC1379" t="s">
        <v>27</v>
      </c>
      <c r="BD1379">
        <f>IF(Table13[[#This Row],[gender]]="Male",1,0)</f>
        <v>1</v>
      </c>
      <c r="BE1379">
        <f>IF(Table13[[#This Row],[gender]]="Female",1,0)</f>
        <v>0</v>
      </c>
      <c r="BF1379" t="s">
        <v>19</v>
      </c>
      <c r="BG1379">
        <f>IF(Table13[[#This Row],[Highest level of Education]]="Did not attend school",1,0)</f>
        <v>0</v>
      </c>
      <c r="BH1379">
        <f>IF(Table13[[#This Row],[Highest level of Education]]="K12 completed",1,0)</f>
        <v>0</v>
      </c>
      <c r="BI1379">
        <f>IF(Table13[[#This Row],[Highest level of Education]]="High School Completed",1,0)</f>
        <v>0</v>
      </c>
      <c r="BJ1379">
        <f>IF(Table13[[#This Row],[Highest level of Education]]="Technical Diploma/Partially completed College",1,0)</f>
        <v>0</v>
      </c>
      <c r="BK1379">
        <f>IF(Table13[[#This Row],[Highest level of Education]]="University/College Degree",1,0)</f>
        <v>1</v>
      </c>
      <c r="BL1379">
        <f>IF(Table13[[#This Row],[Highest level of Education]]="Post-graduate education",1,0)</f>
        <v>0</v>
      </c>
      <c r="BM1379">
        <v>0</v>
      </c>
      <c r="BN1379">
        <v>1</v>
      </c>
      <c r="BO1379">
        <v>5</v>
      </c>
      <c r="BP1379">
        <f>IF(Table13[[#This Row],[Monthly_Income 1_5500 2_8000 3_11000 4_15000 5_20000 6_27000 7_35000 8_5000 9_51000 98_0]]=1,1,0)</f>
        <v>0</v>
      </c>
      <c r="BQ1379">
        <f>IF(Table13[[#This Row],[Monthly_Income 1_5500 2_8000 3_11000 4_15000 5_20000 6_27000 7_35000 8_5000 9_51000 98_0]]=2,1,0)</f>
        <v>0</v>
      </c>
      <c r="BR1379">
        <f>IF(Table13[[#This Row],[Monthly_Income 1_5500 2_8000 3_11000 4_15000 5_20000 6_27000 7_35000 8_5000 9_51000 98_0]]=3,1,0)</f>
        <v>0</v>
      </c>
      <c r="BS1379">
        <f>IF(Table13[[#This Row],[Monthly_Income 1_5500 2_8000 3_11000 4_15000 5_20000 6_27000 7_35000 8_5000 9_51000 98_0]]=4,1,0)</f>
        <v>0</v>
      </c>
      <c r="BT1379">
        <f>IF(Table13[[#This Row],[Monthly_Income 1_5500 2_8000 3_11000 4_15000 5_20000 6_27000 7_35000 8_5000 9_51000 98_0]]=5,1,0)</f>
        <v>1</v>
      </c>
      <c r="BU1379">
        <f>IF(Table13[[#This Row],[Monthly_Income 1_5500 2_8000 3_11000 4_15000 5_20000 6_27000 7_35000 8_5000 9_51000 98_0]]=6,1,0)</f>
        <v>0</v>
      </c>
      <c r="BV1379">
        <f>IF(Table13[[#This Row],[Monthly_Income 1_5500 2_8000 3_11000 4_15000 5_20000 6_27000 7_35000 8_5000 9_51000 98_0]]=7,1,0)</f>
        <v>0</v>
      </c>
      <c r="BW1379">
        <f>IF(Table13[[#This Row],[Monthly_Income 1_5500 2_8000 3_11000 4_15000 5_20000 6_27000 7_35000 8_5000 9_51000 98_0]]=8,1,0)</f>
        <v>0</v>
      </c>
      <c r="BX1379">
        <f>IF(Table13[[#This Row],[Monthly_Income 1_5500 2_8000 3_11000 4_15000 5_20000 6_27000 7_35000 8_5000 9_51000 98_0]]=9,1,0)</f>
        <v>0</v>
      </c>
      <c r="BY1379">
        <f>IF(Table13[[#This Row],[Monthly_Income 1_5500 2_8000 3_11000 4_15000 5_20000 6_27000 7_35000 8_5000 9_51000 98_0]]=98,1,0)</f>
        <v>0</v>
      </c>
      <c r="BZ1379">
        <v>8</v>
      </c>
      <c r="CA1379">
        <f>IF(Table13[[#This Row],[Monthly_Household_Income]]=1,1,0)</f>
        <v>0</v>
      </c>
      <c r="CB1379">
        <f>IF(Table13[[#This Row],[Monthly_Household_Income]]=2,1,0)</f>
        <v>0</v>
      </c>
      <c r="CC1379">
        <f>IF(Table13[[#This Row],[Monthly_Household_Income]]=3,1,0)</f>
        <v>0</v>
      </c>
      <c r="CD1379">
        <f>IF(Table13[[#This Row],[Monthly_Household_Income]]=4,1,0)</f>
        <v>0</v>
      </c>
      <c r="CE1379">
        <f>IF(Table13[[#This Row],[Monthly_Household_Income]]=5,1,0)</f>
        <v>0</v>
      </c>
      <c r="CF1379">
        <f>IF(Table13[[#This Row],[Monthly_Household_Income]]=6,1,0)</f>
        <v>0</v>
      </c>
      <c r="CG1379">
        <f>IF(Table13[[#This Row],[Monthly_Household_Income]]=7,1,0)</f>
        <v>0</v>
      </c>
      <c r="CH1379">
        <f>IF(Table13[[#This Row],[Monthly_Household_Income]]=8,1,0)</f>
        <v>1</v>
      </c>
      <c r="CI1379">
        <f>IF(Table13[[#This Row],[Monthly_Household_Income]]=9,1,0)</f>
        <v>0</v>
      </c>
      <c r="CJ1379">
        <f>IF(Table13[[#This Row],[Monthly_Household_Income]]=98,1,0)</f>
        <v>0</v>
      </c>
    </row>
    <row r="1380" spans="1:88">
      <c r="A1380">
        <v>5031</v>
      </c>
      <c r="B1380" s="1">
        <v>43222</v>
      </c>
      <c r="C1380" t="s">
        <v>35</v>
      </c>
      <c r="D1380">
        <v>8</v>
      </c>
      <c r="E1380">
        <v>9</v>
      </c>
      <c r="F1380">
        <v>8</v>
      </c>
      <c r="G1380">
        <v>8</v>
      </c>
      <c r="H1380">
        <v>8</v>
      </c>
      <c r="I1380">
        <v>8</v>
      </c>
      <c r="J1380" t="s">
        <v>15</v>
      </c>
      <c r="K1380">
        <v>9</v>
      </c>
      <c r="L1380">
        <v>7</v>
      </c>
      <c r="M1380">
        <v>8</v>
      </c>
      <c r="N1380">
        <v>8</v>
      </c>
      <c r="O1380">
        <v>7</v>
      </c>
      <c r="P1380">
        <v>9</v>
      </c>
      <c r="Q1380">
        <v>7</v>
      </c>
      <c r="R1380">
        <v>8</v>
      </c>
      <c r="S1380">
        <v>7</v>
      </c>
      <c r="T1380">
        <v>7</v>
      </c>
      <c r="U1380">
        <v>9</v>
      </c>
      <c r="V1380">
        <v>7</v>
      </c>
      <c r="W1380">
        <v>8</v>
      </c>
      <c r="X1380">
        <v>8</v>
      </c>
      <c r="Y1380">
        <v>9</v>
      </c>
      <c r="Z1380">
        <v>7</v>
      </c>
      <c r="AA1380">
        <v>7</v>
      </c>
      <c r="AB1380">
        <v>8</v>
      </c>
      <c r="AC1380">
        <v>1</v>
      </c>
      <c r="AD1380">
        <f>IF(Table13[[#This Row],[payment]]=1,1,0)</f>
        <v>1</v>
      </c>
      <c r="AE1380">
        <f>IF(Table13[[#This Row],[payment]]=2,1,0)</f>
        <v>0</v>
      </c>
      <c r="AF1380">
        <f>IF(Table13[[#This Row],[payment]]=3,1,0)</f>
        <v>0</v>
      </c>
      <c r="AG1380">
        <v>1</v>
      </c>
      <c r="AH1380">
        <f>IF(Table13[[#This Row],[method_payment]]=1,1,0)</f>
        <v>1</v>
      </c>
      <c r="AI1380">
        <f>IF(Table13[[#This Row],[method_payment]]=2,1,0)</f>
        <v>0</v>
      </c>
      <c r="AJ1380">
        <f>IF(Table13[[#This Row],[method_payment]]=3,1,0)</f>
        <v>0</v>
      </c>
      <c r="AK1380">
        <f>IF(Table13[[#This Row],[method_payment]]=5,1,0)</f>
        <v>0</v>
      </c>
      <c r="AL1380">
        <f>IF(Table13[[#This Row],[method_payment]]=6,1,0)</f>
        <v>0</v>
      </c>
      <c r="AM1380" t="s">
        <v>16</v>
      </c>
      <c r="AN1380" t="s">
        <v>16</v>
      </c>
      <c r="AO1380">
        <v>1</v>
      </c>
      <c r="AP1380" s="2">
        <v>841.67</v>
      </c>
      <c r="AQ1380" s="3">
        <f>IF(AND(Table13[[#This Row],[Average_amount_spent_per_visit_last_3_months]]&gt;=1,Table13[[#This Row],[Average_amount_spent_per_visit_last_3_months]]&lt;=999),1,0)</f>
        <v>1</v>
      </c>
      <c r="AR1380" s="3">
        <f>IF(AND(Table13[[#This Row],[Average_amount_spent_per_visit_last_3_months]]&gt;=1000,Table13[[#This Row],[Average_amount_spent_per_visit_last_3_months]]&lt;=6700),1,0)</f>
        <v>0</v>
      </c>
      <c r="AS1380">
        <v>3</v>
      </c>
      <c r="AT1380">
        <v>49</v>
      </c>
      <c r="AU1380">
        <f>IF(AND(Table13[[#This Row],[Age]]&gt;=18,Table13[[#This Row],[Age]]&lt;=25),1,0)</f>
        <v>0</v>
      </c>
      <c r="AV1380">
        <f>IF(AND(Table13[[#This Row],[Age]]&gt;=26,Table13[[#This Row],[Age]]&lt;=35),1,0)</f>
        <v>0</v>
      </c>
      <c r="AW1380">
        <f>IF(AND(Table13[[#This Row],[Age]]&gt;=36,Table13[[#This Row],[Age]]&lt;=45),1,0)</f>
        <v>0</v>
      </c>
      <c r="AX1380">
        <f>IF(AND(Table13[[#This Row],[Age]]&gt;=46,Table13[[#This Row],[Age]]&lt;=55),1,0)</f>
        <v>1</v>
      </c>
      <c r="AY1380">
        <f>IF(AND(Table13[[#This Row],[Age]]&gt;=56,Table13[[#This Row],[Age]]&lt;=67),1,0)</f>
        <v>0</v>
      </c>
      <c r="AZ1380" t="s">
        <v>25</v>
      </c>
      <c r="BA1380">
        <f>IF(Table13[[#This Row],[Marital Status]]="Married",1,0)</f>
        <v>1</v>
      </c>
      <c r="BB1380">
        <f>IF(Table13[[#This Row],[Marital Status]]="Single",1,0)</f>
        <v>0</v>
      </c>
      <c r="BC1380" t="s">
        <v>27</v>
      </c>
      <c r="BD1380">
        <f>IF(Table13[[#This Row],[gender]]="Male",1,0)</f>
        <v>1</v>
      </c>
      <c r="BE1380">
        <f>IF(Table13[[#This Row],[gender]]="Female",1,0)</f>
        <v>0</v>
      </c>
      <c r="BF1380" t="s">
        <v>23</v>
      </c>
      <c r="BG1380">
        <f>IF(Table13[[#This Row],[Highest level of Education]]="Did not attend school",1,0)</f>
        <v>0</v>
      </c>
      <c r="BH1380">
        <f>IF(Table13[[#This Row],[Highest level of Education]]="K12 completed",1,0)</f>
        <v>0</v>
      </c>
      <c r="BI1380">
        <f>IF(Table13[[#This Row],[Highest level of Education]]="High School Completed",1,0)</f>
        <v>0</v>
      </c>
      <c r="BJ1380">
        <f>IF(Table13[[#This Row],[Highest level of Education]]="Technical Diploma/Partially completed College",1,0)</f>
        <v>1</v>
      </c>
      <c r="BK1380">
        <f>IF(Table13[[#This Row],[Highest level of Education]]="University/College Degree",1,0)</f>
        <v>0</v>
      </c>
      <c r="BL1380">
        <f>IF(Table13[[#This Row],[Highest level of Education]]="Post-graduate education",1,0)</f>
        <v>0</v>
      </c>
      <c r="BM1380">
        <v>4</v>
      </c>
      <c r="BN1380">
        <v>1</v>
      </c>
      <c r="BO1380">
        <v>4</v>
      </c>
      <c r="BP1380">
        <f>IF(Table13[[#This Row],[Monthly_Income 1_5500 2_8000 3_11000 4_15000 5_20000 6_27000 7_35000 8_5000 9_51000 98_0]]=1,1,0)</f>
        <v>0</v>
      </c>
      <c r="BQ1380">
        <f>IF(Table13[[#This Row],[Monthly_Income 1_5500 2_8000 3_11000 4_15000 5_20000 6_27000 7_35000 8_5000 9_51000 98_0]]=2,1,0)</f>
        <v>0</v>
      </c>
      <c r="BR1380">
        <f>IF(Table13[[#This Row],[Monthly_Income 1_5500 2_8000 3_11000 4_15000 5_20000 6_27000 7_35000 8_5000 9_51000 98_0]]=3,1,0)</f>
        <v>0</v>
      </c>
      <c r="BS1380">
        <f>IF(Table13[[#This Row],[Monthly_Income 1_5500 2_8000 3_11000 4_15000 5_20000 6_27000 7_35000 8_5000 9_51000 98_0]]=4,1,0)</f>
        <v>1</v>
      </c>
      <c r="BT1380">
        <f>IF(Table13[[#This Row],[Monthly_Income 1_5500 2_8000 3_11000 4_15000 5_20000 6_27000 7_35000 8_5000 9_51000 98_0]]=5,1,0)</f>
        <v>0</v>
      </c>
      <c r="BU1380">
        <f>IF(Table13[[#This Row],[Monthly_Income 1_5500 2_8000 3_11000 4_15000 5_20000 6_27000 7_35000 8_5000 9_51000 98_0]]=6,1,0)</f>
        <v>0</v>
      </c>
      <c r="BV1380">
        <f>IF(Table13[[#This Row],[Monthly_Income 1_5500 2_8000 3_11000 4_15000 5_20000 6_27000 7_35000 8_5000 9_51000 98_0]]=7,1,0)</f>
        <v>0</v>
      </c>
      <c r="BW1380">
        <f>IF(Table13[[#This Row],[Monthly_Income 1_5500 2_8000 3_11000 4_15000 5_20000 6_27000 7_35000 8_5000 9_51000 98_0]]=8,1,0)</f>
        <v>0</v>
      </c>
      <c r="BX1380">
        <f>IF(Table13[[#This Row],[Monthly_Income 1_5500 2_8000 3_11000 4_15000 5_20000 6_27000 7_35000 8_5000 9_51000 98_0]]=9,1,0)</f>
        <v>0</v>
      </c>
      <c r="BY1380">
        <f>IF(Table13[[#This Row],[Monthly_Income 1_5500 2_8000 3_11000 4_15000 5_20000 6_27000 7_35000 8_5000 9_51000 98_0]]=98,1,0)</f>
        <v>0</v>
      </c>
      <c r="BZ1380">
        <v>5</v>
      </c>
      <c r="CA1380">
        <f>IF(Table13[[#This Row],[Monthly_Household_Income]]=1,1,0)</f>
        <v>0</v>
      </c>
      <c r="CB1380">
        <f>IF(Table13[[#This Row],[Monthly_Household_Income]]=2,1,0)</f>
        <v>0</v>
      </c>
      <c r="CC1380">
        <f>IF(Table13[[#This Row],[Monthly_Household_Income]]=3,1,0)</f>
        <v>0</v>
      </c>
      <c r="CD1380">
        <f>IF(Table13[[#This Row],[Monthly_Household_Income]]=4,1,0)</f>
        <v>0</v>
      </c>
      <c r="CE1380">
        <f>IF(Table13[[#This Row],[Monthly_Household_Income]]=5,1,0)</f>
        <v>1</v>
      </c>
      <c r="CF1380">
        <f>IF(Table13[[#This Row],[Monthly_Household_Income]]=6,1,0)</f>
        <v>0</v>
      </c>
      <c r="CG1380">
        <f>IF(Table13[[#This Row],[Monthly_Household_Income]]=7,1,0)</f>
        <v>0</v>
      </c>
      <c r="CH1380">
        <f>IF(Table13[[#This Row],[Monthly_Household_Income]]=8,1,0)</f>
        <v>0</v>
      </c>
      <c r="CI1380">
        <f>IF(Table13[[#This Row],[Monthly_Household_Income]]=9,1,0)</f>
        <v>0</v>
      </c>
      <c r="CJ1380">
        <f>IF(Table13[[#This Row],[Monthly_Household_Income]]=98,1,0)</f>
        <v>0</v>
      </c>
    </row>
    <row r="1381" spans="1:88">
      <c r="A1381">
        <v>5036</v>
      </c>
      <c r="B1381" s="1">
        <v>42991</v>
      </c>
      <c r="C1381" t="s">
        <v>39</v>
      </c>
      <c r="D1381">
        <v>9</v>
      </c>
      <c r="E1381">
        <v>9</v>
      </c>
      <c r="F1381">
        <v>10</v>
      </c>
      <c r="G1381">
        <v>9</v>
      </c>
      <c r="H1381">
        <v>9</v>
      </c>
      <c r="I1381">
        <v>9</v>
      </c>
      <c r="J1381" t="s">
        <v>15</v>
      </c>
      <c r="K1381">
        <v>8</v>
      </c>
      <c r="L1381">
        <v>10</v>
      </c>
      <c r="M1381">
        <v>9</v>
      </c>
      <c r="N1381">
        <v>8</v>
      </c>
      <c r="O1381">
        <v>8</v>
      </c>
      <c r="P1381">
        <v>10</v>
      </c>
      <c r="Q1381">
        <v>10</v>
      </c>
      <c r="R1381">
        <v>9</v>
      </c>
      <c r="S1381">
        <v>8</v>
      </c>
      <c r="T1381">
        <v>10</v>
      </c>
      <c r="U1381">
        <v>8</v>
      </c>
      <c r="V1381">
        <v>9</v>
      </c>
      <c r="W1381">
        <v>9</v>
      </c>
      <c r="X1381">
        <v>9</v>
      </c>
      <c r="Y1381">
        <v>9</v>
      </c>
      <c r="Z1381">
        <v>9</v>
      </c>
      <c r="AA1381">
        <v>10</v>
      </c>
      <c r="AB1381">
        <v>8</v>
      </c>
      <c r="AC1381">
        <v>1</v>
      </c>
      <c r="AD1381">
        <f>IF(Table13[[#This Row],[payment]]=1,1,0)</f>
        <v>1</v>
      </c>
      <c r="AE1381">
        <f>IF(Table13[[#This Row],[payment]]=2,1,0)</f>
        <v>0</v>
      </c>
      <c r="AF1381">
        <f>IF(Table13[[#This Row],[payment]]=3,1,0)</f>
        <v>0</v>
      </c>
      <c r="AG1381">
        <v>5</v>
      </c>
      <c r="AH1381">
        <f>IF(Table13[[#This Row],[method_payment]]=1,1,0)</f>
        <v>0</v>
      </c>
      <c r="AI1381">
        <f>IF(Table13[[#This Row],[method_payment]]=2,1,0)</f>
        <v>0</v>
      </c>
      <c r="AJ1381">
        <f>IF(Table13[[#This Row],[method_payment]]=3,1,0)</f>
        <v>0</v>
      </c>
      <c r="AK1381">
        <f>IF(Table13[[#This Row],[method_payment]]=5,1,0)</f>
        <v>1</v>
      </c>
      <c r="AL1381">
        <f>IF(Table13[[#This Row],[method_payment]]=6,1,0)</f>
        <v>0</v>
      </c>
      <c r="AM1381" t="s">
        <v>16</v>
      </c>
      <c r="AN1381" t="s">
        <v>16</v>
      </c>
      <c r="AO1381">
        <v>1</v>
      </c>
      <c r="AP1381" s="2">
        <v>1132.78</v>
      </c>
      <c r="AQ1381" s="3">
        <f>IF(AND(Table13[[#This Row],[Average_amount_spent_per_visit_last_3_months]]&gt;=1,Table13[[#This Row],[Average_amount_spent_per_visit_last_3_months]]&lt;=999),1,0)</f>
        <v>0</v>
      </c>
      <c r="AR1381" s="3">
        <f>IF(AND(Table13[[#This Row],[Average_amount_spent_per_visit_last_3_months]]&gt;=1000,Table13[[#This Row],[Average_amount_spent_per_visit_last_3_months]]&lt;=6700),1,0)</f>
        <v>1</v>
      </c>
      <c r="AS1381">
        <v>2</v>
      </c>
      <c r="AT1381">
        <v>49</v>
      </c>
      <c r="AU1381">
        <f>IF(AND(Table13[[#This Row],[Age]]&gt;=18,Table13[[#This Row],[Age]]&lt;=25),1,0)</f>
        <v>0</v>
      </c>
      <c r="AV1381">
        <f>IF(AND(Table13[[#This Row],[Age]]&gt;=26,Table13[[#This Row],[Age]]&lt;=35),1,0)</f>
        <v>0</v>
      </c>
      <c r="AW1381">
        <f>IF(AND(Table13[[#This Row],[Age]]&gt;=36,Table13[[#This Row],[Age]]&lt;=45),1,0)</f>
        <v>0</v>
      </c>
      <c r="AX1381">
        <f>IF(AND(Table13[[#This Row],[Age]]&gt;=46,Table13[[#This Row],[Age]]&lt;=55),1,0)</f>
        <v>1</v>
      </c>
      <c r="AY1381">
        <f>IF(AND(Table13[[#This Row],[Age]]&gt;=56,Table13[[#This Row],[Age]]&lt;=67),1,0)</f>
        <v>0</v>
      </c>
      <c r="AZ1381" t="s">
        <v>25</v>
      </c>
      <c r="BA1381">
        <f>IF(Table13[[#This Row],[Marital Status]]="Married",1,0)</f>
        <v>1</v>
      </c>
      <c r="BB1381">
        <f>IF(Table13[[#This Row],[Marital Status]]="Single",1,0)</f>
        <v>0</v>
      </c>
      <c r="BC1381" t="s">
        <v>27</v>
      </c>
      <c r="BD1381">
        <f>IF(Table13[[#This Row],[gender]]="Male",1,0)</f>
        <v>1</v>
      </c>
      <c r="BE1381">
        <f>IF(Table13[[#This Row],[gender]]="Female",1,0)</f>
        <v>0</v>
      </c>
      <c r="BF1381" t="s">
        <v>23</v>
      </c>
      <c r="BG1381">
        <f>IF(Table13[[#This Row],[Highest level of Education]]="Did not attend school",1,0)</f>
        <v>0</v>
      </c>
      <c r="BH1381">
        <f>IF(Table13[[#This Row],[Highest level of Education]]="K12 completed",1,0)</f>
        <v>0</v>
      </c>
      <c r="BI1381">
        <f>IF(Table13[[#This Row],[Highest level of Education]]="High School Completed",1,0)</f>
        <v>0</v>
      </c>
      <c r="BJ1381">
        <f>IF(Table13[[#This Row],[Highest level of Education]]="Technical Diploma/Partially completed College",1,0)</f>
        <v>1</v>
      </c>
      <c r="BK1381">
        <f>IF(Table13[[#This Row],[Highest level of Education]]="University/College Degree",1,0)</f>
        <v>0</v>
      </c>
      <c r="BL1381">
        <f>IF(Table13[[#This Row],[Highest level of Education]]="Post-graduate education",1,0)</f>
        <v>0</v>
      </c>
      <c r="BM1381">
        <v>4</v>
      </c>
      <c r="BN1381">
        <v>1</v>
      </c>
      <c r="BO1381">
        <v>6</v>
      </c>
      <c r="BP1381">
        <f>IF(Table13[[#This Row],[Monthly_Income 1_5500 2_8000 3_11000 4_15000 5_20000 6_27000 7_35000 8_5000 9_51000 98_0]]=1,1,0)</f>
        <v>0</v>
      </c>
      <c r="BQ1381">
        <f>IF(Table13[[#This Row],[Monthly_Income 1_5500 2_8000 3_11000 4_15000 5_20000 6_27000 7_35000 8_5000 9_51000 98_0]]=2,1,0)</f>
        <v>0</v>
      </c>
      <c r="BR1381">
        <f>IF(Table13[[#This Row],[Monthly_Income 1_5500 2_8000 3_11000 4_15000 5_20000 6_27000 7_35000 8_5000 9_51000 98_0]]=3,1,0)</f>
        <v>0</v>
      </c>
      <c r="BS1381">
        <f>IF(Table13[[#This Row],[Monthly_Income 1_5500 2_8000 3_11000 4_15000 5_20000 6_27000 7_35000 8_5000 9_51000 98_0]]=4,1,0)</f>
        <v>0</v>
      </c>
      <c r="BT1381">
        <f>IF(Table13[[#This Row],[Monthly_Income 1_5500 2_8000 3_11000 4_15000 5_20000 6_27000 7_35000 8_5000 9_51000 98_0]]=5,1,0)</f>
        <v>0</v>
      </c>
      <c r="BU1381">
        <f>IF(Table13[[#This Row],[Monthly_Income 1_5500 2_8000 3_11000 4_15000 5_20000 6_27000 7_35000 8_5000 9_51000 98_0]]=6,1,0)</f>
        <v>1</v>
      </c>
      <c r="BV1381">
        <f>IF(Table13[[#This Row],[Monthly_Income 1_5500 2_8000 3_11000 4_15000 5_20000 6_27000 7_35000 8_5000 9_51000 98_0]]=7,1,0)</f>
        <v>0</v>
      </c>
      <c r="BW1381">
        <f>IF(Table13[[#This Row],[Monthly_Income 1_5500 2_8000 3_11000 4_15000 5_20000 6_27000 7_35000 8_5000 9_51000 98_0]]=8,1,0)</f>
        <v>0</v>
      </c>
      <c r="BX1381">
        <f>IF(Table13[[#This Row],[Monthly_Income 1_5500 2_8000 3_11000 4_15000 5_20000 6_27000 7_35000 8_5000 9_51000 98_0]]=9,1,0)</f>
        <v>0</v>
      </c>
      <c r="BY1381">
        <f>IF(Table13[[#This Row],[Monthly_Income 1_5500 2_8000 3_11000 4_15000 5_20000 6_27000 7_35000 8_5000 9_51000 98_0]]=98,1,0)</f>
        <v>0</v>
      </c>
      <c r="BZ1381">
        <v>7</v>
      </c>
      <c r="CA1381">
        <f>IF(Table13[[#This Row],[Monthly_Household_Income]]=1,1,0)</f>
        <v>0</v>
      </c>
      <c r="CB1381">
        <f>IF(Table13[[#This Row],[Monthly_Household_Income]]=2,1,0)</f>
        <v>0</v>
      </c>
      <c r="CC1381">
        <f>IF(Table13[[#This Row],[Monthly_Household_Income]]=3,1,0)</f>
        <v>0</v>
      </c>
      <c r="CD1381">
        <f>IF(Table13[[#This Row],[Monthly_Household_Income]]=4,1,0)</f>
        <v>0</v>
      </c>
      <c r="CE1381">
        <f>IF(Table13[[#This Row],[Monthly_Household_Income]]=5,1,0)</f>
        <v>0</v>
      </c>
      <c r="CF1381">
        <f>IF(Table13[[#This Row],[Monthly_Household_Income]]=6,1,0)</f>
        <v>0</v>
      </c>
      <c r="CG1381">
        <f>IF(Table13[[#This Row],[Monthly_Household_Income]]=7,1,0)</f>
        <v>1</v>
      </c>
      <c r="CH1381">
        <f>IF(Table13[[#This Row],[Monthly_Household_Income]]=8,1,0)</f>
        <v>0</v>
      </c>
      <c r="CI1381">
        <f>IF(Table13[[#This Row],[Monthly_Household_Income]]=9,1,0)</f>
        <v>0</v>
      </c>
      <c r="CJ1381">
        <f>IF(Table13[[#This Row],[Monthly_Household_Income]]=98,1,0)</f>
        <v>0</v>
      </c>
    </row>
    <row r="1382" spans="1:88">
      <c r="A1382">
        <v>5039</v>
      </c>
      <c r="B1382" s="1">
        <v>43253</v>
      </c>
      <c r="C1382" t="s">
        <v>33</v>
      </c>
      <c r="D1382">
        <v>7</v>
      </c>
      <c r="E1382">
        <v>8</v>
      </c>
      <c r="F1382">
        <v>8</v>
      </c>
      <c r="G1382">
        <v>8</v>
      </c>
      <c r="H1382">
        <v>9</v>
      </c>
      <c r="I1382">
        <v>8</v>
      </c>
      <c r="J1382" t="s">
        <v>16</v>
      </c>
      <c r="K1382">
        <v>7</v>
      </c>
      <c r="L1382">
        <v>8</v>
      </c>
      <c r="M1382">
        <v>9</v>
      </c>
      <c r="N1382">
        <v>8</v>
      </c>
      <c r="O1382">
        <v>7</v>
      </c>
      <c r="P1382">
        <v>8</v>
      </c>
      <c r="Q1382">
        <v>9</v>
      </c>
      <c r="R1382">
        <v>8</v>
      </c>
      <c r="S1382">
        <v>7</v>
      </c>
      <c r="T1382">
        <v>7</v>
      </c>
      <c r="U1382">
        <v>10</v>
      </c>
      <c r="V1382">
        <v>6</v>
      </c>
      <c r="W1382">
        <v>8</v>
      </c>
      <c r="X1382">
        <v>0</v>
      </c>
      <c r="Y1382">
        <v>8</v>
      </c>
      <c r="Z1382">
        <v>8</v>
      </c>
      <c r="AA1382">
        <v>9</v>
      </c>
      <c r="AB1382">
        <v>0</v>
      </c>
      <c r="AC1382">
        <v>2</v>
      </c>
      <c r="AD1382">
        <f>IF(Table13[[#This Row],[payment]]=1,1,0)</f>
        <v>0</v>
      </c>
      <c r="AE1382">
        <f>IF(Table13[[#This Row],[payment]]=2,1,0)</f>
        <v>1</v>
      </c>
      <c r="AF1382">
        <f>IF(Table13[[#This Row],[payment]]=3,1,0)</f>
        <v>0</v>
      </c>
      <c r="AG1382">
        <v>2</v>
      </c>
      <c r="AH1382">
        <f>IF(Table13[[#This Row],[method_payment]]=1,1,0)</f>
        <v>0</v>
      </c>
      <c r="AI1382">
        <f>IF(Table13[[#This Row],[method_payment]]=2,1,0)</f>
        <v>1</v>
      </c>
      <c r="AJ1382">
        <f>IF(Table13[[#This Row],[method_payment]]=3,1,0)</f>
        <v>0</v>
      </c>
      <c r="AK1382">
        <f>IF(Table13[[#This Row],[method_payment]]=5,1,0)</f>
        <v>0</v>
      </c>
      <c r="AL1382">
        <f>IF(Table13[[#This Row],[method_payment]]=6,1,0)</f>
        <v>0</v>
      </c>
      <c r="AM1382" t="s">
        <v>16</v>
      </c>
      <c r="AN1382" t="s">
        <v>15</v>
      </c>
      <c r="AO1382">
        <v>5</v>
      </c>
      <c r="AP1382" s="2">
        <v>103.71</v>
      </c>
      <c r="AQ1382" s="3">
        <f>IF(AND(Table13[[#This Row],[Average_amount_spent_per_visit_last_3_months]]&gt;=1,Table13[[#This Row],[Average_amount_spent_per_visit_last_3_months]]&lt;=999),1,0)</f>
        <v>1</v>
      </c>
      <c r="AR1382" s="3">
        <f>IF(AND(Table13[[#This Row],[Average_amount_spent_per_visit_last_3_months]]&gt;=1000,Table13[[#This Row],[Average_amount_spent_per_visit_last_3_months]]&lt;=6700),1,0)</f>
        <v>0</v>
      </c>
      <c r="AS1382">
        <v>3</v>
      </c>
      <c r="AT1382">
        <v>33</v>
      </c>
      <c r="AU1382">
        <f>IF(AND(Table13[[#This Row],[Age]]&gt;=18,Table13[[#This Row],[Age]]&lt;=25),1,0)</f>
        <v>0</v>
      </c>
      <c r="AV1382">
        <f>IF(AND(Table13[[#This Row],[Age]]&gt;=26,Table13[[#This Row],[Age]]&lt;=35),1,0)</f>
        <v>1</v>
      </c>
      <c r="AW1382">
        <f>IF(AND(Table13[[#This Row],[Age]]&gt;=36,Table13[[#This Row],[Age]]&lt;=45),1,0)</f>
        <v>0</v>
      </c>
      <c r="AX1382">
        <f>IF(AND(Table13[[#This Row],[Age]]&gt;=46,Table13[[#This Row],[Age]]&lt;=55),1,0)</f>
        <v>0</v>
      </c>
      <c r="AY1382">
        <f>IF(AND(Table13[[#This Row],[Age]]&gt;=56,Table13[[#This Row],[Age]]&lt;=67),1,0)</f>
        <v>0</v>
      </c>
      <c r="AZ1382" t="s">
        <v>25</v>
      </c>
      <c r="BA1382">
        <f>IF(Table13[[#This Row],[Marital Status]]="Married",1,0)</f>
        <v>1</v>
      </c>
      <c r="BB1382">
        <f>IF(Table13[[#This Row],[Marital Status]]="Single",1,0)</f>
        <v>0</v>
      </c>
      <c r="BC1382" t="s">
        <v>27</v>
      </c>
      <c r="BD1382">
        <f>IF(Table13[[#This Row],[gender]]="Male",1,0)</f>
        <v>1</v>
      </c>
      <c r="BE1382">
        <f>IF(Table13[[#This Row],[gender]]="Female",1,0)</f>
        <v>0</v>
      </c>
      <c r="BF1382" t="s">
        <v>19</v>
      </c>
      <c r="BG1382">
        <f>IF(Table13[[#This Row],[Highest level of Education]]="Did not attend school",1,0)</f>
        <v>0</v>
      </c>
      <c r="BH1382">
        <f>IF(Table13[[#This Row],[Highest level of Education]]="K12 completed",1,0)</f>
        <v>0</v>
      </c>
      <c r="BI1382">
        <f>IF(Table13[[#This Row],[Highest level of Education]]="High School Completed",1,0)</f>
        <v>0</v>
      </c>
      <c r="BJ1382">
        <f>IF(Table13[[#This Row],[Highest level of Education]]="Technical Diploma/Partially completed College",1,0)</f>
        <v>0</v>
      </c>
      <c r="BK1382">
        <f>IF(Table13[[#This Row],[Highest level of Education]]="University/College Degree",1,0)</f>
        <v>1</v>
      </c>
      <c r="BL1382">
        <f>IF(Table13[[#This Row],[Highest level of Education]]="Post-graduate education",1,0)</f>
        <v>0</v>
      </c>
      <c r="BM1382">
        <v>2</v>
      </c>
      <c r="BN1382">
        <v>1</v>
      </c>
      <c r="BO1382">
        <v>98</v>
      </c>
      <c r="BP1382">
        <f>IF(Table13[[#This Row],[Monthly_Income 1_5500 2_8000 3_11000 4_15000 5_20000 6_27000 7_35000 8_5000 9_51000 98_0]]=1,1,0)</f>
        <v>0</v>
      </c>
      <c r="BQ1382">
        <f>IF(Table13[[#This Row],[Monthly_Income 1_5500 2_8000 3_11000 4_15000 5_20000 6_27000 7_35000 8_5000 9_51000 98_0]]=2,1,0)</f>
        <v>0</v>
      </c>
      <c r="BR1382">
        <f>IF(Table13[[#This Row],[Monthly_Income 1_5500 2_8000 3_11000 4_15000 5_20000 6_27000 7_35000 8_5000 9_51000 98_0]]=3,1,0)</f>
        <v>0</v>
      </c>
      <c r="BS1382">
        <f>IF(Table13[[#This Row],[Monthly_Income 1_5500 2_8000 3_11000 4_15000 5_20000 6_27000 7_35000 8_5000 9_51000 98_0]]=4,1,0)</f>
        <v>0</v>
      </c>
      <c r="BT1382">
        <f>IF(Table13[[#This Row],[Monthly_Income 1_5500 2_8000 3_11000 4_15000 5_20000 6_27000 7_35000 8_5000 9_51000 98_0]]=5,1,0)</f>
        <v>0</v>
      </c>
      <c r="BU1382">
        <f>IF(Table13[[#This Row],[Monthly_Income 1_5500 2_8000 3_11000 4_15000 5_20000 6_27000 7_35000 8_5000 9_51000 98_0]]=6,1,0)</f>
        <v>0</v>
      </c>
      <c r="BV1382">
        <f>IF(Table13[[#This Row],[Monthly_Income 1_5500 2_8000 3_11000 4_15000 5_20000 6_27000 7_35000 8_5000 9_51000 98_0]]=7,1,0)</f>
        <v>0</v>
      </c>
      <c r="BW1382">
        <f>IF(Table13[[#This Row],[Monthly_Income 1_5500 2_8000 3_11000 4_15000 5_20000 6_27000 7_35000 8_5000 9_51000 98_0]]=8,1,0)</f>
        <v>0</v>
      </c>
      <c r="BX1382">
        <f>IF(Table13[[#This Row],[Monthly_Income 1_5500 2_8000 3_11000 4_15000 5_20000 6_27000 7_35000 8_5000 9_51000 98_0]]=9,1,0)</f>
        <v>0</v>
      </c>
      <c r="BY1382">
        <f>IF(Table13[[#This Row],[Monthly_Income 1_5500 2_8000 3_11000 4_15000 5_20000 6_27000 7_35000 8_5000 9_51000 98_0]]=98,1,0)</f>
        <v>1</v>
      </c>
      <c r="BZ1382">
        <v>98</v>
      </c>
      <c r="CA1382">
        <f>IF(Table13[[#This Row],[Monthly_Household_Income]]=1,1,0)</f>
        <v>0</v>
      </c>
      <c r="CB1382">
        <f>IF(Table13[[#This Row],[Monthly_Household_Income]]=2,1,0)</f>
        <v>0</v>
      </c>
      <c r="CC1382">
        <f>IF(Table13[[#This Row],[Monthly_Household_Income]]=3,1,0)</f>
        <v>0</v>
      </c>
      <c r="CD1382">
        <f>IF(Table13[[#This Row],[Monthly_Household_Income]]=4,1,0)</f>
        <v>0</v>
      </c>
      <c r="CE1382">
        <f>IF(Table13[[#This Row],[Monthly_Household_Income]]=5,1,0)</f>
        <v>0</v>
      </c>
      <c r="CF1382">
        <f>IF(Table13[[#This Row],[Monthly_Household_Income]]=6,1,0)</f>
        <v>0</v>
      </c>
      <c r="CG1382">
        <f>IF(Table13[[#This Row],[Monthly_Household_Income]]=7,1,0)</f>
        <v>0</v>
      </c>
      <c r="CH1382">
        <f>IF(Table13[[#This Row],[Monthly_Household_Income]]=8,1,0)</f>
        <v>0</v>
      </c>
      <c r="CI1382">
        <f>IF(Table13[[#This Row],[Monthly_Household_Income]]=9,1,0)</f>
        <v>0</v>
      </c>
      <c r="CJ1382">
        <f>IF(Table13[[#This Row],[Monthly_Household_Income]]=98,1,0)</f>
        <v>1</v>
      </c>
    </row>
    <row r="1383" spans="1:88">
      <c r="A1383">
        <v>5044</v>
      </c>
      <c r="B1383" s="1">
        <v>43130</v>
      </c>
      <c r="C1383" t="s">
        <v>35</v>
      </c>
      <c r="D1383">
        <v>7</v>
      </c>
      <c r="E1383">
        <v>8</v>
      </c>
      <c r="F1383">
        <v>7</v>
      </c>
      <c r="G1383">
        <v>7</v>
      </c>
      <c r="H1383">
        <v>7</v>
      </c>
      <c r="I1383">
        <v>6</v>
      </c>
      <c r="J1383" t="s">
        <v>15</v>
      </c>
      <c r="K1383">
        <v>8</v>
      </c>
      <c r="L1383">
        <v>6</v>
      </c>
      <c r="M1383">
        <v>7</v>
      </c>
      <c r="N1383">
        <v>7</v>
      </c>
      <c r="O1383">
        <v>7</v>
      </c>
      <c r="P1383">
        <v>6</v>
      </c>
      <c r="Q1383">
        <v>8</v>
      </c>
      <c r="R1383">
        <v>6</v>
      </c>
      <c r="S1383">
        <v>7</v>
      </c>
      <c r="T1383">
        <v>8</v>
      </c>
      <c r="U1383">
        <v>6</v>
      </c>
      <c r="V1383">
        <v>8</v>
      </c>
      <c r="W1383">
        <v>7</v>
      </c>
      <c r="X1383">
        <v>7</v>
      </c>
      <c r="Y1383">
        <v>6</v>
      </c>
      <c r="Z1383">
        <v>6</v>
      </c>
      <c r="AA1383">
        <v>8</v>
      </c>
      <c r="AB1383">
        <v>7</v>
      </c>
      <c r="AC1383">
        <v>1</v>
      </c>
      <c r="AD1383">
        <f>IF(Table13[[#This Row],[payment]]=1,1,0)</f>
        <v>1</v>
      </c>
      <c r="AE1383">
        <f>IF(Table13[[#This Row],[payment]]=2,1,0)</f>
        <v>0</v>
      </c>
      <c r="AF1383">
        <f>IF(Table13[[#This Row],[payment]]=3,1,0)</f>
        <v>0</v>
      </c>
      <c r="AG1383">
        <v>2</v>
      </c>
      <c r="AH1383">
        <f>IF(Table13[[#This Row],[method_payment]]=1,1,0)</f>
        <v>0</v>
      </c>
      <c r="AI1383">
        <f>IF(Table13[[#This Row],[method_payment]]=2,1,0)</f>
        <v>1</v>
      </c>
      <c r="AJ1383">
        <f>IF(Table13[[#This Row],[method_payment]]=3,1,0)</f>
        <v>0</v>
      </c>
      <c r="AK1383">
        <f>IF(Table13[[#This Row],[method_payment]]=5,1,0)</f>
        <v>0</v>
      </c>
      <c r="AL1383">
        <f>IF(Table13[[#This Row],[method_payment]]=6,1,0)</f>
        <v>0</v>
      </c>
      <c r="AM1383" t="s">
        <v>16</v>
      </c>
      <c r="AN1383" t="s">
        <v>15</v>
      </c>
      <c r="AO1383">
        <v>2</v>
      </c>
      <c r="AP1383" s="2">
        <v>77.400000000000006</v>
      </c>
      <c r="AQ1383" s="3">
        <f>IF(AND(Table13[[#This Row],[Average_amount_spent_per_visit_last_3_months]]&gt;=1,Table13[[#This Row],[Average_amount_spent_per_visit_last_3_months]]&lt;=999),1,0)</f>
        <v>1</v>
      </c>
      <c r="AR1383" s="3">
        <f>IF(AND(Table13[[#This Row],[Average_amount_spent_per_visit_last_3_months]]&gt;=1000,Table13[[#This Row],[Average_amount_spent_per_visit_last_3_months]]&lt;=6700),1,0)</f>
        <v>0</v>
      </c>
      <c r="AS1383">
        <v>2</v>
      </c>
      <c r="AT1383">
        <v>20</v>
      </c>
      <c r="AU1383">
        <f>IF(AND(Table13[[#This Row],[Age]]&gt;=18,Table13[[#This Row],[Age]]&lt;=25),1,0)</f>
        <v>1</v>
      </c>
      <c r="AV1383">
        <f>IF(AND(Table13[[#This Row],[Age]]&gt;=26,Table13[[#This Row],[Age]]&lt;=35),1,0)</f>
        <v>0</v>
      </c>
      <c r="AW1383">
        <f>IF(AND(Table13[[#This Row],[Age]]&gt;=36,Table13[[#This Row],[Age]]&lt;=45),1,0)</f>
        <v>0</v>
      </c>
      <c r="AX1383">
        <f>IF(AND(Table13[[#This Row],[Age]]&gt;=46,Table13[[#This Row],[Age]]&lt;=55),1,0)</f>
        <v>0</v>
      </c>
      <c r="AY1383">
        <f>IF(AND(Table13[[#This Row],[Age]]&gt;=56,Table13[[#This Row],[Age]]&lt;=67),1,0)</f>
        <v>0</v>
      </c>
      <c r="AZ1383" t="s">
        <v>24</v>
      </c>
      <c r="BA1383">
        <f>IF(Table13[[#This Row],[Marital Status]]="Married",1,0)</f>
        <v>0</v>
      </c>
      <c r="BB1383">
        <f>IF(Table13[[#This Row],[Marital Status]]="Single",1,0)</f>
        <v>1</v>
      </c>
      <c r="BC1383" t="s">
        <v>28</v>
      </c>
      <c r="BD1383">
        <f>IF(Table13[[#This Row],[gender]]="Male",1,0)</f>
        <v>0</v>
      </c>
      <c r="BE1383">
        <f>IF(Table13[[#This Row],[gender]]="Female",1,0)</f>
        <v>1</v>
      </c>
      <c r="BF1383" t="s">
        <v>20</v>
      </c>
      <c r="BG1383">
        <f>IF(Table13[[#This Row],[Highest level of Education]]="Did not attend school",1,0)</f>
        <v>0</v>
      </c>
      <c r="BH1383">
        <f>IF(Table13[[#This Row],[Highest level of Education]]="K12 completed",1,0)</f>
        <v>0</v>
      </c>
      <c r="BI1383">
        <f>IF(Table13[[#This Row],[Highest level of Education]]="High School Completed",1,0)</f>
        <v>1</v>
      </c>
      <c r="BJ1383">
        <f>IF(Table13[[#This Row],[Highest level of Education]]="Technical Diploma/Partially completed College",1,0)</f>
        <v>0</v>
      </c>
      <c r="BK1383">
        <f>IF(Table13[[#This Row],[Highest level of Education]]="University/College Degree",1,0)</f>
        <v>0</v>
      </c>
      <c r="BL1383">
        <f>IF(Table13[[#This Row],[Highest level of Education]]="Post-graduate education",1,0)</f>
        <v>0</v>
      </c>
      <c r="BM1383">
        <v>0</v>
      </c>
      <c r="BN1383">
        <v>5</v>
      </c>
      <c r="BO1383" t="s">
        <v>1</v>
      </c>
      <c r="BP1383">
        <f>IF(Table13[[#This Row],[Monthly_Income 1_5500 2_8000 3_11000 4_15000 5_20000 6_27000 7_35000 8_5000 9_51000 98_0]]=1,1,0)</f>
        <v>0</v>
      </c>
      <c r="BQ1383">
        <f>IF(Table13[[#This Row],[Monthly_Income 1_5500 2_8000 3_11000 4_15000 5_20000 6_27000 7_35000 8_5000 9_51000 98_0]]=2,1,0)</f>
        <v>0</v>
      </c>
      <c r="BR1383">
        <f>IF(Table13[[#This Row],[Monthly_Income 1_5500 2_8000 3_11000 4_15000 5_20000 6_27000 7_35000 8_5000 9_51000 98_0]]=3,1,0)</f>
        <v>0</v>
      </c>
      <c r="BS1383">
        <f>IF(Table13[[#This Row],[Monthly_Income 1_5500 2_8000 3_11000 4_15000 5_20000 6_27000 7_35000 8_5000 9_51000 98_0]]=4,1,0)</f>
        <v>0</v>
      </c>
      <c r="BT1383">
        <f>IF(Table13[[#This Row],[Monthly_Income 1_5500 2_8000 3_11000 4_15000 5_20000 6_27000 7_35000 8_5000 9_51000 98_0]]=5,1,0)</f>
        <v>0</v>
      </c>
      <c r="BU1383">
        <f>IF(Table13[[#This Row],[Monthly_Income 1_5500 2_8000 3_11000 4_15000 5_20000 6_27000 7_35000 8_5000 9_51000 98_0]]=6,1,0)</f>
        <v>0</v>
      </c>
      <c r="BV1383">
        <f>IF(Table13[[#This Row],[Monthly_Income 1_5500 2_8000 3_11000 4_15000 5_20000 6_27000 7_35000 8_5000 9_51000 98_0]]=7,1,0)</f>
        <v>0</v>
      </c>
      <c r="BW1383">
        <f>IF(Table13[[#This Row],[Monthly_Income 1_5500 2_8000 3_11000 4_15000 5_20000 6_27000 7_35000 8_5000 9_51000 98_0]]=8,1,0)</f>
        <v>0</v>
      </c>
      <c r="BX1383">
        <f>IF(Table13[[#This Row],[Monthly_Income 1_5500 2_8000 3_11000 4_15000 5_20000 6_27000 7_35000 8_5000 9_51000 98_0]]=9,1,0)</f>
        <v>0</v>
      </c>
      <c r="BY1383">
        <f>IF(Table13[[#This Row],[Monthly_Income 1_5500 2_8000 3_11000 4_15000 5_20000 6_27000 7_35000 8_5000 9_51000 98_0]]=98,1,0)</f>
        <v>0</v>
      </c>
      <c r="BZ1383">
        <v>7</v>
      </c>
      <c r="CA1383">
        <f>IF(Table13[[#This Row],[Monthly_Household_Income]]=1,1,0)</f>
        <v>0</v>
      </c>
      <c r="CB1383">
        <f>IF(Table13[[#This Row],[Monthly_Household_Income]]=2,1,0)</f>
        <v>0</v>
      </c>
      <c r="CC1383">
        <f>IF(Table13[[#This Row],[Monthly_Household_Income]]=3,1,0)</f>
        <v>0</v>
      </c>
      <c r="CD1383">
        <f>IF(Table13[[#This Row],[Monthly_Household_Income]]=4,1,0)</f>
        <v>0</v>
      </c>
      <c r="CE1383">
        <f>IF(Table13[[#This Row],[Monthly_Household_Income]]=5,1,0)</f>
        <v>0</v>
      </c>
      <c r="CF1383">
        <f>IF(Table13[[#This Row],[Monthly_Household_Income]]=6,1,0)</f>
        <v>0</v>
      </c>
      <c r="CG1383">
        <f>IF(Table13[[#This Row],[Monthly_Household_Income]]=7,1,0)</f>
        <v>1</v>
      </c>
      <c r="CH1383">
        <f>IF(Table13[[#This Row],[Monthly_Household_Income]]=8,1,0)</f>
        <v>0</v>
      </c>
      <c r="CI1383">
        <f>IF(Table13[[#This Row],[Monthly_Household_Income]]=9,1,0)</f>
        <v>0</v>
      </c>
      <c r="CJ1383">
        <f>IF(Table13[[#This Row],[Monthly_Household_Income]]=98,1,0)</f>
        <v>0</v>
      </c>
    </row>
    <row r="1384" spans="1:88">
      <c r="A1384">
        <v>5048</v>
      </c>
      <c r="B1384" s="1">
        <v>42965</v>
      </c>
      <c r="C1384" t="s">
        <v>33</v>
      </c>
      <c r="D1384">
        <v>9</v>
      </c>
      <c r="E1384">
        <v>10</v>
      </c>
      <c r="F1384">
        <v>9</v>
      </c>
      <c r="G1384">
        <v>9</v>
      </c>
      <c r="H1384">
        <v>9</v>
      </c>
      <c r="I1384">
        <v>9</v>
      </c>
      <c r="J1384" t="s">
        <v>15</v>
      </c>
      <c r="K1384">
        <v>10</v>
      </c>
      <c r="L1384">
        <v>8</v>
      </c>
      <c r="M1384">
        <v>9</v>
      </c>
      <c r="N1384">
        <v>9</v>
      </c>
      <c r="O1384">
        <v>8</v>
      </c>
      <c r="P1384">
        <v>10</v>
      </c>
      <c r="Q1384">
        <v>9</v>
      </c>
      <c r="R1384">
        <v>8</v>
      </c>
      <c r="S1384">
        <v>9</v>
      </c>
      <c r="T1384">
        <v>8</v>
      </c>
      <c r="U1384">
        <v>10</v>
      </c>
      <c r="V1384">
        <v>10</v>
      </c>
      <c r="W1384">
        <v>8</v>
      </c>
      <c r="X1384">
        <v>0</v>
      </c>
      <c r="Y1384">
        <v>9</v>
      </c>
      <c r="Z1384">
        <v>9</v>
      </c>
      <c r="AA1384">
        <v>10</v>
      </c>
      <c r="AB1384">
        <v>9</v>
      </c>
      <c r="AC1384">
        <v>1</v>
      </c>
      <c r="AD1384">
        <f>IF(Table13[[#This Row],[payment]]=1,1,0)</f>
        <v>1</v>
      </c>
      <c r="AE1384">
        <f>IF(Table13[[#This Row],[payment]]=2,1,0)</f>
        <v>0</v>
      </c>
      <c r="AF1384">
        <f>IF(Table13[[#This Row],[payment]]=3,1,0)</f>
        <v>0</v>
      </c>
      <c r="AG1384">
        <v>6</v>
      </c>
      <c r="AH1384">
        <f>IF(Table13[[#This Row],[method_payment]]=1,1,0)</f>
        <v>0</v>
      </c>
      <c r="AI1384">
        <f>IF(Table13[[#This Row],[method_payment]]=2,1,0)</f>
        <v>0</v>
      </c>
      <c r="AJ1384">
        <f>IF(Table13[[#This Row],[method_payment]]=3,1,0)</f>
        <v>0</v>
      </c>
      <c r="AK1384">
        <f>IF(Table13[[#This Row],[method_payment]]=5,1,0)</f>
        <v>0</v>
      </c>
      <c r="AL1384">
        <f>IF(Table13[[#This Row],[method_payment]]=6,1,0)</f>
        <v>1</v>
      </c>
      <c r="AM1384" t="s">
        <v>15</v>
      </c>
      <c r="AN1384" t="s">
        <v>15</v>
      </c>
      <c r="AO1384">
        <v>2</v>
      </c>
      <c r="AP1384" s="2">
        <v>149.9</v>
      </c>
      <c r="AQ1384" s="3">
        <f>IF(AND(Table13[[#This Row],[Average_amount_spent_per_visit_last_3_months]]&gt;=1,Table13[[#This Row],[Average_amount_spent_per_visit_last_3_months]]&lt;=999),1,0)</f>
        <v>1</v>
      </c>
      <c r="AR1384" s="3">
        <f>IF(AND(Table13[[#This Row],[Average_amount_spent_per_visit_last_3_months]]&gt;=1000,Table13[[#This Row],[Average_amount_spent_per_visit_last_3_months]]&lt;=6700),1,0)</f>
        <v>0</v>
      </c>
      <c r="AS1384">
        <v>1</v>
      </c>
      <c r="AT1384">
        <v>27</v>
      </c>
      <c r="AU1384">
        <f>IF(AND(Table13[[#This Row],[Age]]&gt;=18,Table13[[#This Row],[Age]]&lt;=25),1,0)</f>
        <v>0</v>
      </c>
      <c r="AV1384">
        <f>IF(AND(Table13[[#This Row],[Age]]&gt;=26,Table13[[#This Row],[Age]]&lt;=35),1,0)</f>
        <v>1</v>
      </c>
      <c r="AW1384">
        <f>IF(AND(Table13[[#This Row],[Age]]&gt;=36,Table13[[#This Row],[Age]]&lt;=45),1,0)</f>
        <v>0</v>
      </c>
      <c r="AX1384">
        <f>IF(AND(Table13[[#This Row],[Age]]&gt;=46,Table13[[#This Row],[Age]]&lt;=55),1,0)</f>
        <v>0</v>
      </c>
      <c r="AY1384">
        <f>IF(AND(Table13[[#This Row],[Age]]&gt;=56,Table13[[#This Row],[Age]]&lt;=67),1,0)</f>
        <v>0</v>
      </c>
      <c r="AZ1384" t="s">
        <v>25</v>
      </c>
      <c r="BA1384">
        <f>IF(Table13[[#This Row],[Marital Status]]="Married",1,0)</f>
        <v>1</v>
      </c>
      <c r="BB1384">
        <f>IF(Table13[[#This Row],[Marital Status]]="Single",1,0)</f>
        <v>0</v>
      </c>
      <c r="BC1384" t="s">
        <v>28</v>
      </c>
      <c r="BD1384">
        <f>IF(Table13[[#This Row],[gender]]="Male",1,0)</f>
        <v>0</v>
      </c>
      <c r="BE1384">
        <f>IF(Table13[[#This Row],[gender]]="Female",1,0)</f>
        <v>1</v>
      </c>
      <c r="BF1384" t="s">
        <v>20</v>
      </c>
      <c r="BG1384">
        <f>IF(Table13[[#This Row],[Highest level of Education]]="Did not attend school",1,0)</f>
        <v>0</v>
      </c>
      <c r="BH1384">
        <f>IF(Table13[[#This Row],[Highest level of Education]]="K12 completed",1,0)</f>
        <v>0</v>
      </c>
      <c r="BI1384">
        <f>IF(Table13[[#This Row],[Highest level of Education]]="High School Completed",1,0)</f>
        <v>1</v>
      </c>
      <c r="BJ1384">
        <f>IF(Table13[[#This Row],[Highest level of Education]]="Technical Diploma/Partially completed College",1,0)</f>
        <v>0</v>
      </c>
      <c r="BK1384">
        <f>IF(Table13[[#This Row],[Highest level of Education]]="University/College Degree",1,0)</f>
        <v>0</v>
      </c>
      <c r="BL1384">
        <f>IF(Table13[[#This Row],[Highest level of Education]]="Post-graduate education",1,0)</f>
        <v>0</v>
      </c>
      <c r="BM1384">
        <v>3</v>
      </c>
      <c r="BN1384">
        <v>1</v>
      </c>
      <c r="BO1384">
        <v>3</v>
      </c>
      <c r="BP1384">
        <f>IF(Table13[[#This Row],[Monthly_Income 1_5500 2_8000 3_11000 4_15000 5_20000 6_27000 7_35000 8_5000 9_51000 98_0]]=1,1,0)</f>
        <v>0</v>
      </c>
      <c r="BQ1384">
        <f>IF(Table13[[#This Row],[Monthly_Income 1_5500 2_8000 3_11000 4_15000 5_20000 6_27000 7_35000 8_5000 9_51000 98_0]]=2,1,0)</f>
        <v>0</v>
      </c>
      <c r="BR1384">
        <f>IF(Table13[[#This Row],[Monthly_Income 1_5500 2_8000 3_11000 4_15000 5_20000 6_27000 7_35000 8_5000 9_51000 98_0]]=3,1,0)</f>
        <v>1</v>
      </c>
      <c r="BS1384">
        <f>IF(Table13[[#This Row],[Monthly_Income 1_5500 2_8000 3_11000 4_15000 5_20000 6_27000 7_35000 8_5000 9_51000 98_0]]=4,1,0)</f>
        <v>0</v>
      </c>
      <c r="BT1384">
        <f>IF(Table13[[#This Row],[Monthly_Income 1_5500 2_8000 3_11000 4_15000 5_20000 6_27000 7_35000 8_5000 9_51000 98_0]]=5,1,0)</f>
        <v>0</v>
      </c>
      <c r="BU1384">
        <f>IF(Table13[[#This Row],[Monthly_Income 1_5500 2_8000 3_11000 4_15000 5_20000 6_27000 7_35000 8_5000 9_51000 98_0]]=6,1,0)</f>
        <v>0</v>
      </c>
      <c r="BV1384">
        <f>IF(Table13[[#This Row],[Monthly_Income 1_5500 2_8000 3_11000 4_15000 5_20000 6_27000 7_35000 8_5000 9_51000 98_0]]=7,1,0)</f>
        <v>0</v>
      </c>
      <c r="BW1384">
        <f>IF(Table13[[#This Row],[Monthly_Income 1_5500 2_8000 3_11000 4_15000 5_20000 6_27000 7_35000 8_5000 9_51000 98_0]]=8,1,0)</f>
        <v>0</v>
      </c>
      <c r="BX1384">
        <f>IF(Table13[[#This Row],[Monthly_Income 1_5500 2_8000 3_11000 4_15000 5_20000 6_27000 7_35000 8_5000 9_51000 98_0]]=9,1,0)</f>
        <v>0</v>
      </c>
      <c r="BY1384">
        <f>IF(Table13[[#This Row],[Monthly_Income 1_5500 2_8000 3_11000 4_15000 5_20000 6_27000 7_35000 8_5000 9_51000 98_0]]=98,1,0)</f>
        <v>0</v>
      </c>
      <c r="BZ1384">
        <v>6</v>
      </c>
      <c r="CA1384">
        <f>IF(Table13[[#This Row],[Monthly_Household_Income]]=1,1,0)</f>
        <v>0</v>
      </c>
      <c r="CB1384">
        <f>IF(Table13[[#This Row],[Monthly_Household_Income]]=2,1,0)</f>
        <v>0</v>
      </c>
      <c r="CC1384">
        <f>IF(Table13[[#This Row],[Monthly_Household_Income]]=3,1,0)</f>
        <v>0</v>
      </c>
      <c r="CD1384">
        <f>IF(Table13[[#This Row],[Monthly_Household_Income]]=4,1,0)</f>
        <v>0</v>
      </c>
      <c r="CE1384">
        <f>IF(Table13[[#This Row],[Monthly_Household_Income]]=5,1,0)</f>
        <v>0</v>
      </c>
      <c r="CF1384">
        <f>IF(Table13[[#This Row],[Monthly_Household_Income]]=6,1,0)</f>
        <v>1</v>
      </c>
      <c r="CG1384">
        <f>IF(Table13[[#This Row],[Monthly_Household_Income]]=7,1,0)</f>
        <v>0</v>
      </c>
      <c r="CH1384">
        <f>IF(Table13[[#This Row],[Monthly_Household_Income]]=8,1,0)</f>
        <v>0</v>
      </c>
      <c r="CI1384">
        <f>IF(Table13[[#This Row],[Monthly_Household_Income]]=9,1,0)</f>
        <v>0</v>
      </c>
      <c r="CJ1384">
        <f>IF(Table13[[#This Row],[Monthly_Household_Income]]=98,1,0)</f>
        <v>0</v>
      </c>
    </row>
    <row r="1385" spans="1:88">
      <c r="A1385">
        <v>5058</v>
      </c>
      <c r="B1385" s="1">
        <v>42959</v>
      </c>
      <c r="C1385" t="s">
        <v>2</v>
      </c>
      <c r="D1385">
        <v>7</v>
      </c>
      <c r="E1385">
        <v>7</v>
      </c>
      <c r="F1385">
        <v>6</v>
      </c>
      <c r="G1385">
        <v>7</v>
      </c>
      <c r="H1385">
        <v>7</v>
      </c>
      <c r="I1385">
        <v>6</v>
      </c>
      <c r="J1385" t="s">
        <v>15</v>
      </c>
      <c r="K1385">
        <v>9</v>
      </c>
      <c r="L1385">
        <v>8</v>
      </c>
      <c r="M1385">
        <v>7</v>
      </c>
      <c r="N1385">
        <v>6</v>
      </c>
      <c r="O1385">
        <v>8</v>
      </c>
      <c r="P1385">
        <v>7</v>
      </c>
      <c r="Q1385">
        <v>6</v>
      </c>
      <c r="R1385">
        <v>6</v>
      </c>
      <c r="S1385">
        <v>7</v>
      </c>
      <c r="T1385">
        <v>6</v>
      </c>
      <c r="U1385">
        <v>6</v>
      </c>
      <c r="V1385">
        <v>7</v>
      </c>
      <c r="W1385">
        <v>8</v>
      </c>
      <c r="X1385">
        <v>7</v>
      </c>
      <c r="Y1385">
        <v>7</v>
      </c>
      <c r="Z1385">
        <v>6</v>
      </c>
      <c r="AA1385">
        <v>7</v>
      </c>
      <c r="AB1385">
        <v>7</v>
      </c>
      <c r="AC1385">
        <v>1</v>
      </c>
      <c r="AD1385">
        <f>IF(Table13[[#This Row],[payment]]=1,1,0)</f>
        <v>1</v>
      </c>
      <c r="AE1385">
        <f>IF(Table13[[#This Row],[payment]]=2,1,0)</f>
        <v>0</v>
      </c>
      <c r="AF1385">
        <f>IF(Table13[[#This Row],[payment]]=3,1,0)</f>
        <v>0</v>
      </c>
      <c r="AG1385">
        <v>1</v>
      </c>
      <c r="AH1385">
        <f>IF(Table13[[#This Row],[method_payment]]=1,1,0)</f>
        <v>1</v>
      </c>
      <c r="AI1385">
        <f>IF(Table13[[#This Row],[method_payment]]=2,1,0)</f>
        <v>0</v>
      </c>
      <c r="AJ1385">
        <f>IF(Table13[[#This Row],[method_payment]]=3,1,0)</f>
        <v>0</v>
      </c>
      <c r="AK1385">
        <f>IF(Table13[[#This Row],[method_payment]]=5,1,0)</f>
        <v>0</v>
      </c>
      <c r="AL1385">
        <f>IF(Table13[[#This Row],[method_payment]]=6,1,0)</f>
        <v>0</v>
      </c>
      <c r="AM1385" t="s">
        <v>16</v>
      </c>
      <c r="AN1385" t="s">
        <v>16</v>
      </c>
      <c r="AO1385">
        <v>2</v>
      </c>
      <c r="AP1385" s="2">
        <v>447.77</v>
      </c>
      <c r="AQ1385" s="3">
        <f>IF(AND(Table13[[#This Row],[Average_amount_spent_per_visit_last_3_months]]&gt;=1,Table13[[#This Row],[Average_amount_spent_per_visit_last_3_months]]&lt;=999),1,0)</f>
        <v>1</v>
      </c>
      <c r="AR1385" s="3">
        <f>IF(AND(Table13[[#This Row],[Average_amount_spent_per_visit_last_3_months]]&gt;=1000,Table13[[#This Row],[Average_amount_spent_per_visit_last_3_months]]&lt;=6700),1,0)</f>
        <v>0</v>
      </c>
      <c r="AS1385">
        <v>1</v>
      </c>
      <c r="AT1385">
        <v>27</v>
      </c>
      <c r="AU1385">
        <f>IF(AND(Table13[[#This Row],[Age]]&gt;=18,Table13[[#This Row],[Age]]&lt;=25),1,0)</f>
        <v>0</v>
      </c>
      <c r="AV1385">
        <f>IF(AND(Table13[[#This Row],[Age]]&gt;=26,Table13[[#This Row],[Age]]&lt;=35),1,0)</f>
        <v>1</v>
      </c>
      <c r="AW1385">
        <f>IF(AND(Table13[[#This Row],[Age]]&gt;=36,Table13[[#This Row],[Age]]&lt;=45),1,0)</f>
        <v>0</v>
      </c>
      <c r="AX1385">
        <f>IF(AND(Table13[[#This Row],[Age]]&gt;=46,Table13[[#This Row],[Age]]&lt;=55),1,0)</f>
        <v>0</v>
      </c>
      <c r="AY1385">
        <f>IF(AND(Table13[[#This Row],[Age]]&gt;=56,Table13[[#This Row],[Age]]&lt;=67),1,0)</f>
        <v>0</v>
      </c>
      <c r="AZ1385" t="s">
        <v>25</v>
      </c>
      <c r="BA1385">
        <f>IF(Table13[[#This Row],[Marital Status]]="Married",1,0)</f>
        <v>1</v>
      </c>
      <c r="BB1385">
        <f>IF(Table13[[#This Row],[Marital Status]]="Single",1,0)</f>
        <v>0</v>
      </c>
      <c r="BC1385" t="s">
        <v>28</v>
      </c>
      <c r="BD1385">
        <f>IF(Table13[[#This Row],[gender]]="Male",1,0)</f>
        <v>0</v>
      </c>
      <c r="BE1385">
        <f>IF(Table13[[#This Row],[gender]]="Female",1,0)</f>
        <v>1</v>
      </c>
      <c r="BF1385" t="s">
        <v>18</v>
      </c>
      <c r="BG1385">
        <f>IF(Table13[[#This Row],[Highest level of Education]]="Did not attend school",1,0)</f>
        <v>0</v>
      </c>
      <c r="BH1385">
        <f>IF(Table13[[#This Row],[Highest level of Education]]="K12 completed",1,0)</f>
        <v>0</v>
      </c>
      <c r="BI1385">
        <f>IF(Table13[[#This Row],[Highest level of Education]]="High School Completed",1,0)</f>
        <v>0</v>
      </c>
      <c r="BJ1385">
        <f>IF(Table13[[#This Row],[Highest level of Education]]="Technical Diploma/Partially completed College",1,0)</f>
        <v>0</v>
      </c>
      <c r="BK1385">
        <f>IF(Table13[[#This Row],[Highest level of Education]]="University/College Degree",1,0)</f>
        <v>0</v>
      </c>
      <c r="BL1385">
        <f>IF(Table13[[#This Row],[Highest level of Education]]="Post-graduate education",1,0)</f>
        <v>1</v>
      </c>
      <c r="BM1385">
        <v>3</v>
      </c>
      <c r="BN1385">
        <v>1</v>
      </c>
      <c r="BO1385">
        <v>4</v>
      </c>
      <c r="BP1385">
        <f>IF(Table13[[#This Row],[Monthly_Income 1_5500 2_8000 3_11000 4_15000 5_20000 6_27000 7_35000 8_5000 9_51000 98_0]]=1,1,0)</f>
        <v>0</v>
      </c>
      <c r="BQ1385">
        <f>IF(Table13[[#This Row],[Monthly_Income 1_5500 2_8000 3_11000 4_15000 5_20000 6_27000 7_35000 8_5000 9_51000 98_0]]=2,1,0)</f>
        <v>0</v>
      </c>
      <c r="BR1385">
        <f>IF(Table13[[#This Row],[Monthly_Income 1_5500 2_8000 3_11000 4_15000 5_20000 6_27000 7_35000 8_5000 9_51000 98_0]]=3,1,0)</f>
        <v>0</v>
      </c>
      <c r="BS1385">
        <f>IF(Table13[[#This Row],[Monthly_Income 1_5500 2_8000 3_11000 4_15000 5_20000 6_27000 7_35000 8_5000 9_51000 98_0]]=4,1,0)</f>
        <v>1</v>
      </c>
      <c r="BT1385">
        <f>IF(Table13[[#This Row],[Monthly_Income 1_5500 2_8000 3_11000 4_15000 5_20000 6_27000 7_35000 8_5000 9_51000 98_0]]=5,1,0)</f>
        <v>0</v>
      </c>
      <c r="BU1385">
        <f>IF(Table13[[#This Row],[Monthly_Income 1_5500 2_8000 3_11000 4_15000 5_20000 6_27000 7_35000 8_5000 9_51000 98_0]]=6,1,0)</f>
        <v>0</v>
      </c>
      <c r="BV1385">
        <f>IF(Table13[[#This Row],[Monthly_Income 1_5500 2_8000 3_11000 4_15000 5_20000 6_27000 7_35000 8_5000 9_51000 98_0]]=7,1,0)</f>
        <v>0</v>
      </c>
      <c r="BW1385">
        <f>IF(Table13[[#This Row],[Monthly_Income 1_5500 2_8000 3_11000 4_15000 5_20000 6_27000 7_35000 8_5000 9_51000 98_0]]=8,1,0)</f>
        <v>0</v>
      </c>
      <c r="BX1385">
        <f>IF(Table13[[#This Row],[Monthly_Income 1_5500 2_8000 3_11000 4_15000 5_20000 6_27000 7_35000 8_5000 9_51000 98_0]]=9,1,0)</f>
        <v>0</v>
      </c>
      <c r="BY1385">
        <f>IF(Table13[[#This Row],[Monthly_Income 1_5500 2_8000 3_11000 4_15000 5_20000 6_27000 7_35000 8_5000 9_51000 98_0]]=98,1,0)</f>
        <v>0</v>
      </c>
      <c r="BZ1385">
        <v>6</v>
      </c>
      <c r="CA1385">
        <f>IF(Table13[[#This Row],[Monthly_Household_Income]]=1,1,0)</f>
        <v>0</v>
      </c>
      <c r="CB1385">
        <f>IF(Table13[[#This Row],[Monthly_Household_Income]]=2,1,0)</f>
        <v>0</v>
      </c>
      <c r="CC1385">
        <f>IF(Table13[[#This Row],[Monthly_Household_Income]]=3,1,0)</f>
        <v>0</v>
      </c>
      <c r="CD1385">
        <f>IF(Table13[[#This Row],[Monthly_Household_Income]]=4,1,0)</f>
        <v>0</v>
      </c>
      <c r="CE1385">
        <f>IF(Table13[[#This Row],[Monthly_Household_Income]]=5,1,0)</f>
        <v>0</v>
      </c>
      <c r="CF1385">
        <f>IF(Table13[[#This Row],[Monthly_Household_Income]]=6,1,0)</f>
        <v>1</v>
      </c>
      <c r="CG1385">
        <f>IF(Table13[[#This Row],[Monthly_Household_Income]]=7,1,0)</f>
        <v>0</v>
      </c>
      <c r="CH1385">
        <f>IF(Table13[[#This Row],[Monthly_Household_Income]]=8,1,0)</f>
        <v>0</v>
      </c>
      <c r="CI1385">
        <f>IF(Table13[[#This Row],[Monthly_Household_Income]]=9,1,0)</f>
        <v>0</v>
      </c>
      <c r="CJ1385">
        <f>IF(Table13[[#This Row],[Monthly_Household_Income]]=98,1,0)</f>
        <v>0</v>
      </c>
    </row>
    <row r="1386" spans="1:88">
      <c r="A1386">
        <v>5059</v>
      </c>
      <c r="B1386" s="1">
        <v>42991</v>
      </c>
      <c r="C1386" t="s">
        <v>2</v>
      </c>
      <c r="D1386">
        <v>7</v>
      </c>
      <c r="E1386">
        <v>7</v>
      </c>
      <c r="F1386">
        <v>7</v>
      </c>
      <c r="G1386">
        <v>7</v>
      </c>
      <c r="H1386">
        <v>6</v>
      </c>
      <c r="I1386">
        <v>6</v>
      </c>
      <c r="J1386" t="s">
        <v>15</v>
      </c>
      <c r="K1386">
        <v>6</v>
      </c>
      <c r="L1386">
        <v>8</v>
      </c>
      <c r="M1386">
        <v>6</v>
      </c>
      <c r="N1386">
        <v>7</v>
      </c>
      <c r="O1386">
        <v>9</v>
      </c>
      <c r="P1386">
        <v>9</v>
      </c>
      <c r="Q1386">
        <v>8</v>
      </c>
      <c r="R1386">
        <v>8</v>
      </c>
      <c r="S1386">
        <v>8</v>
      </c>
      <c r="T1386">
        <v>7</v>
      </c>
      <c r="U1386">
        <v>8</v>
      </c>
      <c r="V1386">
        <v>7</v>
      </c>
      <c r="W1386">
        <v>8</v>
      </c>
      <c r="X1386">
        <v>7</v>
      </c>
      <c r="Y1386">
        <v>7</v>
      </c>
      <c r="Z1386">
        <v>7</v>
      </c>
      <c r="AA1386">
        <v>7</v>
      </c>
      <c r="AB1386">
        <v>6</v>
      </c>
      <c r="AC1386">
        <v>3</v>
      </c>
      <c r="AD1386">
        <f>IF(Table13[[#This Row],[payment]]=1,1,0)</f>
        <v>0</v>
      </c>
      <c r="AE1386">
        <f>IF(Table13[[#This Row],[payment]]=2,1,0)</f>
        <v>0</v>
      </c>
      <c r="AF1386">
        <f>IF(Table13[[#This Row],[payment]]=3,1,0)</f>
        <v>1</v>
      </c>
      <c r="AG1386">
        <v>3</v>
      </c>
      <c r="AH1386">
        <f>IF(Table13[[#This Row],[method_payment]]=1,1,0)</f>
        <v>0</v>
      </c>
      <c r="AI1386">
        <f>IF(Table13[[#This Row],[method_payment]]=2,1,0)</f>
        <v>0</v>
      </c>
      <c r="AJ1386">
        <f>IF(Table13[[#This Row],[method_payment]]=3,1,0)</f>
        <v>1</v>
      </c>
      <c r="AK1386">
        <f>IF(Table13[[#This Row],[method_payment]]=5,1,0)</f>
        <v>0</v>
      </c>
      <c r="AL1386">
        <f>IF(Table13[[#This Row],[method_payment]]=6,1,0)</f>
        <v>0</v>
      </c>
      <c r="AM1386" t="s">
        <v>16</v>
      </c>
      <c r="AN1386" t="s">
        <v>15</v>
      </c>
      <c r="AO1386">
        <v>2</v>
      </c>
      <c r="AP1386" s="2">
        <v>280.49</v>
      </c>
      <c r="AQ1386" s="3">
        <f>IF(AND(Table13[[#This Row],[Average_amount_spent_per_visit_last_3_months]]&gt;=1,Table13[[#This Row],[Average_amount_spent_per_visit_last_3_months]]&lt;=999),1,0)</f>
        <v>1</v>
      </c>
      <c r="AR1386" s="3">
        <f>IF(AND(Table13[[#This Row],[Average_amount_spent_per_visit_last_3_months]]&gt;=1000,Table13[[#This Row],[Average_amount_spent_per_visit_last_3_months]]&lt;=6700),1,0)</f>
        <v>0</v>
      </c>
      <c r="AS1386">
        <v>2</v>
      </c>
      <c r="AT1386">
        <v>35</v>
      </c>
      <c r="AU1386">
        <f>IF(AND(Table13[[#This Row],[Age]]&gt;=18,Table13[[#This Row],[Age]]&lt;=25),1,0)</f>
        <v>0</v>
      </c>
      <c r="AV1386">
        <f>IF(AND(Table13[[#This Row],[Age]]&gt;=26,Table13[[#This Row],[Age]]&lt;=35),1,0)</f>
        <v>1</v>
      </c>
      <c r="AW1386">
        <f>IF(AND(Table13[[#This Row],[Age]]&gt;=36,Table13[[#This Row],[Age]]&lt;=45),1,0)</f>
        <v>0</v>
      </c>
      <c r="AX1386">
        <f>IF(AND(Table13[[#This Row],[Age]]&gt;=46,Table13[[#This Row],[Age]]&lt;=55),1,0)</f>
        <v>0</v>
      </c>
      <c r="AY1386">
        <f>IF(AND(Table13[[#This Row],[Age]]&gt;=56,Table13[[#This Row],[Age]]&lt;=67),1,0)</f>
        <v>0</v>
      </c>
      <c r="AZ1386" t="s">
        <v>25</v>
      </c>
      <c r="BA1386">
        <f>IF(Table13[[#This Row],[Marital Status]]="Married",1,0)</f>
        <v>1</v>
      </c>
      <c r="BB1386">
        <f>IF(Table13[[#This Row],[Marital Status]]="Single",1,0)</f>
        <v>0</v>
      </c>
      <c r="BC1386" t="s">
        <v>28</v>
      </c>
      <c r="BD1386">
        <f>IF(Table13[[#This Row],[gender]]="Male",1,0)</f>
        <v>0</v>
      </c>
      <c r="BE1386">
        <f>IF(Table13[[#This Row],[gender]]="Female",1,0)</f>
        <v>1</v>
      </c>
      <c r="BF1386" t="s">
        <v>20</v>
      </c>
      <c r="BG1386">
        <f>IF(Table13[[#This Row],[Highest level of Education]]="Did not attend school",1,0)</f>
        <v>0</v>
      </c>
      <c r="BH1386">
        <f>IF(Table13[[#This Row],[Highest level of Education]]="K12 completed",1,0)</f>
        <v>0</v>
      </c>
      <c r="BI1386">
        <f>IF(Table13[[#This Row],[Highest level of Education]]="High School Completed",1,0)</f>
        <v>1</v>
      </c>
      <c r="BJ1386">
        <f>IF(Table13[[#This Row],[Highest level of Education]]="Technical Diploma/Partially completed College",1,0)</f>
        <v>0</v>
      </c>
      <c r="BK1386">
        <f>IF(Table13[[#This Row],[Highest level of Education]]="University/College Degree",1,0)</f>
        <v>0</v>
      </c>
      <c r="BL1386">
        <f>IF(Table13[[#This Row],[Highest level of Education]]="Post-graduate education",1,0)</f>
        <v>0</v>
      </c>
      <c r="BM1386">
        <v>3</v>
      </c>
      <c r="BN1386">
        <v>3</v>
      </c>
      <c r="BO1386" t="s">
        <v>1</v>
      </c>
      <c r="BP1386">
        <f>IF(Table13[[#This Row],[Monthly_Income 1_5500 2_8000 3_11000 4_15000 5_20000 6_27000 7_35000 8_5000 9_51000 98_0]]=1,1,0)</f>
        <v>0</v>
      </c>
      <c r="BQ1386">
        <f>IF(Table13[[#This Row],[Monthly_Income 1_5500 2_8000 3_11000 4_15000 5_20000 6_27000 7_35000 8_5000 9_51000 98_0]]=2,1,0)</f>
        <v>0</v>
      </c>
      <c r="BR1386">
        <f>IF(Table13[[#This Row],[Monthly_Income 1_5500 2_8000 3_11000 4_15000 5_20000 6_27000 7_35000 8_5000 9_51000 98_0]]=3,1,0)</f>
        <v>0</v>
      </c>
      <c r="BS1386">
        <f>IF(Table13[[#This Row],[Monthly_Income 1_5500 2_8000 3_11000 4_15000 5_20000 6_27000 7_35000 8_5000 9_51000 98_0]]=4,1,0)</f>
        <v>0</v>
      </c>
      <c r="BT1386">
        <f>IF(Table13[[#This Row],[Monthly_Income 1_5500 2_8000 3_11000 4_15000 5_20000 6_27000 7_35000 8_5000 9_51000 98_0]]=5,1,0)</f>
        <v>0</v>
      </c>
      <c r="BU1386">
        <f>IF(Table13[[#This Row],[Monthly_Income 1_5500 2_8000 3_11000 4_15000 5_20000 6_27000 7_35000 8_5000 9_51000 98_0]]=6,1,0)</f>
        <v>0</v>
      </c>
      <c r="BV1386">
        <f>IF(Table13[[#This Row],[Monthly_Income 1_5500 2_8000 3_11000 4_15000 5_20000 6_27000 7_35000 8_5000 9_51000 98_0]]=7,1,0)</f>
        <v>0</v>
      </c>
      <c r="BW1386">
        <f>IF(Table13[[#This Row],[Monthly_Income 1_5500 2_8000 3_11000 4_15000 5_20000 6_27000 7_35000 8_5000 9_51000 98_0]]=8,1,0)</f>
        <v>0</v>
      </c>
      <c r="BX1386">
        <f>IF(Table13[[#This Row],[Monthly_Income 1_5500 2_8000 3_11000 4_15000 5_20000 6_27000 7_35000 8_5000 9_51000 98_0]]=9,1,0)</f>
        <v>0</v>
      </c>
      <c r="BY1386">
        <f>IF(Table13[[#This Row],[Monthly_Income 1_5500 2_8000 3_11000 4_15000 5_20000 6_27000 7_35000 8_5000 9_51000 98_0]]=98,1,0)</f>
        <v>0</v>
      </c>
      <c r="BZ1386">
        <v>3</v>
      </c>
      <c r="CA1386">
        <f>IF(Table13[[#This Row],[Monthly_Household_Income]]=1,1,0)</f>
        <v>0</v>
      </c>
      <c r="CB1386">
        <f>IF(Table13[[#This Row],[Monthly_Household_Income]]=2,1,0)</f>
        <v>0</v>
      </c>
      <c r="CC1386">
        <f>IF(Table13[[#This Row],[Monthly_Household_Income]]=3,1,0)</f>
        <v>1</v>
      </c>
      <c r="CD1386">
        <f>IF(Table13[[#This Row],[Monthly_Household_Income]]=4,1,0)</f>
        <v>0</v>
      </c>
      <c r="CE1386">
        <f>IF(Table13[[#This Row],[Monthly_Household_Income]]=5,1,0)</f>
        <v>0</v>
      </c>
      <c r="CF1386">
        <f>IF(Table13[[#This Row],[Monthly_Household_Income]]=6,1,0)</f>
        <v>0</v>
      </c>
      <c r="CG1386">
        <f>IF(Table13[[#This Row],[Monthly_Household_Income]]=7,1,0)</f>
        <v>0</v>
      </c>
      <c r="CH1386">
        <f>IF(Table13[[#This Row],[Monthly_Household_Income]]=8,1,0)</f>
        <v>0</v>
      </c>
      <c r="CI1386">
        <f>IF(Table13[[#This Row],[Monthly_Household_Income]]=9,1,0)</f>
        <v>0</v>
      </c>
      <c r="CJ1386">
        <f>IF(Table13[[#This Row],[Monthly_Household_Income]]=98,1,0)</f>
        <v>0</v>
      </c>
    </row>
    <row r="1387" spans="1:88">
      <c r="A1387">
        <v>5061</v>
      </c>
      <c r="B1387" s="1">
        <v>42970</v>
      </c>
      <c r="C1387" t="s">
        <v>32</v>
      </c>
      <c r="D1387">
        <v>8</v>
      </c>
      <c r="E1387">
        <v>8</v>
      </c>
      <c r="F1387">
        <v>8</v>
      </c>
      <c r="G1387">
        <v>9</v>
      </c>
      <c r="H1387">
        <v>9</v>
      </c>
      <c r="I1387">
        <v>8</v>
      </c>
      <c r="J1387" t="s">
        <v>15</v>
      </c>
      <c r="K1387">
        <v>9</v>
      </c>
      <c r="L1387">
        <v>9</v>
      </c>
      <c r="M1387">
        <v>8</v>
      </c>
      <c r="N1387">
        <v>10</v>
      </c>
      <c r="O1387">
        <v>9</v>
      </c>
      <c r="P1387">
        <v>9</v>
      </c>
      <c r="Q1387">
        <v>9</v>
      </c>
      <c r="R1387">
        <v>8</v>
      </c>
      <c r="S1387">
        <v>9</v>
      </c>
      <c r="T1387">
        <v>9</v>
      </c>
      <c r="U1387">
        <v>8</v>
      </c>
      <c r="V1387">
        <v>10</v>
      </c>
      <c r="W1387">
        <v>9</v>
      </c>
      <c r="X1387">
        <v>9</v>
      </c>
      <c r="Y1387">
        <v>8</v>
      </c>
      <c r="Z1387">
        <v>9</v>
      </c>
      <c r="AA1387">
        <v>10</v>
      </c>
      <c r="AB1387">
        <v>8</v>
      </c>
      <c r="AC1387">
        <v>2</v>
      </c>
      <c r="AD1387">
        <f>IF(Table13[[#This Row],[payment]]=1,1,0)</f>
        <v>0</v>
      </c>
      <c r="AE1387">
        <f>IF(Table13[[#This Row],[payment]]=2,1,0)</f>
        <v>1</v>
      </c>
      <c r="AF1387">
        <f>IF(Table13[[#This Row],[payment]]=3,1,0)</f>
        <v>0</v>
      </c>
      <c r="AG1387">
        <v>1</v>
      </c>
      <c r="AH1387">
        <f>IF(Table13[[#This Row],[method_payment]]=1,1,0)</f>
        <v>1</v>
      </c>
      <c r="AI1387">
        <f>IF(Table13[[#This Row],[method_payment]]=2,1,0)</f>
        <v>0</v>
      </c>
      <c r="AJ1387">
        <f>IF(Table13[[#This Row],[method_payment]]=3,1,0)</f>
        <v>0</v>
      </c>
      <c r="AK1387">
        <f>IF(Table13[[#This Row],[method_payment]]=5,1,0)</f>
        <v>0</v>
      </c>
      <c r="AL1387">
        <f>IF(Table13[[#This Row],[method_payment]]=6,1,0)</f>
        <v>0</v>
      </c>
      <c r="AM1387" t="s">
        <v>16</v>
      </c>
      <c r="AN1387" t="s">
        <v>15</v>
      </c>
      <c r="AO1387">
        <v>3</v>
      </c>
      <c r="AP1387" s="2">
        <v>618.88</v>
      </c>
      <c r="AQ1387" s="3">
        <f>IF(AND(Table13[[#This Row],[Average_amount_spent_per_visit_last_3_months]]&gt;=1,Table13[[#This Row],[Average_amount_spent_per_visit_last_3_months]]&lt;=999),1,0)</f>
        <v>1</v>
      </c>
      <c r="AR1387" s="3">
        <f>IF(AND(Table13[[#This Row],[Average_amount_spent_per_visit_last_3_months]]&gt;=1000,Table13[[#This Row],[Average_amount_spent_per_visit_last_3_months]]&lt;=6700),1,0)</f>
        <v>0</v>
      </c>
      <c r="AS1387">
        <v>3</v>
      </c>
      <c r="AT1387">
        <v>49</v>
      </c>
      <c r="AU1387">
        <f>IF(AND(Table13[[#This Row],[Age]]&gt;=18,Table13[[#This Row],[Age]]&lt;=25),1,0)</f>
        <v>0</v>
      </c>
      <c r="AV1387">
        <f>IF(AND(Table13[[#This Row],[Age]]&gt;=26,Table13[[#This Row],[Age]]&lt;=35),1,0)</f>
        <v>0</v>
      </c>
      <c r="AW1387">
        <f>IF(AND(Table13[[#This Row],[Age]]&gt;=36,Table13[[#This Row],[Age]]&lt;=45),1,0)</f>
        <v>0</v>
      </c>
      <c r="AX1387">
        <f>IF(AND(Table13[[#This Row],[Age]]&gt;=46,Table13[[#This Row],[Age]]&lt;=55),1,0)</f>
        <v>1</v>
      </c>
      <c r="AY1387">
        <f>IF(AND(Table13[[#This Row],[Age]]&gt;=56,Table13[[#This Row],[Age]]&lt;=67),1,0)</f>
        <v>0</v>
      </c>
      <c r="AZ1387" t="s">
        <v>25</v>
      </c>
      <c r="BA1387">
        <f>IF(Table13[[#This Row],[Marital Status]]="Married",1,0)</f>
        <v>1</v>
      </c>
      <c r="BB1387">
        <f>IF(Table13[[#This Row],[Marital Status]]="Single",1,0)</f>
        <v>0</v>
      </c>
      <c r="BC1387" t="s">
        <v>28</v>
      </c>
      <c r="BD1387">
        <f>IF(Table13[[#This Row],[gender]]="Male",1,0)</f>
        <v>0</v>
      </c>
      <c r="BE1387">
        <f>IF(Table13[[#This Row],[gender]]="Female",1,0)</f>
        <v>1</v>
      </c>
      <c r="BF1387" t="s">
        <v>23</v>
      </c>
      <c r="BG1387">
        <f>IF(Table13[[#This Row],[Highest level of Education]]="Did not attend school",1,0)</f>
        <v>0</v>
      </c>
      <c r="BH1387">
        <f>IF(Table13[[#This Row],[Highest level of Education]]="K12 completed",1,0)</f>
        <v>0</v>
      </c>
      <c r="BI1387">
        <f>IF(Table13[[#This Row],[Highest level of Education]]="High School Completed",1,0)</f>
        <v>0</v>
      </c>
      <c r="BJ1387">
        <f>IF(Table13[[#This Row],[Highest level of Education]]="Technical Diploma/Partially completed College",1,0)</f>
        <v>1</v>
      </c>
      <c r="BK1387">
        <f>IF(Table13[[#This Row],[Highest level of Education]]="University/College Degree",1,0)</f>
        <v>0</v>
      </c>
      <c r="BL1387">
        <f>IF(Table13[[#This Row],[Highest level of Education]]="Post-graduate education",1,0)</f>
        <v>0</v>
      </c>
      <c r="BM1387">
        <v>2</v>
      </c>
      <c r="BN1387">
        <v>3</v>
      </c>
      <c r="BO1387" t="s">
        <v>1</v>
      </c>
      <c r="BP1387">
        <f>IF(Table13[[#This Row],[Monthly_Income 1_5500 2_8000 3_11000 4_15000 5_20000 6_27000 7_35000 8_5000 9_51000 98_0]]=1,1,0)</f>
        <v>0</v>
      </c>
      <c r="BQ1387">
        <f>IF(Table13[[#This Row],[Monthly_Income 1_5500 2_8000 3_11000 4_15000 5_20000 6_27000 7_35000 8_5000 9_51000 98_0]]=2,1,0)</f>
        <v>0</v>
      </c>
      <c r="BR1387">
        <f>IF(Table13[[#This Row],[Monthly_Income 1_5500 2_8000 3_11000 4_15000 5_20000 6_27000 7_35000 8_5000 9_51000 98_0]]=3,1,0)</f>
        <v>0</v>
      </c>
      <c r="BS1387">
        <f>IF(Table13[[#This Row],[Monthly_Income 1_5500 2_8000 3_11000 4_15000 5_20000 6_27000 7_35000 8_5000 9_51000 98_0]]=4,1,0)</f>
        <v>0</v>
      </c>
      <c r="BT1387">
        <f>IF(Table13[[#This Row],[Monthly_Income 1_5500 2_8000 3_11000 4_15000 5_20000 6_27000 7_35000 8_5000 9_51000 98_0]]=5,1,0)</f>
        <v>0</v>
      </c>
      <c r="BU1387">
        <f>IF(Table13[[#This Row],[Monthly_Income 1_5500 2_8000 3_11000 4_15000 5_20000 6_27000 7_35000 8_5000 9_51000 98_0]]=6,1,0)</f>
        <v>0</v>
      </c>
      <c r="BV1387">
        <f>IF(Table13[[#This Row],[Monthly_Income 1_5500 2_8000 3_11000 4_15000 5_20000 6_27000 7_35000 8_5000 9_51000 98_0]]=7,1,0)</f>
        <v>0</v>
      </c>
      <c r="BW1387">
        <f>IF(Table13[[#This Row],[Monthly_Income 1_5500 2_8000 3_11000 4_15000 5_20000 6_27000 7_35000 8_5000 9_51000 98_0]]=8,1,0)</f>
        <v>0</v>
      </c>
      <c r="BX1387">
        <f>IF(Table13[[#This Row],[Monthly_Income 1_5500 2_8000 3_11000 4_15000 5_20000 6_27000 7_35000 8_5000 9_51000 98_0]]=9,1,0)</f>
        <v>0</v>
      </c>
      <c r="BY1387">
        <f>IF(Table13[[#This Row],[Monthly_Income 1_5500 2_8000 3_11000 4_15000 5_20000 6_27000 7_35000 8_5000 9_51000 98_0]]=98,1,0)</f>
        <v>0</v>
      </c>
      <c r="BZ1387">
        <v>7</v>
      </c>
      <c r="CA1387">
        <f>IF(Table13[[#This Row],[Monthly_Household_Income]]=1,1,0)</f>
        <v>0</v>
      </c>
      <c r="CB1387">
        <f>IF(Table13[[#This Row],[Monthly_Household_Income]]=2,1,0)</f>
        <v>0</v>
      </c>
      <c r="CC1387">
        <f>IF(Table13[[#This Row],[Monthly_Household_Income]]=3,1,0)</f>
        <v>0</v>
      </c>
      <c r="CD1387">
        <f>IF(Table13[[#This Row],[Monthly_Household_Income]]=4,1,0)</f>
        <v>0</v>
      </c>
      <c r="CE1387">
        <f>IF(Table13[[#This Row],[Monthly_Household_Income]]=5,1,0)</f>
        <v>0</v>
      </c>
      <c r="CF1387">
        <f>IF(Table13[[#This Row],[Monthly_Household_Income]]=6,1,0)</f>
        <v>0</v>
      </c>
      <c r="CG1387">
        <f>IF(Table13[[#This Row],[Monthly_Household_Income]]=7,1,0)</f>
        <v>1</v>
      </c>
      <c r="CH1387">
        <f>IF(Table13[[#This Row],[Monthly_Household_Income]]=8,1,0)</f>
        <v>0</v>
      </c>
      <c r="CI1387">
        <f>IF(Table13[[#This Row],[Monthly_Household_Income]]=9,1,0)</f>
        <v>0</v>
      </c>
      <c r="CJ1387">
        <f>IF(Table13[[#This Row],[Monthly_Household_Income]]=98,1,0)</f>
        <v>0</v>
      </c>
    </row>
    <row r="1388" spans="1:88">
      <c r="A1388">
        <v>5086</v>
      </c>
      <c r="B1388" s="1">
        <v>43024</v>
      </c>
      <c r="C1388" t="s">
        <v>32</v>
      </c>
      <c r="D1388">
        <v>2</v>
      </c>
      <c r="E1388">
        <v>5</v>
      </c>
      <c r="F1388">
        <v>5</v>
      </c>
      <c r="G1388">
        <v>3</v>
      </c>
      <c r="H1388">
        <v>2</v>
      </c>
      <c r="I1388">
        <v>2</v>
      </c>
      <c r="J1388" t="s">
        <v>15</v>
      </c>
      <c r="K1388">
        <v>7</v>
      </c>
      <c r="L1388">
        <v>6</v>
      </c>
      <c r="M1388">
        <v>7</v>
      </c>
      <c r="N1388">
        <v>7</v>
      </c>
      <c r="O1388">
        <v>6</v>
      </c>
      <c r="P1388">
        <v>6</v>
      </c>
      <c r="Q1388">
        <v>7</v>
      </c>
      <c r="R1388">
        <v>7</v>
      </c>
      <c r="S1388">
        <v>7</v>
      </c>
      <c r="T1388">
        <v>6</v>
      </c>
      <c r="U1388">
        <v>6</v>
      </c>
      <c r="V1388">
        <v>4</v>
      </c>
      <c r="W1388">
        <v>3</v>
      </c>
      <c r="X1388">
        <v>0</v>
      </c>
      <c r="Y1388">
        <v>3</v>
      </c>
      <c r="Z1388">
        <v>6</v>
      </c>
      <c r="AA1388">
        <v>4</v>
      </c>
      <c r="AB1388">
        <v>3</v>
      </c>
      <c r="AC1388">
        <v>1</v>
      </c>
      <c r="AD1388">
        <f>IF(Table13[[#This Row],[payment]]=1,1,0)</f>
        <v>1</v>
      </c>
      <c r="AE1388">
        <f>IF(Table13[[#This Row],[payment]]=2,1,0)</f>
        <v>0</v>
      </c>
      <c r="AF1388">
        <f>IF(Table13[[#This Row],[payment]]=3,1,0)</f>
        <v>0</v>
      </c>
      <c r="AG1388">
        <v>1</v>
      </c>
      <c r="AH1388">
        <f>IF(Table13[[#This Row],[method_payment]]=1,1,0)</f>
        <v>1</v>
      </c>
      <c r="AI1388">
        <f>IF(Table13[[#This Row],[method_payment]]=2,1,0)</f>
        <v>0</v>
      </c>
      <c r="AJ1388">
        <f>IF(Table13[[#This Row],[method_payment]]=3,1,0)</f>
        <v>0</v>
      </c>
      <c r="AK1388">
        <f>IF(Table13[[#This Row],[method_payment]]=5,1,0)</f>
        <v>0</v>
      </c>
      <c r="AL1388">
        <f>IF(Table13[[#This Row],[method_payment]]=6,1,0)</f>
        <v>0</v>
      </c>
      <c r="AM1388" t="s">
        <v>16</v>
      </c>
      <c r="AN1388" t="s">
        <v>16</v>
      </c>
      <c r="AO1388">
        <v>1</v>
      </c>
      <c r="AP1388" s="2">
        <v>809.26</v>
      </c>
      <c r="AQ1388" s="3">
        <f>IF(AND(Table13[[#This Row],[Average_amount_spent_per_visit_last_3_months]]&gt;=1,Table13[[#This Row],[Average_amount_spent_per_visit_last_3_months]]&lt;=999),1,0)</f>
        <v>1</v>
      </c>
      <c r="AR1388" s="3">
        <f>IF(AND(Table13[[#This Row],[Average_amount_spent_per_visit_last_3_months]]&gt;=1000,Table13[[#This Row],[Average_amount_spent_per_visit_last_3_months]]&lt;=6700),1,0)</f>
        <v>0</v>
      </c>
      <c r="AS1388">
        <v>2</v>
      </c>
      <c r="AT1388">
        <v>46</v>
      </c>
      <c r="AU1388">
        <f>IF(AND(Table13[[#This Row],[Age]]&gt;=18,Table13[[#This Row],[Age]]&lt;=25),1,0)</f>
        <v>0</v>
      </c>
      <c r="AV1388">
        <f>IF(AND(Table13[[#This Row],[Age]]&gt;=26,Table13[[#This Row],[Age]]&lt;=35),1,0)</f>
        <v>0</v>
      </c>
      <c r="AW1388">
        <f>IF(AND(Table13[[#This Row],[Age]]&gt;=36,Table13[[#This Row],[Age]]&lt;=45),1,0)</f>
        <v>0</v>
      </c>
      <c r="AX1388">
        <f>IF(AND(Table13[[#This Row],[Age]]&gt;=46,Table13[[#This Row],[Age]]&lt;=55),1,0)</f>
        <v>1</v>
      </c>
      <c r="AY1388">
        <f>IF(AND(Table13[[#This Row],[Age]]&gt;=56,Table13[[#This Row],[Age]]&lt;=67),1,0)</f>
        <v>0</v>
      </c>
      <c r="AZ1388" t="s">
        <v>25</v>
      </c>
      <c r="BA1388">
        <f>IF(Table13[[#This Row],[Marital Status]]="Married",1,0)</f>
        <v>1</v>
      </c>
      <c r="BB1388">
        <f>IF(Table13[[#This Row],[Marital Status]]="Single",1,0)</f>
        <v>0</v>
      </c>
      <c r="BC1388" t="s">
        <v>28</v>
      </c>
      <c r="BD1388">
        <f>IF(Table13[[#This Row],[gender]]="Male",1,0)</f>
        <v>0</v>
      </c>
      <c r="BE1388">
        <f>IF(Table13[[#This Row],[gender]]="Female",1,0)</f>
        <v>1</v>
      </c>
      <c r="BF1388" t="s">
        <v>22</v>
      </c>
      <c r="BG1388">
        <f>IF(Table13[[#This Row],[Highest level of Education]]="Did not attend school",1,0)</f>
        <v>0</v>
      </c>
      <c r="BH1388">
        <f>IF(Table13[[#This Row],[Highest level of Education]]="K12 completed",1,0)</f>
        <v>1</v>
      </c>
      <c r="BI1388">
        <f>IF(Table13[[#This Row],[Highest level of Education]]="High School Completed",1,0)</f>
        <v>0</v>
      </c>
      <c r="BJ1388">
        <f>IF(Table13[[#This Row],[Highest level of Education]]="Technical Diploma/Partially completed College",1,0)</f>
        <v>0</v>
      </c>
      <c r="BK1388">
        <f>IF(Table13[[#This Row],[Highest level of Education]]="University/College Degree",1,0)</f>
        <v>0</v>
      </c>
      <c r="BL1388">
        <f>IF(Table13[[#This Row],[Highest level of Education]]="Post-graduate education",1,0)</f>
        <v>0</v>
      </c>
      <c r="BM1388">
        <v>3</v>
      </c>
      <c r="BN1388">
        <v>1</v>
      </c>
      <c r="BO1388">
        <v>98</v>
      </c>
      <c r="BP1388">
        <f>IF(Table13[[#This Row],[Monthly_Income 1_5500 2_8000 3_11000 4_15000 5_20000 6_27000 7_35000 8_5000 9_51000 98_0]]=1,1,0)</f>
        <v>0</v>
      </c>
      <c r="BQ1388">
        <f>IF(Table13[[#This Row],[Monthly_Income 1_5500 2_8000 3_11000 4_15000 5_20000 6_27000 7_35000 8_5000 9_51000 98_0]]=2,1,0)</f>
        <v>0</v>
      </c>
      <c r="BR1388">
        <f>IF(Table13[[#This Row],[Monthly_Income 1_5500 2_8000 3_11000 4_15000 5_20000 6_27000 7_35000 8_5000 9_51000 98_0]]=3,1,0)</f>
        <v>0</v>
      </c>
      <c r="BS1388">
        <f>IF(Table13[[#This Row],[Monthly_Income 1_5500 2_8000 3_11000 4_15000 5_20000 6_27000 7_35000 8_5000 9_51000 98_0]]=4,1,0)</f>
        <v>0</v>
      </c>
      <c r="BT1388">
        <f>IF(Table13[[#This Row],[Monthly_Income 1_5500 2_8000 3_11000 4_15000 5_20000 6_27000 7_35000 8_5000 9_51000 98_0]]=5,1,0)</f>
        <v>0</v>
      </c>
      <c r="BU1388">
        <f>IF(Table13[[#This Row],[Monthly_Income 1_5500 2_8000 3_11000 4_15000 5_20000 6_27000 7_35000 8_5000 9_51000 98_0]]=6,1,0)</f>
        <v>0</v>
      </c>
      <c r="BV1388">
        <f>IF(Table13[[#This Row],[Monthly_Income 1_5500 2_8000 3_11000 4_15000 5_20000 6_27000 7_35000 8_5000 9_51000 98_0]]=7,1,0)</f>
        <v>0</v>
      </c>
      <c r="BW1388">
        <f>IF(Table13[[#This Row],[Monthly_Income 1_5500 2_8000 3_11000 4_15000 5_20000 6_27000 7_35000 8_5000 9_51000 98_0]]=8,1,0)</f>
        <v>0</v>
      </c>
      <c r="BX1388">
        <f>IF(Table13[[#This Row],[Monthly_Income 1_5500 2_8000 3_11000 4_15000 5_20000 6_27000 7_35000 8_5000 9_51000 98_0]]=9,1,0)</f>
        <v>0</v>
      </c>
      <c r="BY1388">
        <f>IF(Table13[[#This Row],[Monthly_Income 1_5500 2_8000 3_11000 4_15000 5_20000 6_27000 7_35000 8_5000 9_51000 98_0]]=98,1,0)</f>
        <v>1</v>
      </c>
      <c r="BZ1388">
        <v>98</v>
      </c>
      <c r="CA1388">
        <f>IF(Table13[[#This Row],[Monthly_Household_Income]]=1,1,0)</f>
        <v>0</v>
      </c>
      <c r="CB1388">
        <f>IF(Table13[[#This Row],[Monthly_Household_Income]]=2,1,0)</f>
        <v>0</v>
      </c>
      <c r="CC1388">
        <f>IF(Table13[[#This Row],[Monthly_Household_Income]]=3,1,0)</f>
        <v>0</v>
      </c>
      <c r="CD1388">
        <f>IF(Table13[[#This Row],[Monthly_Household_Income]]=4,1,0)</f>
        <v>0</v>
      </c>
      <c r="CE1388">
        <f>IF(Table13[[#This Row],[Monthly_Household_Income]]=5,1,0)</f>
        <v>0</v>
      </c>
      <c r="CF1388">
        <f>IF(Table13[[#This Row],[Monthly_Household_Income]]=6,1,0)</f>
        <v>0</v>
      </c>
      <c r="CG1388">
        <f>IF(Table13[[#This Row],[Monthly_Household_Income]]=7,1,0)</f>
        <v>0</v>
      </c>
      <c r="CH1388">
        <f>IF(Table13[[#This Row],[Monthly_Household_Income]]=8,1,0)</f>
        <v>0</v>
      </c>
      <c r="CI1388">
        <f>IF(Table13[[#This Row],[Monthly_Household_Income]]=9,1,0)</f>
        <v>0</v>
      </c>
      <c r="CJ1388">
        <f>IF(Table13[[#This Row],[Monthly_Household_Income]]=98,1,0)</f>
        <v>1</v>
      </c>
    </row>
    <row r="1389" spans="1:88">
      <c r="A1389">
        <v>5087</v>
      </c>
      <c r="B1389" s="1">
        <v>42977</v>
      </c>
      <c r="C1389" t="s">
        <v>2</v>
      </c>
      <c r="D1389">
        <v>10</v>
      </c>
      <c r="E1389">
        <v>10</v>
      </c>
      <c r="F1389">
        <v>10</v>
      </c>
      <c r="G1389">
        <v>10</v>
      </c>
      <c r="H1389">
        <v>9</v>
      </c>
      <c r="I1389">
        <v>8</v>
      </c>
      <c r="J1389" t="s">
        <v>15</v>
      </c>
      <c r="K1389">
        <v>7</v>
      </c>
      <c r="L1389">
        <v>8</v>
      </c>
      <c r="M1389">
        <v>10</v>
      </c>
      <c r="N1389">
        <v>10</v>
      </c>
      <c r="O1389">
        <v>8</v>
      </c>
      <c r="P1389">
        <v>10</v>
      </c>
      <c r="Q1389">
        <v>7</v>
      </c>
      <c r="R1389">
        <v>9</v>
      </c>
      <c r="S1389">
        <v>7</v>
      </c>
      <c r="T1389">
        <v>8</v>
      </c>
      <c r="U1389">
        <v>7</v>
      </c>
      <c r="V1389">
        <v>9</v>
      </c>
      <c r="W1389">
        <v>7</v>
      </c>
      <c r="X1389">
        <v>10</v>
      </c>
      <c r="Y1389">
        <v>10</v>
      </c>
      <c r="Z1389">
        <v>10</v>
      </c>
      <c r="AA1389">
        <v>9</v>
      </c>
      <c r="AB1389">
        <v>0</v>
      </c>
      <c r="AC1389">
        <v>1</v>
      </c>
      <c r="AD1389">
        <f>IF(Table13[[#This Row],[payment]]=1,1,0)</f>
        <v>1</v>
      </c>
      <c r="AE1389">
        <f>IF(Table13[[#This Row],[payment]]=2,1,0)</f>
        <v>0</v>
      </c>
      <c r="AF1389">
        <f>IF(Table13[[#This Row],[payment]]=3,1,0)</f>
        <v>0</v>
      </c>
      <c r="AG1389">
        <v>3</v>
      </c>
      <c r="AH1389">
        <f>IF(Table13[[#This Row],[method_payment]]=1,1,0)</f>
        <v>0</v>
      </c>
      <c r="AI1389">
        <f>IF(Table13[[#This Row],[method_payment]]=2,1,0)</f>
        <v>0</v>
      </c>
      <c r="AJ1389">
        <f>IF(Table13[[#This Row],[method_payment]]=3,1,0)</f>
        <v>1</v>
      </c>
      <c r="AK1389">
        <f>IF(Table13[[#This Row],[method_payment]]=5,1,0)</f>
        <v>0</v>
      </c>
      <c r="AL1389">
        <f>IF(Table13[[#This Row],[method_payment]]=6,1,0)</f>
        <v>0</v>
      </c>
      <c r="AM1389" t="s">
        <v>16</v>
      </c>
      <c r="AN1389" t="s">
        <v>15</v>
      </c>
      <c r="AO1389">
        <v>6</v>
      </c>
      <c r="AP1389" s="2">
        <v>577.58000000000004</v>
      </c>
      <c r="AQ1389" s="3">
        <f>IF(AND(Table13[[#This Row],[Average_amount_spent_per_visit_last_3_months]]&gt;=1,Table13[[#This Row],[Average_amount_spent_per_visit_last_3_months]]&lt;=999),1,0)</f>
        <v>1</v>
      </c>
      <c r="AR1389" s="3">
        <f>IF(AND(Table13[[#This Row],[Average_amount_spent_per_visit_last_3_months]]&gt;=1000,Table13[[#This Row],[Average_amount_spent_per_visit_last_3_months]]&lt;=6700),1,0)</f>
        <v>0</v>
      </c>
      <c r="AS1389">
        <v>1</v>
      </c>
      <c r="AT1389">
        <v>24</v>
      </c>
      <c r="AU1389">
        <f>IF(AND(Table13[[#This Row],[Age]]&gt;=18,Table13[[#This Row],[Age]]&lt;=25),1,0)</f>
        <v>1</v>
      </c>
      <c r="AV1389">
        <f>IF(AND(Table13[[#This Row],[Age]]&gt;=26,Table13[[#This Row],[Age]]&lt;=35),1,0)</f>
        <v>0</v>
      </c>
      <c r="AW1389">
        <f>IF(AND(Table13[[#This Row],[Age]]&gt;=36,Table13[[#This Row],[Age]]&lt;=45),1,0)</f>
        <v>0</v>
      </c>
      <c r="AX1389">
        <f>IF(AND(Table13[[#This Row],[Age]]&gt;=46,Table13[[#This Row],[Age]]&lt;=55),1,0)</f>
        <v>0</v>
      </c>
      <c r="AY1389">
        <f>IF(AND(Table13[[#This Row],[Age]]&gt;=56,Table13[[#This Row],[Age]]&lt;=67),1,0)</f>
        <v>0</v>
      </c>
      <c r="AZ1389" t="s">
        <v>24</v>
      </c>
      <c r="BA1389">
        <f>IF(Table13[[#This Row],[Marital Status]]="Married",1,0)</f>
        <v>0</v>
      </c>
      <c r="BB1389">
        <f>IF(Table13[[#This Row],[Marital Status]]="Single",1,0)</f>
        <v>1</v>
      </c>
      <c r="BC1389" t="s">
        <v>28</v>
      </c>
      <c r="BD1389">
        <f>IF(Table13[[#This Row],[gender]]="Male",1,0)</f>
        <v>0</v>
      </c>
      <c r="BE1389">
        <f>IF(Table13[[#This Row],[gender]]="Female",1,0)</f>
        <v>1</v>
      </c>
      <c r="BF1389" t="s">
        <v>23</v>
      </c>
      <c r="BG1389">
        <f>IF(Table13[[#This Row],[Highest level of Education]]="Did not attend school",1,0)</f>
        <v>0</v>
      </c>
      <c r="BH1389">
        <f>IF(Table13[[#This Row],[Highest level of Education]]="K12 completed",1,0)</f>
        <v>0</v>
      </c>
      <c r="BI1389">
        <f>IF(Table13[[#This Row],[Highest level of Education]]="High School Completed",1,0)</f>
        <v>0</v>
      </c>
      <c r="BJ1389">
        <f>IF(Table13[[#This Row],[Highest level of Education]]="Technical Diploma/Partially completed College",1,0)</f>
        <v>1</v>
      </c>
      <c r="BK1389">
        <f>IF(Table13[[#This Row],[Highest level of Education]]="University/College Degree",1,0)</f>
        <v>0</v>
      </c>
      <c r="BL1389">
        <f>IF(Table13[[#This Row],[Highest level of Education]]="Post-graduate education",1,0)</f>
        <v>0</v>
      </c>
      <c r="BM1389">
        <v>0</v>
      </c>
      <c r="BN1389">
        <v>1</v>
      </c>
      <c r="BO1389">
        <v>1</v>
      </c>
      <c r="BP1389">
        <f>IF(Table13[[#This Row],[Monthly_Income 1_5500 2_8000 3_11000 4_15000 5_20000 6_27000 7_35000 8_5000 9_51000 98_0]]=1,1,0)</f>
        <v>1</v>
      </c>
      <c r="BQ1389">
        <f>IF(Table13[[#This Row],[Monthly_Income 1_5500 2_8000 3_11000 4_15000 5_20000 6_27000 7_35000 8_5000 9_51000 98_0]]=2,1,0)</f>
        <v>0</v>
      </c>
      <c r="BR1389">
        <f>IF(Table13[[#This Row],[Monthly_Income 1_5500 2_8000 3_11000 4_15000 5_20000 6_27000 7_35000 8_5000 9_51000 98_0]]=3,1,0)</f>
        <v>0</v>
      </c>
      <c r="BS1389">
        <f>IF(Table13[[#This Row],[Monthly_Income 1_5500 2_8000 3_11000 4_15000 5_20000 6_27000 7_35000 8_5000 9_51000 98_0]]=4,1,0)</f>
        <v>0</v>
      </c>
      <c r="BT1389">
        <f>IF(Table13[[#This Row],[Monthly_Income 1_5500 2_8000 3_11000 4_15000 5_20000 6_27000 7_35000 8_5000 9_51000 98_0]]=5,1,0)</f>
        <v>0</v>
      </c>
      <c r="BU1389">
        <f>IF(Table13[[#This Row],[Monthly_Income 1_5500 2_8000 3_11000 4_15000 5_20000 6_27000 7_35000 8_5000 9_51000 98_0]]=6,1,0)</f>
        <v>0</v>
      </c>
      <c r="BV1389">
        <f>IF(Table13[[#This Row],[Monthly_Income 1_5500 2_8000 3_11000 4_15000 5_20000 6_27000 7_35000 8_5000 9_51000 98_0]]=7,1,0)</f>
        <v>0</v>
      </c>
      <c r="BW1389">
        <f>IF(Table13[[#This Row],[Monthly_Income 1_5500 2_8000 3_11000 4_15000 5_20000 6_27000 7_35000 8_5000 9_51000 98_0]]=8,1,0)</f>
        <v>0</v>
      </c>
      <c r="BX1389">
        <f>IF(Table13[[#This Row],[Monthly_Income 1_5500 2_8000 3_11000 4_15000 5_20000 6_27000 7_35000 8_5000 9_51000 98_0]]=9,1,0)</f>
        <v>0</v>
      </c>
      <c r="BY1389">
        <f>IF(Table13[[#This Row],[Monthly_Income 1_5500 2_8000 3_11000 4_15000 5_20000 6_27000 7_35000 8_5000 9_51000 98_0]]=98,1,0)</f>
        <v>0</v>
      </c>
      <c r="BZ1389">
        <v>7</v>
      </c>
      <c r="CA1389">
        <f>IF(Table13[[#This Row],[Monthly_Household_Income]]=1,1,0)</f>
        <v>0</v>
      </c>
      <c r="CB1389">
        <f>IF(Table13[[#This Row],[Monthly_Household_Income]]=2,1,0)</f>
        <v>0</v>
      </c>
      <c r="CC1389">
        <f>IF(Table13[[#This Row],[Monthly_Household_Income]]=3,1,0)</f>
        <v>0</v>
      </c>
      <c r="CD1389">
        <f>IF(Table13[[#This Row],[Monthly_Household_Income]]=4,1,0)</f>
        <v>0</v>
      </c>
      <c r="CE1389">
        <f>IF(Table13[[#This Row],[Monthly_Household_Income]]=5,1,0)</f>
        <v>0</v>
      </c>
      <c r="CF1389">
        <f>IF(Table13[[#This Row],[Monthly_Household_Income]]=6,1,0)</f>
        <v>0</v>
      </c>
      <c r="CG1389">
        <f>IF(Table13[[#This Row],[Monthly_Household_Income]]=7,1,0)</f>
        <v>1</v>
      </c>
      <c r="CH1389">
        <f>IF(Table13[[#This Row],[Monthly_Household_Income]]=8,1,0)</f>
        <v>0</v>
      </c>
      <c r="CI1389">
        <f>IF(Table13[[#This Row],[Monthly_Household_Income]]=9,1,0)</f>
        <v>0</v>
      </c>
      <c r="CJ1389">
        <f>IF(Table13[[#This Row],[Monthly_Household_Income]]=98,1,0)</f>
        <v>0</v>
      </c>
    </row>
    <row r="1390" spans="1:88">
      <c r="A1390">
        <v>5088</v>
      </c>
      <c r="B1390" s="1">
        <v>42991</v>
      </c>
      <c r="C1390" t="s">
        <v>2</v>
      </c>
      <c r="D1390">
        <v>8</v>
      </c>
      <c r="E1390">
        <v>9</v>
      </c>
      <c r="F1390">
        <v>8</v>
      </c>
      <c r="G1390">
        <v>9</v>
      </c>
      <c r="H1390">
        <v>8</v>
      </c>
      <c r="I1390">
        <v>7</v>
      </c>
      <c r="J1390" t="s">
        <v>16</v>
      </c>
      <c r="K1390">
        <v>8</v>
      </c>
      <c r="L1390">
        <v>10</v>
      </c>
      <c r="M1390">
        <v>9</v>
      </c>
      <c r="N1390">
        <v>9</v>
      </c>
      <c r="O1390">
        <v>9</v>
      </c>
      <c r="P1390">
        <v>10</v>
      </c>
      <c r="Q1390">
        <v>9</v>
      </c>
      <c r="R1390">
        <v>8</v>
      </c>
      <c r="S1390">
        <v>9</v>
      </c>
      <c r="T1390">
        <v>8</v>
      </c>
      <c r="U1390">
        <v>9</v>
      </c>
      <c r="V1390">
        <v>9</v>
      </c>
      <c r="W1390">
        <v>9</v>
      </c>
      <c r="X1390">
        <v>10</v>
      </c>
      <c r="Y1390">
        <v>8</v>
      </c>
      <c r="Z1390">
        <v>9</v>
      </c>
      <c r="AA1390">
        <v>8</v>
      </c>
      <c r="AB1390">
        <v>10</v>
      </c>
      <c r="AC1390">
        <v>1</v>
      </c>
      <c r="AD1390">
        <f>IF(Table13[[#This Row],[payment]]=1,1,0)</f>
        <v>1</v>
      </c>
      <c r="AE1390">
        <f>IF(Table13[[#This Row],[payment]]=2,1,0)</f>
        <v>0</v>
      </c>
      <c r="AF1390">
        <f>IF(Table13[[#This Row],[payment]]=3,1,0)</f>
        <v>0</v>
      </c>
      <c r="AG1390">
        <v>1</v>
      </c>
      <c r="AH1390">
        <f>IF(Table13[[#This Row],[method_payment]]=1,1,0)</f>
        <v>1</v>
      </c>
      <c r="AI1390">
        <f>IF(Table13[[#This Row],[method_payment]]=2,1,0)</f>
        <v>0</v>
      </c>
      <c r="AJ1390">
        <f>IF(Table13[[#This Row],[method_payment]]=3,1,0)</f>
        <v>0</v>
      </c>
      <c r="AK1390">
        <f>IF(Table13[[#This Row],[method_payment]]=5,1,0)</f>
        <v>0</v>
      </c>
      <c r="AL1390">
        <f>IF(Table13[[#This Row],[method_payment]]=6,1,0)</f>
        <v>0</v>
      </c>
      <c r="AM1390" t="s">
        <v>16</v>
      </c>
      <c r="AN1390" t="s">
        <v>15</v>
      </c>
      <c r="AO1390">
        <v>1</v>
      </c>
      <c r="AP1390" s="2">
        <v>5717.62</v>
      </c>
      <c r="AQ1390" s="3">
        <f>IF(AND(Table13[[#This Row],[Average_amount_spent_per_visit_last_3_months]]&gt;=1,Table13[[#This Row],[Average_amount_spent_per_visit_last_3_months]]&lt;=999),1,0)</f>
        <v>0</v>
      </c>
      <c r="AR1390" s="3">
        <f>IF(AND(Table13[[#This Row],[Average_amount_spent_per_visit_last_3_months]]&gt;=1000,Table13[[#This Row],[Average_amount_spent_per_visit_last_3_months]]&lt;=6700),1,0)</f>
        <v>1</v>
      </c>
      <c r="AS1390">
        <v>3</v>
      </c>
      <c r="AT1390">
        <v>57</v>
      </c>
      <c r="AU1390">
        <f>IF(AND(Table13[[#This Row],[Age]]&gt;=18,Table13[[#This Row],[Age]]&lt;=25),1,0)</f>
        <v>0</v>
      </c>
      <c r="AV1390">
        <f>IF(AND(Table13[[#This Row],[Age]]&gt;=26,Table13[[#This Row],[Age]]&lt;=35),1,0)</f>
        <v>0</v>
      </c>
      <c r="AW1390">
        <f>IF(AND(Table13[[#This Row],[Age]]&gt;=36,Table13[[#This Row],[Age]]&lt;=45),1,0)</f>
        <v>0</v>
      </c>
      <c r="AX1390">
        <f>IF(AND(Table13[[#This Row],[Age]]&gt;=46,Table13[[#This Row],[Age]]&lt;=55),1,0)</f>
        <v>0</v>
      </c>
      <c r="AY1390">
        <f>IF(AND(Table13[[#This Row],[Age]]&gt;=56,Table13[[#This Row],[Age]]&lt;=67),1,0)</f>
        <v>1</v>
      </c>
      <c r="AZ1390" t="s">
        <v>25</v>
      </c>
      <c r="BA1390">
        <f>IF(Table13[[#This Row],[Marital Status]]="Married",1,0)</f>
        <v>1</v>
      </c>
      <c r="BB1390">
        <f>IF(Table13[[#This Row],[Marital Status]]="Single",1,0)</f>
        <v>0</v>
      </c>
      <c r="BC1390" t="s">
        <v>28</v>
      </c>
      <c r="BD1390">
        <f>IF(Table13[[#This Row],[gender]]="Male",1,0)</f>
        <v>0</v>
      </c>
      <c r="BE1390">
        <f>IF(Table13[[#This Row],[gender]]="Female",1,0)</f>
        <v>1</v>
      </c>
      <c r="BF1390" t="s">
        <v>23</v>
      </c>
      <c r="BG1390">
        <f>IF(Table13[[#This Row],[Highest level of Education]]="Did not attend school",1,0)</f>
        <v>0</v>
      </c>
      <c r="BH1390">
        <f>IF(Table13[[#This Row],[Highest level of Education]]="K12 completed",1,0)</f>
        <v>0</v>
      </c>
      <c r="BI1390">
        <f>IF(Table13[[#This Row],[Highest level of Education]]="High School Completed",1,0)</f>
        <v>0</v>
      </c>
      <c r="BJ1390">
        <f>IF(Table13[[#This Row],[Highest level of Education]]="Technical Diploma/Partially completed College",1,0)</f>
        <v>1</v>
      </c>
      <c r="BK1390">
        <f>IF(Table13[[#This Row],[Highest level of Education]]="University/College Degree",1,0)</f>
        <v>0</v>
      </c>
      <c r="BL1390">
        <f>IF(Table13[[#This Row],[Highest level of Education]]="Post-graduate education",1,0)</f>
        <v>0</v>
      </c>
      <c r="BM1390">
        <v>1</v>
      </c>
      <c r="BN1390">
        <v>1</v>
      </c>
      <c r="BO1390">
        <v>5</v>
      </c>
      <c r="BP1390">
        <f>IF(Table13[[#This Row],[Monthly_Income 1_5500 2_8000 3_11000 4_15000 5_20000 6_27000 7_35000 8_5000 9_51000 98_0]]=1,1,0)</f>
        <v>0</v>
      </c>
      <c r="BQ1390">
        <f>IF(Table13[[#This Row],[Monthly_Income 1_5500 2_8000 3_11000 4_15000 5_20000 6_27000 7_35000 8_5000 9_51000 98_0]]=2,1,0)</f>
        <v>0</v>
      </c>
      <c r="BR1390">
        <f>IF(Table13[[#This Row],[Monthly_Income 1_5500 2_8000 3_11000 4_15000 5_20000 6_27000 7_35000 8_5000 9_51000 98_0]]=3,1,0)</f>
        <v>0</v>
      </c>
      <c r="BS1390">
        <f>IF(Table13[[#This Row],[Monthly_Income 1_5500 2_8000 3_11000 4_15000 5_20000 6_27000 7_35000 8_5000 9_51000 98_0]]=4,1,0)</f>
        <v>0</v>
      </c>
      <c r="BT1390">
        <f>IF(Table13[[#This Row],[Monthly_Income 1_5500 2_8000 3_11000 4_15000 5_20000 6_27000 7_35000 8_5000 9_51000 98_0]]=5,1,0)</f>
        <v>1</v>
      </c>
      <c r="BU1390">
        <f>IF(Table13[[#This Row],[Monthly_Income 1_5500 2_8000 3_11000 4_15000 5_20000 6_27000 7_35000 8_5000 9_51000 98_0]]=6,1,0)</f>
        <v>0</v>
      </c>
      <c r="BV1390">
        <f>IF(Table13[[#This Row],[Monthly_Income 1_5500 2_8000 3_11000 4_15000 5_20000 6_27000 7_35000 8_5000 9_51000 98_0]]=7,1,0)</f>
        <v>0</v>
      </c>
      <c r="BW1390">
        <f>IF(Table13[[#This Row],[Monthly_Income 1_5500 2_8000 3_11000 4_15000 5_20000 6_27000 7_35000 8_5000 9_51000 98_0]]=8,1,0)</f>
        <v>0</v>
      </c>
      <c r="BX1390">
        <f>IF(Table13[[#This Row],[Monthly_Income 1_5500 2_8000 3_11000 4_15000 5_20000 6_27000 7_35000 8_5000 9_51000 98_0]]=9,1,0)</f>
        <v>0</v>
      </c>
      <c r="BY1390">
        <f>IF(Table13[[#This Row],[Monthly_Income 1_5500 2_8000 3_11000 4_15000 5_20000 6_27000 7_35000 8_5000 9_51000 98_0]]=98,1,0)</f>
        <v>0</v>
      </c>
      <c r="BZ1390">
        <v>8</v>
      </c>
      <c r="CA1390">
        <f>IF(Table13[[#This Row],[Monthly_Household_Income]]=1,1,0)</f>
        <v>0</v>
      </c>
      <c r="CB1390">
        <f>IF(Table13[[#This Row],[Monthly_Household_Income]]=2,1,0)</f>
        <v>0</v>
      </c>
      <c r="CC1390">
        <f>IF(Table13[[#This Row],[Monthly_Household_Income]]=3,1,0)</f>
        <v>0</v>
      </c>
      <c r="CD1390">
        <f>IF(Table13[[#This Row],[Monthly_Household_Income]]=4,1,0)</f>
        <v>0</v>
      </c>
      <c r="CE1390">
        <f>IF(Table13[[#This Row],[Monthly_Household_Income]]=5,1,0)</f>
        <v>0</v>
      </c>
      <c r="CF1390">
        <f>IF(Table13[[#This Row],[Monthly_Household_Income]]=6,1,0)</f>
        <v>0</v>
      </c>
      <c r="CG1390">
        <f>IF(Table13[[#This Row],[Monthly_Household_Income]]=7,1,0)</f>
        <v>0</v>
      </c>
      <c r="CH1390">
        <f>IF(Table13[[#This Row],[Monthly_Household_Income]]=8,1,0)</f>
        <v>1</v>
      </c>
      <c r="CI1390">
        <f>IF(Table13[[#This Row],[Monthly_Household_Income]]=9,1,0)</f>
        <v>0</v>
      </c>
      <c r="CJ1390">
        <f>IF(Table13[[#This Row],[Monthly_Household_Income]]=98,1,0)</f>
        <v>0</v>
      </c>
    </row>
    <row r="1391" spans="1:88">
      <c r="A1391">
        <v>5093</v>
      </c>
      <c r="B1391" s="1">
        <v>43000</v>
      </c>
      <c r="C1391" t="s">
        <v>39</v>
      </c>
      <c r="D1391">
        <v>8</v>
      </c>
      <c r="E1391">
        <v>8</v>
      </c>
      <c r="F1391">
        <v>7</v>
      </c>
      <c r="G1391">
        <v>8</v>
      </c>
      <c r="H1391">
        <v>9</v>
      </c>
      <c r="I1391">
        <v>9</v>
      </c>
      <c r="J1391" t="s">
        <v>16</v>
      </c>
      <c r="K1391">
        <v>8</v>
      </c>
      <c r="L1391">
        <v>10</v>
      </c>
      <c r="M1391">
        <v>8</v>
      </c>
      <c r="N1391">
        <v>10</v>
      </c>
      <c r="O1391">
        <v>8</v>
      </c>
      <c r="P1391">
        <v>7</v>
      </c>
      <c r="Q1391">
        <v>8</v>
      </c>
      <c r="R1391">
        <v>8</v>
      </c>
      <c r="S1391">
        <v>8</v>
      </c>
      <c r="T1391">
        <v>9</v>
      </c>
      <c r="U1391">
        <v>9</v>
      </c>
      <c r="V1391">
        <v>8</v>
      </c>
      <c r="W1391">
        <v>9</v>
      </c>
      <c r="X1391">
        <v>7</v>
      </c>
      <c r="Y1391">
        <v>10</v>
      </c>
      <c r="Z1391">
        <v>10</v>
      </c>
      <c r="AA1391">
        <v>7</v>
      </c>
      <c r="AB1391">
        <v>7</v>
      </c>
      <c r="AC1391">
        <v>2</v>
      </c>
      <c r="AD1391">
        <f>IF(Table13[[#This Row],[payment]]=1,1,0)</f>
        <v>0</v>
      </c>
      <c r="AE1391">
        <f>IF(Table13[[#This Row],[payment]]=2,1,0)</f>
        <v>1</v>
      </c>
      <c r="AF1391">
        <f>IF(Table13[[#This Row],[payment]]=3,1,0)</f>
        <v>0</v>
      </c>
      <c r="AG1391">
        <v>5</v>
      </c>
      <c r="AH1391">
        <f>IF(Table13[[#This Row],[method_payment]]=1,1,0)</f>
        <v>0</v>
      </c>
      <c r="AI1391">
        <f>IF(Table13[[#This Row],[method_payment]]=2,1,0)</f>
        <v>0</v>
      </c>
      <c r="AJ1391">
        <f>IF(Table13[[#This Row],[method_payment]]=3,1,0)</f>
        <v>0</v>
      </c>
      <c r="AK1391">
        <f>IF(Table13[[#This Row],[method_payment]]=5,1,0)</f>
        <v>1</v>
      </c>
      <c r="AL1391">
        <f>IF(Table13[[#This Row],[method_payment]]=6,1,0)</f>
        <v>0</v>
      </c>
      <c r="AM1391" t="s">
        <v>16</v>
      </c>
      <c r="AN1391" t="s">
        <v>16</v>
      </c>
      <c r="AO1391">
        <v>3</v>
      </c>
      <c r="AP1391" s="2">
        <v>334.22</v>
      </c>
      <c r="AQ1391" s="3">
        <f>IF(AND(Table13[[#This Row],[Average_amount_spent_per_visit_last_3_months]]&gt;=1,Table13[[#This Row],[Average_amount_spent_per_visit_last_3_months]]&lt;=999),1,0)</f>
        <v>1</v>
      </c>
      <c r="AR1391" s="3">
        <f>IF(AND(Table13[[#This Row],[Average_amount_spent_per_visit_last_3_months]]&gt;=1000,Table13[[#This Row],[Average_amount_spent_per_visit_last_3_months]]&lt;=6700),1,0)</f>
        <v>0</v>
      </c>
      <c r="AS1391">
        <v>2</v>
      </c>
      <c r="AT1391">
        <v>39</v>
      </c>
      <c r="AU1391">
        <f>IF(AND(Table13[[#This Row],[Age]]&gt;=18,Table13[[#This Row],[Age]]&lt;=25),1,0)</f>
        <v>0</v>
      </c>
      <c r="AV1391">
        <f>IF(AND(Table13[[#This Row],[Age]]&gt;=26,Table13[[#This Row],[Age]]&lt;=35),1,0)</f>
        <v>0</v>
      </c>
      <c r="AW1391">
        <f>IF(AND(Table13[[#This Row],[Age]]&gt;=36,Table13[[#This Row],[Age]]&lt;=45),1,0)</f>
        <v>1</v>
      </c>
      <c r="AX1391">
        <f>IF(AND(Table13[[#This Row],[Age]]&gt;=46,Table13[[#This Row],[Age]]&lt;=55),1,0)</f>
        <v>0</v>
      </c>
      <c r="AY1391">
        <f>IF(AND(Table13[[#This Row],[Age]]&gt;=56,Table13[[#This Row],[Age]]&lt;=67),1,0)</f>
        <v>0</v>
      </c>
      <c r="AZ1391" t="s">
        <v>25</v>
      </c>
      <c r="BA1391">
        <f>IF(Table13[[#This Row],[Marital Status]]="Married",1,0)</f>
        <v>1</v>
      </c>
      <c r="BB1391">
        <f>IF(Table13[[#This Row],[Marital Status]]="Single",1,0)</f>
        <v>0</v>
      </c>
      <c r="BC1391" t="s">
        <v>27</v>
      </c>
      <c r="BD1391">
        <f>IF(Table13[[#This Row],[gender]]="Male",1,0)</f>
        <v>1</v>
      </c>
      <c r="BE1391">
        <f>IF(Table13[[#This Row],[gender]]="Female",1,0)</f>
        <v>0</v>
      </c>
      <c r="BF1391" t="s">
        <v>18</v>
      </c>
      <c r="BG1391">
        <f>IF(Table13[[#This Row],[Highest level of Education]]="Did not attend school",1,0)</f>
        <v>0</v>
      </c>
      <c r="BH1391">
        <f>IF(Table13[[#This Row],[Highest level of Education]]="K12 completed",1,0)</f>
        <v>0</v>
      </c>
      <c r="BI1391">
        <f>IF(Table13[[#This Row],[Highest level of Education]]="High School Completed",1,0)</f>
        <v>0</v>
      </c>
      <c r="BJ1391">
        <f>IF(Table13[[#This Row],[Highest level of Education]]="Technical Diploma/Partially completed College",1,0)</f>
        <v>0</v>
      </c>
      <c r="BK1391">
        <f>IF(Table13[[#This Row],[Highest level of Education]]="University/College Degree",1,0)</f>
        <v>0</v>
      </c>
      <c r="BL1391">
        <f>IF(Table13[[#This Row],[Highest level of Education]]="Post-graduate education",1,0)</f>
        <v>1</v>
      </c>
      <c r="BM1391">
        <v>2</v>
      </c>
      <c r="BN1391">
        <v>1</v>
      </c>
      <c r="BO1391">
        <v>6</v>
      </c>
      <c r="BP1391">
        <f>IF(Table13[[#This Row],[Monthly_Income 1_5500 2_8000 3_11000 4_15000 5_20000 6_27000 7_35000 8_5000 9_51000 98_0]]=1,1,0)</f>
        <v>0</v>
      </c>
      <c r="BQ1391">
        <f>IF(Table13[[#This Row],[Monthly_Income 1_5500 2_8000 3_11000 4_15000 5_20000 6_27000 7_35000 8_5000 9_51000 98_0]]=2,1,0)</f>
        <v>0</v>
      </c>
      <c r="BR1391">
        <f>IF(Table13[[#This Row],[Monthly_Income 1_5500 2_8000 3_11000 4_15000 5_20000 6_27000 7_35000 8_5000 9_51000 98_0]]=3,1,0)</f>
        <v>0</v>
      </c>
      <c r="BS1391">
        <f>IF(Table13[[#This Row],[Monthly_Income 1_5500 2_8000 3_11000 4_15000 5_20000 6_27000 7_35000 8_5000 9_51000 98_0]]=4,1,0)</f>
        <v>0</v>
      </c>
      <c r="BT1391">
        <f>IF(Table13[[#This Row],[Monthly_Income 1_5500 2_8000 3_11000 4_15000 5_20000 6_27000 7_35000 8_5000 9_51000 98_0]]=5,1,0)</f>
        <v>0</v>
      </c>
      <c r="BU1391">
        <f>IF(Table13[[#This Row],[Monthly_Income 1_5500 2_8000 3_11000 4_15000 5_20000 6_27000 7_35000 8_5000 9_51000 98_0]]=6,1,0)</f>
        <v>1</v>
      </c>
      <c r="BV1391">
        <f>IF(Table13[[#This Row],[Monthly_Income 1_5500 2_8000 3_11000 4_15000 5_20000 6_27000 7_35000 8_5000 9_51000 98_0]]=7,1,0)</f>
        <v>0</v>
      </c>
      <c r="BW1391">
        <f>IF(Table13[[#This Row],[Monthly_Income 1_5500 2_8000 3_11000 4_15000 5_20000 6_27000 7_35000 8_5000 9_51000 98_0]]=8,1,0)</f>
        <v>0</v>
      </c>
      <c r="BX1391">
        <f>IF(Table13[[#This Row],[Monthly_Income 1_5500 2_8000 3_11000 4_15000 5_20000 6_27000 7_35000 8_5000 9_51000 98_0]]=9,1,0)</f>
        <v>0</v>
      </c>
      <c r="BY1391">
        <f>IF(Table13[[#This Row],[Monthly_Income 1_5500 2_8000 3_11000 4_15000 5_20000 6_27000 7_35000 8_5000 9_51000 98_0]]=98,1,0)</f>
        <v>0</v>
      </c>
      <c r="BZ1391">
        <v>7</v>
      </c>
      <c r="CA1391">
        <f>IF(Table13[[#This Row],[Monthly_Household_Income]]=1,1,0)</f>
        <v>0</v>
      </c>
      <c r="CB1391">
        <f>IF(Table13[[#This Row],[Monthly_Household_Income]]=2,1,0)</f>
        <v>0</v>
      </c>
      <c r="CC1391">
        <f>IF(Table13[[#This Row],[Monthly_Household_Income]]=3,1,0)</f>
        <v>0</v>
      </c>
      <c r="CD1391">
        <f>IF(Table13[[#This Row],[Monthly_Household_Income]]=4,1,0)</f>
        <v>0</v>
      </c>
      <c r="CE1391">
        <f>IF(Table13[[#This Row],[Monthly_Household_Income]]=5,1,0)</f>
        <v>0</v>
      </c>
      <c r="CF1391">
        <f>IF(Table13[[#This Row],[Monthly_Household_Income]]=6,1,0)</f>
        <v>0</v>
      </c>
      <c r="CG1391">
        <f>IF(Table13[[#This Row],[Monthly_Household_Income]]=7,1,0)</f>
        <v>1</v>
      </c>
      <c r="CH1391">
        <f>IF(Table13[[#This Row],[Monthly_Household_Income]]=8,1,0)</f>
        <v>0</v>
      </c>
      <c r="CI1391">
        <f>IF(Table13[[#This Row],[Monthly_Household_Income]]=9,1,0)</f>
        <v>0</v>
      </c>
      <c r="CJ1391">
        <f>IF(Table13[[#This Row],[Monthly_Household_Income]]=98,1,0)</f>
        <v>0</v>
      </c>
    </row>
    <row r="1392" spans="1:88">
      <c r="A1392">
        <v>5098</v>
      </c>
      <c r="B1392" s="1">
        <v>42971</v>
      </c>
      <c r="C1392" t="s">
        <v>2</v>
      </c>
      <c r="D1392">
        <v>7</v>
      </c>
      <c r="E1392">
        <v>7</v>
      </c>
      <c r="F1392">
        <v>6</v>
      </c>
      <c r="G1392">
        <v>8</v>
      </c>
      <c r="H1392">
        <v>8</v>
      </c>
      <c r="I1392">
        <v>7</v>
      </c>
      <c r="J1392" t="s">
        <v>16</v>
      </c>
      <c r="K1392">
        <v>8</v>
      </c>
      <c r="L1392">
        <v>10</v>
      </c>
      <c r="M1392">
        <v>9</v>
      </c>
      <c r="N1392">
        <v>9</v>
      </c>
      <c r="O1392">
        <v>7</v>
      </c>
      <c r="P1392">
        <v>8</v>
      </c>
      <c r="Q1392">
        <v>7</v>
      </c>
      <c r="R1392">
        <v>8</v>
      </c>
      <c r="S1392">
        <v>7</v>
      </c>
      <c r="T1392">
        <v>7</v>
      </c>
      <c r="U1392">
        <v>7</v>
      </c>
      <c r="V1392">
        <v>8</v>
      </c>
      <c r="W1392">
        <v>9</v>
      </c>
      <c r="X1392">
        <v>7</v>
      </c>
      <c r="Y1392">
        <v>8</v>
      </c>
      <c r="Z1392">
        <v>8</v>
      </c>
      <c r="AA1392">
        <v>8</v>
      </c>
      <c r="AB1392">
        <v>8</v>
      </c>
      <c r="AC1392">
        <v>3</v>
      </c>
      <c r="AD1392">
        <f>IF(Table13[[#This Row],[payment]]=1,1,0)</f>
        <v>0</v>
      </c>
      <c r="AE1392">
        <f>IF(Table13[[#This Row],[payment]]=2,1,0)</f>
        <v>0</v>
      </c>
      <c r="AF1392">
        <f>IF(Table13[[#This Row],[payment]]=3,1,0)</f>
        <v>1</v>
      </c>
      <c r="AG1392">
        <v>1</v>
      </c>
      <c r="AH1392">
        <f>IF(Table13[[#This Row],[method_payment]]=1,1,0)</f>
        <v>1</v>
      </c>
      <c r="AI1392">
        <f>IF(Table13[[#This Row],[method_payment]]=2,1,0)</f>
        <v>0</v>
      </c>
      <c r="AJ1392">
        <f>IF(Table13[[#This Row],[method_payment]]=3,1,0)</f>
        <v>0</v>
      </c>
      <c r="AK1392">
        <f>IF(Table13[[#This Row],[method_payment]]=5,1,0)</f>
        <v>0</v>
      </c>
      <c r="AL1392">
        <f>IF(Table13[[#This Row],[method_payment]]=6,1,0)</f>
        <v>0</v>
      </c>
      <c r="AM1392" t="s">
        <v>16</v>
      </c>
      <c r="AN1392" t="s">
        <v>15</v>
      </c>
      <c r="AO1392">
        <v>3</v>
      </c>
      <c r="AP1392" s="2">
        <v>57.44</v>
      </c>
      <c r="AQ1392" s="3">
        <f>IF(AND(Table13[[#This Row],[Average_amount_spent_per_visit_last_3_months]]&gt;=1,Table13[[#This Row],[Average_amount_spent_per_visit_last_3_months]]&lt;=999),1,0)</f>
        <v>1</v>
      </c>
      <c r="AR1392" s="3">
        <f>IF(AND(Table13[[#This Row],[Average_amount_spent_per_visit_last_3_months]]&gt;=1000,Table13[[#This Row],[Average_amount_spent_per_visit_last_3_months]]&lt;=6700),1,0)</f>
        <v>0</v>
      </c>
      <c r="AS1392">
        <v>3</v>
      </c>
      <c r="AT1392">
        <v>22</v>
      </c>
      <c r="AU1392">
        <f>IF(AND(Table13[[#This Row],[Age]]&gt;=18,Table13[[#This Row],[Age]]&lt;=25),1,0)</f>
        <v>1</v>
      </c>
      <c r="AV1392">
        <f>IF(AND(Table13[[#This Row],[Age]]&gt;=26,Table13[[#This Row],[Age]]&lt;=35),1,0)</f>
        <v>0</v>
      </c>
      <c r="AW1392">
        <f>IF(AND(Table13[[#This Row],[Age]]&gt;=36,Table13[[#This Row],[Age]]&lt;=45),1,0)</f>
        <v>0</v>
      </c>
      <c r="AX1392">
        <f>IF(AND(Table13[[#This Row],[Age]]&gt;=46,Table13[[#This Row],[Age]]&lt;=55),1,0)</f>
        <v>0</v>
      </c>
      <c r="AY1392">
        <f>IF(AND(Table13[[#This Row],[Age]]&gt;=56,Table13[[#This Row],[Age]]&lt;=67),1,0)</f>
        <v>0</v>
      </c>
      <c r="AZ1392" t="s">
        <v>24</v>
      </c>
      <c r="BA1392">
        <f>IF(Table13[[#This Row],[Marital Status]]="Married",1,0)</f>
        <v>0</v>
      </c>
      <c r="BB1392">
        <f>IF(Table13[[#This Row],[Marital Status]]="Single",1,0)</f>
        <v>1</v>
      </c>
      <c r="BC1392" t="s">
        <v>28</v>
      </c>
      <c r="BD1392">
        <f>IF(Table13[[#This Row],[gender]]="Male",1,0)</f>
        <v>0</v>
      </c>
      <c r="BE1392">
        <f>IF(Table13[[#This Row],[gender]]="Female",1,0)</f>
        <v>1</v>
      </c>
      <c r="BF1392" t="s">
        <v>23</v>
      </c>
      <c r="BG1392">
        <f>IF(Table13[[#This Row],[Highest level of Education]]="Did not attend school",1,0)</f>
        <v>0</v>
      </c>
      <c r="BH1392">
        <f>IF(Table13[[#This Row],[Highest level of Education]]="K12 completed",1,0)</f>
        <v>0</v>
      </c>
      <c r="BI1392">
        <f>IF(Table13[[#This Row],[Highest level of Education]]="High School Completed",1,0)</f>
        <v>0</v>
      </c>
      <c r="BJ1392">
        <f>IF(Table13[[#This Row],[Highest level of Education]]="Technical Diploma/Partially completed College",1,0)</f>
        <v>1</v>
      </c>
      <c r="BK1392">
        <f>IF(Table13[[#This Row],[Highest level of Education]]="University/College Degree",1,0)</f>
        <v>0</v>
      </c>
      <c r="BL1392">
        <f>IF(Table13[[#This Row],[Highest level of Education]]="Post-graduate education",1,0)</f>
        <v>0</v>
      </c>
      <c r="BM1392">
        <v>0</v>
      </c>
      <c r="BN1392">
        <v>1</v>
      </c>
      <c r="BO1392">
        <v>1</v>
      </c>
      <c r="BP1392">
        <f>IF(Table13[[#This Row],[Monthly_Income 1_5500 2_8000 3_11000 4_15000 5_20000 6_27000 7_35000 8_5000 9_51000 98_0]]=1,1,0)</f>
        <v>1</v>
      </c>
      <c r="BQ1392">
        <f>IF(Table13[[#This Row],[Monthly_Income 1_5500 2_8000 3_11000 4_15000 5_20000 6_27000 7_35000 8_5000 9_51000 98_0]]=2,1,0)</f>
        <v>0</v>
      </c>
      <c r="BR1392">
        <f>IF(Table13[[#This Row],[Monthly_Income 1_5500 2_8000 3_11000 4_15000 5_20000 6_27000 7_35000 8_5000 9_51000 98_0]]=3,1,0)</f>
        <v>0</v>
      </c>
      <c r="BS1392">
        <f>IF(Table13[[#This Row],[Monthly_Income 1_5500 2_8000 3_11000 4_15000 5_20000 6_27000 7_35000 8_5000 9_51000 98_0]]=4,1,0)</f>
        <v>0</v>
      </c>
      <c r="BT1392">
        <f>IF(Table13[[#This Row],[Monthly_Income 1_5500 2_8000 3_11000 4_15000 5_20000 6_27000 7_35000 8_5000 9_51000 98_0]]=5,1,0)</f>
        <v>0</v>
      </c>
      <c r="BU1392">
        <f>IF(Table13[[#This Row],[Monthly_Income 1_5500 2_8000 3_11000 4_15000 5_20000 6_27000 7_35000 8_5000 9_51000 98_0]]=6,1,0)</f>
        <v>0</v>
      </c>
      <c r="BV1392">
        <f>IF(Table13[[#This Row],[Monthly_Income 1_5500 2_8000 3_11000 4_15000 5_20000 6_27000 7_35000 8_5000 9_51000 98_0]]=7,1,0)</f>
        <v>0</v>
      </c>
      <c r="BW1392">
        <f>IF(Table13[[#This Row],[Monthly_Income 1_5500 2_8000 3_11000 4_15000 5_20000 6_27000 7_35000 8_5000 9_51000 98_0]]=8,1,0)</f>
        <v>0</v>
      </c>
      <c r="BX1392">
        <f>IF(Table13[[#This Row],[Monthly_Income 1_5500 2_8000 3_11000 4_15000 5_20000 6_27000 7_35000 8_5000 9_51000 98_0]]=9,1,0)</f>
        <v>0</v>
      </c>
      <c r="BY1392">
        <f>IF(Table13[[#This Row],[Monthly_Income 1_5500 2_8000 3_11000 4_15000 5_20000 6_27000 7_35000 8_5000 9_51000 98_0]]=98,1,0)</f>
        <v>0</v>
      </c>
      <c r="BZ1392">
        <v>97</v>
      </c>
      <c r="CA1392">
        <f>IF(Table13[[#This Row],[Monthly_Household_Income]]=1,1,0)</f>
        <v>0</v>
      </c>
      <c r="CB1392">
        <f>IF(Table13[[#This Row],[Monthly_Household_Income]]=2,1,0)</f>
        <v>0</v>
      </c>
      <c r="CC1392">
        <f>IF(Table13[[#This Row],[Monthly_Household_Income]]=3,1,0)</f>
        <v>0</v>
      </c>
      <c r="CD1392">
        <f>IF(Table13[[#This Row],[Monthly_Household_Income]]=4,1,0)</f>
        <v>0</v>
      </c>
      <c r="CE1392">
        <f>IF(Table13[[#This Row],[Monthly_Household_Income]]=5,1,0)</f>
        <v>0</v>
      </c>
      <c r="CF1392">
        <f>IF(Table13[[#This Row],[Monthly_Household_Income]]=6,1,0)</f>
        <v>0</v>
      </c>
      <c r="CG1392">
        <f>IF(Table13[[#This Row],[Monthly_Household_Income]]=7,1,0)</f>
        <v>0</v>
      </c>
      <c r="CH1392">
        <f>IF(Table13[[#This Row],[Monthly_Household_Income]]=8,1,0)</f>
        <v>0</v>
      </c>
      <c r="CI1392">
        <f>IF(Table13[[#This Row],[Monthly_Household_Income]]=9,1,0)</f>
        <v>0</v>
      </c>
      <c r="CJ1392">
        <f>IF(Table13[[#This Row],[Monthly_Household_Income]]=98,1,0)</f>
        <v>0</v>
      </c>
    </row>
    <row r="1393" spans="1:88">
      <c r="A1393">
        <v>5104</v>
      </c>
      <c r="B1393" s="1">
        <v>42970</v>
      </c>
      <c r="C1393" t="s">
        <v>31</v>
      </c>
      <c r="D1393">
        <v>8</v>
      </c>
      <c r="E1393">
        <v>9</v>
      </c>
      <c r="F1393">
        <v>7</v>
      </c>
      <c r="G1393">
        <v>8</v>
      </c>
      <c r="H1393">
        <v>8</v>
      </c>
      <c r="I1393">
        <v>8</v>
      </c>
      <c r="J1393" t="s">
        <v>16</v>
      </c>
      <c r="K1393">
        <v>7</v>
      </c>
      <c r="L1393">
        <v>8</v>
      </c>
      <c r="M1393">
        <v>7</v>
      </c>
      <c r="N1393">
        <v>9</v>
      </c>
      <c r="O1393">
        <v>9</v>
      </c>
      <c r="P1393">
        <v>7</v>
      </c>
      <c r="Q1393">
        <v>8</v>
      </c>
      <c r="R1393">
        <v>8</v>
      </c>
      <c r="S1393">
        <v>7</v>
      </c>
      <c r="T1393">
        <v>8</v>
      </c>
      <c r="U1393">
        <v>8</v>
      </c>
      <c r="V1393">
        <v>7</v>
      </c>
      <c r="W1393">
        <v>7</v>
      </c>
      <c r="X1393">
        <v>9</v>
      </c>
      <c r="Y1393">
        <v>9</v>
      </c>
      <c r="Z1393">
        <v>7</v>
      </c>
      <c r="AA1393">
        <v>7</v>
      </c>
      <c r="AB1393">
        <v>8</v>
      </c>
      <c r="AC1393">
        <v>1</v>
      </c>
      <c r="AD1393">
        <f>IF(Table13[[#This Row],[payment]]=1,1,0)</f>
        <v>1</v>
      </c>
      <c r="AE1393">
        <f>IF(Table13[[#This Row],[payment]]=2,1,0)</f>
        <v>0</v>
      </c>
      <c r="AF1393">
        <f>IF(Table13[[#This Row],[payment]]=3,1,0)</f>
        <v>0</v>
      </c>
      <c r="AG1393">
        <v>5</v>
      </c>
      <c r="AH1393">
        <f>IF(Table13[[#This Row],[method_payment]]=1,1,0)</f>
        <v>0</v>
      </c>
      <c r="AI1393">
        <f>IF(Table13[[#This Row],[method_payment]]=2,1,0)</f>
        <v>0</v>
      </c>
      <c r="AJ1393">
        <f>IF(Table13[[#This Row],[method_payment]]=3,1,0)</f>
        <v>0</v>
      </c>
      <c r="AK1393">
        <f>IF(Table13[[#This Row],[method_payment]]=5,1,0)</f>
        <v>1</v>
      </c>
      <c r="AL1393">
        <f>IF(Table13[[#This Row],[method_payment]]=6,1,0)</f>
        <v>0</v>
      </c>
      <c r="AM1393" t="s">
        <v>16</v>
      </c>
      <c r="AN1393" t="s">
        <v>16</v>
      </c>
      <c r="AO1393">
        <v>3</v>
      </c>
      <c r="AP1393" s="2">
        <v>263.92</v>
      </c>
      <c r="AQ1393" s="3">
        <f>IF(AND(Table13[[#This Row],[Average_amount_spent_per_visit_last_3_months]]&gt;=1,Table13[[#This Row],[Average_amount_spent_per_visit_last_3_months]]&lt;=999),1,0)</f>
        <v>1</v>
      </c>
      <c r="AR1393" s="3">
        <f>IF(AND(Table13[[#This Row],[Average_amount_spent_per_visit_last_3_months]]&gt;=1000,Table13[[#This Row],[Average_amount_spent_per_visit_last_3_months]]&lt;=6700),1,0)</f>
        <v>0</v>
      </c>
      <c r="AS1393">
        <v>3</v>
      </c>
      <c r="AT1393">
        <v>33</v>
      </c>
      <c r="AU1393">
        <f>IF(AND(Table13[[#This Row],[Age]]&gt;=18,Table13[[#This Row],[Age]]&lt;=25),1,0)</f>
        <v>0</v>
      </c>
      <c r="AV1393">
        <f>IF(AND(Table13[[#This Row],[Age]]&gt;=26,Table13[[#This Row],[Age]]&lt;=35),1,0)</f>
        <v>1</v>
      </c>
      <c r="AW1393">
        <f>IF(AND(Table13[[#This Row],[Age]]&gt;=36,Table13[[#This Row],[Age]]&lt;=45),1,0)</f>
        <v>0</v>
      </c>
      <c r="AX1393">
        <f>IF(AND(Table13[[#This Row],[Age]]&gt;=46,Table13[[#This Row],[Age]]&lt;=55),1,0)</f>
        <v>0</v>
      </c>
      <c r="AY1393">
        <f>IF(AND(Table13[[#This Row],[Age]]&gt;=56,Table13[[#This Row],[Age]]&lt;=67),1,0)</f>
        <v>0</v>
      </c>
      <c r="AZ1393" t="s">
        <v>25</v>
      </c>
      <c r="BA1393">
        <f>IF(Table13[[#This Row],[Marital Status]]="Married",1,0)</f>
        <v>1</v>
      </c>
      <c r="BB1393">
        <f>IF(Table13[[#This Row],[Marital Status]]="Single",1,0)</f>
        <v>0</v>
      </c>
      <c r="BC1393" t="s">
        <v>28</v>
      </c>
      <c r="BD1393">
        <f>IF(Table13[[#This Row],[gender]]="Male",1,0)</f>
        <v>0</v>
      </c>
      <c r="BE1393">
        <f>IF(Table13[[#This Row],[gender]]="Female",1,0)</f>
        <v>1</v>
      </c>
      <c r="BF1393" t="s">
        <v>19</v>
      </c>
      <c r="BG1393">
        <f>IF(Table13[[#This Row],[Highest level of Education]]="Did not attend school",1,0)</f>
        <v>0</v>
      </c>
      <c r="BH1393">
        <f>IF(Table13[[#This Row],[Highest level of Education]]="K12 completed",1,0)</f>
        <v>0</v>
      </c>
      <c r="BI1393">
        <f>IF(Table13[[#This Row],[Highest level of Education]]="High School Completed",1,0)</f>
        <v>0</v>
      </c>
      <c r="BJ1393">
        <f>IF(Table13[[#This Row],[Highest level of Education]]="Technical Diploma/Partially completed College",1,0)</f>
        <v>0</v>
      </c>
      <c r="BK1393">
        <f>IF(Table13[[#This Row],[Highest level of Education]]="University/College Degree",1,0)</f>
        <v>1</v>
      </c>
      <c r="BL1393">
        <f>IF(Table13[[#This Row],[Highest level of Education]]="Post-graduate education",1,0)</f>
        <v>0</v>
      </c>
      <c r="BM1393">
        <v>4</v>
      </c>
      <c r="BN1393">
        <v>1</v>
      </c>
      <c r="BO1393">
        <v>7</v>
      </c>
      <c r="BP1393">
        <f>IF(Table13[[#This Row],[Monthly_Income 1_5500 2_8000 3_11000 4_15000 5_20000 6_27000 7_35000 8_5000 9_51000 98_0]]=1,1,0)</f>
        <v>0</v>
      </c>
      <c r="BQ1393">
        <f>IF(Table13[[#This Row],[Monthly_Income 1_5500 2_8000 3_11000 4_15000 5_20000 6_27000 7_35000 8_5000 9_51000 98_0]]=2,1,0)</f>
        <v>0</v>
      </c>
      <c r="BR1393">
        <f>IF(Table13[[#This Row],[Monthly_Income 1_5500 2_8000 3_11000 4_15000 5_20000 6_27000 7_35000 8_5000 9_51000 98_0]]=3,1,0)</f>
        <v>0</v>
      </c>
      <c r="BS1393">
        <f>IF(Table13[[#This Row],[Monthly_Income 1_5500 2_8000 3_11000 4_15000 5_20000 6_27000 7_35000 8_5000 9_51000 98_0]]=4,1,0)</f>
        <v>0</v>
      </c>
      <c r="BT1393">
        <f>IF(Table13[[#This Row],[Monthly_Income 1_5500 2_8000 3_11000 4_15000 5_20000 6_27000 7_35000 8_5000 9_51000 98_0]]=5,1,0)</f>
        <v>0</v>
      </c>
      <c r="BU1393">
        <f>IF(Table13[[#This Row],[Monthly_Income 1_5500 2_8000 3_11000 4_15000 5_20000 6_27000 7_35000 8_5000 9_51000 98_0]]=6,1,0)</f>
        <v>0</v>
      </c>
      <c r="BV1393">
        <f>IF(Table13[[#This Row],[Monthly_Income 1_5500 2_8000 3_11000 4_15000 5_20000 6_27000 7_35000 8_5000 9_51000 98_0]]=7,1,0)</f>
        <v>1</v>
      </c>
      <c r="BW1393">
        <f>IF(Table13[[#This Row],[Monthly_Income 1_5500 2_8000 3_11000 4_15000 5_20000 6_27000 7_35000 8_5000 9_51000 98_0]]=8,1,0)</f>
        <v>0</v>
      </c>
      <c r="BX1393">
        <f>IF(Table13[[#This Row],[Monthly_Income 1_5500 2_8000 3_11000 4_15000 5_20000 6_27000 7_35000 8_5000 9_51000 98_0]]=9,1,0)</f>
        <v>0</v>
      </c>
      <c r="BY1393">
        <f>IF(Table13[[#This Row],[Monthly_Income 1_5500 2_8000 3_11000 4_15000 5_20000 6_27000 7_35000 8_5000 9_51000 98_0]]=98,1,0)</f>
        <v>0</v>
      </c>
      <c r="BZ1393">
        <v>8</v>
      </c>
      <c r="CA1393">
        <f>IF(Table13[[#This Row],[Monthly_Household_Income]]=1,1,0)</f>
        <v>0</v>
      </c>
      <c r="CB1393">
        <f>IF(Table13[[#This Row],[Monthly_Household_Income]]=2,1,0)</f>
        <v>0</v>
      </c>
      <c r="CC1393">
        <f>IF(Table13[[#This Row],[Monthly_Household_Income]]=3,1,0)</f>
        <v>0</v>
      </c>
      <c r="CD1393">
        <f>IF(Table13[[#This Row],[Monthly_Household_Income]]=4,1,0)</f>
        <v>0</v>
      </c>
      <c r="CE1393">
        <f>IF(Table13[[#This Row],[Monthly_Household_Income]]=5,1,0)</f>
        <v>0</v>
      </c>
      <c r="CF1393">
        <f>IF(Table13[[#This Row],[Monthly_Household_Income]]=6,1,0)</f>
        <v>0</v>
      </c>
      <c r="CG1393">
        <f>IF(Table13[[#This Row],[Monthly_Household_Income]]=7,1,0)</f>
        <v>0</v>
      </c>
      <c r="CH1393">
        <f>IF(Table13[[#This Row],[Monthly_Household_Income]]=8,1,0)</f>
        <v>1</v>
      </c>
      <c r="CI1393">
        <f>IF(Table13[[#This Row],[Monthly_Household_Income]]=9,1,0)</f>
        <v>0</v>
      </c>
      <c r="CJ1393">
        <f>IF(Table13[[#This Row],[Monthly_Household_Income]]=98,1,0)</f>
        <v>0</v>
      </c>
    </row>
    <row r="1394" spans="1:88">
      <c r="A1394">
        <v>5111</v>
      </c>
      <c r="B1394" s="1">
        <v>43022</v>
      </c>
      <c r="C1394" t="s">
        <v>31</v>
      </c>
      <c r="D1394">
        <v>3</v>
      </c>
      <c r="E1394">
        <v>4</v>
      </c>
      <c r="F1394">
        <v>5</v>
      </c>
      <c r="G1394">
        <v>4</v>
      </c>
      <c r="H1394">
        <v>3</v>
      </c>
      <c r="I1394">
        <v>5</v>
      </c>
      <c r="J1394" t="s">
        <v>15</v>
      </c>
      <c r="K1394">
        <v>7</v>
      </c>
      <c r="L1394">
        <v>7</v>
      </c>
      <c r="M1394">
        <v>3</v>
      </c>
      <c r="N1394">
        <v>5</v>
      </c>
      <c r="O1394">
        <v>6</v>
      </c>
      <c r="P1394">
        <v>6</v>
      </c>
      <c r="Q1394">
        <v>5</v>
      </c>
      <c r="R1394">
        <v>5</v>
      </c>
      <c r="S1394">
        <v>6</v>
      </c>
      <c r="T1394">
        <v>7</v>
      </c>
      <c r="U1394">
        <v>7</v>
      </c>
      <c r="V1394">
        <v>7</v>
      </c>
      <c r="W1394">
        <v>6</v>
      </c>
      <c r="X1394">
        <v>0</v>
      </c>
      <c r="Y1394">
        <v>6</v>
      </c>
      <c r="Z1394">
        <v>6</v>
      </c>
      <c r="AA1394">
        <v>7</v>
      </c>
      <c r="AB1394">
        <v>3</v>
      </c>
      <c r="AC1394">
        <v>1</v>
      </c>
      <c r="AD1394">
        <f>IF(Table13[[#This Row],[payment]]=1,1,0)</f>
        <v>1</v>
      </c>
      <c r="AE1394">
        <f>IF(Table13[[#This Row],[payment]]=2,1,0)</f>
        <v>0</v>
      </c>
      <c r="AF1394">
        <f>IF(Table13[[#This Row],[payment]]=3,1,0)</f>
        <v>0</v>
      </c>
      <c r="AG1394">
        <v>2</v>
      </c>
      <c r="AH1394">
        <f>IF(Table13[[#This Row],[method_payment]]=1,1,0)</f>
        <v>0</v>
      </c>
      <c r="AI1394">
        <f>IF(Table13[[#This Row],[method_payment]]=2,1,0)</f>
        <v>1</v>
      </c>
      <c r="AJ1394">
        <f>IF(Table13[[#This Row],[method_payment]]=3,1,0)</f>
        <v>0</v>
      </c>
      <c r="AK1394">
        <f>IF(Table13[[#This Row],[method_payment]]=5,1,0)</f>
        <v>0</v>
      </c>
      <c r="AL1394">
        <f>IF(Table13[[#This Row],[method_payment]]=6,1,0)</f>
        <v>0</v>
      </c>
      <c r="AM1394" t="s">
        <v>16</v>
      </c>
      <c r="AN1394" t="s">
        <v>16</v>
      </c>
      <c r="AO1394">
        <v>1</v>
      </c>
      <c r="AP1394" s="2">
        <v>2221.59</v>
      </c>
      <c r="AQ1394" s="3">
        <f>IF(AND(Table13[[#This Row],[Average_amount_spent_per_visit_last_3_months]]&gt;=1,Table13[[#This Row],[Average_amount_spent_per_visit_last_3_months]]&lt;=999),1,0)</f>
        <v>0</v>
      </c>
      <c r="AR1394" s="3">
        <f>IF(AND(Table13[[#This Row],[Average_amount_spent_per_visit_last_3_months]]&gt;=1000,Table13[[#This Row],[Average_amount_spent_per_visit_last_3_months]]&lt;=6700),1,0)</f>
        <v>1</v>
      </c>
      <c r="AS1394">
        <v>2</v>
      </c>
      <c r="AT1394">
        <v>28</v>
      </c>
      <c r="AU1394">
        <f>IF(AND(Table13[[#This Row],[Age]]&gt;=18,Table13[[#This Row],[Age]]&lt;=25),1,0)</f>
        <v>0</v>
      </c>
      <c r="AV1394">
        <f>IF(AND(Table13[[#This Row],[Age]]&gt;=26,Table13[[#This Row],[Age]]&lt;=35),1,0)</f>
        <v>1</v>
      </c>
      <c r="AW1394">
        <f>IF(AND(Table13[[#This Row],[Age]]&gt;=36,Table13[[#This Row],[Age]]&lt;=45),1,0)</f>
        <v>0</v>
      </c>
      <c r="AX1394">
        <f>IF(AND(Table13[[#This Row],[Age]]&gt;=46,Table13[[#This Row],[Age]]&lt;=55),1,0)</f>
        <v>0</v>
      </c>
      <c r="AY1394">
        <f>IF(AND(Table13[[#This Row],[Age]]&gt;=56,Table13[[#This Row],[Age]]&lt;=67),1,0)</f>
        <v>0</v>
      </c>
      <c r="AZ1394" t="s">
        <v>24</v>
      </c>
      <c r="BA1394">
        <f>IF(Table13[[#This Row],[Marital Status]]="Married",1,0)</f>
        <v>0</v>
      </c>
      <c r="BB1394">
        <f>IF(Table13[[#This Row],[Marital Status]]="Single",1,0)</f>
        <v>1</v>
      </c>
      <c r="BC1394" t="s">
        <v>27</v>
      </c>
      <c r="BD1394">
        <f>IF(Table13[[#This Row],[gender]]="Male",1,0)</f>
        <v>1</v>
      </c>
      <c r="BE1394">
        <f>IF(Table13[[#This Row],[gender]]="Female",1,0)</f>
        <v>0</v>
      </c>
      <c r="BF1394" t="s">
        <v>19</v>
      </c>
      <c r="BG1394">
        <f>IF(Table13[[#This Row],[Highest level of Education]]="Did not attend school",1,0)</f>
        <v>0</v>
      </c>
      <c r="BH1394">
        <f>IF(Table13[[#This Row],[Highest level of Education]]="K12 completed",1,0)</f>
        <v>0</v>
      </c>
      <c r="BI1394">
        <f>IF(Table13[[#This Row],[Highest level of Education]]="High School Completed",1,0)</f>
        <v>0</v>
      </c>
      <c r="BJ1394">
        <f>IF(Table13[[#This Row],[Highest level of Education]]="Technical Diploma/Partially completed College",1,0)</f>
        <v>0</v>
      </c>
      <c r="BK1394">
        <f>IF(Table13[[#This Row],[Highest level of Education]]="University/College Degree",1,0)</f>
        <v>1</v>
      </c>
      <c r="BL1394">
        <f>IF(Table13[[#This Row],[Highest level of Education]]="Post-graduate education",1,0)</f>
        <v>0</v>
      </c>
      <c r="BM1394">
        <v>0</v>
      </c>
      <c r="BN1394">
        <v>1</v>
      </c>
      <c r="BO1394">
        <v>4</v>
      </c>
      <c r="BP1394">
        <f>IF(Table13[[#This Row],[Monthly_Income 1_5500 2_8000 3_11000 4_15000 5_20000 6_27000 7_35000 8_5000 9_51000 98_0]]=1,1,0)</f>
        <v>0</v>
      </c>
      <c r="BQ1394">
        <f>IF(Table13[[#This Row],[Monthly_Income 1_5500 2_8000 3_11000 4_15000 5_20000 6_27000 7_35000 8_5000 9_51000 98_0]]=2,1,0)</f>
        <v>0</v>
      </c>
      <c r="BR1394">
        <f>IF(Table13[[#This Row],[Monthly_Income 1_5500 2_8000 3_11000 4_15000 5_20000 6_27000 7_35000 8_5000 9_51000 98_0]]=3,1,0)</f>
        <v>0</v>
      </c>
      <c r="BS1394">
        <f>IF(Table13[[#This Row],[Monthly_Income 1_5500 2_8000 3_11000 4_15000 5_20000 6_27000 7_35000 8_5000 9_51000 98_0]]=4,1,0)</f>
        <v>1</v>
      </c>
      <c r="BT1394">
        <f>IF(Table13[[#This Row],[Monthly_Income 1_5500 2_8000 3_11000 4_15000 5_20000 6_27000 7_35000 8_5000 9_51000 98_0]]=5,1,0)</f>
        <v>0</v>
      </c>
      <c r="BU1394">
        <f>IF(Table13[[#This Row],[Monthly_Income 1_5500 2_8000 3_11000 4_15000 5_20000 6_27000 7_35000 8_5000 9_51000 98_0]]=6,1,0)</f>
        <v>0</v>
      </c>
      <c r="BV1394">
        <f>IF(Table13[[#This Row],[Monthly_Income 1_5500 2_8000 3_11000 4_15000 5_20000 6_27000 7_35000 8_5000 9_51000 98_0]]=7,1,0)</f>
        <v>0</v>
      </c>
      <c r="BW1394">
        <f>IF(Table13[[#This Row],[Monthly_Income 1_5500 2_8000 3_11000 4_15000 5_20000 6_27000 7_35000 8_5000 9_51000 98_0]]=8,1,0)</f>
        <v>0</v>
      </c>
      <c r="BX1394">
        <f>IF(Table13[[#This Row],[Monthly_Income 1_5500 2_8000 3_11000 4_15000 5_20000 6_27000 7_35000 8_5000 9_51000 98_0]]=9,1,0)</f>
        <v>0</v>
      </c>
      <c r="BY1394">
        <f>IF(Table13[[#This Row],[Monthly_Income 1_5500 2_8000 3_11000 4_15000 5_20000 6_27000 7_35000 8_5000 9_51000 98_0]]=98,1,0)</f>
        <v>0</v>
      </c>
      <c r="BZ1394">
        <v>97</v>
      </c>
      <c r="CA1394">
        <f>IF(Table13[[#This Row],[Monthly_Household_Income]]=1,1,0)</f>
        <v>0</v>
      </c>
      <c r="CB1394">
        <f>IF(Table13[[#This Row],[Monthly_Household_Income]]=2,1,0)</f>
        <v>0</v>
      </c>
      <c r="CC1394">
        <f>IF(Table13[[#This Row],[Monthly_Household_Income]]=3,1,0)</f>
        <v>0</v>
      </c>
      <c r="CD1394">
        <f>IF(Table13[[#This Row],[Monthly_Household_Income]]=4,1,0)</f>
        <v>0</v>
      </c>
      <c r="CE1394">
        <f>IF(Table13[[#This Row],[Monthly_Household_Income]]=5,1,0)</f>
        <v>0</v>
      </c>
      <c r="CF1394">
        <f>IF(Table13[[#This Row],[Monthly_Household_Income]]=6,1,0)</f>
        <v>0</v>
      </c>
      <c r="CG1394">
        <f>IF(Table13[[#This Row],[Monthly_Household_Income]]=7,1,0)</f>
        <v>0</v>
      </c>
      <c r="CH1394">
        <f>IF(Table13[[#This Row],[Monthly_Household_Income]]=8,1,0)</f>
        <v>0</v>
      </c>
      <c r="CI1394">
        <f>IF(Table13[[#This Row],[Monthly_Household_Income]]=9,1,0)</f>
        <v>0</v>
      </c>
      <c r="CJ1394">
        <f>IF(Table13[[#This Row],[Monthly_Household_Income]]=98,1,0)</f>
        <v>0</v>
      </c>
    </row>
    <row r="1395" spans="1:88">
      <c r="A1395">
        <v>5115</v>
      </c>
      <c r="B1395" s="1">
        <v>43130</v>
      </c>
      <c r="C1395" t="s">
        <v>2</v>
      </c>
      <c r="D1395">
        <v>7</v>
      </c>
      <c r="E1395">
        <v>6</v>
      </c>
      <c r="F1395">
        <v>6</v>
      </c>
      <c r="G1395">
        <v>6</v>
      </c>
      <c r="H1395">
        <v>6</v>
      </c>
      <c r="I1395">
        <v>6</v>
      </c>
      <c r="J1395" t="s">
        <v>15</v>
      </c>
      <c r="K1395">
        <v>7</v>
      </c>
      <c r="L1395">
        <v>6</v>
      </c>
      <c r="M1395">
        <v>6</v>
      </c>
      <c r="N1395">
        <v>7</v>
      </c>
      <c r="O1395">
        <v>7</v>
      </c>
      <c r="P1395">
        <v>6</v>
      </c>
      <c r="Q1395">
        <v>7</v>
      </c>
      <c r="R1395">
        <v>6</v>
      </c>
      <c r="S1395">
        <v>7</v>
      </c>
      <c r="T1395">
        <v>6</v>
      </c>
      <c r="U1395">
        <v>7</v>
      </c>
      <c r="V1395">
        <v>6</v>
      </c>
      <c r="W1395">
        <v>6</v>
      </c>
      <c r="X1395">
        <v>7</v>
      </c>
      <c r="Y1395">
        <v>7</v>
      </c>
      <c r="Z1395">
        <v>6</v>
      </c>
      <c r="AA1395">
        <v>6</v>
      </c>
      <c r="AB1395">
        <v>7</v>
      </c>
      <c r="AC1395">
        <v>2</v>
      </c>
      <c r="AD1395">
        <f>IF(Table13[[#This Row],[payment]]=1,1,0)</f>
        <v>0</v>
      </c>
      <c r="AE1395">
        <f>IF(Table13[[#This Row],[payment]]=2,1,0)</f>
        <v>1</v>
      </c>
      <c r="AF1395">
        <f>IF(Table13[[#This Row],[payment]]=3,1,0)</f>
        <v>0</v>
      </c>
      <c r="AG1395">
        <v>1</v>
      </c>
      <c r="AH1395">
        <f>IF(Table13[[#This Row],[method_payment]]=1,1,0)</f>
        <v>1</v>
      </c>
      <c r="AI1395">
        <f>IF(Table13[[#This Row],[method_payment]]=2,1,0)</f>
        <v>0</v>
      </c>
      <c r="AJ1395">
        <f>IF(Table13[[#This Row],[method_payment]]=3,1,0)</f>
        <v>0</v>
      </c>
      <c r="AK1395">
        <f>IF(Table13[[#This Row],[method_payment]]=5,1,0)</f>
        <v>0</v>
      </c>
      <c r="AL1395">
        <f>IF(Table13[[#This Row],[method_payment]]=6,1,0)</f>
        <v>0</v>
      </c>
      <c r="AM1395" t="s">
        <v>16</v>
      </c>
      <c r="AN1395" t="s">
        <v>16</v>
      </c>
      <c r="AO1395">
        <v>1</v>
      </c>
      <c r="AP1395" s="2">
        <v>445.92</v>
      </c>
      <c r="AQ1395" s="3">
        <f>IF(AND(Table13[[#This Row],[Average_amount_spent_per_visit_last_3_months]]&gt;=1,Table13[[#This Row],[Average_amount_spent_per_visit_last_3_months]]&lt;=999),1,0)</f>
        <v>1</v>
      </c>
      <c r="AR1395" s="3">
        <f>IF(AND(Table13[[#This Row],[Average_amount_spent_per_visit_last_3_months]]&gt;=1000,Table13[[#This Row],[Average_amount_spent_per_visit_last_3_months]]&lt;=6700),1,0)</f>
        <v>0</v>
      </c>
      <c r="AS1395">
        <v>3</v>
      </c>
      <c r="AT1395">
        <v>28</v>
      </c>
      <c r="AU1395">
        <f>IF(AND(Table13[[#This Row],[Age]]&gt;=18,Table13[[#This Row],[Age]]&lt;=25),1,0)</f>
        <v>0</v>
      </c>
      <c r="AV1395">
        <f>IF(AND(Table13[[#This Row],[Age]]&gt;=26,Table13[[#This Row],[Age]]&lt;=35),1,0)</f>
        <v>1</v>
      </c>
      <c r="AW1395">
        <f>IF(AND(Table13[[#This Row],[Age]]&gt;=36,Table13[[#This Row],[Age]]&lt;=45),1,0)</f>
        <v>0</v>
      </c>
      <c r="AX1395">
        <f>IF(AND(Table13[[#This Row],[Age]]&gt;=46,Table13[[#This Row],[Age]]&lt;=55),1,0)</f>
        <v>0</v>
      </c>
      <c r="AY1395">
        <f>IF(AND(Table13[[#This Row],[Age]]&gt;=56,Table13[[#This Row],[Age]]&lt;=67),1,0)</f>
        <v>0</v>
      </c>
      <c r="AZ1395" t="s">
        <v>25</v>
      </c>
      <c r="BA1395">
        <f>IF(Table13[[#This Row],[Marital Status]]="Married",1,0)</f>
        <v>1</v>
      </c>
      <c r="BB1395">
        <f>IF(Table13[[#This Row],[Marital Status]]="Single",1,0)</f>
        <v>0</v>
      </c>
      <c r="BC1395" t="s">
        <v>27</v>
      </c>
      <c r="BD1395">
        <f>IF(Table13[[#This Row],[gender]]="Male",1,0)</f>
        <v>1</v>
      </c>
      <c r="BE1395">
        <f>IF(Table13[[#This Row],[gender]]="Female",1,0)</f>
        <v>0</v>
      </c>
      <c r="BF1395" t="s">
        <v>19</v>
      </c>
      <c r="BG1395">
        <f>IF(Table13[[#This Row],[Highest level of Education]]="Did not attend school",1,0)</f>
        <v>0</v>
      </c>
      <c r="BH1395">
        <f>IF(Table13[[#This Row],[Highest level of Education]]="K12 completed",1,0)</f>
        <v>0</v>
      </c>
      <c r="BI1395">
        <f>IF(Table13[[#This Row],[Highest level of Education]]="High School Completed",1,0)</f>
        <v>0</v>
      </c>
      <c r="BJ1395">
        <f>IF(Table13[[#This Row],[Highest level of Education]]="Technical Diploma/Partially completed College",1,0)</f>
        <v>0</v>
      </c>
      <c r="BK1395">
        <f>IF(Table13[[#This Row],[Highest level of Education]]="University/College Degree",1,0)</f>
        <v>1</v>
      </c>
      <c r="BL1395">
        <f>IF(Table13[[#This Row],[Highest level of Education]]="Post-graduate education",1,0)</f>
        <v>0</v>
      </c>
      <c r="BM1395">
        <v>2</v>
      </c>
      <c r="BN1395">
        <v>1</v>
      </c>
      <c r="BO1395">
        <v>4</v>
      </c>
      <c r="BP1395">
        <f>IF(Table13[[#This Row],[Monthly_Income 1_5500 2_8000 3_11000 4_15000 5_20000 6_27000 7_35000 8_5000 9_51000 98_0]]=1,1,0)</f>
        <v>0</v>
      </c>
      <c r="BQ1395">
        <f>IF(Table13[[#This Row],[Monthly_Income 1_5500 2_8000 3_11000 4_15000 5_20000 6_27000 7_35000 8_5000 9_51000 98_0]]=2,1,0)</f>
        <v>0</v>
      </c>
      <c r="BR1395">
        <f>IF(Table13[[#This Row],[Monthly_Income 1_5500 2_8000 3_11000 4_15000 5_20000 6_27000 7_35000 8_5000 9_51000 98_0]]=3,1,0)</f>
        <v>0</v>
      </c>
      <c r="BS1395">
        <f>IF(Table13[[#This Row],[Monthly_Income 1_5500 2_8000 3_11000 4_15000 5_20000 6_27000 7_35000 8_5000 9_51000 98_0]]=4,1,0)</f>
        <v>1</v>
      </c>
      <c r="BT1395">
        <f>IF(Table13[[#This Row],[Monthly_Income 1_5500 2_8000 3_11000 4_15000 5_20000 6_27000 7_35000 8_5000 9_51000 98_0]]=5,1,0)</f>
        <v>0</v>
      </c>
      <c r="BU1395">
        <f>IF(Table13[[#This Row],[Monthly_Income 1_5500 2_8000 3_11000 4_15000 5_20000 6_27000 7_35000 8_5000 9_51000 98_0]]=6,1,0)</f>
        <v>0</v>
      </c>
      <c r="BV1395">
        <f>IF(Table13[[#This Row],[Monthly_Income 1_5500 2_8000 3_11000 4_15000 5_20000 6_27000 7_35000 8_5000 9_51000 98_0]]=7,1,0)</f>
        <v>0</v>
      </c>
      <c r="BW1395">
        <f>IF(Table13[[#This Row],[Monthly_Income 1_5500 2_8000 3_11000 4_15000 5_20000 6_27000 7_35000 8_5000 9_51000 98_0]]=8,1,0)</f>
        <v>0</v>
      </c>
      <c r="BX1395">
        <f>IF(Table13[[#This Row],[Monthly_Income 1_5500 2_8000 3_11000 4_15000 5_20000 6_27000 7_35000 8_5000 9_51000 98_0]]=9,1,0)</f>
        <v>0</v>
      </c>
      <c r="BY1395">
        <f>IF(Table13[[#This Row],[Monthly_Income 1_5500 2_8000 3_11000 4_15000 5_20000 6_27000 7_35000 8_5000 9_51000 98_0]]=98,1,0)</f>
        <v>0</v>
      </c>
      <c r="BZ1395">
        <v>4</v>
      </c>
      <c r="CA1395">
        <f>IF(Table13[[#This Row],[Monthly_Household_Income]]=1,1,0)</f>
        <v>0</v>
      </c>
      <c r="CB1395">
        <f>IF(Table13[[#This Row],[Monthly_Household_Income]]=2,1,0)</f>
        <v>0</v>
      </c>
      <c r="CC1395">
        <f>IF(Table13[[#This Row],[Monthly_Household_Income]]=3,1,0)</f>
        <v>0</v>
      </c>
      <c r="CD1395">
        <f>IF(Table13[[#This Row],[Monthly_Household_Income]]=4,1,0)</f>
        <v>1</v>
      </c>
      <c r="CE1395">
        <f>IF(Table13[[#This Row],[Monthly_Household_Income]]=5,1,0)</f>
        <v>0</v>
      </c>
      <c r="CF1395">
        <f>IF(Table13[[#This Row],[Monthly_Household_Income]]=6,1,0)</f>
        <v>0</v>
      </c>
      <c r="CG1395">
        <f>IF(Table13[[#This Row],[Monthly_Household_Income]]=7,1,0)</f>
        <v>0</v>
      </c>
      <c r="CH1395">
        <f>IF(Table13[[#This Row],[Monthly_Household_Income]]=8,1,0)</f>
        <v>0</v>
      </c>
      <c r="CI1395">
        <f>IF(Table13[[#This Row],[Monthly_Household_Income]]=9,1,0)</f>
        <v>0</v>
      </c>
      <c r="CJ1395">
        <f>IF(Table13[[#This Row],[Monthly_Household_Income]]=98,1,0)</f>
        <v>0</v>
      </c>
    </row>
    <row r="1396" spans="1:88">
      <c r="A1396">
        <v>5118</v>
      </c>
      <c r="B1396" s="1">
        <v>43000</v>
      </c>
      <c r="C1396" t="s">
        <v>2</v>
      </c>
      <c r="D1396">
        <v>7</v>
      </c>
      <c r="E1396">
        <v>7</v>
      </c>
      <c r="F1396">
        <v>8</v>
      </c>
      <c r="G1396">
        <v>7</v>
      </c>
      <c r="H1396">
        <v>6</v>
      </c>
      <c r="I1396">
        <v>6</v>
      </c>
      <c r="J1396" t="s">
        <v>15</v>
      </c>
      <c r="K1396">
        <v>9</v>
      </c>
      <c r="L1396">
        <v>9</v>
      </c>
      <c r="M1396">
        <v>9</v>
      </c>
      <c r="N1396">
        <v>7</v>
      </c>
      <c r="O1396">
        <v>7</v>
      </c>
      <c r="P1396">
        <v>7</v>
      </c>
      <c r="Q1396">
        <v>9</v>
      </c>
      <c r="R1396">
        <v>7</v>
      </c>
      <c r="S1396">
        <v>8</v>
      </c>
      <c r="T1396">
        <v>7</v>
      </c>
      <c r="U1396">
        <v>7</v>
      </c>
      <c r="V1396">
        <v>8</v>
      </c>
      <c r="W1396">
        <v>7</v>
      </c>
      <c r="X1396">
        <v>0</v>
      </c>
      <c r="Y1396">
        <v>6</v>
      </c>
      <c r="Z1396">
        <v>7</v>
      </c>
      <c r="AA1396">
        <v>0</v>
      </c>
      <c r="AB1396">
        <v>7</v>
      </c>
      <c r="AC1396">
        <v>1</v>
      </c>
      <c r="AD1396">
        <f>IF(Table13[[#This Row],[payment]]=1,1,0)</f>
        <v>1</v>
      </c>
      <c r="AE1396">
        <f>IF(Table13[[#This Row],[payment]]=2,1,0)</f>
        <v>0</v>
      </c>
      <c r="AF1396">
        <f>IF(Table13[[#This Row],[payment]]=3,1,0)</f>
        <v>0</v>
      </c>
      <c r="AG1396">
        <v>3</v>
      </c>
      <c r="AH1396">
        <f>IF(Table13[[#This Row],[method_payment]]=1,1,0)</f>
        <v>0</v>
      </c>
      <c r="AI1396">
        <f>IF(Table13[[#This Row],[method_payment]]=2,1,0)</f>
        <v>0</v>
      </c>
      <c r="AJ1396">
        <f>IF(Table13[[#This Row],[method_payment]]=3,1,0)</f>
        <v>1</v>
      </c>
      <c r="AK1396">
        <f>IF(Table13[[#This Row],[method_payment]]=5,1,0)</f>
        <v>0</v>
      </c>
      <c r="AL1396">
        <f>IF(Table13[[#This Row],[method_payment]]=6,1,0)</f>
        <v>0</v>
      </c>
      <c r="AM1396" t="s">
        <v>16</v>
      </c>
      <c r="AN1396" t="s">
        <v>15</v>
      </c>
      <c r="AO1396">
        <v>3</v>
      </c>
      <c r="AP1396" s="2">
        <v>204.69</v>
      </c>
      <c r="AQ1396" s="3">
        <f>IF(AND(Table13[[#This Row],[Average_amount_spent_per_visit_last_3_months]]&gt;=1,Table13[[#This Row],[Average_amount_spent_per_visit_last_3_months]]&lt;=999),1,0)</f>
        <v>1</v>
      </c>
      <c r="AR1396" s="3">
        <f>IF(AND(Table13[[#This Row],[Average_amount_spent_per_visit_last_3_months]]&gt;=1000,Table13[[#This Row],[Average_amount_spent_per_visit_last_3_months]]&lt;=6700),1,0)</f>
        <v>0</v>
      </c>
      <c r="AS1396">
        <v>3</v>
      </c>
      <c r="AT1396">
        <v>29</v>
      </c>
      <c r="AU1396">
        <f>IF(AND(Table13[[#This Row],[Age]]&gt;=18,Table13[[#This Row],[Age]]&lt;=25),1,0)</f>
        <v>0</v>
      </c>
      <c r="AV1396">
        <f>IF(AND(Table13[[#This Row],[Age]]&gt;=26,Table13[[#This Row],[Age]]&lt;=35),1,0)</f>
        <v>1</v>
      </c>
      <c r="AW1396">
        <f>IF(AND(Table13[[#This Row],[Age]]&gt;=36,Table13[[#This Row],[Age]]&lt;=45),1,0)</f>
        <v>0</v>
      </c>
      <c r="AX1396">
        <f>IF(AND(Table13[[#This Row],[Age]]&gt;=46,Table13[[#This Row],[Age]]&lt;=55),1,0)</f>
        <v>0</v>
      </c>
      <c r="AY1396">
        <f>IF(AND(Table13[[#This Row],[Age]]&gt;=56,Table13[[#This Row],[Age]]&lt;=67),1,0)</f>
        <v>0</v>
      </c>
      <c r="AZ1396" t="s">
        <v>24</v>
      </c>
      <c r="BA1396">
        <f>IF(Table13[[#This Row],[Marital Status]]="Married",1,0)</f>
        <v>0</v>
      </c>
      <c r="BB1396">
        <f>IF(Table13[[#This Row],[Marital Status]]="Single",1,0)</f>
        <v>1</v>
      </c>
      <c r="BC1396" t="s">
        <v>28</v>
      </c>
      <c r="BD1396">
        <f>IF(Table13[[#This Row],[gender]]="Male",1,0)</f>
        <v>0</v>
      </c>
      <c r="BE1396">
        <f>IF(Table13[[#This Row],[gender]]="Female",1,0)</f>
        <v>1</v>
      </c>
      <c r="BF1396" t="s">
        <v>19</v>
      </c>
      <c r="BG1396">
        <f>IF(Table13[[#This Row],[Highest level of Education]]="Did not attend school",1,0)</f>
        <v>0</v>
      </c>
      <c r="BH1396">
        <f>IF(Table13[[#This Row],[Highest level of Education]]="K12 completed",1,0)</f>
        <v>0</v>
      </c>
      <c r="BI1396">
        <f>IF(Table13[[#This Row],[Highest level of Education]]="High School Completed",1,0)</f>
        <v>0</v>
      </c>
      <c r="BJ1396">
        <f>IF(Table13[[#This Row],[Highest level of Education]]="Technical Diploma/Partially completed College",1,0)</f>
        <v>0</v>
      </c>
      <c r="BK1396">
        <f>IF(Table13[[#This Row],[Highest level of Education]]="University/College Degree",1,0)</f>
        <v>1</v>
      </c>
      <c r="BL1396">
        <f>IF(Table13[[#This Row],[Highest level of Education]]="Post-graduate education",1,0)</f>
        <v>0</v>
      </c>
      <c r="BM1396">
        <v>0</v>
      </c>
      <c r="BN1396">
        <v>1</v>
      </c>
      <c r="BO1396">
        <v>3</v>
      </c>
      <c r="BP1396">
        <f>IF(Table13[[#This Row],[Monthly_Income 1_5500 2_8000 3_11000 4_15000 5_20000 6_27000 7_35000 8_5000 9_51000 98_0]]=1,1,0)</f>
        <v>0</v>
      </c>
      <c r="BQ1396">
        <f>IF(Table13[[#This Row],[Monthly_Income 1_5500 2_8000 3_11000 4_15000 5_20000 6_27000 7_35000 8_5000 9_51000 98_0]]=2,1,0)</f>
        <v>0</v>
      </c>
      <c r="BR1396">
        <f>IF(Table13[[#This Row],[Monthly_Income 1_5500 2_8000 3_11000 4_15000 5_20000 6_27000 7_35000 8_5000 9_51000 98_0]]=3,1,0)</f>
        <v>1</v>
      </c>
      <c r="BS1396">
        <f>IF(Table13[[#This Row],[Monthly_Income 1_5500 2_8000 3_11000 4_15000 5_20000 6_27000 7_35000 8_5000 9_51000 98_0]]=4,1,0)</f>
        <v>0</v>
      </c>
      <c r="BT1396">
        <f>IF(Table13[[#This Row],[Monthly_Income 1_5500 2_8000 3_11000 4_15000 5_20000 6_27000 7_35000 8_5000 9_51000 98_0]]=5,1,0)</f>
        <v>0</v>
      </c>
      <c r="BU1396">
        <f>IF(Table13[[#This Row],[Monthly_Income 1_5500 2_8000 3_11000 4_15000 5_20000 6_27000 7_35000 8_5000 9_51000 98_0]]=6,1,0)</f>
        <v>0</v>
      </c>
      <c r="BV1396">
        <f>IF(Table13[[#This Row],[Monthly_Income 1_5500 2_8000 3_11000 4_15000 5_20000 6_27000 7_35000 8_5000 9_51000 98_0]]=7,1,0)</f>
        <v>0</v>
      </c>
      <c r="BW1396">
        <f>IF(Table13[[#This Row],[Monthly_Income 1_5500 2_8000 3_11000 4_15000 5_20000 6_27000 7_35000 8_5000 9_51000 98_0]]=8,1,0)</f>
        <v>0</v>
      </c>
      <c r="BX1396">
        <f>IF(Table13[[#This Row],[Monthly_Income 1_5500 2_8000 3_11000 4_15000 5_20000 6_27000 7_35000 8_5000 9_51000 98_0]]=9,1,0)</f>
        <v>0</v>
      </c>
      <c r="BY1396">
        <f>IF(Table13[[#This Row],[Monthly_Income 1_5500 2_8000 3_11000 4_15000 5_20000 6_27000 7_35000 8_5000 9_51000 98_0]]=98,1,0)</f>
        <v>0</v>
      </c>
      <c r="BZ1396">
        <v>6</v>
      </c>
      <c r="CA1396">
        <f>IF(Table13[[#This Row],[Monthly_Household_Income]]=1,1,0)</f>
        <v>0</v>
      </c>
      <c r="CB1396">
        <f>IF(Table13[[#This Row],[Monthly_Household_Income]]=2,1,0)</f>
        <v>0</v>
      </c>
      <c r="CC1396">
        <f>IF(Table13[[#This Row],[Monthly_Household_Income]]=3,1,0)</f>
        <v>0</v>
      </c>
      <c r="CD1396">
        <f>IF(Table13[[#This Row],[Monthly_Household_Income]]=4,1,0)</f>
        <v>0</v>
      </c>
      <c r="CE1396">
        <f>IF(Table13[[#This Row],[Monthly_Household_Income]]=5,1,0)</f>
        <v>0</v>
      </c>
      <c r="CF1396">
        <f>IF(Table13[[#This Row],[Monthly_Household_Income]]=6,1,0)</f>
        <v>1</v>
      </c>
      <c r="CG1396">
        <f>IF(Table13[[#This Row],[Monthly_Household_Income]]=7,1,0)</f>
        <v>0</v>
      </c>
      <c r="CH1396">
        <f>IF(Table13[[#This Row],[Monthly_Household_Income]]=8,1,0)</f>
        <v>0</v>
      </c>
      <c r="CI1396">
        <f>IF(Table13[[#This Row],[Monthly_Household_Income]]=9,1,0)</f>
        <v>0</v>
      </c>
      <c r="CJ1396">
        <f>IF(Table13[[#This Row],[Monthly_Household_Income]]=98,1,0)</f>
        <v>0</v>
      </c>
    </row>
    <row r="1397" spans="1:88">
      <c r="A1397">
        <v>5123</v>
      </c>
      <c r="B1397" s="1">
        <v>42978</v>
      </c>
      <c r="C1397" t="s">
        <v>39</v>
      </c>
      <c r="D1397">
        <v>9</v>
      </c>
      <c r="E1397">
        <v>9</v>
      </c>
      <c r="F1397">
        <v>10</v>
      </c>
      <c r="G1397">
        <v>8</v>
      </c>
      <c r="H1397">
        <v>8</v>
      </c>
      <c r="I1397">
        <v>7</v>
      </c>
      <c r="J1397" t="s">
        <v>15</v>
      </c>
      <c r="K1397">
        <v>9</v>
      </c>
      <c r="L1397">
        <v>9</v>
      </c>
      <c r="M1397">
        <v>8</v>
      </c>
      <c r="N1397">
        <v>9</v>
      </c>
      <c r="O1397">
        <v>9</v>
      </c>
      <c r="P1397">
        <v>10</v>
      </c>
      <c r="Q1397">
        <v>8</v>
      </c>
      <c r="R1397">
        <v>8</v>
      </c>
      <c r="S1397">
        <v>9</v>
      </c>
      <c r="T1397">
        <v>9</v>
      </c>
      <c r="U1397">
        <v>10</v>
      </c>
      <c r="V1397">
        <v>8</v>
      </c>
      <c r="W1397">
        <v>6</v>
      </c>
      <c r="X1397">
        <v>7</v>
      </c>
      <c r="Y1397">
        <v>7</v>
      </c>
      <c r="Z1397">
        <v>9</v>
      </c>
      <c r="AA1397">
        <v>8</v>
      </c>
      <c r="AB1397">
        <v>7</v>
      </c>
      <c r="AC1397">
        <v>1</v>
      </c>
      <c r="AD1397">
        <f>IF(Table13[[#This Row],[payment]]=1,1,0)</f>
        <v>1</v>
      </c>
      <c r="AE1397">
        <f>IF(Table13[[#This Row],[payment]]=2,1,0)</f>
        <v>0</v>
      </c>
      <c r="AF1397">
        <f>IF(Table13[[#This Row],[payment]]=3,1,0)</f>
        <v>0</v>
      </c>
      <c r="AG1397">
        <v>2</v>
      </c>
      <c r="AH1397">
        <f>IF(Table13[[#This Row],[method_payment]]=1,1,0)</f>
        <v>0</v>
      </c>
      <c r="AI1397">
        <f>IF(Table13[[#This Row],[method_payment]]=2,1,0)</f>
        <v>1</v>
      </c>
      <c r="AJ1397">
        <f>IF(Table13[[#This Row],[method_payment]]=3,1,0)</f>
        <v>0</v>
      </c>
      <c r="AK1397">
        <f>IF(Table13[[#This Row],[method_payment]]=5,1,0)</f>
        <v>0</v>
      </c>
      <c r="AL1397">
        <f>IF(Table13[[#This Row],[method_payment]]=6,1,0)</f>
        <v>0</v>
      </c>
      <c r="AM1397" t="s">
        <v>16</v>
      </c>
      <c r="AN1397" t="s">
        <v>16</v>
      </c>
      <c r="AO1397">
        <v>1</v>
      </c>
      <c r="AP1397" s="2">
        <v>475.81</v>
      </c>
      <c r="AQ1397" s="3">
        <f>IF(AND(Table13[[#This Row],[Average_amount_spent_per_visit_last_3_months]]&gt;=1,Table13[[#This Row],[Average_amount_spent_per_visit_last_3_months]]&lt;=999),1,0)</f>
        <v>1</v>
      </c>
      <c r="AR1397" s="3">
        <f>IF(AND(Table13[[#This Row],[Average_amount_spent_per_visit_last_3_months]]&gt;=1000,Table13[[#This Row],[Average_amount_spent_per_visit_last_3_months]]&lt;=6700),1,0)</f>
        <v>0</v>
      </c>
      <c r="AS1397">
        <v>1</v>
      </c>
      <c r="AT1397">
        <v>31</v>
      </c>
      <c r="AU1397">
        <f>IF(AND(Table13[[#This Row],[Age]]&gt;=18,Table13[[#This Row],[Age]]&lt;=25),1,0)</f>
        <v>0</v>
      </c>
      <c r="AV1397">
        <f>IF(AND(Table13[[#This Row],[Age]]&gt;=26,Table13[[#This Row],[Age]]&lt;=35),1,0)</f>
        <v>1</v>
      </c>
      <c r="AW1397">
        <f>IF(AND(Table13[[#This Row],[Age]]&gt;=36,Table13[[#This Row],[Age]]&lt;=45),1,0)</f>
        <v>0</v>
      </c>
      <c r="AX1397">
        <f>IF(AND(Table13[[#This Row],[Age]]&gt;=46,Table13[[#This Row],[Age]]&lt;=55),1,0)</f>
        <v>0</v>
      </c>
      <c r="AY1397">
        <f>IF(AND(Table13[[#This Row],[Age]]&gt;=56,Table13[[#This Row],[Age]]&lt;=67),1,0)</f>
        <v>0</v>
      </c>
      <c r="AZ1397" t="s">
        <v>24</v>
      </c>
      <c r="BA1397">
        <f>IF(Table13[[#This Row],[Marital Status]]="Married",1,0)</f>
        <v>0</v>
      </c>
      <c r="BB1397">
        <f>IF(Table13[[#This Row],[Marital Status]]="Single",1,0)</f>
        <v>1</v>
      </c>
      <c r="BC1397" t="s">
        <v>28</v>
      </c>
      <c r="BD1397">
        <f>IF(Table13[[#This Row],[gender]]="Male",1,0)</f>
        <v>0</v>
      </c>
      <c r="BE1397">
        <f>IF(Table13[[#This Row],[gender]]="Female",1,0)</f>
        <v>1</v>
      </c>
      <c r="BF1397" t="s">
        <v>19</v>
      </c>
      <c r="BG1397">
        <f>IF(Table13[[#This Row],[Highest level of Education]]="Did not attend school",1,0)</f>
        <v>0</v>
      </c>
      <c r="BH1397">
        <f>IF(Table13[[#This Row],[Highest level of Education]]="K12 completed",1,0)</f>
        <v>0</v>
      </c>
      <c r="BI1397">
        <f>IF(Table13[[#This Row],[Highest level of Education]]="High School Completed",1,0)</f>
        <v>0</v>
      </c>
      <c r="BJ1397">
        <f>IF(Table13[[#This Row],[Highest level of Education]]="Technical Diploma/Partially completed College",1,0)</f>
        <v>0</v>
      </c>
      <c r="BK1397">
        <f>IF(Table13[[#This Row],[Highest level of Education]]="University/College Degree",1,0)</f>
        <v>1</v>
      </c>
      <c r="BL1397">
        <f>IF(Table13[[#This Row],[Highest level of Education]]="Post-graduate education",1,0)</f>
        <v>0</v>
      </c>
      <c r="BM1397">
        <v>0</v>
      </c>
      <c r="BN1397">
        <v>1</v>
      </c>
      <c r="BO1397">
        <v>4</v>
      </c>
      <c r="BP1397">
        <f>IF(Table13[[#This Row],[Monthly_Income 1_5500 2_8000 3_11000 4_15000 5_20000 6_27000 7_35000 8_5000 9_51000 98_0]]=1,1,0)</f>
        <v>0</v>
      </c>
      <c r="BQ1397">
        <f>IF(Table13[[#This Row],[Monthly_Income 1_5500 2_8000 3_11000 4_15000 5_20000 6_27000 7_35000 8_5000 9_51000 98_0]]=2,1,0)</f>
        <v>0</v>
      </c>
      <c r="BR1397">
        <f>IF(Table13[[#This Row],[Monthly_Income 1_5500 2_8000 3_11000 4_15000 5_20000 6_27000 7_35000 8_5000 9_51000 98_0]]=3,1,0)</f>
        <v>0</v>
      </c>
      <c r="BS1397">
        <f>IF(Table13[[#This Row],[Monthly_Income 1_5500 2_8000 3_11000 4_15000 5_20000 6_27000 7_35000 8_5000 9_51000 98_0]]=4,1,0)</f>
        <v>1</v>
      </c>
      <c r="BT1397">
        <f>IF(Table13[[#This Row],[Monthly_Income 1_5500 2_8000 3_11000 4_15000 5_20000 6_27000 7_35000 8_5000 9_51000 98_0]]=5,1,0)</f>
        <v>0</v>
      </c>
      <c r="BU1397">
        <f>IF(Table13[[#This Row],[Monthly_Income 1_5500 2_8000 3_11000 4_15000 5_20000 6_27000 7_35000 8_5000 9_51000 98_0]]=6,1,0)</f>
        <v>0</v>
      </c>
      <c r="BV1397">
        <f>IF(Table13[[#This Row],[Monthly_Income 1_5500 2_8000 3_11000 4_15000 5_20000 6_27000 7_35000 8_5000 9_51000 98_0]]=7,1,0)</f>
        <v>0</v>
      </c>
      <c r="BW1397">
        <f>IF(Table13[[#This Row],[Monthly_Income 1_5500 2_8000 3_11000 4_15000 5_20000 6_27000 7_35000 8_5000 9_51000 98_0]]=8,1,0)</f>
        <v>0</v>
      </c>
      <c r="BX1397">
        <f>IF(Table13[[#This Row],[Monthly_Income 1_5500 2_8000 3_11000 4_15000 5_20000 6_27000 7_35000 8_5000 9_51000 98_0]]=9,1,0)</f>
        <v>0</v>
      </c>
      <c r="BY1397">
        <f>IF(Table13[[#This Row],[Monthly_Income 1_5500 2_8000 3_11000 4_15000 5_20000 6_27000 7_35000 8_5000 9_51000 98_0]]=98,1,0)</f>
        <v>0</v>
      </c>
      <c r="BZ1397">
        <v>8</v>
      </c>
      <c r="CA1397">
        <f>IF(Table13[[#This Row],[Monthly_Household_Income]]=1,1,0)</f>
        <v>0</v>
      </c>
      <c r="CB1397">
        <f>IF(Table13[[#This Row],[Monthly_Household_Income]]=2,1,0)</f>
        <v>0</v>
      </c>
      <c r="CC1397">
        <f>IF(Table13[[#This Row],[Monthly_Household_Income]]=3,1,0)</f>
        <v>0</v>
      </c>
      <c r="CD1397">
        <f>IF(Table13[[#This Row],[Monthly_Household_Income]]=4,1,0)</f>
        <v>0</v>
      </c>
      <c r="CE1397">
        <f>IF(Table13[[#This Row],[Monthly_Household_Income]]=5,1,0)</f>
        <v>0</v>
      </c>
      <c r="CF1397">
        <f>IF(Table13[[#This Row],[Monthly_Household_Income]]=6,1,0)</f>
        <v>0</v>
      </c>
      <c r="CG1397">
        <f>IF(Table13[[#This Row],[Monthly_Household_Income]]=7,1,0)</f>
        <v>0</v>
      </c>
      <c r="CH1397">
        <f>IF(Table13[[#This Row],[Monthly_Household_Income]]=8,1,0)</f>
        <v>1</v>
      </c>
      <c r="CI1397">
        <f>IF(Table13[[#This Row],[Monthly_Household_Income]]=9,1,0)</f>
        <v>0</v>
      </c>
      <c r="CJ1397">
        <f>IF(Table13[[#This Row],[Monthly_Household_Income]]=98,1,0)</f>
        <v>0</v>
      </c>
    </row>
    <row r="1398" spans="1:88">
      <c r="A1398">
        <v>5133</v>
      </c>
      <c r="B1398" s="1">
        <v>42944</v>
      </c>
      <c r="C1398" t="s">
        <v>2</v>
      </c>
      <c r="D1398">
        <v>7</v>
      </c>
      <c r="E1398">
        <v>6</v>
      </c>
      <c r="F1398">
        <v>9</v>
      </c>
      <c r="G1398">
        <v>8</v>
      </c>
      <c r="H1398">
        <v>7</v>
      </c>
      <c r="I1398">
        <v>8</v>
      </c>
      <c r="J1398" t="s">
        <v>16</v>
      </c>
      <c r="K1398">
        <v>9</v>
      </c>
      <c r="L1398">
        <v>9</v>
      </c>
      <c r="M1398">
        <v>7</v>
      </c>
      <c r="N1398">
        <v>8</v>
      </c>
      <c r="O1398">
        <v>8</v>
      </c>
      <c r="P1398">
        <v>8</v>
      </c>
      <c r="Q1398">
        <v>7</v>
      </c>
      <c r="R1398">
        <v>8</v>
      </c>
      <c r="S1398">
        <v>9</v>
      </c>
      <c r="T1398">
        <v>8</v>
      </c>
      <c r="U1398">
        <v>9</v>
      </c>
      <c r="V1398">
        <v>7</v>
      </c>
      <c r="W1398">
        <v>9</v>
      </c>
      <c r="X1398">
        <v>8</v>
      </c>
      <c r="Y1398">
        <v>7</v>
      </c>
      <c r="Z1398">
        <v>8</v>
      </c>
      <c r="AA1398">
        <v>8</v>
      </c>
      <c r="AB1398">
        <v>8</v>
      </c>
      <c r="AC1398">
        <v>1</v>
      </c>
      <c r="AD1398">
        <f>IF(Table13[[#This Row],[payment]]=1,1,0)</f>
        <v>1</v>
      </c>
      <c r="AE1398">
        <f>IF(Table13[[#This Row],[payment]]=2,1,0)</f>
        <v>0</v>
      </c>
      <c r="AF1398">
        <f>IF(Table13[[#This Row],[payment]]=3,1,0)</f>
        <v>0</v>
      </c>
      <c r="AG1398">
        <v>1</v>
      </c>
      <c r="AH1398">
        <f>IF(Table13[[#This Row],[method_payment]]=1,1,0)</f>
        <v>1</v>
      </c>
      <c r="AI1398">
        <f>IF(Table13[[#This Row],[method_payment]]=2,1,0)</f>
        <v>0</v>
      </c>
      <c r="AJ1398">
        <f>IF(Table13[[#This Row],[method_payment]]=3,1,0)</f>
        <v>0</v>
      </c>
      <c r="AK1398">
        <f>IF(Table13[[#This Row],[method_payment]]=5,1,0)</f>
        <v>0</v>
      </c>
      <c r="AL1398">
        <f>IF(Table13[[#This Row],[method_payment]]=6,1,0)</f>
        <v>0</v>
      </c>
      <c r="AM1398" t="s">
        <v>16</v>
      </c>
      <c r="AN1398" t="s">
        <v>16</v>
      </c>
      <c r="AO1398">
        <v>2</v>
      </c>
      <c r="AP1398" s="2">
        <v>143.88</v>
      </c>
      <c r="AQ1398" s="3">
        <f>IF(AND(Table13[[#This Row],[Average_amount_spent_per_visit_last_3_months]]&gt;=1,Table13[[#This Row],[Average_amount_spent_per_visit_last_3_months]]&lt;=999),1,0)</f>
        <v>1</v>
      </c>
      <c r="AR1398" s="3">
        <f>IF(AND(Table13[[#This Row],[Average_amount_spent_per_visit_last_3_months]]&gt;=1000,Table13[[#This Row],[Average_amount_spent_per_visit_last_3_months]]&lt;=6700),1,0)</f>
        <v>0</v>
      </c>
      <c r="AS1398">
        <v>1</v>
      </c>
      <c r="AT1398">
        <v>42</v>
      </c>
      <c r="AU1398">
        <f>IF(AND(Table13[[#This Row],[Age]]&gt;=18,Table13[[#This Row],[Age]]&lt;=25),1,0)</f>
        <v>0</v>
      </c>
      <c r="AV1398">
        <f>IF(AND(Table13[[#This Row],[Age]]&gt;=26,Table13[[#This Row],[Age]]&lt;=35),1,0)</f>
        <v>0</v>
      </c>
      <c r="AW1398">
        <f>IF(AND(Table13[[#This Row],[Age]]&gt;=36,Table13[[#This Row],[Age]]&lt;=45),1,0)</f>
        <v>1</v>
      </c>
      <c r="AX1398">
        <f>IF(AND(Table13[[#This Row],[Age]]&gt;=46,Table13[[#This Row],[Age]]&lt;=55),1,0)</f>
        <v>0</v>
      </c>
      <c r="AY1398">
        <f>IF(AND(Table13[[#This Row],[Age]]&gt;=56,Table13[[#This Row],[Age]]&lt;=67),1,0)</f>
        <v>0</v>
      </c>
      <c r="AZ1398" t="s">
        <v>25</v>
      </c>
      <c r="BA1398">
        <f>IF(Table13[[#This Row],[Marital Status]]="Married",1,0)</f>
        <v>1</v>
      </c>
      <c r="BB1398">
        <f>IF(Table13[[#This Row],[Marital Status]]="Single",1,0)</f>
        <v>0</v>
      </c>
      <c r="BC1398" t="s">
        <v>27</v>
      </c>
      <c r="BD1398">
        <f>IF(Table13[[#This Row],[gender]]="Male",1,0)</f>
        <v>1</v>
      </c>
      <c r="BE1398">
        <f>IF(Table13[[#This Row],[gender]]="Female",1,0)</f>
        <v>0</v>
      </c>
      <c r="BF1398" t="s">
        <v>23</v>
      </c>
      <c r="BG1398">
        <f>IF(Table13[[#This Row],[Highest level of Education]]="Did not attend school",1,0)</f>
        <v>0</v>
      </c>
      <c r="BH1398">
        <f>IF(Table13[[#This Row],[Highest level of Education]]="K12 completed",1,0)</f>
        <v>0</v>
      </c>
      <c r="BI1398">
        <f>IF(Table13[[#This Row],[Highest level of Education]]="High School Completed",1,0)</f>
        <v>0</v>
      </c>
      <c r="BJ1398">
        <f>IF(Table13[[#This Row],[Highest level of Education]]="Technical Diploma/Partially completed College",1,0)</f>
        <v>1</v>
      </c>
      <c r="BK1398">
        <f>IF(Table13[[#This Row],[Highest level of Education]]="University/College Degree",1,0)</f>
        <v>0</v>
      </c>
      <c r="BL1398">
        <f>IF(Table13[[#This Row],[Highest level of Education]]="Post-graduate education",1,0)</f>
        <v>0</v>
      </c>
      <c r="BM1398">
        <v>3</v>
      </c>
      <c r="BN1398">
        <v>1</v>
      </c>
      <c r="BO1398">
        <v>3</v>
      </c>
      <c r="BP1398">
        <f>IF(Table13[[#This Row],[Monthly_Income 1_5500 2_8000 3_11000 4_15000 5_20000 6_27000 7_35000 8_5000 9_51000 98_0]]=1,1,0)</f>
        <v>0</v>
      </c>
      <c r="BQ1398">
        <f>IF(Table13[[#This Row],[Monthly_Income 1_5500 2_8000 3_11000 4_15000 5_20000 6_27000 7_35000 8_5000 9_51000 98_0]]=2,1,0)</f>
        <v>0</v>
      </c>
      <c r="BR1398">
        <f>IF(Table13[[#This Row],[Monthly_Income 1_5500 2_8000 3_11000 4_15000 5_20000 6_27000 7_35000 8_5000 9_51000 98_0]]=3,1,0)</f>
        <v>1</v>
      </c>
      <c r="BS1398">
        <f>IF(Table13[[#This Row],[Monthly_Income 1_5500 2_8000 3_11000 4_15000 5_20000 6_27000 7_35000 8_5000 9_51000 98_0]]=4,1,0)</f>
        <v>0</v>
      </c>
      <c r="BT1398">
        <f>IF(Table13[[#This Row],[Monthly_Income 1_5500 2_8000 3_11000 4_15000 5_20000 6_27000 7_35000 8_5000 9_51000 98_0]]=5,1,0)</f>
        <v>0</v>
      </c>
      <c r="BU1398">
        <f>IF(Table13[[#This Row],[Monthly_Income 1_5500 2_8000 3_11000 4_15000 5_20000 6_27000 7_35000 8_5000 9_51000 98_0]]=6,1,0)</f>
        <v>0</v>
      </c>
      <c r="BV1398">
        <f>IF(Table13[[#This Row],[Monthly_Income 1_5500 2_8000 3_11000 4_15000 5_20000 6_27000 7_35000 8_5000 9_51000 98_0]]=7,1,0)</f>
        <v>0</v>
      </c>
      <c r="BW1398">
        <f>IF(Table13[[#This Row],[Monthly_Income 1_5500 2_8000 3_11000 4_15000 5_20000 6_27000 7_35000 8_5000 9_51000 98_0]]=8,1,0)</f>
        <v>0</v>
      </c>
      <c r="BX1398">
        <f>IF(Table13[[#This Row],[Monthly_Income 1_5500 2_8000 3_11000 4_15000 5_20000 6_27000 7_35000 8_5000 9_51000 98_0]]=9,1,0)</f>
        <v>0</v>
      </c>
      <c r="BY1398">
        <f>IF(Table13[[#This Row],[Monthly_Income 1_5500 2_8000 3_11000 4_15000 5_20000 6_27000 7_35000 8_5000 9_51000 98_0]]=98,1,0)</f>
        <v>0</v>
      </c>
      <c r="BZ1398">
        <v>5</v>
      </c>
      <c r="CA1398">
        <f>IF(Table13[[#This Row],[Monthly_Household_Income]]=1,1,0)</f>
        <v>0</v>
      </c>
      <c r="CB1398">
        <f>IF(Table13[[#This Row],[Monthly_Household_Income]]=2,1,0)</f>
        <v>0</v>
      </c>
      <c r="CC1398">
        <f>IF(Table13[[#This Row],[Monthly_Household_Income]]=3,1,0)</f>
        <v>0</v>
      </c>
      <c r="CD1398">
        <f>IF(Table13[[#This Row],[Monthly_Household_Income]]=4,1,0)</f>
        <v>0</v>
      </c>
      <c r="CE1398">
        <f>IF(Table13[[#This Row],[Monthly_Household_Income]]=5,1,0)</f>
        <v>1</v>
      </c>
      <c r="CF1398">
        <f>IF(Table13[[#This Row],[Monthly_Household_Income]]=6,1,0)</f>
        <v>0</v>
      </c>
      <c r="CG1398">
        <f>IF(Table13[[#This Row],[Monthly_Household_Income]]=7,1,0)</f>
        <v>0</v>
      </c>
      <c r="CH1398">
        <f>IF(Table13[[#This Row],[Monthly_Household_Income]]=8,1,0)</f>
        <v>0</v>
      </c>
      <c r="CI1398">
        <f>IF(Table13[[#This Row],[Monthly_Household_Income]]=9,1,0)</f>
        <v>0</v>
      </c>
      <c r="CJ1398">
        <f>IF(Table13[[#This Row],[Monthly_Household_Income]]=98,1,0)</f>
        <v>0</v>
      </c>
    </row>
    <row r="1399" spans="1:88">
      <c r="A1399">
        <v>5139</v>
      </c>
      <c r="B1399" s="1">
        <v>42987</v>
      </c>
      <c r="C1399" t="s">
        <v>35</v>
      </c>
      <c r="D1399">
        <v>8</v>
      </c>
      <c r="E1399">
        <v>8</v>
      </c>
      <c r="F1399">
        <v>10</v>
      </c>
      <c r="G1399">
        <v>8</v>
      </c>
      <c r="H1399">
        <v>9</v>
      </c>
      <c r="I1399">
        <v>8</v>
      </c>
      <c r="J1399" t="s">
        <v>16</v>
      </c>
      <c r="K1399">
        <v>9</v>
      </c>
      <c r="L1399">
        <v>7</v>
      </c>
      <c r="M1399">
        <v>7</v>
      </c>
      <c r="N1399">
        <v>8</v>
      </c>
      <c r="O1399">
        <v>8</v>
      </c>
      <c r="P1399">
        <v>7</v>
      </c>
      <c r="Q1399">
        <v>7</v>
      </c>
      <c r="R1399">
        <v>7</v>
      </c>
      <c r="S1399">
        <v>7</v>
      </c>
      <c r="T1399">
        <v>8</v>
      </c>
      <c r="U1399">
        <v>9</v>
      </c>
      <c r="V1399">
        <v>7</v>
      </c>
      <c r="W1399">
        <v>8</v>
      </c>
      <c r="X1399">
        <v>0</v>
      </c>
      <c r="Y1399">
        <v>7</v>
      </c>
      <c r="Z1399">
        <v>9</v>
      </c>
      <c r="AA1399">
        <v>8</v>
      </c>
      <c r="AB1399">
        <v>0</v>
      </c>
      <c r="AC1399">
        <v>2</v>
      </c>
      <c r="AD1399">
        <f>IF(Table13[[#This Row],[payment]]=1,1,0)</f>
        <v>0</v>
      </c>
      <c r="AE1399">
        <f>IF(Table13[[#This Row],[payment]]=2,1,0)</f>
        <v>1</v>
      </c>
      <c r="AF1399">
        <f>IF(Table13[[#This Row],[payment]]=3,1,0)</f>
        <v>0</v>
      </c>
      <c r="AG1399">
        <v>6</v>
      </c>
      <c r="AH1399">
        <f>IF(Table13[[#This Row],[method_payment]]=1,1,0)</f>
        <v>0</v>
      </c>
      <c r="AI1399">
        <f>IF(Table13[[#This Row],[method_payment]]=2,1,0)</f>
        <v>0</v>
      </c>
      <c r="AJ1399">
        <f>IF(Table13[[#This Row],[method_payment]]=3,1,0)</f>
        <v>0</v>
      </c>
      <c r="AK1399">
        <f>IF(Table13[[#This Row],[method_payment]]=5,1,0)</f>
        <v>0</v>
      </c>
      <c r="AL1399">
        <f>IF(Table13[[#This Row],[method_payment]]=6,1,0)</f>
        <v>1</v>
      </c>
      <c r="AM1399" t="s">
        <v>16</v>
      </c>
      <c r="AN1399" t="s">
        <v>16</v>
      </c>
      <c r="AO1399">
        <v>1</v>
      </c>
      <c r="AP1399" s="2">
        <v>810.53</v>
      </c>
      <c r="AQ1399" s="3">
        <f>IF(AND(Table13[[#This Row],[Average_amount_spent_per_visit_last_3_months]]&gt;=1,Table13[[#This Row],[Average_amount_spent_per_visit_last_3_months]]&lt;=999),1,0)</f>
        <v>1</v>
      </c>
      <c r="AR1399" s="3">
        <f>IF(AND(Table13[[#This Row],[Average_amount_spent_per_visit_last_3_months]]&gt;=1000,Table13[[#This Row],[Average_amount_spent_per_visit_last_3_months]]&lt;=6700),1,0)</f>
        <v>0</v>
      </c>
      <c r="AS1399">
        <v>1</v>
      </c>
      <c r="AT1399">
        <v>51</v>
      </c>
      <c r="AU1399">
        <f>IF(AND(Table13[[#This Row],[Age]]&gt;=18,Table13[[#This Row],[Age]]&lt;=25),1,0)</f>
        <v>0</v>
      </c>
      <c r="AV1399">
        <f>IF(AND(Table13[[#This Row],[Age]]&gt;=26,Table13[[#This Row],[Age]]&lt;=35),1,0)</f>
        <v>0</v>
      </c>
      <c r="AW1399">
        <f>IF(AND(Table13[[#This Row],[Age]]&gt;=36,Table13[[#This Row],[Age]]&lt;=45),1,0)</f>
        <v>0</v>
      </c>
      <c r="AX1399">
        <f>IF(AND(Table13[[#This Row],[Age]]&gt;=46,Table13[[#This Row],[Age]]&lt;=55),1,0)</f>
        <v>1</v>
      </c>
      <c r="AY1399">
        <f>IF(AND(Table13[[#This Row],[Age]]&gt;=56,Table13[[#This Row],[Age]]&lt;=67),1,0)</f>
        <v>0</v>
      </c>
      <c r="AZ1399" t="s">
        <v>25</v>
      </c>
      <c r="BA1399">
        <f>IF(Table13[[#This Row],[Marital Status]]="Married",1,0)</f>
        <v>1</v>
      </c>
      <c r="BB1399">
        <f>IF(Table13[[#This Row],[Marital Status]]="Single",1,0)</f>
        <v>0</v>
      </c>
      <c r="BC1399" t="s">
        <v>27</v>
      </c>
      <c r="BD1399">
        <f>IF(Table13[[#This Row],[gender]]="Male",1,0)</f>
        <v>1</v>
      </c>
      <c r="BE1399">
        <f>IF(Table13[[#This Row],[gender]]="Female",1,0)</f>
        <v>0</v>
      </c>
      <c r="BF1399" t="s">
        <v>19</v>
      </c>
      <c r="BG1399">
        <f>IF(Table13[[#This Row],[Highest level of Education]]="Did not attend school",1,0)</f>
        <v>0</v>
      </c>
      <c r="BH1399">
        <f>IF(Table13[[#This Row],[Highest level of Education]]="K12 completed",1,0)</f>
        <v>0</v>
      </c>
      <c r="BI1399">
        <f>IF(Table13[[#This Row],[Highest level of Education]]="High School Completed",1,0)</f>
        <v>0</v>
      </c>
      <c r="BJ1399">
        <f>IF(Table13[[#This Row],[Highest level of Education]]="Technical Diploma/Partially completed College",1,0)</f>
        <v>0</v>
      </c>
      <c r="BK1399">
        <f>IF(Table13[[#This Row],[Highest level of Education]]="University/College Degree",1,0)</f>
        <v>1</v>
      </c>
      <c r="BL1399">
        <f>IF(Table13[[#This Row],[Highest level of Education]]="Post-graduate education",1,0)</f>
        <v>0</v>
      </c>
      <c r="BM1399">
        <v>4</v>
      </c>
      <c r="BN1399">
        <v>1</v>
      </c>
      <c r="BO1399">
        <v>7</v>
      </c>
      <c r="BP1399">
        <f>IF(Table13[[#This Row],[Monthly_Income 1_5500 2_8000 3_11000 4_15000 5_20000 6_27000 7_35000 8_5000 9_51000 98_0]]=1,1,0)</f>
        <v>0</v>
      </c>
      <c r="BQ1399">
        <f>IF(Table13[[#This Row],[Monthly_Income 1_5500 2_8000 3_11000 4_15000 5_20000 6_27000 7_35000 8_5000 9_51000 98_0]]=2,1,0)</f>
        <v>0</v>
      </c>
      <c r="BR1399">
        <f>IF(Table13[[#This Row],[Monthly_Income 1_5500 2_8000 3_11000 4_15000 5_20000 6_27000 7_35000 8_5000 9_51000 98_0]]=3,1,0)</f>
        <v>0</v>
      </c>
      <c r="BS1399">
        <f>IF(Table13[[#This Row],[Monthly_Income 1_5500 2_8000 3_11000 4_15000 5_20000 6_27000 7_35000 8_5000 9_51000 98_0]]=4,1,0)</f>
        <v>0</v>
      </c>
      <c r="BT1399">
        <f>IF(Table13[[#This Row],[Monthly_Income 1_5500 2_8000 3_11000 4_15000 5_20000 6_27000 7_35000 8_5000 9_51000 98_0]]=5,1,0)</f>
        <v>0</v>
      </c>
      <c r="BU1399">
        <f>IF(Table13[[#This Row],[Monthly_Income 1_5500 2_8000 3_11000 4_15000 5_20000 6_27000 7_35000 8_5000 9_51000 98_0]]=6,1,0)</f>
        <v>0</v>
      </c>
      <c r="BV1399">
        <f>IF(Table13[[#This Row],[Monthly_Income 1_5500 2_8000 3_11000 4_15000 5_20000 6_27000 7_35000 8_5000 9_51000 98_0]]=7,1,0)</f>
        <v>1</v>
      </c>
      <c r="BW1399">
        <f>IF(Table13[[#This Row],[Monthly_Income 1_5500 2_8000 3_11000 4_15000 5_20000 6_27000 7_35000 8_5000 9_51000 98_0]]=8,1,0)</f>
        <v>0</v>
      </c>
      <c r="BX1399">
        <f>IF(Table13[[#This Row],[Monthly_Income 1_5500 2_8000 3_11000 4_15000 5_20000 6_27000 7_35000 8_5000 9_51000 98_0]]=9,1,0)</f>
        <v>0</v>
      </c>
      <c r="BY1399">
        <f>IF(Table13[[#This Row],[Monthly_Income 1_5500 2_8000 3_11000 4_15000 5_20000 6_27000 7_35000 8_5000 9_51000 98_0]]=98,1,0)</f>
        <v>0</v>
      </c>
      <c r="BZ1399">
        <v>8</v>
      </c>
      <c r="CA1399">
        <f>IF(Table13[[#This Row],[Monthly_Household_Income]]=1,1,0)</f>
        <v>0</v>
      </c>
      <c r="CB1399">
        <f>IF(Table13[[#This Row],[Monthly_Household_Income]]=2,1,0)</f>
        <v>0</v>
      </c>
      <c r="CC1399">
        <f>IF(Table13[[#This Row],[Monthly_Household_Income]]=3,1,0)</f>
        <v>0</v>
      </c>
      <c r="CD1399">
        <f>IF(Table13[[#This Row],[Monthly_Household_Income]]=4,1,0)</f>
        <v>0</v>
      </c>
      <c r="CE1399">
        <f>IF(Table13[[#This Row],[Monthly_Household_Income]]=5,1,0)</f>
        <v>0</v>
      </c>
      <c r="CF1399">
        <f>IF(Table13[[#This Row],[Monthly_Household_Income]]=6,1,0)</f>
        <v>0</v>
      </c>
      <c r="CG1399">
        <f>IF(Table13[[#This Row],[Monthly_Household_Income]]=7,1,0)</f>
        <v>0</v>
      </c>
      <c r="CH1399">
        <f>IF(Table13[[#This Row],[Monthly_Household_Income]]=8,1,0)</f>
        <v>1</v>
      </c>
      <c r="CI1399">
        <f>IF(Table13[[#This Row],[Monthly_Household_Income]]=9,1,0)</f>
        <v>0</v>
      </c>
      <c r="CJ1399">
        <f>IF(Table13[[#This Row],[Monthly_Household_Income]]=98,1,0)</f>
        <v>0</v>
      </c>
    </row>
    <row r="1400" spans="1:88">
      <c r="A1400">
        <v>5145</v>
      </c>
      <c r="B1400" s="1">
        <v>43253</v>
      </c>
      <c r="C1400" t="s">
        <v>2</v>
      </c>
      <c r="D1400">
        <v>10</v>
      </c>
      <c r="E1400">
        <v>8</v>
      </c>
      <c r="F1400">
        <v>8</v>
      </c>
      <c r="G1400">
        <v>8</v>
      </c>
      <c r="H1400">
        <v>7</v>
      </c>
      <c r="I1400">
        <v>8</v>
      </c>
      <c r="J1400" t="s">
        <v>15</v>
      </c>
      <c r="K1400">
        <v>10</v>
      </c>
      <c r="L1400">
        <v>8</v>
      </c>
      <c r="M1400">
        <v>9</v>
      </c>
      <c r="N1400">
        <v>9</v>
      </c>
      <c r="O1400">
        <v>7</v>
      </c>
      <c r="P1400">
        <v>8</v>
      </c>
      <c r="Q1400">
        <v>9</v>
      </c>
      <c r="R1400">
        <v>8</v>
      </c>
      <c r="S1400">
        <v>10</v>
      </c>
      <c r="T1400">
        <v>8</v>
      </c>
      <c r="U1400">
        <v>10</v>
      </c>
      <c r="V1400">
        <v>8</v>
      </c>
      <c r="W1400">
        <v>7</v>
      </c>
      <c r="X1400">
        <v>8</v>
      </c>
      <c r="Y1400">
        <v>9</v>
      </c>
      <c r="Z1400">
        <v>10</v>
      </c>
      <c r="AA1400">
        <v>7</v>
      </c>
      <c r="AB1400">
        <v>0</v>
      </c>
      <c r="AC1400">
        <v>2</v>
      </c>
      <c r="AD1400">
        <f>IF(Table13[[#This Row],[payment]]=1,1,0)</f>
        <v>0</v>
      </c>
      <c r="AE1400">
        <f>IF(Table13[[#This Row],[payment]]=2,1,0)</f>
        <v>1</v>
      </c>
      <c r="AF1400">
        <f>IF(Table13[[#This Row],[payment]]=3,1,0)</f>
        <v>0</v>
      </c>
      <c r="AG1400">
        <v>6</v>
      </c>
      <c r="AH1400">
        <f>IF(Table13[[#This Row],[method_payment]]=1,1,0)</f>
        <v>0</v>
      </c>
      <c r="AI1400">
        <f>IF(Table13[[#This Row],[method_payment]]=2,1,0)</f>
        <v>0</v>
      </c>
      <c r="AJ1400">
        <f>IF(Table13[[#This Row],[method_payment]]=3,1,0)</f>
        <v>0</v>
      </c>
      <c r="AK1400">
        <f>IF(Table13[[#This Row],[method_payment]]=5,1,0)</f>
        <v>0</v>
      </c>
      <c r="AL1400">
        <f>IF(Table13[[#This Row],[method_payment]]=6,1,0)</f>
        <v>1</v>
      </c>
      <c r="AM1400" t="s">
        <v>15</v>
      </c>
      <c r="AN1400" t="s">
        <v>15</v>
      </c>
      <c r="AO1400">
        <v>6</v>
      </c>
      <c r="AP1400" s="2">
        <v>279.61</v>
      </c>
      <c r="AQ1400" s="3">
        <f>IF(AND(Table13[[#This Row],[Average_amount_spent_per_visit_last_3_months]]&gt;=1,Table13[[#This Row],[Average_amount_spent_per_visit_last_3_months]]&lt;=999),1,0)</f>
        <v>1</v>
      </c>
      <c r="AR1400" s="3">
        <f>IF(AND(Table13[[#This Row],[Average_amount_spent_per_visit_last_3_months]]&gt;=1000,Table13[[#This Row],[Average_amount_spent_per_visit_last_3_months]]&lt;=6700),1,0)</f>
        <v>0</v>
      </c>
      <c r="AS1400">
        <v>2</v>
      </c>
      <c r="AT1400">
        <v>45</v>
      </c>
      <c r="AU1400">
        <f>IF(AND(Table13[[#This Row],[Age]]&gt;=18,Table13[[#This Row],[Age]]&lt;=25),1,0)</f>
        <v>0</v>
      </c>
      <c r="AV1400">
        <f>IF(AND(Table13[[#This Row],[Age]]&gt;=26,Table13[[#This Row],[Age]]&lt;=35),1,0)</f>
        <v>0</v>
      </c>
      <c r="AW1400">
        <f>IF(AND(Table13[[#This Row],[Age]]&gt;=36,Table13[[#This Row],[Age]]&lt;=45),1,0)</f>
        <v>1</v>
      </c>
      <c r="AX1400">
        <f>IF(AND(Table13[[#This Row],[Age]]&gt;=46,Table13[[#This Row],[Age]]&lt;=55),1,0)</f>
        <v>0</v>
      </c>
      <c r="AY1400">
        <f>IF(AND(Table13[[#This Row],[Age]]&gt;=56,Table13[[#This Row],[Age]]&lt;=67),1,0)</f>
        <v>0</v>
      </c>
      <c r="AZ1400" t="s">
        <v>25</v>
      </c>
      <c r="BA1400">
        <f>IF(Table13[[#This Row],[Marital Status]]="Married",1,0)</f>
        <v>1</v>
      </c>
      <c r="BB1400">
        <f>IF(Table13[[#This Row],[Marital Status]]="Single",1,0)</f>
        <v>0</v>
      </c>
      <c r="BC1400" t="s">
        <v>27</v>
      </c>
      <c r="BD1400">
        <f>IF(Table13[[#This Row],[gender]]="Male",1,0)</f>
        <v>1</v>
      </c>
      <c r="BE1400">
        <f>IF(Table13[[#This Row],[gender]]="Female",1,0)</f>
        <v>0</v>
      </c>
      <c r="BF1400" t="s">
        <v>23</v>
      </c>
      <c r="BG1400">
        <f>IF(Table13[[#This Row],[Highest level of Education]]="Did not attend school",1,0)</f>
        <v>0</v>
      </c>
      <c r="BH1400">
        <f>IF(Table13[[#This Row],[Highest level of Education]]="K12 completed",1,0)</f>
        <v>0</v>
      </c>
      <c r="BI1400">
        <f>IF(Table13[[#This Row],[Highest level of Education]]="High School Completed",1,0)</f>
        <v>0</v>
      </c>
      <c r="BJ1400">
        <f>IF(Table13[[#This Row],[Highest level of Education]]="Technical Diploma/Partially completed College",1,0)</f>
        <v>1</v>
      </c>
      <c r="BK1400">
        <f>IF(Table13[[#This Row],[Highest level of Education]]="University/College Degree",1,0)</f>
        <v>0</v>
      </c>
      <c r="BL1400">
        <f>IF(Table13[[#This Row],[Highest level of Education]]="Post-graduate education",1,0)</f>
        <v>0</v>
      </c>
      <c r="BM1400">
        <v>2</v>
      </c>
      <c r="BN1400">
        <v>1</v>
      </c>
      <c r="BO1400">
        <v>6</v>
      </c>
      <c r="BP1400">
        <f>IF(Table13[[#This Row],[Monthly_Income 1_5500 2_8000 3_11000 4_15000 5_20000 6_27000 7_35000 8_5000 9_51000 98_0]]=1,1,0)</f>
        <v>0</v>
      </c>
      <c r="BQ1400">
        <f>IF(Table13[[#This Row],[Monthly_Income 1_5500 2_8000 3_11000 4_15000 5_20000 6_27000 7_35000 8_5000 9_51000 98_0]]=2,1,0)</f>
        <v>0</v>
      </c>
      <c r="BR1400">
        <f>IF(Table13[[#This Row],[Monthly_Income 1_5500 2_8000 3_11000 4_15000 5_20000 6_27000 7_35000 8_5000 9_51000 98_0]]=3,1,0)</f>
        <v>0</v>
      </c>
      <c r="BS1400">
        <f>IF(Table13[[#This Row],[Monthly_Income 1_5500 2_8000 3_11000 4_15000 5_20000 6_27000 7_35000 8_5000 9_51000 98_0]]=4,1,0)</f>
        <v>0</v>
      </c>
      <c r="BT1400">
        <f>IF(Table13[[#This Row],[Monthly_Income 1_5500 2_8000 3_11000 4_15000 5_20000 6_27000 7_35000 8_5000 9_51000 98_0]]=5,1,0)</f>
        <v>0</v>
      </c>
      <c r="BU1400">
        <f>IF(Table13[[#This Row],[Monthly_Income 1_5500 2_8000 3_11000 4_15000 5_20000 6_27000 7_35000 8_5000 9_51000 98_0]]=6,1,0)</f>
        <v>1</v>
      </c>
      <c r="BV1400">
        <f>IF(Table13[[#This Row],[Monthly_Income 1_5500 2_8000 3_11000 4_15000 5_20000 6_27000 7_35000 8_5000 9_51000 98_0]]=7,1,0)</f>
        <v>0</v>
      </c>
      <c r="BW1400">
        <f>IF(Table13[[#This Row],[Monthly_Income 1_5500 2_8000 3_11000 4_15000 5_20000 6_27000 7_35000 8_5000 9_51000 98_0]]=8,1,0)</f>
        <v>0</v>
      </c>
      <c r="BX1400">
        <f>IF(Table13[[#This Row],[Monthly_Income 1_5500 2_8000 3_11000 4_15000 5_20000 6_27000 7_35000 8_5000 9_51000 98_0]]=9,1,0)</f>
        <v>0</v>
      </c>
      <c r="BY1400">
        <f>IF(Table13[[#This Row],[Monthly_Income 1_5500 2_8000 3_11000 4_15000 5_20000 6_27000 7_35000 8_5000 9_51000 98_0]]=98,1,0)</f>
        <v>0</v>
      </c>
      <c r="BZ1400">
        <v>6</v>
      </c>
      <c r="CA1400">
        <f>IF(Table13[[#This Row],[Monthly_Household_Income]]=1,1,0)</f>
        <v>0</v>
      </c>
      <c r="CB1400">
        <f>IF(Table13[[#This Row],[Monthly_Household_Income]]=2,1,0)</f>
        <v>0</v>
      </c>
      <c r="CC1400">
        <f>IF(Table13[[#This Row],[Monthly_Household_Income]]=3,1,0)</f>
        <v>0</v>
      </c>
      <c r="CD1400">
        <f>IF(Table13[[#This Row],[Monthly_Household_Income]]=4,1,0)</f>
        <v>0</v>
      </c>
      <c r="CE1400">
        <f>IF(Table13[[#This Row],[Monthly_Household_Income]]=5,1,0)</f>
        <v>0</v>
      </c>
      <c r="CF1400">
        <f>IF(Table13[[#This Row],[Monthly_Household_Income]]=6,1,0)</f>
        <v>1</v>
      </c>
      <c r="CG1400">
        <f>IF(Table13[[#This Row],[Monthly_Household_Income]]=7,1,0)</f>
        <v>0</v>
      </c>
      <c r="CH1400">
        <f>IF(Table13[[#This Row],[Monthly_Household_Income]]=8,1,0)</f>
        <v>0</v>
      </c>
      <c r="CI1400">
        <f>IF(Table13[[#This Row],[Monthly_Household_Income]]=9,1,0)</f>
        <v>0</v>
      </c>
      <c r="CJ1400">
        <f>IF(Table13[[#This Row],[Monthly_Household_Income]]=98,1,0)</f>
        <v>0</v>
      </c>
    </row>
    <row r="1401" spans="1:88">
      <c r="A1401">
        <v>5173</v>
      </c>
      <c r="B1401" s="1">
        <v>43251</v>
      </c>
      <c r="C1401" t="s">
        <v>2</v>
      </c>
      <c r="D1401">
        <v>7</v>
      </c>
      <c r="E1401">
        <v>6</v>
      </c>
      <c r="F1401">
        <v>7</v>
      </c>
      <c r="G1401">
        <v>7</v>
      </c>
      <c r="H1401">
        <v>7</v>
      </c>
      <c r="I1401">
        <v>7</v>
      </c>
      <c r="J1401" t="s">
        <v>15</v>
      </c>
      <c r="K1401">
        <v>8</v>
      </c>
      <c r="L1401">
        <v>6</v>
      </c>
      <c r="M1401">
        <v>7</v>
      </c>
      <c r="N1401">
        <v>7</v>
      </c>
      <c r="O1401">
        <v>6</v>
      </c>
      <c r="P1401">
        <v>8</v>
      </c>
      <c r="Q1401">
        <v>8</v>
      </c>
      <c r="R1401">
        <v>6</v>
      </c>
      <c r="S1401">
        <v>7</v>
      </c>
      <c r="T1401">
        <v>7</v>
      </c>
      <c r="U1401">
        <v>8</v>
      </c>
      <c r="V1401">
        <v>6</v>
      </c>
      <c r="W1401">
        <v>7</v>
      </c>
      <c r="X1401">
        <v>7</v>
      </c>
      <c r="Y1401">
        <v>6</v>
      </c>
      <c r="Z1401">
        <v>6</v>
      </c>
      <c r="AA1401">
        <v>8</v>
      </c>
      <c r="AB1401">
        <v>7</v>
      </c>
      <c r="AC1401">
        <v>2</v>
      </c>
      <c r="AD1401">
        <f>IF(Table13[[#This Row],[payment]]=1,1,0)</f>
        <v>0</v>
      </c>
      <c r="AE1401">
        <f>IF(Table13[[#This Row],[payment]]=2,1,0)</f>
        <v>1</v>
      </c>
      <c r="AF1401">
        <f>IF(Table13[[#This Row],[payment]]=3,1,0)</f>
        <v>0</v>
      </c>
      <c r="AG1401">
        <v>3</v>
      </c>
      <c r="AH1401">
        <f>IF(Table13[[#This Row],[method_payment]]=1,1,0)</f>
        <v>0</v>
      </c>
      <c r="AI1401">
        <f>IF(Table13[[#This Row],[method_payment]]=2,1,0)</f>
        <v>0</v>
      </c>
      <c r="AJ1401">
        <f>IF(Table13[[#This Row],[method_payment]]=3,1,0)</f>
        <v>1</v>
      </c>
      <c r="AK1401">
        <f>IF(Table13[[#This Row],[method_payment]]=5,1,0)</f>
        <v>0</v>
      </c>
      <c r="AL1401">
        <f>IF(Table13[[#This Row],[method_payment]]=6,1,0)</f>
        <v>0</v>
      </c>
      <c r="AM1401" t="s">
        <v>16</v>
      </c>
      <c r="AN1401" t="s">
        <v>15</v>
      </c>
      <c r="AO1401">
        <v>3</v>
      </c>
      <c r="AP1401" s="2">
        <v>82.42</v>
      </c>
      <c r="AQ1401" s="3">
        <f>IF(AND(Table13[[#This Row],[Average_amount_spent_per_visit_last_3_months]]&gt;=1,Table13[[#This Row],[Average_amount_spent_per_visit_last_3_months]]&lt;=999),1,0)</f>
        <v>1</v>
      </c>
      <c r="AR1401" s="3">
        <f>IF(AND(Table13[[#This Row],[Average_amount_spent_per_visit_last_3_months]]&gt;=1000,Table13[[#This Row],[Average_amount_spent_per_visit_last_3_months]]&lt;=6700),1,0)</f>
        <v>0</v>
      </c>
      <c r="AS1401">
        <v>3</v>
      </c>
      <c r="AT1401">
        <v>25</v>
      </c>
      <c r="AU1401">
        <f>IF(AND(Table13[[#This Row],[Age]]&gt;=18,Table13[[#This Row],[Age]]&lt;=25),1,0)</f>
        <v>1</v>
      </c>
      <c r="AV1401">
        <f>IF(AND(Table13[[#This Row],[Age]]&gt;=26,Table13[[#This Row],[Age]]&lt;=35),1,0)</f>
        <v>0</v>
      </c>
      <c r="AW1401">
        <f>IF(AND(Table13[[#This Row],[Age]]&gt;=36,Table13[[#This Row],[Age]]&lt;=45),1,0)</f>
        <v>0</v>
      </c>
      <c r="AX1401">
        <f>IF(AND(Table13[[#This Row],[Age]]&gt;=46,Table13[[#This Row],[Age]]&lt;=55),1,0)</f>
        <v>0</v>
      </c>
      <c r="AY1401">
        <f>IF(AND(Table13[[#This Row],[Age]]&gt;=56,Table13[[#This Row],[Age]]&lt;=67),1,0)</f>
        <v>0</v>
      </c>
      <c r="AZ1401" t="s">
        <v>25</v>
      </c>
      <c r="BA1401">
        <f>IF(Table13[[#This Row],[Marital Status]]="Married",1,0)</f>
        <v>1</v>
      </c>
      <c r="BB1401">
        <f>IF(Table13[[#This Row],[Marital Status]]="Single",1,0)</f>
        <v>0</v>
      </c>
      <c r="BC1401" t="s">
        <v>28</v>
      </c>
      <c r="BD1401">
        <f>IF(Table13[[#This Row],[gender]]="Male",1,0)</f>
        <v>0</v>
      </c>
      <c r="BE1401">
        <f>IF(Table13[[#This Row],[gender]]="Female",1,0)</f>
        <v>1</v>
      </c>
      <c r="BF1401" t="s">
        <v>20</v>
      </c>
      <c r="BG1401">
        <f>IF(Table13[[#This Row],[Highest level of Education]]="Did not attend school",1,0)</f>
        <v>0</v>
      </c>
      <c r="BH1401">
        <f>IF(Table13[[#This Row],[Highest level of Education]]="K12 completed",1,0)</f>
        <v>0</v>
      </c>
      <c r="BI1401">
        <f>IF(Table13[[#This Row],[Highest level of Education]]="High School Completed",1,0)</f>
        <v>1</v>
      </c>
      <c r="BJ1401">
        <f>IF(Table13[[#This Row],[Highest level of Education]]="Technical Diploma/Partially completed College",1,0)</f>
        <v>0</v>
      </c>
      <c r="BK1401">
        <f>IF(Table13[[#This Row],[Highest level of Education]]="University/College Degree",1,0)</f>
        <v>0</v>
      </c>
      <c r="BL1401">
        <f>IF(Table13[[#This Row],[Highest level of Education]]="Post-graduate education",1,0)</f>
        <v>0</v>
      </c>
      <c r="BM1401">
        <v>2</v>
      </c>
      <c r="BN1401">
        <v>1</v>
      </c>
      <c r="BO1401">
        <v>2</v>
      </c>
      <c r="BP1401">
        <f>IF(Table13[[#This Row],[Monthly_Income 1_5500 2_8000 3_11000 4_15000 5_20000 6_27000 7_35000 8_5000 9_51000 98_0]]=1,1,0)</f>
        <v>0</v>
      </c>
      <c r="BQ1401">
        <f>IF(Table13[[#This Row],[Monthly_Income 1_5500 2_8000 3_11000 4_15000 5_20000 6_27000 7_35000 8_5000 9_51000 98_0]]=2,1,0)</f>
        <v>1</v>
      </c>
      <c r="BR1401">
        <f>IF(Table13[[#This Row],[Monthly_Income 1_5500 2_8000 3_11000 4_15000 5_20000 6_27000 7_35000 8_5000 9_51000 98_0]]=3,1,0)</f>
        <v>0</v>
      </c>
      <c r="BS1401">
        <f>IF(Table13[[#This Row],[Monthly_Income 1_5500 2_8000 3_11000 4_15000 5_20000 6_27000 7_35000 8_5000 9_51000 98_0]]=4,1,0)</f>
        <v>0</v>
      </c>
      <c r="BT1401">
        <f>IF(Table13[[#This Row],[Monthly_Income 1_5500 2_8000 3_11000 4_15000 5_20000 6_27000 7_35000 8_5000 9_51000 98_0]]=5,1,0)</f>
        <v>0</v>
      </c>
      <c r="BU1401">
        <f>IF(Table13[[#This Row],[Monthly_Income 1_5500 2_8000 3_11000 4_15000 5_20000 6_27000 7_35000 8_5000 9_51000 98_0]]=6,1,0)</f>
        <v>0</v>
      </c>
      <c r="BV1401">
        <f>IF(Table13[[#This Row],[Monthly_Income 1_5500 2_8000 3_11000 4_15000 5_20000 6_27000 7_35000 8_5000 9_51000 98_0]]=7,1,0)</f>
        <v>0</v>
      </c>
      <c r="BW1401">
        <f>IF(Table13[[#This Row],[Monthly_Income 1_5500 2_8000 3_11000 4_15000 5_20000 6_27000 7_35000 8_5000 9_51000 98_0]]=8,1,0)</f>
        <v>0</v>
      </c>
      <c r="BX1401">
        <f>IF(Table13[[#This Row],[Monthly_Income 1_5500 2_8000 3_11000 4_15000 5_20000 6_27000 7_35000 8_5000 9_51000 98_0]]=9,1,0)</f>
        <v>0</v>
      </c>
      <c r="BY1401">
        <f>IF(Table13[[#This Row],[Monthly_Income 1_5500 2_8000 3_11000 4_15000 5_20000 6_27000 7_35000 8_5000 9_51000 98_0]]=98,1,0)</f>
        <v>0</v>
      </c>
      <c r="BZ1401">
        <v>3</v>
      </c>
      <c r="CA1401">
        <f>IF(Table13[[#This Row],[Monthly_Household_Income]]=1,1,0)</f>
        <v>0</v>
      </c>
      <c r="CB1401">
        <f>IF(Table13[[#This Row],[Monthly_Household_Income]]=2,1,0)</f>
        <v>0</v>
      </c>
      <c r="CC1401">
        <f>IF(Table13[[#This Row],[Monthly_Household_Income]]=3,1,0)</f>
        <v>1</v>
      </c>
      <c r="CD1401">
        <f>IF(Table13[[#This Row],[Monthly_Household_Income]]=4,1,0)</f>
        <v>0</v>
      </c>
      <c r="CE1401">
        <f>IF(Table13[[#This Row],[Monthly_Household_Income]]=5,1,0)</f>
        <v>0</v>
      </c>
      <c r="CF1401">
        <f>IF(Table13[[#This Row],[Monthly_Household_Income]]=6,1,0)</f>
        <v>0</v>
      </c>
      <c r="CG1401">
        <f>IF(Table13[[#This Row],[Monthly_Household_Income]]=7,1,0)</f>
        <v>0</v>
      </c>
      <c r="CH1401">
        <f>IF(Table13[[#This Row],[Monthly_Household_Income]]=8,1,0)</f>
        <v>0</v>
      </c>
      <c r="CI1401">
        <f>IF(Table13[[#This Row],[Monthly_Household_Income]]=9,1,0)</f>
        <v>0</v>
      </c>
      <c r="CJ1401">
        <f>IF(Table13[[#This Row],[Monthly_Household_Income]]=98,1,0)</f>
        <v>0</v>
      </c>
    </row>
    <row r="1402" spans="1:88">
      <c r="A1402">
        <v>5174</v>
      </c>
      <c r="B1402" s="1">
        <v>43131</v>
      </c>
      <c r="C1402" t="s">
        <v>35</v>
      </c>
      <c r="D1402">
        <v>6</v>
      </c>
      <c r="E1402">
        <v>8</v>
      </c>
      <c r="F1402">
        <v>7</v>
      </c>
      <c r="G1402">
        <v>7</v>
      </c>
      <c r="H1402">
        <v>7</v>
      </c>
      <c r="I1402">
        <v>7</v>
      </c>
      <c r="J1402" t="s">
        <v>15</v>
      </c>
      <c r="K1402">
        <v>9</v>
      </c>
      <c r="L1402">
        <v>7</v>
      </c>
      <c r="M1402">
        <v>8</v>
      </c>
      <c r="N1402">
        <v>8</v>
      </c>
      <c r="O1402">
        <v>9</v>
      </c>
      <c r="P1402">
        <v>9</v>
      </c>
      <c r="Q1402">
        <v>9</v>
      </c>
      <c r="R1402">
        <v>8</v>
      </c>
      <c r="S1402">
        <v>9</v>
      </c>
      <c r="T1402">
        <v>7</v>
      </c>
      <c r="U1402">
        <v>7</v>
      </c>
      <c r="V1402">
        <v>9</v>
      </c>
      <c r="W1402">
        <v>6</v>
      </c>
      <c r="X1402">
        <v>7</v>
      </c>
      <c r="Y1402">
        <v>9</v>
      </c>
      <c r="Z1402">
        <v>9</v>
      </c>
      <c r="AA1402">
        <v>8</v>
      </c>
      <c r="AB1402">
        <v>9</v>
      </c>
      <c r="AC1402">
        <v>2</v>
      </c>
      <c r="AD1402">
        <f>IF(Table13[[#This Row],[payment]]=1,1,0)</f>
        <v>0</v>
      </c>
      <c r="AE1402">
        <f>IF(Table13[[#This Row],[payment]]=2,1,0)</f>
        <v>1</v>
      </c>
      <c r="AF1402">
        <f>IF(Table13[[#This Row],[payment]]=3,1,0)</f>
        <v>0</v>
      </c>
      <c r="AG1402">
        <v>1</v>
      </c>
      <c r="AH1402">
        <f>IF(Table13[[#This Row],[method_payment]]=1,1,0)</f>
        <v>1</v>
      </c>
      <c r="AI1402">
        <f>IF(Table13[[#This Row],[method_payment]]=2,1,0)</f>
        <v>0</v>
      </c>
      <c r="AJ1402">
        <f>IF(Table13[[#This Row],[method_payment]]=3,1,0)</f>
        <v>0</v>
      </c>
      <c r="AK1402">
        <f>IF(Table13[[#This Row],[method_payment]]=5,1,0)</f>
        <v>0</v>
      </c>
      <c r="AL1402">
        <f>IF(Table13[[#This Row],[method_payment]]=6,1,0)</f>
        <v>0</v>
      </c>
      <c r="AM1402" t="s">
        <v>16</v>
      </c>
      <c r="AN1402" t="s">
        <v>16</v>
      </c>
      <c r="AO1402">
        <v>1</v>
      </c>
      <c r="AP1402" s="2">
        <v>933.48</v>
      </c>
      <c r="AQ1402" s="3">
        <f>IF(AND(Table13[[#This Row],[Average_amount_spent_per_visit_last_3_months]]&gt;=1,Table13[[#This Row],[Average_amount_spent_per_visit_last_3_months]]&lt;=999),1,0)</f>
        <v>1</v>
      </c>
      <c r="AR1402" s="3">
        <f>IF(AND(Table13[[#This Row],[Average_amount_spent_per_visit_last_3_months]]&gt;=1000,Table13[[#This Row],[Average_amount_spent_per_visit_last_3_months]]&lt;=6700),1,0)</f>
        <v>0</v>
      </c>
      <c r="AS1402">
        <v>3</v>
      </c>
      <c r="AT1402">
        <v>35</v>
      </c>
      <c r="AU1402">
        <f>IF(AND(Table13[[#This Row],[Age]]&gt;=18,Table13[[#This Row],[Age]]&lt;=25),1,0)</f>
        <v>0</v>
      </c>
      <c r="AV1402">
        <f>IF(AND(Table13[[#This Row],[Age]]&gt;=26,Table13[[#This Row],[Age]]&lt;=35),1,0)</f>
        <v>1</v>
      </c>
      <c r="AW1402">
        <f>IF(AND(Table13[[#This Row],[Age]]&gt;=36,Table13[[#This Row],[Age]]&lt;=45),1,0)</f>
        <v>0</v>
      </c>
      <c r="AX1402">
        <f>IF(AND(Table13[[#This Row],[Age]]&gt;=46,Table13[[#This Row],[Age]]&lt;=55),1,0)</f>
        <v>0</v>
      </c>
      <c r="AY1402">
        <f>IF(AND(Table13[[#This Row],[Age]]&gt;=56,Table13[[#This Row],[Age]]&lt;=67),1,0)</f>
        <v>0</v>
      </c>
      <c r="AZ1402" t="s">
        <v>25</v>
      </c>
      <c r="BA1402">
        <f>IF(Table13[[#This Row],[Marital Status]]="Married",1,0)</f>
        <v>1</v>
      </c>
      <c r="BB1402">
        <f>IF(Table13[[#This Row],[Marital Status]]="Single",1,0)</f>
        <v>0</v>
      </c>
      <c r="BC1402" t="s">
        <v>27</v>
      </c>
      <c r="BD1402">
        <f>IF(Table13[[#This Row],[gender]]="Male",1,0)</f>
        <v>1</v>
      </c>
      <c r="BE1402">
        <f>IF(Table13[[#This Row],[gender]]="Female",1,0)</f>
        <v>0</v>
      </c>
      <c r="BF1402" t="s">
        <v>19</v>
      </c>
      <c r="BG1402">
        <f>IF(Table13[[#This Row],[Highest level of Education]]="Did not attend school",1,0)</f>
        <v>0</v>
      </c>
      <c r="BH1402">
        <f>IF(Table13[[#This Row],[Highest level of Education]]="K12 completed",1,0)</f>
        <v>0</v>
      </c>
      <c r="BI1402">
        <f>IF(Table13[[#This Row],[Highest level of Education]]="High School Completed",1,0)</f>
        <v>0</v>
      </c>
      <c r="BJ1402">
        <f>IF(Table13[[#This Row],[Highest level of Education]]="Technical Diploma/Partially completed College",1,0)</f>
        <v>0</v>
      </c>
      <c r="BK1402">
        <f>IF(Table13[[#This Row],[Highest level of Education]]="University/College Degree",1,0)</f>
        <v>1</v>
      </c>
      <c r="BL1402">
        <f>IF(Table13[[#This Row],[Highest level of Education]]="Post-graduate education",1,0)</f>
        <v>0</v>
      </c>
      <c r="BM1402">
        <v>2</v>
      </c>
      <c r="BN1402">
        <v>1</v>
      </c>
      <c r="BO1402">
        <v>5</v>
      </c>
      <c r="BP1402">
        <f>IF(Table13[[#This Row],[Monthly_Income 1_5500 2_8000 3_11000 4_15000 5_20000 6_27000 7_35000 8_5000 9_51000 98_0]]=1,1,0)</f>
        <v>0</v>
      </c>
      <c r="BQ1402">
        <f>IF(Table13[[#This Row],[Monthly_Income 1_5500 2_8000 3_11000 4_15000 5_20000 6_27000 7_35000 8_5000 9_51000 98_0]]=2,1,0)</f>
        <v>0</v>
      </c>
      <c r="BR1402">
        <f>IF(Table13[[#This Row],[Monthly_Income 1_5500 2_8000 3_11000 4_15000 5_20000 6_27000 7_35000 8_5000 9_51000 98_0]]=3,1,0)</f>
        <v>0</v>
      </c>
      <c r="BS1402">
        <f>IF(Table13[[#This Row],[Monthly_Income 1_5500 2_8000 3_11000 4_15000 5_20000 6_27000 7_35000 8_5000 9_51000 98_0]]=4,1,0)</f>
        <v>0</v>
      </c>
      <c r="BT1402">
        <f>IF(Table13[[#This Row],[Monthly_Income 1_5500 2_8000 3_11000 4_15000 5_20000 6_27000 7_35000 8_5000 9_51000 98_0]]=5,1,0)</f>
        <v>1</v>
      </c>
      <c r="BU1402">
        <f>IF(Table13[[#This Row],[Monthly_Income 1_5500 2_8000 3_11000 4_15000 5_20000 6_27000 7_35000 8_5000 9_51000 98_0]]=6,1,0)</f>
        <v>0</v>
      </c>
      <c r="BV1402">
        <f>IF(Table13[[#This Row],[Monthly_Income 1_5500 2_8000 3_11000 4_15000 5_20000 6_27000 7_35000 8_5000 9_51000 98_0]]=7,1,0)</f>
        <v>0</v>
      </c>
      <c r="BW1402">
        <f>IF(Table13[[#This Row],[Monthly_Income 1_5500 2_8000 3_11000 4_15000 5_20000 6_27000 7_35000 8_5000 9_51000 98_0]]=8,1,0)</f>
        <v>0</v>
      </c>
      <c r="BX1402">
        <f>IF(Table13[[#This Row],[Monthly_Income 1_5500 2_8000 3_11000 4_15000 5_20000 6_27000 7_35000 8_5000 9_51000 98_0]]=9,1,0)</f>
        <v>0</v>
      </c>
      <c r="BY1402">
        <f>IF(Table13[[#This Row],[Monthly_Income 1_5500 2_8000 3_11000 4_15000 5_20000 6_27000 7_35000 8_5000 9_51000 98_0]]=98,1,0)</f>
        <v>0</v>
      </c>
      <c r="BZ1402">
        <v>5</v>
      </c>
      <c r="CA1402">
        <f>IF(Table13[[#This Row],[Monthly_Household_Income]]=1,1,0)</f>
        <v>0</v>
      </c>
      <c r="CB1402">
        <f>IF(Table13[[#This Row],[Monthly_Household_Income]]=2,1,0)</f>
        <v>0</v>
      </c>
      <c r="CC1402">
        <f>IF(Table13[[#This Row],[Monthly_Household_Income]]=3,1,0)</f>
        <v>0</v>
      </c>
      <c r="CD1402">
        <f>IF(Table13[[#This Row],[Monthly_Household_Income]]=4,1,0)</f>
        <v>0</v>
      </c>
      <c r="CE1402">
        <f>IF(Table13[[#This Row],[Monthly_Household_Income]]=5,1,0)</f>
        <v>1</v>
      </c>
      <c r="CF1402">
        <f>IF(Table13[[#This Row],[Monthly_Household_Income]]=6,1,0)</f>
        <v>0</v>
      </c>
      <c r="CG1402">
        <f>IF(Table13[[#This Row],[Monthly_Household_Income]]=7,1,0)</f>
        <v>0</v>
      </c>
      <c r="CH1402">
        <f>IF(Table13[[#This Row],[Monthly_Household_Income]]=8,1,0)</f>
        <v>0</v>
      </c>
      <c r="CI1402">
        <f>IF(Table13[[#This Row],[Monthly_Household_Income]]=9,1,0)</f>
        <v>0</v>
      </c>
      <c r="CJ1402">
        <f>IF(Table13[[#This Row],[Monthly_Household_Income]]=98,1,0)</f>
        <v>0</v>
      </c>
    </row>
    <row r="1403" spans="1:88">
      <c r="A1403">
        <v>5180</v>
      </c>
      <c r="B1403" s="1">
        <v>42972</v>
      </c>
      <c r="C1403" t="s">
        <v>31</v>
      </c>
      <c r="D1403">
        <v>7</v>
      </c>
      <c r="E1403">
        <v>7</v>
      </c>
      <c r="F1403">
        <v>7</v>
      </c>
      <c r="G1403">
        <v>6</v>
      </c>
      <c r="H1403">
        <v>7</v>
      </c>
      <c r="I1403">
        <v>6</v>
      </c>
      <c r="J1403" t="s">
        <v>15</v>
      </c>
      <c r="K1403">
        <v>7</v>
      </c>
      <c r="L1403">
        <v>6</v>
      </c>
      <c r="M1403">
        <v>8</v>
      </c>
      <c r="N1403">
        <v>8</v>
      </c>
      <c r="O1403">
        <v>7</v>
      </c>
      <c r="P1403">
        <v>8</v>
      </c>
      <c r="Q1403">
        <v>6</v>
      </c>
      <c r="R1403">
        <v>6</v>
      </c>
      <c r="S1403">
        <v>7</v>
      </c>
      <c r="T1403">
        <v>6</v>
      </c>
      <c r="U1403">
        <v>8</v>
      </c>
      <c r="V1403">
        <v>6</v>
      </c>
      <c r="W1403">
        <v>8</v>
      </c>
      <c r="X1403">
        <v>8</v>
      </c>
      <c r="Y1403">
        <v>7</v>
      </c>
      <c r="Z1403">
        <v>7</v>
      </c>
      <c r="AA1403">
        <v>6</v>
      </c>
      <c r="AB1403">
        <v>8</v>
      </c>
      <c r="AC1403">
        <v>1</v>
      </c>
      <c r="AD1403">
        <f>IF(Table13[[#This Row],[payment]]=1,1,0)</f>
        <v>1</v>
      </c>
      <c r="AE1403">
        <f>IF(Table13[[#This Row],[payment]]=2,1,0)</f>
        <v>0</v>
      </c>
      <c r="AF1403">
        <f>IF(Table13[[#This Row],[payment]]=3,1,0)</f>
        <v>0</v>
      </c>
      <c r="AG1403">
        <v>5</v>
      </c>
      <c r="AH1403">
        <f>IF(Table13[[#This Row],[method_payment]]=1,1,0)</f>
        <v>0</v>
      </c>
      <c r="AI1403">
        <f>IF(Table13[[#This Row],[method_payment]]=2,1,0)</f>
        <v>0</v>
      </c>
      <c r="AJ1403">
        <f>IF(Table13[[#This Row],[method_payment]]=3,1,0)</f>
        <v>0</v>
      </c>
      <c r="AK1403">
        <f>IF(Table13[[#This Row],[method_payment]]=5,1,0)</f>
        <v>1</v>
      </c>
      <c r="AL1403">
        <f>IF(Table13[[#This Row],[method_payment]]=6,1,0)</f>
        <v>0</v>
      </c>
      <c r="AM1403" t="s">
        <v>16</v>
      </c>
      <c r="AN1403" t="s">
        <v>16</v>
      </c>
      <c r="AO1403">
        <v>1</v>
      </c>
      <c r="AP1403" s="2">
        <v>1133.29</v>
      </c>
      <c r="AQ1403" s="3">
        <f>IF(AND(Table13[[#This Row],[Average_amount_spent_per_visit_last_3_months]]&gt;=1,Table13[[#This Row],[Average_amount_spent_per_visit_last_3_months]]&lt;=999),1,0)</f>
        <v>0</v>
      </c>
      <c r="AR1403" s="3">
        <f>IF(AND(Table13[[#This Row],[Average_amount_spent_per_visit_last_3_months]]&gt;=1000,Table13[[#This Row],[Average_amount_spent_per_visit_last_3_months]]&lt;=6700),1,0)</f>
        <v>1</v>
      </c>
      <c r="AS1403">
        <v>1</v>
      </c>
      <c r="AT1403">
        <v>36</v>
      </c>
      <c r="AU1403">
        <f>IF(AND(Table13[[#This Row],[Age]]&gt;=18,Table13[[#This Row],[Age]]&lt;=25),1,0)</f>
        <v>0</v>
      </c>
      <c r="AV1403">
        <f>IF(AND(Table13[[#This Row],[Age]]&gt;=26,Table13[[#This Row],[Age]]&lt;=35),1,0)</f>
        <v>0</v>
      </c>
      <c r="AW1403">
        <f>IF(AND(Table13[[#This Row],[Age]]&gt;=36,Table13[[#This Row],[Age]]&lt;=45),1,0)</f>
        <v>1</v>
      </c>
      <c r="AX1403">
        <f>IF(AND(Table13[[#This Row],[Age]]&gt;=46,Table13[[#This Row],[Age]]&lt;=55),1,0)</f>
        <v>0</v>
      </c>
      <c r="AY1403">
        <f>IF(AND(Table13[[#This Row],[Age]]&gt;=56,Table13[[#This Row],[Age]]&lt;=67),1,0)</f>
        <v>0</v>
      </c>
      <c r="AZ1403" t="s">
        <v>24</v>
      </c>
      <c r="BA1403">
        <f>IF(Table13[[#This Row],[Marital Status]]="Married",1,0)</f>
        <v>0</v>
      </c>
      <c r="BB1403">
        <f>IF(Table13[[#This Row],[Marital Status]]="Single",1,0)</f>
        <v>1</v>
      </c>
      <c r="BC1403" t="s">
        <v>27</v>
      </c>
      <c r="BD1403">
        <f>IF(Table13[[#This Row],[gender]]="Male",1,0)</f>
        <v>1</v>
      </c>
      <c r="BE1403">
        <f>IF(Table13[[#This Row],[gender]]="Female",1,0)</f>
        <v>0</v>
      </c>
      <c r="BF1403" t="s">
        <v>19</v>
      </c>
      <c r="BG1403">
        <f>IF(Table13[[#This Row],[Highest level of Education]]="Did not attend school",1,0)</f>
        <v>0</v>
      </c>
      <c r="BH1403">
        <f>IF(Table13[[#This Row],[Highest level of Education]]="K12 completed",1,0)</f>
        <v>0</v>
      </c>
      <c r="BI1403">
        <f>IF(Table13[[#This Row],[Highest level of Education]]="High School Completed",1,0)</f>
        <v>0</v>
      </c>
      <c r="BJ1403">
        <f>IF(Table13[[#This Row],[Highest level of Education]]="Technical Diploma/Partially completed College",1,0)</f>
        <v>0</v>
      </c>
      <c r="BK1403">
        <f>IF(Table13[[#This Row],[Highest level of Education]]="University/College Degree",1,0)</f>
        <v>1</v>
      </c>
      <c r="BL1403">
        <f>IF(Table13[[#This Row],[Highest level of Education]]="Post-graduate education",1,0)</f>
        <v>0</v>
      </c>
      <c r="BM1403">
        <v>0</v>
      </c>
      <c r="BN1403">
        <v>1</v>
      </c>
      <c r="BO1403">
        <v>3</v>
      </c>
      <c r="BP1403">
        <f>IF(Table13[[#This Row],[Monthly_Income 1_5500 2_8000 3_11000 4_15000 5_20000 6_27000 7_35000 8_5000 9_51000 98_0]]=1,1,0)</f>
        <v>0</v>
      </c>
      <c r="BQ1403">
        <f>IF(Table13[[#This Row],[Monthly_Income 1_5500 2_8000 3_11000 4_15000 5_20000 6_27000 7_35000 8_5000 9_51000 98_0]]=2,1,0)</f>
        <v>0</v>
      </c>
      <c r="BR1403">
        <f>IF(Table13[[#This Row],[Monthly_Income 1_5500 2_8000 3_11000 4_15000 5_20000 6_27000 7_35000 8_5000 9_51000 98_0]]=3,1,0)</f>
        <v>1</v>
      </c>
      <c r="BS1403">
        <f>IF(Table13[[#This Row],[Monthly_Income 1_5500 2_8000 3_11000 4_15000 5_20000 6_27000 7_35000 8_5000 9_51000 98_0]]=4,1,0)</f>
        <v>0</v>
      </c>
      <c r="BT1403">
        <f>IF(Table13[[#This Row],[Monthly_Income 1_5500 2_8000 3_11000 4_15000 5_20000 6_27000 7_35000 8_5000 9_51000 98_0]]=5,1,0)</f>
        <v>0</v>
      </c>
      <c r="BU1403">
        <f>IF(Table13[[#This Row],[Monthly_Income 1_5500 2_8000 3_11000 4_15000 5_20000 6_27000 7_35000 8_5000 9_51000 98_0]]=6,1,0)</f>
        <v>0</v>
      </c>
      <c r="BV1403">
        <f>IF(Table13[[#This Row],[Monthly_Income 1_5500 2_8000 3_11000 4_15000 5_20000 6_27000 7_35000 8_5000 9_51000 98_0]]=7,1,0)</f>
        <v>0</v>
      </c>
      <c r="BW1403">
        <f>IF(Table13[[#This Row],[Monthly_Income 1_5500 2_8000 3_11000 4_15000 5_20000 6_27000 7_35000 8_5000 9_51000 98_0]]=8,1,0)</f>
        <v>0</v>
      </c>
      <c r="BX1403">
        <f>IF(Table13[[#This Row],[Monthly_Income 1_5500 2_8000 3_11000 4_15000 5_20000 6_27000 7_35000 8_5000 9_51000 98_0]]=9,1,0)</f>
        <v>0</v>
      </c>
      <c r="BY1403">
        <f>IF(Table13[[#This Row],[Monthly_Income 1_5500 2_8000 3_11000 4_15000 5_20000 6_27000 7_35000 8_5000 9_51000 98_0]]=98,1,0)</f>
        <v>0</v>
      </c>
      <c r="BZ1403">
        <v>8</v>
      </c>
      <c r="CA1403">
        <f>IF(Table13[[#This Row],[Monthly_Household_Income]]=1,1,0)</f>
        <v>0</v>
      </c>
      <c r="CB1403">
        <f>IF(Table13[[#This Row],[Monthly_Household_Income]]=2,1,0)</f>
        <v>0</v>
      </c>
      <c r="CC1403">
        <f>IF(Table13[[#This Row],[Monthly_Household_Income]]=3,1,0)</f>
        <v>0</v>
      </c>
      <c r="CD1403">
        <f>IF(Table13[[#This Row],[Monthly_Household_Income]]=4,1,0)</f>
        <v>0</v>
      </c>
      <c r="CE1403">
        <f>IF(Table13[[#This Row],[Monthly_Household_Income]]=5,1,0)</f>
        <v>0</v>
      </c>
      <c r="CF1403">
        <f>IF(Table13[[#This Row],[Monthly_Household_Income]]=6,1,0)</f>
        <v>0</v>
      </c>
      <c r="CG1403">
        <f>IF(Table13[[#This Row],[Monthly_Household_Income]]=7,1,0)</f>
        <v>0</v>
      </c>
      <c r="CH1403">
        <f>IF(Table13[[#This Row],[Monthly_Household_Income]]=8,1,0)</f>
        <v>1</v>
      </c>
      <c r="CI1403">
        <f>IF(Table13[[#This Row],[Monthly_Household_Income]]=9,1,0)</f>
        <v>0</v>
      </c>
      <c r="CJ1403">
        <f>IF(Table13[[#This Row],[Monthly_Household_Income]]=98,1,0)</f>
        <v>0</v>
      </c>
    </row>
    <row r="1404" spans="1:88">
      <c r="A1404">
        <v>5186</v>
      </c>
      <c r="B1404" s="1">
        <v>43130</v>
      </c>
      <c r="C1404" t="s">
        <v>29</v>
      </c>
      <c r="D1404">
        <v>7</v>
      </c>
      <c r="E1404">
        <v>6</v>
      </c>
      <c r="F1404">
        <v>8</v>
      </c>
      <c r="G1404">
        <v>8</v>
      </c>
      <c r="H1404">
        <v>7</v>
      </c>
      <c r="I1404">
        <v>7</v>
      </c>
      <c r="J1404" t="s">
        <v>15</v>
      </c>
      <c r="K1404">
        <v>7</v>
      </c>
      <c r="L1404">
        <v>8</v>
      </c>
      <c r="M1404">
        <v>6</v>
      </c>
      <c r="N1404">
        <v>7</v>
      </c>
      <c r="O1404">
        <v>6</v>
      </c>
      <c r="P1404">
        <v>7</v>
      </c>
      <c r="Q1404">
        <v>7</v>
      </c>
      <c r="R1404">
        <v>9</v>
      </c>
      <c r="S1404">
        <v>8</v>
      </c>
      <c r="T1404">
        <v>8</v>
      </c>
      <c r="U1404">
        <v>7</v>
      </c>
      <c r="V1404">
        <v>6</v>
      </c>
      <c r="W1404">
        <v>7</v>
      </c>
      <c r="X1404">
        <v>8</v>
      </c>
      <c r="Y1404">
        <v>7</v>
      </c>
      <c r="Z1404">
        <v>8</v>
      </c>
      <c r="AA1404">
        <v>8</v>
      </c>
      <c r="AB1404">
        <v>6</v>
      </c>
      <c r="AC1404">
        <v>3</v>
      </c>
      <c r="AD1404">
        <f>IF(Table13[[#This Row],[payment]]=1,1,0)</f>
        <v>0</v>
      </c>
      <c r="AE1404">
        <f>IF(Table13[[#This Row],[payment]]=2,1,0)</f>
        <v>0</v>
      </c>
      <c r="AF1404">
        <f>IF(Table13[[#This Row],[payment]]=3,1,0)</f>
        <v>1</v>
      </c>
      <c r="AG1404">
        <v>1</v>
      </c>
      <c r="AH1404">
        <f>IF(Table13[[#This Row],[method_payment]]=1,1,0)</f>
        <v>1</v>
      </c>
      <c r="AI1404">
        <f>IF(Table13[[#This Row],[method_payment]]=2,1,0)</f>
        <v>0</v>
      </c>
      <c r="AJ1404">
        <f>IF(Table13[[#This Row],[method_payment]]=3,1,0)</f>
        <v>0</v>
      </c>
      <c r="AK1404">
        <f>IF(Table13[[#This Row],[method_payment]]=5,1,0)</f>
        <v>0</v>
      </c>
      <c r="AL1404">
        <f>IF(Table13[[#This Row],[method_payment]]=6,1,0)</f>
        <v>0</v>
      </c>
      <c r="AM1404" t="s">
        <v>16</v>
      </c>
      <c r="AN1404" t="s">
        <v>15</v>
      </c>
      <c r="AO1404">
        <v>3</v>
      </c>
      <c r="AP1404" s="2">
        <v>441.72</v>
      </c>
      <c r="AQ1404" s="3">
        <f>IF(AND(Table13[[#This Row],[Average_amount_spent_per_visit_last_3_months]]&gt;=1,Table13[[#This Row],[Average_amount_spent_per_visit_last_3_months]]&lt;=999),1,0)</f>
        <v>1</v>
      </c>
      <c r="AR1404" s="3">
        <f>IF(AND(Table13[[#This Row],[Average_amount_spent_per_visit_last_3_months]]&gt;=1000,Table13[[#This Row],[Average_amount_spent_per_visit_last_3_months]]&lt;=6700),1,0)</f>
        <v>0</v>
      </c>
      <c r="AS1404">
        <v>3</v>
      </c>
      <c r="AT1404">
        <v>47</v>
      </c>
      <c r="AU1404">
        <f>IF(AND(Table13[[#This Row],[Age]]&gt;=18,Table13[[#This Row],[Age]]&lt;=25),1,0)</f>
        <v>0</v>
      </c>
      <c r="AV1404">
        <f>IF(AND(Table13[[#This Row],[Age]]&gt;=26,Table13[[#This Row],[Age]]&lt;=35),1,0)</f>
        <v>0</v>
      </c>
      <c r="AW1404">
        <f>IF(AND(Table13[[#This Row],[Age]]&gt;=36,Table13[[#This Row],[Age]]&lt;=45),1,0)</f>
        <v>0</v>
      </c>
      <c r="AX1404">
        <f>IF(AND(Table13[[#This Row],[Age]]&gt;=46,Table13[[#This Row],[Age]]&lt;=55),1,0)</f>
        <v>1</v>
      </c>
      <c r="AY1404">
        <f>IF(AND(Table13[[#This Row],[Age]]&gt;=56,Table13[[#This Row],[Age]]&lt;=67),1,0)</f>
        <v>0</v>
      </c>
      <c r="AZ1404" t="s">
        <v>25</v>
      </c>
      <c r="BA1404">
        <f>IF(Table13[[#This Row],[Marital Status]]="Married",1,0)</f>
        <v>1</v>
      </c>
      <c r="BB1404">
        <f>IF(Table13[[#This Row],[Marital Status]]="Single",1,0)</f>
        <v>0</v>
      </c>
      <c r="BC1404" t="s">
        <v>27</v>
      </c>
      <c r="BD1404">
        <f>IF(Table13[[#This Row],[gender]]="Male",1,0)</f>
        <v>1</v>
      </c>
      <c r="BE1404">
        <f>IF(Table13[[#This Row],[gender]]="Female",1,0)</f>
        <v>0</v>
      </c>
      <c r="BF1404" t="s">
        <v>23</v>
      </c>
      <c r="BG1404">
        <f>IF(Table13[[#This Row],[Highest level of Education]]="Did not attend school",1,0)</f>
        <v>0</v>
      </c>
      <c r="BH1404">
        <f>IF(Table13[[#This Row],[Highest level of Education]]="K12 completed",1,0)</f>
        <v>0</v>
      </c>
      <c r="BI1404">
        <f>IF(Table13[[#This Row],[Highest level of Education]]="High School Completed",1,0)</f>
        <v>0</v>
      </c>
      <c r="BJ1404">
        <f>IF(Table13[[#This Row],[Highest level of Education]]="Technical Diploma/Partially completed College",1,0)</f>
        <v>1</v>
      </c>
      <c r="BK1404">
        <f>IF(Table13[[#This Row],[Highest level of Education]]="University/College Degree",1,0)</f>
        <v>0</v>
      </c>
      <c r="BL1404">
        <f>IF(Table13[[#This Row],[Highest level of Education]]="Post-graduate education",1,0)</f>
        <v>0</v>
      </c>
      <c r="BM1404">
        <v>5</v>
      </c>
      <c r="BN1404">
        <v>1</v>
      </c>
      <c r="BO1404">
        <v>3</v>
      </c>
      <c r="BP1404">
        <f>IF(Table13[[#This Row],[Monthly_Income 1_5500 2_8000 3_11000 4_15000 5_20000 6_27000 7_35000 8_5000 9_51000 98_0]]=1,1,0)</f>
        <v>0</v>
      </c>
      <c r="BQ1404">
        <f>IF(Table13[[#This Row],[Monthly_Income 1_5500 2_8000 3_11000 4_15000 5_20000 6_27000 7_35000 8_5000 9_51000 98_0]]=2,1,0)</f>
        <v>0</v>
      </c>
      <c r="BR1404">
        <f>IF(Table13[[#This Row],[Monthly_Income 1_5500 2_8000 3_11000 4_15000 5_20000 6_27000 7_35000 8_5000 9_51000 98_0]]=3,1,0)</f>
        <v>1</v>
      </c>
      <c r="BS1404">
        <f>IF(Table13[[#This Row],[Monthly_Income 1_5500 2_8000 3_11000 4_15000 5_20000 6_27000 7_35000 8_5000 9_51000 98_0]]=4,1,0)</f>
        <v>0</v>
      </c>
      <c r="BT1404">
        <f>IF(Table13[[#This Row],[Monthly_Income 1_5500 2_8000 3_11000 4_15000 5_20000 6_27000 7_35000 8_5000 9_51000 98_0]]=5,1,0)</f>
        <v>0</v>
      </c>
      <c r="BU1404">
        <f>IF(Table13[[#This Row],[Monthly_Income 1_5500 2_8000 3_11000 4_15000 5_20000 6_27000 7_35000 8_5000 9_51000 98_0]]=6,1,0)</f>
        <v>0</v>
      </c>
      <c r="BV1404">
        <f>IF(Table13[[#This Row],[Monthly_Income 1_5500 2_8000 3_11000 4_15000 5_20000 6_27000 7_35000 8_5000 9_51000 98_0]]=7,1,0)</f>
        <v>0</v>
      </c>
      <c r="BW1404">
        <f>IF(Table13[[#This Row],[Monthly_Income 1_5500 2_8000 3_11000 4_15000 5_20000 6_27000 7_35000 8_5000 9_51000 98_0]]=8,1,0)</f>
        <v>0</v>
      </c>
      <c r="BX1404">
        <f>IF(Table13[[#This Row],[Monthly_Income 1_5500 2_8000 3_11000 4_15000 5_20000 6_27000 7_35000 8_5000 9_51000 98_0]]=9,1,0)</f>
        <v>0</v>
      </c>
      <c r="BY1404">
        <f>IF(Table13[[#This Row],[Monthly_Income 1_5500 2_8000 3_11000 4_15000 5_20000 6_27000 7_35000 8_5000 9_51000 98_0]]=98,1,0)</f>
        <v>0</v>
      </c>
      <c r="BZ1404">
        <v>5</v>
      </c>
      <c r="CA1404">
        <f>IF(Table13[[#This Row],[Monthly_Household_Income]]=1,1,0)</f>
        <v>0</v>
      </c>
      <c r="CB1404">
        <f>IF(Table13[[#This Row],[Monthly_Household_Income]]=2,1,0)</f>
        <v>0</v>
      </c>
      <c r="CC1404">
        <f>IF(Table13[[#This Row],[Monthly_Household_Income]]=3,1,0)</f>
        <v>0</v>
      </c>
      <c r="CD1404">
        <f>IF(Table13[[#This Row],[Monthly_Household_Income]]=4,1,0)</f>
        <v>0</v>
      </c>
      <c r="CE1404">
        <f>IF(Table13[[#This Row],[Monthly_Household_Income]]=5,1,0)</f>
        <v>1</v>
      </c>
      <c r="CF1404">
        <f>IF(Table13[[#This Row],[Monthly_Household_Income]]=6,1,0)</f>
        <v>0</v>
      </c>
      <c r="CG1404">
        <f>IF(Table13[[#This Row],[Monthly_Household_Income]]=7,1,0)</f>
        <v>0</v>
      </c>
      <c r="CH1404">
        <f>IF(Table13[[#This Row],[Monthly_Household_Income]]=8,1,0)</f>
        <v>0</v>
      </c>
      <c r="CI1404">
        <f>IF(Table13[[#This Row],[Monthly_Household_Income]]=9,1,0)</f>
        <v>0</v>
      </c>
      <c r="CJ1404">
        <f>IF(Table13[[#This Row],[Monthly_Household_Income]]=98,1,0)</f>
        <v>0</v>
      </c>
    </row>
    <row r="1405" spans="1:88">
      <c r="A1405">
        <v>5190</v>
      </c>
      <c r="B1405" s="1">
        <v>42972</v>
      </c>
      <c r="C1405" t="s">
        <v>35</v>
      </c>
      <c r="D1405">
        <v>9</v>
      </c>
      <c r="E1405">
        <v>8</v>
      </c>
      <c r="F1405">
        <v>9</v>
      </c>
      <c r="G1405">
        <v>8</v>
      </c>
      <c r="H1405">
        <v>8</v>
      </c>
      <c r="I1405">
        <v>9</v>
      </c>
      <c r="J1405" t="s">
        <v>15</v>
      </c>
      <c r="K1405">
        <v>8</v>
      </c>
      <c r="L1405">
        <v>6</v>
      </c>
      <c r="M1405">
        <v>7</v>
      </c>
      <c r="N1405">
        <v>8</v>
      </c>
      <c r="O1405">
        <v>7</v>
      </c>
      <c r="P1405">
        <v>7</v>
      </c>
      <c r="Q1405">
        <v>8</v>
      </c>
      <c r="R1405">
        <v>7</v>
      </c>
      <c r="S1405">
        <v>6</v>
      </c>
      <c r="T1405">
        <v>9</v>
      </c>
      <c r="U1405">
        <v>9</v>
      </c>
      <c r="V1405">
        <v>7</v>
      </c>
      <c r="W1405">
        <v>9</v>
      </c>
      <c r="X1405">
        <v>9</v>
      </c>
      <c r="Y1405">
        <v>8</v>
      </c>
      <c r="Z1405">
        <v>9</v>
      </c>
      <c r="AA1405">
        <v>7</v>
      </c>
      <c r="AB1405">
        <v>0</v>
      </c>
      <c r="AC1405">
        <v>2</v>
      </c>
      <c r="AD1405">
        <f>IF(Table13[[#This Row],[payment]]=1,1,0)</f>
        <v>0</v>
      </c>
      <c r="AE1405">
        <f>IF(Table13[[#This Row],[payment]]=2,1,0)</f>
        <v>1</v>
      </c>
      <c r="AF1405">
        <f>IF(Table13[[#This Row],[payment]]=3,1,0)</f>
        <v>0</v>
      </c>
      <c r="AG1405">
        <v>1</v>
      </c>
      <c r="AH1405">
        <f>IF(Table13[[#This Row],[method_payment]]=1,1,0)</f>
        <v>1</v>
      </c>
      <c r="AI1405">
        <f>IF(Table13[[#This Row],[method_payment]]=2,1,0)</f>
        <v>0</v>
      </c>
      <c r="AJ1405">
        <f>IF(Table13[[#This Row],[method_payment]]=3,1,0)</f>
        <v>0</v>
      </c>
      <c r="AK1405">
        <f>IF(Table13[[#This Row],[method_payment]]=5,1,0)</f>
        <v>0</v>
      </c>
      <c r="AL1405">
        <f>IF(Table13[[#This Row],[method_payment]]=6,1,0)</f>
        <v>0</v>
      </c>
      <c r="AM1405" t="s">
        <v>16</v>
      </c>
      <c r="AN1405" t="s">
        <v>15</v>
      </c>
      <c r="AO1405">
        <v>2</v>
      </c>
      <c r="AP1405" s="2">
        <v>395.66</v>
      </c>
      <c r="AQ1405" s="3">
        <f>IF(AND(Table13[[#This Row],[Average_amount_spent_per_visit_last_3_months]]&gt;=1,Table13[[#This Row],[Average_amount_spent_per_visit_last_3_months]]&lt;=999),1,0)</f>
        <v>1</v>
      </c>
      <c r="AR1405" s="3">
        <f>IF(AND(Table13[[#This Row],[Average_amount_spent_per_visit_last_3_months]]&gt;=1000,Table13[[#This Row],[Average_amount_spent_per_visit_last_3_months]]&lt;=6700),1,0)</f>
        <v>0</v>
      </c>
      <c r="AS1405">
        <v>3</v>
      </c>
      <c r="AT1405">
        <v>43</v>
      </c>
      <c r="AU1405">
        <f>IF(AND(Table13[[#This Row],[Age]]&gt;=18,Table13[[#This Row],[Age]]&lt;=25),1,0)</f>
        <v>0</v>
      </c>
      <c r="AV1405">
        <f>IF(AND(Table13[[#This Row],[Age]]&gt;=26,Table13[[#This Row],[Age]]&lt;=35),1,0)</f>
        <v>0</v>
      </c>
      <c r="AW1405">
        <f>IF(AND(Table13[[#This Row],[Age]]&gt;=36,Table13[[#This Row],[Age]]&lt;=45),1,0)</f>
        <v>1</v>
      </c>
      <c r="AX1405">
        <f>IF(AND(Table13[[#This Row],[Age]]&gt;=46,Table13[[#This Row],[Age]]&lt;=55),1,0)</f>
        <v>0</v>
      </c>
      <c r="AY1405">
        <f>IF(AND(Table13[[#This Row],[Age]]&gt;=56,Table13[[#This Row],[Age]]&lt;=67),1,0)</f>
        <v>0</v>
      </c>
      <c r="AZ1405" t="s">
        <v>25</v>
      </c>
      <c r="BA1405">
        <f>IF(Table13[[#This Row],[Marital Status]]="Married",1,0)</f>
        <v>1</v>
      </c>
      <c r="BB1405">
        <f>IF(Table13[[#This Row],[Marital Status]]="Single",1,0)</f>
        <v>0</v>
      </c>
      <c r="BC1405" t="s">
        <v>28</v>
      </c>
      <c r="BD1405">
        <f>IF(Table13[[#This Row],[gender]]="Male",1,0)</f>
        <v>0</v>
      </c>
      <c r="BE1405">
        <f>IF(Table13[[#This Row],[gender]]="Female",1,0)</f>
        <v>1</v>
      </c>
      <c r="BF1405" t="s">
        <v>19</v>
      </c>
      <c r="BG1405">
        <f>IF(Table13[[#This Row],[Highest level of Education]]="Did not attend school",1,0)</f>
        <v>0</v>
      </c>
      <c r="BH1405">
        <f>IF(Table13[[#This Row],[Highest level of Education]]="K12 completed",1,0)</f>
        <v>0</v>
      </c>
      <c r="BI1405">
        <f>IF(Table13[[#This Row],[Highest level of Education]]="High School Completed",1,0)</f>
        <v>0</v>
      </c>
      <c r="BJ1405">
        <f>IF(Table13[[#This Row],[Highest level of Education]]="Technical Diploma/Partially completed College",1,0)</f>
        <v>0</v>
      </c>
      <c r="BK1405">
        <f>IF(Table13[[#This Row],[Highest level of Education]]="University/College Degree",1,0)</f>
        <v>1</v>
      </c>
      <c r="BL1405">
        <f>IF(Table13[[#This Row],[Highest level of Education]]="Post-graduate education",1,0)</f>
        <v>0</v>
      </c>
      <c r="BM1405">
        <v>3</v>
      </c>
      <c r="BN1405">
        <v>1</v>
      </c>
      <c r="BO1405">
        <v>5</v>
      </c>
      <c r="BP1405">
        <f>IF(Table13[[#This Row],[Monthly_Income 1_5500 2_8000 3_11000 4_15000 5_20000 6_27000 7_35000 8_5000 9_51000 98_0]]=1,1,0)</f>
        <v>0</v>
      </c>
      <c r="BQ1405">
        <f>IF(Table13[[#This Row],[Monthly_Income 1_5500 2_8000 3_11000 4_15000 5_20000 6_27000 7_35000 8_5000 9_51000 98_0]]=2,1,0)</f>
        <v>0</v>
      </c>
      <c r="BR1405">
        <f>IF(Table13[[#This Row],[Monthly_Income 1_5500 2_8000 3_11000 4_15000 5_20000 6_27000 7_35000 8_5000 9_51000 98_0]]=3,1,0)</f>
        <v>0</v>
      </c>
      <c r="BS1405">
        <f>IF(Table13[[#This Row],[Monthly_Income 1_5500 2_8000 3_11000 4_15000 5_20000 6_27000 7_35000 8_5000 9_51000 98_0]]=4,1,0)</f>
        <v>0</v>
      </c>
      <c r="BT1405">
        <f>IF(Table13[[#This Row],[Monthly_Income 1_5500 2_8000 3_11000 4_15000 5_20000 6_27000 7_35000 8_5000 9_51000 98_0]]=5,1,0)</f>
        <v>1</v>
      </c>
      <c r="BU1405">
        <f>IF(Table13[[#This Row],[Monthly_Income 1_5500 2_8000 3_11000 4_15000 5_20000 6_27000 7_35000 8_5000 9_51000 98_0]]=6,1,0)</f>
        <v>0</v>
      </c>
      <c r="BV1405">
        <f>IF(Table13[[#This Row],[Monthly_Income 1_5500 2_8000 3_11000 4_15000 5_20000 6_27000 7_35000 8_5000 9_51000 98_0]]=7,1,0)</f>
        <v>0</v>
      </c>
      <c r="BW1405">
        <f>IF(Table13[[#This Row],[Monthly_Income 1_5500 2_8000 3_11000 4_15000 5_20000 6_27000 7_35000 8_5000 9_51000 98_0]]=8,1,0)</f>
        <v>0</v>
      </c>
      <c r="BX1405">
        <f>IF(Table13[[#This Row],[Monthly_Income 1_5500 2_8000 3_11000 4_15000 5_20000 6_27000 7_35000 8_5000 9_51000 98_0]]=9,1,0)</f>
        <v>0</v>
      </c>
      <c r="BY1405">
        <f>IF(Table13[[#This Row],[Monthly_Income 1_5500 2_8000 3_11000 4_15000 5_20000 6_27000 7_35000 8_5000 9_51000 98_0]]=98,1,0)</f>
        <v>0</v>
      </c>
      <c r="BZ1405">
        <v>9</v>
      </c>
      <c r="CA1405">
        <f>IF(Table13[[#This Row],[Monthly_Household_Income]]=1,1,0)</f>
        <v>0</v>
      </c>
      <c r="CB1405">
        <f>IF(Table13[[#This Row],[Monthly_Household_Income]]=2,1,0)</f>
        <v>0</v>
      </c>
      <c r="CC1405">
        <f>IF(Table13[[#This Row],[Monthly_Household_Income]]=3,1,0)</f>
        <v>0</v>
      </c>
      <c r="CD1405">
        <f>IF(Table13[[#This Row],[Monthly_Household_Income]]=4,1,0)</f>
        <v>0</v>
      </c>
      <c r="CE1405">
        <f>IF(Table13[[#This Row],[Monthly_Household_Income]]=5,1,0)</f>
        <v>0</v>
      </c>
      <c r="CF1405">
        <f>IF(Table13[[#This Row],[Monthly_Household_Income]]=6,1,0)</f>
        <v>0</v>
      </c>
      <c r="CG1405">
        <f>IF(Table13[[#This Row],[Monthly_Household_Income]]=7,1,0)</f>
        <v>0</v>
      </c>
      <c r="CH1405">
        <f>IF(Table13[[#This Row],[Monthly_Household_Income]]=8,1,0)</f>
        <v>0</v>
      </c>
      <c r="CI1405">
        <f>IF(Table13[[#This Row],[Monthly_Household_Income]]=9,1,0)</f>
        <v>1</v>
      </c>
      <c r="CJ1405">
        <f>IF(Table13[[#This Row],[Monthly_Household_Income]]=98,1,0)</f>
        <v>0</v>
      </c>
    </row>
    <row r="1406" spans="1:88">
      <c r="A1406">
        <v>5193</v>
      </c>
      <c r="B1406" s="1">
        <v>43222</v>
      </c>
      <c r="C1406" t="s">
        <v>32</v>
      </c>
      <c r="D1406">
        <v>8</v>
      </c>
      <c r="E1406">
        <v>8</v>
      </c>
      <c r="F1406">
        <v>7</v>
      </c>
      <c r="G1406">
        <v>8</v>
      </c>
      <c r="H1406">
        <v>7</v>
      </c>
      <c r="I1406">
        <v>8</v>
      </c>
      <c r="J1406" t="s">
        <v>15</v>
      </c>
      <c r="K1406">
        <v>8</v>
      </c>
      <c r="L1406">
        <v>7</v>
      </c>
      <c r="M1406">
        <v>9</v>
      </c>
      <c r="N1406">
        <v>9</v>
      </c>
      <c r="O1406">
        <v>8</v>
      </c>
      <c r="P1406">
        <v>9</v>
      </c>
      <c r="Q1406">
        <v>7</v>
      </c>
      <c r="R1406">
        <v>8</v>
      </c>
      <c r="S1406">
        <v>7</v>
      </c>
      <c r="T1406">
        <v>9</v>
      </c>
      <c r="U1406">
        <v>9</v>
      </c>
      <c r="V1406">
        <v>8</v>
      </c>
      <c r="W1406">
        <v>8</v>
      </c>
      <c r="X1406">
        <v>7</v>
      </c>
      <c r="Y1406">
        <v>8</v>
      </c>
      <c r="Z1406">
        <v>7</v>
      </c>
      <c r="AA1406">
        <v>9</v>
      </c>
      <c r="AB1406">
        <v>8</v>
      </c>
      <c r="AC1406">
        <v>2</v>
      </c>
      <c r="AD1406">
        <f>IF(Table13[[#This Row],[payment]]=1,1,0)</f>
        <v>0</v>
      </c>
      <c r="AE1406">
        <f>IF(Table13[[#This Row],[payment]]=2,1,0)</f>
        <v>1</v>
      </c>
      <c r="AF1406">
        <f>IF(Table13[[#This Row],[payment]]=3,1,0)</f>
        <v>0</v>
      </c>
      <c r="AG1406">
        <v>2</v>
      </c>
      <c r="AH1406">
        <f>IF(Table13[[#This Row],[method_payment]]=1,1,0)</f>
        <v>0</v>
      </c>
      <c r="AI1406">
        <f>IF(Table13[[#This Row],[method_payment]]=2,1,0)</f>
        <v>1</v>
      </c>
      <c r="AJ1406">
        <f>IF(Table13[[#This Row],[method_payment]]=3,1,0)</f>
        <v>0</v>
      </c>
      <c r="AK1406">
        <f>IF(Table13[[#This Row],[method_payment]]=5,1,0)</f>
        <v>0</v>
      </c>
      <c r="AL1406">
        <f>IF(Table13[[#This Row],[method_payment]]=6,1,0)</f>
        <v>0</v>
      </c>
      <c r="AM1406" t="s">
        <v>16</v>
      </c>
      <c r="AN1406" t="s">
        <v>16</v>
      </c>
      <c r="AO1406">
        <v>2</v>
      </c>
      <c r="AP1406" s="2">
        <v>342.75</v>
      </c>
      <c r="AQ1406" s="3">
        <f>IF(AND(Table13[[#This Row],[Average_amount_spent_per_visit_last_3_months]]&gt;=1,Table13[[#This Row],[Average_amount_spent_per_visit_last_3_months]]&lt;=999),1,0)</f>
        <v>1</v>
      </c>
      <c r="AR1406" s="3">
        <f>IF(AND(Table13[[#This Row],[Average_amount_spent_per_visit_last_3_months]]&gt;=1000,Table13[[#This Row],[Average_amount_spent_per_visit_last_3_months]]&lt;=6700),1,0)</f>
        <v>0</v>
      </c>
      <c r="AS1406">
        <v>3</v>
      </c>
      <c r="AT1406">
        <v>47</v>
      </c>
      <c r="AU1406">
        <f>IF(AND(Table13[[#This Row],[Age]]&gt;=18,Table13[[#This Row],[Age]]&lt;=25),1,0)</f>
        <v>0</v>
      </c>
      <c r="AV1406">
        <f>IF(AND(Table13[[#This Row],[Age]]&gt;=26,Table13[[#This Row],[Age]]&lt;=35),1,0)</f>
        <v>0</v>
      </c>
      <c r="AW1406">
        <f>IF(AND(Table13[[#This Row],[Age]]&gt;=36,Table13[[#This Row],[Age]]&lt;=45),1,0)</f>
        <v>0</v>
      </c>
      <c r="AX1406">
        <f>IF(AND(Table13[[#This Row],[Age]]&gt;=46,Table13[[#This Row],[Age]]&lt;=55),1,0)</f>
        <v>1</v>
      </c>
      <c r="AY1406">
        <f>IF(AND(Table13[[#This Row],[Age]]&gt;=56,Table13[[#This Row],[Age]]&lt;=67),1,0)</f>
        <v>0</v>
      </c>
      <c r="AZ1406" t="s">
        <v>25</v>
      </c>
      <c r="BA1406">
        <f>IF(Table13[[#This Row],[Marital Status]]="Married",1,0)</f>
        <v>1</v>
      </c>
      <c r="BB1406">
        <f>IF(Table13[[#This Row],[Marital Status]]="Single",1,0)</f>
        <v>0</v>
      </c>
      <c r="BC1406" t="s">
        <v>27</v>
      </c>
      <c r="BD1406">
        <f>IF(Table13[[#This Row],[gender]]="Male",1,0)</f>
        <v>1</v>
      </c>
      <c r="BE1406">
        <f>IF(Table13[[#This Row],[gender]]="Female",1,0)</f>
        <v>0</v>
      </c>
      <c r="BF1406" t="s">
        <v>20</v>
      </c>
      <c r="BG1406">
        <f>IF(Table13[[#This Row],[Highest level of Education]]="Did not attend school",1,0)</f>
        <v>0</v>
      </c>
      <c r="BH1406">
        <f>IF(Table13[[#This Row],[Highest level of Education]]="K12 completed",1,0)</f>
        <v>0</v>
      </c>
      <c r="BI1406">
        <f>IF(Table13[[#This Row],[Highest level of Education]]="High School Completed",1,0)</f>
        <v>1</v>
      </c>
      <c r="BJ1406">
        <f>IF(Table13[[#This Row],[Highest level of Education]]="Technical Diploma/Partially completed College",1,0)</f>
        <v>0</v>
      </c>
      <c r="BK1406">
        <f>IF(Table13[[#This Row],[Highest level of Education]]="University/College Degree",1,0)</f>
        <v>0</v>
      </c>
      <c r="BL1406">
        <f>IF(Table13[[#This Row],[Highest level of Education]]="Post-graduate education",1,0)</f>
        <v>0</v>
      </c>
      <c r="BM1406">
        <v>3</v>
      </c>
      <c r="BN1406">
        <v>1</v>
      </c>
      <c r="BO1406">
        <v>4</v>
      </c>
      <c r="BP1406">
        <f>IF(Table13[[#This Row],[Monthly_Income 1_5500 2_8000 3_11000 4_15000 5_20000 6_27000 7_35000 8_5000 9_51000 98_0]]=1,1,0)</f>
        <v>0</v>
      </c>
      <c r="BQ1406">
        <f>IF(Table13[[#This Row],[Monthly_Income 1_5500 2_8000 3_11000 4_15000 5_20000 6_27000 7_35000 8_5000 9_51000 98_0]]=2,1,0)</f>
        <v>0</v>
      </c>
      <c r="BR1406">
        <f>IF(Table13[[#This Row],[Monthly_Income 1_5500 2_8000 3_11000 4_15000 5_20000 6_27000 7_35000 8_5000 9_51000 98_0]]=3,1,0)</f>
        <v>0</v>
      </c>
      <c r="BS1406">
        <f>IF(Table13[[#This Row],[Monthly_Income 1_5500 2_8000 3_11000 4_15000 5_20000 6_27000 7_35000 8_5000 9_51000 98_0]]=4,1,0)</f>
        <v>1</v>
      </c>
      <c r="BT1406">
        <f>IF(Table13[[#This Row],[Monthly_Income 1_5500 2_8000 3_11000 4_15000 5_20000 6_27000 7_35000 8_5000 9_51000 98_0]]=5,1,0)</f>
        <v>0</v>
      </c>
      <c r="BU1406">
        <f>IF(Table13[[#This Row],[Monthly_Income 1_5500 2_8000 3_11000 4_15000 5_20000 6_27000 7_35000 8_5000 9_51000 98_0]]=6,1,0)</f>
        <v>0</v>
      </c>
      <c r="BV1406">
        <f>IF(Table13[[#This Row],[Monthly_Income 1_5500 2_8000 3_11000 4_15000 5_20000 6_27000 7_35000 8_5000 9_51000 98_0]]=7,1,0)</f>
        <v>0</v>
      </c>
      <c r="BW1406">
        <f>IF(Table13[[#This Row],[Monthly_Income 1_5500 2_8000 3_11000 4_15000 5_20000 6_27000 7_35000 8_5000 9_51000 98_0]]=8,1,0)</f>
        <v>0</v>
      </c>
      <c r="BX1406">
        <f>IF(Table13[[#This Row],[Monthly_Income 1_5500 2_8000 3_11000 4_15000 5_20000 6_27000 7_35000 8_5000 9_51000 98_0]]=9,1,0)</f>
        <v>0</v>
      </c>
      <c r="BY1406">
        <f>IF(Table13[[#This Row],[Monthly_Income 1_5500 2_8000 3_11000 4_15000 5_20000 6_27000 7_35000 8_5000 9_51000 98_0]]=98,1,0)</f>
        <v>0</v>
      </c>
      <c r="BZ1406">
        <v>5</v>
      </c>
      <c r="CA1406">
        <f>IF(Table13[[#This Row],[Monthly_Household_Income]]=1,1,0)</f>
        <v>0</v>
      </c>
      <c r="CB1406">
        <f>IF(Table13[[#This Row],[Monthly_Household_Income]]=2,1,0)</f>
        <v>0</v>
      </c>
      <c r="CC1406">
        <f>IF(Table13[[#This Row],[Monthly_Household_Income]]=3,1,0)</f>
        <v>0</v>
      </c>
      <c r="CD1406">
        <f>IF(Table13[[#This Row],[Monthly_Household_Income]]=4,1,0)</f>
        <v>0</v>
      </c>
      <c r="CE1406">
        <f>IF(Table13[[#This Row],[Monthly_Household_Income]]=5,1,0)</f>
        <v>1</v>
      </c>
      <c r="CF1406">
        <f>IF(Table13[[#This Row],[Monthly_Household_Income]]=6,1,0)</f>
        <v>0</v>
      </c>
      <c r="CG1406">
        <f>IF(Table13[[#This Row],[Monthly_Household_Income]]=7,1,0)</f>
        <v>0</v>
      </c>
      <c r="CH1406">
        <f>IF(Table13[[#This Row],[Monthly_Household_Income]]=8,1,0)</f>
        <v>0</v>
      </c>
      <c r="CI1406">
        <f>IF(Table13[[#This Row],[Monthly_Household_Income]]=9,1,0)</f>
        <v>0</v>
      </c>
      <c r="CJ1406">
        <f>IF(Table13[[#This Row],[Monthly_Household_Income]]=98,1,0)</f>
        <v>0</v>
      </c>
    </row>
    <row r="1407" spans="1:88">
      <c r="A1407">
        <v>5196</v>
      </c>
      <c r="B1407" s="1">
        <v>43070</v>
      </c>
      <c r="C1407" t="s">
        <v>29</v>
      </c>
      <c r="D1407">
        <v>9</v>
      </c>
      <c r="E1407">
        <v>8</v>
      </c>
      <c r="F1407">
        <v>8</v>
      </c>
      <c r="G1407">
        <v>8</v>
      </c>
      <c r="H1407">
        <v>8</v>
      </c>
      <c r="I1407">
        <v>7</v>
      </c>
      <c r="J1407" t="s">
        <v>15</v>
      </c>
      <c r="K1407">
        <v>9</v>
      </c>
      <c r="L1407">
        <v>9</v>
      </c>
      <c r="M1407">
        <v>8</v>
      </c>
      <c r="N1407">
        <v>9</v>
      </c>
      <c r="O1407">
        <v>9</v>
      </c>
      <c r="P1407">
        <v>10</v>
      </c>
      <c r="Q1407">
        <v>10</v>
      </c>
      <c r="R1407">
        <v>8</v>
      </c>
      <c r="S1407">
        <v>6</v>
      </c>
      <c r="T1407">
        <v>7</v>
      </c>
      <c r="U1407">
        <v>6</v>
      </c>
      <c r="V1407">
        <v>7</v>
      </c>
      <c r="W1407">
        <v>9</v>
      </c>
      <c r="X1407">
        <v>7</v>
      </c>
      <c r="Y1407">
        <v>8</v>
      </c>
      <c r="Z1407">
        <v>9</v>
      </c>
      <c r="AA1407">
        <v>8</v>
      </c>
      <c r="AB1407">
        <v>8</v>
      </c>
      <c r="AC1407">
        <v>1</v>
      </c>
      <c r="AD1407">
        <f>IF(Table13[[#This Row],[payment]]=1,1,0)</f>
        <v>1</v>
      </c>
      <c r="AE1407">
        <f>IF(Table13[[#This Row],[payment]]=2,1,0)</f>
        <v>0</v>
      </c>
      <c r="AF1407">
        <f>IF(Table13[[#This Row],[payment]]=3,1,0)</f>
        <v>0</v>
      </c>
      <c r="AG1407">
        <v>1</v>
      </c>
      <c r="AH1407">
        <f>IF(Table13[[#This Row],[method_payment]]=1,1,0)</f>
        <v>1</v>
      </c>
      <c r="AI1407">
        <f>IF(Table13[[#This Row],[method_payment]]=2,1,0)</f>
        <v>0</v>
      </c>
      <c r="AJ1407">
        <f>IF(Table13[[#This Row],[method_payment]]=3,1,0)</f>
        <v>0</v>
      </c>
      <c r="AK1407">
        <f>IF(Table13[[#This Row],[method_payment]]=5,1,0)</f>
        <v>0</v>
      </c>
      <c r="AL1407">
        <f>IF(Table13[[#This Row],[method_payment]]=6,1,0)</f>
        <v>0</v>
      </c>
      <c r="AM1407" t="s">
        <v>16</v>
      </c>
      <c r="AN1407" t="s">
        <v>15</v>
      </c>
      <c r="AO1407">
        <v>1</v>
      </c>
      <c r="AP1407" s="2">
        <v>213.88</v>
      </c>
      <c r="AQ1407" s="3">
        <f>IF(AND(Table13[[#This Row],[Average_amount_spent_per_visit_last_3_months]]&gt;=1,Table13[[#This Row],[Average_amount_spent_per_visit_last_3_months]]&lt;=999),1,0)</f>
        <v>1</v>
      </c>
      <c r="AR1407" s="3">
        <f>IF(AND(Table13[[#This Row],[Average_amount_spent_per_visit_last_3_months]]&gt;=1000,Table13[[#This Row],[Average_amount_spent_per_visit_last_3_months]]&lt;=6700),1,0)</f>
        <v>0</v>
      </c>
      <c r="AS1407">
        <v>3</v>
      </c>
      <c r="AT1407">
        <v>36</v>
      </c>
      <c r="AU1407">
        <f>IF(AND(Table13[[#This Row],[Age]]&gt;=18,Table13[[#This Row],[Age]]&lt;=25),1,0)</f>
        <v>0</v>
      </c>
      <c r="AV1407">
        <f>IF(AND(Table13[[#This Row],[Age]]&gt;=26,Table13[[#This Row],[Age]]&lt;=35),1,0)</f>
        <v>0</v>
      </c>
      <c r="AW1407">
        <f>IF(AND(Table13[[#This Row],[Age]]&gt;=36,Table13[[#This Row],[Age]]&lt;=45),1,0)</f>
        <v>1</v>
      </c>
      <c r="AX1407">
        <f>IF(AND(Table13[[#This Row],[Age]]&gt;=46,Table13[[#This Row],[Age]]&lt;=55),1,0)</f>
        <v>0</v>
      </c>
      <c r="AY1407">
        <f>IF(AND(Table13[[#This Row],[Age]]&gt;=56,Table13[[#This Row],[Age]]&lt;=67),1,0)</f>
        <v>0</v>
      </c>
      <c r="AZ1407" t="s">
        <v>25</v>
      </c>
      <c r="BA1407">
        <f>IF(Table13[[#This Row],[Marital Status]]="Married",1,0)</f>
        <v>1</v>
      </c>
      <c r="BB1407">
        <f>IF(Table13[[#This Row],[Marital Status]]="Single",1,0)</f>
        <v>0</v>
      </c>
      <c r="BC1407" t="s">
        <v>27</v>
      </c>
      <c r="BD1407">
        <f>IF(Table13[[#This Row],[gender]]="Male",1,0)</f>
        <v>1</v>
      </c>
      <c r="BE1407">
        <f>IF(Table13[[#This Row],[gender]]="Female",1,0)</f>
        <v>0</v>
      </c>
      <c r="BF1407" t="s">
        <v>18</v>
      </c>
      <c r="BG1407">
        <f>IF(Table13[[#This Row],[Highest level of Education]]="Did not attend school",1,0)</f>
        <v>0</v>
      </c>
      <c r="BH1407">
        <f>IF(Table13[[#This Row],[Highest level of Education]]="K12 completed",1,0)</f>
        <v>0</v>
      </c>
      <c r="BI1407">
        <f>IF(Table13[[#This Row],[Highest level of Education]]="High School Completed",1,0)</f>
        <v>0</v>
      </c>
      <c r="BJ1407">
        <f>IF(Table13[[#This Row],[Highest level of Education]]="Technical Diploma/Partially completed College",1,0)</f>
        <v>0</v>
      </c>
      <c r="BK1407">
        <f>IF(Table13[[#This Row],[Highest level of Education]]="University/College Degree",1,0)</f>
        <v>0</v>
      </c>
      <c r="BL1407">
        <f>IF(Table13[[#This Row],[Highest level of Education]]="Post-graduate education",1,0)</f>
        <v>1</v>
      </c>
      <c r="BM1407">
        <v>3</v>
      </c>
      <c r="BN1407">
        <v>1</v>
      </c>
      <c r="BO1407">
        <v>5</v>
      </c>
      <c r="BP1407">
        <f>IF(Table13[[#This Row],[Monthly_Income 1_5500 2_8000 3_11000 4_15000 5_20000 6_27000 7_35000 8_5000 9_51000 98_0]]=1,1,0)</f>
        <v>0</v>
      </c>
      <c r="BQ1407">
        <f>IF(Table13[[#This Row],[Monthly_Income 1_5500 2_8000 3_11000 4_15000 5_20000 6_27000 7_35000 8_5000 9_51000 98_0]]=2,1,0)</f>
        <v>0</v>
      </c>
      <c r="BR1407">
        <f>IF(Table13[[#This Row],[Monthly_Income 1_5500 2_8000 3_11000 4_15000 5_20000 6_27000 7_35000 8_5000 9_51000 98_0]]=3,1,0)</f>
        <v>0</v>
      </c>
      <c r="BS1407">
        <f>IF(Table13[[#This Row],[Monthly_Income 1_5500 2_8000 3_11000 4_15000 5_20000 6_27000 7_35000 8_5000 9_51000 98_0]]=4,1,0)</f>
        <v>0</v>
      </c>
      <c r="BT1407">
        <f>IF(Table13[[#This Row],[Monthly_Income 1_5500 2_8000 3_11000 4_15000 5_20000 6_27000 7_35000 8_5000 9_51000 98_0]]=5,1,0)</f>
        <v>1</v>
      </c>
      <c r="BU1407">
        <f>IF(Table13[[#This Row],[Monthly_Income 1_5500 2_8000 3_11000 4_15000 5_20000 6_27000 7_35000 8_5000 9_51000 98_0]]=6,1,0)</f>
        <v>0</v>
      </c>
      <c r="BV1407">
        <f>IF(Table13[[#This Row],[Monthly_Income 1_5500 2_8000 3_11000 4_15000 5_20000 6_27000 7_35000 8_5000 9_51000 98_0]]=7,1,0)</f>
        <v>0</v>
      </c>
      <c r="BW1407">
        <f>IF(Table13[[#This Row],[Monthly_Income 1_5500 2_8000 3_11000 4_15000 5_20000 6_27000 7_35000 8_5000 9_51000 98_0]]=8,1,0)</f>
        <v>0</v>
      </c>
      <c r="BX1407">
        <f>IF(Table13[[#This Row],[Monthly_Income 1_5500 2_8000 3_11000 4_15000 5_20000 6_27000 7_35000 8_5000 9_51000 98_0]]=9,1,0)</f>
        <v>0</v>
      </c>
      <c r="BY1407">
        <f>IF(Table13[[#This Row],[Monthly_Income 1_5500 2_8000 3_11000 4_15000 5_20000 6_27000 7_35000 8_5000 9_51000 98_0]]=98,1,0)</f>
        <v>0</v>
      </c>
      <c r="BZ1407">
        <v>7</v>
      </c>
      <c r="CA1407">
        <f>IF(Table13[[#This Row],[Monthly_Household_Income]]=1,1,0)</f>
        <v>0</v>
      </c>
      <c r="CB1407">
        <f>IF(Table13[[#This Row],[Monthly_Household_Income]]=2,1,0)</f>
        <v>0</v>
      </c>
      <c r="CC1407">
        <f>IF(Table13[[#This Row],[Monthly_Household_Income]]=3,1,0)</f>
        <v>0</v>
      </c>
      <c r="CD1407">
        <f>IF(Table13[[#This Row],[Monthly_Household_Income]]=4,1,0)</f>
        <v>0</v>
      </c>
      <c r="CE1407">
        <f>IF(Table13[[#This Row],[Monthly_Household_Income]]=5,1,0)</f>
        <v>0</v>
      </c>
      <c r="CF1407">
        <f>IF(Table13[[#This Row],[Monthly_Household_Income]]=6,1,0)</f>
        <v>0</v>
      </c>
      <c r="CG1407">
        <f>IF(Table13[[#This Row],[Monthly_Household_Income]]=7,1,0)</f>
        <v>1</v>
      </c>
      <c r="CH1407">
        <f>IF(Table13[[#This Row],[Monthly_Household_Income]]=8,1,0)</f>
        <v>0</v>
      </c>
      <c r="CI1407">
        <f>IF(Table13[[#This Row],[Monthly_Household_Income]]=9,1,0)</f>
        <v>0</v>
      </c>
      <c r="CJ1407">
        <f>IF(Table13[[#This Row],[Monthly_Household_Income]]=98,1,0)</f>
        <v>0</v>
      </c>
    </row>
    <row r="1408" spans="1:88">
      <c r="A1408">
        <v>5197</v>
      </c>
      <c r="B1408" s="1">
        <v>43100</v>
      </c>
      <c r="C1408" t="s">
        <v>9</v>
      </c>
      <c r="D1408">
        <v>7</v>
      </c>
      <c r="E1408">
        <v>6</v>
      </c>
      <c r="F1408">
        <v>9</v>
      </c>
      <c r="G1408">
        <v>8</v>
      </c>
      <c r="H1408">
        <v>8</v>
      </c>
      <c r="I1408">
        <v>8</v>
      </c>
      <c r="J1408" t="s">
        <v>15</v>
      </c>
      <c r="K1408">
        <v>9</v>
      </c>
      <c r="L1408">
        <v>7</v>
      </c>
      <c r="M1408">
        <v>7</v>
      </c>
      <c r="N1408">
        <v>8</v>
      </c>
      <c r="O1408">
        <v>8</v>
      </c>
      <c r="P1408">
        <v>8</v>
      </c>
      <c r="Q1408">
        <v>7</v>
      </c>
      <c r="R1408">
        <v>6</v>
      </c>
      <c r="S1408">
        <v>7</v>
      </c>
      <c r="T1408">
        <v>6</v>
      </c>
      <c r="U1408">
        <v>6</v>
      </c>
      <c r="V1408">
        <v>6</v>
      </c>
      <c r="W1408">
        <v>7</v>
      </c>
      <c r="X1408">
        <v>9</v>
      </c>
      <c r="Y1408">
        <v>8</v>
      </c>
      <c r="Z1408">
        <v>8</v>
      </c>
      <c r="AA1408">
        <v>7</v>
      </c>
      <c r="AB1408">
        <v>7</v>
      </c>
      <c r="AC1408">
        <v>2</v>
      </c>
      <c r="AD1408">
        <f>IF(Table13[[#This Row],[payment]]=1,1,0)</f>
        <v>0</v>
      </c>
      <c r="AE1408">
        <f>IF(Table13[[#This Row],[payment]]=2,1,0)</f>
        <v>1</v>
      </c>
      <c r="AF1408">
        <f>IF(Table13[[#This Row],[payment]]=3,1,0)</f>
        <v>0</v>
      </c>
      <c r="AG1408">
        <v>6</v>
      </c>
      <c r="AH1408">
        <f>IF(Table13[[#This Row],[method_payment]]=1,1,0)</f>
        <v>0</v>
      </c>
      <c r="AI1408">
        <f>IF(Table13[[#This Row],[method_payment]]=2,1,0)</f>
        <v>0</v>
      </c>
      <c r="AJ1408">
        <f>IF(Table13[[#This Row],[method_payment]]=3,1,0)</f>
        <v>0</v>
      </c>
      <c r="AK1408">
        <f>IF(Table13[[#This Row],[method_payment]]=5,1,0)</f>
        <v>0</v>
      </c>
      <c r="AL1408">
        <f>IF(Table13[[#This Row],[method_payment]]=6,1,0)</f>
        <v>1</v>
      </c>
      <c r="AM1408" t="s">
        <v>15</v>
      </c>
      <c r="AN1408" t="s">
        <v>15</v>
      </c>
      <c r="AO1408">
        <v>1</v>
      </c>
      <c r="AP1408" s="2">
        <v>679.35</v>
      </c>
      <c r="AQ1408" s="3">
        <f>IF(AND(Table13[[#This Row],[Average_amount_spent_per_visit_last_3_months]]&gt;=1,Table13[[#This Row],[Average_amount_spent_per_visit_last_3_months]]&lt;=999),1,0)</f>
        <v>1</v>
      </c>
      <c r="AR1408" s="3">
        <f>IF(AND(Table13[[#This Row],[Average_amount_spent_per_visit_last_3_months]]&gt;=1000,Table13[[#This Row],[Average_amount_spent_per_visit_last_3_months]]&lt;=6700),1,0)</f>
        <v>0</v>
      </c>
      <c r="AS1408">
        <v>3</v>
      </c>
      <c r="AT1408">
        <v>36</v>
      </c>
      <c r="AU1408">
        <f>IF(AND(Table13[[#This Row],[Age]]&gt;=18,Table13[[#This Row],[Age]]&lt;=25),1,0)</f>
        <v>0</v>
      </c>
      <c r="AV1408">
        <f>IF(AND(Table13[[#This Row],[Age]]&gt;=26,Table13[[#This Row],[Age]]&lt;=35),1,0)</f>
        <v>0</v>
      </c>
      <c r="AW1408">
        <f>IF(AND(Table13[[#This Row],[Age]]&gt;=36,Table13[[#This Row],[Age]]&lt;=45),1,0)</f>
        <v>1</v>
      </c>
      <c r="AX1408">
        <f>IF(AND(Table13[[#This Row],[Age]]&gt;=46,Table13[[#This Row],[Age]]&lt;=55),1,0)</f>
        <v>0</v>
      </c>
      <c r="AY1408">
        <f>IF(AND(Table13[[#This Row],[Age]]&gt;=56,Table13[[#This Row],[Age]]&lt;=67),1,0)</f>
        <v>0</v>
      </c>
      <c r="AZ1408" t="s">
        <v>25</v>
      </c>
      <c r="BA1408">
        <f>IF(Table13[[#This Row],[Marital Status]]="Married",1,0)</f>
        <v>1</v>
      </c>
      <c r="BB1408">
        <f>IF(Table13[[#This Row],[Marital Status]]="Single",1,0)</f>
        <v>0</v>
      </c>
      <c r="BC1408" t="s">
        <v>27</v>
      </c>
      <c r="BD1408">
        <f>IF(Table13[[#This Row],[gender]]="Male",1,0)</f>
        <v>1</v>
      </c>
      <c r="BE1408">
        <f>IF(Table13[[#This Row],[gender]]="Female",1,0)</f>
        <v>0</v>
      </c>
      <c r="BF1408" t="s">
        <v>20</v>
      </c>
      <c r="BG1408">
        <f>IF(Table13[[#This Row],[Highest level of Education]]="Did not attend school",1,0)</f>
        <v>0</v>
      </c>
      <c r="BH1408">
        <f>IF(Table13[[#This Row],[Highest level of Education]]="K12 completed",1,0)</f>
        <v>0</v>
      </c>
      <c r="BI1408">
        <f>IF(Table13[[#This Row],[Highest level of Education]]="High School Completed",1,0)</f>
        <v>1</v>
      </c>
      <c r="BJ1408">
        <f>IF(Table13[[#This Row],[Highest level of Education]]="Technical Diploma/Partially completed College",1,0)</f>
        <v>0</v>
      </c>
      <c r="BK1408">
        <f>IF(Table13[[#This Row],[Highest level of Education]]="University/College Degree",1,0)</f>
        <v>0</v>
      </c>
      <c r="BL1408">
        <f>IF(Table13[[#This Row],[Highest level of Education]]="Post-graduate education",1,0)</f>
        <v>0</v>
      </c>
      <c r="BM1408">
        <v>3</v>
      </c>
      <c r="BN1408">
        <v>1</v>
      </c>
      <c r="BO1408">
        <v>3</v>
      </c>
      <c r="BP1408">
        <f>IF(Table13[[#This Row],[Monthly_Income 1_5500 2_8000 3_11000 4_15000 5_20000 6_27000 7_35000 8_5000 9_51000 98_0]]=1,1,0)</f>
        <v>0</v>
      </c>
      <c r="BQ1408">
        <f>IF(Table13[[#This Row],[Monthly_Income 1_5500 2_8000 3_11000 4_15000 5_20000 6_27000 7_35000 8_5000 9_51000 98_0]]=2,1,0)</f>
        <v>0</v>
      </c>
      <c r="BR1408">
        <f>IF(Table13[[#This Row],[Monthly_Income 1_5500 2_8000 3_11000 4_15000 5_20000 6_27000 7_35000 8_5000 9_51000 98_0]]=3,1,0)</f>
        <v>1</v>
      </c>
      <c r="BS1408">
        <f>IF(Table13[[#This Row],[Monthly_Income 1_5500 2_8000 3_11000 4_15000 5_20000 6_27000 7_35000 8_5000 9_51000 98_0]]=4,1,0)</f>
        <v>0</v>
      </c>
      <c r="BT1408">
        <f>IF(Table13[[#This Row],[Monthly_Income 1_5500 2_8000 3_11000 4_15000 5_20000 6_27000 7_35000 8_5000 9_51000 98_0]]=5,1,0)</f>
        <v>0</v>
      </c>
      <c r="BU1408">
        <f>IF(Table13[[#This Row],[Monthly_Income 1_5500 2_8000 3_11000 4_15000 5_20000 6_27000 7_35000 8_5000 9_51000 98_0]]=6,1,0)</f>
        <v>0</v>
      </c>
      <c r="BV1408">
        <f>IF(Table13[[#This Row],[Monthly_Income 1_5500 2_8000 3_11000 4_15000 5_20000 6_27000 7_35000 8_5000 9_51000 98_0]]=7,1,0)</f>
        <v>0</v>
      </c>
      <c r="BW1408">
        <f>IF(Table13[[#This Row],[Monthly_Income 1_5500 2_8000 3_11000 4_15000 5_20000 6_27000 7_35000 8_5000 9_51000 98_0]]=8,1,0)</f>
        <v>0</v>
      </c>
      <c r="BX1408">
        <f>IF(Table13[[#This Row],[Monthly_Income 1_5500 2_8000 3_11000 4_15000 5_20000 6_27000 7_35000 8_5000 9_51000 98_0]]=9,1,0)</f>
        <v>0</v>
      </c>
      <c r="BY1408">
        <f>IF(Table13[[#This Row],[Monthly_Income 1_5500 2_8000 3_11000 4_15000 5_20000 6_27000 7_35000 8_5000 9_51000 98_0]]=98,1,0)</f>
        <v>0</v>
      </c>
      <c r="BZ1408">
        <v>5</v>
      </c>
      <c r="CA1408">
        <f>IF(Table13[[#This Row],[Monthly_Household_Income]]=1,1,0)</f>
        <v>0</v>
      </c>
      <c r="CB1408">
        <f>IF(Table13[[#This Row],[Monthly_Household_Income]]=2,1,0)</f>
        <v>0</v>
      </c>
      <c r="CC1408">
        <f>IF(Table13[[#This Row],[Monthly_Household_Income]]=3,1,0)</f>
        <v>0</v>
      </c>
      <c r="CD1408">
        <f>IF(Table13[[#This Row],[Monthly_Household_Income]]=4,1,0)</f>
        <v>0</v>
      </c>
      <c r="CE1408">
        <f>IF(Table13[[#This Row],[Monthly_Household_Income]]=5,1,0)</f>
        <v>1</v>
      </c>
      <c r="CF1408">
        <f>IF(Table13[[#This Row],[Monthly_Household_Income]]=6,1,0)</f>
        <v>0</v>
      </c>
      <c r="CG1408">
        <f>IF(Table13[[#This Row],[Monthly_Household_Income]]=7,1,0)</f>
        <v>0</v>
      </c>
      <c r="CH1408">
        <f>IF(Table13[[#This Row],[Monthly_Household_Income]]=8,1,0)</f>
        <v>0</v>
      </c>
      <c r="CI1408">
        <f>IF(Table13[[#This Row],[Monthly_Household_Income]]=9,1,0)</f>
        <v>0</v>
      </c>
      <c r="CJ1408">
        <f>IF(Table13[[#This Row],[Monthly_Household_Income]]=98,1,0)</f>
        <v>0</v>
      </c>
    </row>
    <row r="1409" spans="1:88">
      <c r="A1409">
        <v>5201</v>
      </c>
      <c r="B1409" s="1">
        <v>42994</v>
      </c>
      <c r="C1409" t="s">
        <v>35</v>
      </c>
      <c r="D1409">
        <v>4</v>
      </c>
      <c r="E1409">
        <v>4</v>
      </c>
      <c r="F1409">
        <v>2</v>
      </c>
      <c r="G1409">
        <v>4</v>
      </c>
      <c r="H1409">
        <v>3</v>
      </c>
      <c r="I1409">
        <v>2</v>
      </c>
      <c r="J1409" t="s">
        <v>15</v>
      </c>
      <c r="K1409">
        <v>6</v>
      </c>
      <c r="L1409">
        <v>7</v>
      </c>
      <c r="M1409">
        <v>6</v>
      </c>
      <c r="N1409">
        <v>6</v>
      </c>
      <c r="O1409">
        <v>6</v>
      </c>
      <c r="P1409">
        <v>5</v>
      </c>
      <c r="Q1409">
        <v>5</v>
      </c>
      <c r="R1409">
        <v>5</v>
      </c>
      <c r="S1409">
        <v>5</v>
      </c>
      <c r="T1409">
        <v>4</v>
      </c>
      <c r="U1409">
        <v>6</v>
      </c>
      <c r="V1409">
        <v>7</v>
      </c>
      <c r="W1409">
        <v>7</v>
      </c>
      <c r="X1409">
        <v>6</v>
      </c>
      <c r="Y1409">
        <v>7</v>
      </c>
      <c r="Z1409">
        <v>7</v>
      </c>
      <c r="AA1409">
        <v>4</v>
      </c>
      <c r="AB1409">
        <v>4</v>
      </c>
      <c r="AC1409">
        <v>1</v>
      </c>
      <c r="AD1409">
        <f>IF(Table13[[#This Row],[payment]]=1,1,0)</f>
        <v>1</v>
      </c>
      <c r="AE1409">
        <f>IF(Table13[[#This Row],[payment]]=2,1,0)</f>
        <v>0</v>
      </c>
      <c r="AF1409">
        <f>IF(Table13[[#This Row],[payment]]=3,1,0)</f>
        <v>0</v>
      </c>
      <c r="AG1409">
        <v>1</v>
      </c>
      <c r="AH1409">
        <f>IF(Table13[[#This Row],[method_payment]]=1,1,0)</f>
        <v>1</v>
      </c>
      <c r="AI1409">
        <f>IF(Table13[[#This Row],[method_payment]]=2,1,0)</f>
        <v>0</v>
      </c>
      <c r="AJ1409">
        <f>IF(Table13[[#This Row],[method_payment]]=3,1,0)</f>
        <v>0</v>
      </c>
      <c r="AK1409">
        <f>IF(Table13[[#This Row],[method_payment]]=5,1,0)</f>
        <v>0</v>
      </c>
      <c r="AL1409">
        <f>IF(Table13[[#This Row],[method_payment]]=6,1,0)</f>
        <v>0</v>
      </c>
      <c r="AM1409" t="s">
        <v>16</v>
      </c>
      <c r="AN1409" t="s">
        <v>16</v>
      </c>
      <c r="AO1409">
        <v>1</v>
      </c>
      <c r="AP1409" s="2">
        <v>218.12</v>
      </c>
      <c r="AQ1409" s="3">
        <f>IF(AND(Table13[[#This Row],[Average_amount_spent_per_visit_last_3_months]]&gt;=1,Table13[[#This Row],[Average_amount_spent_per_visit_last_3_months]]&lt;=999),1,0)</f>
        <v>1</v>
      </c>
      <c r="AR1409" s="3">
        <f>IF(AND(Table13[[#This Row],[Average_amount_spent_per_visit_last_3_months]]&gt;=1000,Table13[[#This Row],[Average_amount_spent_per_visit_last_3_months]]&lt;=6700),1,0)</f>
        <v>0</v>
      </c>
      <c r="AS1409">
        <v>2</v>
      </c>
      <c r="AT1409">
        <v>32</v>
      </c>
      <c r="AU1409">
        <f>IF(AND(Table13[[#This Row],[Age]]&gt;=18,Table13[[#This Row],[Age]]&lt;=25),1,0)</f>
        <v>0</v>
      </c>
      <c r="AV1409">
        <f>IF(AND(Table13[[#This Row],[Age]]&gt;=26,Table13[[#This Row],[Age]]&lt;=35),1,0)</f>
        <v>1</v>
      </c>
      <c r="AW1409">
        <f>IF(AND(Table13[[#This Row],[Age]]&gt;=36,Table13[[#This Row],[Age]]&lt;=45),1,0)</f>
        <v>0</v>
      </c>
      <c r="AX1409">
        <f>IF(AND(Table13[[#This Row],[Age]]&gt;=46,Table13[[#This Row],[Age]]&lt;=55),1,0)</f>
        <v>0</v>
      </c>
      <c r="AY1409">
        <f>IF(AND(Table13[[#This Row],[Age]]&gt;=56,Table13[[#This Row],[Age]]&lt;=67),1,0)</f>
        <v>0</v>
      </c>
      <c r="AZ1409" t="s">
        <v>24</v>
      </c>
      <c r="BA1409">
        <f>IF(Table13[[#This Row],[Marital Status]]="Married",1,0)</f>
        <v>0</v>
      </c>
      <c r="BB1409">
        <f>IF(Table13[[#This Row],[Marital Status]]="Single",1,0)</f>
        <v>1</v>
      </c>
      <c r="BC1409" t="s">
        <v>27</v>
      </c>
      <c r="BD1409">
        <f>IF(Table13[[#This Row],[gender]]="Male",1,0)</f>
        <v>1</v>
      </c>
      <c r="BE1409">
        <f>IF(Table13[[#This Row],[gender]]="Female",1,0)</f>
        <v>0</v>
      </c>
      <c r="BF1409" t="s">
        <v>20</v>
      </c>
      <c r="BG1409">
        <f>IF(Table13[[#This Row],[Highest level of Education]]="Did not attend school",1,0)</f>
        <v>0</v>
      </c>
      <c r="BH1409">
        <f>IF(Table13[[#This Row],[Highest level of Education]]="K12 completed",1,0)</f>
        <v>0</v>
      </c>
      <c r="BI1409">
        <f>IF(Table13[[#This Row],[Highest level of Education]]="High School Completed",1,0)</f>
        <v>1</v>
      </c>
      <c r="BJ1409">
        <f>IF(Table13[[#This Row],[Highest level of Education]]="Technical Diploma/Partially completed College",1,0)</f>
        <v>0</v>
      </c>
      <c r="BK1409">
        <f>IF(Table13[[#This Row],[Highest level of Education]]="University/College Degree",1,0)</f>
        <v>0</v>
      </c>
      <c r="BL1409">
        <f>IF(Table13[[#This Row],[Highest level of Education]]="Post-graduate education",1,0)</f>
        <v>0</v>
      </c>
      <c r="BM1409">
        <v>0</v>
      </c>
      <c r="BN1409">
        <v>1</v>
      </c>
      <c r="BO1409">
        <v>1</v>
      </c>
      <c r="BP1409">
        <f>IF(Table13[[#This Row],[Monthly_Income 1_5500 2_8000 3_11000 4_15000 5_20000 6_27000 7_35000 8_5000 9_51000 98_0]]=1,1,0)</f>
        <v>1</v>
      </c>
      <c r="BQ1409">
        <f>IF(Table13[[#This Row],[Monthly_Income 1_5500 2_8000 3_11000 4_15000 5_20000 6_27000 7_35000 8_5000 9_51000 98_0]]=2,1,0)</f>
        <v>0</v>
      </c>
      <c r="BR1409">
        <f>IF(Table13[[#This Row],[Monthly_Income 1_5500 2_8000 3_11000 4_15000 5_20000 6_27000 7_35000 8_5000 9_51000 98_0]]=3,1,0)</f>
        <v>0</v>
      </c>
      <c r="BS1409">
        <f>IF(Table13[[#This Row],[Monthly_Income 1_5500 2_8000 3_11000 4_15000 5_20000 6_27000 7_35000 8_5000 9_51000 98_0]]=4,1,0)</f>
        <v>0</v>
      </c>
      <c r="BT1409">
        <f>IF(Table13[[#This Row],[Monthly_Income 1_5500 2_8000 3_11000 4_15000 5_20000 6_27000 7_35000 8_5000 9_51000 98_0]]=5,1,0)</f>
        <v>0</v>
      </c>
      <c r="BU1409">
        <f>IF(Table13[[#This Row],[Monthly_Income 1_5500 2_8000 3_11000 4_15000 5_20000 6_27000 7_35000 8_5000 9_51000 98_0]]=6,1,0)</f>
        <v>0</v>
      </c>
      <c r="BV1409">
        <f>IF(Table13[[#This Row],[Monthly_Income 1_5500 2_8000 3_11000 4_15000 5_20000 6_27000 7_35000 8_5000 9_51000 98_0]]=7,1,0)</f>
        <v>0</v>
      </c>
      <c r="BW1409">
        <f>IF(Table13[[#This Row],[Monthly_Income 1_5500 2_8000 3_11000 4_15000 5_20000 6_27000 7_35000 8_5000 9_51000 98_0]]=8,1,0)</f>
        <v>0</v>
      </c>
      <c r="BX1409">
        <f>IF(Table13[[#This Row],[Monthly_Income 1_5500 2_8000 3_11000 4_15000 5_20000 6_27000 7_35000 8_5000 9_51000 98_0]]=9,1,0)</f>
        <v>0</v>
      </c>
      <c r="BY1409">
        <f>IF(Table13[[#This Row],[Monthly_Income 1_5500 2_8000 3_11000 4_15000 5_20000 6_27000 7_35000 8_5000 9_51000 98_0]]=98,1,0)</f>
        <v>0</v>
      </c>
      <c r="BZ1409">
        <v>4</v>
      </c>
      <c r="CA1409">
        <f>IF(Table13[[#This Row],[Monthly_Household_Income]]=1,1,0)</f>
        <v>0</v>
      </c>
      <c r="CB1409">
        <f>IF(Table13[[#This Row],[Monthly_Household_Income]]=2,1,0)</f>
        <v>0</v>
      </c>
      <c r="CC1409">
        <f>IF(Table13[[#This Row],[Monthly_Household_Income]]=3,1,0)</f>
        <v>0</v>
      </c>
      <c r="CD1409">
        <f>IF(Table13[[#This Row],[Monthly_Household_Income]]=4,1,0)</f>
        <v>1</v>
      </c>
      <c r="CE1409">
        <f>IF(Table13[[#This Row],[Monthly_Household_Income]]=5,1,0)</f>
        <v>0</v>
      </c>
      <c r="CF1409">
        <f>IF(Table13[[#This Row],[Monthly_Household_Income]]=6,1,0)</f>
        <v>0</v>
      </c>
      <c r="CG1409">
        <f>IF(Table13[[#This Row],[Monthly_Household_Income]]=7,1,0)</f>
        <v>0</v>
      </c>
      <c r="CH1409">
        <f>IF(Table13[[#This Row],[Monthly_Household_Income]]=8,1,0)</f>
        <v>0</v>
      </c>
      <c r="CI1409">
        <f>IF(Table13[[#This Row],[Monthly_Household_Income]]=9,1,0)</f>
        <v>0</v>
      </c>
      <c r="CJ1409">
        <f>IF(Table13[[#This Row],[Monthly_Household_Income]]=98,1,0)</f>
        <v>0</v>
      </c>
    </row>
    <row r="1410" spans="1:88">
      <c r="A1410">
        <v>5215</v>
      </c>
      <c r="B1410" s="1">
        <v>43098</v>
      </c>
      <c r="C1410" t="s">
        <v>30</v>
      </c>
      <c r="D1410">
        <v>6</v>
      </c>
      <c r="E1410">
        <v>7</v>
      </c>
      <c r="F1410">
        <v>7</v>
      </c>
      <c r="G1410">
        <v>7</v>
      </c>
      <c r="H1410">
        <v>8</v>
      </c>
      <c r="I1410">
        <v>6</v>
      </c>
      <c r="J1410" t="s">
        <v>15</v>
      </c>
      <c r="K1410">
        <v>9</v>
      </c>
      <c r="L1410">
        <v>9</v>
      </c>
      <c r="M1410">
        <v>7</v>
      </c>
      <c r="N1410">
        <v>9</v>
      </c>
      <c r="O1410">
        <v>8</v>
      </c>
      <c r="P1410">
        <v>6</v>
      </c>
      <c r="Q1410">
        <v>8</v>
      </c>
      <c r="R1410">
        <v>8</v>
      </c>
      <c r="S1410">
        <v>7</v>
      </c>
      <c r="T1410">
        <v>8</v>
      </c>
      <c r="U1410">
        <v>7</v>
      </c>
      <c r="V1410">
        <v>7</v>
      </c>
      <c r="W1410">
        <v>6</v>
      </c>
      <c r="X1410">
        <v>8</v>
      </c>
      <c r="Y1410">
        <v>7</v>
      </c>
      <c r="Z1410">
        <v>8</v>
      </c>
      <c r="AA1410">
        <v>8</v>
      </c>
      <c r="AB1410">
        <v>9</v>
      </c>
      <c r="AC1410">
        <v>2</v>
      </c>
      <c r="AD1410">
        <f>IF(Table13[[#This Row],[payment]]=1,1,0)</f>
        <v>0</v>
      </c>
      <c r="AE1410">
        <f>IF(Table13[[#This Row],[payment]]=2,1,0)</f>
        <v>1</v>
      </c>
      <c r="AF1410">
        <f>IF(Table13[[#This Row],[payment]]=3,1,0)</f>
        <v>0</v>
      </c>
      <c r="AG1410">
        <v>1</v>
      </c>
      <c r="AH1410">
        <f>IF(Table13[[#This Row],[method_payment]]=1,1,0)</f>
        <v>1</v>
      </c>
      <c r="AI1410">
        <f>IF(Table13[[#This Row],[method_payment]]=2,1,0)</f>
        <v>0</v>
      </c>
      <c r="AJ1410">
        <f>IF(Table13[[#This Row],[method_payment]]=3,1,0)</f>
        <v>0</v>
      </c>
      <c r="AK1410">
        <f>IF(Table13[[#This Row],[method_payment]]=5,1,0)</f>
        <v>0</v>
      </c>
      <c r="AL1410">
        <f>IF(Table13[[#This Row],[method_payment]]=6,1,0)</f>
        <v>0</v>
      </c>
      <c r="AM1410" t="s">
        <v>16</v>
      </c>
      <c r="AN1410" t="s">
        <v>16</v>
      </c>
      <c r="AO1410">
        <v>2</v>
      </c>
      <c r="AP1410" s="2">
        <v>809.57</v>
      </c>
      <c r="AQ1410" s="3">
        <f>IF(AND(Table13[[#This Row],[Average_amount_spent_per_visit_last_3_months]]&gt;=1,Table13[[#This Row],[Average_amount_spent_per_visit_last_3_months]]&lt;=999),1,0)</f>
        <v>1</v>
      </c>
      <c r="AR1410" s="3">
        <f>IF(AND(Table13[[#This Row],[Average_amount_spent_per_visit_last_3_months]]&gt;=1000,Table13[[#This Row],[Average_amount_spent_per_visit_last_3_months]]&lt;=6700),1,0)</f>
        <v>0</v>
      </c>
      <c r="AS1410">
        <v>1</v>
      </c>
      <c r="AT1410">
        <v>39</v>
      </c>
      <c r="AU1410">
        <f>IF(AND(Table13[[#This Row],[Age]]&gt;=18,Table13[[#This Row],[Age]]&lt;=25),1,0)</f>
        <v>0</v>
      </c>
      <c r="AV1410">
        <f>IF(AND(Table13[[#This Row],[Age]]&gt;=26,Table13[[#This Row],[Age]]&lt;=35),1,0)</f>
        <v>0</v>
      </c>
      <c r="AW1410">
        <f>IF(AND(Table13[[#This Row],[Age]]&gt;=36,Table13[[#This Row],[Age]]&lt;=45),1,0)</f>
        <v>1</v>
      </c>
      <c r="AX1410">
        <f>IF(AND(Table13[[#This Row],[Age]]&gt;=46,Table13[[#This Row],[Age]]&lt;=55),1,0)</f>
        <v>0</v>
      </c>
      <c r="AY1410">
        <f>IF(AND(Table13[[#This Row],[Age]]&gt;=56,Table13[[#This Row],[Age]]&lt;=67),1,0)</f>
        <v>0</v>
      </c>
      <c r="AZ1410" t="s">
        <v>25</v>
      </c>
      <c r="BA1410">
        <f>IF(Table13[[#This Row],[Marital Status]]="Married",1,0)</f>
        <v>1</v>
      </c>
      <c r="BB1410">
        <f>IF(Table13[[#This Row],[Marital Status]]="Single",1,0)</f>
        <v>0</v>
      </c>
      <c r="BC1410" t="s">
        <v>28</v>
      </c>
      <c r="BD1410">
        <f>IF(Table13[[#This Row],[gender]]="Male",1,0)</f>
        <v>0</v>
      </c>
      <c r="BE1410">
        <f>IF(Table13[[#This Row],[gender]]="Female",1,0)</f>
        <v>1</v>
      </c>
      <c r="BF1410" t="s">
        <v>19</v>
      </c>
      <c r="BG1410">
        <f>IF(Table13[[#This Row],[Highest level of Education]]="Did not attend school",1,0)</f>
        <v>0</v>
      </c>
      <c r="BH1410">
        <f>IF(Table13[[#This Row],[Highest level of Education]]="K12 completed",1,0)</f>
        <v>0</v>
      </c>
      <c r="BI1410">
        <f>IF(Table13[[#This Row],[Highest level of Education]]="High School Completed",1,0)</f>
        <v>0</v>
      </c>
      <c r="BJ1410">
        <f>IF(Table13[[#This Row],[Highest level of Education]]="Technical Diploma/Partially completed College",1,0)</f>
        <v>0</v>
      </c>
      <c r="BK1410">
        <f>IF(Table13[[#This Row],[Highest level of Education]]="University/College Degree",1,0)</f>
        <v>1</v>
      </c>
      <c r="BL1410">
        <f>IF(Table13[[#This Row],[Highest level of Education]]="Post-graduate education",1,0)</f>
        <v>0</v>
      </c>
      <c r="BM1410">
        <v>3</v>
      </c>
      <c r="BN1410">
        <v>1</v>
      </c>
      <c r="BO1410">
        <v>4</v>
      </c>
      <c r="BP1410">
        <f>IF(Table13[[#This Row],[Monthly_Income 1_5500 2_8000 3_11000 4_15000 5_20000 6_27000 7_35000 8_5000 9_51000 98_0]]=1,1,0)</f>
        <v>0</v>
      </c>
      <c r="BQ1410">
        <f>IF(Table13[[#This Row],[Monthly_Income 1_5500 2_8000 3_11000 4_15000 5_20000 6_27000 7_35000 8_5000 9_51000 98_0]]=2,1,0)</f>
        <v>0</v>
      </c>
      <c r="BR1410">
        <f>IF(Table13[[#This Row],[Monthly_Income 1_5500 2_8000 3_11000 4_15000 5_20000 6_27000 7_35000 8_5000 9_51000 98_0]]=3,1,0)</f>
        <v>0</v>
      </c>
      <c r="BS1410">
        <f>IF(Table13[[#This Row],[Monthly_Income 1_5500 2_8000 3_11000 4_15000 5_20000 6_27000 7_35000 8_5000 9_51000 98_0]]=4,1,0)</f>
        <v>1</v>
      </c>
      <c r="BT1410">
        <f>IF(Table13[[#This Row],[Monthly_Income 1_5500 2_8000 3_11000 4_15000 5_20000 6_27000 7_35000 8_5000 9_51000 98_0]]=5,1,0)</f>
        <v>0</v>
      </c>
      <c r="BU1410">
        <f>IF(Table13[[#This Row],[Monthly_Income 1_5500 2_8000 3_11000 4_15000 5_20000 6_27000 7_35000 8_5000 9_51000 98_0]]=6,1,0)</f>
        <v>0</v>
      </c>
      <c r="BV1410">
        <f>IF(Table13[[#This Row],[Monthly_Income 1_5500 2_8000 3_11000 4_15000 5_20000 6_27000 7_35000 8_5000 9_51000 98_0]]=7,1,0)</f>
        <v>0</v>
      </c>
      <c r="BW1410">
        <f>IF(Table13[[#This Row],[Monthly_Income 1_5500 2_8000 3_11000 4_15000 5_20000 6_27000 7_35000 8_5000 9_51000 98_0]]=8,1,0)</f>
        <v>0</v>
      </c>
      <c r="BX1410">
        <f>IF(Table13[[#This Row],[Monthly_Income 1_5500 2_8000 3_11000 4_15000 5_20000 6_27000 7_35000 8_5000 9_51000 98_0]]=9,1,0)</f>
        <v>0</v>
      </c>
      <c r="BY1410">
        <f>IF(Table13[[#This Row],[Monthly_Income 1_5500 2_8000 3_11000 4_15000 5_20000 6_27000 7_35000 8_5000 9_51000 98_0]]=98,1,0)</f>
        <v>0</v>
      </c>
      <c r="BZ1410">
        <v>6</v>
      </c>
      <c r="CA1410">
        <f>IF(Table13[[#This Row],[Monthly_Household_Income]]=1,1,0)</f>
        <v>0</v>
      </c>
      <c r="CB1410">
        <f>IF(Table13[[#This Row],[Monthly_Household_Income]]=2,1,0)</f>
        <v>0</v>
      </c>
      <c r="CC1410">
        <f>IF(Table13[[#This Row],[Monthly_Household_Income]]=3,1,0)</f>
        <v>0</v>
      </c>
      <c r="CD1410">
        <f>IF(Table13[[#This Row],[Monthly_Household_Income]]=4,1,0)</f>
        <v>0</v>
      </c>
      <c r="CE1410">
        <f>IF(Table13[[#This Row],[Monthly_Household_Income]]=5,1,0)</f>
        <v>0</v>
      </c>
      <c r="CF1410">
        <f>IF(Table13[[#This Row],[Monthly_Household_Income]]=6,1,0)</f>
        <v>1</v>
      </c>
      <c r="CG1410">
        <f>IF(Table13[[#This Row],[Monthly_Household_Income]]=7,1,0)</f>
        <v>0</v>
      </c>
      <c r="CH1410">
        <f>IF(Table13[[#This Row],[Monthly_Household_Income]]=8,1,0)</f>
        <v>0</v>
      </c>
      <c r="CI1410">
        <f>IF(Table13[[#This Row],[Monthly_Household_Income]]=9,1,0)</f>
        <v>0</v>
      </c>
      <c r="CJ1410">
        <f>IF(Table13[[#This Row],[Monthly_Household_Income]]=98,1,0)</f>
        <v>0</v>
      </c>
    </row>
    <row r="1411" spans="1:88">
      <c r="A1411">
        <v>5216</v>
      </c>
      <c r="B1411" s="1">
        <v>43130</v>
      </c>
      <c r="C1411" t="s">
        <v>2</v>
      </c>
      <c r="D1411">
        <v>7</v>
      </c>
      <c r="E1411">
        <v>8</v>
      </c>
      <c r="F1411">
        <v>7</v>
      </c>
      <c r="G1411">
        <v>7</v>
      </c>
      <c r="H1411">
        <v>7</v>
      </c>
      <c r="I1411">
        <v>7</v>
      </c>
      <c r="J1411" t="s">
        <v>15</v>
      </c>
      <c r="K1411">
        <v>6</v>
      </c>
      <c r="L1411">
        <v>6</v>
      </c>
      <c r="M1411">
        <v>8</v>
      </c>
      <c r="N1411">
        <v>7</v>
      </c>
      <c r="O1411">
        <v>8</v>
      </c>
      <c r="P1411">
        <v>6</v>
      </c>
      <c r="Q1411">
        <v>7</v>
      </c>
      <c r="R1411">
        <v>7</v>
      </c>
      <c r="S1411">
        <v>8</v>
      </c>
      <c r="T1411">
        <v>7</v>
      </c>
      <c r="U1411">
        <v>7</v>
      </c>
      <c r="V1411">
        <v>8</v>
      </c>
      <c r="W1411">
        <v>6</v>
      </c>
      <c r="X1411">
        <v>6</v>
      </c>
      <c r="Y1411">
        <v>8</v>
      </c>
      <c r="Z1411">
        <v>6</v>
      </c>
      <c r="AA1411">
        <v>7</v>
      </c>
      <c r="AB1411">
        <v>7</v>
      </c>
      <c r="AC1411">
        <v>2</v>
      </c>
      <c r="AD1411">
        <f>IF(Table13[[#This Row],[payment]]=1,1,0)</f>
        <v>0</v>
      </c>
      <c r="AE1411">
        <f>IF(Table13[[#This Row],[payment]]=2,1,0)</f>
        <v>1</v>
      </c>
      <c r="AF1411">
        <f>IF(Table13[[#This Row],[payment]]=3,1,0)</f>
        <v>0</v>
      </c>
      <c r="AG1411">
        <v>1</v>
      </c>
      <c r="AH1411">
        <f>IF(Table13[[#This Row],[method_payment]]=1,1,0)</f>
        <v>1</v>
      </c>
      <c r="AI1411">
        <f>IF(Table13[[#This Row],[method_payment]]=2,1,0)</f>
        <v>0</v>
      </c>
      <c r="AJ1411">
        <f>IF(Table13[[#This Row],[method_payment]]=3,1,0)</f>
        <v>0</v>
      </c>
      <c r="AK1411">
        <f>IF(Table13[[#This Row],[method_payment]]=5,1,0)</f>
        <v>0</v>
      </c>
      <c r="AL1411">
        <f>IF(Table13[[#This Row],[method_payment]]=6,1,0)</f>
        <v>0</v>
      </c>
      <c r="AM1411" t="s">
        <v>16</v>
      </c>
      <c r="AN1411" t="s">
        <v>16</v>
      </c>
      <c r="AO1411">
        <v>1</v>
      </c>
      <c r="AP1411" s="2">
        <v>679.92</v>
      </c>
      <c r="AQ1411" s="3">
        <f>IF(AND(Table13[[#This Row],[Average_amount_spent_per_visit_last_3_months]]&gt;=1,Table13[[#This Row],[Average_amount_spent_per_visit_last_3_months]]&lt;=999),1,0)</f>
        <v>1</v>
      </c>
      <c r="AR1411" s="3">
        <f>IF(AND(Table13[[#This Row],[Average_amount_spent_per_visit_last_3_months]]&gt;=1000,Table13[[#This Row],[Average_amount_spent_per_visit_last_3_months]]&lt;=6700),1,0)</f>
        <v>0</v>
      </c>
      <c r="AS1411">
        <v>3</v>
      </c>
      <c r="AT1411">
        <v>31</v>
      </c>
      <c r="AU1411">
        <f>IF(AND(Table13[[#This Row],[Age]]&gt;=18,Table13[[#This Row],[Age]]&lt;=25),1,0)</f>
        <v>0</v>
      </c>
      <c r="AV1411">
        <f>IF(AND(Table13[[#This Row],[Age]]&gt;=26,Table13[[#This Row],[Age]]&lt;=35),1,0)</f>
        <v>1</v>
      </c>
      <c r="AW1411">
        <f>IF(AND(Table13[[#This Row],[Age]]&gt;=36,Table13[[#This Row],[Age]]&lt;=45),1,0)</f>
        <v>0</v>
      </c>
      <c r="AX1411">
        <f>IF(AND(Table13[[#This Row],[Age]]&gt;=46,Table13[[#This Row],[Age]]&lt;=55),1,0)</f>
        <v>0</v>
      </c>
      <c r="AY1411">
        <f>IF(AND(Table13[[#This Row],[Age]]&gt;=56,Table13[[#This Row],[Age]]&lt;=67),1,0)</f>
        <v>0</v>
      </c>
      <c r="AZ1411" t="s">
        <v>25</v>
      </c>
      <c r="BA1411">
        <f>IF(Table13[[#This Row],[Marital Status]]="Married",1,0)</f>
        <v>1</v>
      </c>
      <c r="BB1411">
        <f>IF(Table13[[#This Row],[Marital Status]]="Single",1,0)</f>
        <v>0</v>
      </c>
      <c r="BC1411" t="s">
        <v>28</v>
      </c>
      <c r="BD1411">
        <f>IF(Table13[[#This Row],[gender]]="Male",1,0)</f>
        <v>0</v>
      </c>
      <c r="BE1411">
        <f>IF(Table13[[#This Row],[gender]]="Female",1,0)</f>
        <v>1</v>
      </c>
      <c r="BF1411" t="s">
        <v>23</v>
      </c>
      <c r="BG1411">
        <f>IF(Table13[[#This Row],[Highest level of Education]]="Did not attend school",1,0)</f>
        <v>0</v>
      </c>
      <c r="BH1411">
        <f>IF(Table13[[#This Row],[Highest level of Education]]="K12 completed",1,0)</f>
        <v>0</v>
      </c>
      <c r="BI1411">
        <f>IF(Table13[[#This Row],[Highest level of Education]]="High School Completed",1,0)</f>
        <v>0</v>
      </c>
      <c r="BJ1411">
        <f>IF(Table13[[#This Row],[Highest level of Education]]="Technical Diploma/Partially completed College",1,0)</f>
        <v>1</v>
      </c>
      <c r="BK1411">
        <f>IF(Table13[[#This Row],[Highest level of Education]]="University/College Degree",1,0)</f>
        <v>0</v>
      </c>
      <c r="BL1411">
        <f>IF(Table13[[#This Row],[Highest level of Education]]="Post-graduate education",1,0)</f>
        <v>0</v>
      </c>
      <c r="BM1411">
        <v>4</v>
      </c>
      <c r="BN1411">
        <v>1</v>
      </c>
      <c r="BO1411">
        <v>3</v>
      </c>
      <c r="BP1411">
        <f>IF(Table13[[#This Row],[Monthly_Income 1_5500 2_8000 3_11000 4_15000 5_20000 6_27000 7_35000 8_5000 9_51000 98_0]]=1,1,0)</f>
        <v>0</v>
      </c>
      <c r="BQ1411">
        <f>IF(Table13[[#This Row],[Monthly_Income 1_5500 2_8000 3_11000 4_15000 5_20000 6_27000 7_35000 8_5000 9_51000 98_0]]=2,1,0)</f>
        <v>0</v>
      </c>
      <c r="BR1411">
        <f>IF(Table13[[#This Row],[Monthly_Income 1_5500 2_8000 3_11000 4_15000 5_20000 6_27000 7_35000 8_5000 9_51000 98_0]]=3,1,0)</f>
        <v>1</v>
      </c>
      <c r="BS1411">
        <f>IF(Table13[[#This Row],[Monthly_Income 1_5500 2_8000 3_11000 4_15000 5_20000 6_27000 7_35000 8_5000 9_51000 98_0]]=4,1,0)</f>
        <v>0</v>
      </c>
      <c r="BT1411">
        <f>IF(Table13[[#This Row],[Monthly_Income 1_5500 2_8000 3_11000 4_15000 5_20000 6_27000 7_35000 8_5000 9_51000 98_0]]=5,1,0)</f>
        <v>0</v>
      </c>
      <c r="BU1411">
        <f>IF(Table13[[#This Row],[Monthly_Income 1_5500 2_8000 3_11000 4_15000 5_20000 6_27000 7_35000 8_5000 9_51000 98_0]]=6,1,0)</f>
        <v>0</v>
      </c>
      <c r="BV1411">
        <f>IF(Table13[[#This Row],[Monthly_Income 1_5500 2_8000 3_11000 4_15000 5_20000 6_27000 7_35000 8_5000 9_51000 98_0]]=7,1,0)</f>
        <v>0</v>
      </c>
      <c r="BW1411">
        <f>IF(Table13[[#This Row],[Monthly_Income 1_5500 2_8000 3_11000 4_15000 5_20000 6_27000 7_35000 8_5000 9_51000 98_0]]=8,1,0)</f>
        <v>0</v>
      </c>
      <c r="BX1411">
        <f>IF(Table13[[#This Row],[Monthly_Income 1_5500 2_8000 3_11000 4_15000 5_20000 6_27000 7_35000 8_5000 9_51000 98_0]]=9,1,0)</f>
        <v>0</v>
      </c>
      <c r="BY1411">
        <f>IF(Table13[[#This Row],[Monthly_Income 1_5500 2_8000 3_11000 4_15000 5_20000 6_27000 7_35000 8_5000 9_51000 98_0]]=98,1,0)</f>
        <v>0</v>
      </c>
      <c r="BZ1411">
        <v>4</v>
      </c>
      <c r="CA1411">
        <f>IF(Table13[[#This Row],[Monthly_Household_Income]]=1,1,0)</f>
        <v>0</v>
      </c>
      <c r="CB1411">
        <f>IF(Table13[[#This Row],[Monthly_Household_Income]]=2,1,0)</f>
        <v>0</v>
      </c>
      <c r="CC1411">
        <f>IF(Table13[[#This Row],[Monthly_Household_Income]]=3,1,0)</f>
        <v>0</v>
      </c>
      <c r="CD1411">
        <f>IF(Table13[[#This Row],[Monthly_Household_Income]]=4,1,0)</f>
        <v>1</v>
      </c>
      <c r="CE1411">
        <f>IF(Table13[[#This Row],[Monthly_Household_Income]]=5,1,0)</f>
        <v>0</v>
      </c>
      <c r="CF1411">
        <f>IF(Table13[[#This Row],[Monthly_Household_Income]]=6,1,0)</f>
        <v>0</v>
      </c>
      <c r="CG1411">
        <f>IF(Table13[[#This Row],[Monthly_Household_Income]]=7,1,0)</f>
        <v>0</v>
      </c>
      <c r="CH1411">
        <f>IF(Table13[[#This Row],[Monthly_Household_Income]]=8,1,0)</f>
        <v>0</v>
      </c>
      <c r="CI1411">
        <f>IF(Table13[[#This Row],[Monthly_Household_Income]]=9,1,0)</f>
        <v>0</v>
      </c>
      <c r="CJ1411">
        <f>IF(Table13[[#This Row],[Monthly_Household_Income]]=98,1,0)</f>
        <v>0</v>
      </c>
    </row>
    <row r="1412" spans="1:88">
      <c r="A1412">
        <v>5217</v>
      </c>
      <c r="B1412" s="1">
        <v>42965</v>
      </c>
      <c r="C1412" t="s">
        <v>30</v>
      </c>
      <c r="D1412">
        <v>8</v>
      </c>
      <c r="E1412">
        <v>7</v>
      </c>
      <c r="F1412">
        <v>9</v>
      </c>
      <c r="G1412">
        <v>8</v>
      </c>
      <c r="H1412">
        <v>8</v>
      </c>
      <c r="I1412">
        <v>8</v>
      </c>
      <c r="J1412" t="s">
        <v>15</v>
      </c>
      <c r="K1412">
        <v>9</v>
      </c>
      <c r="L1412">
        <v>7</v>
      </c>
      <c r="M1412">
        <v>8</v>
      </c>
      <c r="N1412">
        <v>8</v>
      </c>
      <c r="O1412">
        <v>7</v>
      </c>
      <c r="P1412">
        <v>9</v>
      </c>
      <c r="Q1412">
        <v>8</v>
      </c>
      <c r="R1412">
        <v>9</v>
      </c>
      <c r="S1412">
        <v>7</v>
      </c>
      <c r="T1412">
        <v>8</v>
      </c>
      <c r="U1412">
        <v>7</v>
      </c>
      <c r="V1412">
        <v>9</v>
      </c>
      <c r="W1412">
        <v>7</v>
      </c>
      <c r="X1412">
        <v>8</v>
      </c>
      <c r="Y1412">
        <v>8</v>
      </c>
      <c r="Z1412">
        <v>9</v>
      </c>
      <c r="AA1412">
        <v>7</v>
      </c>
      <c r="AB1412">
        <v>8</v>
      </c>
      <c r="AC1412">
        <v>2</v>
      </c>
      <c r="AD1412">
        <f>IF(Table13[[#This Row],[payment]]=1,1,0)</f>
        <v>0</v>
      </c>
      <c r="AE1412">
        <f>IF(Table13[[#This Row],[payment]]=2,1,0)</f>
        <v>1</v>
      </c>
      <c r="AF1412">
        <f>IF(Table13[[#This Row],[payment]]=3,1,0)</f>
        <v>0</v>
      </c>
      <c r="AG1412">
        <v>2</v>
      </c>
      <c r="AH1412">
        <f>IF(Table13[[#This Row],[method_payment]]=1,1,0)</f>
        <v>0</v>
      </c>
      <c r="AI1412">
        <f>IF(Table13[[#This Row],[method_payment]]=2,1,0)</f>
        <v>1</v>
      </c>
      <c r="AJ1412">
        <f>IF(Table13[[#This Row],[method_payment]]=3,1,0)</f>
        <v>0</v>
      </c>
      <c r="AK1412">
        <f>IF(Table13[[#This Row],[method_payment]]=5,1,0)</f>
        <v>0</v>
      </c>
      <c r="AL1412">
        <f>IF(Table13[[#This Row],[method_payment]]=6,1,0)</f>
        <v>0</v>
      </c>
      <c r="AM1412" t="s">
        <v>16</v>
      </c>
      <c r="AN1412" t="s">
        <v>16</v>
      </c>
      <c r="AO1412">
        <v>2</v>
      </c>
      <c r="AP1412" s="2">
        <v>245.66</v>
      </c>
      <c r="AQ1412" s="3">
        <f>IF(AND(Table13[[#This Row],[Average_amount_spent_per_visit_last_3_months]]&gt;=1,Table13[[#This Row],[Average_amount_spent_per_visit_last_3_months]]&lt;=999),1,0)</f>
        <v>1</v>
      </c>
      <c r="AR1412" s="3">
        <f>IF(AND(Table13[[#This Row],[Average_amount_spent_per_visit_last_3_months]]&gt;=1000,Table13[[#This Row],[Average_amount_spent_per_visit_last_3_months]]&lt;=6700),1,0)</f>
        <v>0</v>
      </c>
      <c r="AS1412">
        <v>1</v>
      </c>
      <c r="AT1412">
        <v>37</v>
      </c>
      <c r="AU1412">
        <f>IF(AND(Table13[[#This Row],[Age]]&gt;=18,Table13[[#This Row],[Age]]&lt;=25),1,0)</f>
        <v>0</v>
      </c>
      <c r="AV1412">
        <f>IF(AND(Table13[[#This Row],[Age]]&gt;=26,Table13[[#This Row],[Age]]&lt;=35),1,0)</f>
        <v>0</v>
      </c>
      <c r="AW1412">
        <f>IF(AND(Table13[[#This Row],[Age]]&gt;=36,Table13[[#This Row],[Age]]&lt;=45),1,0)</f>
        <v>1</v>
      </c>
      <c r="AX1412">
        <f>IF(AND(Table13[[#This Row],[Age]]&gt;=46,Table13[[#This Row],[Age]]&lt;=55),1,0)</f>
        <v>0</v>
      </c>
      <c r="AY1412">
        <f>IF(AND(Table13[[#This Row],[Age]]&gt;=56,Table13[[#This Row],[Age]]&lt;=67),1,0)</f>
        <v>0</v>
      </c>
      <c r="AZ1412" t="s">
        <v>25</v>
      </c>
      <c r="BA1412">
        <f>IF(Table13[[#This Row],[Marital Status]]="Married",1,0)</f>
        <v>1</v>
      </c>
      <c r="BB1412">
        <f>IF(Table13[[#This Row],[Marital Status]]="Single",1,0)</f>
        <v>0</v>
      </c>
      <c r="BC1412" t="s">
        <v>27</v>
      </c>
      <c r="BD1412">
        <f>IF(Table13[[#This Row],[gender]]="Male",1,0)</f>
        <v>1</v>
      </c>
      <c r="BE1412">
        <f>IF(Table13[[#This Row],[gender]]="Female",1,0)</f>
        <v>0</v>
      </c>
      <c r="BF1412" t="s">
        <v>19</v>
      </c>
      <c r="BG1412">
        <f>IF(Table13[[#This Row],[Highest level of Education]]="Did not attend school",1,0)</f>
        <v>0</v>
      </c>
      <c r="BH1412">
        <f>IF(Table13[[#This Row],[Highest level of Education]]="K12 completed",1,0)</f>
        <v>0</v>
      </c>
      <c r="BI1412">
        <f>IF(Table13[[#This Row],[Highest level of Education]]="High School Completed",1,0)</f>
        <v>0</v>
      </c>
      <c r="BJ1412">
        <f>IF(Table13[[#This Row],[Highest level of Education]]="Technical Diploma/Partially completed College",1,0)</f>
        <v>0</v>
      </c>
      <c r="BK1412">
        <f>IF(Table13[[#This Row],[Highest level of Education]]="University/College Degree",1,0)</f>
        <v>1</v>
      </c>
      <c r="BL1412">
        <f>IF(Table13[[#This Row],[Highest level of Education]]="Post-graduate education",1,0)</f>
        <v>0</v>
      </c>
      <c r="BM1412">
        <v>4</v>
      </c>
      <c r="BN1412">
        <v>1</v>
      </c>
      <c r="BO1412">
        <v>7</v>
      </c>
      <c r="BP1412">
        <f>IF(Table13[[#This Row],[Monthly_Income 1_5500 2_8000 3_11000 4_15000 5_20000 6_27000 7_35000 8_5000 9_51000 98_0]]=1,1,0)</f>
        <v>0</v>
      </c>
      <c r="BQ1412">
        <f>IF(Table13[[#This Row],[Monthly_Income 1_5500 2_8000 3_11000 4_15000 5_20000 6_27000 7_35000 8_5000 9_51000 98_0]]=2,1,0)</f>
        <v>0</v>
      </c>
      <c r="BR1412">
        <f>IF(Table13[[#This Row],[Monthly_Income 1_5500 2_8000 3_11000 4_15000 5_20000 6_27000 7_35000 8_5000 9_51000 98_0]]=3,1,0)</f>
        <v>0</v>
      </c>
      <c r="BS1412">
        <f>IF(Table13[[#This Row],[Monthly_Income 1_5500 2_8000 3_11000 4_15000 5_20000 6_27000 7_35000 8_5000 9_51000 98_0]]=4,1,0)</f>
        <v>0</v>
      </c>
      <c r="BT1412">
        <f>IF(Table13[[#This Row],[Monthly_Income 1_5500 2_8000 3_11000 4_15000 5_20000 6_27000 7_35000 8_5000 9_51000 98_0]]=5,1,0)</f>
        <v>0</v>
      </c>
      <c r="BU1412">
        <f>IF(Table13[[#This Row],[Monthly_Income 1_5500 2_8000 3_11000 4_15000 5_20000 6_27000 7_35000 8_5000 9_51000 98_0]]=6,1,0)</f>
        <v>0</v>
      </c>
      <c r="BV1412">
        <f>IF(Table13[[#This Row],[Monthly_Income 1_5500 2_8000 3_11000 4_15000 5_20000 6_27000 7_35000 8_5000 9_51000 98_0]]=7,1,0)</f>
        <v>1</v>
      </c>
      <c r="BW1412">
        <f>IF(Table13[[#This Row],[Monthly_Income 1_5500 2_8000 3_11000 4_15000 5_20000 6_27000 7_35000 8_5000 9_51000 98_0]]=8,1,0)</f>
        <v>0</v>
      </c>
      <c r="BX1412">
        <f>IF(Table13[[#This Row],[Monthly_Income 1_5500 2_8000 3_11000 4_15000 5_20000 6_27000 7_35000 8_5000 9_51000 98_0]]=9,1,0)</f>
        <v>0</v>
      </c>
      <c r="BY1412">
        <f>IF(Table13[[#This Row],[Monthly_Income 1_5500 2_8000 3_11000 4_15000 5_20000 6_27000 7_35000 8_5000 9_51000 98_0]]=98,1,0)</f>
        <v>0</v>
      </c>
      <c r="BZ1412">
        <v>8</v>
      </c>
      <c r="CA1412">
        <f>IF(Table13[[#This Row],[Monthly_Household_Income]]=1,1,0)</f>
        <v>0</v>
      </c>
      <c r="CB1412">
        <f>IF(Table13[[#This Row],[Monthly_Household_Income]]=2,1,0)</f>
        <v>0</v>
      </c>
      <c r="CC1412">
        <f>IF(Table13[[#This Row],[Monthly_Household_Income]]=3,1,0)</f>
        <v>0</v>
      </c>
      <c r="CD1412">
        <f>IF(Table13[[#This Row],[Monthly_Household_Income]]=4,1,0)</f>
        <v>0</v>
      </c>
      <c r="CE1412">
        <f>IF(Table13[[#This Row],[Monthly_Household_Income]]=5,1,0)</f>
        <v>0</v>
      </c>
      <c r="CF1412">
        <f>IF(Table13[[#This Row],[Monthly_Household_Income]]=6,1,0)</f>
        <v>0</v>
      </c>
      <c r="CG1412">
        <f>IF(Table13[[#This Row],[Monthly_Household_Income]]=7,1,0)</f>
        <v>0</v>
      </c>
      <c r="CH1412">
        <f>IF(Table13[[#This Row],[Monthly_Household_Income]]=8,1,0)</f>
        <v>1</v>
      </c>
      <c r="CI1412">
        <f>IF(Table13[[#This Row],[Monthly_Household_Income]]=9,1,0)</f>
        <v>0</v>
      </c>
      <c r="CJ1412">
        <f>IF(Table13[[#This Row],[Monthly_Household_Income]]=98,1,0)</f>
        <v>0</v>
      </c>
    </row>
    <row r="1413" spans="1:88">
      <c r="A1413">
        <v>5218</v>
      </c>
      <c r="B1413" s="1">
        <v>43070</v>
      </c>
      <c r="C1413" t="s">
        <v>2</v>
      </c>
      <c r="D1413">
        <v>9</v>
      </c>
      <c r="E1413">
        <v>8</v>
      </c>
      <c r="F1413">
        <v>9</v>
      </c>
      <c r="G1413">
        <v>9</v>
      </c>
      <c r="H1413">
        <v>9</v>
      </c>
      <c r="I1413">
        <v>8</v>
      </c>
      <c r="J1413" t="s">
        <v>16</v>
      </c>
      <c r="K1413">
        <v>10</v>
      </c>
      <c r="L1413">
        <v>8</v>
      </c>
      <c r="M1413">
        <v>9</v>
      </c>
      <c r="N1413">
        <v>7</v>
      </c>
      <c r="O1413">
        <v>10</v>
      </c>
      <c r="P1413">
        <v>8</v>
      </c>
      <c r="Q1413">
        <v>9</v>
      </c>
      <c r="R1413">
        <v>9</v>
      </c>
      <c r="S1413">
        <v>7</v>
      </c>
      <c r="T1413">
        <v>8</v>
      </c>
      <c r="U1413">
        <v>9</v>
      </c>
      <c r="V1413">
        <v>8</v>
      </c>
      <c r="W1413">
        <v>7</v>
      </c>
      <c r="X1413">
        <v>7</v>
      </c>
      <c r="Y1413">
        <v>8</v>
      </c>
      <c r="Z1413">
        <v>9</v>
      </c>
      <c r="AA1413">
        <v>9</v>
      </c>
      <c r="AB1413">
        <v>8</v>
      </c>
      <c r="AC1413">
        <v>2</v>
      </c>
      <c r="AD1413">
        <f>IF(Table13[[#This Row],[payment]]=1,1,0)</f>
        <v>0</v>
      </c>
      <c r="AE1413">
        <f>IF(Table13[[#This Row],[payment]]=2,1,0)</f>
        <v>1</v>
      </c>
      <c r="AF1413">
        <f>IF(Table13[[#This Row],[payment]]=3,1,0)</f>
        <v>0</v>
      </c>
      <c r="AG1413">
        <v>3</v>
      </c>
      <c r="AH1413">
        <f>IF(Table13[[#This Row],[method_payment]]=1,1,0)</f>
        <v>0</v>
      </c>
      <c r="AI1413">
        <f>IF(Table13[[#This Row],[method_payment]]=2,1,0)</f>
        <v>0</v>
      </c>
      <c r="AJ1413">
        <f>IF(Table13[[#This Row],[method_payment]]=3,1,0)</f>
        <v>1</v>
      </c>
      <c r="AK1413">
        <f>IF(Table13[[#This Row],[method_payment]]=5,1,0)</f>
        <v>0</v>
      </c>
      <c r="AL1413">
        <f>IF(Table13[[#This Row],[method_payment]]=6,1,0)</f>
        <v>0</v>
      </c>
      <c r="AM1413" t="s">
        <v>16</v>
      </c>
      <c r="AN1413" t="s">
        <v>16</v>
      </c>
      <c r="AO1413">
        <v>1</v>
      </c>
      <c r="AP1413" s="2">
        <v>115.9</v>
      </c>
      <c r="AQ1413" s="3">
        <f>IF(AND(Table13[[#This Row],[Average_amount_spent_per_visit_last_3_months]]&gt;=1,Table13[[#This Row],[Average_amount_spent_per_visit_last_3_months]]&lt;=999),1,0)</f>
        <v>1</v>
      </c>
      <c r="AR1413" s="3">
        <f>IF(AND(Table13[[#This Row],[Average_amount_spent_per_visit_last_3_months]]&gt;=1000,Table13[[#This Row],[Average_amount_spent_per_visit_last_3_months]]&lt;=6700),1,0)</f>
        <v>0</v>
      </c>
      <c r="AS1413">
        <v>1</v>
      </c>
      <c r="AT1413">
        <v>25</v>
      </c>
      <c r="AU1413">
        <f>IF(AND(Table13[[#This Row],[Age]]&gt;=18,Table13[[#This Row],[Age]]&lt;=25),1,0)</f>
        <v>1</v>
      </c>
      <c r="AV1413">
        <f>IF(AND(Table13[[#This Row],[Age]]&gt;=26,Table13[[#This Row],[Age]]&lt;=35),1,0)</f>
        <v>0</v>
      </c>
      <c r="AW1413">
        <f>IF(AND(Table13[[#This Row],[Age]]&gt;=36,Table13[[#This Row],[Age]]&lt;=45),1,0)</f>
        <v>0</v>
      </c>
      <c r="AX1413">
        <f>IF(AND(Table13[[#This Row],[Age]]&gt;=46,Table13[[#This Row],[Age]]&lt;=55),1,0)</f>
        <v>0</v>
      </c>
      <c r="AY1413">
        <f>IF(AND(Table13[[#This Row],[Age]]&gt;=56,Table13[[#This Row],[Age]]&lt;=67),1,0)</f>
        <v>0</v>
      </c>
      <c r="AZ1413" t="s">
        <v>24</v>
      </c>
      <c r="BA1413">
        <f>IF(Table13[[#This Row],[Marital Status]]="Married",1,0)</f>
        <v>0</v>
      </c>
      <c r="BB1413">
        <f>IF(Table13[[#This Row],[Marital Status]]="Single",1,0)</f>
        <v>1</v>
      </c>
      <c r="BC1413" t="s">
        <v>28</v>
      </c>
      <c r="BD1413">
        <f>IF(Table13[[#This Row],[gender]]="Male",1,0)</f>
        <v>0</v>
      </c>
      <c r="BE1413">
        <f>IF(Table13[[#This Row],[gender]]="Female",1,0)</f>
        <v>1</v>
      </c>
      <c r="BF1413" t="s">
        <v>19</v>
      </c>
      <c r="BG1413">
        <f>IF(Table13[[#This Row],[Highest level of Education]]="Did not attend school",1,0)</f>
        <v>0</v>
      </c>
      <c r="BH1413">
        <f>IF(Table13[[#This Row],[Highest level of Education]]="K12 completed",1,0)</f>
        <v>0</v>
      </c>
      <c r="BI1413">
        <f>IF(Table13[[#This Row],[Highest level of Education]]="High School Completed",1,0)</f>
        <v>0</v>
      </c>
      <c r="BJ1413">
        <f>IF(Table13[[#This Row],[Highest level of Education]]="Technical Diploma/Partially completed College",1,0)</f>
        <v>0</v>
      </c>
      <c r="BK1413">
        <f>IF(Table13[[#This Row],[Highest level of Education]]="University/College Degree",1,0)</f>
        <v>1</v>
      </c>
      <c r="BL1413">
        <f>IF(Table13[[#This Row],[Highest level of Education]]="Post-graduate education",1,0)</f>
        <v>0</v>
      </c>
      <c r="BM1413">
        <v>0</v>
      </c>
      <c r="BN1413">
        <v>1</v>
      </c>
      <c r="BO1413">
        <v>2</v>
      </c>
      <c r="BP1413">
        <f>IF(Table13[[#This Row],[Monthly_Income 1_5500 2_8000 3_11000 4_15000 5_20000 6_27000 7_35000 8_5000 9_51000 98_0]]=1,1,0)</f>
        <v>0</v>
      </c>
      <c r="BQ1413">
        <f>IF(Table13[[#This Row],[Monthly_Income 1_5500 2_8000 3_11000 4_15000 5_20000 6_27000 7_35000 8_5000 9_51000 98_0]]=2,1,0)</f>
        <v>1</v>
      </c>
      <c r="BR1413">
        <f>IF(Table13[[#This Row],[Monthly_Income 1_5500 2_8000 3_11000 4_15000 5_20000 6_27000 7_35000 8_5000 9_51000 98_0]]=3,1,0)</f>
        <v>0</v>
      </c>
      <c r="BS1413">
        <f>IF(Table13[[#This Row],[Monthly_Income 1_5500 2_8000 3_11000 4_15000 5_20000 6_27000 7_35000 8_5000 9_51000 98_0]]=4,1,0)</f>
        <v>0</v>
      </c>
      <c r="BT1413">
        <f>IF(Table13[[#This Row],[Monthly_Income 1_5500 2_8000 3_11000 4_15000 5_20000 6_27000 7_35000 8_5000 9_51000 98_0]]=5,1,0)</f>
        <v>0</v>
      </c>
      <c r="BU1413">
        <f>IF(Table13[[#This Row],[Monthly_Income 1_5500 2_8000 3_11000 4_15000 5_20000 6_27000 7_35000 8_5000 9_51000 98_0]]=6,1,0)</f>
        <v>0</v>
      </c>
      <c r="BV1413">
        <f>IF(Table13[[#This Row],[Monthly_Income 1_5500 2_8000 3_11000 4_15000 5_20000 6_27000 7_35000 8_5000 9_51000 98_0]]=7,1,0)</f>
        <v>0</v>
      </c>
      <c r="BW1413">
        <f>IF(Table13[[#This Row],[Monthly_Income 1_5500 2_8000 3_11000 4_15000 5_20000 6_27000 7_35000 8_5000 9_51000 98_0]]=8,1,0)</f>
        <v>0</v>
      </c>
      <c r="BX1413">
        <f>IF(Table13[[#This Row],[Monthly_Income 1_5500 2_8000 3_11000 4_15000 5_20000 6_27000 7_35000 8_5000 9_51000 98_0]]=9,1,0)</f>
        <v>0</v>
      </c>
      <c r="BY1413">
        <f>IF(Table13[[#This Row],[Monthly_Income 1_5500 2_8000 3_11000 4_15000 5_20000 6_27000 7_35000 8_5000 9_51000 98_0]]=98,1,0)</f>
        <v>0</v>
      </c>
      <c r="BZ1413">
        <v>5</v>
      </c>
      <c r="CA1413">
        <f>IF(Table13[[#This Row],[Monthly_Household_Income]]=1,1,0)</f>
        <v>0</v>
      </c>
      <c r="CB1413">
        <f>IF(Table13[[#This Row],[Monthly_Household_Income]]=2,1,0)</f>
        <v>0</v>
      </c>
      <c r="CC1413">
        <f>IF(Table13[[#This Row],[Monthly_Household_Income]]=3,1,0)</f>
        <v>0</v>
      </c>
      <c r="CD1413">
        <f>IF(Table13[[#This Row],[Monthly_Household_Income]]=4,1,0)</f>
        <v>0</v>
      </c>
      <c r="CE1413">
        <f>IF(Table13[[#This Row],[Monthly_Household_Income]]=5,1,0)</f>
        <v>1</v>
      </c>
      <c r="CF1413">
        <f>IF(Table13[[#This Row],[Monthly_Household_Income]]=6,1,0)</f>
        <v>0</v>
      </c>
      <c r="CG1413">
        <f>IF(Table13[[#This Row],[Monthly_Household_Income]]=7,1,0)</f>
        <v>0</v>
      </c>
      <c r="CH1413">
        <f>IF(Table13[[#This Row],[Monthly_Household_Income]]=8,1,0)</f>
        <v>0</v>
      </c>
      <c r="CI1413">
        <f>IF(Table13[[#This Row],[Monthly_Household_Income]]=9,1,0)</f>
        <v>0</v>
      </c>
      <c r="CJ1413">
        <f>IF(Table13[[#This Row],[Monthly_Household_Income]]=98,1,0)</f>
        <v>0</v>
      </c>
    </row>
    <row r="1414" spans="1:88">
      <c r="A1414">
        <v>5222</v>
      </c>
      <c r="B1414" s="1">
        <v>43019</v>
      </c>
      <c r="C1414" t="s">
        <v>34</v>
      </c>
      <c r="D1414">
        <v>9</v>
      </c>
      <c r="E1414">
        <v>7</v>
      </c>
      <c r="F1414">
        <v>10</v>
      </c>
      <c r="G1414">
        <v>7</v>
      </c>
      <c r="H1414">
        <v>6</v>
      </c>
      <c r="I1414">
        <v>7</v>
      </c>
      <c r="J1414" t="s">
        <v>15</v>
      </c>
      <c r="K1414">
        <v>7</v>
      </c>
      <c r="L1414">
        <v>7</v>
      </c>
      <c r="M1414">
        <v>8</v>
      </c>
      <c r="N1414">
        <v>9</v>
      </c>
      <c r="O1414">
        <v>8</v>
      </c>
      <c r="P1414">
        <v>6</v>
      </c>
      <c r="Q1414">
        <v>6</v>
      </c>
      <c r="R1414">
        <v>9</v>
      </c>
      <c r="S1414">
        <v>6</v>
      </c>
      <c r="T1414">
        <v>9</v>
      </c>
      <c r="U1414">
        <v>8</v>
      </c>
      <c r="V1414">
        <v>8</v>
      </c>
      <c r="W1414">
        <v>8</v>
      </c>
      <c r="X1414">
        <v>6</v>
      </c>
      <c r="Y1414">
        <v>7</v>
      </c>
      <c r="Z1414">
        <v>7</v>
      </c>
      <c r="AA1414">
        <v>6</v>
      </c>
      <c r="AB1414">
        <v>7</v>
      </c>
      <c r="AC1414">
        <v>2</v>
      </c>
      <c r="AD1414">
        <f>IF(Table13[[#This Row],[payment]]=1,1,0)</f>
        <v>0</v>
      </c>
      <c r="AE1414">
        <f>IF(Table13[[#This Row],[payment]]=2,1,0)</f>
        <v>1</v>
      </c>
      <c r="AF1414">
        <f>IF(Table13[[#This Row],[payment]]=3,1,0)</f>
        <v>0</v>
      </c>
      <c r="AG1414">
        <v>1</v>
      </c>
      <c r="AH1414">
        <f>IF(Table13[[#This Row],[method_payment]]=1,1,0)</f>
        <v>1</v>
      </c>
      <c r="AI1414">
        <f>IF(Table13[[#This Row],[method_payment]]=2,1,0)</f>
        <v>0</v>
      </c>
      <c r="AJ1414">
        <f>IF(Table13[[#This Row],[method_payment]]=3,1,0)</f>
        <v>0</v>
      </c>
      <c r="AK1414">
        <f>IF(Table13[[#This Row],[method_payment]]=5,1,0)</f>
        <v>0</v>
      </c>
      <c r="AL1414">
        <f>IF(Table13[[#This Row],[method_payment]]=6,1,0)</f>
        <v>0</v>
      </c>
      <c r="AM1414" t="s">
        <v>16</v>
      </c>
      <c r="AN1414" t="s">
        <v>15</v>
      </c>
      <c r="AO1414">
        <v>1</v>
      </c>
      <c r="AP1414" s="2">
        <v>48.72</v>
      </c>
      <c r="AQ1414" s="3">
        <f>IF(AND(Table13[[#This Row],[Average_amount_spent_per_visit_last_3_months]]&gt;=1,Table13[[#This Row],[Average_amount_spent_per_visit_last_3_months]]&lt;=999),1,0)</f>
        <v>1</v>
      </c>
      <c r="AR1414" s="3">
        <f>IF(AND(Table13[[#This Row],[Average_amount_spent_per_visit_last_3_months]]&gt;=1000,Table13[[#This Row],[Average_amount_spent_per_visit_last_3_months]]&lt;=6700),1,0)</f>
        <v>0</v>
      </c>
      <c r="AS1414">
        <v>2</v>
      </c>
      <c r="AT1414">
        <v>24</v>
      </c>
      <c r="AU1414">
        <f>IF(AND(Table13[[#This Row],[Age]]&gt;=18,Table13[[#This Row],[Age]]&lt;=25),1,0)</f>
        <v>1</v>
      </c>
      <c r="AV1414">
        <f>IF(AND(Table13[[#This Row],[Age]]&gt;=26,Table13[[#This Row],[Age]]&lt;=35),1,0)</f>
        <v>0</v>
      </c>
      <c r="AW1414">
        <f>IF(AND(Table13[[#This Row],[Age]]&gt;=36,Table13[[#This Row],[Age]]&lt;=45),1,0)</f>
        <v>0</v>
      </c>
      <c r="AX1414">
        <f>IF(AND(Table13[[#This Row],[Age]]&gt;=46,Table13[[#This Row],[Age]]&lt;=55),1,0)</f>
        <v>0</v>
      </c>
      <c r="AY1414">
        <f>IF(AND(Table13[[#This Row],[Age]]&gt;=56,Table13[[#This Row],[Age]]&lt;=67),1,0)</f>
        <v>0</v>
      </c>
      <c r="AZ1414" t="s">
        <v>24</v>
      </c>
      <c r="BA1414">
        <f>IF(Table13[[#This Row],[Marital Status]]="Married",1,0)</f>
        <v>0</v>
      </c>
      <c r="BB1414">
        <f>IF(Table13[[#This Row],[Marital Status]]="Single",1,0)</f>
        <v>1</v>
      </c>
      <c r="BC1414" t="s">
        <v>28</v>
      </c>
      <c r="BD1414">
        <f>IF(Table13[[#This Row],[gender]]="Male",1,0)</f>
        <v>0</v>
      </c>
      <c r="BE1414">
        <f>IF(Table13[[#This Row],[gender]]="Female",1,0)</f>
        <v>1</v>
      </c>
      <c r="BF1414" t="s">
        <v>23</v>
      </c>
      <c r="BG1414">
        <f>IF(Table13[[#This Row],[Highest level of Education]]="Did not attend school",1,0)</f>
        <v>0</v>
      </c>
      <c r="BH1414">
        <f>IF(Table13[[#This Row],[Highest level of Education]]="K12 completed",1,0)</f>
        <v>0</v>
      </c>
      <c r="BI1414">
        <f>IF(Table13[[#This Row],[Highest level of Education]]="High School Completed",1,0)</f>
        <v>0</v>
      </c>
      <c r="BJ1414">
        <f>IF(Table13[[#This Row],[Highest level of Education]]="Technical Diploma/Partially completed College",1,0)</f>
        <v>1</v>
      </c>
      <c r="BK1414">
        <f>IF(Table13[[#This Row],[Highest level of Education]]="University/College Degree",1,0)</f>
        <v>0</v>
      </c>
      <c r="BL1414">
        <f>IF(Table13[[#This Row],[Highest level of Education]]="Post-graduate education",1,0)</f>
        <v>0</v>
      </c>
      <c r="BM1414">
        <v>0</v>
      </c>
      <c r="BN1414">
        <v>1</v>
      </c>
      <c r="BO1414">
        <v>2</v>
      </c>
      <c r="BP1414">
        <f>IF(Table13[[#This Row],[Monthly_Income 1_5500 2_8000 3_11000 4_15000 5_20000 6_27000 7_35000 8_5000 9_51000 98_0]]=1,1,0)</f>
        <v>0</v>
      </c>
      <c r="BQ1414">
        <f>IF(Table13[[#This Row],[Monthly_Income 1_5500 2_8000 3_11000 4_15000 5_20000 6_27000 7_35000 8_5000 9_51000 98_0]]=2,1,0)</f>
        <v>1</v>
      </c>
      <c r="BR1414">
        <f>IF(Table13[[#This Row],[Monthly_Income 1_5500 2_8000 3_11000 4_15000 5_20000 6_27000 7_35000 8_5000 9_51000 98_0]]=3,1,0)</f>
        <v>0</v>
      </c>
      <c r="BS1414">
        <f>IF(Table13[[#This Row],[Monthly_Income 1_5500 2_8000 3_11000 4_15000 5_20000 6_27000 7_35000 8_5000 9_51000 98_0]]=4,1,0)</f>
        <v>0</v>
      </c>
      <c r="BT1414">
        <f>IF(Table13[[#This Row],[Monthly_Income 1_5500 2_8000 3_11000 4_15000 5_20000 6_27000 7_35000 8_5000 9_51000 98_0]]=5,1,0)</f>
        <v>0</v>
      </c>
      <c r="BU1414">
        <f>IF(Table13[[#This Row],[Monthly_Income 1_5500 2_8000 3_11000 4_15000 5_20000 6_27000 7_35000 8_5000 9_51000 98_0]]=6,1,0)</f>
        <v>0</v>
      </c>
      <c r="BV1414">
        <f>IF(Table13[[#This Row],[Monthly_Income 1_5500 2_8000 3_11000 4_15000 5_20000 6_27000 7_35000 8_5000 9_51000 98_0]]=7,1,0)</f>
        <v>0</v>
      </c>
      <c r="BW1414">
        <f>IF(Table13[[#This Row],[Monthly_Income 1_5500 2_8000 3_11000 4_15000 5_20000 6_27000 7_35000 8_5000 9_51000 98_0]]=8,1,0)</f>
        <v>0</v>
      </c>
      <c r="BX1414">
        <f>IF(Table13[[#This Row],[Monthly_Income 1_5500 2_8000 3_11000 4_15000 5_20000 6_27000 7_35000 8_5000 9_51000 98_0]]=9,1,0)</f>
        <v>0</v>
      </c>
      <c r="BY1414">
        <f>IF(Table13[[#This Row],[Monthly_Income 1_5500 2_8000 3_11000 4_15000 5_20000 6_27000 7_35000 8_5000 9_51000 98_0]]=98,1,0)</f>
        <v>0</v>
      </c>
      <c r="BZ1414">
        <v>4</v>
      </c>
      <c r="CA1414">
        <f>IF(Table13[[#This Row],[Monthly_Household_Income]]=1,1,0)</f>
        <v>0</v>
      </c>
      <c r="CB1414">
        <f>IF(Table13[[#This Row],[Monthly_Household_Income]]=2,1,0)</f>
        <v>0</v>
      </c>
      <c r="CC1414">
        <f>IF(Table13[[#This Row],[Monthly_Household_Income]]=3,1,0)</f>
        <v>0</v>
      </c>
      <c r="CD1414">
        <f>IF(Table13[[#This Row],[Monthly_Household_Income]]=4,1,0)</f>
        <v>1</v>
      </c>
      <c r="CE1414">
        <f>IF(Table13[[#This Row],[Monthly_Household_Income]]=5,1,0)</f>
        <v>0</v>
      </c>
      <c r="CF1414">
        <f>IF(Table13[[#This Row],[Monthly_Household_Income]]=6,1,0)</f>
        <v>0</v>
      </c>
      <c r="CG1414">
        <f>IF(Table13[[#This Row],[Monthly_Household_Income]]=7,1,0)</f>
        <v>0</v>
      </c>
      <c r="CH1414">
        <f>IF(Table13[[#This Row],[Monthly_Household_Income]]=8,1,0)</f>
        <v>0</v>
      </c>
      <c r="CI1414">
        <f>IF(Table13[[#This Row],[Monthly_Household_Income]]=9,1,0)</f>
        <v>0</v>
      </c>
      <c r="CJ1414">
        <f>IF(Table13[[#This Row],[Monthly_Household_Income]]=98,1,0)</f>
        <v>0</v>
      </c>
    </row>
    <row r="1415" spans="1:88">
      <c r="A1415">
        <v>5227</v>
      </c>
      <c r="B1415" s="1">
        <v>42972</v>
      </c>
      <c r="C1415" t="s">
        <v>33</v>
      </c>
      <c r="D1415">
        <v>7</v>
      </c>
      <c r="E1415">
        <v>7</v>
      </c>
      <c r="F1415">
        <v>7</v>
      </c>
      <c r="G1415">
        <v>8</v>
      </c>
      <c r="H1415">
        <v>6</v>
      </c>
      <c r="I1415">
        <v>7</v>
      </c>
      <c r="J1415" t="s">
        <v>15</v>
      </c>
      <c r="K1415">
        <v>8</v>
      </c>
      <c r="L1415">
        <v>8</v>
      </c>
      <c r="M1415">
        <v>8</v>
      </c>
      <c r="N1415">
        <v>7</v>
      </c>
      <c r="O1415">
        <v>9</v>
      </c>
      <c r="P1415">
        <v>9</v>
      </c>
      <c r="Q1415">
        <v>8</v>
      </c>
      <c r="R1415">
        <v>10</v>
      </c>
      <c r="S1415">
        <v>9</v>
      </c>
      <c r="T1415">
        <v>9</v>
      </c>
      <c r="U1415">
        <v>10</v>
      </c>
      <c r="V1415">
        <v>8</v>
      </c>
      <c r="W1415">
        <v>7</v>
      </c>
      <c r="X1415">
        <v>0</v>
      </c>
      <c r="Y1415">
        <v>9</v>
      </c>
      <c r="Z1415">
        <v>9</v>
      </c>
      <c r="AA1415">
        <v>7</v>
      </c>
      <c r="AB1415">
        <v>7</v>
      </c>
      <c r="AC1415">
        <v>1</v>
      </c>
      <c r="AD1415">
        <f>IF(Table13[[#This Row],[payment]]=1,1,0)</f>
        <v>1</v>
      </c>
      <c r="AE1415">
        <f>IF(Table13[[#This Row],[payment]]=2,1,0)</f>
        <v>0</v>
      </c>
      <c r="AF1415">
        <f>IF(Table13[[#This Row],[payment]]=3,1,0)</f>
        <v>0</v>
      </c>
      <c r="AG1415">
        <v>1</v>
      </c>
      <c r="AH1415">
        <f>IF(Table13[[#This Row],[method_payment]]=1,1,0)</f>
        <v>1</v>
      </c>
      <c r="AI1415">
        <f>IF(Table13[[#This Row],[method_payment]]=2,1,0)</f>
        <v>0</v>
      </c>
      <c r="AJ1415">
        <f>IF(Table13[[#This Row],[method_payment]]=3,1,0)</f>
        <v>0</v>
      </c>
      <c r="AK1415">
        <f>IF(Table13[[#This Row],[method_payment]]=5,1,0)</f>
        <v>0</v>
      </c>
      <c r="AL1415">
        <f>IF(Table13[[#This Row],[method_payment]]=6,1,0)</f>
        <v>0</v>
      </c>
      <c r="AM1415" t="s">
        <v>16</v>
      </c>
      <c r="AN1415" t="s">
        <v>15</v>
      </c>
      <c r="AO1415">
        <v>1</v>
      </c>
      <c r="AP1415" s="2">
        <v>849.26</v>
      </c>
      <c r="AQ1415" s="3">
        <f>IF(AND(Table13[[#This Row],[Average_amount_spent_per_visit_last_3_months]]&gt;=1,Table13[[#This Row],[Average_amount_spent_per_visit_last_3_months]]&lt;=999),1,0)</f>
        <v>1</v>
      </c>
      <c r="AR1415" s="3">
        <f>IF(AND(Table13[[#This Row],[Average_amount_spent_per_visit_last_3_months]]&gt;=1000,Table13[[#This Row],[Average_amount_spent_per_visit_last_3_months]]&lt;=6700),1,0)</f>
        <v>0</v>
      </c>
      <c r="AS1415">
        <v>3</v>
      </c>
      <c r="AT1415">
        <v>49</v>
      </c>
      <c r="AU1415">
        <f>IF(AND(Table13[[#This Row],[Age]]&gt;=18,Table13[[#This Row],[Age]]&lt;=25),1,0)</f>
        <v>0</v>
      </c>
      <c r="AV1415">
        <f>IF(AND(Table13[[#This Row],[Age]]&gt;=26,Table13[[#This Row],[Age]]&lt;=35),1,0)</f>
        <v>0</v>
      </c>
      <c r="AW1415">
        <f>IF(AND(Table13[[#This Row],[Age]]&gt;=36,Table13[[#This Row],[Age]]&lt;=45),1,0)</f>
        <v>0</v>
      </c>
      <c r="AX1415">
        <f>IF(AND(Table13[[#This Row],[Age]]&gt;=46,Table13[[#This Row],[Age]]&lt;=55),1,0)</f>
        <v>1</v>
      </c>
      <c r="AY1415">
        <f>IF(AND(Table13[[#This Row],[Age]]&gt;=56,Table13[[#This Row],[Age]]&lt;=67),1,0)</f>
        <v>0</v>
      </c>
      <c r="AZ1415" t="s">
        <v>25</v>
      </c>
      <c r="BA1415">
        <f>IF(Table13[[#This Row],[Marital Status]]="Married",1,0)</f>
        <v>1</v>
      </c>
      <c r="BB1415">
        <f>IF(Table13[[#This Row],[Marital Status]]="Single",1,0)</f>
        <v>0</v>
      </c>
      <c r="BC1415" t="s">
        <v>28</v>
      </c>
      <c r="BD1415">
        <f>IF(Table13[[#This Row],[gender]]="Male",1,0)</f>
        <v>0</v>
      </c>
      <c r="BE1415">
        <f>IF(Table13[[#This Row],[gender]]="Female",1,0)</f>
        <v>1</v>
      </c>
      <c r="BF1415" t="s">
        <v>23</v>
      </c>
      <c r="BG1415">
        <f>IF(Table13[[#This Row],[Highest level of Education]]="Did not attend school",1,0)</f>
        <v>0</v>
      </c>
      <c r="BH1415">
        <f>IF(Table13[[#This Row],[Highest level of Education]]="K12 completed",1,0)</f>
        <v>0</v>
      </c>
      <c r="BI1415">
        <f>IF(Table13[[#This Row],[Highest level of Education]]="High School Completed",1,0)</f>
        <v>0</v>
      </c>
      <c r="BJ1415">
        <f>IF(Table13[[#This Row],[Highest level of Education]]="Technical Diploma/Partially completed College",1,0)</f>
        <v>1</v>
      </c>
      <c r="BK1415">
        <f>IF(Table13[[#This Row],[Highest level of Education]]="University/College Degree",1,0)</f>
        <v>0</v>
      </c>
      <c r="BL1415">
        <f>IF(Table13[[#This Row],[Highest level of Education]]="Post-graduate education",1,0)</f>
        <v>0</v>
      </c>
      <c r="BM1415">
        <v>4</v>
      </c>
      <c r="BN1415">
        <v>3</v>
      </c>
      <c r="BO1415" t="s">
        <v>1</v>
      </c>
      <c r="BP1415">
        <f>IF(Table13[[#This Row],[Monthly_Income 1_5500 2_8000 3_11000 4_15000 5_20000 6_27000 7_35000 8_5000 9_51000 98_0]]=1,1,0)</f>
        <v>0</v>
      </c>
      <c r="BQ1415">
        <f>IF(Table13[[#This Row],[Monthly_Income 1_5500 2_8000 3_11000 4_15000 5_20000 6_27000 7_35000 8_5000 9_51000 98_0]]=2,1,0)</f>
        <v>0</v>
      </c>
      <c r="BR1415">
        <f>IF(Table13[[#This Row],[Monthly_Income 1_5500 2_8000 3_11000 4_15000 5_20000 6_27000 7_35000 8_5000 9_51000 98_0]]=3,1,0)</f>
        <v>0</v>
      </c>
      <c r="BS1415">
        <f>IF(Table13[[#This Row],[Monthly_Income 1_5500 2_8000 3_11000 4_15000 5_20000 6_27000 7_35000 8_5000 9_51000 98_0]]=4,1,0)</f>
        <v>0</v>
      </c>
      <c r="BT1415">
        <f>IF(Table13[[#This Row],[Monthly_Income 1_5500 2_8000 3_11000 4_15000 5_20000 6_27000 7_35000 8_5000 9_51000 98_0]]=5,1,0)</f>
        <v>0</v>
      </c>
      <c r="BU1415">
        <f>IF(Table13[[#This Row],[Monthly_Income 1_5500 2_8000 3_11000 4_15000 5_20000 6_27000 7_35000 8_5000 9_51000 98_0]]=6,1,0)</f>
        <v>0</v>
      </c>
      <c r="BV1415">
        <f>IF(Table13[[#This Row],[Monthly_Income 1_5500 2_8000 3_11000 4_15000 5_20000 6_27000 7_35000 8_5000 9_51000 98_0]]=7,1,0)</f>
        <v>0</v>
      </c>
      <c r="BW1415">
        <f>IF(Table13[[#This Row],[Monthly_Income 1_5500 2_8000 3_11000 4_15000 5_20000 6_27000 7_35000 8_5000 9_51000 98_0]]=8,1,0)</f>
        <v>0</v>
      </c>
      <c r="BX1415">
        <f>IF(Table13[[#This Row],[Monthly_Income 1_5500 2_8000 3_11000 4_15000 5_20000 6_27000 7_35000 8_5000 9_51000 98_0]]=9,1,0)</f>
        <v>0</v>
      </c>
      <c r="BY1415">
        <f>IF(Table13[[#This Row],[Monthly_Income 1_5500 2_8000 3_11000 4_15000 5_20000 6_27000 7_35000 8_5000 9_51000 98_0]]=98,1,0)</f>
        <v>0</v>
      </c>
      <c r="BZ1415">
        <v>7</v>
      </c>
      <c r="CA1415">
        <f>IF(Table13[[#This Row],[Monthly_Household_Income]]=1,1,0)</f>
        <v>0</v>
      </c>
      <c r="CB1415">
        <f>IF(Table13[[#This Row],[Monthly_Household_Income]]=2,1,0)</f>
        <v>0</v>
      </c>
      <c r="CC1415">
        <f>IF(Table13[[#This Row],[Monthly_Household_Income]]=3,1,0)</f>
        <v>0</v>
      </c>
      <c r="CD1415">
        <f>IF(Table13[[#This Row],[Monthly_Household_Income]]=4,1,0)</f>
        <v>0</v>
      </c>
      <c r="CE1415">
        <f>IF(Table13[[#This Row],[Monthly_Household_Income]]=5,1,0)</f>
        <v>0</v>
      </c>
      <c r="CF1415">
        <f>IF(Table13[[#This Row],[Monthly_Household_Income]]=6,1,0)</f>
        <v>0</v>
      </c>
      <c r="CG1415">
        <f>IF(Table13[[#This Row],[Monthly_Household_Income]]=7,1,0)</f>
        <v>1</v>
      </c>
      <c r="CH1415">
        <f>IF(Table13[[#This Row],[Monthly_Household_Income]]=8,1,0)</f>
        <v>0</v>
      </c>
      <c r="CI1415">
        <f>IF(Table13[[#This Row],[Monthly_Household_Income]]=9,1,0)</f>
        <v>0</v>
      </c>
      <c r="CJ1415">
        <f>IF(Table13[[#This Row],[Monthly_Household_Income]]=98,1,0)</f>
        <v>0</v>
      </c>
    </row>
    <row r="1416" spans="1:88">
      <c r="A1416">
        <v>5250</v>
      </c>
      <c r="B1416" s="1">
        <v>42978</v>
      </c>
      <c r="C1416" t="s">
        <v>31</v>
      </c>
      <c r="D1416">
        <v>7</v>
      </c>
      <c r="E1416">
        <v>8</v>
      </c>
      <c r="F1416">
        <v>8</v>
      </c>
      <c r="G1416">
        <v>8</v>
      </c>
      <c r="H1416">
        <v>8</v>
      </c>
      <c r="I1416">
        <v>8</v>
      </c>
      <c r="J1416" t="s">
        <v>16</v>
      </c>
      <c r="K1416">
        <v>9</v>
      </c>
      <c r="L1416">
        <v>7</v>
      </c>
      <c r="M1416">
        <v>8</v>
      </c>
      <c r="N1416">
        <v>7</v>
      </c>
      <c r="O1416">
        <v>6</v>
      </c>
      <c r="P1416">
        <v>8</v>
      </c>
      <c r="Q1416">
        <v>7</v>
      </c>
      <c r="R1416">
        <v>7</v>
      </c>
      <c r="S1416">
        <v>6</v>
      </c>
      <c r="T1416">
        <v>6</v>
      </c>
      <c r="U1416">
        <v>8</v>
      </c>
      <c r="V1416">
        <v>7</v>
      </c>
      <c r="W1416">
        <v>9</v>
      </c>
      <c r="X1416">
        <v>8</v>
      </c>
      <c r="Y1416">
        <v>8</v>
      </c>
      <c r="Z1416">
        <v>10</v>
      </c>
      <c r="AA1416">
        <v>8</v>
      </c>
      <c r="AB1416">
        <v>9</v>
      </c>
      <c r="AC1416">
        <v>1</v>
      </c>
      <c r="AD1416">
        <f>IF(Table13[[#This Row],[payment]]=1,1,0)</f>
        <v>1</v>
      </c>
      <c r="AE1416">
        <f>IF(Table13[[#This Row],[payment]]=2,1,0)</f>
        <v>0</v>
      </c>
      <c r="AF1416">
        <f>IF(Table13[[#This Row],[payment]]=3,1,0)</f>
        <v>0</v>
      </c>
      <c r="AG1416">
        <v>5</v>
      </c>
      <c r="AH1416">
        <f>IF(Table13[[#This Row],[method_payment]]=1,1,0)</f>
        <v>0</v>
      </c>
      <c r="AI1416">
        <f>IF(Table13[[#This Row],[method_payment]]=2,1,0)</f>
        <v>0</v>
      </c>
      <c r="AJ1416">
        <f>IF(Table13[[#This Row],[method_payment]]=3,1,0)</f>
        <v>0</v>
      </c>
      <c r="AK1416">
        <f>IF(Table13[[#This Row],[method_payment]]=5,1,0)</f>
        <v>1</v>
      </c>
      <c r="AL1416">
        <f>IF(Table13[[#This Row],[method_payment]]=6,1,0)</f>
        <v>0</v>
      </c>
      <c r="AM1416" t="s">
        <v>16</v>
      </c>
      <c r="AN1416" t="s">
        <v>16</v>
      </c>
      <c r="AO1416">
        <v>1</v>
      </c>
      <c r="AP1416" s="2">
        <v>89.76</v>
      </c>
      <c r="AQ1416" s="3">
        <f>IF(AND(Table13[[#This Row],[Average_amount_spent_per_visit_last_3_months]]&gt;=1,Table13[[#This Row],[Average_amount_spent_per_visit_last_3_months]]&lt;=999),1,0)</f>
        <v>1</v>
      </c>
      <c r="AR1416" s="3">
        <f>IF(AND(Table13[[#This Row],[Average_amount_spent_per_visit_last_3_months]]&gt;=1000,Table13[[#This Row],[Average_amount_spent_per_visit_last_3_months]]&lt;=6700),1,0)</f>
        <v>0</v>
      </c>
      <c r="AS1416">
        <v>3</v>
      </c>
      <c r="AT1416">
        <v>23</v>
      </c>
      <c r="AU1416">
        <f>IF(AND(Table13[[#This Row],[Age]]&gt;=18,Table13[[#This Row],[Age]]&lt;=25),1,0)</f>
        <v>1</v>
      </c>
      <c r="AV1416">
        <f>IF(AND(Table13[[#This Row],[Age]]&gt;=26,Table13[[#This Row],[Age]]&lt;=35),1,0)</f>
        <v>0</v>
      </c>
      <c r="AW1416">
        <f>IF(AND(Table13[[#This Row],[Age]]&gt;=36,Table13[[#This Row],[Age]]&lt;=45),1,0)</f>
        <v>0</v>
      </c>
      <c r="AX1416">
        <f>IF(AND(Table13[[#This Row],[Age]]&gt;=46,Table13[[#This Row],[Age]]&lt;=55),1,0)</f>
        <v>0</v>
      </c>
      <c r="AY1416">
        <f>IF(AND(Table13[[#This Row],[Age]]&gt;=56,Table13[[#This Row],[Age]]&lt;=67),1,0)</f>
        <v>0</v>
      </c>
      <c r="AZ1416" t="s">
        <v>24</v>
      </c>
      <c r="BA1416">
        <f>IF(Table13[[#This Row],[Marital Status]]="Married",1,0)</f>
        <v>0</v>
      </c>
      <c r="BB1416">
        <f>IF(Table13[[#This Row],[Marital Status]]="Single",1,0)</f>
        <v>1</v>
      </c>
      <c r="BC1416" t="s">
        <v>27</v>
      </c>
      <c r="BD1416">
        <f>IF(Table13[[#This Row],[gender]]="Male",1,0)</f>
        <v>1</v>
      </c>
      <c r="BE1416">
        <f>IF(Table13[[#This Row],[gender]]="Female",1,0)</f>
        <v>0</v>
      </c>
      <c r="BF1416" t="s">
        <v>20</v>
      </c>
      <c r="BG1416">
        <f>IF(Table13[[#This Row],[Highest level of Education]]="Did not attend school",1,0)</f>
        <v>0</v>
      </c>
      <c r="BH1416">
        <f>IF(Table13[[#This Row],[Highest level of Education]]="K12 completed",1,0)</f>
        <v>0</v>
      </c>
      <c r="BI1416">
        <f>IF(Table13[[#This Row],[Highest level of Education]]="High School Completed",1,0)</f>
        <v>1</v>
      </c>
      <c r="BJ1416">
        <f>IF(Table13[[#This Row],[Highest level of Education]]="Technical Diploma/Partially completed College",1,0)</f>
        <v>0</v>
      </c>
      <c r="BK1416">
        <f>IF(Table13[[#This Row],[Highest level of Education]]="University/College Degree",1,0)</f>
        <v>0</v>
      </c>
      <c r="BL1416">
        <f>IF(Table13[[#This Row],[Highest level of Education]]="Post-graduate education",1,0)</f>
        <v>0</v>
      </c>
      <c r="BM1416">
        <v>0</v>
      </c>
      <c r="BN1416">
        <v>5</v>
      </c>
      <c r="BO1416" t="s">
        <v>1</v>
      </c>
      <c r="BP1416">
        <f>IF(Table13[[#This Row],[Monthly_Income 1_5500 2_8000 3_11000 4_15000 5_20000 6_27000 7_35000 8_5000 9_51000 98_0]]=1,1,0)</f>
        <v>0</v>
      </c>
      <c r="BQ1416">
        <f>IF(Table13[[#This Row],[Monthly_Income 1_5500 2_8000 3_11000 4_15000 5_20000 6_27000 7_35000 8_5000 9_51000 98_0]]=2,1,0)</f>
        <v>0</v>
      </c>
      <c r="BR1416">
        <f>IF(Table13[[#This Row],[Monthly_Income 1_5500 2_8000 3_11000 4_15000 5_20000 6_27000 7_35000 8_5000 9_51000 98_0]]=3,1,0)</f>
        <v>0</v>
      </c>
      <c r="BS1416">
        <f>IF(Table13[[#This Row],[Monthly_Income 1_5500 2_8000 3_11000 4_15000 5_20000 6_27000 7_35000 8_5000 9_51000 98_0]]=4,1,0)</f>
        <v>0</v>
      </c>
      <c r="BT1416">
        <f>IF(Table13[[#This Row],[Monthly_Income 1_5500 2_8000 3_11000 4_15000 5_20000 6_27000 7_35000 8_5000 9_51000 98_0]]=5,1,0)</f>
        <v>0</v>
      </c>
      <c r="BU1416">
        <f>IF(Table13[[#This Row],[Monthly_Income 1_5500 2_8000 3_11000 4_15000 5_20000 6_27000 7_35000 8_5000 9_51000 98_0]]=6,1,0)</f>
        <v>0</v>
      </c>
      <c r="BV1416">
        <f>IF(Table13[[#This Row],[Monthly_Income 1_5500 2_8000 3_11000 4_15000 5_20000 6_27000 7_35000 8_5000 9_51000 98_0]]=7,1,0)</f>
        <v>0</v>
      </c>
      <c r="BW1416">
        <f>IF(Table13[[#This Row],[Monthly_Income 1_5500 2_8000 3_11000 4_15000 5_20000 6_27000 7_35000 8_5000 9_51000 98_0]]=8,1,0)</f>
        <v>0</v>
      </c>
      <c r="BX1416">
        <f>IF(Table13[[#This Row],[Monthly_Income 1_5500 2_8000 3_11000 4_15000 5_20000 6_27000 7_35000 8_5000 9_51000 98_0]]=9,1,0)</f>
        <v>0</v>
      </c>
      <c r="BY1416">
        <f>IF(Table13[[#This Row],[Monthly_Income 1_5500 2_8000 3_11000 4_15000 5_20000 6_27000 7_35000 8_5000 9_51000 98_0]]=98,1,0)</f>
        <v>0</v>
      </c>
      <c r="BZ1416">
        <v>4</v>
      </c>
      <c r="CA1416">
        <f>IF(Table13[[#This Row],[Monthly_Household_Income]]=1,1,0)</f>
        <v>0</v>
      </c>
      <c r="CB1416">
        <f>IF(Table13[[#This Row],[Monthly_Household_Income]]=2,1,0)</f>
        <v>0</v>
      </c>
      <c r="CC1416">
        <f>IF(Table13[[#This Row],[Monthly_Household_Income]]=3,1,0)</f>
        <v>0</v>
      </c>
      <c r="CD1416">
        <f>IF(Table13[[#This Row],[Monthly_Household_Income]]=4,1,0)</f>
        <v>1</v>
      </c>
      <c r="CE1416">
        <f>IF(Table13[[#This Row],[Monthly_Household_Income]]=5,1,0)</f>
        <v>0</v>
      </c>
      <c r="CF1416">
        <f>IF(Table13[[#This Row],[Monthly_Household_Income]]=6,1,0)</f>
        <v>0</v>
      </c>
      <c r="CG1416">
        <f>IF(Table13[[#This Row],[Monthly_Household_Income]]=7,1,0)</f>
        <v>0</v>
      </c>
      <c r="CH1416">
        <f>IF(Table13[[#This Row],[Monthly_Household_Income]]=8,1,0)</f>
        <v>0</v>
      </c>
      <c r="CI1416">
        <f>IF(Table13[[#This Row],[Monthly_Household_Income]]=9,1,0)</f>
        <v>0</v>
      </c>
      <c r="CJ1416">
        <f>IF(Table13[[#This Row],[Monthly_Household_Income]]=98,1,0)</f>
        <v>0</v>
      </c>
    </row>
    <row r="1417" spans="1:88">
      <c r="A1417">
        <v>5260</v>
      </c>
      <c r="B1417" s="1">
        <v>43223</v>
      </c>
      <c r="C1417" t="s">
        <v>39</v>
      </c>
      <c r="D1417">
        <v>9</v>
      </c>
      <c r="E1417">
        <v>8</v>
      </c>
      <c r="F1417">
        <v>9</v>
      </c>
      <c r="G1417">
        <v>8</v>
      </c>
      <c r="H1417">
        <v>7</v>
      </c>
      <c r="I1417">
        <v>6</v>
      </c>
      <c r="J1417" t="s">
        <v>15</v>
      </c>
      <c r="K1417">
        <v>7</v>
      </c>
      <c r="L1417">
        <v>8</v>
      </c>
      <c r="M1417">
        <v>9</v>
      </c>
      <c r="N1417">
        <v>8</v>
      </c>
      <c r="O1417">
        <v>9</v>
      </c>
      <c r="P1417">
        <v>9</v>
      </c>
      <c r="Q1417">
        <v>10</v>
      </c>
      <c r="R1417">
        <v>7</v>
      </c>
      <c r="S1417">
        <v>9</v>
      </c>
      <c r="T1417">
        <v>8</v>
      </c>
      <c r="U1417">
        <v>9</v>
      </c>
      <c r="V1417">
        <v>8</v>
      </c>
      <c r="W1417">
        <v>6</v>
      </c>
      <c r="X1417">
        <v>6</v>
      </c>
      <c r="Y1417">
        <v>9</v>
      </c>
      <c r="Z1417">
        <v>8</v>
      </c>
      <c r="AA1417">
        <v>6</v>
      </c>
      <c r="AB1417">
        <v>6</v>
      </c>
      <c r="AC1417">
        <v>1</v>
      </c>
      <c r="AD1417">
        <f>IF(Table13[[#This Row],[payment]]=1,1,0)</f>
        <v>1</v>
      </c>
      <c r="AE1417">
        <f>IF(Table13[[#This Row],[payment]]=2,1,0)</f>
        <v>0</v>
      </c>
      <c r="AF1417">
        <f>IF(Table13[[#This Row],[payment]]=3,1,0)</f>
        <v>0</v>
      </c>
      <c r="AG1417">
        <v>1</v>
      </c>
      <c r="AH1417">
        <f>IF(Table13[[#This Row],[method_payment]]=1,1,0)</f>
        <v>1</v>
      </c>
      <c r="AI1417">
        <f>IF(Table13[[#This Row],[method_payment]]=2,1,0)</f>
        <v>0</v>
      </c>
      <c r="AJ1417">
        <f>IF(Table13[[#This Row],[method_payment]]=3,1,0)</f>
        <v>0</v>
      </c>
      <c r="AK1417">
        <f>IF(Table13[[#This Row],[method_payment]]=5,1,0)</f>
        <v>0</v>
      </c>
      <c r="AL1417">
        <f>IF(Table13[[#This Row],[method_payment]]=6,1,0)</f>
        <v>0</v>
      </c>
      <c r="AM1417" t="s">
        <v>16</v>
      </c>
      <c r="AN1417" t="s">
        <v>16</v>
      </c>
      <c r="AO1417">
        <v>3</v>
      </c>
      <c r="AP1417" s="2">
        <v>299.01</v>
      </c>
      <c r="AQ1417" s="3">
        <f>IF(AND(Table13[[#This Row],[Average_amount_spent_per_visit_last_3_months]]&gt;=1,Table13[[#This Row],[Average_amount_spent_per_visit_last_3_months]]&lt;=999),1,0)</f>
        <v>1</v>
      </c>
      <c r="AR1417" s="3">
        <f>IF(AND(Table13[[#This Row],[Average_amount_spent_per_visit_last_3_months]]&gt;=1000,Table13[[#This Row],[Average_amount_spent_per_visit_last_3_months]]&lt;=6700),1,0)</f>
        <v>0</v>
      </c>
      <c r="AS1417">
        <v>1</v>
      </c>
      <c r="AT1417">
        <v>32</v>
      </c>
      <c r="AU1417">
        <f>IF(AND(Table13[[#This Row],[Age]]&gt;=18,Table13[[#This Row],[Age]]&lt;=25),1,0)</f>
        <v>0</v>
      </c>
      <c r="AV1417">
        <f>IF(AND(Table13[[#This Row],[Age]]&gt;=26,Table13[[#This Row],[Age]]&lt;=35),1,0)</f>
        <v>1</v>
      </c>
      <c r="AW1417">
        <f>IF(AND(Table13[[#This Row],[Age]]&gt;=36,Table13[[#This Row],[Age]]&lt;=45),1,0)</f>
        <v>0</v>
      </c>
      <c r="AX1417">
        <f>IF(AND(Table13[[#This Row],[Age]]&gt;=46,Table13[[#This Row],[Age]]&lt;=55),1,0)</f>
        <v>0</v>
      </c>
      <c r="AY1417">
        <f>IF(AND(Table13[[#This Row],[Age]]&gt;=56,Table13[[#This Row],[Age]]&lt;=67),1,0)</f>
        <v>0</v>
      </c>
      <c r="AZ1417" t="s">
        <v>24</v>
      </c>
      <c r="BA1417">
        <f>IF(Table13[[#This Row],[Marital Status]]="Married",1,0)</f>
        <v>0</v>
      </c>
      <c r="BB1417">
        <f>IF(Table13[[#This Row],[Marital Status]]="Single",1,0)</f>
        <v>1</v>
      </c>
      <c r="BC1417" t="s">
        <v>28</v>
      </c>
      <c r="BD1417">
        <f>IF(Table13[[#This Row],[gender]]="Male",1,0)</f>
        <v>0</v>
      </c>
      <c r="BE1417">
        <f>IF(Table13[[#This Row],[gender]]="Female",1,0)</f>
        <v>1</v>
      </c>
      <c r="BF1417" t="s">
        <v>19</v>
      </c>
      <c r="BG1417">
        <f>IF(Table13[[#This Row],[Highest level of Education]]="Did not attend school",1,0)</f>
        <v>0</v>
      </c>
      <c r="BH1417">
        <f>IF(Table13[[#This Row],[Highest level of Education]]="K12 completed",1,0)</f>
        <v>0</v>
      </c>
      <c r="BI1417">
        <f>IF(Table13[[#This Row],[Highest level of Education]]="High School Completed",1,0)</f>
        <v>0</v>
      </c>
      <c r="BJ1417">
        <f>IF(Table13[[#This Row],[Highest level of Education]]="Technical Diploma/Partially completed College",1,0)</f>
        <v>0</v>
      </c>
      <c r="BK1417">
        <f>IF(Table13[[#This Row],[Highest level of Education]]="University/College Degree",1,0)</f>
        <v>1</v>
      </c>
      <c r="BL1417">
        <f>IF(Table13[[#This Row],[Highest level of Education]]="Post-graduate education",1,0)</f>
        <v>0</v>
      </c>
      <c r="BM1417">
        <v>0</v>
      </c>
      <c r="BN1417">
        <v>1</v>
      </c>
      <c r="BO1417">
        <v>3</v>
      </c>
      <c r="BP1417">
        <f>IF(Table13[[#This Row],[Monthly_Income 1_5500 2_8000 3_11000 4_15000 5_20000 6_27000 7_35000 8_5000 9_51000 98_0]]=1,1,0)</f>
        <v>0</v>
      </c>
      <c r="BQ1417">
        <f>IF(Table13[[#This Row],[Monthly_Income 1_5500 2_8000 3_11000 4_15000 5_20000 6_27000 7_35000 8_5000 9_51000 98_0]]=2,1,0)</f>
        <v>0</v>
      </c>
      <c r="BR1417">
        <f>IF(Table13[[#This Row],[Monthly_Income 1_5500 2_8000 3_11000 4_15000 5_20000 6_27000 7_35000 8_5000 9_51000 98_0]]=3,1,0)</f>
        <v>1</v>
      </c>
      <c r="BS1417">
        <f>IF(Table13[[#This Row],[Monthly_Income 1_5500 2_8000 3_11000 4_15000 5_20000 6_27000 7_35000 8_5000 9_51000 98_0]]=4,1,0)</f>
        <v>0</v>
      </c>
      <c r="BT1417">
        <f>IF(Table13[[#This Row],[Monthly_Income 1_5500 2_8000 3_11000 4_15000 5_20000 6_27000 7_35000 8_5000 9_51000 98_0]]=5,1,0)</f>
        <v>0</v>
      </c>
      <c r="BU1417">
        <f>IF(Table13[[#This Row],[Monthly_Income 1_5500 2_8000 3_11000 4_15000 5_20000 6_27000 7_35000 8_5000 9_51000 98_0]]=6,1,0)</f>
        <v>0</v>
      </c>
      <c r="BV1417">
        <f>IF(Table13[[#This Row],[Monthly_Income 1_5500 2_8000 3_11000 4_15000 5_20000 6_27000 7_35000 8_5000 9_51000 98_0]]=7,1,0)</f>
        <v>0</v>
      </c>
      <c r="BW1417">
        <f>IF(Table13[[#This Row],[Monthly_Income 1_5500 2_8000 3_11000 4_15000 5_20000 6_27000 7_35000 8_5000 9_51000 98_0]]=8,1,0)</f>
        <v>0</v>
      </c>
      <c r="BX1417">
        <f>IF(Table13[[#This Row],[Monthly_Income 1_5500 2_8000 3_11000 4_15000 5_20000 6_27000 7_35000 8_5000 9_51000 98_0]]=9,1,0)</f>
        <v>0</v>
      </c>
      <c r="BY1417">
        <f>IF(Table13[[#This Row],[Monthly_Income 1_5500 2_8000 3_11000 4_15000 5_20000 6_27000 7_35000 8_5000 9_51000 98_0]]=98,1,0)</f>
        <v>0</v>
      </c>
      <c r="BZ1417">
        <v>6</v>
      </c>
      <c r="CA1417">
        <f>IF(Table13[[#This Row],[Monthly_Household_Income]]=1,1,0)</f>
        <v>0</v>
      </c>
      <c r="CB1417">
        <f>IF(Table13[[#This Row],[Monthly_Household_Income]]=2,1,0)</f>
        <v>0</v>
      </c>
      <c r="CC1417">
        <f>IF(Table13[[#This Row],[Monthly_Household_Income]]=3,1,0)</f>
        <v>0</v>
      </c>
      <c r="CD1417">
        <f>IF(Table13[[#This Row],[Monthly_Household_Income]]=4,1,0)</f>
        <v>0</v>
      </c>
      <c r="CE1417">
        <f>IF(Table13[[#This Row],[Monthly_Household_Income]]=5,1,0)</f>
        <v>0</v>
      </c>
      <c r="CF1417">
        <f>IF(Table13[[#This Row],[Monthly_Household_Income]]=6,1,0)</f>
        <v>1</v>
      </c>
      <c r="CG1417">
        <f>IF(Table13[[#This Row],[Monthly_Household_Income]]=7,1,0)</f>
        <v>0</v>
      </c>
      <c r="CH1417">
        <f>IF(Table13[[#This Row],[Monthly_Household_Income]]=8,1,0)</f>
        <v>0</v>
      </c>
      <c r="CI1417">
        <f>IF(Table13[[#This Row],[Monthly_Household_Income]]=9,1,0)</f>
        <v>0</v>
      </c>
      <c r="CJ1417">
        <f>IF(Table13[[#This Row],[Monthly_Household_Income]]=98,1,0)</f>
        <v>0</v>
      </c>
    </row>
    <row r="1418" spans="1:88">
      <c r="A1418">
        <v>5263</v>
      </c>
      <c r="B1418" s="1">
        <v>43253</v>
      </c>
      <c r="C1418" t="s">
        <v>39</v>
      </c>
      <c r="D1418">
        <v>9</v>
      </c>
      <c r="E1418">
        <v>9</v>
      </c>
      <c r="F1418">
        <v>9</v>
      </c>
      <c r="G1418">
        <v>8</v>
      </c>
      <c r="H1418">
        <v>6</v>
      </c>
      <c r="I1418">
        <v>6</v>
      </c>
      <c r="J1418" t="s">
        <v>15</v>
      </c>
      <c r="K1418">
        <v>9</v>
      </c>
      <c r="L1418">
        <v>8</v>
      </c>
      <c r="M1418">
        <v>7</v>
      </c>
      <c r="N1418">
        <v>9</v>
      </c>
      <c r="O1418">
        <v>8</v>
      </c>
      <c r="P1418">
        <v>10</v>
      </c>
      <c r="Q1418">
        <v>9</v>
      </c>
      <c r="R1418">
        <v>9</v>
      </c>
      <c r="S1418">
        <v>8</v>
      </c>
      <c r="T1418">
        <v>7</v>
      </c>
      <c r="U1418">
        <v>7</v>
      </c>
      <c r="V1418">
        <v>8</v>
      </c>
      <c r="W1418">
        <v>7</v>
      </c>
      <c r="X1418">
        <v>8</v>
      </c>
      <c r="Y1418">
        <v>8</v>
      </c>
      <c r="Z1418">
        <v>7</v>
      </c>
      <c r="AA1418">
        <v>7</v>
      </c>
      <c r="AB1418">
        <v>7</v>
      </c>
      <c r="AC1418">
        <v>2</v>
      </c>
      <c r="AD1418">
        <f>IF(Table13[[#This Row],[payment]]=1,1,0)</f>
        <v>0</v>
      </c>
      <c r="AE1418">
        <f>IF(Table13[[#This Row],[payment]]=2,1,0)</f>
        <v>1</v>
      </c>
      <c r="AF1418">
        <f>IF(Table13[[#This Row],[payment]]=3,1,0)</f>
        <v>0</v>
      </c>
      <c r="AG1418">
        <v>1</v>
      </c>
      <c r="AH1418">
        <f>IF(Table13[[#This Row],[method_payment]]=1,1,0)</f>
        <v>1</v>
      </c>
      <c r="AI1418">
        <f>IF(Table13[[#This Row],[method_payment]]=2,1,0)</f>
        <v>0</v>
      </c>
      <c r="AJ1418">
        <f>IF(Table13[[#This Row],[method_payment]]=3,1,0)</f>
        <v>0</v>
      </c>
      <c r="AK1418">
        <f>IF(Table13[[#This Row],[method_payment]]=5,1,0)</f>
        <v>0</v>
      </c>
      <c r="AL1418">
        <f>IF(Table13[[#This Row],[method_payment]]=6,1,0)</f>
        <v>0</v>
      </c>
      <c r="AM1418" t="s">
        <v>16</v>
      </c>
      <c r="AN1418" t="s">
        <v>15</v>
      </c>
      <c r="AO1418">
        <v>6</v>
      </c>
      <c r="AP1418" s="2">
        <v>577.41</v>
      </c>
      <c r="AQ1418" s="3">
        <f>IF(AND(Table13[[#This Row],[Average_amount_spent_per_visit_last_3_months]]&gt;=1,Table13[[#This Row],[Average_amount_spent_per_visit_last_3_months]]&lt;=999),1,0)</f>
        <v>1</v>
      </c>
      <c r="AR1418" s="3">
        <f>IF(AND(Table13[[#This Row],[Average_amount_spent_per_visit_last_3_months]]&gt;=1000,Table13[[#This Row],[Average_amount_spent_per_visit_last_3_months]]&lt;=6700),1,0)</f>
        <v>0</v>
      </c>
      <c r="AS1418">
        <v>2</v>
      </c>
      <c r="AT1418">
        <v>49</v>
      </c>
      <c r="AU1418">
        <f>IF(AND(Table13[[#This Row],[Age]]&gt;=18,Table13[[#This Row],[Age]]&lt;=25),1,0)</f>
        <v>0</v>
      </c>
      <c r="AV1418">
        <f>IF(AND(Table13[[#This Row],[Age]]&gt;=26,Table13[[#This Row],[Age]]&lt;=35),1,0)</f>
        <v>0</v>
      </c>
      <c r="AW1418">
        <f>IF(AND(Table13[[#This Row],[Age]]&gt;=36,Table13[[#This Row],[Age]]&lt;=45),1,0)</f>
        <v>0</v>
      </c>
      <c r="AX1418">
        <f>IF(AND(Table13[[#This Row],[Age]]&gt;=46,Table13[[#This Row],[Age]]&lt;=55),1,0)</f>
        <v>1</v>
      </c>
      <c r="AY1418">
        <f>IF(AND(Table13[[#This Row],[Age]]&gt;=56,Table13[[#This Row],[Age]]&lt;=67),1,0)</f>
        <v>0</v>
      </c>
      <c r="AZ1418" t="s">
        <v>25</v>
      </c>
      <c r="BA1418">
        <f>IF(Table13[[#This Row],[Marital Status]]="Married",1,0)</f>
        <v>1</v>
      </c>
      <c r="BB1418">
        <f>IF(Table13[[#This Row],[Marital Status]]="Single",1,0)</f>
        <v>0</v>
      </c>
      <c r="BC1418" t="s">
        <v>28</v>
      </c>
      <c r="BD1418">
        <f>IF(Table13[[#This Row],[gender]]="Male",1,0)</f>
        <v>0</v>
      </c>
      <c r="BE1418">
        <f>IF(Table13[[#This Row],[gender]]="Female",1,0)</f>
        <v>1</v>
      </c>
      <c r="BF1418" t="s">
        <v>20</v>
      </c>
      <c r="BG1418">
        <f>IF(Table13[[#This Row],[Highest level of Education]]="Did not attend school",1,0)</f>
        <v>0</v>
      </c>
      <c r="BH1418">
        <f>IF(Table13[[#This Row],[Highest level of Education]]="K12 completed",1,0)</f>
        <v>0</v>
      </c>
      <c r="BI1418">
        <f>IF(Table13[[#This Row],[Highest level of Education]]="High School Completed",1,0)</f>
        <v>1</v>
      </c>
      <c r="BJ1418">
        <f>IF(Table13[[#This Row],[Highest level of Education]]="Technical Diploma/Partially completed College",1,0)</f>
        <v>0</v>
      </c>
      <c r="BK1418">
        <f>IF(Table13[[#This Row],[Highest level of Education]]="University/College Degree",1,0)</f>
        <v>0</v>
      </c>
      <c r="BL1418">
        <f>IF(Table13[[#This Row],[Highest level of Education]]="Post-graduate education",1,0)</f>
        <v>0</v>
      </c>
      <c r="BM1418">
        <v>3</v>
      </c>
      <c r="BN1418">
        <v>1</v>
      </c>
      <c r="BO1418">
        <v>98</v>
      </c>
      <c r="BP1418">
        <f>IF(Table13[[#This Row],[Monthly_Income 1_5500 2_8000 3_11000 4_15000 5_20000 6_27000 7_35000 8_5000 9_51000 98_0]]=1,1,0)</f>
        <v>0</v>
      </c>
      <c r="BQ1418">
        <f>IF(Table13[[#This Row],[Monthly_Income 1_5500 2_8000 3_11000 4_15000 5_20000 6_27000 7_35000 8_5000 9_51000 98_0]]=2,1,0)</f>
        <v>0</v>
      </c>
      <c r="BR1418">
        <f>IF(Table13[[#This Row],[Monthly_Income 1_5500 2_8000 3_11000 4_15000 5_20000 6_27000 7_35000 8_5000 9_51000 98_0]]=3,1,0)</f>
        <v>0</v>
      </c>
      <c r="BS1418">
        <f>IF(Table13[[#This Row],[Monthly_Income 1_5500 2_8000 3_11000 4_15000 5_20000 6_27000 7_35000 8_5000 9_51000 98_0]]=4,1,0)</f>
        <v>0</v>
      </c>
      <c r="BT1418">
        <f>IF(Table13[[#This Row],[Monthly_Income 1_5500 2_8000 3_11000 4_15000 5_20000 6_27000 7_35000 8_5000 9_51000 98_0]]=5,1,0)</f>
        <v>0</v>
      </c>
      <c r="BU1418">
        <f>IF(Table13[[#This Row],[Monthly_Income 1_5500 2_8000 3_11000 4_15000 5_20000 6_27000 7_35000 8_5000 9_51000 98_0]]=6,1,0)</f>
        <v>0</v>
      </c>
      <c r="BV1418">
        <f>IF(Table13[[#This Row],[Monthly_Income 1_5500 2_8000 3_11000 4_15000 5_20000 6_27000 7_35000 8_5000 9_51000 98_0]]=7,1,0)</f>
        <v>0</v>
      </c>
      <c r="BW1418">
        <f>IF(Table13[[#This Row],[Monthly_Income 1_5500 2_8000 3_11000 4_15000 5_20000 6_27000 7_35000 8_5000 9_51000 98_0]]=8,1,0)</f>
        <v>0</v>
      </c>
      <c r="BX1418">
        <f>IF(Table13[[#This Row],[Monthly_Income 1_5500 2_8000 3_11000 4_15000 5_20000 6_27000 7_35000 8_5000 9_51000 98_0]]=9,1,0)</f>
        <v>0</v>
      </c>
      <c r="BY1418">
        <f>IF(Table13[[#This Row],[Monthly_Income 1_5500 2_8000 3_11000 4_15000 5_20000 6_27000 7_35000 8_5000 9_51000 98_0]]=98,1,0)</f>
        <v>1</v>
      </c>
      <c r="BZ1418">
        <v>98</v>
      </c>
      <c r="CA1418">
        <f>IF(Table13[[#This Row],[Monthly_Household_Income]]=1,1,0)</f>
        <v>0</v>
      </c>
      <c r="CB1418">
        <f>IF(Table13[[#This Row],[Monthly_Household_Income]]=2,1,0)</f>
        <v>0</v>
      </c>
      <c r="CC1418">
        <f>IF(Table13[[#This Row],[Monthly_Household_Income]]=3,1,0)</f>
        <v>0</v>
      </c>
      <c r="CD1418">
        <f>IF(Table13[[#This Row],[Monthly_Household_Income]]=4,1,0)</f>
        <v>0</v>
      </c>
      <c r="CE1418">
        <f>IF(Table13[[#This Row],[Monthly_Household_Income]]=5,1,0)</f>
        <v>0</v>
      </c>
      <c r="CF1418">
        <f>IF(Table13[[#This Row],[Monthly_Household_Income]]=6,1,0)</f>
        <v>0</v>
      </c>
      <c r="CG1418">
        <f>IF(Table13[[#This Row],[Monthly_Household_Income]]=7,1,0)</f>
        <v>0</v>
      </c>
      <c r="CH1418">
        <f>IF(Table13[[#This Row],[Monthly_Household_Income]]=8,1,0)</f>
        <v>0</v>
      </c>
      <c r="CI1418">
        <f>IF(Table13[[#This Row],[Monthly_Household_Income]]=9,1,0)</f>
        <v>0</v>
      </c>
      <c r="CJ1418">
        <f>IF(Table13[[#This Row],[Monthly_Household_Income]]=98,1,0)</f>
        <v>1</v>
      </c>
    </row>
    <row r="1419" spans="1:88">
      <c r="A1419">
        <v>5279</v>
      </c>
      <c r="B1419" s="1">
        <v>42977</v>
      </c>
      <c r="C1419" t="s">
        <v>29</v>
      </c>
      <c r="D1419">
        <v>7</v>
      </c>
      <c r="E1419">
        <v>7</v>
      </c>
      <c r="F1419">
        <v>7</v>
      </c>
      <c r="G1419">
        <v>7</v>
      </c>
      <c r="H1419">
        <v>6</v>
      </c>
      <c r="I1419">
        <v>7</v>
      </c>
      <c r="J1419" t="s">
        <v>15</v>
      </c>
      <c r="K1419">
        <v>7</v>
      </c>
      <c r="L1419">
        <v>6</v>
      </c>
      <c r="M1419">
        <v>7</v>
      </c>
      <c r="N1419">
        <v>7</v>
      </c>
      <c r="O1419">
        <v>6</v>
      </c>
      <c r="P1419">
        <v>7</v>
      </c>
      <c r="Q1419">
        <v>6</v>
      </c>
      <c r="R1419">
        <v>6</v>
      </c>
      <c r="S1419">
        <v>7</v>
      </c>
      <c r="T1419">
        <v>6</v>
      </c>
      <c r="U1419">
        <v>7</v>
      </c>
      <c r="V1419">
        <v>6</v>
      </c>
      <c r="W1419">
        <v>6</v>
      </c>
      <c r="X1419">
        <v>7</v>
      </c>
      <c r="Y1419">
        <v>6</v>
      </c>
      <c r="Z1419">
        <v>7</v>
      </c>
      <c r="AA1419">
        <v>6</v>
      </c>
      <c r="AB1419">
        <v>6</v>
      </c>
      <c r="AC1419">
        <v>2</v>
      </c>
      <c r="AD1419">
        <f>IF(Table13[[#This Row],[payment]]=1,1,0)</f>
        <v>0</v>
      </c>
      <c r="AE1419">
        <f>IF(Table13[[#This Row],[payment]]=2,1,0)</f>
        <v>1</v>
      </c>
      <c r="AF1419">
        <f>IF(Table13[[#This Row],[payment]]=3,1,0)</f>
        <v>0</v>
      </c>
      <c r="AG1419">
        <v>1</v>
      </c>
      <c r="AH1419">
        <f>IF(Table13[[#This Row],[method_payment]]=1,1,0)</f>
        <v>1</v>
      </c>
      <c r="AI1419">
        <f>IF(Table13[[#This Row],[method_payment]]=2,1,0)</f>
        <v>0</v>
      </c>
      <c r="AJ1419">
        <f>IF(Table13[[#This Row],[method_payment]]=3,1,0)</f>
        <v>0</v>
      </c>
      <c r="AK1419">
        <f>IF(Table13[[#This Row],[method_payment]]=5,1,0)</f>
        <v>0</v>
      </c>
      <c r="AL1419">
        <f>IF(Table13[[#This Row],[method_payment]]=6,1,0)</f>
        <v>0</v>
      </c>
      <c r="AM1419" t="s">
        <v>16</v>
      </c>
      <c r="AN1419" t="s">
        <v>15</v>
      </c>
      <c r="AO1419">
        <v>1</v>
      </c>
      <c r="AP1419" s="2">
        <v>208.17</v>
      </c>
      <c r="AQ1419" s="3">
        <f>IF(AND(Table13[[#This Row],[Average_amount_spent_per_visit_last_3_months]]&gt;=1,Table13[[#This Row],[Average_amount_spent_per_visit_last_3_months]]&lt;=999),1,0)</f>
        <v>1</v>
      </c>
      <c r="AR1419" s="3">
        <f>IF(AND(Table13[[#This Row],[Average_amount_spent_per_visit_last_3_months]]&gt;=1000,Table13[[#This Row],[Average_amount_spent_per_visit_last_3_months]]&lt;=6700),1,0)</f>
        <v>0</v>
      </c>
      <c r="AS1419">
        <v>3</v>
      </c>
      <c r="AT1419">
        <v>42</v>
      </c>
      <c r="AU1419">
        <f>IF(AND(Table13[[#This Row],[Age]]&gt;=18,Table13[[#This Row],[Age]]&lt;=25),1,0)</f>
        <v>0</v>
      </c>
      <c r="AV1419">
        <f>IF(AND(Table13[[#This Row],[Age]]&gt;=26,Table13[[#This Row],[Age]]&lt;=35),1,0)</f>
        <v>0</v>
      </c>
      <c r="AW1419">
        <f>IF(AND(Table13[[#This Row],[Age]]&gt;=36,Table13[[#This Row],[Age]]&lt;=45),1,0)</f>
        <v>1</v>
      </c>
      <c r="AX1419">
        <f>IF(AND(Table13[[#This Row],[Age]]&gt;=46,Table13[[#This Row],[Age]]&lt;=55),1,0)</f>
        <v>0</v>
      </c>
      <c r="AY1419">
        <f>IF(AND(Table13[[#This Row],[Age]]&gt;=56,Table13[[#This Row],[Age]]&lt;=67),1,0)</f>
        <v>0</v>
      </c>
      <c r="AZ1419" t="s">
        <v>25</v>
      </c>
      <c r="BA1419">
        <f>IF(Table13[[#This Row],[Marital Status]]="Married",1,0)</f>
        <v>1</v>
      </c>
      <c r="BB1419">
        <f>IF(Table13[[#This Row],[Marital Status]]="Single",1,0)</f>
        <v>0</v>
      </c>
      <c r="BC1419" t="s">
        <v>28</v>
      </c>
      <c r="BD1419">
        <f>IF(Table13[[#This Row],[gender]]="Male",1,0)</f>
        <v>0</v>
      </c>
      <c r="BE1419">
        <f>IF(Table13[[#This Row],[gender]]="Female",1,0)</f>
        <v>1</v>
      </c>
      <c r="BF1419" t="s">
        <v>23</v>
      </c>
      <c r="BG1419">
        <f>IF(Table13[[#This Row],[Highest level of Education]]="Did not attend school",1,0)</f>
        <v>0</v>
      </c>
      <c r="BH1419">
        <f>IF(Table13[[#This Row],[Highest level of Education]]="K12 completed",1,0)</f>
        <v>0</v>
      </c>
      <c r="BI1419">
        <f>IF(Table13[[#This Row],[Highest level of Education]]="High School Completed",1,0)</f>
        <v>0</v>
      </c>
      <c r="BJ1419">
        <f>IF(Table13[[#This Row],[Highest level of Education]]="Technical Diploma/Partially completed College",1,0)</f>
        <v>1</v>
      </c>
      <c r="BK1419">
        <f>IF(Table13[[#This Row],[Highest level of Education]]="University/College Degree",1,0)</f>
        <v>0</v>
      </c>
      <c r="BL1419">
        <f>IF(Table13[[#This Row],[Highest level of Education]]="Post-graduate education",1,0)</f>
        <v>0</v>
      </c>
      <c r="BM1419">
        <v>3</v>
      </c>
      <c r="BN1419">
        <v>1</v>
      </c>
      <c r="BO1419">
        <v>3</v>
      </c>
      <c r="BP1419">
        <f>IF(Table13[[#This Row],[Monthly_Income 1_5500 2_8000 3_11000 4_15000 5_20000 6_27000 7_35000 8_5000 9_51000 98_0]]=1,1,0)</f>
        <v>0</v>
      </c>
      <c r="BQ1419">
        <f>IF(Table13[[#This Row],[Monthly_Income 1_5500 2_8000 3_11000 4_15000 5_20000 6_27000 7_35000 8_5000 9_51000 98_0]]=2,1,0)</f>
        <v>0</v>
      </c>
      <c r="BR1419">
        <f>IF(Table13[[#This Row],[Monthly_Income 1_5500 2_8000 3_11000 4_15000 5_20000 6_27000 7_35000 8_5000 9_51000 98_0]]=3,1,0)</f>
        <v>1</v>
      </c>
      <c r="BS1419">
        <f>IF(Table13[[#This Row],[Monthly_Income 1_5500 2_8000 3_11000 4_15000 5_20000 6_27000 7_35000 8_5000 9_51000 98_0]]=4,1,0)</f>
        <v>0</v>
      </c>
      <c r="BT1419">
        <f>IF(Table13[[#This Row],[Monthly_Income 1_5500 2_8000 3_11000 4_15000 5_20000 6_27000 7_35000 8_5000 9_51000 98_0]]=5,1,0)</f>
        <v>0</v>
      </c>
      <c r="BU1419">
        <f>IF(Table13[[#This Row],[Monthly_Income 1_5500 2_8000 3_11000 4_15000 5_20000 6_27000 7_35000 8_5000 9_51000 98_0]]=6,1,0)</f>
        <v>0</v>
      </c>
      <c r="BV1419">
        <f>IF(Table13[[#This Row],[Monthly_Income 1_5500 2_8000 3_11000 4_15000 5_20000 6_27000 7_35000 8_5000 9_51000 98_0]]=7,1,0)</f>
        <v>0</v>
      </c>
      <c r="BW1419">
        <f>IF(Table13[[#This Row],[Monthly_Income 1_5500 2_8000 3_11000 4_15000 5_20000 6_27000 7_35000 8_5000 9_51000 98_0]]=8,1,0)</f>
        <v>0</v>
      </c>
      <c r="BX1419">
        <f>IF(Table13[[#This Row],[Monthly_Income 1_5500 2_8000 3_11000 4_15000 5_20000 6_27000 7_35000 8_5000 9_51000 98_0]]=9,1,0)</f>
        <v>0</v>
      </c>
      <c r="BY1419">
        <f>IF(Table13[[#This Row],[Monthly_Income 1_5500 2_8000 3_11000 4_15000 5_20000 6_27000 7_35000 8_5000 9_51000 98_0]]=98,1,0)</f>
        <v>0</v>
      </c>
      <c r="BZ1419">
        <v>5</v>
      </c>
      <c r="CA1419">
        <f>IF(Table13[[#This Row],[Monthly_Household_Income]]=1,1,0)</f>
        <v>0</v>
      </c>
      <c r="CB1419">
        <f>IF(Table13[[#This Row],[Monthly_Household_Income]]=2,1,0)</f>
        <v>0</v>
      </c>
      <c r="CC1419">
        <f>IF(Table13[[#This Row],[Monthly_Household_Income]]=3,1,0)</f>
        <v>0</v>
      </c>
      <c r="CD1419">
        <f>IF(Table13[[#This Row],[Monthly_Household_Income]]=4,1,0)</f>
        <v>0</v>
      </c>
      <c r="CE1419">
        <f>IF(Table13[[#This Row],[Monthly_Household_Income]]=5,1,0)</f>
        <v>1</v>
      </c>
      <c r="CF1419">
        <f>IF(Table13[[#This Row],[Monthly_Household_Income]]=6,1,0)</f>
        <v>0</v>
      </c>
      <c r="CG1419">
        <f>IF(Table13[[#This Row],[Monthly_Household_Income]]=7,1,0)</f>
        <v>0</v>
      </c>
      <c r="CH1419">
        <f>IF(Table13[[#This Row],[Monthly_Household_Income]]=8,1,0)</f>
        <v>0</v>
      </c>
      <c r="CI1419">
        <f>IF(Table13[[#This Row],[Monthly_Household_Income]]=9,1,0)</f>
        <v>0</v>
      </c>
      <c r="CJ1419">
        <f>IF(Table13[[#This Row],[Monthly_Household_Income]]=98,1,0)</f>
        <v>0</v>
      </c>
    </row>
    <row r="1420" spans="1:88">
      <c r="A1420">
        <v>5285</v>
      </c>
      <c r="B1420" s="1">
        <v>43070</v>
      </c>
      <c r="C1420" t="s">
        <v>32</v>
      </c>
      <c r="D1420">
        <v>10</v>
      </c>
      <c r="E1420">
        <v>8</v>
      </c>
      <c r="F1420">
        <v>9</v>
      </c>
      <c r="G1420">
        <v>10</v>
      </c>
      <c r="H1420">
        <v>8</v>
      </c>
      <c r="I1420">
        <v>9</v>
      </c>
      <c r="J1420" t="s">
        <v>16</v>
      </c>
      <c r="K1420">
        <v>10</v>
      </c>
      <c r="L1420">
        <v>10</v>
      </c>
      <c r="M1420">
        <v>10</v>
      </c>
      <c r="N1420">
        <v>10</v>
      </c>
      <c r="O1420">
        <v>8</v>
      </c>
      <c r="P1420">
        <v>10</v>
      </c>
      <c r="Q1420">
        <v>8</v>
      </c>
      <c r="R1420">
        <v>8</v>
      </c>
      <c r="S1420">
        <v>10</v>
      </c>
      <c r="T1420">
        <v>10</v>
      </c>
      <c r="U1420">
        <v>9</v>
      </c>
      <c r="V1420">
        <v>9</v>
      </c>
      <c r="W1420">
        <v>9</v>
      </c>
      <c r="X1420">
        <v>8</v>
      </c>
      <c r="Y1420">
        <v>9</v>
      </c>
      <c r="Z1420">
        <v>9</v>
      </c>
      <c r="AA1420">
        <v>7</v>
      </c>
      <c r="AB1420">
        <v>0</v>
      </c>
      <c r="AC1420">
        <v>2</v>
      </c>
      <c r="AD1420">
        <f>IF(Table13[[#This Row],[payment]]=1,1,0)</f>
        <v>0</v>
      </c>
      <c r="AE1420">
        <f>IF(Table13[[#This Row],[payment]]=2,1,0)</f>
        <v>1</v>
      </c>
      <c r="AF1420">
        <f>IF(Table13[[#This Row],[payment]]=3,1,0)</f>
        <v>0</v>
      </c>
      <c r="AG1420">
        <v>1</v>
      </c>
      <c r="AH1420">
        <f>IF(Table13[[#This Row],[method_payment]]=1,1,0)</f>
        <v>1</v>
      </c>
      <c r="AI1420">
        <f>IF(Table13[[#This Row],[method_payment]]=2,1,0)</f>
        <v>0</v>
      </c>
      <c r="AJ1420">
        <f>IF(Table13[[#This Row],[method_payment]]=3,1,0)</f>
        <v>0</v>
      </c>
      <c r="AK1420">
        <f>IF(Table13[[#This Row],[method_payment]]=5,1,0)</f>
        <v>0</v>
      </c>
      <c r="AL1420">
        <f>IF(Table13[[#This Row],[method_payment]]=6,1,0)</f>
        <v>0</v>
      </c>
      <c r="AM1420" t="s">
        <v>16</v>
      </c>
      <c r="AN1420" t="s">
        <v>15</v>
      </c>
      <c r="AO1420">
        <v>4</v>
      </c>
      <c r="AP1420" s="2">
        <v>694.25</v>
      </c>
      <c r="AQ1420" s="3">
        <f>IF(AND(Table13[[#This Row],[Average_amount_spent_per_visit_last_3_months]]&gt;=1,Table13[[#This Row],[Average_amount_spent_per_visit_last_3_months]]&lt;=999),1,0)</f>
        <v>1</v>
      </c>
      <c r="AR1420" s="3">
        <f>IF(AND(Table13[[#This Row],[Average_amount_spent_per_visit_last_3_months]]&gt;=1000,Table13[[#This Row],[Average_amount_spent_per_visit_last_3_months]]&lt;=6700),1,0)</f>
        <v>0</v>
      </c>
      <c r="AS1420">
        <v>3</v>
      </c>
      <c r="AT1420">
        <v>47</v>
      </c>
      <c r="AU1420">
        <f>IF(AND(Table13[[#This Row],[Age]]&gt;=18,Table13[[#This Row],[Age]]&lt;=25),1,0)</f>
        <v>0</v>
      </c>
      <c r="AV1420">
        <f>IF(AND(Table13[[#This Row],[Age]]&gt;=26,Table13[[#This Row],[Age]]&lt;=35),1,0)</f>
        <v>0</v>
      </c>
      <c r="AW1420">
        <f>IF(AND(Table13[[#This Row],[Age]]&gt;=36,Table13[[#This Row],[Age]]&lt;=45),1,0)</f>
        <v>0</v>
      </c>
      <c r="AX1420">
        <f>IF(AND(Table13[[#This Row],[Age]]&gt;=46,Table13[[#This Row],[Age]]&lt;=55),1,0)</f>
        <v>1</v>
      </c>
      <c r="AY1420">
        <f>IF(AND(Table13[[#This Row],[Age]]&gt;=56,Table13[[#This Row],[Age]]&lt;=67),1,0)</f>
        <v>0</v>
      </c>
      <c r="AZ1420" t="s">
        <v>25</v>
      </c>
      <c r="BA1420">
        <f>IF(Table13[[#This Row],[Marital Status]]="Married",1,0)</f>
        <v>1</v>
      </c>
      <c r="BB1420">
        <f>IF(Table13[[#This Row],[Marital Status]]="Single",1,0)</f>
        <v>0</v>
      </c>
      <c r="BC1420" t="s">
        <v>28</v>
      </c>
      <c r="BD1420">
        <f>IF(Table13[[#This Row],[gender]]="Male",1,0)</f>
        <v>0</v>
      </c>
      <c r="BE1420">
        <f>IF(Table13[[#This Row],[gender]]="Female",1,0)</f>
        <v>1</v>
      </c>
      <c r="BF1420" t="s">
        <v>19</v>
      </c>
      <c r="BG1420">
        <f>IF(Table13[[#This Row],[Highest level of Education]]="Did not attend school",1,0)</f>
        <v>0</v>
      </c>
      <c r="BH1420">
        <f>IF(Table13[[#This Row],[Highest level of Education]]="K12 completed",1,0)</f>
        <v>0</v>
      </c>
      <c r="BI1420">
        <f>IF(Table13[[#This Row],[Highest level of Education]]="High School Completed",1,0)</f>
        <v>0</v>
      </c>
      <c r="BJ1420">
        <f>IF(Table13[[#This Row],[Highest level of Education]]="Technical Diploma/Partially completed College",1,0)</f>
        <v>0</v>
      </c>
      <c r="BK1420">
        <f>IF(Table13[[#This Row],[Highest level of Education]]="University/College Degree",1,0)</f>
        <v>1</v>
      </c>
      <c r="BL1420">
        <f>IF(Table13[[#This Row],[Highest level of Education]]="Post-graduate education",1,0)</f>
        <v>0</v>
      </c>
      <c r="BM1420">
        <v>3</v>
      </c>
      <c r="BN1420">
        <v>1</v>
      </c>
      <c r="BO1420">
        <v>6</v>
      </c>
      <c r="BP1420">
        <f>IF(Table13[[#This Row],[Monthly_Income 1_5500 2_8000 3_11000 4_15000 5_20000 6_27000 7_35000 8_5000 9_51000 98_0]]=1,1,0)</f>
        <v>0</v>
      </c>
      <c r="BQ1420">
        <f>IF(Table13[[#This Row],[Monthly_Income 1_5500 2_8000 3_11000 4_15000 5_20000 6_27000 7_35000 8_5000 9_51000 98_0]]=2,1,0)</f>
        <v>0</v>
      </c>
      <c r="BR1420">
        <f>IF(Table13[[#This Row],[Monthly_Income 1_5500 2_8000 3_11000 4_15000 5_20000 6_27000 7_35000 8_5000 9_51000 98_0]]=3,1,0)</f>
        <v>0</v>
      </c>
      <c r="BS1420">
        <f>IF(Table13[[#This Row],[Monthly_Income 1_5500 2_8000 3_11000 4_15000 5_20000 6_27000 7_35000 8_5000 9_51000 98_0]]=4,1,0)</f>
        <v>0</v>
      </c>
      <c r="BT1420">
        <f>IF(Table13[[#This Row],[Monthly_Income 1_5500 2_8000 3_11000 4_15000 5_20000 6_27000 7_35000 8_5000 9_51000 98_0]]=5,1,0)</f>
        <v>0</v>
      </c>
      <c r="BU1420">
        <f>IF(Table13[[#This Row],[Monthly_Income 1_5500 2_8000 3_11000 4_15000 5_20000 6_27000 7_35000 8_5000 9_51000 98_0]]=6,1,0)</f>
        <v>1</v>
      </c>
      <c r="BV1420">
        <f>IF(Table13[[#This Row],[Monthly_Income 1_5500 2_8000 3_11000 4_15000 5_20000 6_27000 7_35000 8_5000 9_51000 98_0]]=7,1,0)</f>
        <v>0</v>
      </c>
      <c r="BW1420">
        <f>IF(Table13[[#This Row],[Monthly_Income 1_5500 2_8000 3_11000 4_15000 5_20000 6_27000 7_35000 8_5000 9_51000 98_0]]=8,1,0)</f>
        <v>0</v>
      </c>
      <c r="BX1420">
        <f>IF(Table13[[#This Row],[Monthly_Income 1_5500 2_8000 3_11000 4_15000 5_20000 6_27000 7_35000 8_5000 9_51000 98_0]]=9,1,0)</f>
        <v>0</v>
      </c>
      <c r="BY1420">
        <f>IF(Table13[[#This Row],[Monthly_Income 1_5500 2_8000 3_11000 4_15000 5_20000 6_27000 7_35000 8_5000 9_51000 98_0]]=98,1,0)</f>
        <v>0</v>
      </c>
      <c r="BZ1420">
        <v>8</v>
      </c>
      <c r="CA1420">
        <f>IF(Table13[[#This Row],[Monthly_Household_Income]]=1,1,0)</f>
        <v>0</v>
      </c>
      <c r="CB1420">
        <f>IF(Table13[[#This Row],[Monthly_Household_Income]]=2,1,0)</f>
        <v>0</v>
      </c>
      <c r="CC1420">
        <f>IF(Table13[[#This Row],[Monthly_Household_Income]]=3,1,0)</f>
        <v>0</v>
      </c>
      <c r="CD1420">
        <f>IF(Table13[[#This Row],[Monthly_Household_Income]]=4,1,0)</f>
        <v>0</v>
      </c>
      <c r="CE1420">
        <f>IF(Table13[[#This Row],[Monthly_Household_Income]]=5,1,0)</f>
        <v>0</v>
      </c>
      <c r="CF1420">
        <f>IF(Table13[[#This Row],[Monthly_Household_Income]]=6,1,0)</f>
        <v>0</v>
      </c>
      <c r="CG1420">
        <f>IF(Table13[[#This Row],[Monthly_Household_Income]]=7,1,0)</f>
        <v>0</v>
      </c>
      <c r="CH1420">
        <f>IF(Table13[[#This Row],[Monthly_Household_Income]]=8,1,0)</f>
        <v>1</v>
      </c>
      <c r="CI1420">
        <f>IF(Table13[[#This Row],[Monthly_Household_Income]]=9,1,0)</f>
        <v>0</v>
      </c>
      <c r="CJ1420">
        <f>IF(Table13[[#This Row],[Monthly_Household_Income]]=98,1,0)</f>
        <v>0</v>
      </c>
    </row>
    <row r="1421" spans="1:88">
      <c r="A1421">
        <v>5302</v>
      </c>
      <c r="B1421" s="1">
        <v>42999</v>
      </c>
      <c r="C1421" t="s">
        <v>31</v>
      </c>
      <c r="D1421">
        <v>10</v>
      </c>
      <c r="E1421">
        <v>8</v>
      </c>
      <c r="F1421">
        <v>10</v>
      </c>
      <c r="G1421">
        <v>10</v>
      </c>
      <c r="H1421">
        <v>10</v>
      </c>
      <c r="I1421">
        <v>10</v>
      </c>
      <c r="J1421" t="s">
        <v>16</v>
      </c>
      <c r="K1421">
        <v>8</v>
      </c>
      <c r="L1421">
        <v>10</v>
      </c>
      <c r="M1421">
        <v>8</v>
      </c>
      <c r="N1421">
        <v>10</v>
      </c>
      <c r="O1421">
        <v>8</v>
      </c>
      <c r="P1421">
        <v>8</v>
      </c>
      <c r="Q1421">
        <v>9</v>
      </c>
      <c r="R1421">
        <v>10</v>
      </c>
      <c r="S1421">
        <v>8</v>
      </c>
      <c r="T1421">
        <v>9</v>
      </c>
      <c r="U1421">
        <v>7</v>
      </c>
      <c r="V1421">
        <v>8</v>
      </c>
      <c r="W1421">
        <v>9</v>
      </c>
      <c r="X1421">
        <v>10</v>
      </c>
      <c r="Y1421">
        <v>8</v>
      </c>
      <c r="Z1421">
        <v>10</v>
      </c>
      <c r="AA1421">
        <v>10</v>
      </c>
      <c r="AB1421">
        <v>9</v>
      </c>
      <c r="AC1421">
        <v>2</v>
      </c>
      <c r="AD1421">
        <f>IF(Table13[[#This Row],[payment]]=1,1,0)</f>
        <v>0</v>
      </c>
      <c r="AE1421">
        <f>IF(Table13[[#This Row],[payment]]=2,1,0)</f>
        <v>1</v>
      </c>
      <c r="AF1421">
        <f>IF(Table13[[#This Row],[payment]]=3,1,0)</f>
        <v>0</v>
      </c>
      <c r="AG1421">
        <v>2</v>
      </c>
      <c r="AH1421">
        <f>IF(Table13[[#This Row],[method_payment]]=1,1,0)</f>
        <v>0</v>
      </c>
      <c r="AI1421">
        <f>IF(Table13[[#This Row],[method_payment]]=2,1,0)</f>
        <v>1</v>
      </c>
      <c r="AJ1421">
        <f>IF(Table13[[#This Row],[method_payment]]=3,1,0)</f>
        <v>0</v>
      </c>
      <c r="AK1421">
        <f>IF(Table13[[#This Row],[method_payment]]=5,1,0)</f>
        <v>0</v>
      </c>
      <c r="AL1421">
        <f>IF(Table13[[#This Row],[method_payment]]=6,1,0)</f>
        <v>0</v>
      </c>
      <c r="AM1421" t="s">
        <v>16</v>
      </c>
      <c r="AN1421" t="s">
        <v>16</v>
      </c>
      <c r="AO1421">
        <v>3</v>
      </c>
      <c r="AP1421" s="2">
        <v>254</v>
      </c>
      <c r="AQ1421" s="3">
        <f>IF(AND(Table13[[#This Row],[Average_amount_spent_per_visit_last_3_months]]&gt;=1,Table13[[#This Row],[Average_amount_spent_per_visit_last_3_months]]&lt;=999),1,0)</f>
        <v>1</v>
      </c>
      <c r="AR1421" s="3">
        <f>IF(AND(Table13[[#This Row],[Average_amount_spent_per_visit_last_3_months]]&gt;=1000,Table13[[#This Row],[Average_amount_spent_per_visit_last_3_months]]&lt;=6700),1,0)</f>
        <v>0</v>
      </c>
      <c r="AS1421">
        <v>2</v>
      </c>
      <c r="AT1421">
        <v>42</v>
      </c>
      <c r="AU1421">
        <f>IF(AND(Table13[[#This Row],[Age]]&gt;=18,Table13[[#This Row],[Age]]&lt;=25),1,0)</f>
        <v>0</v>
      </c>
      <c r="AV1421">
        <f>IF(AND(Table13[[#This Row],[Age]]&gt;=26,Table13[[#This Row],[Age]]&lt;=35),1,0)</f>
        <v>0</v>
      </c>
      <c r="AW1421">
        <f>IF(AND(Table13[[#This Row],[Age]]&gt;=36,Table13[[#This Row],[Age]]&lt;=45),1,0)</f>
        <v>1</v>
      </c>
      <c r="AX1421">
        <f>IF(AND(Table13[[#This Row],[Age]]&gt;=46,Table13[[#This Row],[Age]]&lt;=55),1,0)</f>
        <v>0</v>
      </c>
      <c r="AY1421">
        <f>IF(AND(Table13[[#This Row],[Age]]&gt;=56,Table13[[#This Row],[Age]]&lt;=67),1,0)</f>
        <v>0</v>
      </c>
      <c r="AZ1421" t="s">
        <v>25</v>
      </c>
      <c r="BA1421">
        <f>IF(Table13[[#This Row],[Marital Status]]="Married",1,0)</f>
        <v>1</v>
      </c>
      <c r="BB1421">
        <f>IF(Table13[[#This Row],[Marital Status]]="Single",1,0)</f>
        <v>0</v>
      </c>
      <c r="BC1421" t="s">
        <v>28</v>
      </c>
      <c r="BD1421">
        <f>IF(Table13[[#This Row],[gender]]="Male",1,0)</f>
        <v>0</v>
      </c>
      <c r="BE1421">
        <f>IF(Table13[[#This Row],[gender]]="Female",1,0)</f>
        <v>1</v>
      </c>
      <c r="BF1421" t="s">
        <v>23</v>
      </c>
      <c r="BG1421">
        <f>IF(Table13[[#This Row],[Highest level of Education]]="Did not attend school",1,0)</f>
        <v>0</v>
      </c>
      <c r="BH1421">
        <f>IF(Table13[[#This Row],[Highest level of Education]]="K12 completed",1,0)</f>
        <v>0</v>
      </c>
      <c r="BI1421">
        <f>IF(Table13[[#This Row],[Highest level of Education]]="High School Completed",1,0)</f>
        <v>0</v>
      </c>
      <c r="BJ1421">
        <f>IF(Table13[[#This Row],[Highest level of Education]]="Technical Diploma/Partially completed College",1,0)</f>
        <v>1</v>
      </c>
      <c r="BK1421">
        <f>IF(Table13[[#This Row],[Highest level of Education]]="University/College Degree",1,0)</f>
        <v>0</v>
      </c>
      <c r="BL1421">
        <f>IF(Table13[[#This Row],[Highest level of Education]]="Post-graduate education",1,0)</f>
        <v>0</v>
      </c>
      <c r="BM1421">
        <v>3</v>
      </c>
      <c r="BN1421">
        <v>1</v>
      </c>
      <c r="BO1421">
        <v>2</v>
      </c>
      <c r="BP1421">
        <f>IF(Table13[[#This Row],[Monthly_Income 1_5500 2_8000 3_11000 4_15000 5_20000 6_27000 7_35000 8_5000 9_51000 98_0]]=1,1,0)</f>
        <v>0</v>
      </c>
      <c r="BQ1421">
        <f>IF(Table13[[#This Row],[Monthly_Income 1_5500 2_8000 3_11000 4_15000 5_20000 6_27000 7_35000 8_5000 9_51000 98_0]]=2,1,0)</f>
        <v>1</v>
      </c>
      <c r="BR1421">
        <f>IF(Table13[[#This Row],[Monthly_Income 1_5500 2_8000 3_11000 4_15000 5_20000 6_27000 7_35000 8_5000 9_51000 98_0]]=3,1,0)</f>
        <v>0</v>
      </c>
      <c r="BS1421">
        <f>IF(Table13[[#This Row],[Monthly_Income 1_5500 2_8000 3_11000 4_15000 5_20000 6_27000 7_35000 8_5000 9_51000 98_0]]=4,1,0)</f>
        <v>0</v>
      </c>
      <c r="BT1421">
        <f>IF(Table13[[#This Row],[Monthly_Income 1_5500 2_8000 3_11000 4_15000 5_20000 6_27000 7_35000 8_5000 9_51000 98_0]]=5,1,0)</f>
        <v>0</v>
      </c>
      <c r="BU1421">
        <f>IF(Table13[[#This Row],[Monthly_Income 1_5500 2_8000 3_11000 4_15000 5_20000 6_27000 7_35000 8_5000 9_51000 98_0]]=6,1,0)</f>
        <v>0</v>
      </c>
      <c r="BV1421">
        <f>IF(Table13[[#This Row],[Monthly_Income 1_5500 2_8000 3_11000 4_15000 5_20000 6_27000 7_35000 8_5000 9_51000 98_0]]=7,1,0)</f>
        <v>0</v>
      </c>
      <c r="BW1421">
        <f>IF(Table13[[#This Row],[Monthly_Income 1_5500 2_8000 3_11000 4_15000 5_20000 6_27000 7_35000 8_5000 9_51000 98_0]]=8,1,0)</f>
        <v>0</v>
      </c>
      <c r="BX1421">
        <f>IF(Table13[[#This Row],[Monthly_Income 1_5500 2_8000 3_11000 4_15000 5_20000 6_27000 7_35000 8_5000 9_51000 98_0]]=9,1,0)</f>
        <v>0</v>
      </c>
      <c r="BY1421">
        <f>IF(Table13[[#This Row],[Monthly_Income 1_5500 2_8000 3_11000 4_15000 5_20000 6_27000 7_35000 8_5000 9_51000 98_0]]=98,1,0)</f>
        <v>0</v>
      </c>
      <c r="BZ1421">
        <v>4</v>
      </c>
      <c r="CA1421">
        <f>IF(Table13[[#This Row],[Monthly_Household_Income]]=1,1,0)</f>
        <v>0</v>
      </c>
      <c r="CB1421">
        <f>IF(Table13[[#This Row],[Monthly_Household_Income]]=2,1,0)</f>
        <v>0</v>
      </c>
      <c r="CC1421">
        <f>IF(Table13[[#This Row],[Monthly_Household_Income]]=3,1,0)</f>
        <v>0</v>
      </c>
      <c r="CD1421">
        <f>IF(Table13[[#This Row],[Monthly_Household_Income]]=4,1,0)</f>
        <v>1</v>
      </c>
      <c r="CE1421">
        <f>IF(Table13[[#This Row],[Monthly_Household_Income]]=5,1,0)</f>
        <v>0</v>
      </c>
      <c r="CF1421">
        <f>IF(Table13[[#This Row],[Monthly_Household_Income]]=6,1,0)</f>
        <v>0</v>
      </c>
      <c r="CG1421">
        <f>IF(Table13[[#This Row],[Monthly_Household_Income]]=7,1,0)</f>
        <v>0</v>
      </c>
      <c r="CH1421">
        <f>IF(Table13[[#This Row],[Monthly_Household_Income]]=8,1,0)</f>
        <v>0</v>
      </c>
      <c r="CI1421">
        <f>IF(Table13[[#This Row],[Monthly_Household_Income]]=9,1,0)</f>
        <v>0</v>
      </c>
      <c r="CJ1421">
        <f>IF(Table13[[#This Row],[Monthly_Household_Income]]=98,1,0)</f>
        <v>0</v>
      </c>
    </row>
    <row r="1422" spans="1:88">
      <c r="A1422">
        <v>5308</v>
      </c>
      <c r="B1422" s="1">
        <v>43129</v>
      </c>
      <c r="C1422" t="s">
        <v>39</v>
      </c>
      <c r="D1422">
        <v>6</v>
      </c>
      <c r="E1422">
        <v>6</v>
      </c>
      <c r="F1422">
        <v>6</v>
      </c>
      <c r="G1422">
        <v>8</v>
      </c>
      <c r="H1422">
        <v>8</v>
      </c>
      <c r="I1422">
        <v>6</v>
      </c>
      <c r="J1422" t="s">
        <v>15</v>
      </c>
      <c r="K1422">
        <v>8</v>
      </c>
      <c r="L1422">
        <v>7</v>
      </c>
      <c r="M1422">
        <v>7</v>
      </c>
      <c r="N1422">
        <v>6</v>
      </c>
      <c r="O1422">
        <v>8</v>
      </c>
      <c r="P1422">
        <v>6</v>
      </c>
      <c r="Q1422">
        <v>6</v>
      </c>
      <c r="R1422">
        <v>6</v>
      </c>
      <c r="S1422">
        <v>7</v>
      </c>
      <c r="T1422">
        <v>8</v>
      </c>
      <c r="U1422">
        <v>8</v>
      </c>
      <c r="V1422">
        <v>6</v>
      </c>
      <c r="W1422">
        <v>6</v>
      </c>
      <c r="X1422">
        <v>7</v>
      </c>
      <c r="Y1422">
        <v>9</v>
      </c>
      <c r="Z1422">
        <v>7</v>
      </c>
      <c r="AA1422">
        <v>8</v>
      </c>
      <c r="AB1422">
        <v>9</v>
      </c>
      <c r="AC1422">
        <v>1</v>
      </c>
      <c r="AD1422">
        <f>IF(Table13[[#This Row],[payment]]=1,1,0)</f>
        <v>1</v>
      </c>
      <c r="AE1422">
        <f>IF(Table13[[#This Row],[payment]]=2,1,0)</f>
        <v>0</v>
      </c>
      <c r="AF1422">
        <f>IF(Table13[[#This Row],[payment]]=3,1,0)</f>
        <v>0</v>
      </c>
      <c r="AG1422">
        <v>1</v>
      </c>
      <c r="AH1422">
        <f>IF(Table13[[#This Row],[method_payment]]=1,1,0)</f>
        <v>1</v>
      </c>
      <c r="AI1422">
        <f>IF(Table13[[#This Row],[method_payment]]=2,1,0)</f>
        <v>0</v>
      </c>
      <c r="AJ1422">
        <f>IF(Table13[[#This Row],[method_payment]]=3,1,0)</f>
        <v>0</v>
      </c>
      <c r="AK1422">
        <f>IF(Table13[[#This Row],[method_payment]]=5,1,0)</f>
        <v>0</v>
      </c>
      <c r="AL1422">
        <f>IF(Table13[[#This Row],[method_payment]]=6,1,0)</f>
        <v>0</v>
      </c>
      <c r="AM1422" t="s">
        <v>15</v>
      </c>
      <c r="AN1422" t="s">
        <v>15</v>
      </c>
      <c r="AO1422">
        <v>3</v>
      </c>
      <c r="AP1422" s="2">
        <v>414.22</v>
      </c>
      <c r="AQ1422" s="3">
        <f>IF(AND(Table13[[#This Row],[Average_amount_spent_per_visit_last_3_months]]&gt;=1,Table13[[#This Row],[Average_amount_spent_per_visit_last_3_months]]&lt;=999),1,0)</f>
        <v>1</v>
      </c>
      <c r="AR1422" s="3">
        <f>IF(AND(Table13[[#This Row],[Average_amount_spent_per_visit_last_3_months]]&gt;=1000,Table13[[#This Row],[Average_amount_spent_per_visit_last_3_months]]&lt;=6700),1,0)</f>
        <v>0</v>
      </c>
      <c r="AS1422">
        <v>3</v>
      </c>
      <c r="AT1422">
        <v>27</v>
      </c>
      <c r="AU1422">
        <f>IF(AND(Table13[[#This Row],[Age]]&gt;=18,Table13[[#This Row],[Age]]&lt;=25),1,0)</f>
        <v>0</v>
      </c>
      <c r="AV1422">
        <f>IF(AND(Table13[[#This Row],[Age]]&gt;=26,Table13[[#This Row],[Age]]&lt;=35),1,0)</f>
        <v>1</v>
      </c>
      <c r="AW1422">
        <f>IF(AND(Table13[[#This Row],[Age]]&gt;=36,Table13[[#This Row],[Age]]&lt;=45),1,0)</f>
        <v>0</v>
      </c>
      <c r="AX1422">
        <f>IF(AND(Table13[[#This Row],[Age]]&gt;=46,Table13[[#This Row],[Age]]&lt;=55),1,0)</f>
        <v>0</v>
      </c>
      <c r="AY1422">
        <f>IF(AND(Table13[[#This Row],[Age]]&gt;=56,Table13[[#This Row],[Age]]&lt;=67),1,0)</f>
        <v>0</v>
      </c>
      <c r="AZ1422" t="s">
        <v>25</v>
      </c>
      <c r="BA1422">
        <f>IF(Table13[[#This Row],[Marital Status]]="Married",1,0)</f>
        <v>1</v>
      </c>
      <c r="BB1422">
        <f>IF(Table13[[#This Row],[Marital Status]]="Single",1,0)</f>
        <v>0</v>
      </c>
      <c r="BC1422" t="s">
        <v>27</v>
      </c>
      <c r="BD1422">
        <f>IF(Table13[[#This Row],[gender]]="Male",1,0)</f>
        <v>1</v>
      </c>
      <c r="BE1422">
        <f>IF(Table13[[#This Row],[gender]]="Female",1,0)</f>
        <v>0</v>
      </c>
      <c r="BF1422" t="s">
        <v>19</v>
      </c>
      <c r="BG1422">
        <f>IF(Table13[[#This Row],[Highest level of Education]]="Did not attend school",1,0)</f>
        <v>0</v>
      </c>
      <c r="BH1422">
        <f>IF(Table13[[#This Row],[Highest level of Education]]="K12 completed",1,0)</f>
        <v>0</v>
      </c>
      <c r="BI1422">
        <f>IF(Table13[[#This Row],[Highest level of Education]]="High School Completed",1,0)</f>
        <v>0</v>
      </c>
      <c r="BJ1422">
        <f>IF(Table13[[#This Row],[Highest level of Education]]="Technical Diploma/Partially completed College",1,0)</f>
        <v>0</v>
      </c>
      <c r="BK1422">
        <f>IF(Table13[[#This Row],[Highest level of Education]]="University/College Degree",1,0)</f>
        <v>1</v>
      </c>
      <c r="BL1422">
        <f>IF(Table13[[#This Row],[Highest level of Education]]="Post-graduate education",1,0)</f>
        <v>0</v>
      </c>
      <c r="BM1422">
        <v>3</v>
      </c>
      <c r="BN1422">
        <v>1</v>
      </c>
      <c r="BO1422">
        <v>3</v>
      </c>
      <c r="BP1422">
        <f>IF(Table13[[#This Row],[Monthly_Income 1_5500 2_8000 3_11000 4_15000 5_20000 6_27000 7_35000 8_5000 9_51000 98_0]]=1,1,0)</f>
        <v>0</v>
      </c>
      <c r="BQ1422">
        <f>IF(Table13[[#This Row],[Monthly_Income 1_5500 2_8000 3_11000 4_15000 5_20000 6_27000 7_35000 8_5000 9_51000 98_0]]=2,1,0)</f>
        <v>0</v>
      </c>
      <c r="BR1422">
        <f>IF(Table13[[#This Row],[Monthly_Income 1_5500 2_8000 3_11000 4_15000 5_20000 6_27000 7_35000 8_5000 9_51000 98_0]]=3,1,0)</f>
        <v>1</v>
      </c>
      <c r="BS1422">
        <f>IF(Table13[[#This Row],[Monthly_Income 1_5500 2_8000 3_11000 4_15000 5_20000 6_27000 7_35000 8_5000 9_51000 98_0]]=4,1,0)</f>
        <v>0</v>
      </c>
      <c r="BT1422">
        <f>IF(Table13[[#This Row],[Monthly_Income 1_5500 2_8000 3_11000 4_15000 5_20000 6_27000 7_35000 8_5000 9_51000 98_0]]=5,1,0)</f>
        <v>0</v>
      </c>
      <c r="BU1422">
        <f>IF(Table13[[#This Row],[Monthly_Income 1_5500 2_8000 3_11000 4_15000 5_20000 6_27000 7_35000 8_5000 9_51000 98_0]]=6,1,0)</f>
        <v>0</v>
      </c>
      <c r="BV1422">
        <f>IF(Table13[[#This Row],[Monthly_Income 1_5500 2_8000 3_11000 4_15000 5_20000 6_27000 7_35000 8_5000 9_51000 98_0]]=7,1,0)</f>
        <v>0</v>
      </c>
      <c r="BW1422">
        <f>IF(Table13[[#This Row],[Monthly_Income 1_5500 2_8000 3_11000 4_15000 5_20000 6_27000 7_35000 8_5000 9_51000 98_0]]=8,1,0)</f>
        <v>0</v>
      </c>
      <c r="BX1422">
        <f>IF(Table13[[#This Row],[Monthly_Income 1_5500 2_8000 3_11000 4_15000 5_20000 6_27000 7_35000 8_5000 9_51000 98_0]]=9,1,0)</f>
        <v>0</v>
      </c>
      <c r="BY1422">
        <f>IF(Table13[[#This Row],[Monthly_Income 1_5500 2_8000 3_11000 4_15000 5_20000 6_27000 7_35000 8_5000 9_51000 98_0]]=98,1,0)</f>
        <v>0</v>
      </c>
      <c r="BZ1422">
        <v>5</v>
      </c>
      <c r="CA1422">
        <f>IF(Table13[[#This Row],[Monthly_Household_Income]]=1,1,0)</f>
        <v>0</v>
      </c>
      <c r="CB1422">
        <f>IF(Table13[[#This Row],[Monthly_Household_Income]]=2,1,0)</f>
        <v>0</v>
      </c>
      <c r="CC1422">
        <f>IF(Table13[[#This Row],[Monthly_Household_Income]]=3,1,0)</f>
        <v>0</v>
      </c>
      <c r="CD1422">
        <f>IF(Table13[[#This Row],[Monthly_Household_Income]]=4,1,0)</f>
        <v>0</v>
      </c>
      <c r="CE1422">
        <f>IF(Table13[[#This Row],[Monthly_Household_Income]]=5,1,0)</f>
        <v>1</v>
      </c>
      <c r="CF1422">
        <f>IF(Table13[[#This Row],[Monthly_Household_Income]]=6,1,0)</f>
        <v>0</v>
      </c>
      <c r="CG1422">
        <f>IF(Table13[[#This Row],[Monthly_Household_Income]]=7,1,0)</f>
        <v>0</v>
      </c>
      <c r="CH1422">
        <f>IF(Table13[[#This Row],[Monthly_Household_Income]]=8,1,0)</f>
        <v>0</v>
      </c>
      <c r="CI1422">
        <f>IF(Table13[[#This Row],[Monthly_Household_Income]]=9,1,0)</f>
        <v>0</v>
      </c>
      <c r="CJ1422">
        <f>IF(Table13[[#This Row],[Monthly_Household_Income]]=98,1,0)</f>
        <v>0</v>
      </c>
    </row>
    <row r="1423" spans="1:88">
      <c r="A1423">
        <v>5316</v>
      </c>
      <c r="B1423" s="1">
        <v>42995</v>
      </c>
      <c r="C1423" t="s">
        <v>31</v>
      </c>
      <c r="D1423">
        <v>9</v>
      </c>
      <c r="E1423">
        <v>9</v>
      </c>
      <c r="F1423">
        <v>7</v>
      </c>
      <c r="G1423">
        <v>9</v>
      </c>
      <c r="H1423">
        <v>9</v>
      </c>
      <c r="I1423">
        <v>8</v>
      </c>
      <c r="J1423" t="s">
        <v>15</v>
      </c>
      <c r="K1423">
        <v>8</v>
      </c>
      <c r="L1423">
        <v>10</v>
      </c>
      <c r="M1423">
        <v>7</v>
      </c>
      <c r="N1423">
        <v>8</v>
      </c>
      <c r="O1423">
        <v>8</v>
      </c>
      <c r="P1423">
        <v>9</v>
      </c>
      <c r="Q1423">
        <v>10</v>
      </c>
      <c r="R1423">
        <v>7</v>
      </c>
      <c r="S1423">
        <v>7</v>
      </c>
      <c r="T1423">
        <v>9</v>
      </c>
      <c r="U1423">
        <v>8</v>
      </c>
      <c r="V1423">
        <v>9</v>
      </c>
      <c r="W1423">
        <v>8</v>
      </c>
      <c r="X1423">
        <v>7</v>
      </c>
      <c r="Y1423">
        <v>8</v>
      </c>
      <c r="Z1423">
        <v>8</v>
      </c>
      <c r="AA1423">
        <v>8</v>
      </c>
      <c r="AB1423">
        <v>9</v>
      </c>
      <c r="AC1423">
        <v>1</v>
      </c>
      <c r="AD1423">
        <f>IF(Table13[[#This Row],[payment]]=1,1,0)</f>
        <v>1</v>
      </c>
      <c r="AE1423">
        <f>IF(Table13[[#This Row],[payment]]=2,1,0)</f>
        <v>0</v>
      </c>
      <c r="AF1423">
        <f>IF(Table13[[#This Row],[payment]]=3,1,0)</f>
        <v>0</v>
      </c>
      <c r="AG1423">
        <v>5</v>
      </c>
      <c r="AH1423">
        <f>IF(Table13[[#This Row],[method_payment]]=1,1,0)</f>
        <v>0</v>
      </c>
      <c r="AI1423">
        <f>IF(Table13[[#This Row],[method_payment]]=2,1,0)</f>
        <v>0</v>
      </c>
      <c r="AJ1423">
        <f>IF(Table13[[#This Row],[method_payment]]=3,1,0)</f>
        <v>0</v>
      </c>
      <c r="AK1423">
        <f>IF(Table13[[#This Row],[method_payment]]=5,1,0)</f>
        <v>1</v>
      </c>
      <c r="AL1423">
        <f>IF(Table13[[#This Row],[method_payment]]=6,1,0)</f>
        <v>0</v>
      </c>
      <c r="AM1423" t="s">
        <v>16</v>
      </c>
      <c r="AN1423" t="s">
        <v>16</v>
      </c>
      <c r="AO1423">
        <v>1</v>
      </c>
      <c r="AP1423" s="2">
        <v>1779.81</v>
      </c>
      <c r="AQ1423" s="3">
        <f>IF(AND(Table13[[#This Row],[Average_amount_spent_per_visit_last_3_months]]&gt;=1,Table13[[#This Row],[Average_amount_spent_per_visit_last_3_months]]&lt;=999),1,0)</f>
        <v>0</v>
      </c>
      <c r="AR1423" s="3">
        <f>IF(AND(Table13[[#This Row],[Average_amount_spent_per_visit_last_3_months]]&gt;=1000,Table13[[#This Row],[Average_amount_spent_per_visit_last_3_months]]&lt;=6700),1,0)</f>
        <v>1</v>
      </c>
      <c r="AS1423">
        <v>1</v>
      </c>
      <c r="AT1423">
        <v>36</v>
      </c>
      <c r="AU1423">
        <f>IF(AND(Table13[[#This Row],[Age]]&gt;=18,Table13[[#This Row],[Age]]&lt;=25),1,0)</f>
        <v>0</v>
      </c>
      <c r="AV1423">
        <f>IF(AND(Table13[[#This Row],[Age]]&gt;=26,Table13[[#This Row],[Age]]&lt;=35),1,0)</f>
        <v>0</v>
      </c>
      <c r="AW1423">
        <f>IF(AND(Table13[[#This Row],[Age]]&gt;=36,Table13[[#This Row],[Age]]&lt;=45),1,0)</f>
        <v>1</v>
      </c>
      <c r="AX1423">
        <f>IF(AND(Table13[[#This Row],[Age]]&gt;=46,Table13[[#This Row],[Age]]&lt;=55),1,0)</f>
        <v>0</v>
      </c>
      <c r="AY1423">
        <f>IF(AND(Table13[[#This Row],[Age]]&gt;=56,Table13[[#This Row],[Age]]&lt;=67),1,0)</f>
        <v>0</v>
      </c>
      <c r="AZ1423" t="s">
        <v>25</v>
      </c>
      <c r="BA1423">
        <f>IF(Table13[[#This Row],[Marital Status]]="Married",1,0)</f>
        <v>1</v>
      </c>
      <c r="BB1423">
        <f>IF(Table13[[#This Row],[Marital Status]]="Single",1,0)</f>
        <v>0</v>
      </c>
      <c r="BC1423" t="s">
        <v>27</v>
      </c>
      <c r="BD1423">
        <f>IF(Table13[[#This Row],[gender]]="Male",1,0)</f>
        <v>1</v>
      </c>
      <c r="BE1423">
        <f>IF(Table13[[#This Row],[gender]]="Female",1,0)</f>
        <v>0</v>
      </c>
      <c r="BF1423" t="s">
        <v>23</v>
      </c>
      <c r="BG1423">
        <f>IF(Table13[[#This Row],[Highest level of Education]]="Did not attend school",1,0)</f>
        <v>0</v>
      </c>
      <c r="BH1423">
        <f>IF(Table13[[#This Row],[Highest level of Education]]="K12 completed",1,0)</f>
        <v>0</v>
      </c>
      <c r="BI1423">
        <f>IF(Table13[[#This Row],[Highest level of Education]]="High School Completed",1,0)</f>
        <v>0</v>
      </c>
      <c r="BJ1423">
        <f>IF(Table13[[#This Row],[Highest level of Education]]="Technical Diploma/Partially completed College",1,0)</f>
        <v>1</v>
      </c>
      <c r="BK1423">
        <f>IF(Table13[[#This Row],[Highest level of Education]]="University/College Degree",1,0)</f>
        <v>0</v>
      </c>
      <c r="BL1423">
        <f>IF(Table13[[#This Row],[Highest level of Education]]="Post-graduate education",1,0)</f>
        <v>0</v>
      </c>
      <c r="BM1423">
        <v>1</v>
      </c>
      <c r="BN1423">
        <v>1</v>
      </c>
      <c r="BO1423">
        <v>4</v>
      </c>
      <c r="BP1423">
        <f>IF(Table13[[#This Row],[Monthly_Income 1_5500 2_8000 3_11000 4_15000 5_20000 6_27000 7_35000 8_5000 9_51000 98_0]]=1,1,0)</f>
        <v>0</v>
      </c>
      <c r="BQ1423">
        <f>IF(Table13[[#This Row],[Monthly_Income 1_5500 2_8000 3_11000 4_15000 5_20000 6_27000 7_35000 8_5000 9_51000 98_0]]=2,1,0)</f>
        <v>0</v>
      </c>
      <c r="BR1423">
        <f>IF(Table13[[#This Row],[Monthly_Income 1_5500 2_8000 3_11000 4_15000 5_20000 6_27000 7_35000 8_5000 9_51000 98_0]]=3,1,0)</f>
        <v>0</v>
      </c>
      <c r="BS1423">
        <f>IF(Table13[[#This Row],[Monthly_Income 1_5500 2_8000 3_11000 4_15000 5_20000 6_27000 7_35000 8_5000 9_51000 98_0]]=4,1,0)</f>
        <v>1</v>
      </c>
      <c r="BT1423">
        <f>IF(Table13[[#This Row],[Monthly_Income 1_5500 2_8000 3_11000 4_15000 5_20000 6_27000 7_35000 8_5000 9_51000 98_0]]=5,1,0)</f>
        <v>0</v>
      </c>
      <c r="BU1423">
        <f>IF(Table13[[#This Row],[Monthly_Income 1_5500 2_8000 3_11000 4_15000 5_20000 6_27000 7_35000 8_5000 9_51000 98_0]]=6,1,0)</f>
        <v>0</v>
      </c>
      <c r="BV1423">
        <f>IF(Table13[[#This Row],[Monthly_Income 1_5500 2_8000 3_11000 4_15000 5_20000 6_27000 7_35000 8_5000 9_51000 98_0]]=7,1,0)</f>
        <v>0</v>
      </c>
      <c r="BW1423">
        <f>IF(Table13[[#This Row],[Monthly_Income 1_5500 2_8000 3_11000 4_15000 5_20000 6_27000 7_35000 8_5000 9_51000 98_0]]=8,1,0)</f>
        <v>0</v>
      </c>
      <c r="BX1423">
        <f>IF(Table13[[#This Row],[Monthly_Income 1_5500 2_8000 3_11000 4_15000 5_20000 6_27000 7_35000 8_5000 9_51000 98_0]]=9,1,0)</f>
        <v>0</v>
      </c>
      <c r="BY1423">
        <f>IF(Table13[[#This Row],[Monthly_Income 1_5500 2_8000 3_11000 4_15000 5_20000 6_27000 7_35000 8_5000 9_51000 98_0]]=98,1,0)</f>
        <v>0</v>
      </c>
      <c r="BZ1423">
        <v>8</v>
      </c>
      <c r="CA1423">
        <f>IF(Table13[[#This Row],[Monthly_Household_Income]]=1,1,0)</f>
        <v>0</v>
      </c>
      <c r="CB1423">
        <f>IF(Table13[[#This Row],[Monthly_Household_Income]]=2,1,0)</f>
        <v>0</v>
      </c>
      <c r="CC1423">
        <f>IF(Table13[[#This Row],[Monthly_Household_Income]]=3,1,0)</f>
        <v>0</v>
      </c>
      <c r="CD1423">
        <f>IF(Table13[[#This Row],[Monthly_Household_Income]]=4,1,0)</f>
        <v>0</v>
      </c>
      <c r="CE1423">
        <f>IF(Table13[[#This Row],[Monthly_Household_Income]]=5,1,0)</f>
        <v>0</v>
      </c>
      <c r="CF1423">
        <f>IF(Table13[[#This Row],[Monthly_Household_Income]]=6,1,0)</f>
        <v>0</v>
      </c>
      <c r="CG1423">
        <f>IF(Table13[[#This Row],[Monthly_Household_Income]]=7,1,0)</f>
        <v>0</v>
      </c>
      <c r="CH1423">
        <f>IF(Table13[[#This Row],[Monthly_Household_Income]]=8,1,0)</f>
        <v>1</v>
      </c>
      <c r="CI1423">
        <f>IF(Table13[[#This Row],[Monthly_Household_Income]]=9,1,0)</f>
        <v>0</v>
      </c>
      <c r="CJ1423">
        <f>IF(Table13[[#This Row],[Monthly_Household_Income]]=98,1,0)</f>
        <v>0</v>
      </c>
    </row>
    <row r="1424" spans="1:88">
      <c r="A1424">
        <v>5320</v>
      </c>
      <c r="B1424" s="1">
        <v>43190</v>
      </c>
      <c r="C1424" t="s">
        <v>31</v>
      </c>
      <c r="D1424">
        <v>7</v>
      </c>
      <c r="E1424">
        <v>7</v>
      </c>
      <c r="F1424">
        <v>6</v>
      </c>
      <c r="G1424">
        <v>6</v>
      </c>
      <c r="H1424">
        <v>6</v>
      </c>
      <c r="I1424">
        <v>7</v>
      </c>
      <c r="J1424" t="s">
        <v>15</v>
      </c>
      <c r="K1424">
        <v>6</v>
      </c>
      <c r="L1424">
        <v>6</v>
      </c>
      <c r="M1424">
        <v>7</v>
      </c>
      <c r="N1424">
        <v>6</v>
      </c>
      <c r="O1424">
        <v>7</v>
      </c>
      <c r="P1424">
        <v>6</v>
      </c>
      <c r="Q1424">
        <v>7</v>
      </c>
      <c r="R1424">
        <v>7</v>
      </c>
      <c r="S1424">
        <v>6</v>
      </c>
      <c r="T1424">
        <v>7</v>
      </c>
      <c r="U1424">
        <v>7</v>
      </c>
      <c r="V1424">
        <v>7</v>
      </c>
      <c r="W1424">
        <v>7</v>
      </c>
      <c r="X1424">
        <v>7</v>
      </c>
      <c r="Y1424">
        <v>7</v>
      </c>
      <c r="Z1424">
        <v>6</v>
      </c>
      <c r="AA1424">
        <v>7</v>
      </c>
      <c r="AB1424">
        <v>7</v>
      </c>
      <c r="AC1424">
        <v>1</v>
      </c>
      <c r="AD1424">
        <f>IF(Table13[[#This Row],[payment]]=1,1,0)</f>
        <v>1</v>
      </c>
      <c r="AE1424">
        <f>IF(Table13[[#This Row],[payment]]=2,1,0)</f>
        <v>0</v>
      </c>
      <c r="AF1424">
        <f>IF(Table13[[#This Row],[payment]]=3,1,0)</f>
        <v>0</v>
      </c>
      <c r="AG1424">
        <v>5</v>
      </c>
      <c r="AH1424">
        <f>IF(Table13[[#This Row],[method_payment]]=1,1,0)</f>
        <v>0</v>
      </c>
      <c r="AI1424">
        <f>IF(Table13[[#This Row],[method_payment]]=2,1,0)</f>
        <v>0</v>
      </c>
      <c r="AJ1424">
        <f>IF(Table13[[#This Row],[method_payment]]=3,1,0)</f>
        <v>0</v>
      </c>
      <c r="AK1424">
        <f>IF(Table13[[#This Row],[method_payment]]=5,1,0)</f>
        <v>1</v>
      </c>
      <c r="AL1424">
        <f>IF(Table13[[#This Row],[method_payment]]=6,1,0)</f>
        <v>0</v>
      </c>
      <c r="AM1424" t="s">
        <v>15</v>
      </c>
      <c r="AN1424" t="s">
        <v>16</v>
      </c>
      <c r="AO1424">
        <v>1</v>
      </c>
      <c r="AP1424" s="2">
        <v>1714.61</v>
      </c>
      <c r="AQ1424" s="3">
        <f>IF(AND(Table13[[#This Row],[Average_amount_spent_per_visit_last_3_months]]&gt;=1,Table13[[#This Row],[Average_amount_spent_per_visit_last_3_months]]&lt;=999),1,0)</f>
        <v>0</v>
      </c>
      <c r="AR1424" s="3">
        <f>IF(AND(Table13[[#This Row],[Average_amount_spent_per_visit_last_3_months]]&gt;=1000,Table13[[#This Row],[Average_amount_spent_per_visit_last_3_months]]&lt;=6700),1,0)</f>
        <v>1</v>
      </c>
      <c r="AS1424">
        <v>1</v>
      </c>
      <c r="AT1424">
        <v>42</v>
      </c>
      <c r="AU1424">
        <f>IF(AND(Table13[[#This Row],[Age]]&gt;=18,Table13[[#This Row],[Age]]&lt;=25),1,0)</f>
        <v>0</v>
      </c>
      <c r="AV1424">
        <f>IF(AND(Table13[[#This Row],[Age]]&gt;=26,Table13[[#This Row],[Age]]&lt;=35),1,0)</f>
        <v>0</v>
      </c>
      <c r="AW1424">
        <f>IF(AND(Table13[[#This Row],[Age]]&gt;=36,Table13[[#This Row],[Age]]&lt;=45),1,0)</f>
        <v>1</v>
      </c>
      <c r="AX1424">
        <f>IF(AND(Table13[[#This Row],[Age]]&gt;=46,Table13[[#This Row],[Age]]&lt;=55),1,0)</f>
        <v>0</v>
      </c>
      <c r="AY1424">
        <f>IF(AND(Table13[[#This Row],[Age]]&gt;=56,Table13[[#This Row],[Age]]&lt;=67),1,0)</f>
        <v>0</v>
      </c>
      <c r="AZ1424" t="s">
        <v>25</v>
      </c>
      <c r="BA1424">
        <f>IF(Table13[[#This Row],[Marital Status]]="Married",1,0)</f>
        <v>1</v>
      </c>
      <c r="BB1424">
        <f>IF(Table13[[#This Row],[Marital Status]]="Single",1,0)</f>
        <v>0</v>
      </c>
      <c r="BC1424" t="s">
        <v>27</v>
      </c>
      <c r="BD1424">
        <f>IF(Table13[[#This Row],[gender]]="Male",1,0)</f>
        <v>1</v>
      </c>
      <c r="BE1424">
        <f>IF(Table13[[#This Row],[gender]]="Female",1,0)</f>
        <v>0</v>
      </c>
      <c r="BF1424" t="s">
        <v>19</v>
      </c>
      <c r="BG1424">
        <f>IF(Table13[[#This Row],[Highest level of Education]]="Did not attend school",1,0)</f>
        <v>0</v>
      </c>
      <c r="BH1424">
        <f>IF(Table13[[#This Row],[Highest level of Education]]="K12 completed",1,0)</f>
        <v>0</v>
      </c>
      <c r="BI1424">
        <f>IF(Table13[[#This Row],[Highest level of Education]]="High School Completed",1,0)</f>
        <v>0</v>
      </c>
      <c r="BJ1424">
        <f>IF(Table13[[#This Row],[Highest level of Education]]="Technical Diploma/Partially completed College",1,0)</f>
        <v>0</v>
      </c>
      <c r="BK1424">
        <f>IF(Table13[[#This Row],[Highest level of Education]]="University/College Degree",1,0)</f>
        <v>1</v>
      </c>
      <c r="BL1424">
        <f>IF(Table13[[#This Row],[Highest level of Education]]="Post-graduate education",1,0)</f>
        <v>0</v>
      </c>
      <c r="BM1424">
        <v>4</v>
      </c>
      <c r="BN1424">
        <v>1</v>
      </c>
      <c r="BO1424">
        <v>5</v>
      </c>
      <c r="BP1424">
        <f>IF(Table13[[#This Row],[Monthly_Income 1_5500 2_8000 3_11000 4_15000 5_20000 6_27000 7_35000 8_5000 9_51000 98_0]]=1,1,0)</f>
        <v>0</v>
      </c>
      <c r="BQ1424">
        <f>IF(Table13[[#This Row],[Monthly_Income 1_5500 2_8000 3_11000 4_15000 5_20000 6_27000 7_35000 8_5000 9_51000 98_0]]=2,1,0)</f>
        <v>0</v>
      </c>
      <c r="BR1424">
        <f>IF(Table13[[#This Row],[Monthly_Income 1_5500 2_8000 3_11000 4_15000 5_20000 6_27000 7_35000 8_5000 9_51000 98_0]]=3,1,0)</f>
        <v>0</v>
      </c>
      <c r="BS1424">
        <f>IF(Table13[[#This Row],[Monthly_Income 1_5500 2_8000 3_11000 4_15000 5_20000 6_27000 7_35000 8_5000 9_51000 98_0]]=4,1,0)</f>
        <v>0</v>
      </c>
      <c r="BT1424">
        <f>IF(Table13[[#This Row],[Monthly_Income 1_5500 2_8000 3_11000 4_15000 5_20000 6_27000 7_35000 8_5000 9_51000 98_0]]=5,1,0)</f>
        <v>1</v>
      </c>
      <c r="BU1424">
        <f>IF(Table13[[#This Row],[Monthly_Income 1_5500 2_8000 3_11000 4_15000 5_20000 6_27000 7_35000 8_5000 9_51000 98_0]]=6,1,0)</f>
        <v>0</v>
      </c>
      <c r="BV1424">
        <f>IF(Table13[[#This Row],[Monthly_Income 1_5500 2_8000 3_11000 4_15000 5_20000 6_27000 7_35000 8_5000 9_51000 98_0]]=7,1,0)</f>
        <v>0</v>
      </c>
      <c r="BW1424">
        <f>IF(Table13[[#This Row],[Monthly_Income 1_5500 2_8000 3_11000 4_15000 5_20000 6_27000 7_35000 8_5000 9_51000 98_0]]=8,1,0)</f>
        <v>0</v>
      </c>
      <c r="BX1424">
        <f>IF(Table13[[#This Row],[Monthly_Income 1_5500 2_8000 3_11000 4_15000 5_20000 6_27000 7_35000 8_5000 9_51000 98_0]]=9,1,0)</f>
        <v>0</v>
      </c>
      <c r="BY1424">
        <f>IF(Table13[[#This Row],[Monthly_Income 1_5500 2_8000 3_11000 4_15000 5_20000 6_27000 7_35000 8_5000 9_51000 98_0]]=98,1,0)</f>
        <v>0</v>
      </c>
      <c r="BZ1424">
        <v>5</v>
      </c>
      <c r="CA1424">
        <f>IF(Table13[[#This Row],[Monthly_Household_Income]]=1,1,0)</f>
        <v>0</v>
      </c>
      <c r="CB1424">
        <f>IF(Table13[[#This Row],[Monthly_Household_Income]]=2,1,0)</f>
        <v>0</v>
      </c>
      <c r="CC1424">
        <f>IF(Table13[[#This Row],[Monthly_Household_Income]]=3,1,0)</f>
        <v>0</v>
      </c>
      <c r="CD1424">
        <f>IF(Table13[[#This Row],[Monthly_Household_Income]]=4,1,0)</f>
        <v>0</v>
      </c>
      <c r="CE1424">
        <f>IF(Table13[[#This Row],[Monthly_Household_Income]]=5,1,0)</f>
        <v>1</v>
      </c>
      <c r="CF1424">
        <f>IF(Table13[[#This Row],[Monthly_Household_Income]]=6,1,0)</f>
        <v>0</v>
      </c>
      <c r="CG1424">
        <f>IF(Table13[[#This Row],[Monthly_Household_Income]]=7,1,0)</f>
        <v>0</v>
      </c>
      <c r="CH1424">
        <f>IF(Table13[[#This Row],[Monthly_Household_Income]]=8,1,0)</f>
        <v>0</v>
      </c>
      <c r="CI1424">
        <f>IF(Table13[[#This Row],[Monthly_Household_Income]]=9,1,0)</f>
        <v>0</v>
      </c>
      <c r="CJ1424">
        <f>IF(Table13[[#This Row],[Monthly_Household_Income]]=98,1,0)</f>
        <v>0</v>
      </c>
    </row>
    <row r="1425" spans="1:88">
      <c r="A1425">
        <v>5321</v>
      </c>
      <c r="B1425" s="1">
        <v>42917</v>
      </c>
      <c r="C1425" t="s">
        <v>39</v>
      </c>
      <c r="D1425">
        <v>8</v>
      </c>
      <c r="E1425">
        <v>10</v>
      </c>
      <c r="F1425">
        <v>7</v>
      </c>
      <c r="G1425">
        <v>8</v>
      </c>
      <c r="H1425">
        <v>8</v>
      </c>
      <c r="I1425">
        <v>8</v>
      </c>
      <c r="J1425" t="s">
        <v>16</v>
      </c>
      <c r="K1425">
        <v>9</v>
      </c>
      <c r="L1425">
        <v>9</v>
      </c>
      <c r="M1425">
        <v>9</v>
      </c>
      <c r="N1425">
        <v>8</v>
      </c>
      <c r="O1425">
        <v>7</v>
      </c>
      <c r="P1425">
        <v>10</v>
      </c>
      <c r="Q1425">
        <v>8</v>
      </c>
      <c r="R1425">
        <v>6</v>
      </c>
      <c r="S1425">
        <v>9</v>
      </c>
      <c r="T1425">
        <v>9</v>
      </c>
      <c r="U1425">
        <v>7</v>
      </c>
      <c r="V1425">
        <v>8</v>
      </c>
      <c r="W1425">
        <v>8</v>
      </c>
      <c r="X1425">
        <v>8</v>
      </c>
      <c r="Y1425">
        <v>10</v>
      </c>
      <c r="Z1425">
        <v>9</v>
      </c>
      <c r="AA1425">
        <v>7</v>
      </c>
      <c r="AB1425">
        <v>9</v>
      </c>
      <c r="AC1425">
        <v>1</v>
      </c>
      <c r="AD1425">
        <f>IF(Table13[[#This Row],[payment]]=1,1,0)</f>
        <v>1</v>
      </c>
      <c r="AE1425">
        <f>IF(Table13[[#This Row],[payment]]=2,1,0)</f>
        <v>0</v>
      </c>
      <c r="AF1425">
        <f>IF(Table13[[#This Row],[payment]]=3,1,0)</f>
        <v>0</v>
      </c>
      <c r="AG1425">
        <v>1</v>
      </c>
      <c r="AH1425">
        <f>IF(Table13[[#This Row],[method_payment]]=1,1,0)</f>
        <v>1</v>
      </c>
      <c r="AI1425">
        <f>IF(Table13[[#This Row],[method_payment]]=2,1,0)</f>
        <v>0</v>
      </c>
      <c r="AJ1425">
        <f>IF(Table13[[#This Row],[method_payment]]=3,1,0)</f>
        <v>0</v>
      </c>
      <c r="AK1425">
        <f>IF(Table13[[#This Row],[method_payment]]=5,1,0)</f>
        <v>0</v>
      </c>
      <c r="AL1425">
        <f>IF(Table13[[#This Row],[method_payment]]=6,1,0)</f>
        <v>0</v>
      </c>
      <c r="AM1425" t="s">
        <v>15</v>
      </c>
      <c r="AN1425" t="s">
        <v>15</v>
      </c>
      <c r="AO1425">
        <v>2</v>
      </c>
      <c r="AP1425" s="2">
        <v>294.63</v>
      </c>
      <c r="AQ1425" s="3">
        <f>IF(AND(Table13[[#This Row],[Average_amount_spent_per_visit_last_3_months]]&gt;=1,Table13[[#This Row],[Average_amount_spent_per_visit_last_3_months]]&lt;=999),1,0)</f>
        <v>1</v>
      </c>
      <c r="AR1425" s="3">
        <f>IF(AND(Table13[[#This Row],[Average_amount_spent_per_visit_last_3_months]]&gt;=1000,Table13[[#This Row],[Average_amount_spent_per_visit_last_3_months]]&lt;=6700),1,0)</f>
        <v>0</v>
      </c>
      <c r="AS1425">
        <v>1</v>
      </c>
      <c r="AT1425">
        <v>44</v>
      </c>
      <c r="AU1425">
        <f>IF(AND(Table13[[#This Row],[Age]]&gt;=18,Table13[[#This Row],[Age]]&lt;=25),1,0)</f>
        <v>0</v>
      </c>
      <c r="AV1425">
        <f>IF(AND(Table13[[#This Row],[Age]]&gt;=26,Table13[[#This Row],[Age]]&lt;=35),1,0)</f>
        <v>0</v>
      </c>
      <c r="AW1425">
        <f>IF(AND(Table13[[#This Row],[Age]]&gt;=36,Table13[[#This Row],[Age]]&lt;=45),1,0)</f>
        <v>1</v>
      </c>
      <c r="AX1425">
        <f>IF(AND(Table13[[#This Row],[Age]]&gt;=46,Table13[[#This Row],[Age]]&lt;=55),1,0)</f>
        <v>0</v>
      </c>
      <c r="AY1425">
        <f>IF(AND(Table13[[#This Row],[Age]]&gt;=56,Table13[[#This Row],[Age]]&lt;=67),1,0)</f>
        <v>0</v>
      </c>
      <c r="AZ1425" t="s">
        <v>25</v>
      </c>
      <c r="BA1425">
        <f>IF(Table13[[#This Row],[Marital Status]]="Married",1,0)</f>
        <v>1</v>
      </c>
      <c r="BB1425">
        <f>IF(Table13[[#This Row],[Marital Status]]="Single",1,0)</f>
        <v>0</v>
      </c>
      <c r="BC1425" t="s">
        <v>28</v>
      </c>
      <c r="BD1425">
        <f>IF(Table13[[#This Row],[gender]]="Male",1,0)</f>
        <v>0</v>
      </c>
      <c r="BE1425">
        <f>IF(Table13[[#This Row],[gender]]="Female",1,0)</f>
        <v>1</v>
      </c>
      <c r="BF1425" t="s">
        <v>18</v>
      </c>
      <c r="BG1425">
        <f>IF(Table13[[#This Row],[Highest level of Education]]="Did not attend school",1,0)</f>
        <v>0</v>
      </c>
      <c r="BH1425">
        <f>IF(Table13[[#This Row],[Highest level of Education]]="K12 completed",1,0)</f>
        <v>0</v>
      </c>
      <c r="BI1425">
        <f>IF(Table13[[#This Row],[Highest level of Education]]="High School Completed",1,0)</f>
        <v>0</v>
      </c>
      <c r="BJ1425">
        <f>IF(Table13[[#This Row],[Highest level of Education]]="Technical Diploma/Partially completed College",1,0)</f>
        <v>0</v>
      </c>
      <c r="BK1425">
        <f>IF(Table13[[#This Row],[Highest level of Education]]="University/College Degree",1,0)</f>
        <v>0</v>
      </c>
      <c r="BL1425">
        <f>IF(Table13[[#This Row],[Highest level of Education]]="Post-graduate education",1,0)</f>
        <v>1</v>
      </c>
      <c r="BM1425">
        <v>3</v>
      </c>
      <c r="BN1425">
        <v>1</v>
      </c>
      <c r="BO1425">
        <v>4</v>
      </c>
      <c r="BP1425">
        <f>IF(Table13[[#This Row],[Monthly_Income 1_5500 2_8000 3_11000 4_15000 5_20000 6_27000 7_35000 8_5000 9_51000 98_0]]=1,1,0)</f>
        <v>0</v>
      </c>
      <c r="BQ1425">
        <f>IF(Table13[[#This Row],[Monthly_Income 1_5500 2_8000 3_11000 4_15000 5_20000 6_27000 7_35000 8_5000 9_51000 98_0]]=2,1,0)</f>
        <v>0</v>
      </c>
      <c r="BR1425">
        <f>IF(Table13[[#This Row],[Monthly_Income 1_5500 2_8000 3_11000 4_15000 5_20000 6_27000 7_35000 8_5000 9_51000 98_0]]=3,1,0)</f>
        <v>0</v>
      </c>
      <c r="BS1425">
        <f>IF(Table13[[#This Row],[Monthly_Income 1_5500 2_8000 3_11000 4_15000 5_20000 6_27000 7_35000 8_5000 9_51000 98_0]]=4,1,0)</f>
        <v>1</v>
      </c>
      <c r="BT1425">
        <f>IF(Table13[[#This Row],[Monthly_Income 1_5500 2_8000 3_11000 4_15000 5_20000 6_27000 7_35000 8_5000 9_51000 98_0]]=5,1,0)</f>
        <v>0</v>
      </c>
      <c r="BU1425">
        <f>IF(Table13[[#This Row],[Monthly_Income 1_5500 2_8000 3_11000 4_15000 5_20000 6_27000 7_35000 8_5000 9_51000 98_0]]=6,1,0)</f>
        <v>0</v>
      </c>
      <c r="BV1425">
        <f>IF(Table13[[#This Row],[Monthly_Income 1_5500 2_8000 3_11000 4_15000 5_20000 6_27000 7_35000 8_5000 9_51000 98_0]]=7,1,0)</f>
        <v>0</v>
      </c>
      <c r="BW1425">
        <f>IF(Table13[[#This Row],[Monthly_Income 1_5500 2_8000 3_11000 4_15000 5_20000 6_27000 7_35000 8_5000 9_51000 98_0]]=8,1,0)</f>
        <v>0</v>
      </c>
      <c r="BX1425">
        <f>IF(Table13[[#This Row],[Monthly_Income 1_5500 2_8000 3_11000 4_15000 5_20000 6_27000 7_35000 8_5000 9_51000 98_0]]=9,1,0)</f>
        <v>0</v>
      </c>
      <c r="BY1425">
        <f>IF(Table13[[#This Row],[Monthly_Income 1_5500 2_8000 3_11000 4_15000 5_20000 6_27000 7_35000 8_5000 9_51000 98_0]]=98,1,0)</f>
        <v>0</v>
      </c>
      <c r="BZ1425">
        <v>6</v>
      </c>
      <c r="CA1425">
        <f>IF(Table13[[#This Row],[Monthly_Household_Income]]=1,1,0)</f>
        <v>0</v>
      </c>
      <c r="CB1425">
        <f>IF(Table13[[#This Row],[Monthly_Household_Income]]=2,1,0)</f>
        <v>0</v>
      </c>
      <c r="CC1425">
        <f>IF(Table13[[#This Row],[Monthly_Household_Income]]=3,1,0)</f>
        <v>0</v>
      </c>
      <c r="CD1425">
        <f>IF(Table13[[#This Row],[Monthly_Household_Income]]=4,1,0)</f>
        <v>0</v>
      </c>
      <c r="CE1425">
        <f>IF(Table13[[#This Row],[Monthly_Household_Income]]=5,1,0)</f>
        <v>0</v>
      </c>
      <c r="CF1425">
        <f>IF(Table13[[#This Row],[Monthly_Household_Income]]=6,1,0)</f>
        <v>1</v>
      </c>
      <c r="CG1425">
        <f>IF(Table13[[#This Row],[Monthly_Household_Income]]=7,1,0)</f>
        <v>0</v>
      </c>
      <c r="CH1425">
        <f>IF(Table13[[#This Row],[Monthly_Household_Income]]=8,1,0)</f>
        <v>0</v>
      </c>
      <c r="CI1425">
        <f>IF(Table13[[#This Row],[Monthly_Household_Income]]=9,1,0)</f>
        <v>0</v>
      </c>
      <c r="CJ1425">
        <f>IF(Table13[[#This Row],[Monthly_Household_Income]]=98,1,0)</f>
        <v>0</v>
      </c>
    </row>
    <row r="1426" spans="1:88">
      <c r="A1426">
        <v>5329</v>
      </c>
      <c r="B1426" s="1">
        <v>43099</v>
      </c>
      <c r="C1426" t="s">
        <v>39</v>
      </c>
      <c r="D1426">
        <v>7</v>
      </c>
      <c r="E1426">
        <v>8</v>
      </c>
      <c r="F1426">
        <v>7</v>
      </c>
      <c r="G1426">
        <v>8</v>
      </c>
      <c r="H1426">
        <v>8</v>
      </c>
      <c r="I1426">
        <v>9</v>
      </c>
      <c r="J1426" t="s">
        <v>15</v>
      </c>
      <c r="K1426">
        <v>8</v>
      </c>
      <c r="L1426">
        <v>6</v>
      </c>
      <c r="M1426">
        <v>7</v>
      </c>
      <c r="N1426">
        <v>8</v>
      </c>
      <c r="O1426">
        <v>9</v>
      </c>
      <c r="P1426">
        <v>10</v>
      </c>
      <c r="Q1426">
        <v>7</v>
      </c>
      <c r="R1426">
        <v>10</v>
      </c>
      <c r="S1426">
        <v>8</v>
      </c>
      <c r="T1426">
        <v>8</v>
      </c>
      <c r="U1426">
        <v>8</v>
      </c>
      <c r="V1426">
        <v>7</v>
      </c>
      <c r="W1426">
        <v>8</v>
      </c>
      <c r="X1426">
        <v>0</v>
      </c>
      <c r="Y1426">
        <v>9</v>
      </c>
      <c r="Z1426">
        <v>8</v>
      </c>
      <c r="AA1426">
        <v>8</v>
      </c>
      <c r="AB1426">
        <v>0</v>
      </c>
      <c r="AC1426">
        <v>2</v>
      </c>
      <c r="AD1426">
        <f>IF(Table13[[#This Row],[payment]]=1,1,0)</f>
        <v>0</v>
      </c>
      <c r="AE1426">
        <f>IF(Table13[[#This Row],[payment]]=2,1,0)</f>
        <v>1</v>
      </c>
      <c r="AF1426">
        <f>IF(Table13[[#This Row],[payment]]=3,1,0)</f>
        <v>0</v>
      </c>
      <c r="AG1426">
        <v>1</v>
      </c>
      <c r="AH1426">
        <f>IF(Table13[[#This Row],[method_payment]]=1,1,0)</f>
        <v>1</v>
      </c>
      <c r="AI1426">
        <f>IF(Table13[[#This Row],[method_payment]]=2,1,0)</f>
        <v>0</v>
      </c>
      <c r="AJ1426">
        <f>IF(Table13[[#This Row],[method_payment]]=3,1,0)</f>
        <v>0</v>
      </c>
      <c r="AK1426">
        <f>IF(Table13[[#This Row],[method_payment]]=5,1,0)</f>
        <v>0</v>
      </c>
      <c r="AL1426">
        <f>IF(Table13[[#This Row],[method_payment]]=6,1,0)</f>
        <v>0</v>
      </c>
      <c r="AM1426" t="s">
        <v>16</v>
      </c>
      <c r="AN1426" t="s">
        <v>16</v>
      </c>
      <c r="AO1426">
        <v>1</v>
      </c>
      <c r="AP1426" s="2">
        <v>2453.8000000000002</v>
      </c>
      <c r="AQ1426" s="3">
        <f>IF(AND(Table13[[#This Row],[Average_amount_spent_per_visit_last_3_months]]&gt;=1,Table13[[#This Row],[Average_amount_spent_per_visit_last_3_months]]&lt;=999),1,0)</f>
        <v>0</v>
      </c>
      <c r="AR1426" s="3">
        <f>IF(AND(Table13[[#This Row],[Average_amount_spent_per_visit_last_3_months]]&gt;=1000,Table13[[#This Row],[Average_amount_spent_per_visit_last_3_months]]&lt;=6700),1,0)</f>
        <v>1</v>
      </c>
      <c r="AS1426">
        <v>1</v>
      </c>
      <c r="AT1426">
        <v>39</v>
      </c>
      <c r="AU1426">
        <f>IF(AND(Table13[[#This Row],[Age]]&gt;=18,Table13[[#This Row],[Age]]&lt;=25),1,0)</f>
        <v>0</v>
      </c>
      <c r="AV1426">
        <f>IF(AND(Table13[[#This Row],[Age]]&gt;=26,Table13[[#This Row],[Age]]&lt;=35),1,0)</f>
        <v>0</v>
      </c>
      <c r="AW1426">
        <f>IF(AND(Table13[[#This Row],[Age]]&gt;=36,Table13[[#This Row],[Age]]&lt;=45),1,0)</f>
        <v>1</v>
      </c>
      <c r="AX1426">
        <f>IF(AND(Table13[[#This Row],[Age]]&gt;=46,Table13[[#This Row],[Age]]&lt;=55),1,0)</f>
        <v>0</v>
      </c>
      <c r="AY1426">
        <f>IF(AND(Table13[[#This Row],[Age]]&gt;=56,Table13[[#This Row],[Age]]&lt;=67),1,0)</f>
        <v>0</v>
      </c>
      <c r="AZ1426" t="s">
        <v>25</v>
      </c>
      <c r="BA1426">
        <f>IF(Table13[[#This Row],[Marital Status]]="Married",1,0)</f>
        <v>1</v>
      </c>
      <c r="BB1426">
        <f>IF(Table13[[#This Row],[Marital Status]]="Single",1,0)</f>
        <v>0</v>
      </c>
      <c r="BC1426" t="s">
        <v>27</v>
      </c>
      <c r="BD1426">
        <f>IF(Table13[[#This Row],[gender]]="Male",1,0)</f>
        <v>1</v>
      </c>
      <c r="BE1426">
        <f>IF(Table13[[#This Row],[gender]]="Female",1,0)</f>
        <v>0</v>
      </c>
      <c r="BF1426" t="s">
        <v>19</v>
      </c>
      <c r="BG1426">
        <f>IF(Table13[[#This Row],[Highest level of Education]]="Did not attend school",1,0)</f>
        <v>0</v>
      </c>
      <c r="BH1426">
        <f>IF(Table13[[#This Row],[Highest level of Education]]="K12 completed",1,0)</f>
        <v>0</v>
      </c>
      <c r="BI1426">
        <f>IF(Table13[[#This Row],[Highest level of Education]]="High School Completed",1,0)</f>
        <v>0</v>
      </c>
      <c r="BJ1426">
        <f>IF(Table13[[#This Row],[Highest level of Education]]="Technical Diploma/Partially completed College",1,0)</f>
        <v>0</v>
      </c>
      <c r="BK1426">
        <f>IF(Table13[[#This Row],[Highest level of Education]]="University/College Degree",1,0)</f>
        <v>1</v>
      </c>
      <c r="BL1426">
        <f>IF(Table13[[#This Row],[Highest level of Education]]="Post-graduate education",1,0)</f>
        <v>0</v>
      </c>
      <c r="BM1426">
        <v>2</v>
      </c>
      <c r="BN1426">
        <v>1</v>
      </c>
      <c r="BO1426">
        <v>5</v>
      </c>
      <c r="BP1426">
        <f>IF(Table13[[#This Row],[Monthly_Income 1_5500 2_8000 3_11000 4_15000 5_20000 6_27000 7_35000 8_5000 9_51000 98_0]]=1,1,0)</f>
        <v>0</v>
      </c>
      <c r="BQ1426">
        <f>IF(Table13[[#This Row],[Monthly_Income 1_5500 2_8000 3_11000 4_15000 5_20000 6_27000 7_35000 8_5000 9_51000 98_0]]=2,1,0)</f>
        <v>0</v>
      </c>
      <c r="BR1426">
        <f>IF(Table13[[#This Row],[Monthly_Income 1_5500 2_8000 3_11000 4_15000 5_20000 6_27000 7_35000 8_5000 9_51000 98_0]]=3,1,0)</f>
        <v>0</v>
      </c>
      <c r="BS1426">
        <f>IF(Table13[[#This Row],[Monthly_Income 1_5500 2_8000 3_11000 4_15000 5_20000 6_27000 7_35000 8_5000 9_51000 98_0]]=4,1,0)</f>
        <v>0</v>
      </c>
      <c r="BT1426">
        <f>IF(Table13[[#This Row],[Monthly_Income 1_5500 2_8000 3_11000 4_15000 5_20000 6_27000 7_35000 8_5000 9_51000 98_0]]=5,1,0)</f>
        <v>1</v>
      </c>
      <c r="BU1426">
        <f>IF(Table13[[#This Row],[Monthly_Income 1_5500 2_8000 3_11000 4_15000 5_20000 6_27000 7_35000 8_5000 9_51000 98_0]]=6,1,0)</f>
        <v>0</v>
      </c>
      <c r="BV1426">
        <f>IF(Table13[[#This Row],[Monthly_Income 1_5500 2_8000 3_11000 4_15000 5_20000 6_27000 7_35000 8_5000 9_51000 98_0]]=7,1,0)</f>
        <v>0</v>
      </c>
      <c r="BW1426">
        <f>IF(Table13[[#This Row],[Monthly_Income 1_5500 2_8000 3_11000 4_15000 5_20000 6_27000 7_35000 8_5000 9_51000 98_0]]=8,1,0)</f>
        <v>0</v>
      </c>
      <c r="BX1426">
        <f>IF(Table13[[#This Row],[Monthly_Income 1_5500 2_8000 3_11000 4_15000 5_20000 6_27000 7_35000 8_5000 9_51000 98_0]]=9,1,0)</f>
        <v>0</v>
      </c>
      <c r="BY1426">
        <f>IF(Table13[[#This Row],[Monthly_Income 1_5500 2_8000 3_11000 4_15000 5_20000 6_27000 7_35000 8_5000 9_51000 98_0]]=98,1,0)</f>
        <v>0</v>
      </c>
      <c r="BZ1426">
        <v>8</v>
      </c>
      <c r="CA1426">
        <f>IF(Table13[[#This Row],[Monthly_Household_Income]]=1,1,0)</f>
        <v>0</v>
      </c>
      <c r="CB1426">
        <f>IF(Table13[[#This Row],[Monthly_Household_Income]]=2,1,0)</f>
        <v>0</v>
      </c>
      <c r="CC1426">
        <f>IF(Table13[[#This Row],[Monthly_Household_Income]]=3,1,0)</f>
        <v>0</v>
      </c>
      <c r="CD1426">
        <f>IF(Table13[[#This Row],[Monthly_Household_Income]]=4,1,0)</f>
        <v>0</v>
      </c>
      <c r="CE1426">
        <f>IF(Table13[[#This Row],[Monthly_Household_Income]]=5,1,0)</f>
        <v>0</v>
      </c>
      <c r="CF1426">
        <f>IF(Table13[[#This Row],[Monthly_Household_Income]]=6,1,0)</f>
        <v>0</v>
      </c>
      <c r="CG1426">
        <f>IF(Table13[[#This Row],[Monthly_Household_Income]]=7,1,0)</f>
        <v>0</v>
      </c>
      <c r="CH1426">
        <f>IF(Table13[[#This Row],[Monthly_Household_Income]]=8,1,0)</f>
        <v>1</v>
      </c>
      <c r="CI1426">
        <f>IF(Table13[[#This Row],[Monthly_Household_Income]]=9,1,0)</f>
        <v>0</v>
      </c>
      <c r="CJ1426">
        <f>IF(Table13[[#This Row],[Monthly_Household_Income]]=98,1,0)</f>
        <v>0</v>
      </c>
    </row>
    <row r="1427" spans="1:88">
      <c r="A1427">
        <v>5333</v>
      </c>
      <c r="B1427" s="1">
        <v>43191</v>
      </c>
      <c r="C1427" t="s">
        <v>31</v>
      </c>
      <c r="D1427">
        <v>7</v>
      </c>
      <c r="E1427">
        <v>10</v>
      </c>
      <c r="F1427">
        <v>8</v>
      </c>
      <c r="G1427">
        <v>8</v>
      </c>
      <c r="H1427">
        <v>8</v>
      </c>
      <c r="I1427">
        <v>9</v>
      </c>
      <c r="J1427" t="s">
        <v>15</v>
      </c>
      <c r="K1427">
        <v>7</v>
      </c>
      <c r="L1427">
        <v>6</v>
      </c>
      <c r="M1427">
        <v>9</v>
      </c>
      <c r="N1427">
        <v>8</v>
      </c>
      <c r="O1427">
        <v>8</v>
      </c>
      <c r="P1427">
        <v>7</v>
      </c>
      <c r="Q1427">
        <v>10</v>
      </c>
      <c r="R1427">
        <v>7</v>
      </c>
      <c r="S1427">
        <v>6</v>
      </c>
      <c r="T1427">
        <v>6</v>
      </c>
      <c r="U1427">
        <v>9</v>
      </c>
      <c r="V1427">
        <v>8</v>
      </c>
      <c r="W1427">
        <v>8</v>
      </c>
      <c r="X1427">
        <v>0</v>
      </c>
      <c r="Y1427">
        <v>8</v>
      </c>
      <c r="Z1427">
        <v>6</v>
      </c>
      <c r="AA1427">
        <v>7</v>
      </c>
      <c r="AB1427">
        <v>0</v>
      </c>
      <c r="AC1427">
        <v>2</v>
      </c>
      <c r="AD1427">
        <f>IF(Table13[[#This Row],[payment]]=1,1,0)</f>
        <v>0</v>
      </c>
      <c r="AE1427">
        <f>IF(Table13[[#This Row],[payment]]=2,1,0)</f>
        <v>1</v>
      </c>
      <c r="AF1427">
        <f>IF(Table13[[#This Row],[payment]]=3,1,0)</f>
        <v>0</v>
      </c>
      <c r="AG1427">
        <v>5</v>
      </c>
      <c r="AH1427">
        <f>IF(Table13[[#This Row],[method_payment]]=1,1,0)</f>
        <v>0</v>
      </c>
      <c r="AI1427">
        <f>IF(Table13[[#This Row],[method_payment]]=2,1,0)</f>
        <v>0</v>
      </c>
      <c r="AJ1427">
        <f>IF(Table13[[#This Row],[method_payment]]=3,1,0)</f>
        <v>0</v>
      </c>
      <c r="AK1427">
        <f>IF(Table13[[#This Row],[method_payment]]=5,1,0)</f>
        <v>1</v>
      </c>
      <c r="AL1427">
        <f>IF(Table13[[#This Row],[method_payment]]=6,1,0)</f>
        <v>0</v>
      </c>
      <c r="AM1427" t="s">
        <v>16</v>
      </c>
      <c r="AN1427" t="s">
        <v>16</v>
      </c>
      <c r="AO1427">
        <v>2</v>
      </c>
      <c r="AP1427" s="2">
        <v>2063.0100000000002</v>
      </c>
      <c r="AQ1427" s="3">
        <f>IF(AND(Table13[[#This Row],[Average_amount_spent_per_visit_last_3_months]]&gt;=1,Table13[[#This Row],[Average_amount_spent_per_visit_last_3_months]]&lt;=999),1,0)</f>
        <v>0</v>
      </c>
      <c r="AR1427" s="3">
        <f>IF(AND(Table13[[#This Row],[Average_amount_spent_per_visit_last_3_months]]&gt;=1000,Table13[[#This Row],[Average_amount_spent_per_visit_last_3_months]]&lt;=6700),1,0)</f>
        <v>1</v>
      </c>
      <c r="AS1427">
        <v>2</v>
      </c>
      <c r="AT1427">
        <v>40</v>
      </c>
      <c r="AU1427">
        <f>IF(AND(Table13[[#This Row],[Age]]&gt;=18,Table13[[#This Row],[Age]]&lt;=25),1,0)</f>
        <v>0</v>
      </c>
      <c r="AV1427">
        <f>IF(AND(Table13[[#This Row],[Age]]&gt;=26,Table13[[#This Row],[Age]]&lt;=35),1,0)</f>
        <v>0</v>
      </c>
      <c r="AW1427">
        <f>IF(AND(Table13[[#This Row],[Age]]&gt;=36,Table13[[#This Row],[Age]]&lt;=45),1,0)</f>
        <v>1</v>
      </c>
      <c r="AX1427">
        <f>IF(AND(Table13[[#This Row],[Age]]&gt;=46,Table13[[#This Row],[Age]]&lt;=55),1,0)</f>
        <v>0</v>
      </c>
      <c r="AY1427">
        <f>IF(AND(Table13[[#This Row],[Age]]&gt;=56,Table13[[#This Row],[Age]]&lt;=67),1,0)</f>
        <v>0</v>
      </c>
      <c r="AZ1427" t="s">
        <v>25</v>
      </c>
      <c r="BA1427">
        <f>IF(Table13[[#This Row],[Marital Status]]="Married",1,0)</f>
        <v>1</v>
      </c>
      <c r="BB1427">
        <f>IF(Table13[[#This Row],[Marital Status]]="Single",1,0)</f>
        <v>0</v>
      </c>
      <c r="BC1427" t="s">
        <v>27</v>
      </c>
      <c r="BD1427">
        <f>IF(Table13[[#This Row],[gender]]="Male",1,0)</f>
        <v>1</v>
      </c>
      <c r="BE1427">
        <f>IF(Table13[[#This Row],[gender]]="Female",1,0)</f>
        <v>0</v>
      </c>
      <c r="BF1427" t="s">
        <v>18</v>
      </c>
      <c r="BG1427">
        <f>IF(Table13[[#This Row],[Highest level of Education]]="Did not attend school",1,0)</f>
        <v>0</v>
      </c>
      <c r="BH1427">
        <f>IF(Table13[[#This Row],[Highest level of Education]]="K12 completed",1,0)</f>
        <v>0</v>
      </c>
      <c r="BI1427">
        <f>IF(Table13[[#This Row],[Highest level of Education]]="High School Completed",1,0)</f>
        <v>0</v>
      </c>
      <c r="BJ1427">
        <f>IF(Table13[[#This Row],[Highest level of Education]]="Technical Diploma/Partially completed College",1,0)</f>
        <v>0</v>
      </c>
      <c r="BK1427">
        <f>IF(Table13[[#This Row],[Highest level of Education]]="University/College Degree",1,0)</f>
        <v>0</v>
      </c>
      <c r="BL1427">
        <f>IF(Table13[[#This Row],[Highest level of Education]]="Post-graduate education",1,0)</f>
        <v>1</v>
      </c>
      <c r="BM1427">
        <v>2</v>
      </c>
      <c r="BN1427">
        <v>1</v>
      </c>
      <c r="BO1427">
        <v>5</v>
      </c>
      <c r="BP1427">
        <f>IF(Table13[[#This Row],[Monthly_Income 1_5500 2_8000 3_11000 4_15000 5_20000 6_27000 7_35000 8_5000 9_51000 98_0]]=1,1,0)</f>
        <v>0</v>
      </c>
      <c r="BQ1427">
        <f>IF(Table13[[#This Row],[Monthly_Income 1_5500 2_8000 3_11000 4_15000 5_20000 6_27000 7_35000 8_5000 9_51000 98_0]]=2,1,0)</f>
        <v>0</v>
      </c>
      <c r="BR1427">
        <f>IF(Table13[[#This Row],[Monthly_Income 1_5500 2_8000 3_11000 4_15000 5_20000 6_27000 7_35000 8_5000 9_51000 98_0]]=3,1,0)</f>
        <v>0</v>
      </c>
      <c r="BS1427">
        <f>IF(Table13[[#This Row],[Monthly_Income 1_5500 2_8000 3_11000 4_15000 5_20000 6_27000 7_35000 8_5000 9_51000 98_0]]=4,1,0)</f>
        <v>0</v>
      </c>
      <c r="BT1427">
        <f>IF(Table13[[#This Row],[Monthly_Income 1_5500 2_8000 3_11000 4_15000 5_20000 6_27000 7_35000 8_5000 9_51000 98_0]]=5,1,0)</f>
        <v>1</v>
      </c>
      <c r="BU1427">
        <f>IF(Table13[[#This Row],[Monthly_Income 1_5500 2_8000 3_11000 4_15000 5_20000 6_27000 7_35000 8_5000 9_51000 98_0]]=6,1,0)</f>
        <v>0</v>
      </c>
      <c r="BV1427">
        <f>IF(Table13[[#This Row],[Monthly_Income 1_5500 2_8000 3_11000 4_15000 5_20000 6_27000 7_35000 8_5000 9_51000 98_0]]=7,1,0)</f>
        <v>0</v>
      </c>
      <c r="BW1427">
        <f>IF(Table13[[#This Row],[Monthly_Income 1_5500 2_8000 3_11000 4_15000 5_20000 6_27000 7_35000 8_5000 9_51000 98_0]]=8,1,0)</f>
        <v>0</v>
      </c>
      <c r="BX1427">
        <f>IF(Table13[[#This Row],[Monthly_Income 1_5500 2_8000 3_11000 4_15000 5_20000 6_27000 7_35000 8_5000 9_51000 98_0]]=9,1,0)</f>
        <v>0</v>
      </c>
      <c r="BY1427">
        <f>IF(Table13[[#This Row],[Monthly_Income 1_5500 2_8000 3_11000 4_15000 5_20000 6_27000 7_35000 8_5000 9_51000 98_0]]=98,1,0)</f>
        <v>0</v>
      </c>
      <c r="BZ1427">
        <v>7</v>
      </c>
      <c r="CA1427">
        <f>IF(Table13[[#This Row],[Monthly_Household_Income]]=1,1,0)</f>
        <v>0</v>
      </c>
      <c r="CB1427">
        <f>IF(Table13[[#This Row],[Monthly_Household_Income]]=2,1,0)</f>
        <v>0</v>
      </c>
      <c r="CC1427">
        <f>IF(Table13[[#This Row],[Monthly_Household_Income]]=3,1,0)</f>
        <v>0</v>
      </c>
      <c r="CD1427">
        <f>IF(Table13[[#This Row],[Monthly_Household_Income]]=4,1,0)</f>
        <v>0</v>
      </c>
      <c r="CE1427">
        <f>IF(Table13[[#This Row],[Monthly_Household_Income]]=5,1,0)</f>
        <v>0</v>
      </c>
      <c r="CF1427">
        <f>IF(Table13[[#This Row],[Monthly_Household_Income]]=6,1,0)</f>
        <v>0</v>
      </c>
      <c r="CG1427">
        <f>IF(Table13[[#This Row],[Monthly_Household_Income]]=7,1,0)</f>
        <v>1</v>
      </c>
      <c r="CH1427">
        <f>IF(Table13[[#This Row],[Monthly_Household_Income]]=8,1,0)</f>
        <v>0</v>
      </c>
      <c r="CI1427">
        <f>IF(Table13[[#This Row],[Monthly_Household_Income]]=9,1,0)</f>
        <v>0</v>
      </c>
      <c r="CJ1427">
        <f>IF(Table13[[#This Row],[Monthly_Household_Income]]=98,1,0)</f>
        <v>0</v>
      </c>
    </row>
    <row r="1428" spans="1:88">
      <c r="A1428">
        <v>5340</v>
      </c>
      <c r="B1428" s="1">
        <v>42967</v>
      </c>
      <c r="C1428" t="s">
        <v>32</v>
      </c>
      <c r="D1428">
        <v>8</v>
      </c>
      <c r="E1428">
        <v>9</v>
      </c>
      <c r="F1428">
        <v>7</v>
      </c>
      <c r="G1428">
        <v>8</v>
      </c>
      <c r="H1428">
        <v>8</v>
      </c>
      <c r="I1428">
        <v>8</v>
      </c>
      <c r="J1428" t="s">
        <v>15</v>
      </c>
      <c r="K1428">
        <v>7</v>
      </c>
      <c r="L1428">
        <v>9</v>
      </c>
      <c r="M1428">
        <v>8</v>
      </c>
      <c r="N1428">
        <v>8</v>
      </c>
      <c r="O1428">
        <v>9</v>
      </c>
      <c r="P1428">
        <v>7</v>
      </c>
      <c r="Q1428">
        <v>7</v>
      </c>
      <c r="R1428">
        <v>9</v>
      </c>
      <c r="S1428">
        <v>8</v>
      </c>
      <c r="T1428">
        <v>9</v>
      </c>
      <c r="U1428">
        <v>7</v>
      </c>
      <c r="V1428">
        <v>9</v>
      </c>
      <c r="W1428">
        <v>8</v>
      </c>
      <c r="X1428">
        <v>8</v>
      </c>
      <c r="Y1428">
        <v>8</v>
      </c>
      <c r="Z1428">
        <v>7</v>
      </c>
      <c r="AA1428">
        <v>7</v>
      </c>
      <c r="AB1428">
        <v>9</v>
      </c>
      <c r="AC1428">
        <v>2</v>
      </c>
      <c r="AD1428">
        <f>IF(Table13[[#This Row],[payment]]=1,1,0)</f>
        <v>0</v>
      </c>
      <c r="AE1428">
        <f>IF(Table13[[#This Row],[payment]]=2,1,0)</f>
        <v>1</v>
      </c>
      <c r="AF1428">
        <f>IF(Table13[[#This Row],[payment]]=3,1,0)</f>
        <v>0</v>
      </c>
      <c r="AG1428">
        <v>1</v>
      </c>
      <c r="AH1428">
        <f>IF(Table13[[#This Row],[method_payment]]=1,1,0)</f>
        <v>1</v>
      </c>
      <c r="AI1428">
        <f>IF(Table13[[#This Row],[method_payment]]=2,1,0)</f>
        <v>0</v>
      </c>
      <c r="AJ1428">
        <f>IF(Table13[[#This Row],[method_payment]]=3,1,0)</f>
        <v>0</v>
      </c>
      <c r="AK1428">
        <f>IF(Table13[[#This Row],[method_payment]]=5,1,0)</f>
        <v>0</v>
      </c>
      <c r="AL1428">
        <f>IF(Table13[[#This Row],[method_payment]]=6,1,0)</f>
        <v>0</v>
      </c>
      <c r="AM1428" t="s">
        <v>16</v>
      </c>
      <c r="AN1428" t="s">
        <v>16</v>
      </c>
      <c r="AO1428">
        <v>1</v>
      </c>
      <c r="AP1428" s="2">
        <v>2426.71</v>
      </c>
      <c r="AQ1428" s="3">
        <f>IF(AND(Table13[[#This Row],[Average_amount_spent_per_visit_last_3_months]]&gt;=1,Table13[[#This Row],[Average_amount_spent_per_visit_last_3_months]]&lt;=999),1,0)</f>
        <v>0</v>
      </c>
      <c r="AR1428" s="3">
        <f>IF(AND(Table13[[#This Row],[Average_amount_spent_per_visit_last_3_months]]&gt;=1000,Table13[[#This Row],[Average_amount_spent_per_visit_last_3_months]]&lt;=6700),1,0)</f>
        <v>1</v>
      </c>
      <c r="AS1428">
        <v>1</v>
      </c>
      <c r="AT1428">
        <v>48</v>
      </c>
      <c r="AU1428">
        <f>IF(AND(Table13[[#This Row],[Age]]&gt;=18,Table13[[#This Row],[Age]]&lt;=25),1,0)</f>
        <v>0</v>
      </c>
      <c r="AV1428">
        <f>IF(AND(Table13[[#This Row],[Age]]&gt;=26,Table13[[#This Row],[Age]]&lt;=35),1,0)</f>
        <v>0</v>
      </c>
      <c r="AW1428">
        <f>IF(AND(Table13[[#This Row],[Age]]&gt;=36,Table13[[#This Row],[Age]]&lt;=45),1,0)</f>
        <v>0</v>
      </c>
      <c r="AX1428">
        <f>IF(AND(Table13[[#This Row],[Age]]&gt;=46,Table13[[#This Row],[Age]]&lt;=55),1,0)</f>
        <v>1</v>
      </c>
      <c r="AY1428">
        <f>IF(AND(Table13[[#This Row],[Age]]&gt;=56,Table13[[#This Row],[Age]]&lt;=67),1,0)</f>
        <v>0</v>
      </c>
      <c r="AZ1428" t="s">
        <v>25</v>
      </c>
      <c r="BA1428">
        <f>IF(Table13[[#This Row],[Marital Status]]="Married",1,0)</f>
        <v>1</v>
      </c>
      <c r="BB1428">
        <f>IF(Table13[[#This Row],[Marital Status]]="Single",1,0)</f>
        <v>0</v>
      </c>
      <c r="BC1428" t="s">
        <v>27</v>
      </c>
      <c r="BD1428">
        <f>IF(Table13[[#This Row],[gender]]="Male",1,0)</f>
        <v>1</v>
      </c>
      <c r="BE1428">
        <f>IF(Table13[[#This Row],[gender]]="Female",1,0)</f>
        <v>0</v>
      </c>
      <c r="BF1428" t="s">
        <v>22</v>
      </c>
      <c r="BG1428">
        <f>IF(Table13[[#This Row],[Highest level of Education]]="Did not attend school",1,0)</f>
        <v>0</v>
      </c>
      <c r="BH1428">
        <f>IF(Table13[[#This Row],[Highest level of Education]]="K12 completed",1,0)</f>
        <v>1</v>
      </c>
      <c r="BI1428">
        <f>IF(Table13[[#This Row],[Highest level of Education]]="High School Completed",1,0)</f>
        <v>0</v>
      </c>
      <c r="BJ1428">
        <f>IF(Table13[[#This Row],[Highest level of Education]]="Technical Diploma/Partially completed College",1,0)</f>
        <v>0</v>
      </c>
      <c r="BK1428">
        <f>IF(Table13[[#This Row],[Highest level of Education]]="University/College Degree",1,0)</f>
        <v>0</v>
      </c>
      <c r="BL1428">
        <f>IF(Table13[[#This Row],[Highest level of Education]]="Post-graduate education",1,0)</f>
        <v>0</v>
      </c>
      <c r="BM1428">
        <v>1</v>
      </c>
      <c r="BN1428">
        <v>1</v>
      </c>
      <c r="BO1428">
        <v>3</v>
      </c>
      <c r="BP1428">
        <f>IF(Table13[[#This Row],[Monthly_Income 1_5500 2_8000 3_11000 4_15000 5_20000 6_27000 7_35000 8_5000 9_51000 98_0]]=1,1,0)</f>
        <v>0</v>
      </c>
      <c r="BQ1428">
        <f>IF(Table13[[#This Row],[Monthly_Income 1_5500 2_8000 3_11000 4_15000 5_20000 6_27000 7_35000 8_5000 9_51000 98_0]]=2,1,0)</f>
        <v>0</v>
      </c>
      <c r="BR1428">
        <f>IF(Table13[[#This Row],[Monthly_Income 1_5500 2_8000 3_11000 4_15000 5_20000 6_27000 7_35000 8_5000 9_51000 98_0]]=3,1,0)</f>
        <v>1</v>
      </c>
      <c r="BS1428">
        <f>IF(Table13[[#This Row],[Monthly_Income 1_5500 2_8000 3_11000 4_15000 5_20000 6_27000 7_35000 8_5000 9_51000 98_0]]=4,1,0)</f>
        <v>0</v>
      </c>
      <c r="BT1428">
        <f>IF(Table13[[#This Row],[Monthly_Income 1_5500 2_8000 3_11000 4_15000 5_20000 6_27000 7_35000 8_5000 9_51000 98_0]]=5,1,0)</f>
        <v>0</v>
      </c>
      <c r="BU1428">
        <f>IF(Table13[[#This Row],[Monthly_Income 1_5500 2_8000 3_11000 4_15000 5_20000 6_27000 7_35000 8_5000 9_51000 98_0]]=6,1,0)</f>
        <v>0</v>
      </c>
      <c r="BV1428">
        <f>IF(Table13[[#This Row],[Monthly_Income 1_5500 2_8000 3_11000 4_15000 5_20000 6_27000 7_35000 8_5000 9_51000 98_0]]=7,1,0)</f>
        <v>0</v>
      </c>
      <c r="BW1428">
        <f>IF(Table13[[#This Row],[Monthly_Income 1_5500 2_8000 3_11000 4_15000 5_20000 6_27000 7_35000 8_5000 9_51000 98_0]]=8,1,0)</f>
        <v>0</v>
      </c>
      <c r="BX1428">
        <f>IF(Table13[[#This Row],[Monthly_Income 1_5500 2_8000 3_11000 4_15000 5_20000 6_27000 7_35000 8_5000 9_51000 98_0]]=9,1,0)</f>
        <v>0</v>
      </c>
      <c r="BY1428">
        <f>IF(Table13[[#This Row],[Monthly_Income 1_5500 2_8000 3_11000 4_15000 5_20000 6_27000 7_35000 8_5000 9_51000 98_0]]=98,1,0)</f>
        <v>0</v>
      </c>
      <c r="BZ1428">
        <v>4</v>
      </c>
      <c r="CA1428">
        <f>IF(Table13[[#This Row],[Monthly_Household_Income]]=1,1,0)</f>
        <v>0</v>
      </c>
      <c r="CB1428">
        <f>IF(Table13[[#This Row],[Monthly_Household_Income]]=2,1,0)</f>
        <v>0</v>
      </c>
      <c r="CC1428">
        <f>IF(Table13[[#This Row],[Monthly_Household_Income]]=3,1,0)</f>
        <v>0</v>
      </c>
      <c r="CD1428">
        <f>IF(Table13[[#This Row],[Monthly_Household_Income]]=4,1,0)</f>
        <v>1</v>
      </c>
      <c r="CE1428">
        <f>IF(Table13[[#This Row],[Monthly_Household_Income]]=5,1,0)</f>
        <v>0</v>
      </c>
      <c r="CF1428">
        <f>IF(Table13[[#This Row],[Monthly_Household_Income]]=6,1,0)</f>
        <v>0</v>
      </c>
      <c r="CG1428">
        <f>IF(Table13[[#This Row],[Monthly_Household_Income]]=7,1,0)</f>
        <v>0</v>
      </c>
      <c r="CH1428">
        <f>IF(Table13[[#This Row],[Monthly_Household_Income]]=8,1,0)</f>
        <v>0</v>
      </c>
      <c r="CI1428">
        <f>IF(Table13[[#This Row],[Monthly_Household_Income]]=9,1,0)</f>
        <v>0</v>
      </c>
      <c r="CJ1428">
        <f>IF(Table13[[#This Row],[Monthly_Household_Income]]=98,1,0)</f>
        <v>0</v>
      </c>
    </row>
    <row r="1429" spans="1:88">
      <c r="A1429">
        <v>5341</v>
      </c>
      <c r="B1429" s="1">
        <v>42991</v>
      </c>
      <c r="C1429" t="s">
        <v>36</v>
      </c>
      <c r="D1429">
        <v>6</v>
      </c>
      <c r="E1429">
        <v>7</v>
      </c>
      <c r="F1429">
        <v>6</v>
      </c>
      <c r="G1429">
        <v>7</v>
      </c>
      <c r="H1429">
        <v>9</v>
      </c>
      <c r="I1429">
        <v>8</v>
      </c>
      <c r="J1429" t="s">
        <v>16</v>
      </c>
      <c r="K1429">
        <v>8</v>
      </c>
      <c r="L1429">
        <v>7</v>
      </c>
      <c r="M1429">
        <v>7</v>
      </c>
      <c r="N1429">
        <v>7</v>
      </c>
      <c r="O1429">
        <v>8</v>
      </c>
      <c r="P1429">
        <v>7</v>
      </c>
      <c r="Q1429">
        <v>8</v>
      </c>
      <c r="R1429">
        <v>10</v>
      </c>
      <c r="S1429">
        <v>7</v>
      </c>
      <c r="T1429">
        <v>9</v>
      </c>
      <c r="U1429">
        <v>9</v>
      </c>
      <c r="V1429">
        <v>7</v>
      </c>
      <c r="W1429">
        <v>9</v>
      </c>
      <c r="X1429">
        <v>7</v>
      </c>
      <c r="Y1429">
        <v>8</v>
      </c>
      <c r="Z1429">
        <v>7</v>
      </c>
      <c r="AA1429">
        <v>7</v>
      </c>
      <c r="AB1429">
        <v>8</v>
      </c>
      <c r="AC1429">
        <v>3</v>
      </c>
      <c r="AD1429">
        <f>IF(Table13[[#This Row],[payment]]=1,1,0)</f>
        <v>0</v>
      </c>
      <c r="AE1429">
        <f>IF(Table13[[#This Row],[payment]]=2,1,0)</f>
        <v>0</v>
      </c>
      <c r="AF1429">
        <f>IF(Table13[[#This Row],[payment]]=3,1,0)</f>
        <v>1</v>
      </c>
      <c r="AG1429">
        <v>2</v>
      </c>
      <c r="AH1429">
        <f>IF(Table13[[#This Row],[method_payment]]=1,1,0)</f>
        <v>0</v>
      </c>
      <c r="AI1429">
        <f>IF(Table13[[#This Row],[method_payment]]=2,1,0)</f>
        <v>1</v>
      </c>
      <c r="AJ1429">
        <f>IF(Table13[[#This Row],[method_payment]]=3,1,0)</f>
        <v>0</v>
      </c>
      <c r="AK1429">
        <f>IF(Table13[[#This Row],[method_payment]]=5,1,0)</f>
        <v>0</v>
      </c>
      <c r="AL1429">
        <f>IF(Table13[[#This Row],[method_payment]]=6,1,0)</f>
        <v>0</v>
      </c>
      <c r="AM1429" t="s">
        <v>16</v>
      </c>
      <c r="AN1429" t="s">
        <v>15</v>
      </c>
      <c r="AO1429">
        <v>1</v>
      </c>
      <c r="AP1429" s="2">
        <v>569</v>
      </c>
      <c r="AQ1429" s="3">
        <f>IF(AND(Table13[[#This Row],[Average_amount_spent_per_visit_last_3_months]]&gt;=1,Table13[[#This Row],[Average_amount_spent_per_visit_last_3_months]]&lt;=999),1,0)</f>
        <v>1</v>
      </c>
      <c r="AR1429" s="3">
        <f>IF(AND(Table13[[#This Row],[Average_amount_spent_per_visit_last_3_months]]&gt;=1000,Table13[[#This Row],[Average_amount_spent_per_visit_last_3_months]]&lt;=6700),1,0)</f>
        <v>0</v>
      </c>
      <c r="AS1429">
        <v>3</v>
      </c>
      <c r="AT1429">
        <v>53</v>
      </c>
      <c r="AU1429">
        <f>IF(AND(Table13[[#This Row],[Age]]&gt;=18,Table13[[#This Row],[Age]]&lt;=25),1,0)</f>
        <v>0</v>
      </c>
      <c r="AV1429">
        <f>IF(AND(Table13[[#This Row],[Age]]&gt;=26,Table13[[#This Row],[Age]]&lt;=35),1,0)</f>
        <v>0</v>
      </c>
      <c r="AW1429">
        <f>IF(AND(Table13[[#This Row],[Age]]&gt;=36,Table13[[#This Row],[Age]]&lt;=45),1,0)</f>
        <v>0</v>
      </c>
      <c r="AX1429">
        <f>IF(AND(Table13[[#This Row],[Age]]&gt;=46,Table13[[#This Row],[Age]]&lt;=55),1,0)</f>
        <v>1</v>
      </c>
      <c r="AY1429">
        <f>IF(AND(Table13[[#This Row],[Age]]&gt;=56,Table13[[#This Row],[Age]]&lt;=67),1,0)</f>
        <v>0</v>
      </c>
      <c r="AZ1429" t="s">
        <v>25</v>
      </c>
      <c r="BA1429">
        <f>IF(Table13[[#This Row],[Marital Status]]="Married",1,0)</f>
        <v>1</v>
      </c>
      <c r="BB1429">
        <f>IF(Table13[[#This Row],[Marital Status]]="Single",1,0)</f>
        <v>0</v>
      </c>
      <c r="BC1429" t="s">
        <v>28</v>
      </c>
      <c r="BD1429">
        <f>IF(Table13[[#This Row],[gender]]="Male",1,0)</f>
        <v>0</v>
      </c>
      <c r="BE1429">
        <f>IF(Table13[[#This Row],[gender]]="Female",1,0)</f>
        <v>1</v>
      </c>
      <c r="BF1429" t="s">
        <v>23</v>
      </c>
      <c r="BG1429">
        <f>IF(Table13[[#This Row],[Highest level of Education]]="Did not attend school",1,0)</f>
        <v>0</v>
      </c>
      <c r="BH1429">
        <f>IF(Table13[[#This Row],[Highest level of Education]]="K12 completed",1,0)</f>
        <v>0</v>
      </c>
      <c r="BI1429">
        <f>IF(Table13[[#This Row],[Highest level of Education]]="High School Completed",1,0)</f>
        <v>0</v>
      </c>
      <c r="BJ1429">
        <f>IF(Table13[[#This Row],[Highest level of Education]]="Technical Diploma/Partially completed College",1,0)</f>
        <v>1</v>
      </c>
      <c r="BK1429">
        <f>IF(Table13[[#This Row],[Highest level of Education]]="University/College Degree",1,0)</f>
        <v>0</v>
      </c>
      <c r="BL1429">
        <f>IF(Table13[[#This Row],[Highest level of Education]]="Post-graduate education",1,0)</f>
        <v>0</v>
      </c>
      <c r="BM1429">
        <v>3</v>
      </c>
      <c r="BN1429">
        <v>3</v>
      </c>
      <c r="BO1429" t="s">
        <v>1</v>
      </c>
      <c r="BP1429">
        <f>IF(Table13[[#This Row],[Monthly_Income 1_5500 2_8000 3_11000 4_15000 5_20000 6_27000 7_35000 8_5000 9_51000 98_0]]=1,1,0)</f>
        <v>0</v>
      </c>
      <c r="BQ1429">
        <f>IF(Table13[[#This Row],[Monthly_Income 1_5500 2_8000 3_11000 4_15000 5_20000 6_27000 7_35000 8_5000 9_51000 98_0]]=2,1,0)</f>
        <v>0</v>
      </c>
      <c r="BR1429">
        <f>IF(Table13[[#This Row],[Monthly_Income 1_5500 2_8000 3_11000 4_15000 5_20000 6_27000 7_35000 8_5000 9_51000 98_0]]=3,1,0)</f>
        <v>0</v>
      </c>
      <c r="BS1429">
        <f>IF(Table13[[#This Row],[Monthly_Income 1_5500 2_8000 3_11000 4_15000 5_20000 6_27000 7_35000 8_5000 9_51000 98_0]]=4,1,0)</f>
        <v>0</v>
      </c>
      <c r="BT1429">
        <f>IF(Table13[[#This Row],[Monthly_Income 1_5500 2_8000 3_11000 4_15000 5_20000 6_27000 7_35000 8_5000 9_51000 98_0]]=5,1,0)</f>
        <v>0</v>
      </c>
      <c r="BU1429">
        <f>IF(Table13[[#This Row],[Monthly_Income 1_5500 2_8000 3_11000 4_15000 5_20000 6_27000 7_35000 8_5000 9_51000 98_0]]=6,1,0)</f>
        <v>0</v>
      </c>
      <c r="BV1429">
        <f>IF(Table13[[#This Row],[Monthly_Income 1_5500 2_8000 3_11000 4_15000 5_20000 6_27000 7_35000 8_5000 9_51000 98_0]]=7,1,0)</f>
        <v>0</v>
      </c>
      <c r="BW1429">
        <f>IF(Table13[[#This Row],[Monthly_Income 1_5500 2_8000 3_11000 4_15000 5_20000 6_27000 7_35000 8_5000 9_51000 98_0]]=8,1,0)</f>
        <v>0</v>
      </c>
      <c r="BX1429">
        <f>IF(Table13[[#This Row],[Monthly_Income 1_5500 2_8000 3_11000 4_15000 5_20000 6_27000 7_35000 8_5000 9_51000 98_0]]=9,1,0)</f>
        <v>0</v>
      </c>
      <c r="BY1429">
        <f>IF(Table13[[#This Row],[Monthly_Income 1_5500 2_8000 3_11000 4_15000 5_20000 6_27000 7_35000 8_5000 9_51000 98_0]]=98,1,0)</f>
        <v>0</v>
      </c>
      <c r="BZ1429">
        <v>8</v>
      </c>
      <c r="CA1429">
        <f>IF(Table13[[#This Row],[Monthly_Household_Income]]=1,1,0)</f>
        <v>0</v>
      </c>
      <c r="CB1429">
        <f>IF(Table13[[#This Row],[Monthly_Household_Income]]=2,1,0)</f>
        <v>0</v>
      </c>
      <c r="CC1429">
        <f>IF(Table13[[#This Row],[Monthly_Household_Income]]=3,1,0)</f>
        <v>0</v>
      </c>
      <c r="CD1429">
        <f>IF(Table13[[#This Row],[Monthly_Household_Income]]=4,1,0)</f>
        <v>0</v>
      </c>
      <c r="CE1429">
        <f>IF(Table13[[#This Row],[Monthly_Household_Income]]=5,1,0)</f>
        <v>0</v>
      </c>
      <c r="CF1429">
        <f>IF(Table13[[#This Row],[Monthly_Household_Income]]=6,1,0)</f>
        <v>0</v>
      </c>
      <c r="CG1429">
        <f>IF(Table13[[#This Row],[Monthly_Household_Income]]=7,1,0)</f>
        <v>0</v>
      </c>
      <c r="CH1429">
        <f>IF(Table13[[#This Row],[Monthly_Household_Income]]=8,1,0)</f>
        <v>1</v>
      </c>
      <c r="CI1429">
        <f>IF(Table13[[#This Row],[Monthly_Household_Income]]=9,1,0)</f>
        <v>0</v>
      </c>
      <c r="CJ1429">
        <f>IF(Table13[[#This Row],[Monthly_Household_Income]]=98,1,0)</f>
        <v>0</v>
      </c>
    </row>
    <row r="1430" spans="1:88">
      <c r="A1430">
        <v>5346</v>
      </c>
      <c r="B1430" s="1">
        <v>42977</v>
      </c>
      <c r="C1430" t="s">
        <v>2</v>
      </c>
      <c r="D1430">
        <v>8</v>
      </c>
      <c r="E1430">
        <v>7</v>
      </c>
      <c r="F1430">
        <v>9</v>
      </c>
      <c r="G1430">
        <v>9</v>
      </c>
      <c r="H1430">
        <v>9</v>
      </c>
      <c r="I1430">
        <v>8</v>
      </c>
      <c r="J1430" t="s">
        <v>16</v>
      </c>
      <c r="K1430">
        <v>7</v>
      </c>
      <c r="L1430">
        <v>9</v>
      </c>
      <c r="M1430">
        <v>10</v>
      </c>
      <c r="N1430">
        <v>8</v>
      </c>
      <c r="O1430">
        <v>7</v>
      </c>
      <c r="P1430">
        <v>10</v>
      </c>
      <c r="Q1430">
        <v>10</v>
      </c>
      <c r="R1430">
        <v>9</v>
      </c>
      <c r="S1430">
        <v>9</v>
      </c>
      <c r="T1430">
        <v>9</v>
      </c>
      <c r="U1430">
        <v>10</v>
      </c>
      <c r="V1430">
        <v>7</v>
      </c>
      <c r="W1430">
        <v>8</v>
      </c>
      <c r="X1430">
        <v>9</v>
      </c>
      <c r="Y1430">
        <v>8</v>
      </c>
      <c r="Z1430">
        <v>7</v>
      </c>
      <c r="AA1430">
        <v>8</v>
      </c>
      <c r="AB1430">
        <v>7</v>
      </c>
      <c r="AC1430">
        <v>2</v>
      </c>
      <c r="AD1430">
        <f>IF(Table13[[#This Row],[payment]]=1,1,0)</f>
        <v>0</v>
      </c>
      <c r="AE1430">
        <f>IF(Table13[[#This Row],[payment]]=2,1,0)</f>
        <v>1</v>
      </c>
      <c r="AF1430">
        <f>IF(Table13[[#This Row],[payment]]=3,1,0)</f>
        <v>0</v>
      </c>
      <c r="AG1430">
        <v>3</v>
      </c>
      <c r="AH1430">
        <f>IF(Table13[[#This Row],[method_payment]]=1,1,0)</f>
        <v>0</v>
      </c>
      <c r="AI1430">
        <f>IF(Table13[[#This Row],[method_payment]]=2,1,0)</f>
        <v>0</v>
      </c>
      <c r="AJ1430">
        <f>IF(Table13[[#This Row],[method_payment]]=3,1,0)</f>
        <v>1</v>
      </c>
      <c r="AK1430">
        <f>IF(Table13[[#This Row],[method_payment]]=5,1,0)</f>
        <v>0</v>
      </c>
      <c r="AL1430">
        <f>IF(Table13[[#This Row],[method_payment]]=6,1,0)</f>
        <v>0</v>
      </c>
      <c r="AM1430" t="s">
        <v>16</v>
      </c>
      <c r="AN1430" t="s">
        <v>15</v>
      </c>
      <c r="AO1430">
        <v>5</v>
      </c>
      <c r="AP1430" s="2">
        <v>123.11</v>
      </c>
      <c r="AQ1430" s="3">
        <f>IF(AND(Table13[[#This Row],[Average_amount_spent_per_visit_last_3_months]]&gt;=1,Table13[[#This Row],[Average_amount_spent_per_visit_last_3_months]]&lt;=999),1,0)</f>
        <v>1</v>
      </c>
      <c r="AR1430" s="3">
        <f>IF(AND(Table13[[#This Row],[Average_amount_spent_per_visit_last_3_months]]&gt;=1000,Table13[[#This Row],[Average_amount_spent_per_visit_last_3_months]]&lt;=6700),1,0)</f>
        <v>0</v>
      </c>
      <c r="AS1430">
        <v>3</v>
      </c>
      <c r="AT1430">
        <v>21</v>
      </c>
      <c r="AU1430">
        <f>IF(AND(Table13[[#This Row],[Age]]&gt;=18,Table13[[#This Row],[Age]]&lt;=25),1,0)</f>
        <v>1</v>
      </c>
      <c r="AV1430">
        <f>IF(AND(Table13[[#This Row],[Age]]&gt;=26,Table13[[#This Row],[Age]]&lt;=35),1,0)</f>
        <v>0</v>
      </c>
      <c r="AW1430">
        <f>IF(AND(Table13[[#This Row],[Age]]&gt;=36,Table13[[#This Row],[Age]]&lt;=45),1,0)</f>
        <v>0</v>
      </c>
      <c r="AX1430">
        <f>IF(AND(Table13[[#This Row],[Age]]&gt;=46,Table13[[#This Row],[Age]]&lt;=55),1,0)</f>
        <v>0</v>
      </c>
      <c r="AY1430">
        <f>IF(AND(Table13[[#This Row],[Age]]&gt;=56,Table13[[#This Row],[Age]]&lt;=67),1,0)</f>
        <v>0</v>
      </c>
      <c r="AZ1430" t="s">
        <v>24</v>
      </c>
      <c r="BA1430">
        <f>IF(Table13[[#This Row],[Marital Status]]="Married",1,0)</f>
        <v>0</v>
      </c>
      <c r="BB1430">
        <f>IF(Table13[[#This Row],[Marital Status]]="Single",1,0)</f>
        <v>1</v>
      </c>
      <c r="BC1430" t="s">
        <v>28</v>
      </c>
      <c r="BD1430">
        <f>IF(Table13[[#This Row],[gender]]="Male",1,0)</f>
        <v>0</v>
      </c>
      <c r="BE1430">
        <f>IF(Table13[[#This Row],[gender]]="Female",1,0)</f>
        <v>1</v>
      </c>
      <c r="BF1430" t="s">
        <v>23</v>
      </c>
      <c r="BG1430">
        <f>IF(Table13[[#This Row],[Highest level of Education]]="Did not attend school",1,0)</f>
        <v>0</v>
      </c>
      <c r="BH1430">
        <f>IF(Table13[[#This Row],[Highest level of Education]]="K12 completed",1,0)</f>
        <v>0</v>
      </c>
      <c r="BI1430">
        <f>IF(Table13[[#This Row],[Highest level of Education]]="High School Completed",1,0)</f>
        <v>0</v>
      </c>
      <c r="BJ1430">
        <f>IF(Table13[[#This Row],[Highest level of Education]]="Technical Diploma/Partially completed College",1,0)</f>
        <v>1</v>
      </c>
      <c r="BK1430">
        <f>IF(Table13[[#This Row],[Highest level of Education]]="University/College Degree",1,0)</f>
        <v>0</v>
      </c>
      <c r="BL1430">
        <f>IF(Table13[[#This Row],[Highest level of Education]]="Post-graduate education",1,0)</f>
        <v>0</v>
      </c>
      <c r="BM1430">
        <v>0</v>
      </c>
      <c r="BN1430">
        <v>5</v>
      </c>
      <c r="BO1430" t="s">
        <v>1</v>
      </c>
      <c r="BP1430">
        <f>IF(Table13[[#This Row],[Monthly_Income 1_5500 2_8000 3_11000 4_15000 5_20000 6_27000 7_35000 8_5000 9_51000 98_0]]=1,1,0)</f>
        <v>0</v>
      </c>
      <c r="BQ1430">
        <f>IF(Table13[[#This Row],[Monthly_Income 1_5500 2_8000 3_11000 4_15000 5_20000 6_27000 7_35000 8_5000 9_51000 98_0]]=2,1,0)</f>
        <v>0</v>
      </c>
      <c r="BR1430">
        <f>IF(Table13[[#This Row],[Monthly_Income 1_5500 2_8000 3_11000 4_15000 5_20000 6_27000 7_35000 8_5000 9_51000 98_0]]=3,1,0)</f>
        <v>0</v>
      </c>
      <c r="BS1430">
        <f>IF(Table13[[#This Row],[Monthly_Income 1_5500 2_8000 3_11000 4_15000 5_20000 6_27000 7_35000 8_5000 9_51000 98_0]]=4,1,0)</f>
        <v>0</v>
      </c>
      <c r="BT1430">
        <f>IF(Table13[[#This Row],[Monthly_Income 1_5500 2_8000 3_11000 4_15000 5_20000 6_27000 7_35000 8_5000 9_51000 98_0]]=5,1,0)</f>
        <v>0</v>
      </c>
      <c r="BU1430">
        <f>IF(Table13[[#This Row],[Monthly_Income 1_5500 2_8000 3_11000 4_15000 5_20000 6_27000 7_35000 8_5000 9_51000 98_0]]=6,1,0)</f>
        <v>0</v>
      </c>
      <c r="BV1430">
        <f>IF(Table13[[#This Row],[Monthly_Income 1_5500 2_8000 3_11000 4_15000 5_20000 6_27000 7_35000 8_5000 9_51000 98_0]]=7,1,0)</f>
        <v>0</v>
      </c>
      <c r="BW1430">
        <f>IF(Table13[[#This Row],[Monthly_Income 1_5500 2_8000 3_11000 4_15000 5_20000 6_27000 7_35000 8_5000 9_51000 98_0]]=8,1,0)</f>
        <v>0</v>
      </c>
      <c r="BX1430">
        <f>IF(Table13[[#This Row],[Monthly_Income 1_5500 2_8000 3_11000 4_15000 5_20000 6_27000 7_35000 8_5000 9_51000 98_0]]=9,1,0)</f>
        <v>0</v>
      </c>
      <c r="BY1430">
        <f>IF(Table13[[#This Row],[Monthly_Income 1_5500 2_8000 3_11000 4_15000 5_20000 6_27000 7_35000 8_5000 9_51000 98_0]]=98,1,0)</f>
        <v>0</v>
      </c>
      <c r="BZ1430">
        <v>97</v>
      </c>
      <c r="CA1430">
        <f>IF(Table13[[#This Row],[Monthly_Household_Income]]=1,1,0)</f>
        <v>0</v>
      </c>
      <c r="CB1430">
        <f>IF(Table13[[#This Row],[Monthly_Household_Income]]=2,1,0)</f>
        <v>0</v>
      </c>
      <c r="CC1430">
        <f>IF(Table13[[#This Row],[Monthly_Household_Income]]=3,1,0)</f>
        <v>0</v>
      </c>
      <c r="CD1430">
        <f>IF(Table13[[#This Row],[Monthly_Household_Income]]=4,1,0)</f>
        <v>0</v>
      </c>
      <c r="CE1430">
        <f>IF(Table13[[#This Row],[Monthly_Household_Income]]=5,1,0)</f>
        <v>0</v>
      </c>
      <c r="CF1430">
        <f>IF(Table13[[#This Row],[Monthly_Household_Income]]=6,1,0)</f>
        <v>0</v>
      </c>
      <c r="CG1430">
        <f>IF(Table13[[#This Row],[Monthly_Household_Income]]=7,1,0)</f>
        <v>0</v>
      </c>
      <c r="CH1430">
        <f>IF(Table13[[#This Row],[Monthly_Household_Income]]=8,1,0)</f>
        <v>0</v>
      </c>
      <c r="CI1430">
        <f>IF(Table13[[#This Row],[Monthly_Household_Income]]=9,1,0)</f>
        <v>0</v>
      </c>
      <c r="CJ1430">
        <f>IF(Table13[[#This Row],[Monthly_Household_Income]]=98,1,0)</f>
        <v>0</v>
      </c>
    </row>
    <row r="1431" spans="1:88">
      <c r="A1431">
        <v>5355</v>
      </c>
      <c r="B1431" s="1">
        <v>42950</v>
      </c>
      <c r="C1431" t="s">
        <v>2</v>
      </c>
      <c r="D1431">
        <v>6</v>
      </c>
      <c r="E1431">
        <v>7</v>
      </c>
      <c r="F1431">
        <v>7</v>
      </c>
      <c r="G1431">
        <v>7</v>
      </c>
      <c r="H1431">
        <v>8</v>
      </c>
      <c r="I1431">
        <v>7</v>
      </c>
      <c r="J1431" t="s">
        <v>15</v>
      </c>
      <c r="K1431">
        <v>9</v>
      </c>
      <c r="L1431">
        <v>9</v>
      </c>
      <c r="M1431">
        <v>9</v>
      </c>
      <c r="N1431">
        <v>10</v>
      </c>
      <c r="O1431">
        <v>9</v>
      </c>
      <c r="P1431">
        <v>9</v>
      </c>
      <c r="Q1431">
        <v>10</v>
      </c>
      <c r="R1431">
        <v>8</v>
      </c>
      <c r="S1431">
        <v>7</v>
      </c>
      <c r="T1431">
        <v>7</v>
      </c>
      <c r="U1431">
        <v>7</v>
      </c>
      <c r="V1431">
        <v>8</v>
      </c>
      <c r="W1431">
        <v>7</v>
      </c>
      <c r="X1431">
        <v>9</v>
      </c>
      <c r="Y1431">
        <v>8</v>
      </c>
      <c r="Z1431">
        <v>9</v>
      </c>
      <c r="AA1431">
        <v>6</v>
      </c>
      <c r="AB1431">
        <v>7</v>
      </c>
      <c r="AC1431">
        <v>2</v>
      </c>
      <c r="AD1431">
        <f>IF(Table13[[#This Row],[payment]]=1,1,0)</f>
        <v>0</v>
      </c>
      <c r="AE1431">
        <f>IF(Table13[[#This Row],[payment]]=2,1,0)</f>
        <v>1</v>
      </c>
      <c r="AF1431">
        <f>IF(Table13[[#This Row],[payment]]=3,1,0)</f>
        <v>0</v>
      </c>
      <c r="AG1431">
        <v>6</v>
      </c>
      <c r="AH1431">
        <f>IF(Table13[[#This Row],[method_payment]]=1,1,0)</f>
        <v>0</v>
      </c>
      <c r="AI1431">
        <f>IF(Table13[[#This Row],[method_payment]]=2,1,0)</f>
        <v>0</v>
      </c>
      <c r="AJ1431">
        <f>IF(Table13[[#This Row],[method_payment]]=3,1,0)</f>
        <v>0</v>
      </c>
      <c r="AK1431">
        <f>IF(Table13[[#This Row],[method_payment]]=5,1,0)</f>
        <v>0</v>
      </c>
      <c r="AL1431">
        <f>IF(Table13[[#This Row],[method_payment]]=6,1,0)</f>
        <v>1</v>
      </c>
      <c r="AM1431" t="s">
        <v>16</v>
      </c>
      <c r="AN1431" t="s">
        <v>16</v>
      </c>
      <c r="AO1431">
        <v>5</v>
      </c>
      <c r="AP1431" s="2">
        <v>264.97000000000003</v>
      </c>
      <c r="AQ1431" s="3">
        <f>IF(AND(Table13[[#This Row],[Average_amount_spent_per_visit_last_3_months]]&gt;=1,Table13[[#This Row],[Average_amount_spent_per_visit_last_3_months]]&lt;=999),1,0)</f>
        <v>1</v>
      </c>
      <c r="AR1431" s="3">
        <f>IF(AND(Table13[[#This Row],[Average_amount_spent_per_visit_last_3_months]]&gt;=1000,Table13[[#This Row],[Average_amount_spent_per_visit_last_3_months]]&lt;=6700),1,0)</f>
        <v>0</v>
      </c>
      <c r="AS1431">
        <v>2</v>
      </c>
      <c r="AT1431">
        <v>48</v>
      </c>
      <c r="AU1431">
        <f>IF(AND(Table13[[#This Row],[Age]]&gt;=18,Table13[[#This Row],[Age]]&lt;=25),1,0)</f>
        <v>0</v>
      </c>
      <c r="AV1431">
        <f>IF(AND(Table13[[#This Row],[Age]]&gt;=26,Table13[[#This Row],[Age]]&lt;=35),1,0)</f>
        <v>0</v>
      </c>
      <c r="AW1431">
        <f>IF(AND(Table13[[#This Row],[Age]]&gt;=36,Table13[[#This Row],[Age]]&lt;=45),1,0)</f>
        <v>0</v>
      </c>
      <c r="AX1431">
        <f>IF(AND(Table13[[#This Row],[Age]]&gt;=46,Table13[[#This Row],[Age]]&lt;=55),1,0)</f>
        <v>1</v>
      </c>
      <c r="AY1431">
        <f>IF(AND(Table13[[#This Row],[Age]]&gt;=56,Table13[[#This Row],[Age]]&lt;=67),1,0)</f>
        <v>0</v>
      </c>
      <c r="AZ1431" t="s">
        <v>25</v>
      </c>
      <c r="BA1431">
        <f>IF(Table13[[#This Row],[Marital Status]]="Married",1,0)</f>
        <v>1</v>
      </c>
      <c r="BB1431">
        <f>IF(Table13[[#This Row],[Marital Status]]="Single",1,0)</f>
        <v>0</v>
      </c>
      <c r="BC1431" t="s">
        <v>27</v>
      </c>
      <c r="BD1431">
        <f>IF(Table13[[#This Row],[gender]]="Male",1,0)</f>
        <v>1</v>
      </c>
      <c r="BE1431">
        <f>IF(Table13[[#This Row],[gender]]="Female",1,0)</f>
        <v>0</v>
      </c>
      <c r="BF1431" t="s">
        <v>23</v>
      </c>
      <c r="BG1431">
        <f>IF(Table13[[#This Row],[Highest level of Education]]="Did not attend school",1,0)</f>
        <v>0</v>
      </c>
      <c r="BH1431">
        <f>IF(Table13[[#This Row],[Highest level of Education]]="K12 completed",1,0)</f>
        <v>0</v>
      </c>
      <c r="BI1431">
        <f>IF(Table13[[#This Row],[Highest level of Education]]="High School Completed",1,0)</f>
        <v>0</v>
      </c>
      <c r="BJ1431">
        <f>IF(Table13[[#This Row],[Highest level of Education]]="Technical Diploma/Partially completed College",1,0)</f>
        <v>1</v>
      </c>
      <c r="BK1431">
        <f>IF(Table13[[#This Row],[Highest level of Education]]="University/College Degree",1,0)</f>
        <v>0</v>
      </c>
      <c r="BL1431">
        <f>IF(Table13[[#This Row],[Highest level of Education]]="Post-graduate education",1,0)</f>
        <v>0</v>
      </c>
      <c r="BM1431">
        <v>4</v>
      </c>
      <c r="BN1431">
        <v>1</v>
      </c>
      <c r="BO1431">
        <v>6</v>
      </c>
      <c r="BP1431">
        <f>IF(Table13[[#This Row],[Monthly_Income 1_5500 2_8000 3_11000 4_15000 5_20000 6_27000 7_35000 8_5000 9_51000 98_0]]=1,1,0)</f>
        <v>0</v>
      </c>
      <c r="BQ1431">
        <f>IF(Table13[[#This Row],[Monthly_Income 1_5500 2_8000 3_11000 4_15000 5_20000 6_27000 7_35000 8_5000 9_51000 98_0]]=2,1,0)</f>
        <v>0</v>
      </c>
      <c r="BR1431">
        <f>IF(Table13[[#This Row],[Monthly_Income 1_5500 2_8000 3_11000 4_15000 5_20000 6_27000 7_35000 8_5000 9_51000 98_0]]=3,1,0)</f>
        <v>0</v>
      </c>
      <c r="BS1431">
        <f>IF(Table13[[#This Row],[Monthly_Income 1_5500 2_8000 3_11000 4_15000 5_20000 6_27000 7_35000 8_5000 9_51000 98_0]]=4,1,0)</f>
        <v>0</v>
      </c>
      <c r="BT1431">
        <f>IF(Table13[[#This Row],[Monthly_Income 1_5500 2_8000 3_11000 4_15000 5_20000 6_27000 7_35000 8_5000 9_51000 98_0]]=5,1,0)</f>
        <v>0</v>
      </c>
      <c r="BU1431">
        <f>IF(Table13[[#This Row],[Monthly_Income 1_5500 2_8000 3_11000 4_15000 5_20000 6_27000 7_35000 8_5000 9_51000 98_0]]=6,1,0)</f>
        <v>1</v>
      </c>
      <c r="BV1431">
        <f>IF(Table13[[#This Row],[Monthly_Income 1_5500 2_8000 3_11000 4_15000 5_20000 6_27000 7_35000 8_5000 9_51000 98_0]]=7,1,0)</f>
        <v>0</v>
      </c>
      <c r="BW1431">
        <f>IF(Table13[[#This Row],[Monthly_Income 1_5500 2_8000 3_11000 4_15000 5_20000 6_27000 7_35000 8_5000 9_51000 98_0]]=8,1,0)</f>
        <v>0</v>
      </c>
      <c r="BX1431">
        <f>IF(Table13[[#This Row],[Monthly_Income 1_5500 2_8000 3_11000 4_15000 5_20000 6_27000 7_35000 8_5000 9_51000 98_0]]=9,1,0)</f>
        <v>0</v>
      </c>
      <c r="BY1431">
        <f>IF(Table13[[#This Row],[Monthly_Income 1_5500 2_8000 3_11000 4_15000 5_20000 6_27000 7_35000 8_5000 9_51000 98_0]]=98,1,0)</f>
        <v>0</v>
      </c>
      <c r="BZ1431">
        <v>6</v>
      </c>
      <c r="CA1431">
        <f>IF(Table13[[#This Row],[Monthly_Household_Income]]=1,1,0)</f>
        <v>0</v>
      </c>
      <c r="CB1431">
        <f>IF(Table13[[#This Row],[Monthly_Household_Income]]=2,1,0)</f>
        <v>0</v>
      </c>
      <c r="CC1431">
        <f>IF(Table13[[#This Row],[Monthly_Household_Income]]=3,1,0)</f>
        <v>0</v>
      </c>
      <c r="CD1431">
        <f>IF(Table13[[#This Row],[Monthly_Household_Income]]=4,1,0)</f>
        <v>0</v>
      </c>
      <c r="CE1431">
        <f>IF(Table13[[#This Row],[Monthly_Household_Income]]=5,1,0)</f>
        <v>0</v>
      </c>
      <c r="CF1431">
        <f>IF(Table13[[#This Row],[Monthly_Household_Income]]=6,1,0)</f>
        <v>1</v>
      </c>
      <c r="CG1431">
        <f>IF(Table13[[#This Row],[Monthly_Household_Income]]=7,1,0)</f>
        <v>0</v>
      </c>
      <c r="CH1431">
        <f>IF(Table13[[#This Row],[Monthly_Household_Income]]=8,1,0)</f>
        <v>0</v>
      </c>
      <c r="CI1431">
        <f>IF(Table13[[#This Row],[Monthly_Household_Income]]=9,1,0)</f>
        <v>0</v>
      </c>
      <c r="CJ1431">
        <f>IF(Table13[[#This Row],[Monthly_Household_Income]]=98,1,0)</f>
        <v>0</v>
      </c>
    </row>
    <row r="1432" spans="1:88">
      <c r="A1432">
        <v>5357</v>
      </c>
      <c r="B1432" s="1">
        <v>43005</v>
      </c>
      <c r="C1432" t="s">
        <v>33</v>
      </c>
      <c r="D1432">
        <v>7</v>
      </c>
      <c r="E1432">
        <v>7</v>
      </c>
      <c r="F1432">
        <v>6</v>
      </c>
      <c r="G1432">
        <v>8</v>
      </c>
      <c r="H1432">
        <v>8</v>
      </c>
      <c r="I1432">
        <v>7</v>
      </c>
      <c r="J1432" t="s">
        <v>15</v>
      </c>
      <c r="K1432">
        <v>8</v>
      </c>
      <c r="L1432">
        <v>8</v>
      </c>
      <c r="M1432">
        <v>8</v>
      </c>
      <c r="N1432">
        <v>8</v>
      </c>
      <c r="O1432">
        <v>8</v>
      </c>
      <c r="P1432">
        <v>9</v>
      </c>
      <c r="Q1432">
        <v>7</v>
      </c>
      <c r="R1432">
        <v>7</v>
      </c>
      <c r="S1432">
        <v>9</v>
      </c>
      <c r="T1432">
        <v>8</v>
      </c>
      <c r="U1432">
        <v>8</v>
      </c>
      <c r="V1432">
        <v>7</v>
      </c>
      <c r="W1432">
        <v>9</v>
      </c>
      <c r="X1432">
        <v>7</v>
      </c>
      <c r="Y1432">
        <v>8</v>
      </c>
      <c r="Z1432">
        <v>9</v>
      </c>
      <c r="AA1432">
        <v>8</v>
      </c>
      <c r="AB1432">
        <v>8</v>
      </c>
      <c r="AC1432">
        <v>1</v>
      </c>
      <c r="AD1432">
        <f>IF(Table13[[#This Row],[payment]]=1,1,0)</f>
        <v>1</v>
      </c>
      <c r="AE1432">
        <f>IF(Table13[[#This Row],[payment]]=2,1,0)</f>
        <v>0</v>
      </c>
      <c r="AF1432">
        <f>IF(Table13[[#This Row],[payment]]=3,1,0)</f>
        <v>0</v>
      </c>
      <c r="AG1432">
        <v>1</v>
      </c>
      <c r="AH1432">
        <f>IF(Table13[[#This Row],[method_payment]]=1,1,0)</f>
        <v>1</v>
      </c>
      <c r="AI1432">
        <f>IF(Table13[[#This Row],[method_payment]]=2,1,0)</f>
        <v>0</v>
      </c>
      <c r="AJ1432">
        <f>IF(Table13[[#This Row],[method_payment]]=3,1,0)</f>
        <v>0</v>
      </c>
      <c r="AK1432">
        <f>IF(Table13[[#This Row],[method_payment]]=5,1,0)</f>
        <v>0</v>
      </c>
      <c r="AL1432">
        <f>IF(Table13[[#This Row],[method_payment]]=6,1,0)</f>
        <v>0</v>
      </c>
      <c r="AM1432" t="s">
        <v>16</v>
      </c>
      <c r="AN1432" t="s">
        <v>16</v>
      </c>
      <c r="AO1432">
        <v>3</v>
      </c>
      <c r="AP1432" s="2">
        <v>55.94</v>
      </c>
      <c r="AQ1432" s="3">
        <f>IF(AND(Table13[[#This Row],[Average_amount_spent_per_visit_last_3_months]]&gt;=1,Table13[[#This Row],[Average_amount_spent_per_visit_last_3_months]]&lt;=999),1,0)</f>
        <v>1</v>
      </c>
      <c r="AR1432" s="3">
        <f>IF(AND(Table13[[#This Row],[Average_amount_spent_per_visit_last_3_months]]&gt;=1000,Table13[[#This Row],[Average_amount_spent_per_visit_last_3_months]]&lt;=6700),1,0)</f>
        <v>0</v>
      </c>
      <c r="AS1432">
        <v>3</v>
      </c>
      <c r="AT1432">
        <v>32</v>
      </c>
      <c r="AU1432">
        <f>IF(AND(Table13[[#This Row],[Age]]&gt;=18,Table13[[#This Row],[Age]]&lt;=25),1,0)</f>
        <v>0</v>
      </c>
      <c r="AV1432">
        <f>IF(AND(Table13[[#This Row],[Age]]&gt;=26,Table13[[#This Row],[Age]]&lt;=35),1,0)</f>
        <v>1</v>
      </c>
      <c r="AW1432">
        <f>IF(AND(Table13[[#This Row],[Age]]&gt;=36,Table13[[#This Row],[Age]]&lt;=45),1,0)</f>
        <v>0</v>
      </c>
      <c r="AX1432">
        <f>IF(AND(Table13[[#This Row],[Age]]&gt;=46,Table13[[#This Row],[Age]]&lt;=55),1,0)</f>
        <v>0</v>
      </c>
      <c r="AY1432">
        <f>IF(AND(Table13[[#This Row],[Age]]&gt;=56,Table13[[#This Row],[Age]]&lt;=67),1,0)</f>
        <v>0</v>
      </c>
      <c r="AZ1432" t="s">
        <v>25</v>
      </c>
      <c r="BA1432">
        <f>IF(Table13[[#This Row],[Marital Status]]="Married",1,0)</f>
        <v>1</v>
      </c>
      <c r="BB1432">
        <f>IF(Table13[[#This Row],[Marital Status]]="Single",1,0)</f>
        <v>0</v>
      </c>
      <c r="BC1432" t="s">
        <v>27</v>
      </c>
      <c r="BD1432">
        <f>IF(Table13[[#This Row],[gender]]="Male",1,0)</f>
        <v>1</v>
      </c>
      <c r="BE1432">
        <f>IF(Table13[[#This Row],[gender]]="Female",1,0)</f>
        <v>0</v>
      </c>
      <c r="BF1432" t="s">
        <v>23</v>
      </c>
      <c r="BG1432">
        <f>IF(Table13[[#This Row],[Highest level of Education]]="Did not attend school",1,0)</f>
        <v>0</v>
      </c>
      <c r="BH1432">
        <f>IF(Table13[[#This Row],[Highest level of Education]]="K12 completed",1,0)</f>
        <v>0</v>
      </c>
      <c r="BI1432">
        <f>IF(Table13[[#This Row],[Highest level of Education]]="High School Completed",1,0)</f>
        <v>0</v>
      </c>
      <c r="BJ1432">
        <f>IF(Table13[[#This Row],[Highest level of Education]]="Technical Diploma/Partially completed College",1,0)</f>
        <v>1</v>
      </c>
      <c r="BK1432">
        <f>IF(Table13[[#This Row],[Highest level of Education]]="University/College Degree",1,0)</f>
        <v>0</v>
      </c>
      <c r="BL1432">
        <f>IF(Table13[[#This Row],[Highest level of Education]]="Post-graduate education",1,0)</f>
        <v>0</v>
      </c>
      <c r="BM1432">
        <v>2</v>
      </c>
      <c r="BN1432">
        <v>1</v>
      </c>
      <c r="BO1432">
        <v>98</v>
      </c>
      <c r="BP1432">
        <f>IF(Table13[[#This Row],[Monthly_Income 1_5500 2_8000 3_11000 4_15000 5_20000 6_27000 7_35000 8_5000 9_51000 98_0]]=1,1,0)</f>
        <v>0</v>
      </c>
      <c r="BQ1432">
        <f>IF(Table13[[#This Row],[Monthly_Income 1_5500 2_8000 3_11000 4_15000 5_20000 6_27000 7_35000 8_5000 9_51000 98_0]]=2,1,0)</f>
        <v>0</v>
      </c>
      <c r="BR1432">
        <f>IF(Table13[[#This Row],[Monthly_Income 1_5500 2_8000 3_11000 4_15000 5_20000 6_27000 7_35000 8_5000 9_51000 98_0]]=3,1,0)</f>
        <v>0</v>
      </c>
      <c r="BS1432">
        <f>IF(Table13[[#This Row],[Monthly_Income 1_5500 2_8000 3_11000 4_15000 5_20000 6_27000 7_35000 8_5000 9_51000 98_0]]=4,1,0)</f>
        <v>0</v>
      </c>
      <c r="BT1432">
        <f>IF(Table13[[#This Row],[Monthly_Income 1_5500 2_8000 3_11000 4_15000 5_20000 6_27000 7_35000 8_5000 9_51000 98_0]]=5,1,0)</f>
        <v>0</v>
      </c>
      <c r="BU1432">
        <f>IF(Table13[[#This Row],[Monthly_Income 1_5500 2_8000 3_11000 4_15000 5_20000 6_27000 7_35000 8_5000 9_51000 98_0]]=6,1,0)</f>
        <v>0</v>
      </c>
      <c r="BV1432">
        <f>IF(Table13[[#This Row],[Monthly_Income 1_5500 2_8000 3_11000 4_15000 5_20000 6_27000 7_35000 8_5000 9_51000 98_0]]=7,1,0)</f>
        <v>0</v>
      </c>
      <c r="BW1432">
        <f>IF(Table13[[#This Row],[Monthly_Income 1_5500 2_8000 3_11000 4_15000 5_20000 6_27000 7_35000 8_5000 9_51000 98_0]]=8,1,0)</f>
        <v>0</v>
      </c>
      <c r="BX1432">
        <f>IF(Table13[[#This Row],[Monthly_Income 1_5500 2_8000 3_11000 4_15000 5_20000 6_27000 7_35000 8_5000 9_51000 98_0]]=9,1,0)</f>
        <v>0</v>
      </c>
      <c r="BY1432">
        <f>IF(Table13[[#This Row],[Monthly_Income 1_5500 2_8000 3_11000 4_15000 5_20000 6_27000 7_35000 8_5000 9_51000 98_0]]=98,1,0)</f>
        <v>1</v>
      </c>
      <c r="BZ1432">
        <v>98</v>
      </c>
      <c r="CA1432">
        <f>IF(Table13[[#This Row],[Monthly_Household_Income]]=1,1,0)</f>
        <v>0</v>
      </c>
      <c r="CB1432">
        <f>IF(Table13[[#This Row],[Monthly_Household_Income]]=2,1,0)</f>
        <v>0</v>
      </c>
      <c r="CC1432">
        <f>IF(Table13[[#This Row],[Monthly_Household_Income]]=3,1,0)</f>
        <v>0</v>
      </c>
      <c r="CD1432">
        <f>IF(Table13[[#This Row],[Monthly_Household_Income]]=4,1,0)</f>
        <v>0</v>
      </c>
      <c r="CE1432">
        <f>IF(Table13[[#This Row],[Monthly_Household_Income]]=5,1,0)</f>
        <v>0</v>
      </c>
      <c r="CF1432">
        <f>IF(Table13[[#This Row],[Monthly_Household_Income]]=6,1,0)</f>
        <v>0</v>
      </c>
      <c r="CG1432">
        <f>IF(Table13[[#This Row],[Monthly_Household_Income]]=7,1,0)</f>
        <v>0</v>
      </c>
      <c r="CH1432">
        <f>IF(Table13[[#This Row],[Monthly_Household_Income]]=8,1,0)</f>
        <v>0</v>
      </c>
      <c r="CI1432">
        <f>IF(Table13[[#This Row],[Monthly_Household_Income]]=9,1,0)</f>
        <v>0</v>
      </c>
      <c r="CJ1432">
        <f>IF(Table13[[#This Row],[Monthly_Household_Income]]=98,1,0)</f>
        <v>1</v>
      </c>
    </row>
    <row r="1433" spans="1:88">
      <c r="A1433">
        <v>5362</v>
      </c>
      <c r="B1433" s="1">
        <v>42968</v>
      </c>
      <c r="C1433" t="s">
        <v>2</v>
      </c>
      <c r="D1433">
        <v>7</v>
      </c>
      <c r="E1433">
        <v>8</v>
      </c>
      <c r="F1433">
        <v>9</v>
      </c>
      <c r="G1433">
        <v>7</v>
      </c>
      <c r="H1433">
        <v>6</v>
      </c>
      <c r="I1433">
        <v>7</v>
      </c>
      <c r="J1433" t="s">
        <v>15</v>
      </c>
      <c r="K1433">
        <v>8</v>
      </c>
      <c r="L1433">
        <v>8</v>
      </c>
      <c r="M1433">
        <v>9</v>
      </c>
      <c r="N1433">
        <v>9</v>
      </c>
      <c r="O1433">
        <v>8</v>
      </c>
      <c r="P1433">
        <v>8</v>
      </c>
      <c r="Q1433">
        <v>8</v>
      </c>
      <c r="R1433">
        <v>9</v>
      </c>
      <c r="S1433">
        <v>7</v>
      </c>
      <c r="T1433">
        <v>8</v>
      </c>
      <c r="U1433">
        <v>7</v>
      </c>
      <c r="V1433">
        <v>7</v>
      </c>
      <c r="W1433">
        <v>8</v>
      </c>
      <c r="X1433">
        <v>7</v>
      </c>
      <c r="Y1433">
        <v>6</v>
      </c>
      <c r="Z1433">
        <v>7</v>
      </c>
      <c r="AA1433">
        <v>6</v>
      </c>
      <c r="AB1433">
        <v>7</v>
      </c>
      <c r="AC1433">
        <v>2</v>
      </c>
      <c r="AD1433">
        <f>IF(Table13[[#This Row],[payment]]=1,1,0)</f>
        <v>0</v>
      </c>
      <c r="AE1433">
        <f>IF(Table13[[#This Row],[payment]]=2,1,0)</f>
        <v>1</v>
      </c>
      <c r="AF1433">
        <f>IF(Table13[[#This Row],[payment]]=3,1,0)</f>
        <v>0</v>
      </c>
      <c r="AG1433">
        <v>3</v>
      </c>
      <c r="AH1433">
        <f>IF(Table13[[#This Row],[method_payment]]=1,1,0)</f>
        <v>0</v>
      </c>
      <c r="AI1433">
        <f>IF(Table13[[#This Row],[method_payment]]=2,1,0)</f>
        <v>0</v>
      </c>
      <c r="AJ1433">
        <f>IF(Table13[[#This Row],[method_payment]]=3,1,0)</f>
        <v>1</v>
      </c>
      <c r="AK1433">
        <f>IF(Table13[[#This Row],[method_payment]]=5,1,0)</f>
        <v>0</v>
      </c>
      <c r="AL1433">
        <f>IF(Table13[[#This Row],[method_payment]]=6,1,0)</f>
        <v>0</v>
      </c>
      <c r="AM1433" t="s">
        <v>16</v>
      </c>
      <c r="AN1433" t="s">
        <v>15</v>
      </c>
      <c r="AO1433">
        <v>1</v>
      </c>
      <c r="AP1433" s="2">
        <v>198.54</v>
      </c>
      <c r="AQ1433" s="3">
        <f>IF(AND(Table13[[#This Row],[Average_amount_spent_per_visit_last_3_months]]&gt;=1,Table13[[#This Row],[Average_amount_spent_per_visit_last_3_months]]&lt;=999),1,0)</f>
        <v>1</v>
      </c>
      <c r="AR1433" s="3">
        <f>IF(AND(Table13[[#This Row],[Average_amount_spent_per_visit_last_3_months]]&gt;=1000,Table13[[#This Row],[Average_amount_spent_per_visit_last_3_months]]&lt;=6700),1,0)</f>
        <v>0</v>
      </c>
      <c r="AS1433">
        <v>2</v>
      </c>
      <c r="AT1433">
        <v>24</v>
      </c>
      <c r="AU1433">
        <f>IF(AND(Table13[[#This Row],[Age]]&gt;=18,Table13[[#This Row],[Age]]&lt;=25),1,0)</f>
        <v>1</v>
      </c>
      <c r="AV1433">
        <f>IF(AND(Table13[[#This Row],[Age]]&gt;=26,Table13[[#This Row],[Age]]&lt;=35),1,0)</f>
        <v>0</v>
      </c>
      <c r="AW1433">
        <f>IF(AND(Table13[[#This Row],[Age]]&gt;=36,Table13[[#This Row],[Age]]&lt;=45),1,0)</f>
        <v>0</v>
      </c>
      <c r="AX1433">
        <f>IF(AND(Table13[[#This Row],[Age]]&gt;=46,Table13[[#This Row],[Age]]&lt;=55),1,0)</f>
        <v>0</v>
      </c>
      <c r="AY1433">
        <f>IF(AND(Table13[[#This Row],[Age]]&gt;=56,Table13[[#This Row],[Age]]&lt;=67),1,0)</f>
        <v>0</v>
      </c>
      <c r="AZ1433" t="s">
        <v>24</v>
      </c>
      <c r="BA1433">
        <f>IF(Table13[[#This Row],[Marital Status]]="Married",1,0)</f>
        <v>0</v>
      </c>
      <c r="BB1433">
        <f>IF(Table13[[#This Row],[Marital Status]]="Single",1,0)</f>
        <v>1</v>
      </c>
      <c r="BC1433" t="s">
        <v>28</v>
      </c>
      <c r="BD1433">
        <f>IF(Table13[[#This Row],[gender]]="Male",1,0)</f>
        <v>0</v>
      </c>
      <c r="BE1433">
        <f>IF(Table13[[#This Row],[gender]]="Female",1,0)</f>
        <v>1</v>
      </c>
      <c r="BF1433" t="s">
        <v>23</v>
      </c>
      <c r="BG1433">
        <f>IF(Table13[[#This Row],[Highest level of Education]]="Did not attend school",1,0)</f>
        <v>0</v>
      </c>
      <c r="BH1433">
        <f>IF(Table13[[#This Row],[Highest level of Education]]="K12 completed",1,0)</f>
        <v>0</v>
      </c>
      <c r="BI1433">
        <f>IF(Table13[[#This Row],[Highest level of Education]]="High School Completed",1,0)</f>
        <v>0</v>
      </c>
      <c r="BJ1433">
        <f>IF(Table13[[#This Row],[Highest level of Education]]="Technical Diploma/Partially completed College",1,0)</f>
        <v>1</v>
      </c>
      <c r="BK1433">
        <f>IF(Table13[[#This Row],[Highest level of Education]]="University/College Degree",1,0)</f>
        <v>0</v>
      </c>
      <c r="BL1433">
        <f>IF(Table13[[#This Row],[Highest level of Education]]="Post-graduate education",1,0)</f>
        <v>0</v>
      </c>
      <c r="BM1433">
        <v>0</v>
      </c>
      <c r="BN1433">
        <v>1</v>
      </c>
      <c r="BO1433">
        <v>1</v>
      </c>
      <c r="BP1433">
        <f>IF(Table13[[#This Row],[Monthly_Income 1_5500 2_8000 3_11000 4_15000 5_20000 6_27000 7_35000 8_5000 9_51000 98_0]]=1,1,0)</f>
        <v>1</v>
      </c>
      <c r="BQ1433">
        <f>IF(Table13[[#This Row],[Monthly_Income 1_5500 2_8000 3_11000 4_15000 5_20000 6_27000 7_35000 8_5000 9_51000 98_0]]=2,1,0)</f>
        <v>0</v>
      </c>
      <c r="BR1433">
        <f>IF(Table13[[#This Row],[Monthly_Income 1_5500 2_8000 3_11000 4_15000 5_20000 6_27000 7_35000 8_5000 9_51000 98_0]]=3,1,0)</f>
        <v>0</v>
      </c>
      <c r="BS1433">
        <f>IF(Table13[[#This Row],[Monthly_Income 1_5500 2_8000 3_11000 4_15000 5_20000 6_27000 7_35000 8_5000 9_51000 98_0]]=4,1,0)</f>
        <v>0</v>
      </c>
      <c r="BT1433">
        <f>IF(Table13[[#This Row],[Monthly_Income 1_5500 2_8000 3_11000 4_15000 5_20000 6_27000 7_35000 8_5000 9_51000 98_0]]=5,1,0)</f>
        <v>0</v>
      </c>
      <c r="BU1433">
        <f>IF(Table13[[#This Row],[Monthly_Income 1_5500 2_8000 3_11000 4_15000 5_20000 6_27000 7_35000 8_5000 9_51000 98_0]]=6,1,0)</f>
        <v>0</v>
      </c>
      <c r="BV1433">
        <f>IF(Table13[[#This Row],[Monthly_Income 1_5500 2_8000 3_11000 4_15000 5_20000 6_27000 7_35000 8_5000 9_51000 98_0]]=7,1,0)</f>
        <v>0</v>
      </c>
      <c r="BW1433">
        <f>IF(Table13[[#This Row],[Monthly_Income 1_5500 2_8000 3_11000 4_15000 5_20000 6_27000 7_35000 8_5000 9_51000 98_0]]=8,1,0)</f>
        <v>0</v>
      </c>
      <c r="BX1433">
        <f>IF(Table13[[#This Row],[Monthly_Income 1_5500 2_8000 3_11000 4_15000 5_20000 6_27000 7_35000 8_5000 9_51000 98_0]]=9,1,0)</f>
        <v>0</v>
      </c>
      <c r="BY1433">
        <f>IF(Table13[[#This Row],[Monthly_Income 1_5500 2_8000 3_11000 4_15000 5_20000 6_27000 7_35000 8_5000 9_51000 98_0]]=98,1,0)</f>
        <v>0</v>
      </c>
      <c r="BZ1433">
        <v>4</v>
      </c>
      <c r="CA1433">
        <f>IF(Table13[[#This Row],[Monthly_Household_Income]]=1,1,0)</f>
        <v>0</v>
      </c>
      <c r="CB1433">
        <f>IF(Table13[[#This Row],[Monthly_Household_Income]]=2,1,0)</f>
        <v>0</v>
      </c>
      <c r="CC1433">
        <f>IF(Table13[[#This Row],[Monthly_Household_Income]]=3,1,0)</f>
        <v>0</v>
      </c>
      <c r="CD1433">
        <f>IF(Table13[[#This Row],[Monthly_Household_Income]]=4,1,0)</f>
        <v>1</v>
      </c>
      <c r="CE1433">
        <f>IF(Table13[[#This Row],[Monthly_Household_Income]]=5,1,0)</f>
        <v>0</v>
      </c>
      <c r="CF1433">
        <f>IF(Table13[[#This Row],[Monthly_Household_Income]]=6,1,0)</f>
        <v>0</v>
      </c>
      <c r="CG1433">
        <f>IF(Table13[[#This Row],[Monthly_Household_Income]]=7,1,0)</f>
        <v>0</v>
      </c>
      <c r="CH1433">
        <f>IF(Table13[[#This Row],[Monthly_Household_Income]]=8,1,0)</f>
        <v>0</v>
      </c>
      <c r="CI1433">
        <f>IF(Table13[[#This Row],[Monthly_Household_Income]]=9,1,0)</f>
        <v>0</v>
      </c>
      <c r="CJ1433">
        <f>IF(Table13[[#This Row],[Monthly_Household_Income]]=98,1,0)</f>
        <v>0</v>
      </c>
    </row>
    <row r="1434" spans="1:88">
      <c r="A1434">
        <v>5363</v>
      </c>
      <c r="B1434" s="1">
        <v>42918</v>
      </c>
      <c r="C1434" t="s">
        <v>29</v>
      </c>
      <c r="D1434">
        <v>7</v>
      </c>
      <c r="E1434">
        <v>7</v>
      </c>
      <c r="F1434">
        <v>8</v>
      </c>
      <c r="G1434">
        <v>7</v>
      </c>
      <c r="H1434">
        <v>7</v>
      </c>
      <c r="I1434">
        <v>7</v>
      </c>
      <c r="J1434" t="s">
        <v>15</v>
      </c>
      <c r="K1434">
        <v>10</v>
      </c>
      <c r="L1434">
        <v>9</v>
      </c>
      <c r="M1434">
        <v>9</v>
      </c>
      <c r="N1434">
        <v>10</v>
      </c>
      <c r="O1434">
        <v>7</v>
      </c>
      <c r="P1434">
        <v>8</v>
      </c>
      <c r="Q1434">
        <v>8</v>
      </c>
      <c r="R1434">
        <v>7</v>
      </c>
      <c r="S1434">
        <v>7</v>
      </c>
      <c r="T1434">
        <v>7</v>
      </c>
      <c r="U1434">
        <v>9</v>
      </c>
      <c r="V1434">
        <v>8</v>
      </c>
      <c r="W1434">
        <v>7</v>
      </c>
      <c r="X1434">
        <v>7</v>
      </c>
      <c r="Y1434">
        <v>9</v>
      </c>
      <c r="Z1434">
        <v>8</v>
      </c>
      <c r="AA1434">
        <v>8</v>
      </c>
      <c r="AB1434">
        <v>7</v>
      </c>
      <c r="AC1434">
        <v>2</v>
      </c>
      <c r="AD1434">
        <f>IF(Table13[[#This Row],[payment]]=1,1,0)</f>
        <v>0</v>
      </c>
      <c r="AE1434">
        <f>IF(Table13[[#This Row],[payment]]=2,1,0)</f>
        <v>1</v>
      </c>
      <c r="AF1434">
        <f>IF(Table13[[#This Row],[payment]]=3,1,0)</f>
        <v>0</v>
      </c>
      <c r="AG1434">
        <v>1</v>
      </c>
      <c r="AH1434">
        <f>IF(Table13[[#This Row],[method_payment]]=1,1,0)</f>
        <v>1</v>
      </c>
      <c r="AI1434">
        <f>IF(Table13[[#This Row],[method_payment]]=2,1,0)</f>
        <v>0</v>
      </c>
      <c r="AJ1434">
        <f>IF(Table13[[#This Row],[method_payment]]=3,1,0)</f>
        <v>0</v>
      </c>
      <c r="AK1434">
        <f>IF(Table13[[#This Row],[method_payment]]=5,1,0)</f>
        <v>0</v>
      </c>
      <c r="AL1434">
        <f>IF(Table13[[#This Row],[method_payment]]=6,1,0)</f>
        <v>0</v>
      </c>
      <c r="AM1434" t="s">
        <v>15</v>
      </c>
      <c r="AN1434" t="s">
        <v>16</v>
      </c>
      <c r="AO1434">
        <v>6</v>
      </c>
      <c r="AP1434" s="2">
        <v>139.13</v>
      </c>
      <c r="AQ1434" s="3">
        <f>IF(AND(Table13[[#This Row],[Average_amount_spent_per_visit_last_3_months]]&gt;=1,Table13[[#This Row],[Average_amount_spent_per_visit_last_3_months]]&lt;=999),1,0)</f>
        <v>1</v>
      </c>
      <c r="AR1434" s="3">
        <f>IF(AND(Table13[[#This Row],[Average_amount_spent_per_visit_last_3_months]]&gt;=1000,Table13[[#This Row],[Average_amount_spent_per_visit_last_3_months]]&lt;=6700),1,0)</f>
        <v>0</v>
      </c>
      <c r="AS1434">
        <v>3</v>
      </c>
      <c r="AT1434">
        <v>35</v>
      </c>
      <c r="AU1434">
        <f>IF(AND(Table13[[#This Row],[Age]]&gt;=18,Table13[[#This Row],[Age]]&lt;=25),1,0)</f>
        <v>0</v>
      </c>
      <c r="AV1434">
        <f>IF(AND(Table13[[#This Row],[Age]]&gt;=26,Table13[[#This Row],[Age]]&lt;=35),1,0)</f>
        <v>1</v>
      </c>
      <c r="AW1434">
        <f>IF(AND(Table13[[#This Row],[Age]]&gt;=36,Table13[[#This Row],[Age]]&lt;=45),1,0)</f>
        <v>0</v>
      </c>
      <c r="AX1434">
        <f>IF(AND(Table13[[#This Row],[Age]]&gt;=46,Table13[[#This Row],[Age]]&lt;=55),1,0)</f>
        <v>0</v>
      </c>
      <c r="AY1434">
        <f>IF(AND(Table13[[#This Row],[Age]]&gt;=56,Table13[[#This Row],[Age]]&lt;=67),1,0)</f>
        <v>0</v>
      </c>
      <c r="AZ1434" t="s">
        <v>25</v>
      </c>
      <c r="BA1434">
        <f>IF(Table13[[#This Row],[Marital Status]]="Married",1,0)</f>
        <v>1</v>
      </c>
      <c r="BB1434">
        <f>IF(Table13[[#This Row],[Marital Status]]="Single",1,0)</f>
        <v>0</v>
      </c>
      <c r="BC1434" t="s">
        <v>28</v>
      </c>
      <c r="BD1434">
        <f>IF(Table13[[#This Row],[gender]]="Male",1,0)</f>
        <v>0</v>
      </c>
      <c r="BE1434">
        <f>IF(Table13[[#This Row],[gender]]="Female",1,0)</f>
        <v>1</v>
      </c>
      <c r="BF1434" t="s">
        <v>20</v>
      </c>
      <c r="BG1434">
        <f>IF(Table13[[#This Row],[Highest level of Education]]="Did not attend school",1,0)</f>
        <v>0</v>
      </c>
      <c r="BH1434">
        <f>IF(Table13[[#This Row],[Highest level of Education]]="K12 completed",1,0)</f>
        <v>0</v>
      </c>
      <c r="BI1434">
        <f>IF(Table13[[#This Row],[Highest level of Education]]="High School Completed",1,0)</f>
        <v>1</v>
      </c>
      <c r="BJ1434">
        <f>IF(Table13[[#This Row],[Highest level of Education]]="Technical Diploma/Partially completed College",1,0)</f>
        <v>0</v>
      </c>
      <c r="BK1434">
        <f>IF(Table13[[#This Row],[Highest level of Education]]="University/College Degree",1,0)</f>
        <v>0</v>
      </c>
      <c r="BL1434">
        <f>IF(Table13[[#This Row],[Highest level of Education]]="Post-graduate education",1,0)</f>
        <v>0</v>
      </c>
      <c r="BM1434">
        <v>2</v>
      </c>
      <c r="BN1434">
        <v>3</v>
      </c>
      <c r="BO1434" t="s">
        <v>1</v>
      </c>
      <c r="BP1434">
        <f>IF(Table13[[#This Row],[Monthly_Income 1_5500 2_8000 3_11000 4_15000 5_20000 6_27000 7_35000 8_5000 9_51000 98_0]]=1,1,0)</f>
        <v>0</v>
      </c>
      <c r="BQ1434">
        <f>IF(Table13[[#This Row],[Monthly_Income 1_5500 2_8000 3_11000 4_15000 5_20000 6_27000 7_35000 8_5000 9_51000 98_0]]=2,1,0)</f>
        <v>0</v>
      </c>
      <c r="BR1434">
        <f>IF(Table13[[#This Row],[Monthly_Income 1_5500 2_8000 3_11000 4_15000 5_20000 6_27000 7_35000 8_5000 9_51000 98_0]]=3,1,0)</f>
        <v>0</v>
      </c>
      <c r="BS1434">
        <f>IF(Table13[[#This Row],[Monthly_Income 1_5500 2_8000 3_11000 4_15000 5_20000 6_27000 7_35000 8_5000 9_51000 98_0]]=4,1,0)</f>
        <v>0</v>
      </c>
      <c r="BT1434">
        <f>IF(Table13[[#This Row],[Monthly_Income 1_5500 2_8000 3_11000 4_15000 5_20000 6_27000 7_35000 8_5000 9_51000 98_0]]=5,1,0)</f>
        <v>0</v>
      </c>
      <c r="BU1434">
        <f>IF(Table13[[#This Row],[Monthly_Income 1_5500 2_8000 3_11000 4_15000 5_20000 6_27000 7_35000 8_5000 9_51000 98_0]]=6,1,0)</f>
        <v>0</v>
      </c>
      <c r="BV1434">
        <f>IF(Table13[[#This Row],[Monthly_Income 1_5500 2_8000 3_11000 4_15000 5_20000 6_27000 7_35000 8_5000 9_51000 98_0]]=7,1,0)</f>
        <v>0</v>
      </c>
      <c r="BW1434">
        <f>IF(Table13[[#This Row],[Monthly_Income 1_5500 2_8000 3_11000 4_15000 5_20000 6_27000 7_35000 8_5000 9_51000 98_0]]=8,1,0)</f>
        <v>0</v>
      </c>
      <c r="BX1434">
        <f>IF(Table13[[#This Row],[Monthly_Income 1_5500 2_8000 3_11000 4_15000 5_20000 6_27000 7_35000 8_5000 9_51000 98_0]]=9,1,0)</f>
        <v>0</v>
      </c>
      <c r="BY1434">
        <f>IF(Table13[[#This Row],[Monthly_Income 1_5500 2_8000 3_11000 4_15000 5_20000 6_27000 7_35000 8_5000 9_51000 98_0]]=98,1,0)</f>
        <v>0</v>
      </c>
      <c r="BZ1434">
        <v>4</v>
      </c>
      <c r="CA1434">
        <f>IF(Table13[[#This Row],[Monthly_Household_Income]]=1,1,0)</f>
        <v>0</v>
      </c>
      <c r="CB1434">
        <f>IF(Table13[[#This Row],[Monthly_Household_Income]]=2,1,0)</f>
        <v>0</v>
      </c>
      <c r="CC1434">
        <f>IF(Table13[[#This Row],[Monthly_Household_Income]]=3,1,0)</f>
        <v>0</v>
      </c>
      <c r="CD1434">
        <f>IF(Table13[[#This Row],[Monthly_Household_Income]]=4,1,0)</f>
        <v>1</v>
      </c>
      <c r="CE1434">
        <f>IF(Table13[[#This Row],[Monthly_Household_Income]]=5,1,0)</f>
        <v>0</v>
      </c>
      <c r="CF1434">
        <f>IF(Table13[[#This Row],[Monthly_Household_Income]]=6,1,0)</f>
        <v>0</v>
      </c>
      <c r="CG1434">
        <f>IF(Table13[[#This Row],[Monthly_Household_Income]]=7,1,0)</f>
        <v>0</v>
      </c>
      <c r="CH1434">
        <f>IF(Table13[[#This Row],[Monthly_Household_Income]]=8,1,0)</f>
        <v>0</v>
      </c>
      <c r="CI1434">
        <f>IF(Table13[[#This Row],[Monthly_Household_Income]]=9,1,0)</f>
        <v>0</v>
      </c>
      <c r="CJ1434">
        <f>IF(Table13[[#This Row],[Monthly_Household_Income]]=98,1,0)</f>
        <v>0</v>
      </c>
    </row>
    <row r="1435" spans="1:88">
      <c r="A1435">
        <v>5365</v>
      </c>
      <c r="B1435" s="1">
        <v>43023</v>
      </c>
      <c r="C1435" t="s">
        <v>31</v>
      </c>
      <c r="D1435">
        <v>7</v>
      </c>
      <c r="E1435">
        <v>8</v>
      </c>
      <c r="F1435">
        <v>7</v>
      </c>
      <c r="G1435">
        <v>8</v>
      </c>
      <c r="H1435">
        <v>8</v>
      </c>
      <c r="I1435">
        <v>8</v>
      </c>
      <c r="J1435" t="s">
        <v>15</v>
      </c>
      <c r="K1435">
        <v>7</v>
      </c>
      <c r="L1435">
        <v>8</v>
      </c>
      <c r="M1435">
        <v>6</v>
      </c>
      <c r="N1435">
        <v>7</v>
      </c>
      <c r="O1435">
        <v>8</v>
      </c>
      <c r="P1435">
        <v>7</v>
      </c>
      <c r="Q1435">
        <v>7</v>
      </c>
      <c r="R1435">
        <v>9</v>
      </c>
      <c r="S1435">
        <v>10</v>
      </c>
      <c r="T1435">
        <v>9</v>
      </c>
      <c r="U1435">
        <v>10</v>
      </c>
      <c r="V1435">
        <v>8</v>
      </c>
      <c r="W1435">
        <v>9</v>
      </c>
      <c r="X1435">
        <v>8</v>
      </c>
      <c r="Y1435">
        <v>9</v>
      </c>
      <c r="Z1435">
        <v>7</v>
      </c>
      <c r="AA1435">
        <v>9</v>
      </c>
      <c r="AB1435">
        <v>8</v>
      </c>
      <c r="AC1435">
        <v>2</v>
      </c>
      <c r="AD1435">
        <f>IF(Table13[[#This Row],[payment]]=1,1,0)</f>
        <v>0</v>
      </c>
      <c r="AE1435">
        <f>IF(Table13[[#This Row],[payment]]=2,1,0)</f>
        <v>1</v>
      </c>
      <c r="AF1435">
        <f>IF(Table13[[#This Row],[payment]]=3,1,0)</f>
        <v>0</v>
      </c>
      <c r="AG1435">
        <v>5</v>
      </c>
      <c r="AH1435">
        <f>IF(Table13[[#This Row],[method_payment]]=1,1,0)</f>
        <v>0</v>
      </c>
      <c r="AI1435">
        <f>IF(Table13[[#This Row],[method_payment]]=2,1,0)</f>
        <v>0</v>
      </c>
      <c r="AJ1435">
        <f>IF(Table13[[#This Row],[method_payment]]=3,1,0)</f>
        <v>0</v>
      </c>
      <c r="AK1435">
        <f>IF(Table13[[#This Row],[method_payment]]=5,1,0)</f>
        <v>1</v>
      </c>
      <c r="AL1435">
        <f>IF(Table13[[#This Row],[method_payment]]=6,1,0)</f>
        <v>0</v>
      </c>
      <c r="AM1435" t="s">
        <v>16</v>
      </c>
      <c r="AN1435" t="s">
        <v>16</v>
      </c>
      <c r="AO1435">
        <v>4</v>
      </c>
      <c r="AP1435" s="2">
        <v>538.26</v>
      </c>
      <c r="AQ1435" s="3">
        <f>IF(AND(Table13[[#This Row],[Average_amount_spent_per_visit_last_3_months]]&gt;=1,Table13[[#This Row],[Average_amount_spent_per_visit_last_3_months]]&lt;=999),1,0)</f>
        <v>1</v>
      </c>
      <c r="AR1435" s="3">
        <f>IF(AND(Table13[[#This Row],[Average_amount_spent_per_visit_last_3_months]]&gt;=1000,Table13[[#This Row],[Average_amount_spent_per_visit_last_3_months]]&lt;=6700),1,0)</f>
        <v>0</v>
      </c>
      <c r="AS1435">
        <v>2</v>
      </c>
      <c r="AT1435">
        <v>44</v>
      </c>
      <c r="AU1435">
        <f>IF(AND(Table13[[#This Row],[Age]]&gt;=18,Table13[[#This Row],[Age]]&lt;=25),1,0)</f>
        <v>0</v>
      </c>
      <c r="AV1435">
        <f>IF(AND(Table13[[#This Row],[Age]]&gt;=26,Table13[[#This Row],[Age]]&lt;=35),1,0)</f>
        <v>0</v>
      </c>
      <c r="AW1435">
        <f>IF(AND(Table13[[#This Row],[Age]]&gt;=36,Table13[[#This Row],[Age]]&lt;=45),1,0)</f>
        <v>1</v>
      </c>
      <c r="AX1435">
        <f>IF(AND(Table13[[#This Row],[Age]]&gt;=46,Table13[[#This Row],[Age]]&lt;=55),1,0)</f>
        <v>0</v>
      </c>
      <c r="AY1435">
        <f>IF(AND(Table13[[#This Row],[Age]]&gt;=56,Table13[[#This Row],[Age]]&lt;=67),1,0)</f>
        <v>0</v>
      </c>
      <c r="AZ1435" t="s">
        <v>25</v>
      </c>
      <c r="BA1435">
        <f>IF(Table13[[#This Row],[Marital Status]]="Married",1,0)</f>
        <v>1</v>
      </c>
      <c r="BB1435">
        <f>IF(Table13[[#This Row],[Marital Status]]="Single",1,0)</f>
        <v>0</v>
      </c>
      <c r="BC1435" t="s">
        <v>28</v>
      </c>
      <c r="BD1435">
        <f>IF(Table13[[#This Row],[gender]]="Male",1,0)</f>
        <v>0</v>
      </c>
      <c r="BE1435">
        <f>IF(Table13[[#This Row],[gender]]="Female",1,0)</f>
        <v>1</v>
      </c>
      <c r="BF1435" t="s">
        <v>22</v>
      </c>
      <c r="BG1435">
        <f>IF(Table13[[#This Row],[Highest level of Education]]="Did not attend school",1,0)</f>
        <v>0</v>
      </c>
      <c r="BH1435">
        <f>IF(Table13[[#This Row],[Highest level of Education]]="K12 completed",1,0)</f>
        <v>1</v>
      </c>
      <c r="BI1435">
        <f>IF(Table13[[#This Row],[Highest level of Education]]="High School Completed",1,0)</f>
        <v>0</v>
      </c>
      <c r="BJ1435">
        <f>IF(Table13[[#This Row],[Highest level of Education]]="Technical Diploma/Partially completed College",1,0)</f>
        <v>0</v>
      </c>
      <c r="BK1435">
        <f>IF(Table13[[#This Row],[Highest level of Education]]="University/College Degree",1,0)</f>
        <v>0</v>
      </c>
      <c r="BL1435">
        <f>IF(Table13[[#This Row],[Highest level of Education]]="Post-graduate education",1,0)</f>
        <v>0</v>
      </c>
      <c r="BM1435">
        <v>4</v>
      </c>
      <c r="BN1435">
        <v>3</v>
      </c>
      <c r="BO1435" t="s">
        <v>1</v>
      </c>
      <c r="BP1435">
        <f>IF(Table13[[#This Row],[Monthly_Income 1_5500 2_8000 3_11000 4_15000 5_20000 6_27000 7_35000 8_5000 9_51000 98_0]]=1,1,0)</f>
        <v>0</v>
      </c>
      <c r="BQ1435">
        <f>IF(Table13[[#This Row],[Monthly_Income 1_5500 2_8000 3_11000 4_15000 5_20000 6_27000 7_35000 8_5000 9_51000 98_0]]=2,1,0)</f>
        <v>0</v>
      </c>
      <c r="BR1435">
        <f>IF(Table13[[#This Row],[Monthly_Income 1_5500 2_8000 3_11000 4_15000 5_20000 6_27000 7_35000 8_5000 9_51000 98_0]]=3,1,0)</f>
        <v>0</v>
      </c>
      <c r="BS1435">
        <f>IF(Table13[[#This Row],[Monthly_Income 1_5500 2_8000 3_11000 4_15000 5_20000 6_27000 7_35000 8_5000 9_51000 98_0]]=4,1,0)</f>
        <v>0</v>
      </c>
      <c r="BT1435">
        <f>IF(Table13[[#This Row],[Monthly_Income 1_5500 2_8000 3_11000 4_15000 5_20000 6_27000 7_35000 8_5000 9_51000 98_0]]=5,1,0)</f>
        <v>0</v>
      </c>
      <c r="BU1435">
        <f>IF(Table13[[#This Row],[Monthly_Income 1_5500 2_8000 3_11000 4_15000 5_20000 6_27000 7_35000 8_5000 9_51000 98_0]]=6,1,0)</f>
        <v>0</v>
      </c>
      <c r="BV1435">
        <f>IF(Table13[[#This Row],[Monthly_Income 1_5500 2_8000 3_11000 4_15000 5_20000 6_27000 7_35000 8_5000 9_51000 98_0]]=7,1,0)</f>
        <v>0</v>
      </c>
      <c r="BW1435">
        <f>IF(Table13[[#This Row],[Monthly_Income 1_5500 2_8000 3_11000 4_15000 5_20000 6_27000 7_35000 8_5000 9_51000 98_0]]=8,1,0)</f>
        <v>0</v>
      </c>
      <c r="BX1435">
        <f>IF(Table13[[#This Row],[Monthly_Income 1_5500 2_8000 3_11000 4_15000 5_20000 6_27000 7_35000 8_5000 9_51000 98_0]]=9,1,0)</f>
        <v>0</v>
      </c>
      <c r="BY1435">
        <f>IF(Table13[[#This Row],[Monthly_Income 1_5500 2_8000 3_11000 4_15000 5_20000 6_27000 7_35000 8_5000 9_51000 98_0]]=98,1,0)</f>
        <v>0</v>
      </c>
      <c r="BZ1435">
        <v>97</v>
      </c>
      <c r="CA1435">
        <f>IF(Table13[[#This Row],[Monthly_Household_Income]]=1,1,0)</f>
        <v>0</v>
      </c>
      <c r="CB1435">
        <f>IF(Table13[[#This Row],[Monthly_Household_Income]]=2,1,0)</f>
        <v>0</v>
      </c>
      <c r="CC1435">
        <f>IF(Table13[[#This Row],[Monthly_Household_Income]]=3,1,0)</f>
        <v>0</v>
      </c>
      <c r="CD1435">
        <f>IF(Table13[[#This Row],[Monthly_Household_Income]]=4,1,0)</f>
        <v>0</v>
      </c>
      <c r="CE1435">
        <f>IF(Table13[[#This Row],[Monthly_Household_Income]]=5,1,0)</f>
        <v>0</v>
      </c>
      <c r="CF1435">
        <f>IF(Table13[[#This Row],[Monthly_Household_Income]]=6,1,0)</f>
        <v>0</v>
      </c>
      <c r="CG1435">
        <f>IF(Table13[[#This Row],[Monthly_Household_Income]]=7,1,0)</f>
        <v>0</v>
      </c>
      <c r="CH1435">
        <f>IF(Table13[[#This Row],[Monthly_Household_Income]]=8,1,0)</f>
        <v>0</v>
      </c>
      <c r="CI1435">
        <f>IF(Table13[[#This Row],[Monthly_Household_Income]]=9,1,0)</f>
        <v>0</v>
      </c>
      <c r="CJ1435">
        <f>IF(Table13[[#This Row],[Monthly_Household_Income]]=98,1,0)</f>
        <v>0</v>
      </c>
    </row>
    <row r="1436" spans="1:88">
      <c r="A1436">
        <v>5371</v>
      </c>
      <c r="B1436" s="1">
        <v>43004</v>
      </c>
      <c r="C1436" t="s">
        <v>33</v>
      </c>
      <c r="D1436">
        <v>7</v>
      </c>
      <c r="E1436">
        <v>6</v>
      </c>
      <c r="F1436">
        <v>7</v>
      </c>
      <c r="G1436">
        <v>7</v>
      </c>
      <c r="H1436">
        <v>6</v>
      </c>
      <c r="I1436">
        <v>7</v>
      </c>
      <c r="J1436" t="s">
        <v>15</v>
      </c>
      <c r="K1436">
        <v>10</v>
      </c>
      <c r="L1436">
        <v>9</v>
      </c>
      <c r="M1436">
        <v>10</v>
      </c>
      <c r="N1436">
        <v>8</v>
      </c>
      <c r="O1436">
        <v>8</v>
      </c>
      <c r="P1436">
        <v>6</v>
      </c>
      <c r="Q1436">
        <v>7</v>
      </c>
      <c r="R1436">
        <v>6</v>
      </c>
      <c r="S1436">
        <v>6</v>
      </c>
      <c r="T1436">
        <v>8</v>
      </c>
      <c r="U1436">
        <v>8</v>
      </c>
      <c r="V1436">
        <v>7</v>
      </c>
      <c r="W1436">
        <v>0</v>
      </c>
      <c r="X1436">
        <v>8</v>
      </c>
      <c r="Y1436">
        <v>9</v>
      </c>
      <c r="Z1436">
        <v>8</v>
      </c>
      <c r="AA1436">
        <v>6</v>
      </c>
      <c r="AB1436">
        <v>7</v>
      </c>
      <c r="AC1436">
        <v>1</v>
      </c>
      <c r="AD1436">
        <f>IF(Table13[[#This Row],[payment]]=1,1,0)</f>
        <v>1</v>
      </c>
      <c r="AE1436">
        <f>IF(Table13[[#This Row],[payment]]=2,1,0)</f>
        <v>0</v>
      </c>
      <c r="AF1436">
        <f>IF(Table13[[#This Row],[payment]]=3,1,0)</f>
        <v>0</v>
      </c>
      <c r="AG1436">
        <v>1</v>
      </c>
      <c r="AH1436">
        <f>IF(Table13[[#This Row],[method_payment]]=1,1,0)</f>
        <v>1</v>
      </c>
      <c r="AI1436">
        <f>IF(Table13[[#This Row],[method_payment]]=2,1,0)</f>
        <v>0</v>
      </c>
      <c r="AJ1436">
        <f>IF(Table13[[#This Row],[method_payment]]=3,1,0)</f>
        <v>0</v>
      </c>
      <c r="AK1436">
        <f>IF(Table13[[#This Row],[method_payment]]=5,1,0)</f>
        <v>0</v>
      </c>
      <c r="AL1436">
        <f>IF(Table13[[#This Row],[method_payment]]=6,1,0)</f>
        <v>0</v>
      </c>
      <c r="AM1436" t="s">
        <v>16</v>
      </c>
      <c r="AN1436" t="s">
        <v>15</v>
      </c>
      <c r="AO1436">
        <v>1</v>
      </c>
      <c r="AP1436" s="2">
        <v>323.10000000000002</v>
      </c>
      <c r="AQ1436" s="3">
        <f>IF(AND(Table13[[#This Row],[Average_amount_spent_per_visit_last_3_months]]&gt;=1,Table13[[#This Row],[Average_amount_spent_per_visit_last_3_months]]&lt;=999),1,0)</f>
        <v>1</v>
      </c>
      <c r="AR1436" s="3">
        <f>IF(AND(Table13[[#This Row],[Average_amount_spent_per_visit_last_3_months]]&gt;=1000,Table13[[#This Row],[Average_amount_spent_per_visit_last_3_months]]&lt;=6700),1,0)</f>
        <v>0</v>
      </c>
      <c r="AS1436">
        <v>1</v>
      </c>
      <c r="AT1436">
        <v>43</v>
      </c>
      <c r="AU1436">
        <f>IF(AND(Table13[[#This Row],[Age]]&gt;=18,Table13[[#This Row],[Age]]&lt;=25),1,0)</f>
        <v>0</v>
      </c>
      <c r="AV1436">
        <f>IF(AND(Table13[[#This Row],[Age]]&gt;=26,Table13[[#This Row],[Age]]&lt;=35),1,0)</f>
        <v>0</v>
      </c>
      <c r="AW1436">
        <f>IF(AND(Table13[[#This Row],[Age]]&gt;=36,Table13[[#This Row],[Age]]&lt;=45),1,0)</f>
        <v>1</v>
      </c>
      <c r="AX1436">
        <f>IF(AND(Table13[[#This Row],[Age]]&gt;=46,Table13[[#This Row],[Age]]&lt;=55),1,0)</f>
        <v>0</v>
      </c>
      <c r="AY1436">
        <f>IF(AND(Table13[[#This Row],[Age]]&gt;=56,Table13[[#This Row],[Age]]&lt;=67),1,0)</f>
        <v>0</v>
      </c>
      <c r="AZ1436" t="s">
        <v>25</v>
      </c>
      <c r="BA1436">
        <f>IF(Table13[[#This Row],[Marital Status]]="Married",1,0)</f>
        <v>1</v>
      </c>
      <c r="BB1436">
        <f>IF(Table13[[#This Row],[Marital Status]]="Single",1,0)</f>
        <v>0</v>
      </c>
      <c r="BC1436" t="s">
        <v>28</v>
      </c>
      <c r="BD1436">
        <f>IF(Table13[[#This Row],[gender]]="Male",1,0)</f>
        <v>0</v>
      </c>
      <c r="BE1436">
        <f>IF(Table13[[#This Row],[gender]]="Female",1,0)</f>
        <v>1</v>
      </c>
      <c r="BF1436" t="s">
        <v>19</v>
      </c>
      <c r="BG1436">
        <f>IF(Table13[[#This Row],[Highest level of Education]]="Did not attend school",1,0)</f>
        <v>0</v>
      </c>
      <c r="BH1436">
        <f>IF(Table13[[#This Row],[Highest level of Education]]="K12 completed",1,0)</f>
        <v>0</v>
      </c>
      <c r="BI1436">
        <f>IF(Table13[[#This Row],[Highest level of Education]]="High School Completed",1,0)</f>
        <v>0</v>
      </c>
      <c r="BJ1436">
        <f>IF(Table13[[#This Row],[Highest level of Education]]="Technical Diploma/Partially completed College",1,0)</f>
        <v>0</v>
      </c>
      <c r="BK1436">
        <f>IF(Table13[[#This Row],[Highest level of Education]]="University/College Degree",1,0)</f>
        <v>1</v>
      </c>
      <c r="BL1436">
        <f>IF(Table13[[#This Row],[Highest level of Education]]="Post-graduate education",1,0)</f>
        <v>0</v>
      </c>
      <c r="BM1436">
        <v>3</v>
      </c>
      <c r="BN1436">
        <v>1</v>
      </c>
      <c r="BO1436">
        <v>5</v>
      </c>
      <c r="BP1436">
        <f>IF(Table13[[#This Row],[Monthly_Income 1_5500 2_8000 3_11000 4_15000 5_20000 6_27000 7_35000 8_5000 9_51000 98_0]]=1,1,0)</f>
        <v>0</v>
      </c>
      <c r="BQ1436">
        <f>IF(Table13[[#This Row],[Monthly_Income 1_5500 2_8000 3_11000 4_15000 5_20000 6_27000 7_35000 8_5000 9_51000 98_0]]=2,1,0)</f>
        <v>0</v>
      </c>
      <c r="BR1436">
        <f>IF(Table13[[#This Row],[Monthly_Income 1_5500 2_8000 3_11000 4_15000 5_20000 6_27000 7_35000 8_5000 9_51000 98_0]]=3,1,0)</f>
        <v>0</v>
      </c>
      <c r="BS1436">
        <f>IF(Table13[[#This Row],[Monthly_Income 1_5500 2_8000 3_11000 4_15000 5_20000 6_27000 7_35000 8_5000 9_51000 98_0]]=4,1,0)</f>
        <v>0</v>
      </c>
      <c r="BT1436">
        <f>IF(Table13[[#This Row],[Monthly_Income 1_5500 2_8000 3_11000 4_15000 5_20000 6_27000 7_35000 8_5000 9_51000 98_0]]=5,1,0)</f>
        <v>1</v>
      </c>
      <c r="BU1436">
        <f>IF(Table13[[#This Row],[Monthly_Income 1_5500 2_8000 3_11000 4_15000 5_20000 6_27000 7_35000 8_5000 9_51000 98_0]]=6,1,0)</f>
        <v>0</v>
      </c>
      <c r="BV1436">
        <f>IF(Table13[[#This Row],[Monthly_Income 1_5500 2_8000 3_11000 4_15000 5_20000 6_27000 7_35000 8_5000 9_51000 98_0]]=7,1,0)</f>
        <v>0</v>
      </c>
      <c r="BW1436">
        <f>IF(Table13[[#This Row],[Monthly_Income 1_5500 2_8000 3_11000 4_15000 5_20000 6_27000 7_35000 8_5000 9_51000 98_0]]=8,1,0)</f>
        <v>0</v>
      </c>
      <c r="BX1436">
        <f>IF(Table13[[#This Row],[Monthly_Income 1_5500 2_8000 3_11000 4_15000 5_20000 6_27000 7_35000 8_5000 9_51000 98_0]]=9,1,0)</f>
        <v>0</v>
      </c>
      <c r="BY1436">
        <f>IF(Table13[[#This Row],[Monthly_Income 1_5500 2_8000 3_11000 4_15000 5_20000 6_27000 7_35000 8_5000 9_51000 98_0]]=98,1,0)</f>
        <v>0</v>
      </c>
      <c r="BZ1436">
        <v>9</v>
      </c>
      <c r="CA1436">
        <f>IF(Table13[[#This Row],[Monthly_Household_Income]]=1,1,0)</f>
        <v>0</v>
      </c>
      <c r="CB1436">
        <f>IF(Table13[[#This Row],[Monthly_Household_Income]]=2,1,0)</f>
        <v>0</v>
      </c>
      <c r="CC1436">
        <f>IF(Table13[[#This Row],[Monthly_Household_Income]]=3,1,0)</f>
        <v>0</v>
      </c>
      <c r="CD1436">
        <f>IF(Table13[[#This Row],[Monthly_Household_Income]]=4,1,0)</f>
        <v>0</v>
      </c>
      <c r="CE1436">
        <f>IF(Table13[[#This Row],[Monthly_Household_Income]]=5,1,0)</f>
        <v>0</v>
      </c>
      <c r="CF1436">
        <f>IF(Table13[[#This Row],[Monthly_Household_Income]]=6,1,0)</f>
        <v>0</v>
      </c>
      <c r="CG1436">
        <f>IF(Table13[[#This Row],[Monthly_Household_Income]]=7,1,0)</f>
        <v>0</v>
      </c>
      <c r="CH1436">
        <f>IF(Table13[[#This Row],[Monthly_Household_Income]]=8,1,0)</f>
        <v>0</v>
      </c>
      <c r="CI1436">
        <f>IF(Table13[[#This Row],[Monthly_Household_Income]]=9,1,0)</f>
        <v>1</v>
      </c>
      <c r="CJ1436">
        <f>IF(Table13[[#This Row],[Monthly_Household_Income]]=98,1,0)</f>
        <v>0</v>
      </c>
    </row>
    <row r="1437" spans="1:88">
      <c r="A1437">
        <v>5377</v>
      </c>
      <c r="B1437" s="1">
        <v>43018</v>
      </c>
      <c r="C1437" t="s">
        <v>31</v>
      </c>
      <c r="D1437">
        <v>9</v>
      </c>
      <c r="E1437">
        <v>7</v>
      </c>
      <c r="F1437">
        <v>7</v>
      </c>
      <c r="G1437">
        <v>7</v>
      </c>
      <c r="H1437">
        <v>7</v>
      </c>
      <c r="I1437">
        <v>8</v>
      </c>
      <c r="J1437" t="s">
        <v>15</v>
      </c>
      <c r="K1437">
        <v>9</v>
      </c>
      <c r="L1437">
        <v>8</v>
      </c>
      <c r="M1437">
        <v>7</v>
      </c>
      <c r="N1437">
        <v>9</v>
      </c>
      <c r="O1437">
        <v>8</v>
      </c>
      <c r="P1437">
        <v>6</v>
      </c>
      <c r="Q1437">
        <v>6</v>
      </c>
      <c r="R1437">
        <v>8</v>
      </c>
      <c r="S1437">
        <v>9</v>
      </c>
      <c r="T1437">
        <v>9</v>
      </c>
      <c r="U1437">
        <v>10</v>
      </c>
      <c r="V1437">
        <v>10</v>
      </c>
      <c r="W1437">
        <v>8</v>
      </c>
      <c r="X1437">
        <v>7</v>
      </c>
      <c r="Y1437">
        <v>8</v>
      </c>
      <c r="Z1437">
        <v>6</v>
      </c>
      <c r="AA1437">
        <v>7</v>
      </c>
      <c r="AB1437">
        <v>7</v>
      </c>
      <c r="AC1437">
        <v>1</v>
      </c>
      <c r="AD1437">
        <f>IF(Table13[[#This Row],[payment]]=1,1,0)</f>
        <v>1</v>
      </c>
      <c r="AE1437">
        <f>IF(Table13[[#This Row],[payment]]=2,1,0)</f>
        <v>0</v>
      </c>
      <c r="AF1437">
        <f>IF(Table13[[#This Row],[payment]]=3,1,0)</f>
        <v>0</v>
      </c>
      <c r="AG1437">
        <v>2</v>
      </c>
      <c r="AH1437">
        <f>IF(Table13[[#This Row],[method_payment]]=1,1,0)</f>
        <v>0</v>
      </c>
      <c r="AI1437">
        <f>IF(Table13[[#This Row],[method_payment]]=2,1,0)</f>
        <v>1</v>
      </c>
      <c r="AJ1437">
        <f>IF(Table13[[#This Row],[method_payment]]=3,1,0)</f>
        <v>0</v>
      </c>
      <c r="AK1437">
        <f>IF(Table13[[#This Row],[method_payment]]=5,1,0)</f>
        <v>0</v>
      </c>
      <c r="AL1437">
        <f>IF(Table13[[#This Row],[method_payment]]=6,1,0)</f>
        <v>0</v>
      </c>
      <c r="AM1437" t="s">
        <v>16</v>
      </c>
      <c r="AN1437" t="s">
        <v>16</v>
      </c>
      <c r="AO1437">
        <v>1</v>
      </c>
      <c r="AP1437" s="2">
        <v>55.26</v>
      </c>
      <c r="AQ1437" s="3">
        <f>IF(AND(Table13[[#This Row],[Average_amount_spent_per_visit_last_3_months]]&gt;=1,Table13[[#This Row],[Average_amount_spent_per_visit_last_3_months]]&lt;=999),1,0)</f>
        <v>1</v>
      </c>
      <c r="AR1437" s="3">
        <f>IF(AND(Table13[[#This Row],[Average_amount_spent_per_visit_last_3_months]]&gt;=1000,Table13[[#This Row],[Average_amount_spent_per_visit_last_3_months]]&lt;=6700),1,0)</f>
        <v>0</v>
      </c>
      <c r="AS1437">
        <v>3</v>
      </c>
      <c r="AT1437">
        <v>18</v>
      </c>
      <c r="AU1437">
        <f>IF(AND(Table13[[#This Row],[Age]]&gt;=18,Table13[[#This Row],[Age]]&lt;=25),1,0)</f>
        <v>1</v>
      </c>
      <c r="AV1437">
        <f>IF(AND(Table13[[#This Row],[Age]]&gt;=26,Table13[[#This Row],[Age]]&lt;=35),1,0)</f>
        <v>0</v>
      </c>
      <c r="AW1437">
        <f>IF(AND(Table13[[#This Row],[Age]]&gt;=36,Table13[[#This Row],[Age]]&lt;=45),1,0)</f>
        <v>0</v>
      </c>
      <c r="AX1437">
        <f>IF(AND(Table13[[#This Row],[Age]]&gt;=46,Table13[[#This Row],[Age]]&lt;=55),1,0)</f>
        <v>0</v>
      </c>
      <c r="AY1437">
        <f>IF(AND(Table13[[#This Row],[Age]]&gt;=56,Table13[[#This Row],[Age]]&lt;=67),1,0)</f>
        <v>0</v>
      </c>
      <c r="AZ1437" t="s">
        <v>24</v>
      </c>
      <c r="BA1437">
        <f>IF(Table13[[#This Row],[Marital Status]]="Married",1,0)</f>
        <v>0</v>
      </c>
      <c r="BB1437">
        <f>IF(Table13[[#This Row],[Marital Status]]="Single",1,0)</f>
        <v>1</v>
      </c>
      <c r="BC1437" t="s">
        <v>28</v>
      </c>
      <c r="BD1437">
        <f>IF(Table13[[#This Row],[gender]]="Male",1,0)</f>
        <v>0</v>
      </c>
      <c r="BE1437">
        <f>IF(Table13[[#This Row],[gender]]="Female",1,0)</f>
        <v>1</v>
      </c>
      <c r="BF1437" t="s">
        <v>22</v>
      </c>
      <c r="BG1437">
        <f>IF(Table13[[#This Row],[Highest level of Education]]="Did not attend school",1,0)</f>
        <v>0</v>
      </c>
      <c r="BH1437">
        <f>IF(Table13[[#This Row],[Highest level of Education]]="K12 completed",1,0)</f>
        <v>1</v>
      </c>
      <c r="BI1437">
        <f>IF(Table13[[#This Row],[Highest level of Education]]="High School Completed",1,0)</f>
        <v>0</v>
      </c>
      <c r="BJ1437">
        <f>IF(Table13[[#This Row],[Highest level of Education]]="Technical Diploma/Partially completed College",1,0)</f>
        <v>0</v>
      </c>
      <c r="BK1437">
        <f>IF(Table13[[#This Row],[Highest level of Education]]="University/College Degree",1,0)</f>
        <v>0</v>
      </c>
      <c r="BL1437">
        <f>IF(Table13[[#This Row],[Highest level of Education]]="Post-graduate education",1,0)</f>
        <v>0</v>
      </c>
      <c r="BM1437">
        <v>0</v>
      </c>
      <c r="BN1437">
        <v>5</v>
      </c>
      <c r="BO1437" t="s">
        <v>1</v>
      </c>
      <c r="BP1437">
        <f>IF(Table13[[#This Row],[Monthly_Income 1_5500 2_8000 3_11000 4_15000 5_20000 6_27000 7_35000 8_5000 9_51000 98_0]]=1,1,0)</f>
        <v>0</v>
      </c>
      <c r="BQ1437">
        <f>IF(Table13[[#This Row],[Monthly_Income 1_5500 2_8000 3_11000 4_15000 5_20000 6_27000 7_35000 8_5000 9_51000 98_0]]=2,1,0)</f>
        <v>0</v>
      </c>
      <c r="BR1437">
        <f>IF(Table13[[#This Row],[Monthly_Income 1_5500 2_8000 3_11000 4_15000 5_20000 6_27000 7_35000 8_5000 9_51000 98_0]]=3,1,0)</f>
        <v>0</v>
      </c>
      <c r="BS1437">
        <f>IF(Table13[[#This Row],[Monthly_Income 1_5500 2_8000 3_11000 4_15000 5_20000 6_27000 7_35000 8_5000 9_51000 98_0]]=4,1,0)</f>
        <v>0</v>
      </c>
      <c r="BT1437">
        <f>IF(Table13[[#This Row],[Monthly_Income 1_5500 2_8000 3_11000 4_15000 5_20000 6_27000 7_35000 8_5000 9_51000 98_0]]=5,1,0)</f>
        <v>0</v>
      </c>
      <c r="BU1437">
        <f>IF(Table13[[#This Row],[Monthly_Income 1_5500 2_8000 3_11000 4_15000 5_20000 6_27000 7_35000 8_5000 9_51000 98_0]]=6,1,0)</f>
        <v>0</v>
      </c>
      <c r="BV1437">
        <f>IF(Table13[[#This Row],[Monthly_Income 1_5500 2_8000 3_11000 4_15000 5_20000 6_27000 7_35000 8_5000 9_51000 98_0]]=7,1,0)</f>
        <v>0</v>
      </c>
      <c r="BW1437">
        <f>IF(Table13[[#This Row],[Monthly_Income 1_5500 2_8000 3_11000 4_15000 5_20000 6_27000 7_35000 8_5000 9_51000 98_0]]=8,1,0)</f>
        <v>0</v>
      </c>
      <c r="BX1437">
        <f>IF(Table13[[#This Row],[Monthly_Income 1_5500 2_8000 3_11000 4_15000 5_20000 6_27000 7_35000 8_5000 9_51000 98_0]]=9,1,0)</f>
        <v>0</v>
      </c>
      <c r="BY1437">
        <f>IF(Table13[[#This Row],[Monthly_Income 1_5500 2_8000 3_11000 4_15000 5_20000 6_27000 7_35000 8_5000 9_51000 98_0]]=98,1,0)</f>
        <v>0</v>
      </c>
      <c r="BZ1437">
        <v>5</v>
      </c>
      <c r="CA1437">
        <f>IF(Table13[[#This Row],[Monthly_Household_Income]]=1,1,0)</f>
        <v>0</v>
      </c>
      <c r="CB1437">
        <f>IF(Table13[[#This Row],[Monthly_Household_Income]]=2,1,0)</f>
        <v>0</v>
      </c>
      <c r="CC1437">
        <f>IF(Table13[[#This Row],[Monthly_Household_Income]]=3,1,0)</f>
        <v>0</v>
      </c>
      <c r="CD1437">
        <f>IF(Table13[[#This Row],[Monthly_Household_Income]]=4,1,0)</f>
        <v>0</v>
      </c>
      <c r="CE1437">
        <f>IF(Table13[[#This Row],[Monthly_Household_Income]]=5,1,0)</f>
        <v>1</v>
      </c>
      <c r="CF1437">
        <f>IF(Table13[[#This Row],[Monthly_Household_Income]]=6,1,0)</f>
        <v>0</v>
      </c>
      <c r="CG1437">
        <f>IF(Table13[[#This Row],[Monthly_Household_Income]]=7,1,0)</f>
        <v>0</v>
      </c>
      <c r="CH1437">
        <f>IF(Table13[[#This Row],[Monthly_Household_Income]]=8,1,0)</f>
        <v>0</v>
      </c>
      <c r="CI1437">
        <f>IF(Table13[[#This Row],[Monthly_Household_Income]]=9,1,0)</f>
        <v>0</v>
      </c>
      <c r="CJ1437">
        <f>IF(Table13[[#This Row],[Monthly_Household_Income]]=98,1,0)</f>
        <v>0</v>
      </c>
    </row>
    <row r="1438" spans="1:88">
      <c r="A1438">
        <v>5382</v>
      </c>
      <c r="B1438" s="1">
        <v>43100</v>
      </c>
      <c r="C1438" t="s">
        <v>4</v>
      </c>
      <c r="D1438">
        <v>8</v>
      </c>
      <c r="E1438">
        <v>8</v>
      </c>
      <c r="F1438">
        <v>7</v>
      </c>
      <c r="G1438">
        <v>7</v>
      </c>
      <c r="H1438">
        <v>7</v>
      </c>
      <c r="I1438">
        <v>8</v>
      </c>
      <c r="J1438" t="s">
        <v>15</v>
      </c>
      <c r="K1438">
        <v>6</v>
      </c>
      <c r="L1438">
        <v>7</v>
      </c>
      <c r="M1438">
        <v>7</v>
      </c>
      <c r="N1438">
        <v>8</v>
      </c>
      <c r="O1438">
        <v>9</v>
      </c>
      <c r="P1438">
        <v>9</v>
      </c>
      <c r="Q1438">
        <v>6</v>
      </c>
      <c r="R1438">
        <v>8</v>
      </c>
      <c r="S1438">
        <v>6</v>
      </c>
      <c r="T1438">
        <v>7</v>
      </c>
      <c r="U1438">
        <v>7</v>
      </c>
      <c r="V1438">
        <v>8</v>
      </c>
      <c r="W1438">
        <v>7</v>
      </c>
      <c r="X1438">
        <v>6</v>
      </c>
      <c r="Y1438">
        <v>8</v>
      </c>
      <c r="Z1438">
        <v>9</v>
      </c>
      <c r="AA1438">
        <v>7</v>
      </c>
      <c r="AB1438">
        <v>7</v>
      </c>
      <c r="AC1438">
        <v>2</v>
      </c>
      <c r="AD1438">
        <f>IF(Table13[[#This Row],[payment]]=1,1,0)</f>
        <v>0</v>
      </c>
      <c r="AE1438">
        <f>IF(Table13[[#This Row],[payment]]=2,1,0)</f>
        <v>1</v>
      </c>
      <c r="AF1438">
        <f>IF(Table13[[#This Row],[payment]]=3,1,0)</f>
        <v>0</v>
      </c>
      <c r="AG1438">
        <v>6</v>
      </c>
      <c r="AH1438">
        <f>IF(Table13[[#This Row],[method_payment]]=1,1,0)</f>
        <v>0</v>
      </c>
      <c r="AI1438">
        <f>IF(Table13[[#This Row],[method_payment]]=2,1,0)</f>
        <v>0</v>
      </c>
      <c r="AJ1438">
        <f>IF(Table13[[#This Row],[method_payment]]=3,1,0)</f>
        <v>0</v>
      </c>
      <c r="AK1438">
        <f>IF(Table13[[#This Row],[method_payment]]=5,1,0)</f>
        <v>0</v>
      </c>
      <c r="AL1438">
        <f>IF(Table13[[#This Row],[method_payment]]=6,1,0)</f>
        <v>1</v>
      </c>
      <c r="AM1438" t="s">
        <v>16</v>
      </c>
      <c r="AN1438" t="s">
        <v>15</v>
      </c>
      <c r="AO1438">
        <v>1</v>
      </c>
      <c r="AP1438" s="2">
        <v>1039.78</v>
      </c>
      <c r="AQ1438" s="3">
        <f>IF(AND(Table13[[#This Row],[Average_amount_spent_per_visit_last_3_months]]&gt;=1,Table13[[#This Row],[Average_amount_spent_per_visit_last_3_months]]&lt;=999),1,0)</f>
        <v>0</v>
      </c>
      <c r="AR1438" s="3">
        <f>IF(AND(Table13[[#This Row],[Average_amount_spent_per_visit_last_3_months]]&gt;=1000,Table13[[#This Row],[Average_amount_spent_per_visit_last_3_months]]&lt;=6700),1,0)</f>
        <v>1</v>
      </c>
      <c r="AS1438">
        <v>3</v>
      </c>
      <c r="AT1438">
        <v>26</v>
      </c>
      <c r="AU1438">
        <f>IF(AND(Table13[[#This Row],[Age]]&gt;=18,Table13[[#This Row],[Age]]&lt;=25),1,0)</f>
        <v>0</v>
      </c>
      <c r="AV1438">
        <f>IF(AND(Table13[[#This Row],[Age]]&gt;=26,Table13[[#This Row],[Age]]&lt;=35),1,0)</f>
        <v>1</v>
      </c>
      <c r="AW1438">
        <f>IF(AND(Table13[[#This Row],[Age]]&gt;=36,Table13[[#This Row],[Age]]&lt;=45),1,0)</f>
        <v>0</v>
      </c>
      <c r="AX1438">
        <f>IF(AND(Table13[[#This Row],[Age]]&gt;=46,Table13[[#This Row],[Age]]&lt;=55),1,0)</f>
        <v>0</v>
      </c>
      <c r="AY1438">
        <f>IF(AND(Table13[[#This Row],[Age]]&gt;=56,Table13[[#This Row],[Age]]&lt;=67),1,0)</f>
        <v>0</v>
      </c>
      <c r="AZ1438" t="s">
        <v>25</v>
      </c>
      <c r="BA1438">
        <f>IF(Table13[[#This Row],[Marital Status]]="Married",1,0)</f>
        <v>1</v>
      </c>
      <c r="BB1438">
        <f>IF(Table13[[#This Row],[Marital Status]]="Single",1,0)</f>
        <v>0</v>
      </c>
      <c r="BC1438" t="s">
        <v>27</v>
      </c>
      <c r="BD1438">
        <f>IF(Table13[[#This Row],[gender]]="Male",1,0)</f>
        <v>1</v>
      </c>
      <c r="BE1438">
        <f>IF(Table13[[#This Row],[gender]]="Female",1,0)</f>
        <v>0</v>
      </c>
      <c r="BF1438" t="s">
        <v>20</v>
      </c>
      <c r="BG1438">
        <f>IF(Table13[[#This Row],[Highest level of Education]]="Did not attend school",1,0)</f>
        <v>0</v>
      </c>
      <c r="BH1438">
        <f>IF(Table13[[#This Row],[Highest level of Education]]="K12 completed",1,0)</f>
        <v>0</v>
      </c>
      <c r="BI1438">
        <f>IF(Table13[[#This Row],[Highest level of Education]]="High School Completed",1,0)</f>
        <v>1</v>
      </c>
      <c r="BJ1438">
        <f>IF(Table13[[#This Row],[Highest level of Education]]="Technical Diploma/Partially completed College",1,0)</f>
        <v>0</v>
      </c>
      <c r="BK1438">
        <f>IF(Table13[[#This Row],[Highest level of Education]]="University/College Degree",1,0)</f>
        <v>0</v>
      </c>
      <c r="BL1438">
        <f>IF(Table13[[#This Row],[Highest level of Education]]="Post-graduate education",1,0)</f>
        <v>0</v>
      </c>
      <c r="BM1438">
        <v>1</v>
      </c>
      <c r="BN1438">
        <v>1</v>
      </c>
      <c r="BO1438">
        <v>3</v>
      </c>
      <c r="BP1438">
        <f>IF(Table13[[#This Row],[Monthly_Income 1_5500 2_8000 3_11000 4_15000 5_20000 6_27000 7_35000 8_5000 9_51000 98_0]]=1,1,0)</f>
        <v>0</v>
      </c>
      <c r="BQ1438">
        <f>IF(Table13[[#This Row],[Monthly_Income 1_5500 2_8000 3_11000 4_15000 5_20000 6_27000 7_35000 8_5000 9_51000 98_0]]=2,1,0)</f>
        <v>0</v>
      </c>
      <c r="BR1438">
        <f>IF(Table13[[#This Row],[Monthly_Income 1_5500 2_8000 3_11000 4_15000 5_20000 6_27000 7_35000 8_5000 9_51000 98_0]]=3,1,0)</f>
        <v>1</v>
      </c>
      <c r="BS1438">
        <f>IF(Table13[[#This Row],[Monthly_Income 1_5500 2_8000 3_11000 4_15000 5_20000 6_27000 7_35000 8_5000 9_51000 98_0]]=4,1,0)</f>
        <v>0</v>
      </c>
      <c r="BT1438">
        <f>IF(Table13[[#This Row],[Monthly_Income 1_5500 2_8000 3_11000 4_15000 5_20000 6_27000 7_35000 8_5000 9_51000 98_0]]=5,1,0)</f>
        <v>0</v>
      </c>
      <c r="BU1438">
        <f>IF(Table13[[#This Row],[Monthly_Income 1_5500 2_8000 3_11000 4_15000 5_20000 6_27000 7_35000 8_5000 9_51000 98_0]]=6,1,0)</f>
        <v>0</v>
      </c>
      <c r="BV1438">
        <f>IF(Table13[[#This Row],[Monthly_Income 1_5500 2_8000 3_11000 4_15000 5_20000 6_27000 7_35000 8_5000 9_51000 98_0]]=7,1,0)</f>
        <v>0</v>
      </c>
      <c r="BW1438">
        <f>IF(Table13[[#This Row],[Monthly_Income 1_5500 2_8000 3_11000 4_15000 5_20000 6_27000 7_35000 8_5000 9_51000 98_0]]=8,1,0)</f>
        <v>0</v>
      </c>
      <c r="BX1438">
        <f>IF(Table13[[#This Row],[Monthly_Income 1_5500 2_8000 3_11000 4_15000 5_20000 6_27000 7_35000 8_5000 9_51000 98_0]]=9,1,0)</f>
        <v>0</v>
      </c>
      <c r="BY1438">
        <f>IF(Table13[[#This Row],[Monthly_Income 1_5500 2_8000 3_11000 4_15000 5_20000 6_27000 7_35000 8_5000 9_51000 98_0]]=98,1,0)</f>
        <v>0</v>
      </c>
      <c r="BZ1438">
        <v>5</v>
      </c>
      <c r="CA1438">
        <f>IF(Table13[[#This Row],[Monthly_Household_Income]]=1,1,0)</f>
        <v>0</v>
      </c>
      <c r="CB1438">
        <f>IF(Table13[[#This Row],[Monthly_Household_Income]]=2,1,0)</f>
        <v>0</v>
      </c>
      <c r="CC1438">
        <f>IF(Table13[[#This Row],[Monthly_Household_Income]]=3,1,0)</f>
        <v>0</v>
      </c>
      <c r="CD1438">
        <f>IF(Table13[[#This Row],[Monthly_Household_Income]]=4,1,0)</f>
        <v>0</v>
      </c>
      <c r="CE1438">
        <f>IF(Table13[[#This Row],[Monthly_Household_Income]]=5,1,0)</f>
        <v>1</v>
      </c>
      <c r="CF1438">
        <f>IF(Table13[[#This Row],[Monthly_Household_Income]]=6,1,0)</f>
        <v>0</v>
      </c>
      <c r="CG1438">
        <f>IF(Table13[[#This Row],[Monthly_Household_Income]]=7,1,0)</f>
        <v>0</v>
      </c>
      <c r="CH1438">
        <f>IF(Table13[[#This Row],[Monthly_Household_Income]]=8,1,0)</f>
        <v>0</v>
      </c>
      <c r="CI1438">
        <f>IF(Table13[[#This Row],[Monthly_Household_Income]]=9,1,0)</f>
        <v>0</v>
      </c>
      <c r="CJ1438">
        <f>IF(Table13[[#This Row],[Monthly_Household_Income]]=98,1,0)</f>
        <v>0</v>
      </c>
    </row>
    <row r="1439" spans="1:88">
      <c r="A1439">
        <v>5385</v>
      </c>
      <c r="B1439" s="1">
        <v>42999</v>
      </c>
      <c r="C1439" t="s">
        <v>31</v>
      </c>
      <c r="D1439">
        <v>9</v>
      </c>
      <c r="E1439">
        <v>9</v>
      </c>
      <c r="F1439">
        <v>10</v>
      </c>
      <c r="G1439">
        <v>8</v>
      </c>
      <c r="H1439">
        <v>8</v>
      </c>
      <c r="I1439">
        <v>9</v>
      </c>
      <c r="J1439" t="s">
        <v>15</v>
      </c>
      <c r="K1439">
        <v>8</v>
      </c>
      <c r="L1439">
        <v>7</v>
      </c>
      <c r="M1439">
        <v>7</v>
      </c>
      <c r="N1439">
        <v>6</v>
      </c>
      <c r="O1439">
        <v>9</v>
      </c>
      <c r="P1439">
        <v>10</v>
      </c>
      <c r="Q1439">
        <v>8</v>
      </c>
      <c r="R1439">
        <v>10</v>
      </c>
      <c r="S1439">
        <v>7</v>
      </c>
      <c r="T1439">
        <v>8</v>
      </c>
      <c r="U1439">
        <v>8</v>
      </c>
      <c r="V1439">
        <v>8</v>
      </c>
      <c r="W1439">
        <v>9</v>
      </c>
      <c r="X1439">
        <v>8</v>
      </c>
      <c r="Y1439">
        <v>8</v>
      </c>
      <c r="Z1439">
        <v>6</v>
      </c>
      <c r="AA1439">
        <v>9</v>
      </c>
      <c r="AB1439">
        <v>0</v>
      </c>
      <c r="AC1439">
        <v>2</v>
      </c>
      <c r="AD1439">
        <f>IF(Table13[[#This Row],[payment]]=1,1,0)</f>
        <v>0</v>
      </c>
      <c r="AE1439">
        <f>IF(Table13[[#This Row],[payment]]=2,1,0)</f>
        <v>1</v>
      </c>
      <c r="AF1439">
        <f>IF(Table13[[#This Row],[payment]]=3,1,0)</f>
        <v>0</v>
      </c>
      <c r="AG1439">
        <v>6</v>
      </c>
      <c r="AH1439">
        <f>IF(Table13[[#This Row],[method_payment]]=1,1,0)</f>
        <v>0</v>
      </c>
      <c r="AI1439">
        <f>IF(Table13[[#This Row],[method_payment]]=2,1,0)</f>
        <v>0</v>
      </c>
      <c r="AJ1439">
        <f>IF(Table13[[#This Row],[method_payment]]=3,1,0)</f>
        <v>0</v>
      </c>
      <c r="AK1439">
        <f>IF(Table13[[#This Row],[method_payment]]=5,1,0)</f>
        <v>0</v>
      </c>
      <c r="AL1439">
        <f>IF(Table13[[#This Row],[method_payment]]=6,1,0)</f>
        <v>1</v>
      </c>
      <c r="AM1439" t="s">
        <v>16</v>
      </c>
      <c r="AN1439" t="s">
        <v>16</v>
      </c>
      <c r="AO1439">
        <v>1</v>
      </c>
      <c r="AP1439" s="2">
        <v>453.59</v>
      </c>
      <c r="AQ1439" s="3">
        <f>IF(AND(Table13[[#This Row],[Average_amount_spent_per_visit_last_3_months]]&gt;=1,Table13[[#This Row],[Average_amount_spent_per_visit_last_3_months]]&lt;=999),1,0)</f>
        <v>1</v>
      </c>
      <c r="AR1439" s="3">
        <f>IF(AND(Table13[[#This Row],[Average_amount_spent_per_visit_last_3_months]]&gt;=1000,Table13[[#This Row],[Average_amount_spent_per_visit_last_3_months]]&lt;=6700),1,0)</f>
        <v>0</v>
      </c>
      <c r="AS1439">
        <v>3</v>
      </c>
      <c r="AT1439">
        <v>37</v>
      </c>
      <c r="AU1439">
        <f>IF(AND(Table13[[#This Row],[Age]]&gt;=18,Table13[[#This Row],[Age]]&lt;=25),1,0)</f>
        <v>0</v>
      </c>
      <c r="AV1439">
        <f>IF(AND(Table13[[#This Row],[Age]]&gt;=26,Table13[[#This Row],[Age]]&lt;=35),1,0)</f>
        <v>0</v>
      </c>
      <c r="AW1439">
        <f>IF(AND(Table13[[#This Row],[Age]]&gt;=36,Table13[[#This Row],[Age]]&lt;=45),1,0)</f>
        <v>1</v>
      </c>
      <c r="AX1439">
        <f>IF(AND(Table13[[#This Row],[Age]]&gt;=46,Table13[[#This Row],[Age]]&lt;=55),1,0)</f>
        <v>0</v>
      </c>
      <c r="AY1439">
        <f>IF(AND(Table13[[#This Row],[Age]]&gt;=56,Table13[[#This Row],[Age]]&lt;=67),1,0)</f>
        <v>0</v>
      </c>
      <c r="AZ1439" t="s">
        <v>25</v>
      </c>
      <c r="BA1439">
        <f>IF(Table13[[#This Row],[Marital Status]]="Married",1,0)</f>
        <v>1</v>
      </c>
      <c r="BB1439">
        <f>IF(Table13[[#This Row],[Marital Status]]="Single",1,0)</f>
        <v>0</v>
      </c>
      <c r="BC1439" t="s">
        <v>27</v>
      </c>
      <c r="BD1439">
        <f>IF(Table13[[#This Row],[gender]]="Male",1,0)</f>
        <v>1</v>
      </c>
      <c r="BE1439">
        <f>IF(Table13[[#This Row],[gender]]="Female",1,0)</f>
        <v>0</v>
      </c>
      <c r="BF1439" t="s">
        <v>19</v>
      </c>
      <c r="BG1439">
        <f>IF(Table13[[#This Row],[Highest level of Education]]="Did not attend school",1,0)</f>
        <v>0</v>
      </c>
      <c r="BH1439">
        <f>IF(Table13[[#This Row],[Highest level of Education]]="K12 completed",1,0)</f>
        <v>0</v>
      </c>
      <c r="BI1439">
        <f>IF(Table13[[#This Row],[Highest level of Education]]="High School Completed",1,0)</f>
        <v>0</v>
      </c>
      <c r="BJ1439">
        <f>IF(Table13[[#This Row],[Highest level of Education]]="Technical Diploma/Partially completed College",1,0)</f>
        <v>0</v>
      </c>
      <c r="BK1439">
        <f>IF(Table13[[#This Row],[Highest level of Education]]="University/College Degree",1,0)</f>
        <v>1</v>
      </c>
      <c r="BL1439">
        <f>IF(Table13[[#This Row],[Highest level of Education]]="Post-graduate education",1,0)</f>
        <v>0</v>
      </c>
      <c r="BM1439">
        <v>2</v>
      </c>
      <c r="BN1439">
        <v>1</v>
      </c>
      <c r="BO1439">
        <v>5</v>
      </c>
      <c r="BP1439">
        <f>IF(Table13[[#This Row],[Monthly_Income 1_5500 2_8000 3_11000 4_15000 5_20000 6_27000 7_35000 8_5000 9_51000 98_0]]=1,1,0)</f>
        <v>0</v>
      </c>
      <c r="BQ1439">
        <f>IF(Table13[[#This Row],[Monthly_Income 1_5500 2_8000 3_11000 4_15000 5_20000 6_27000 7_35000 8_5000 9_51000 98_0]]=2,1,0)</f>
        <v>0</v>
      </c>
      <c r="BR1439">
        <f>IF(Table13[[#This Row],[Monthly_Income 1_5500 2_8000 3_11000 4_15000 5_20000 6_27000 7_35000 8_5000 9_51000 98_0]]=3,1,0)</f>
        <v>0</v>
      </c>
      <c r="BS1439">
        <f>IF(Table13[[#This Row],[Monthly_Income 1_5500 2_8000 3_11000 4_15000 5_20000 6_27000 7_35000 8_5000 9_51000 98_0]]=4,1,0)</f>
        <v>0</v>
      </c>
      <c r="BT1439">
        <f>IF(Table13[[#This Row],[Monthly_Income 1_5500 2_8000 3_11000 4_15000 5_20000 6_27000 7_35000 8_5000 9_51000 98_0]]=5,1,0)</f>
        <v>1</v>
      </c>
      <c r="BU1439">
        <f>IF(Table13[[#This Row],[Monthly_Income 1_5500 2_8000 3_11000 4_15000 5_20000 6_27000 7_35000 8_5000 9_51000 98_0]]=6,1,0)</f>
        <v>0</v>
      </c>
      <c r="BV1439">
        <f>IF(Table13[[#This Row],[Monthly_Income 1_5500 2_8000 3_11000 4_15000 5_20000 6_27000 7_35000 8_5000 9_51000 98_0]]=7,1,0)</f>
        <v>0</v>
      </c>
      <c r="BW1439">
        <f>IF(Table13[[#This Row],[Monthly_Income 1_5500 2_8000 3_11000 4_15000 5_20000 6_27000 7_35000 8_5000 9_51000 98_0]]=8,1,0)</f>
        <v>0</v>
      </c>
      <c r="BX1439">
        <f>IF(Table13[[#This Row],[Monthly_Income 1_5500 2_8000 3_11000 4_15000 5_20000 6_27000 7_35000 8_5000 9_51000 98_0]]=9,1,0)</f>
        <v>0</v>
      </c>
      <c r="BY1439">
        <f>IF(Table13[[#This Row],[Monthly_Income 1_5500 2_8000 3_11000 4_15000 5_20000 6_27000 7_35000 8_5000 9_51000 98_0]]=98,1,0)</f>
        <v>0</v>
      </c>
      <c r="BZ1439">
        <v>6</v>
      </c>
      <c r="CA1439">
        <f>IF(Table13[[#This Row],[Monthly_Household_Income]]=1,1,0)</f>
        <v>0</v>
      </c>
      <c r="CB1439">
        <f>IF(Table13[[#This Row],[Monthly_Household_Income]]=2,1,0)</f>
        <v>0</v>
      </c>
      <c r="CC1439">
        <f>IF(Table13[[#This Row],[Monthly_Household_Income]]=3,1,0)</f>
        <v>0</v>
      </c>
      <c r="CD1439">
        <f>IF(Table13[[#This Row],[Monthly_Household_Income]]=4,1,0)</f>
        <v>0</v>
      </c>
      <c r="CE1439">
        <f>IF(Table13[[#This Row],[Monthly_Household_Income]]=5,1,0)</f>
        <v>0</v>
      </c>
      <c r="CF1439">
        <f>IF(Table13[[#This Row],[Monthly_Household_Income]]=6,1,0)</f>
        <v>1</v>
      </c>
      <c r="CG1439">
        <f>IF(Table13[[#This Row],[Monthly_Household_Income]]=7,1,0)</f>
        <v>0</v>
      </c>
      <c r="CH1439">
        <f>IF(Table13[[#This Row],[Monthly_Household_Income]]=8,1,0)</f>
        <v>0</v>
      </c>
      <c r="CI1439">
        <f>IF(Table13[[#This Row],[Monthly_Household_Income]]=9,1,0)</f>
        <v>0</v>
      </c>
      <c r="CJ1439">
        <f>IF(Table13[[#This Row],[Monthly_Household_Income]]=98,1,0)</f>
        <v>0</v>
      </c>
    </row>
    <row r="1440" spans="1:88">
      <c r="A1440">
        <v>5387</v>
      </c>
      <c r="B1440" s="1">
        <v>43099</v>
      </c>
      <c r="C1440" t="s">
        <v>39</v>
      </c>
      <c r="D1440">
        <v>7</v>
      </c>
      <c r="E1440">
        <v>8</v>
      </c>
      <c r="F1440">
        <v>9</v>
      </c>
      <c r="G1440">
        <v>7</v>
      </c>
      <c r="H1440">
        <v>7</v>
      </c>
      <c r="I1440">
        <v>8</v>
      </c>
      <c r="J1440" t="s">
        <v>16</v>
      </c>
      <c r="K1440">
        <v>8</v>
      </c>
      <c r="L1440">
        <v>9</v>
      </c>
      <c r="M1440">
        <v>7</v>
      </c>
      <c r="N1440">
        <v>9</v>
      </c>
      <c r="O1440">
        <v>6</v>
      </c>
      <c r="P1440">
        <v>9</v>
      </c>
      <c r="Q1440">
        <v>7</v>
      </c>
      <c r="R1440">
        <v>8</v>
      </c>
      <c r="S1440">
        <v>6</v>
      </c>
      <c r="T1440">
        <v>7</v>
      </c>
      <c r="U1440">
        <v>6</v>
      </c>
      <c r="V1440">
        <v>7</v>
      </c>
      <c r="W1440">
        <v>7</v>
      </c>
      <c r="X1440">
        <v>7</v>
      </c>
      <c r="Y1440">
        <v>7</v>
      </c>
      <c r="Z1440">
        <v>9</v>
      </c>
      <c r="AA1440">
        <v>6</v>
      </c>
      <c r="AB1440">
        <v>0</v>
      </c>
      <c r="AC1440">
        <v>2</v>
      </c>
      <c r="AD1440">
        <f>IF(Table13[[#This Row],[payment]]=1,1,0)</f>
        <v>0</v>
      </c>
      <c r="AE1440">
        <f>IF(Table13[[#This Row],[payment]]=2,1,0)</f>
        <v>1</v>
      </c>
      <c r="AF1440">
        <f>IF(Table13[[#This Row],[payment]]=3,1,0)</f>
        <v>0</v>
      </c>
      <c r="AG1440">
        <v>2</v>
      </c>
      <c r="AH1440">
        <f>IF(Table13[[#This Row],[method_payment]]=1,1,0)</f>
        <v>0</v>
      </c>
      <c r="AI1440">
        <f>IF(Table13[[#This Row],[method_payment]]=2,1,0)</f>
        <v>1</v>
      </c>
      <c r="AJ1440">
        <f>IF(Table13[[#This Row],[method_payment]]=3,1,0)</f>
        <v>0</v>
      </c>
      <c r="AK1440">
        <f>IF(Table13[[#This Row],[method_payment]]=5,1,0)</f>
        <v>0</v>
      </c>
      <c r="AL1440">
        <f>IF(Table13[[#This Row],[method_payment]]=6,1,0)</f>
        <v>0</v>
      </c>
      <c r="AM1440" t="s">
        <v>15</v>
      </c>
      <c r="AN1440" t="s">
        <v>15</v>
      </c>
      <c r="AO1440">
        <v>6</v>
      </c>
      <c r="AP1440" s="2">
        <v>130.24</v>
      </c>
      <c r="AQ1440" s="3">
        <f>IF(AND(Table13[[#This Row],[Average_amount_spent_per_visit_last_3_months]]&gt;=1,Table13[[#This Row],[Average_amount_spent_per_visit_last_3_months]]&lt;=999),1,0)</f>
        <v>1</v>
      </c>
      <c r="AR1440" s="3">
        <f>IF(AND(Table13[[#This Row],[Average_amount_spent_per_visit_last_3_months]]&gt;=1000,Table13[[#This Row],[Average_amount_spent_per_visit_last_3_months]]&lt;=6700),1,0)</f>
        <v>0</v>
      </c>
      <c r="AS1440">
        <v>3</v>
      </c>
      <c r="AT1440">
        <v>36</v>
      </c>
      <c r="AU1440">
        <f>IF(AND(Table13[[#This Row],[Age]]&gt;=18,Table13[[#This Row],[Age]]&lt;=25),1,0)</f>
        <v>0</v>
      </c>
      <c r="AV1440">
        <f>IF(AND(Table13[[#This Row],[Age]]&gt;=26,Table13[[#This Row],[Age]]&lt;=35),1,0)</f>
        <v>0</v>
      </c>
      <c r="AW1440">
        <f>IF(AND(Table13[[#This Row],[Age]]&gt;=36,Table13[[#This Row],[Age]]&lt;=45),1,0)</f>
        <v>1</v>
      </c>
      <c r="AX1440">
        <f>IF(AND(Table13[[#This Row],[Age]]&gt;=46,Table13[[#This Row],[Age]]&lt;=55),1,0)</f>
        <v>0</v>
      </c>
      <c r="AY1440">
        <f>IF(AND(Table13[[#This Row],[Age]]&gt;=56,Table13[[#This Row],[Age]]&lt;=67),1,0)</f>
        <v>0</v>
      </c>
      <c r="AZ1440" t="s">
        <v>25</v>
      </c>
      <c r="BA1440">
        <f>IF(Table13[[#This Row],[Marital Status]]="Married",1,0)</f>
        <v>1</v>
      </c>
      <c r="BB1440">
        <f>IF(Table13[[#This Row],[Marital Status]]="Single",1,0)</f>
        <v>0</v>
      </c>
      <c r="BC1440" t="s">
        <v>28</v>
      </c>
      <c r="BD1440">
        <f>IF(Table13[[#This Row],[gender]]="Male",1,0)</f>
        <v>0</v>
      </c>
      <c r="BE1440">
        <f>IF(Table13[[#This Row],[gender]]="Female",1,0)</f>
        <v>1</v>
      </c>
      <c r="BF1440" t="s">
        <v>23</v>
      </c>
      <c r="BG1440">
        <f>IF(Table13[[#This Row],[Highest level of Education]]="Did not attend school",1,0)</f>
        <v>0</v>
      </c>
      <c r="BH1440">
        <f>IF(Table13[[#This Row],[Highest level of Education]]="K12 completed",1,0)</f>
        <v>0</v>
      </c>
      <c r="BI1440">
        <f>IF(Table13[[#This Row],[Highest level of Education]]="High School Completed",1,0)</f>
        <v>0</v>
      </c>
      <c r="BJ1440">
        <f>IF(Table13[[#This Row],[Highest level of Education]]="Technical Diploma/Partially completed College",1,0)</f>
        <v>1</v>
      </c>
      <c r="BK1440">
        <f>IF(Table13[[#This Row],[Highest level of Education]]="University/College Degree",1,0)</f>
        <v>0</v>
      </c>
      <c r="BL1440">
        <f>IF(Table13[[#This Row],[Highest level of Education]]="Post-graduate education",1,0)</f>
        <v>0</v>
      </c>
      <c r="BM1440">
        <v>3</v>
      </c>
      <c r="BN1440">
        <v>3</v>
      </c>
      <c r="BO1440" t="s">
        <v>1</v>
      </c>
      <c r="BP1440">
        <f>IF(Table13[[#This Row],[Monthly_Income 1_5500 2_8000 3_11000 4_15000 5_20000 6_27000 7_35000 8_5000 9_51000 98_0]]=1,1,0)</f>
        <v>0</v>
      </c>
      <c r="BQ1440">
        <f>IF(Table13[[#This Row],[Monthly_Income 1_5500 2_8000 3_11000 4_15000 5_20000 6_27000 7_35000 8_5000 9_51000 98_0]]=2,1,0)</f>
        <v>0</v>
      </c>
      <c r="BR1440">
        <f>IF(Table13[[#This Row],[Monthly_Income 1_5500 2_8000 3_11000 4_15000 5_20000 6_27000 7_35000 8_5000 9_51000 98_0]]=3,1,0)</f>
        <v>0</v>
      </c>
      <c r="BS1440">
        <f>IF(Table13[[#This Row],[Monthly_Income 1_5500 2_8000 3_11000 4_15000 5_20000 6_27000 7_35000 8_5000 9_51000 98_0]]=4,1,0)</f>
        <v>0</v>
      </c>
      <c r="BT1440">
        <f>IF(Table13[[#This Row],[Monthly_Income 1_5500 2_8000 3_11000 4_15000 5_20000 6_27000 7_35000 8_5000 9_51000 98_0]]=5,1,0)</f>
        <v>0</v>
      </c>
      <c r="BU1440">
        <f>IF(Table13[[#This Row],[Monthly_Income 1_5500 2_8000 3_11000 4_15000 5_20000 6_27000 7_35000 8_5000 9_51000 98_0]]=6,1,0)</f>
        <v>0</v>
      </c>
      <c r="BV1440">
        <f>IF(Table13[[#This Row],[Monthly_Income 1_5500 2_8000 3_11000 4_15000 5_20000 6_27000 7_35000 8_5000 9_51000 98_0]]=7,1,0)</f>
        <v>0</v>
      </c>
      <c r="BW1440">
        <f>IF(Table13[[#This Row],[Monthly_Income 1_5500 2_8000 3_11000 4_15000 5_20000 6_27000 7_35000 8_5000 9_51000 98_0]]=8,1,0)</f>
        <v>0</v>
      </c>
      <c r="BX1440">
        <f>IF(Table13[[#This Row],[Monthly_Income 1_5500 2_8000 3_11000 4_15000 5_20000 6_27000 7_35000 8_5000 9_51000 98_0]]=9,1,0)</f>
        <v>0</v>
      </c>
      <c r="BY1440">
        <f>IF(Table13[[#This Row],[Monthly_Income 1_5500 2_8000 3_11000 4_15000 5_20000 6_27000 7_35000 8_5000 9_51000 98_0]]=98,1,0)</f>
        <v>0</v>
      </c>
      <c r="BZ1440">
        <v>3</v>
      </c>
      <c r="CA1440">
        <f>IF(Table13[[#This Row],[Monthly_Household_Income]]=1,1,0)</f>
        <v>0</v>
      </c>
      <c r="CB1440">
        <f>IF(Table13[[#This Row],[Monthly_Household_Income]]=2,1,0)</f>
        <v>0</v>
      </c>
      <c r="CC1440">
        <f>IF(Table13[[#This Row],[Monthly_Household_Income]]=3,1,0)</f>
        <v>1</v>
      </c>
      <c r="CD1440">
        <f>IF(Table13[[#This Row],[Monthly_Household_Income]]=4,1,0)</f>
        <v>0</v>
      </c>
      <c r="CE1440">
        <f>IF(Table13[[#This Row],[Monthly_Household_Income]]=5,1,0)</f>
        <v>0</v>
      </c>
      <c r="CF1440">
        <f>IF(Table13[[#This Row],[Monthly_Household_Income]]=6,1,0)</f>
        <v>0</v>
      </c>
      <c r="CG1440">
        <f>IF(Table13[[#This Row],[Monthly_Household_Income]]=7,1,0)</f>
        <v>0</v>
      </c>
      <c r="CH1440">
        <f>IF(Table13[[#This Row],[Monthly_Household_Income]]=8,1,0)</f>
        <v>0</v>
      </c>
      <c r="CI1440">
        <f>IF(Table13[[#This Row],[Monthly_Household_Income]]=9,1,0)</f>
        <v>0</v>
      </c>
      <c r="CJ1440">
        <f>IF(Table13[[#This Row],[Monthly_Household_Income]]=98,1,0)</f>
        <v>0</v>
      </c>
    </row>
    <row r="1441" spans="1:88">
      <c r="A1441">
        <v>5392</v>
      </c>
      <c r="B1441" s="1">
        <v>43251</v>
      </c>
      <c r="C1441" t="s">
        <v>31</v>
      </c>
      <c r="D1441">
        <v>8</v>
      </c>
      <c r="E1441">
        <v>8</v>
      </c>
      <c r="F1441">
        <v>8</v>
      </c>
      <c r="G1441">
        <v>8</v>
      </c>
      <c r="H1441">
        <v>8</v>
      </c>
      <c r="I1441">
        <v>7</v>
      </c>
      <c r="J1441" t="s">
        <v>15</v>
      </c>
      <c r="K1441">
        <v>7</v>
      </c>
      <c r="L1441">
        <v>7</v>
      </c>
      <c r="M1441">
        <v>9</v>
      </c>
      <c r="N1441">
        <v>8</v>
      </c>
      <c r="O1441">
        <v>9</v>
      </c>
      <c r="P1441">
        <v>7</v>
      </c>
      <c r="Q1441">
        <v>8</v>
      </c>
      <c r="R1441">
        <v>8</v>
      </c>
      <c r="S1441">
        <v>9</v>
      </c>
      <c r="T1441">
        <v>8</v>
      </c>
      <c r="U1441">
        <v>8</v>
      </c>
      <c r="V1441">
        <v>9</v>
      </c>
      <c r="W1441">
        <v>7</v>
      </c>
      <c r="X1441">
        <v>8</v>
      </c>
      <c r="Y1441">
        <v>8</v>
      </c>
      <c r="Z1441">
        <v>7</v>
      </c>
      <c r="AA1441">
        <v>7</v>
      </c>
      <c r="AB1441">
        <v>8</v>
      </c>
      <c r="AC1441">
        <v>1</v>
      </c>
      <c r="AD1441">
        <f>IF(Table13[[#This Row],[payment]]=1,1,0)</f>
        <v>1</v>
      </c>
      <c r="AE1441">
        <f>IF(Table13[[#This Row],[payment]]=2,1,0)</f>
        <v>0</v>
      </c>
      <c r="AF1441">
        <f>IF(Table13[[#This Row],[payment]]=3,1,0)</f>
        <v>0</v>
      </c>
      <c r="AG1441">
        <v>5</v>
      </c>
      <c r="AH1441">
        <f>IF(Table13[[#This Row],[method_payment]]=1,1,0)</f>
        <v>0</v>
      </c>
      <c r="AI1441">
        <f>IF(Table13[[#This Row],[method_payment]]=2,1,0)</f>
        <v>0</v>
      </c>
      <c r="AJ1441">
        <f>IF(Table13[[#This Row],[method_payment]]=3,1,0)</f>
        <v>0</v>
      </c>
      <c r="AK1441">
        <f>IF(Table13[[#This Row],[method_payment]]=5,1,0)</f>
        <v>1</v>
      </c>
      <c r="AL1441">
        <f>IF(Table13[[#This Row],[method_payment]]=6,1,0)</f>
        <v>0</v>
      </c>
      <c r="AM1441" t="s">
        <v>15</v>
      </c>
      <c r="AN1441" t="s">
        <v>16</v>
      </c>
      <c r="AO1441">
        <v>2</v>
      </c>
      <c r="AP1441" s="2">
        <v>198.64</v>
      </c>
      <c r="AQ1441" s="3">
        <f>IF(AND(Table13[[#This Row],[Average_amount_spent_per_visit_last_3_months]]&gt;=1,Table13[[#This Row],[Average_amount_spent_per_visit_last_3_months]]&lt;=999),1,0)</f>
        <v>1</v>
      </c>
      <c r="AR1441" s="3">
        <f>IF(AND(Table13[[#This Row],[Average_amount_spent_per_visit_last_3_months]]&gt;=1000,Table13[[#This Row],[Average_amount_spent_per_visit_last_3_months]]&lt;=6700),1,0)</f>
        <v>0</v>
      </c>
      <c r="AS1441">
        <v>2</v>
      </c>
      <c r="AT1441">
        <v>27</v>
      </c>
      <c r="AU1441">
        <f>IF(AND(Table13[[#This Row],[Age]]&gt;=18,Table13[[#This Row],[Age]]&lt;=25),1,0)</f>
        <v>0</v>
      </c>
      <c r="AV1441">
        <f>IF(AND(Table13[[#This Row],[Age]]&gt;=26,Table13[[#This Row],[Age]]&lt;=35),1,0)</f>
        <v>1</v>
      </c>
      <c r="AW1441">
        <f>IF(AND(Table13[[#This Row],[Age]]&gt;=36,Table13[[#This Row],[Age]]&lt;=45),1,0)</f>
        <v>0</v>
      </c>
      <c r="AX1441">
        <f>IF(AND(Table13[[#This Row],[Age]]&gt;=46,Table13[[#This Row],[Age]]&lt;=55),1,0)</f>
        <v>0</v>
      </c>
      <c r="AY1441">
        <f>IF(AND(Table13[[#This Row],[Age]]&gt;=56,Table13[[#This Row],[Age]]&lt;=67),1,0)</f>
        <v>0</v>
      </c>
      <c r="AZ1441" t="s">
        <v>25</v>
      </c>
      <c r="BA1441">
        <f>IF(Table13[[#This Row],[Marital Status]]="Married",1,0)</f>
        <v>1</v>
      </c>
      <c r="BB1441">
        <f>IF(Table13[[#This Row],[Marital Status]]="Single",1,0)</f>
        <v>0</v>
      </c>
      <c r="BC1441" t="s">
        <v>27</v>
      </c>
      <c r="BD1441">
        <f>IF(Table13[[#This Row],[gender]]="Male",1,0)</f>
        <v>1</v>
      </c>
      <c r="BE1441">
        <f>IF(Table13[[#This Row],[gender]]="Female",1,0)</f>
        <v>0</v>
      </c>
      <c r="BF1441" t="s">
        <v>19</v>
      </c>
      <c r="BG1441">
        <f>IF(Table13[[#This Row],[Highest level of Education]]="Did not attend school",1,0)</f>
        <v>0</v>
      </c>
      <c r="BH1441">
        <f>IF(Table13[[#This Row],[Highest level of Education]]="K12 completed",1,0)</f>
        <v>0</v>
      </c>
      <c r="BI1441">
        <f>IF(Table13[[#This Row],[Highest level of Education]]="High School Completed",1,0)</f>
        <v>0</v>
      </c>
      <c r="BJ1441">
        <f>IF(Table13[[#This Row],[Highest level of Education]]="Technical Diploma/Partially completed College",1,0)</f>
        <v>0</v>
      </c>
      <c r="BK1441">
        <f>IF(Table13[[#This Row],[Highest level of Education]]="University/College Degree",1,0)</f>
        <v>1</v>
      </c>
      <c r="BL1441">
        <f>IF(Table13[[#This Row],[Highest level of Education]]="Post-graduate education",1,0)</f>
        <v>0</v>
      </c>
      <c r="BM1441">
        <v>3</v>
      </c>
      <c r="BN1441">
        <v>1</v>
      </c>
      <c r="BO1441">
        <v>4</v>
      </c>
      <c r="BP1441">
        <f>IF(Table13[[#This Row],[Monthly_Income 1_5500 2_8000 3_11000 4_15000 5_20000 6_27000 7_35000 8_5000 9_51000 98_0]]=1,1,0)</f>
        <v>0</v>
      </c>
      <c r="BQ1441">
        <f>IF(Table13[[#This Row],[Monthly_Income 1_5500 2_8000 3_11000 4_15000 5_20000 6_27000 7_35000 8_5000 9_51000 98_0]]=2,1,0)</f>
        <v>0</v>
      </c>
      <c r="BR1441">
        <f>IF(Table13[[#This Row],[Monthly_Income 1_5500 2_8000 3_11000 4_15000 5_20000 6_27000 7_35000 8_5000 9_51000 98_0]]=3,1,0)</f>
        <v>0</v>
      </c>
      <c r="BS1441">
        <f>IF(Table13[[#This Row],[Monthly_Income 1_5500 2_8000 3_11000 4_15000 5_20000 6_27000 7_35000 8_5000 9_51000 98_0]]=4,1,0)</f>
        <v>1</v>
      </c>
      <c r="BT1441">
        <f>IF(Table13[[#This Row],[Monthly_Income 1_5500 2_8000 3_11000 4_15000 5_20000 6_27000 7_35000 8_5000 9_51000 98_0]]=5,1,0)</f>
        <v>0</v>
      </c>
      <c r="BU1441">
        <f>IF(Table13[[#This Row],[Monthly_Income 1_5500 2_8000 3_11000 4_15000 5_20000 6_27000 7_35000 8_5000 9_51000 98_0]]=6,1,0)</f>
        <v>0</v>
      </c>
      <c r="BV1441">
        <f>IF(Table13[[#This Row],[Monthly_Income 1_5500 2_8000 3_11000 4_15000 5_20000 6_27000 7_35000 8_5000 9_51000 98_0]]=7,1,0)</f>
        <v>0</v>
      </c>
      <c r="BW1441">
        <f>IF(Table13[[#This Row],[Monthly_Income 1_5500 2_8000 3_11000 4_15000 5_20000 6_27000 7_35000 8_5000 9_51000 98_0]]=8,1,0)</f>
        <v>0</v>
      </c>
      <c r="BX1441">
        <f>IF(Table13[[#This Row],[Monthly_Income 1_5500 2_8000 3_11000 4_15000 5_20000 6_27000 7_35000 8_5000 9_51000 98_0]]=9,1,0)</f>
        <v>0</v>
      </c>
      <c r="BY1441">
        <f>IF(Table13[[#This Row],[Monthly_Income 1_5500 2_8000 3_11000 4_15000 5_20000 6_27000 7_35000 8_5000 9_51000 98_0]]=98,1,0)</f>
        <v>0</v>
      </c>
      <c r="BZ1441">
        <v>6</v>
      </c>
      <c r="CA1441">
        <f>IF(Table13[[#This Row],[Monthly_Household_Income]]=1,1,0)</f>
        <v>0</v>
      </c>
      <c r="CB1441">
        <f>IF(Table13[[#This Row],[Monthly_Household_Income]]=2,1,0)</f>
        <v>0</v>
      </c>
      <c r="CC1441">
        <f>IF(Table13[[#This Row],[Monthly_Household_Income]]=3,1,0)</f>
        <v>0</v>
      </c>
      <c r="CD1441">
        <f>IF(Table13[[#This Row],[Monthly_Household_Income]]=4,1,0)</f>
        <v>0</v>
      </c>
      <c r="CE1441">
        <f>IF(Table13[[#This Row],[Monthly_Household_Income]]=5,1,0)</f>
        <v>0</v>
      </c>
      <c r="CF1441">
        <f>IF(Table13[[#This Row],[Monthly_Household_Income]]=6,1,0)</f>
        <v>1</v>
      </c>
      <c r="CG1441">
        <f>IF(Table13[[#This Row],[Monthly_Household_Income]]=7,1,0)</f>
        <v>0</v>
      </c>
      <c r="CH1441">
        <f>IF(Table13[[#This Row],[Monthly_Household_Income]]=8,1,0)</f>
        <v>0</v>
      </c>
      <c r="CI1441">
        <f>IF(Table13[[#This Row],[Monthly_Household_Income]]=9,1,0)</f>
        <v>0</v>
      </c>
      <c r="CJ1441">
        <f>IF(Table13[[#This Row],[Monthly_Household_Income]]=98,1,0)</f>
        <v>0</v>
      </c>
    </row>
    <row r="1442" spans="1:88">
      <c r="A1442">
        <v>5394</v>
      </c>
      <c r="B1442" s="1">
        <v>42995</v>
      </c>
      <c r="C1442" t="s">
        <v>31</v>
      </c>
      <c r="D1442">
        <v>9</v>
      </c>
      <c r="E1442">
        <v>9</v>
      </c>
      <c r="F1442">
        <v>9</v>
      </c>
      <c r="G1442">
        <v>9</v>
      </c>
      <c r="H1442">
        <v>8</v>
      </c>
      <c r="I1442">
        <v>9</v>
      </c>
      <c r="J1442" t="s">
        <v>16</v>
      </c>
      <c r="K1442">
        <v>7</v>
      </c>
      <c r="L1442">
        <v>8</v>
      </c>
      <c r="M1442">
        <v>9</v>
      </c>
      <c r="N1442">
        <v>8</v>
      </c>
      <c r="O1442">
        <v>9</v>
      </c>
      <c r="P1442">
        <v>10</v>
      </c>
      <c r="Q1442">
        <v>10</v>
      </c>
      <c r="R1442">
        <v>9</v>
      </c>
      <c r="S1442">
        <v>9</v>
      </c>
      <c r="T1442">
        <v>8</v>
      </c>
      <c r="U1442">
        <v>7</v>
      </c>
      <c r="V1442">
        <v>8</v>
      </c>
      <c r="W1442">
        <v>9</v>
      </c>
      <c r="X1442">
        <v>10</v>
      </c>
      <c r="Y1442">
        <v>8</v>
      </c>
      <c r="Z1442">
        <v>7</v>
      </c>
      <c r="AA1442">
        <v>10</v>
      </c>
      <c r="AB1442">
        <v>9</v>
      </c>
      <c r="AC1442">
        <v>2</v>
      </c>
      <c r="AD1442">
        <f>IF(Table13[[#This Row],[payment]]=1,1,0)</f>
        <v>0</v>
      </c>
      <c r="AE1442">
        <f>IF(Table13[[#This Row],[payment]]=2,1,0)</f>
        <v>1</v>
      </c>
      <c r="AF1442">
        <f>IF(Table13[[#This Row],[payment]]=3,1,0)</f>
        <v>0</v>
      </c>
      <c r="AG1442">
        <v>5</v>
      </c>
      <c r="AH1442">
        <f>IF(Table13[[#This Row],[method_payment]]=1,1,0)</f>
        <v>0</v>
      </c>
      <c r="AI1442">
        <f>IF(Table13[[#This Row],[method_payment]]=2,1,0)</f>
        <v>0</v>
      </c>
      <c r="AJ1442">
        <f>IF(Table13[[#This Row],[method_payment]]=3,1,0)</f>
        <v>0</v>
      </c>
      <c r="AK1442">
        <f>IF(Table13[[#This Row],[method_payment]]=5,1,0)</f>
        <v>1</v>
      </c>
      <c r="AL1442">
        <f>IF(Table13[[#This Row],[method_payment]]=6,1,0)</f>
        <v>0</v>
      </c>
      <c r="AM1442" t="s">
        <v>16</v>
      </c>
      <c r="AN1442" t="s">
        <v>16</v>
      </c>
      <c r="AO1442">
        <v>1</v>
      </c>
      <c r="AP1442" s="2">
        <v>291.70999999999998</v>
      </c>
      <c r="AQ1442" s="3">
        <f>IF(AND(Table13[[#This Row],[Average_amount_spent_per_visit_last_3_months]]&gt;=1,Table13[[#This Row],[Average_amount_spent_per_visit_last_3_months]]&lt;=999),1,0)</f>
        <v>1</v>
      </c>
      <c r="AR1442" s="3">
        <f>IF(AND(Table13[[#This Row],[Average_amount_spent_per_visit_last_3_months]]&gt;=1000,Table13[[#This Row],[Average_amount_spent_per_visit_last_3_months]]&lt;=6700),1,0)</f>
        <v>0</v>
      </c>
      <c r="AS1442">
        <v>3</v>
      </c>
      <c r="AT1442">
        <v>25</v>
      </c>
      <c r="AU1442">
        <f>IF(AND(Table13[[#This Row],[Age]]&gt;=18,Table13[[#This Row],[Age]]&lt;=25),1,0)</f>
        <v>1</v>
      </c>
      <c r="AV1442">
        <f>IF(AND(Table13[[#This Row],[Age]]&gt;=26,Table13[[#This Row],[Age]]&lt;=35),1,0)</f>
        <v>0</v>
      </c>
      <c r="AW1442">
        <f>IF(AND(Table13[[#This Row],[Age]]&gt;=36,Table13[[#This Row],[Age]]&lt;=45),1,0)</f>
        <v>0</v>
      </c>
      <c r="AX1442">
        <f>IF(AND(Table13[[#This Row],[Age]]&gt;=46,Table13[[#This Row],[Age]]&lt;=55),1,0)</f>
        <v>0</v>
      </c>
      <c r="AY1442">
        <f>IF(AND(Table13[[#This Row],[Age]]&gt;=56,Table13[[#This Row],[Age]]&lt;=67),1,0)</f>
        <v>0</v>
      </c>
      <c r="AZ1442" t="s">
        <v>24</v>
      </c>
      <c r="BA1442">
        <f>IF(Table13[[#This Row],[Marital Status]]="Married",1,0)</f>
        <v>0</v>
      </c>
      <c r="BB1442">
        <f>IF(Table13[[#This Row],[Marital Status]]="Single",1,0)</f>
        <v>1</v>
      </c>
      <c r="BC1442" t="s">
        <v>27</v>
      </c>
      <c r="BD1442">
        <f>IF(Table13[[#This Row],[gender]]="Male",1,0)</f>
        <v>1</v>
      </c>
      <c r="BE1442">
        <f>IF(Table13[[#This Row],[gender]]="Female",1,0)</f>
        <v>0</v>
      </c>
      <c r="BF1442" t="s">
        <v>23</v>
      </c>
      <c r="BG1442">
        <f>IF(Table13[[#This Row],[Highest level of Education]]="Did not attend school",1,0)</f>
        <v>0</v>
      </c>
      <c r="BH1442">
        <f>IF(Table13[[#This Row],[Highest level of Education]]="K12 completed",1,0)</f>
        <v>0</v>
      </c>
      <c r="BI1442">
        <f>IF(Table13[[#This Row],[Highest level of Education]]="High School Completed",1,0)</f>
        <v>0</v>
      </c>
      <c r="BJ1442">
        <f>IF(Table13[[#This Row],[Highest level of Education]]="Technical Diploma/Partially completed College",1,0)</f>
        <v>1</v>
      </c>
      <c r="BK1442">
        <f>IF(Table13[[#This Row],[Highest level of Education]]="University/College Degree",1,0)</f>
        <v>0</v>
      </c>
      <c r="BL1442">
        <f>IF(Table13[[#This Row],[Highest level of Education]]="Post-graduate education",1,0)</f>
        <v>0</v>
      </c>
      <c r="BM1442">
        <v>0</v>
      </c>
      <c r="BN1442">
        <v>1</v>
      </c>
      <c r="BO1442">
        <v>3</v>
      </c>
      <c r="BP1442">
        <f>IF(Table13[[#This Row],[Monthly_Income 1_5500 2_8000 3_11000 4_15000 5_20000 6_27000 7_35000 8_5000 9_51000 98_0]]=1,1,0)</f>
        <v>0</v>
      </c>
      <c r="BQ1442">
        <f>IF(Table13[[#This Row],[Monthly_Income 1_5500 2_8000 3_11000 4_15000 5_20000 6_27000 7_35000 8_5000 9_51000 98_0]]=2,1,0)</f>
        <v>0</v>
      </c>
      <c r="BR1442">
        <f>IF(Table13[[#This Row],[Monthly_Income 1_5500 2_8000 3_11000 4_15000 5_20000 6_27000 7_35000 8_5000 9_51000 98_0]]=3,1,0)</f>
        <v>1</v>
      </c>
      <c r="BS1442">
        <f>IF(Table13[[#This Row],[Monthly_Income 1_5500 2_8000 3_11000 4_15000 5_20000 6_27000 7_35000 8_5000 9_51000 98_0]]=4,1,0)</f>
        <v>0</v>
      </c>
      <c r="BT1442">
        <f>IF(Table13[[#This Row],[Monthly_Income 1_5500 2_8000 3_11000 4_15000 5_20000 6_27000 7_35000 8_5000 9_51000 98_0]]=5,1,0)</f>
        <v>0</v>
      </c>
      <c r="BU1442">
        <f>IF(Table13[[#This Row],[Monthly_Income 1_5500 2_8000 3_11000 4_15000 5_20000 6_27000 7_35000 8_5000 9_51000 98_0]]=6,1,0)</f>
        <v>0</v>
      </c>
      <c r="BV1442">
        <f>IF(Table13[[#This Row],[Monthly_Income 1_5500 2_8000 3_11000 4_15000 5_20000 6_27000 7_35000 8_5000 9_51000 98_0]]=7,1,0)</f>
        <v>0</v>
      </c>
      <c r="BW1442">
        <f>IF(Table13[[#This Row],[Monthly_Income 1_5500 2_8000 3_11000 4_15000 5_20000 6_27000 7_35000 8_5000 9_51000 98_0]]=8,1,0)</f>
        <v>0</v>
      </c>
      <c r="BX1442">
        <f>IF(Table13[[#This Row],[Monthly_Income 1_5500 2_8000 3_11000 4_15000 5_20000 6_27000 7_35000 8_5000 9_51000 98_0]]=9,1,0)</f>
        <v>0</v>
      </c>
      <c r="BY1442">
        <f>IF(Table13[[#This Row],[Monthly_Income 1_5500 2_8000 3_11000 4_15000 5_20000 6_27000 7_35000 8_5000 9_51000 98_0]]=98,1,0)</f>
        <v>0</v>
      </c>
      <c r="BZ1442">
        <v>97</v>
      </c>
      <c r="CA1442">
        <f>IF(Table13[[#This Row],[Monthly_Household_Income]]=1,1,0)</f>
        <v>0</v>
      </c>
      <c r="CB1442">
        <f>IF(Table13[[#This Row],[Monthly_Household_Income]]=2,1,0)</f>
        <v>0</v>
      </c>
      <c r="CC1442">
        <f>IF(Table13[[#This Row],[Monthly_Household_Income]]=3,1,0)</f>
        <v>0</v>
      </c>
      <c r="CD1442">
        <f>IF(Table13[[#This Row],[Monthly_Household_Income]]=4,1,0)</f>
        <v>0</v>
      </c>
      <c r="CE1442">
        <f>IF(Table13[[#This Row],[Monthly_Household_Income]]=5,1,0)</f>
        <v>0</v>
      </c>
      <c r="CF1442">
        <f>IF(Table13[[#This Row],[Monthly_Household_Income]]=6,1,0)</f>
        <v>0</v>
      </c>
      <c r="CG1442">
        <f>IF(Table13[[#This Row],[Monthly_Household_Income]]=7,1,0)</f>
        <v>0</v>
      </c>
      <c r="CH1442">
        <f>IF(Table13[[#This Row],[Monthly_Household_Income]]=8,1,0)</f>
        <v>0</v>
      </c>
      <c r="CI1442">
        <f>IF(Table13[[#This Row],[Monthly_Household_Income]]=9,1,0)</f>
        <v>0</v>
      </c>
      <c r="CJ1442">
        <f>IF(Table13[[#This Row],[Monthly_Household_Income]]=98,1,0)</f>
        <v>0</v>
      </c>
    </row>
    <row r="1443" spans="1:88">
      <c r="A1443">
        <v>5400</v>
      </c>
      <c r="B1443" s="1">
        <v>42992</v>
      </c>
      <c r="C1443" t="s">
        <v>2</v>
      </c>
      <c r="D1443">
        <v>6</v>
      </c>
      <c r="E1443">
        <v>7</v>
      </c>
      <c r="F1443">
        <v>7</v>
      </c>
      <c r="G1443">
        <v>7</v>
      </c>
      <c r="H1443">
        <v>8</v>
      </c>
      <c r="I1443">
        <v>7</v>
      </c>
      <c r="J1443" t="s">
        <v>15</v>
      </c>
      <c r="K1443">
        <v>8</v>
      </c>
      <c r="L1443">
        <v>7</v>
      </c>
      <c r="M1443">
        <v>7</v>
      </c>
      <c r="N1443">
        <v>9</v>
      </c>
      <c r="O1443">
        <v>9</v>
      </c>
      <c r="P1443">
        <v>9</v>
      </c>
      <c r="Q1443">
        <v>8</v>
      </c>
      <c r="R1443">
        <v>9</v>
      </c>
      <c r="S1443">
        <v>8</v>
      </c>
      <c r="T1443">
        <v>9</v>
      </c>
      <c r="U1443">
        <v>7</v>
      </c>
      <c r="V1443">
        <v>9</v>
      </c>
      <c r="W1443">
        <v>10</v>
      </c>
      <c r="X1443">
        <v>6</v>
      </c>
      <c r="Y1443">
        <v>8</v>
      </c>
      <c r="Z1443">
        <v>9</v>
      </c>
      <c r="AA1443">
        <v>7</v>
      </c>
      <c r="AB1443">
        <v>7</v>
      </c>
      <c r="AC1443">
        <v>2</v>
      </c>
      <c r="AD1443">
        <f>IF(Table13[[#This Row],[payment]]=1,1,0)</f>
        <v>0</v>
      </c>
      <c r="AE1443">
        <f>IF(Table13[[#This Row],[payment]]=2,1,0)</f>
        <v>1</v>
      </c>
      <c r="AF1443">
        <f>IF(Table13[[#This Row],[payment]]=3,1,0)</f>
        <v>0</v>
      </c>
      <c r="AG1443">
        <v>3</v>
      </c>
      <c r="AH1443">
        <f>IF(Table13[[#This Row],[method_payment]]=1,1,0)</f>
        <v>0</v>
      </c>
      <c r="AI1443">
        <f>IF(Table13[[#This Row],[method_payment]]=2,1,0)</f>
        <v>0</v>
      </c>
      <c r="AJ1443">
        <f>IF(Table13[[#This Row],[method_payment]]=3,1,0)</f>
        <v>1</v>
      </c>
      <c r="AK1443">
        <f>IF(Table13[[#This Row],[method_payment]]=5,1,0)</f>
        <v>0</v>
      </c>
      <c r="AL1443">
        <f>IF(Table13[[#This Row],[method_payment]]=6,1,0)</f>
        <v>0</v>
      </c>
      <c r="AM1443" t="s">
        <v>16</v>
      </c>
      <c r="AN1443" t="s">
        <v>16</v>
      </c>
      <c r="AO1443">
        <v>3</v>
      </c>
      <c r="AP1443" s="2">
        <v>292.01</v>
      </c>
      <c r="AQ1443" s="3">
        <f>IF(AND(Table13[[#This Row],[Average_amount_spent_per_visit_last_3_months]]&gt;=1,Table13[[#This Row],[Average_amount_spent_per_visit_last_3_months]]&lt;=999),1,0)</f>
        <v>1</v>
      </c>
      <c r="AR1443" s="3">
        <f>IF(AND(Table13[[#This Row],[Average_amount_spent_per_visit_last_3_months]]&gt;=1000,Table13[[#This Row],[Average_amount_spent_per_visit_last_3_months]]&lt;=6700),1,0)</f>
        <v>0</v>
      </c>
      <c r="AS1443">
        <v>2</v>
      </c>
      <c r="AT1443">
        <v>35</v>
      </c>
      <c r="AU1443">
        <f>IF(AND(Table13[[#This Row],[Age]]&gt;=18,Table13[[#This Row],[Age]]&lt;=25),1,0)</f>
        <v>0</v>
      </c>
      <c r="AV1443">
        <f>IF(AND(Table13[[#This Row],[Age]]&gt;=26,Table13[[#This Row],[Age]]&lt;=35),1,0)</f>
        <v>1</v>
      </c>
      <c r="AW1443">
        <f>IF(AND(Table13[[#This Row],[Age]]&gt;=36,Table13[[#This Row],[Age]]&lt;=45),1,0)</f>
        <v>0</v>
      </c>
      <c r="AX1443">
        <f>IF(AND(Table13[[#This Row],[Age]]&gt;=46,Table13[[#This Row],[Age]]&lt;=55),1,0)</f>
        <v>0</v>
      </c>
      <c r="AY1443">
        <f>IF(AND(Table13[[#This Row],[Age]]&gt;=56,Table13[[#This Row],[Age]]&lt;=67),1,0)</f>
        <v>0</v>
      </c>
      <c r="AZ1443" t="s">
        <v>25</v>
      </c>
      <c r="BA1443">
        <f>IF(Table13[[#This Row],[Marital Status]]="Married",1,0)</f>
        <v>1</v>
      </c>
      <c r="BB1443">
        <f>IF(Table13[[#This Row],[Marital Status]]="Single",1,0)</f>
        <v>0</v>
      </c>
      <c r="BC1443" t="s">
        <v>28</v>
      </c>
      <c r="BD1443">
        <f>IF(Table13[[#This Row],[gender]]="Male",1,0)</f>
        <v>0</v>
      </c>
      <c r="BE1443">
        <f>IF(Table13[[#This Row],[gender]]="Female",1,0)</f>
        <v>1</v>
      </c>
      <c r="BF1443" t="s">
        <v>19</v>
      </c>
      <c r="BG1443">
        <f>IF(Table13[[#This Row],[Highest level of Education]]="Did not attend school",1,0)</f>
        <v>0</v>
      </c>
      <c r="BH1443">
        <f>IF(Table13[[#This Row],[Highest level of Education]]="K12 completed",1,0)</f>
        <v>0</v>
      </c>
      <c r="BI1443">
        <f>IF(Table13[[#This Row],[Highest level of Education]]="High School Completed",1,0)</f>
        <v>0</v>
      </c>
      <c r="BJ1443">
        <f>IF(Table13[[#This Row],[Highest level of Education]]="Technical Diploma/Partially completed College",1,0)</f>
        <v>0</v>
      </c>
      <c r="BK1443">
        <f>IF(Table13[[#This Row],[Highest level of Education]]="University/College Degree",1,0)</f>
        <v>1</v>
      </c>
      <c r="BL1443">
        <f>IF(Table13[[#This Row],[Highest level of Education]]="Post-graduate education",1,0)</f>
        <v>0</v>
      </c>
      <c r="BM1443">
        <v>4</v>
      </c>
      <c r="BN1443">
        <v>3</v>
      </c>
      <c r="BO1443" t="s">
        <v>1</v>
      </c>
      <c r="BP1443">
        <f>IF(Table13[[#This Row],[Monthly_Income 1_5500 2_8000 3_11000 4_15000 5_20000 6_27000 7_35000 8_5000 9_51000 98_0]]=1,1,0)</f>
        <v>0</v>
      </c>
      <c r="BQ1443">
        <f>IF(Table13[[#This Row],[Monthly_Income 1_5500 2_8000 3_11000 4_15000 5_20000 6_27000 7_35000 8_5000 9_51000 98_0]]=2,1,0)</f>
        <v>0</v>
      </c>
      <c r="BR1443">
        <f>IF(Table13[[#This Row],[Monthly_Income 1_5500 2_8000 3_11000 4_15000 5_20000 6_27000 7_35000 8_5000 9_51000 98_0]]=3,1,0)</f>
        <v>0</v>
      </c>
      <c r="BS1443">
        <f>IF(Table13[[#This Row],[Monthly_Income 1_5500 2_8000 3_11000 4_15000 5_20000 6_27000 7_35000 8_5000 9_51000 98_0]]=4,1,0)</f>
        <v>0</v>
      </c>
      <c r="BT1443">
        <f>IF(Table13[[#This Row],[Monthly_Income 1_5500 2_8000 3_11000 4_15000 5_20000 6_27000 7_35000 8_5000 9_51000 98_0]]=5,1,0)</f>
        <v>0</v>
      </c>
      <c r="BU1443">
        <f>IF(Table13[[#This Row],[Monthly_Income 1_5500 2_8000 3_11000 4_15000 5_20000 6_27000 7_35000 8_5000 9_51000 98_0]]=6,1,0)</f>
        <v>0</v>
      </c>
      <c r="BV1443">
        <f>IF(Table13[[#This Row],[Monthly_Income 1_5500 2_8000 3_11000 4_15000 5_20000 6_27000 7_35000 8_5000 9_51000 98_0]]=7,1,0)</f>
        <v>0</v>
      </c>
      <c r="BW1443">
        <f>IF(Table13[[#This Row],[Monthly_Income 1_5500 2_8000 3_11000 4_15000 5_20000 6_27000 7_35000 8_5000 9_51000 98_0]]=8,1,0)</f>
        <v>0</v>
      </c>
      <c r="BX1443">
        <f>IF(Table13[[#This Row],[Monthly_Income 1_5500 2_8000 3_11000 4_15000 5_20000 6_27000 7_35000 8_5000 9_51000 98_0]]=9,1,0)</f>
        <v>0</v>
      </c>
      <c r="BY1443">
        <f>IF(Table13[[#This Row],[Monthly_Income 1_5500 2_8000 3_11000 4_15000 5_20000 6_27000 7_35000 8_5000 9_51000 98_0]]=98,1,0)</f>
        <v>0</v>
      </c>
      <c r="BZ1443">
        <v>8</v>
      </c>
      <c r="CA1443">
        <f>IF(Table13[[#This Row],[Monthly_Household_Income]]=1,1,0)</f>
        <v>0</v>
      </c>
      <c r="CB1443">
        <f>IF(Table13[[#This Row],[Monthly_Household_Income]]=2,1,0)</f>
        <v>0</v>
      </c>
      <c r="CC1443">
        <f>IF(Table13[[#This Row],[Monthly_Household_Income]]=3,1,0)</f>
        <v>0</v>
      </c>
      <c r="CD1443">
        <f>IF(Table13[[#This Row],[Monthly_Household_Income]]=4,1,0)</f>
        <v>0</v>
      </c>
      <c r="CE1443">
        <f>IF(Table13[[#This Row],[Monthly_Household_Income]]=5,1,0)</f>
        <v>0</v>
      </c>
      <c r="CF1443">
        <f>IF(Table13[[#This Row],[Monthly_Household_Income]]=6,1,0)</f>
        <v>0</v>
      </c>
      <c r="CG1443">
        <f>IF(Table13[[#This Row],[Monthly_Household_Income]]=7,1,0)</f>
        <v>0</v>
      </c>
      <c r="CH1443">
        <f>IF(Table13[[#This Row],[Monthly_Household_Income]]=8,1,0)</f>
        <v>1</v>
      </c>
      <c r="CI1443">
        <f>IF(Table13[[#This Row],[Monthly_Household_Income]]=9,1,0)</f>
        <v>0</v>
      </c>
      <c r="CJ1443">
        <f>IF(Table13[[#This Row],[Monthly_Household_Income]]=98,1,0)</f>
        <v>0</v>
      </c>
    </row>
    <row r="1444" spans="1:88">
      <c r="A1444">
        <v>5407</v>
      </c>
      <c r="B1444" s="1">
        <v>43190</v>
      </c>
      <c r="C1444" t="s">
        <v>32</v>
      </c>
      <c r="D1444">
        <v>7</v>
      </c>
      <c r="E1444">
        <v>6</v>
      </c>
      <c r="F1444">
        <v>7</v>
      </c>
      <c r="G1444">
        <v>7</v>
      </c>
      <c r="H1444">
        <v>7</v>
      </c>
      <c r="I1444">
        <v>6</v>
      </c>
      <c r="J1444" t="s">
        <v>15</v>
      </c>
      <c r="K1444">
        <v>8</v>
      </c>
      <c r="L1444">
        <v>8</v>
      </c>
      <c r="M1444">
        <v>7</v>
      </c>
      <c r="N1444">
        <v>7</v>
      </c>
      <c r="O1444">
        <v>8</v>
      </c>
      <c r="P1444">
        <v>7</v>
      </c>
      <c r="Q1444">
        <v>8</v>
      </c>
      <c r="R1444">
        <v>7</v>
      </c>
      <c r="S1444">
        <v>6</v>
      </c>
      <c r="T1444">
        <v>6</v>
      </c>
      <c r="U1444">
        <v>7</v>
      </c>
      <c r="V1444">
        <v>8</v>
      </c>
      <c r="W1444">
        <v>6</v>
      </c>
      <c r="X1444">
        <v>8</v>
      </c>
      <c r="Y1444">
        <v>7</v>
      </c>
      <c r="Z1444">
        <v>7</v>
      </c>
      <c r="AA1444">
        <v>7</v>
      </c>
      <c r="AB1444">
        <v>6</v>
      </c>
      <c r="AC1444">
        <v>2</v>
      </c>
      <c r="AD1444">
        <f>IF(Table13[[#This Row],[payment]]=1,1,0)</f>
        <v>0</v>
      </c>
      <c r="AE1444">
        <f>IF(Table13[[#This Row],[payment]]=2,1,0)</f>
        <v>1</v>
      </c>
      <c r="AF1444">
        <f>IF(Table13[[#This Row],[payment]]=3,1,0)</f>
        <v>0</v>
      </c>
      <c r="AG1444">
        <v>2</v>
      </c>
      <c r="AH1444">
        <f>IF(Table13[[#This Row],[method_payment]]=1,1,0)</f>
        <v>0</v>
      </c>
      <c r="AI1444">
        <f>IF(Table13[[#This Row],[method_payment]]=2,1,0)</f>
        <v>1</v>
      </c>
      <c r="AJ1444">
        <f>IF(Table13[[#This Row],[method_payment]]=3,1,0)</f>
        <v>0</v>
      </c>
      <c r="AK1444">
        <f>IF(Table13[[#This Row],[method_payment]]=5,1,0)</f>
        <v>0</v>
      </c>
      <c r="AL1444">
        <f>IF(Table13[[#This Row],[method_payment]]=6,1,0)</f>
        <v>0</v>
      </c>
      <c r="AM1444" t="s">
        <v>16</v>
      </c>
      <c r="AN1444" t="s">
        <v>16</v>
      </c>
      <c r="AO1444">
        <v>2</v>
      </c>
      <c r="AP1444" s="2">
        <v>633.13</v>
      </c>
      <c r="AQ1444" s="3">
        <f>IF(AND(Table13[[#This Row],[Average_amount_spent_per_visit_last_3_months]]&gt;=1,Table13[[#This Row],[Average_amount_spent_per_visit_last_3_months]]&lt;=999),1,0)</f>
        <v>1</v>
      </c>
      <c r="AR1444" s="3">
        <f>IF(AND(Table13[[#This Row],[Average_amount_spent_per_visit_last_3_months]]&gt;=1000,Table13[[#This Row],[Average_amount_spent_per_visit_last_3_months]]&lt;=6700),1,0)</f>
        <v>0</v>
      </c>
      <c r="AS1444">
        <v>3</v>
      </c>
      <c r="AT1444">
        <v>42</v>
      </c>
      <c r="AU1444">
        <f>IF(AND(Table13[[#This Row],[Age]]&gt;=18,Table13[[#This Row],[Age]]&lt;=25),1,0)</f>
        <v>0</v>
      </c>
      <c r="AV1444">
        <f>IF(AND(Table13[[#This Row],[Age]]&gt;=26,Table13[[#This Row],[Age]]&lt;=35),1,0)</f>
        <v>0</v>
      </c>
      <c r="AW1444">
        <f>IF(AND(Table13[[#This Row],[Age]]&gt;=36,Table13[[#This Row],[Age]]&lt;=45),1,0)</f>
        <v>1</v>
      </c>
      <c r="AX1444">
        <f>IF(AND(Table13[[#This Row],[Age]]&gt;=46,Table13[[#This Row],[Age]]&lt;=55),1,0)</f>
        <v>0</v>
      </c>
      <c r="AY1444">
        <f>IF(AND(Table13[[#This Row],[Age]]&gt;=56,Table13[[#This Row],[Age]]&lt;=67),1,0)</f>
        <v>0</v>
      </c>
      <c r="AZ1444" t="s">
        <v>25</v>
      </c>
      <c r="BA1444">
        <f>IF(Table13[[#This Row],[Marital Status]]="Married",1,0)</f>
        <v>1</v>
      </c>
      <c r="BB1444">
        <f>IF(Table13[[#This Row],[Marital Status]]="Single",1,0)</f>
        <v>0</v>
      </c>
      <c r="BC1444" t="s">
        <v>27</v>
      </c>
      <c r="BD1444">
        <f>IF(Table13[[#This Row],[gender]]="Male",1,0)</f>
        <v>1</v>
      </c>
      <c r="BE1444">
        <f>IF(Table13[[#This Row],[gender]]="Female",1,0)</f>
        <v>0</v>
      </c>
      <c r="BF1444" t="s">
        <v>23</v>
      </c>
      <c r="BG1444">
        <f>IF(Table13[[#This Row],[Highest level of Education]]="Did not attend school",1,0)</f>
        <v>0</v>
      </c>
      <c r="BH1444">
        <f>IF(Table13[[#This Row],[Highest level of Education]]="K12 completed",1,0)</f>
        <v>0</v>
      </c>
      <c r="BI1444">
        <f>IF(Table13[[#This Row],[Highest level of Education]]="High School Completed",1,0)</f>
        <v>0</v>
      </c>
      <c r="BJ1444">
        <f>IF(Table13[[#This Row],[Highest level of Education]]="Technical Diploma/Partially completed College",1,0)</f>
        <v>1</v>
      </c>
      <c r="BK1444">
        <f>IF(Table13[[#This Row],[Highest level of Education]]="University/College Degree",1,0)</f>
        <v>0</v>
      </c>
      <c r="BL1444">
        <f>IF(Table13[[#This Row],[Highest level of Education]]="Post-graduate education",1,0)</f>
        <v>0</v>
      </c>
      <c r="BM1444">
        <v>3</v>
      </c>
      <c r="BN1444">
        <v>1</v>
      </c>
      <c r="BO1444">
        <v>3</v>
      </c>
      <c r="BP1444">
        <f>IF(Table13[[#This Row],[Monthly_Income 1_5500 2_8000 3_11000 4_15000 5_20000 6_27000 7_35000 8_5000 9_51000 98_0]]=1,1,0)</f>
        <v>0</v>
      </c>
      <c r="BQ1444">
        <f>IF(Table13[[#This Row],[Monthly_Income 1_5500 2_8000 3_11000 4_15000 5_20000 6_27000 7_35000 8_5000 9_51000 98_0]]=2,1,0)</f>
        <v>0</v>
      </c>
      <c r="BR1444">
        <f>IF(Table13[[#This Row],[Monthly_Income 1_5500 2_8000 3_11000 4_15000 5_20000 6_27000 7_35000 8_5000 9_51000 98_0]]=3,1,0)</f>
        <v>1</v>
      </c>
      <c r="BS1444">
        <f>IF(Table13[[#This Row],[Monthly_Income 1_5500 2_8000 3_11000 4_15000 5_20000 6_27000 7_35000 8_5000 9_51000 98_0]]=4,1,0)</f>
        <v>0</v>
      </c>
      <c r="BT1444">
        <f>IF(Table13[[#This Row],[Monthly_Income 1_5500 2_8000 3_11000 4_15000 5_20000 6_27000 7_35000 8_5000 9_51000 98_0]]=5,1,0)</f>
        <v>0</v>
      </c>
      <c r="BU1444">
        <f>IF(Table13[[#This Row],[Monthly_Income 1_5500 2_8000 3_11000 4_15000 5_20000 6_27000 7_35000 8_5000 9_51000 98_0]]=6,1,0)</f>
        <v>0</v>
      </c>
      <c r="BV1444">
        <f>IF(Table13[[#This Row],[Monthly_Income 1_5500 2_8000 3_11000 4_15000 5_20000 6_27000 7_35000 8_5000 9_51000 98_0]]=7,1,0)</f>
        <v>0</v>
      </c>
      <c r="BW1444">
        <f>IF(Table13[[#This Row],[Monthly_Income 1_5500 2_8000 3_11000 4_15000 5_20000 6_27000 7_35000 8_5000 9_51000 98_0]]=8,1,0)</f>
        <v>0</v>
      </c>
      <c r="BX1444">
        <f>IF(Table13[[#This Row],[Monthly_Income 1_5500 2_8000 3_11000 4_15000 5_20000 6_27000 7_35000 8_5000 9_51000 98_0]]=9,1,0)</f>
        <v>0</v>
      </c>
      <c r="BY1444">
        <f>IF(Table13[[#This Row],[Monthly_Income 1_5500 2_8000 3_11000 4_15000 5_20000 6_27000 7_35000 8_5000 9_51000 98_0]]=98,1,0)</f>
        <v>0</v>
      </c>
      <c r="BZ1444">
        <v>6</v>
      </c>
      <c r="CA1444">
        <f>IF(Table13[[#This Row],[Monthly_Household_Income]]=1,1,0)</f>
        <v>0</v>
      </c>
      <c r="CB1444">
        <f>IF(Table13[[#This Row],[Monthly_Household_Income]]=2,1,0)</f>
        <v>0</v>
      </c>
      <c r="CC1444">
        <f>IF(Table13[[#This Row],[Monthly_Household_Income]]=3,1,0)</f>
        <v>0</v>
      </c>
      <c r="CD1444">
        <f>IF(Table13[[#This Row],[Monthly_Household_Income]]=4,1,0)</f>
        <v>0</v>
      </c>
      <c r="CE1444">
        <f>IF(Table13[[#This Row],[Monthly_Household_Income]]=5,1,0)</f>
        <v>0</v>
      </c>
      <c r="CF1444">
        <f>IF(Table13[[#This Row],[Monthly_Household_Income]]=6,1,0)</f>
        <v>1</v>
      </c>
      <c r="CG1444">
        <f>IF(Table13[[#This Row],[Monthly_Household_Income]]=7,1,0)</f>
        <v>0</v>
      </c>
      <c r="CH1444">
        <f>IF(Table13[[#This Row],[Monthly_Household_Income]]=8,1,0)</f>
        <v>0</v>
      </c>
      <c r="CI1444">
        <f>IF(Table13[[#This Row],[Monthly_Household_Income]]=9,1,0)</f>
        <v>0</v>
      </c>
      <c r="CJ1444">
        <f>IF(Table13[[#This Row],[Monthly_Household_Income]]=98,1,0)</f>
        <v>0</v>
      </c>
    </row>
    <row r="1445" spans="1:88">
      <c r="A1445">
        <v>5410</v>
      </c>
      <c r="B1445" s="1">
        <v>42960</v>
      </c>
      <c r="C1445" t="s">
        <v>29</v>
      </c>
      <c r="D1445">
        <v>9</v>
      </c>
      <c r="E1445">
        <v>9</v>
      </c>
      <c r="F1445">
        <v>9</v>
      </c>
      <c r="G1445">
        <v>10</v>
      </c>
      <c r="H1445">
        <v>10</v>
      </c>
      <c r="I1445">
        <v>8</v>
      </c>
      <c r="J1445" t="s">
        <v>15</v>
      </c>
      <c r="K1445">
        <v>10</v>
      </c>
      <c r="L1445">
        <v>8</v>
      </c>
      <c r="M1445">
        <v>9</v>
      </c>
      <c r="N1445">
        <v>9</v>
      </c>
      <c r="O1445">
        <v>8</v>
      </c>
      <c r="P1445">
        <v>10</v>
      </c>
      <c r="Q1445">
        <v>9</v>
      </c>
      <c r="R1445">
        <v>10</v>
      </c>
      <c r="S1445">
        <v>10</v>
      </c>
      <c r="T1445">
        <v>9</v>
      </c>
      <c r="U1445">
        <v>9</v>
      </c>
      <c r="V1445">
        <v>10</v>
      </c>
      <c r="W1445">
        <v>8</v>
      </c>
      <c r="X1445">
        <v>10</v>
      </c>
      <c r="Y1445">
        <v>9</v>
      </c>
      <c r="Z1445">
        <v>9</v>
      </c>
      <c r="AA1445">
        <v>8</v>
      </c>
      <c r="AB1445">
        <v>9</v>
      </c>
      <c r="AC1445">
        <v>1</v>
      </c>
      <c r="AD1445">
        <f>IF(Table13[[#This Row],[payment]]=1,1,0)</f>
        <v>1</v>
      </c>
      <c r="AE1445">
        <f>IF(Table13[[#This Row],[payment]]=2,1,0)</f>
        <v>0</v>
      </c>
      <c r="AF1445">
        <f>IF(Table13[[#This Row],[payment]]=3,1,0)</f>
        <v>0</v>
      </c>
      <c r="AG1445">
        <v>1</v>
      </c>
      <c r="AH1445">
        <f>IF(Table13[[#This Row],[method_payment]]=1,1,0)</f>
        <v>1</v>
      </c>
      <c r="AI1445">
        <f>IF(Table13[[#This Row],[method_payment]]=2,1,0)</f>
        <v>0</v>
      </c>
      <c r="AJ1445">
        <f>IF(Table13[[#This Row],[method_payment]]=3,1,0)</f>
        <v>0</v>
      </c>
      <c r="AK1445">
        <f>IF(Table13[[#This Row],[method_payment]]=5,1,0)</f>
        <v>0</v>
      </c>
      <c r="AL1445">
        <f>IF(Table13[[#This Row],[method_payment]]=6,1,0)</f>
        <v>0</v>
      </c>
      <c r="AM1445" t="s">
        <v>16</v>
      </c>
      <c r="AN1445" t="s">
        <v>15</v>
      </c>
      <c r="AO1445">
        <v>2</v>
      </c>
      <c r="AP1445" s="2">
        <v>222.52</v>
      </c>
      <c r="AQ1445" s="3">
        <f>IF(AND(Table13[[#This Row],[Average_amount_spent_per_visit_last_3_months]]&gt;=1,Table13[[#This Row],[Average_amount_spent_per_visit_last_3_months]]&lt;=999),1,0)</f>
        <v>1</v>
      </c>
      <c r="AR1445" s="3">
        <f>IF(AND(Table13[[#This Row],[Average_amount_spent_per_visit_last_3_months]]&gt;=1000,Table13[[#This Row],[Average_amount_spent_per_visit_last_3_months]]&lt;=6700),1,0)</f>
        <v>0</v>
      </c>
      <c r="AS1445">
        <v>3</v>
      </c>
      <c r="AT1445">
        <v>32</v>
      </c>
      <c r="AU1445">
        <f>IF(AND(Table13[[#This Row],[Age]]&gt;=18,Table13[[#This Row],[Age]]&lt;=25),1,0)</f>
        <v>0</v>
      </c>
      <c r="AV1445">
        <f>IF(AND(Table13[[#This Row],[Age]]&gt;=26,Table13[[#This Row],[Age]]&lt;=35),1,0)</f>
        <v>1</v>
      </c>
      <c r="AW1445">
        <f>IF(AND(Table13[[#This Row],[Age]]&gt;=36,Table13[[#This Row],[Age]]&lt;=45),1,0)</f>
        <v>0</v>
      </c>
      <c r="AX1445">
        <f>IF(AND(Table13[[#This Row],[Age]]&gt;=46,Table13[[#This Row],[Age]]&lt;=55),1,0)</f>
        <v>0</v>
      </c>
      <c r="AY1445">
        <f>IF(AND(Table13[[#This Row],[Age]]&gt;=56,Table13[[#This Row],[Age]]&lt;=67),1,0)</f>
        <v>0</v>
      </c>
      <c r="AZ1445" t="s">
        <v>24</v>
      </c>
      <c r="BA1445">
        <f>IF(Table13[[#This Row],[Marital Status]]="Married",1,0)</f>
        <v>0</v>
      </c>
      <c r="BB1445">
        <f>IF(Table13[[#This Row],[Marital Status]]="Single",1,0)</f>
        <v>1</v>
      </c>
      <c r="BC1445" t="s">
        <v>28</v>
      </c>
      <c r="BD1445">
        <f>IF(Table13[[#This Row],[gender]]="Male",1,0)</f>
        <v>0</v>
      </c>
      <c r="BE1445">
        <f>IF(Table13[[#This Row],[gender]]="Female",1,0)</f>
        <v>1</v>
      </c>
      <c r="BF1445" t="s">
        <v>19</v>
      </c>
      <c r="BG1445">
        <f>IF(Table13[[#This Row],[Highest level of Education]]="Did not attend school",1,0)</f>
        <v>0</v>
      </c>
      <c r="BH1445">
        <f>IF(Table13[[#This Row],[Highest level of Education]]="K12 completed",1,0)</f>
        <v>0</v>
      </c>
      <c r="BI1445">
        <f>IF(Table13[[#This Row],[Highest level of Education]]="High School Completed",1,0)</f>
        <v>0</v>
      </c>
      <c r="BJ1445">
        <f>IF(Table13[[#This Row],[Highest level of Education]]="Technical Diploma/Partially completed College",1,0)</f>
        <v>0</v>
      </c>
      <c r="BK1445">
        <f>IF(Table13[[#This Row],[Highest level of Education]]="University/College Degree",1,0)</f>
        <v>1</v>
      </c>
      <c r="BL1445">
        <f>IF(Table13[[#This Row],[Highest level of Education]]="Post-graduate education",1,0)</f>
        <v>0</v>
      </c>
      <c r="BM1445">
        <v>0</v>
      </c>
      <c r="BN1445">
        <v>1</v>
      </c>
      <c r="BO1445">
        <v>4</v>
      </c>
      <c r="BP1445">
        <f>IF(Table13[[#This Row],[Monthly_Income 1_5500 2_8000 3_11000 4_15000 5_20000 6_27000 7_35000 8_5000 9_51000 98_0]]=1,1,0)</f>
        <v>0</v>
      </c>
      <c r="BQ1445">
        <f>IF(Table13[[#This Row],[Monthly_Income 1_5500 2_8000 3_11000 4_15000 5_20000 6_27000 7_35000 8_5000 9_51000 98_0]]=2,1,0)</f>
        <v>0</v>
      </c>
      <c r="BR1445">
        <f>IF(Table13[[#This Row],[Monthly_Income 1_5500 2_8000 3_11000 4_15000 5_20000 6_27000 7_35000 8_5000 9_51000 98_0]]=3,1,0)</f>
        <v>0</v>
      </c>
      <c r="BS1445">
        <f>IF(Table13[[#This Row],[Monthly_Income 1_5500 2_8000 3_11000 4_15000 5_20000 6_27000 7_35000 8_5000 9_51000 98_0]]=4,1,0)</f>
        <v>1</v>
      </c>
      <c r="BT1445">
        <f>IF(Table13[[#This Row],[Monthly_Income 1_5500 2_8000 3_11000 4_15000 5_20000 6_27000 7_35000 8_5000 9_51000 98_0]]=5,1,0)</f>
        <v>0</v>
      </c>
      <c r="BU1445">
        <f>IF(Table13[[#This Row],[Monthly_Income 1_5500 2_8000 3_11000 4_15000 5_20000 6_27000 7_35000 8_5000 9_51000 98_0]]=6,1,0)</f>
        <v>0</v>
      </c>
      <c r="BV1445">
        <f>IF(Table13[[#This Row],[Monthly_Income 1_5500 2_8000 3_11000 4_15000 5_20000 6_27000 7_35000 8_5000 9_51000 98_0]]=7,1,0)</f>
        <v>0</v>
      </c>
      <c r="BW1445">
        <f>IF(Table13[[#This Row],[Monthly_Income 1_5500 2_8000 3_11000 4_15000 5_20000 6_27000 7_35000 8_5000 9_51000 98_0]]=8,1,0)</f>
        <v>0</v>
      </c>
      <c r="BX1445">
        <f>IF(Table13[[#This Row],[Monthly_Income 1_5500 2_8000 3_11000 4_15000 5_20000 6_27000 7_35000 8_5000 9_51000 98_0]]=9,1,0)</f>
        <v>0</v>
      </c>
      <c r="BY1445">
        <f>IF(Table13[[#This Row],[Monthly_Income 1_5500 2_8000 3_11000 4_15000 5_20000 6_27000 7_35000 8_5000 9_51000 98_0]]=98,1,0)</f>
        <v>0</v>
      </c>
      <c r="BZ1445">
        <v>7</v>
      </c>
      <c r="CA1445">
        <f>IF(Table13[[#This Row],[Monthly_Household_Income]]=1,1,0)</f>
        <v>0</v>
      </c>
      <c r="CB1445">
        <f>IF(Table13[[#This Row],[Monthly_Household_Income]]=2,1,0)</f>
        <v>0</v>
      </c>
      <c r="CC1445">
        <f>IF(Table13[[#This Row],[Monthly_Household_Income]]=3,1,0)</f>
        <v>0</v>
      </c>
      <c r="CD1445">
        <f>IF(Table13[[#This Row],[Monthly_Household_Income]]=4,1,0)</f>
        <v>0</v>
      </c>
      <c r="CE1445">
        <f>IF(Table13[[#This Row],[Monthly_Household_Income]]=5,1,0)</f>
        <v>0</v>
      </c>
      <c r="CF1445">
        <f>IF(Table13[[#This Row],[Monthly_Household_Income]]=6,1,0)</f>
        <v>0</v>
      </c>
      <c r="CG1445">
        <f>IF(Table13[[#This Row],[Monthly_Household_Income]]=7,1,0)</f>
        <v>1</v>
      </c>
      <c r="CH1445">
        <f>IF(Table13[[#This Row],[Monthly_Household_Income]]=8,1,0)</f>
        <v>0</v>
      </c>
      <c r="CI1445">
        <f>IF(Table13[[#This Row],[Monthly_Household_Income]]=9,1,0)</f>
        <v>0</v>
      </c>
      <c r="CJ1445">
        <f>IF(Table13[[#This Row],[Monthly_Household_Income]]=98,1,0)</f>
        <v>0</v>
      </c>
    </row>
    <row r="1446" spans="1:88">
      <c r="A1446">
        <v>5419</v>
      </c>
      <c r="B1446" s="1">
        <v>42995</v>
      </c>
      <c r="C1446" t="s">
        <v>35</v>
      </c>
      <c r="D1446">
        <v>7</v>
      </c>
      <c r="E1446">
        <v>8</v>
      </c>
      <c r="F1446">
        <v>9</v>
      </c>
      <c r="G1446">
        <v>8</v>
      </c>
      <c r="H1446">
        <v>7</v>
      </c>
      <c r="I1446">
        <v>8</v>
      </c>
      <c r="J1446" t="s">
        <v>15</v>
      </c>
      <c r="K1446">
        <v>9</v>
      </c>
      <c r="L1446">
        <v>9</v>
      </c>
      <c r="M1446">
        <v>8</v>
      </c>
      <c r="N1446">
        <v>8</v>
      </c>
      <c r="O1446">
        <v>7</v>
      </c>
      <c r="P1446">
        <v>9</v>
      </c>
      <c r="Q1446">
        <v>6</v>
      </c>
      <c r="R1446">
        <v>8</v>
      </c>
      <c r="S1446">
        <v>8</v>
      </c>
      <c r="T1446">
        <v>9</v>
      </c>
      <c r="U1446">
        <v>10</v>
      </c>
      <c r="V1446">
        <v>8</v>
      </c>
      <c r="W1446">
        <v>7</v>
      </c>
      <c r="X1446">
        <v>9</v>
      </c>
      <c r="Y1446">
        <v>9</v>
      </c>
      <c r="Z1446">
        <v>9</v>
      </c>
      <c r="AA1446">
        <v>7</v>
      </c>
      <c r="AB1446">
        <v>0</v>
      </c>
      <c r="AC1446">
        <v>3</v>
      </c>
      <c r="AD1446">
        <f>IF(Table13[[#This Row],[payment]]=1,1,0)</f>
        <v>0</v>
      </c>
      <c r="AE1446">
        <f>IF(Table13[[#This Row],[payment]]=2,1,0)</f>
        <v>0</v>
      </c>
      <c r="AF1446">
        <f>IF(Table13[[#This Row],[payment]]=3,1,0)</f>
        <v>1</v>
      </c>
      <c r="AG1446">
        <v>1</v>
      </c>
      <c r="AH1446">
        <f>IF(Table13[[#This Row],[method_payment]]=1,1,0)</f>
        <v>1</v>
      </c>
      <c r="AI1446">
        <f>IF(Table13[[#This Row],[method_payment]]=2,1,0)</f>
        <v>0</v>
      </c>
      <c r="AJ1446">
        <f>IF(Table13[[#This Row],[method_payment]]=3,1,0)</f>
        <v>0</v>
      </c>
      <c r="AK1446">
        <f>IF(Table13[[#This Row],[method_payment]]=5,1,0)</f>
        <v>0</v>
      </c>
      <c r="AL1446">
        <f>IF(Table13[[#This Row],[method_payment]]=6,1,0)</f>
        <v>0</v>
      </c>
      <c r="AM1446" t="s">
        <v>16</v>
      </c>
      <c r="AN1446" t="s">
        <v>15</v>
      </c>
      <c r="AO1446">
        <v>6</v>
      </c>
      <c r="AP1446" s="2">
        <v>171.77</v>
      </c>
      <c r="AQ1446" s="3">
        <f>IF(AND(Table13[[#This Row],[Average_amount_spent_per_visit_last_3_months]]&gt;=1,Table13[[#This Row],[Average_amount_spent_per_visit_last_3_months]]&lt;=999),1,0)</f>
        <v>1</v>
      </c>
      <c r="AR1446" s="3">
        <f>IF(AND(Table13[[#This Row],[Average_amount_spent_per_visit_last_3_months]]&gt;=1000,Table13[[#This Row],[Average_amount_spent_per_visit_last_3_months]]&lt;=6700),1,0)</f>
        <v>0</v>
      </c>
      <c r="AS1446">
        <v>3</v>
      </c>
      <c r="AT1446">
        <v>33</v>
      </c>
      <c r="AU1446">
        <f>IF(AND(Table13[[#This Row],[Age]]&gt;=18,Table13[[#This Row],[Age]]&lt;=25),1,0)</f>
        <v>0</v>
      </c>
      <c r="AV1446">
        <f>IF(AND(Table13[[#This Row],[Age]]&gt;=26,Table13[[#This Row],[Age]]&lt;=35),1,0)</f>
        <v>1</v>
      </c>
      <c r="AW1446">
        <f>IF(AND(Table13[[#This Row],[Age]]&gt;=36,Table13[[#This Row],[Age]]&lt;=45),1,0)</f>
        <v>0</v>
      </c>
      <c r="AX1446">
        <f>IF(AND(Table13[[#This Row],[Age]]&gt;=46,Table13[[#This Row],[Age]]&lt;=55),1,0)</f>
        <v>0</v>
      </c>
      <c r="AY1446">
        <f>IF(AND(Table13[[#This Row],[Age]]&gt;=56,Table13[[#This Row],[Age]]&lt;=67),1,0)</f>
        <v>0</v>
      </c>
      <c r="AZ1446" t="s">
        <v>25</v>
      </c>
      <c r="BA1446">
        <f>IF(Table13[[#This Row],[Marital Status]]="Married",1,0)</f>
        <v>1</v>
      </c>
      <c r="BB1446">
        <f>IF(Table13[[#This Row],[Marital Status]]="Single",1,0)</f>
        <v>0</v>
      </c>
      <c r="BC1446" t="s">
        <v>28</v>
      </c>
      <c r="BD1446">
        <f>IF(Table13[[#This Row],[gender]]="Male",1,0)</f>
        <v>0</v>
      </c>
      <c r="BE1446">
        <f>IF(Table13[[#This Row],[gender]]="Female",1,0)</f>
        <v>1</v>
      </c>
      <c r="BF1446" t="s">
        <v>18</v>
      </c>
      <c r="BG1446">
        <f>IF(Table13[[#This Row],[Highest level of Education]]="Did not attend school",1,0)</f>
        <v>0</v>
      </c>
      <c r="BH1446">
        <f>IF(Table13[[#This Row],[Highest level of Education]]="K12 completed",1,0)</f>
        <v>0</v>
      </c>
      <c r="BI1446">
        <f>IF(Table13[[#This Row],[Highest level of Education]]="High School Completed",1,0)</f>
        <v>0</v>
      </c>
      <c r="BJ1446">
        <f>IF(Table13[[#This Row],[Highest level of Education]]="Technical Diploma/Partially completed College",1,0)</f>
        <v>0</v>
      </c>
      <c r="BK1446">
        <f>IF(Table13[[#This Row],[Highest level of Education]]="University/College Degree",1,0)</f>
        <v>0</v>
      </c>
      <c r="BL1446">
        <f>IF(Table13[[#This Row],[Highest level of Education]]="Post-graduate education",1,0)</f>
        <v>1</v>
      </c>
      <c r="BM1446">
        <v>2</v>
      </c>
      <c r="BN1446">
        <v>1</v>
      </c>
      <c r="BO1446">
        <v>4</v>
      </c>
      <c r="BP1446">
        <f>IF(Table13[[#This Row],[Monthly_Income 1_5500 2_8000 3_11000 4_15000 5_20000 6_27000 7_35000 8_5000 9_51000 98_0]]=1,1,0)</f>
        <v>0</v>
      </c>
      <c r="BQ1446">
        <f>IF(Table13[[#This Row],[Monthly_Income 1_5500 2_8000 3_11000 4_15000 5_20000 6_27000 7_35000 8_5000 9_51000 98_0]]=2,1,0)</f>
        <v>0</v>
      </c>
      <c r="BR1446">
        <f>IF(Table13[[#This Row],[Monthly_Income 1_5500 2_8000 3_11000 4_15000 5_20000 6_27000 7_35000 8_5000 9_51000 98_0]]=3,1,0)</f>
        <v>0</v>
      </c>
      <c r="BS1446">
        <f>IF(Table13[[#This Row],[Monthly_Income 1_5500 2_8000 3_11000 4_15000 5_20000 6_27000 7_35000 8_5000 9_51000 98_0]]=4,1,0)</f>
        <v>1</v>
      </c>
      <c r="BT1446">
        <f>IF(Table13[[#This Row],[Monthly_Income 1_5500 2_8000 3_11000 4_15000 5_20000 6_27000 7_35000 8_5000 9_51000 98_0]]=5,1,0)</f>
        <v>0</v>
      </c>
      <c r="BU1446">
        <f>IF(Table13[[#This Row],[Monthly_Income 1_5500 2_8000 3_11000 4_15000 5_20000 6_27000 7_35000 8_5000 9_51000 98_0]]=6,1,0)</f>
        <v>0</v>
      </c>
      <c r="BV1446">
        <f>IF(Table13[[#This Row],[Monthly_Income 1_5500 2_8000 3_11000 4_15000 5_20000 6_27000 7_35000 8_5000 9_51000 98_0]]=7,1,0)</f>
        <v>0</v>
      </c>
      <c r="BW1446">
        <f>IF(Table13[[#This Row],[Monthly_Income 1_5500 2_8000 3_11000 4_15000 5_20000 6_27000 7_35000 8_5000 9_51000 98_0]]=8,1,0)</f>
        <v>0</v>
      </c>
      <c r="BX1446">
        <f>IF(Table13[[#This Row],[Monthly_Income 1_5500 2_8000 3_11000 4_15000 5_20000 6_27000 7_35000 8_5000 9_51000 98_0]]=9,1,0)</f>
        <v>0</v>
      </c>
      <c r="BY1446">
        <f>IF(Table13[[#This Row],[Monthly_Income 1_5500 2_8000 3_11000 4_15000 5_20000 6_27000 7_35000 8_5000 9_51000 98_0]]=98,1,0)</f>
        <v>0</v>
      </c>
      <c r="BZ1446">
        <v>9</v>
      </c>
      <c r="CA1446">
        <f>IF(Table13[[#This Row],[Monthly_Household_Income]]=1,1,0)</f>
        <v>0</v>
      </c>
      <c r="CB1446">
        <f>IF(Table13[[#This Row],[Monthly_Household_Income]]=2,1,0)</f>
        <v>0</v>
      </c>
      <c r="CC1446">
        <f>IF(Table13[[#This Row],[Monthly_Household_Income]]=3,1,0)</f>
        <v>0</v>
      </c>
      <c r="CD1446">
        <f>IF(Table13[[#This Row],[Monthly_Household_Income]]=4,1,0)</f>
        <v>0</v>
      </c>
      <c r="CE1446">
        <f>IF(Table13[[#This Row],[Monthly_Household_Income]]=5,1,0)</f>
        <v>0</v>
      </c>
      <c r="CF1446">
        <f>IF(Table13[[#This Row],[Monthly_Household_Income]]=6,1,0)</f>
        <v>0</v>
      </c>
      <c r="CG1446">
        <f>IF(Table13[[#This Row],[Monthly_Household_Income]]=7,1,0)</f>
        <v>0</v>
      </c>
      <c r="CH1446">
        <f>IF(Table13[[#This Row],[Monthly_Household_Income]]=8,1,0)</f>
        <v>0</v>
      </c>
      <c r="CI1446">
        <f>IF(Table13[[#This Row],[Monthly_Household_Income]]=9,1,0)</f>
        <v>1</v>
      </c>
      <c r="CJ1446">
        <f>IF(Table13[[#This Row],[Monthly_Household_Income]]=98,1,0)</f>
        <v>0</v>
      </c>
    </row>
    <row r="1447" spans="1:88">
      <c r="A1447">
        <v>5426</v>
      </c>
      <c r="B1447" s="1">
        <v>42965</v>
      </c>
      <c r="C1447" t="s">
        <v>29</v>
      </c>
      <c r="D1447">
        <v>4</v>
      </c>
      <c r="E1447">
        <v>4</v>
      </c>
      <c r="F1447">
        <v>4</v>
      </c>
      <c r="G1447">
        <v>4</v>
      </c>
      <c r="H1447">
        <v>4</v>
      </c>
      <c r="I1447">
        <v>3</v>
      </c>
      <c r="J1447" t="s">
        <v>15</v>
      </c>
      <c r="K1447">
        <v>7</v>
      </c>
      <c r="L1447">
        <v>6</v>
      </c>
      <c r="M1447">
        <v>7</v>
      </c>
      <c r="N1447">
        <v>7</v>
      </c>
      <c r="O1447">
        <v>6</v>
      </c>
      <c r="P1447">
        <v>7</v>
      </c>
      <c r="Q1447">
        <v>4</v>
      </c>
      <c r="R1447">
        <v>4</v>
      </c>
      <c r="S1447">
        <v>6</v>
      </c>
      <c r="T1447">
        <v>7</v>
      </c>
      <c r="U1447">
        <v>6</v>
      </c>
      <c r="V1447">
        <v>4</v>
      </c>
      <c r="W1447">
        <v>6</v>
      </c>
      <c r="X1447">
        <v>5</v>
      </c>
      <c r="Y1447">
        <v>3</v>
      </c>
      <c r="Z1447">
        <v>4</v>
      </c>
      <c r="AA1447">
        <v>4</v>
      </c>
      <c r="AB1447">
        <v>5</v>
      </c>
      <c r="AC1447">
        <v>1</v>
      </c>
      <c r="AD1447">
        <f>IF(Table13[[#This Row],[payment]]=1,1,0)</f>
        <v>1</v>
      </c>
      <c r="AE1447">
        <f>IF(Table13[[#This Row],[payment]]=2,1,0)</f>
        <v>0</v>
      </c>
      <c r="AF1447">
        <f>IF(Table13[[#This Row],[payment]]=3,1,0)</f>
        <v>0</v>
      </c>
      <c r="AG1447">
        <v>6</v>
      </c>
      <c r="AH1447">
        <f>IF(Table13[[#This Row],[method_payment]]=1,1,0)</f>
        <v>0</v>
      </c>
      <c r="AI1447">
        <f>IF(Table13[[#This Row],[method_payment]]=2,1,0)</f>
        <v>0</v>
      </c>
      <c r="AJ1447">
        <f>IF(Table13[[#This Row],[method_payment]]=3,1,0)</f>
        <v>0</v>
      </c>
      <c r="AK1447">
        <f>IF(Table13[[#This Row],[method_payment]]=5,1,0)</f>
        <v>0</v>
      </c>
      <c r="AL1447">
        <f>IF(Table13[[#This Row],[method_payment]]=6,1,0)</f>
        <v>1</v>
      </c>
      <c r="AM1447" t="s">
        <v>16</v>
      </c>
      <c r="AN1447" t="s">
        <v>15</v>
      </c>
      <c r="AO1447">
        <v>1</v>
      </c>
      <c r="AP1447" s="2">
        <v>113.77</v>
      </c>
      <c r="AQ1447" s="3">
        <f>IF(AND(Table13[[#This Row],[Average_amount_spent_per_visit_last_3_months]]&gt;=1,Table13[[#This Row],[Average_amount_spent_per_visit_last_3_months]]&lt;=999),1,0)</f>
        <v>1</v>
      </c>
      <c r="AR1447" s="3">
        <f>IF(AND(Table13[[#This Row],[Average_amount_spent_per_visit_last_3_months]]&gt;=1000,Table13[[#This Row],[Average_amount_spent_per_visit_last_3_months]]&lt;=6700),1,0)</f>
        <v>0</v>
      </c>
      <c r="AS1447">
        <v>2</v>
      </c>
      <c r="AT1447">
        <v>23</v>
      </c>
      <c r="AU1447">
        <f>IF(AND(Table13[[#This Row],[Age]]&gt;=18,Table13[[#This Row],[Age]]&lt;=25),1,0)</f>
        <v>1</v>
      </c>
      <c r="AV1447">
        <f>IF(AND(Table13[[#This Row],[Age]]&gt;=26,Table13[[#This Row],[Age]]&lt;=35),1,0)</f>
        <v>0</v>
      </c>
      <c r="AW1447">
        <f>IF(AND(Table13[[#This Row],[Age]]&gt;=36,Table13[[#This Row],[Age]]&lt;=45),1,0)</f>
        <v>0</v>
      </c>
      <c r="AX1447">
        <f>IF(AND(Table13[[#This Row],[Age]]&gt;=46,Table13[[#This Row],[Age]]&lt;=55),1,0)</f>
        <v>0</v>
      </c>
      <c r="AY1447">
        <f>IF(AND(Table13[[#This Row],[Age]]&gt;=56,Table13[[#This Row],[Age]]&lt;=67),1,0)</f>
        <v>0</v>
      </c>
      <c r="AZ1447" t="s">
        <v>24</v>
      </c>
      <c r="BA1447">
        <f>IF(Table13[[#This Row],[Marital Status]]="Married",1,0)</f>
        <v>0</v>
      </c>
      <c r="BB1447">
        <f>IF(Table13[[#This Row],[Marital Status]]="Single",1,0)</f>
        <v>1</v>
      </c>
      <c r="BC1447" t="s">
        <v>28</v>
      </c>
      <c r="BD1447">
        <f>IF(Table13[[#This Row],[gender]]="Male",1,0)</f>
        <v>0</v>
      </c>
      <c r="BE1447">
        <f>IF(Table13[[#This Row],[gender]]="Female",1,0)</f>
        <v>1</v>
      </c>
      <c r="BF1447" t="s">
        <v>23</v>
      </c>
      <c r="BG1447">
        <f>IF(Table13[[#This Row],[Highest level of Education]]="Did not attend school",1,0)</f>
        <v>0</v>
      </c>
      <c r="BH1447">
        <f>IF(Table13[[#This Row],[Highest level of Education]]="K12 completed",1,0)</f>
        <v>0</v>
      </c>
      <c r="BI1447">
        <f>IF(Table13[[#This Row],[Highest level of Education]]="High School Completed",1,0)</f>
        <v>0</v>
      </c>
      <c r="BJ1447">
        <f>IF(Table13[[#This Row],[Highest level of Education]]="Technical Diploma/Partially completed College",1,0)</f>
        <v>1</v>
      </c>
      <c r="BK1447">
        <f>IF(Table13[[#This Row],[Highest level of Education]]="University/College Degree",1,0)</f>
        <v>0</v>
      </c>
      <c r="BL1447">
        <f>IF(Table13[[#This Row],[Highest level of Education]]="Post-graduate education",1,0)</f>
        <v>0</v>
      </c>
      <c r="BM1447">
        <v>0</v>
      </c>
      <c r="BN1447">
        <v>1</v>
      </c>
      <c r="BO1447">
        <v>2</v>
      </c>
      <c r="BP1447">
        <f>IF(Table13[[#This Row],[Monthly_Income 1_5500 2_8000 3_11000 4_15000 5_20000 6_27000 7_35000 8_5000 9_51000 98_0]]=1,1,0)</f>
        <v>0</v>
      </c>
      <c r="BQ1447">
        <f>IF(Table13[[#This Row],[Monthly_Income 1_5500 2_8000 3_11000 4_15000 5_20000 6_27000 7_35000 8_5000 9_51000 98_0]]=2,1,0)</f>
        <v>1</v>
      </c>
      <c r="BR1447">
        <f>IF(Table13[[#This Row],[Monthly_Income 1_5500 2_8000 3_11000 4_15000 5_20000 6_27000 7_35000 8_5000 9_51000 98_0]]=3,1,0)</f>
        <v>0</v>
      </c>
      <c r="BS1447">
        <f>IF(Table13[[#This Row],[Monthly_Income 1_5500 2_8000 3_11000 4_15000 5_20000 6_27000 7_35000 8_5000 9_51000 98_0]]=4,1,0)</f>
        <v>0</v>
      </c>
      <c r="BT1447">
        <f>IF(Table13[[#This Row],[Monthly_Income 1_5500 2_8000 3_11000 4_15000 5_20000 6_27000 7_35000 8_5000 9_51000 98_0]]=5,1,0)</f>
        <v>0</v>
      </c>
      <c r="BU1447">
        <f>IF(Table13[[#This Row],[Monthly_Income 1_5500 2_8000 3_11000 4_15000 5_20000 6_27000 7_35000 8_5000 9_51000 98_0]]=6,1,0)</f>
        <v>0</v>
      </c>
      <c r="BV1447">
        <f>IF(Table13[[#This Row],[Monthly_Income 1_5500 2_8000 3_11000 4_15000 5_20000 6_27000 7_35000 8_5000 9_51000 98_0]]=7,1,0)</f>
        <v>0</v>
      </c>
      <c r="BW1447">
        <f>IF(Table13[[#This Row],[Monthly_Income 1_5500 2_8000 3_11000 4_15000 5_20000 6_27000 7_35000 8_5000 9_51000 98_0]]=8,1,0)</f>
        <v>0</v>
      </c>
      <c r="BX1447">
        <f>IF(Table13[[#This Row],[Monthly_Income 1_5500 2_8000 3_11000 4_15000 5_20000 6_27000 7_35000 8_5000 9_51000 98_0]]=9,1,0)</f>
        <v>0</v>
      </c>
      <c r="BY1447">
        <f>IF(Table13[[#This Row],[Monthly_Income 1_5500 2_8000 3_11000 4_15000 5_20000 6_27000 7_35000 8_5000 9_51000 98_0]]=98,1,0)</f>
        <v>0</v>
      </c>
      <c r="BZ1447">
        <v>5</v>
      </c>
      <c r="CA1447">
        <f>IF(Table13[[#This Row],[Monthly_Household_Income]]=1,1,0)</f>
        <v>0</v>
      </c>
      <c r="CB1447">
        <f>IF(Table13[[#This Row],[Monthly_Household_Income]]=2,1,0)</f>
        <v>0</v>
      </c>
      <c r="CC1447">
        <f>IF(Table13[[#This Row],[Monthly_Household_Income]]=3,1,0)</f>
        <v>0</v>
      </c>
      <c r="CD1447">
        <f>IF(Table13[[#This Row],[Monthly_Household_Income]]=4,1,0)</f>
        <v>0</v>
      </c>
      <c r="CE1447">
        <f>IF(Table13[[#This Row],[Monthly_Household_Income]]=5,1,0)</f>
        <v>1</v>
      </c>
      <c r="CF1447">
        <f>IF(Table13[[#This Row],[Monthly_Household_Income]]=6,1,0)</f>
        <v>0</v>
      </c>
      <c r="CG1447">
        <f>IF(Table13[[#This Row],[Monthly_Household_Income]]=7,1,0)</f>
        <v>0</v>
      </c>
      <c r="CH1447">
        <f>IF(Table13[[#This Row],[Monthly_Household_Income]]=8,1,0)</f>
        <v>0</v>
      </c>
      <c r="CI1447">
        <f>IF(Table13[[#This Row],[Monthly_Household_Income]]=9,1,0)</f>
        <v>0</v>
      </c>
      <c r="CJ1447">
        <f>IF(Table13[[#This Row],[Monthly_Household_Income]]=98,1,0)</f>
        <v>0</v>
      </c>
    </row>
    <row r="1448" spans="1:88">
      <c r="A1448">
        <v>5431</v>
      </c>
      <c r="B1448" s="1">
        <v>42998</v>
      </c>
      <c r="C1448" t="s">
        <v>39</v>
      </c>
      <c r="D1448">
        <v>8</v>
      </c>
      <c r="E1448">
        <v>8</v>
      </c>
      <c r="F1448">
        <v>8</v>
      </c>
      <c r="G1448">
        <v>8</v>
      </c>
      <c r="H1448">
        <v>7</v>
      </c>
      <c r="I1448">
        <v>7</v>
      </c>
      <c r="J1448" t="s">
        <v>15</v>
      </c>
      <c r="K1448">
        <v>9</v>
      </c>
      <c r="L1448">
        <v>8</v>
      </c>
      <c r="M1448">
        <v>9</v>
      </c>
      <c r="N1448">
        <v>9</v>
      </c>
      <c r="O1448">
        <v>8</v>
      </c>
      <c r="P1448">
        <v>10</v>
      </c>
      <c r="Q1448">
        <v>9</v>
      </c>
      <c r="R1448">
        <v>8</v>
      </c>
      <c r="S1448">
        <v>8</v>
      </c>
      <c r="T1448">
        <v>8</v>
      </c>
      <c r="U1448">
        <v>8</v>
      </c>
      <c r="V1448">
        <v>8</v>
      </c>
      <c r="W1448">
        <v>7</v>
      </c>
      <c r="X1448">
        <v>8</v>
      </c>
      <c r="Y1448">
        <v>9</v>
      </c>
      <c r="Z1448">
        <v>9</v>
      </c>
      <c r="AA1448">
        <v>8</v>
      </c>
      <c r="AB1448">
        <v>8</v>
      </c>
      <c r="AC1448">
        <v>1</v>
      </c>
      <c r="AD1448">
        <f>IF(Table13[[#This Row],[payment]]=1,1,0)</f>
        <v>1</v>
      </c>
      <c r="AE1448">
        <f>IF(Table13[[#This Row],[payment]]=2,1,0)</f>
        <v>0</v>
      </c>
      <c r="AF1448">
        <f>IF(Table13[[#This Row],[payment]]=3,1,0)</f>
        <v>0</v>
      </c>
      <c r="AG1448">
        <v>5</v>
      </c>
      <c r="AH1448">
        <f>IF(Table13[[#This Row],[method_payment]]=1,1,0)</f>
        <v>0</v>
      </c>
      <c r="AI1448">
        <f>IF(Table13[[#This Row],[method_payment]]=2,1,0)</f>
        <v>0</v>
      </c>
      <c r="AJ1448">
        <f>IF(Table13[[#This Row],[method_payment]]=3,1,0)</f>
        <v>0</v>
      </c>
      <c r="AK1448">
        <f>IF(Table13[[#This Row],[method_payment]]=5,1,0)</f>
        <v>1</v>
      </c>
      <c r="AL1448">
        <f>IF(Table13[[#This Row],[method_payment]]=6,1,0)</f>
        <v>0</v>
      </c>
      <c r="AM1448" t="s">
        <v>15</v>
      </c>
      <c r="AN1448" t="s">
        <v>15</v>
      </c>
      <c r="AO1448">
        <v>3</v>
      </c>
      <c r="AP1448" s="2">
        <v>260.95</v>
      </c>
      <c r="AQ1448" s="3">
        <f>IF(AND(Table13[[#This Row],[Average_amount_spent_per_visit_last_3_months]]&gt;=1,Table13[[#This Row],[Average_amount_spent_per_visit_last_3_months]]&lt;=999),1,0)</f>
        <v>1</v>
      </c>
      <c r="AR1448" s="3">
        <f>IF(AND(Table13[[#This Row],[Average_amount_spent_per_visit_last_3_months]]&gt;=1000,Table13[[#This Row],[Average_amount_spent_per_visit_last_3_months]]&lt;=6700),1,0)</f>
        <v>0</v>
      </c>
      <c r="AS1448">
        <v>3</v>
      </c>
      <c r="AT1448">
        <v>32</v>
      </c>
      <c r="AU1448">
        <f>IF(AND(Table13[[#This Row],[Age]]&gt;=18,Table13[[#This Row],[Age]]&lt;=25),1,0)</f>
        <v>0</v>
      </c>
      <c r="AV1448">
        <f>IF(AND(Table13[[#This Row],[Age]]&gt;=26,Table13[[#This Row],[Age]]&lt;=35),1,0)</f>
        <v>1</v>
      </c>
      <c r="AW1448">
        <f>IF(AND(Table13[[#This Row],[Age]]&gt;=36,Table13[[#This Row],[Age]]&lt;=45),1,0)</f>
        <v>0</v>
      </c>
      <c r="AX1448">
        <f>IF(AND(Table13[[#This Row],[Age]]&gt;=46,Table13[[#This Row],[Age]]&lt;=55),1,0)</f>
        <v>0</v>
      </c>
      <c r="AY1448">
        <f>IF(AND(Table13[[#This Row],[Age]]&gt;=56,Table13[[#This Row],[Age]]&lt;=67),1,0)</f>
        <v>0</v>
      </c>
      <c r="AZ1448" t="s">
        <v>25</v>
      </c>
      <c r="BA1448">
        <f>IF(Table13[[#This Row],[Marital Status]]="Married",1,0)</f>
        <v>1</v>
      </c>
      <c r="BB1448">
        <f>IF(Table13[[#This Row],[Marital Status]]="Single",1,0)</f>
        <v>0</v>
      </c>
      <c r="BC1448" t="s">
        <v>28</v>
      </c>
      <c r="BD1448">
        <f>IF(Table13[[#This Row],[gender]]="Male",1,0)</f>
        <v>0</v>
      </c>
      <c r="BE1448">
        <f>IF(Table13[[#This Row],[gender]]="Female",1,0)</f>
        <v>1</v>
      </c>
      <c r="BF1448" t="s">
        <v>23</v>
      </c>
      <c r="BG1448">
        <f>IF(Table13[[#This Row],[Highest level of Education]]="Did not attend school",1,0)</f>
        <v>0</v>
      </c>
      <c r="BH1448">
        <f>IF(Table13[[#This Row],[Highest level of Education]]="K12 completed",1,0)</f>
        <v>0</v>
      </c>
      <c r="BI1448">
        <f>IF(Table13[[#This Row],[Highest level of Education]]="High School Completed",1,0)</f>
        <v>0</v>
      </c>
      <c r="BJ1448">
        <f>IF(Table13[[#This Row],[Highest level of Education]]="Technical Diploma/Partially completed College",1,0)</f>
        <v>1</v>
      </c>
      <c r="BK1448">
        <f>IF(Table13[[#This Row],[Highest level of Education]]="University/College Degree",1,0)</f>
        <v>0</v>
      </c>
      <c r="BL1448">
        <f>IF(Table13[[#This Row],[Highest level of Education]]="Post-graduate education",1,0)</f>
        <v>0</v>
      </c>
      <c r="BM1448">
        <v>5</v>
      </c>
      <c r="BN1448">
        <v>3</v>
      </c>
      <c r="BO1448" t="s">
        <v>1</v>
      </c>
      <c r="BP1448">
        <f>IF(Table13[[#This Row],[Monthly_Income 1_5500 2_8000 3_11000 4_15000 5_20000 6_27000 7_35000 8_5000 9_51000 98_0]]=1,1,0)</f>
        <v>0</v>
      </c>
      <c r="BQ1448">
        <f>IF(Table13[[#This Row],[Monthly_Income 1_5500 2_8000 3_11000 4_15000 5_20000 6_27000 7_35000 8_5000 9_51000 98_0]]=2,1,0)</f>
        <v>0</v>
      </c>
      <c r="BR1448">
        <f>IF(Table13[[#This Row],[Monthly_Income 1_5500 2_8000 3_11000 4_15000 5_20000 6_27000 7_35000 8_5000 9_51000 98_0]]=3,1,0)</f>
        <v>0</v>
      </c>
      <c r="BS1448">
        <f>IF(Table13[[#This Row],[Monthly_Income 1_5500 2_8000 3_11000 4_15000 5_20000 6_27000 7_35000 8_5000 9_51000 98_0]]=4,1,0)</f>
        <v>0</v>
      </c>
      <c r="BT1448">
        <f>IF(Table13[[#This Row],[Monthly_Income 1_5500 2_8000 3_11000 4_15000 5_20000 6_27000 7_35000 8_5000 9_51000 98_0]]=5,1,0)</f>
        <v>0</v>
      </c>
      <c r="BU1448">
        <f>IF(Table13[[#This Row],[Monthly_Income 1_5500 2_8000 3_11000 4_15000 5_20000 6_27000 7_35000 8_5000 9_51000 98_0]]=6,1,0)</f>
        <v>0</v>
      </c>
      <c r="BV1448">
        <f>IF(Table13[[#This Row],[Monthly_Income 1_5500 2_8000 3_11000 4_15000 5_20000 6_27000 7_35000 8_5000 9_51000 98_0]]=7,1,0)</f>
        <v>0</v>
      </c>
      <c r="BW1448">
        <f>IF(Table13[[#This Row],[Monthly_Income 1_5500 2_8000 3_11000 4_15000 5_20000 6_27000 7_35000 8_5000 9_51000 98_0]]=8,1,0)</f>
        <v>0</v>
      </c>
      <c r="BX1448">
        <f>IF(Table13[[#This Row],[Monthly_Income 1_5500 2_8000 3_11000 4_15000 5_20000 6_27000 7_35000 8_5000 9_51000 98_0]]=9,1,0)</f>
        <v>0</v>
      </c>
      <c r="BY1448">
        <f>IF(Table13[[#This Row],[Monthly_Income 1_5500 2_8000 3_11000 4_15000 5_20000 6_27000 7_35000 8_5000 9_51000 98_0]]=98,1,0)</f>
        <v>0</v>
      </c>
      <c r="BZ1448">
        <v>3</v>
      </c>
      <c r="CA1448">
        <f>IF(Table13[[#This Row],[Monthly_Household_Income]]=1,1,0)</f>
        <v>0</v>
      </c>
      <c r="CB1448">
        <f>IF(Table13[[#This Row],[Monthly_Household_Income]]=2,1,0)</f>
        <v>0</v>
      </c>
      <c r="CC1448">
        <f>IF(Table13[[#This Row],[Monthly_Household_Income]]=3,1,0)</f>
        <v>1</v>
      </c>
      <c r="CD1448">
        <f>IF(Table13[[#This Row],[Monthly_Household_Income]]=4,1,0)</f>
        <v>0</v>
      </c>
      <c r="CE1448">
        <f>IF(Table13[[#This Row],[Monthly_Household_Income]]=5,1,0)</f>
        <v>0</v>
      </c>
      <c r="CF1448">
        <f>IF(Table13[[#This Row],[Monthly_Household_Income]]=6,1,0)</f>
        <v>0</v>
      </c>
      <c r="CG1448">
        <f>IF(Table13[[#This Row],[Monthly_Household_Income]]=7,1,0)</f>
        <v>0</v>
      </c>
      <c r="CH1448">
        <f>IF(Table13[[#This Row],[Monthly_Household_Income]]=8,1,0)</f>
        <v>0</v>
      </c>
      <c r="CI1448">
        <f>IF(Table13[[#This Row],[Monthly_Household_Income]]=9,1,0)</f>
        <v>0</v>
      </c>
      <c r="CJ1448">
        <f>IF(Table13[[#This Row],[Monthly_Household_Income]]=98,1,0)</f>
        <v>0</v>
      </c>
    </row>
    <row r="1449" spans="1:88">
      <c r="A1449">
        <v>5442</v>
      </c>
      <c r="B1449" s="1">
        <v>42994</v>
      </c>
      <c r="C1449" t="s">
        <v>39</v>
      </c>
      <c r="D1449">
        <v>7</v>
      </c>
      <c r="E1449">
        <v>8</v>
      </c>
      <c r="F1449">
        <v>7</v>
      </c>
      <c r="G1449">
        <v>7</v>
      </c>
      <c r="H1449">
        <v>7</v>
      </c>
      <c r="I1449">
        <v>7</v>
      </c>
      <c r="J1449" t="s">
        <v>15</v>
      </c>
      <c r="K1449">
        <v>8</v>
      </c>
      <c r="L1449">
        <v>9</v>
      </c>
      <c r="M1449">
        <v>7</v>
      </c>
      <c r="N1449">
        <v>9</v>
      </c>
      <c r="O1449">
        <v>8</v>
      </c>
      <c r="P1449">
        <v>10</v>
      </c>
      <c r="Q1449">
        <v>9</v>
      </c>
      <c r="R1449">
        <v>7</v>
      </c>
      <c r="S1449">
        <v>8</v>
      </c>
      <c r="T1449">
        <v>7</v>
      </c>
      <c r="U1449">
        <v>8</v>
      </c>
      <c r="V1449">
        <v>9</v>
      </c>
      <c r="W1449">
        <v>6</v>
      </c>
      <c r="X1449">
        <v>8</v>
      </c>
      <c r="Y1449">
        <v>7</v>
      </c>
      <c r="Z1449">
        <v>8</v>
      </c>
      <c r="AA1449">
        <v>6</v>
      </c>
      <c r="AB1449">
        <v>7</v>
      </c>
      <c r="AC1449">
        <v>2</v>
      </c>
      <c r="AD1449">
        <f>IF(Table13[[#This Row],[payment]]=1,1,0)</f>
        <v>0</v>
      </c>
      <c r="AE1449">
        <f>IF(Table13[[#This Row],[payment]]=2,1,0)</f>
        <v>1</v>
      </c>
      <c r="AF1449">
        <f>IF(Table13[[#This Row],[payment]]=3,1,0)</f>
        <v>0</v>
      </c>
      <c r="AG1449">
        <v>1</v>
      </c>
      <c r="AH1449">
        <f>IF(Table13[[#This Row],[method_payment]]=1,1,0)</f>
        <v>1</v>
      </c>
      <c r="AI1449">
        <f>IF(Table13[[#This Row],[method_payment]]=2,1,0)</f>
        <v>0</v>
      </c>
      <c r="AJ1449">
        <f>IF(Table13[[#This Row],[method_payment]]=3,1,0)</f>
        <v>0</v>
      </c>
      <c r="AK1449">
        <f>IF(Table13[[#This Row],[method_payment]]=5,1,0)</f>
        <v>0</v>
      </c>
      <c r="AL1449">
        <f>IF(Table13[[#This Row],[method_payment]]=6,1,0)</f>
        <v>0</v>
      </c>
      <c r="AM1449" t="s">
        <v>16</v>
      </c>
      <c r="AN1449" t="s">
        <v>15</v>
      </c>
      <c r="AO1449">
        <v>6</v>
      </c>
      <c r="AP1449" s="2">
        <v>124.26</v>
      </c>
      <c r="AQ1449" s="3">
        <f>IF(AND(Table13[[#This Row],[Average_amount_spent_per_visit_last_3_months]]&gt;=1,Table13[[#This Row],[Average_amount_spent_per_visit_last_3_months]]&lt;=999),1,0)</f>
        <v>1</v>
      </c>
      <c r="AR1449" s="3">
        <f>IF(AND(Table13[[#This Row],[Average_amount_spent_per_visit_last_3_months]]&gt;=1000,Table13[[#This Row],[Average_amount_spent_per_visit_last_3_months]]&lt;=6700),1,0)</f>
        <v>0</v>
      </c>
      <c r="AS1449">
        <v>3</v>
      </c>
      <c r="AT1449">
        <v>45</v>
      </c>
      <c r="AU1449">
        <f>IF(AND(Table13[[#This Row],[Age]]&gt;=18,Table13[[#This Row],[Age]]&lt;=25),1,0)</f>
        <v>0</v>
      </c>
      <c r="AV1449">
        <f>IF(AND(Table13[[#This Row],[Age]]&gt;=26,Table13[[#This Row],[Age]]&lt;=35),1,0)</f>
        <v>0</v>
      </c>
      <c r="AW1449">
        <f>IF(AND(Table13[[#This Row],[Age]]&gt;=36,Table13[[#This Row],[Age]]&lt;=45),1,0)</f>
        <v>1</v>
      </c>
      <c r="AX1449">
        <f>IF(AND(Table13[[#This Row],[Age]]&gt;=46,Table13[[#This Row],[Age]]&lt;=55),1,0)</f>
        <v>0</v>
      </c>
      <c r="AY1449">
        <f>IF(AND(Table13[[#This Row],[Age]]&gt;=56,Table13[[#This Row],[Age]]&lt;=67),1,0)</f>
        <v>0</v>
      </c>
      <c r="AZ1449" t="s">
        <v>25</v>
      </c>
      <c r="BA1449">
        <f>IF(Table13[[#This Row],[Marital Status]]="Married",1,0)</f>
        <v>1</v>
      </c>
      <c r="BB1449">
        <f>IF(Table13[[#This Row],[Marital Status]]="Single",1,0)</f>
        <v>0</v>
      </c>
      <c r="BC1449" t="s">
        <v>27</v>
      </c>
      <c r="BD1449">
        <f>IF(Table13[[#This Row],[gender]]="Male",1,0)</f>
        <v>1</v>
      </c>
      <c r="BE1449">
        <f>IF(Table13[[#This Row],[gender]]="Female",1,0)</f>
        <v>0</v>
      </c>
      <c r="BF1449" t="s">
        <v>23</v>
      </c>
      <c r="BG1449">
        <f>IF(Table13[[#This Row],[Highest level of Education]]="Did not attend school",1,0)</f>
        <v>0</v>
      </c>
      <c r="BH1449">
        <f>IF(Table13[[#This Row],[Highest level of Education]]="K12 completed",1,0)</f>
        <v>0</v>
      </c>
      <c r="BI1449">
        <f>IF(Table13[[#This Row],[Highest level of Education]]="High School Completed",1,0)</f>
        <v>0</v>
      </c>
      <c r="BJ1449">
        <f>IF(Table13[[#This Row],[Highest level of Education]]="Technical Diploma/Partially completed College",1,0)</f>
        <v>1</v>
      </c>
      <c r="BK1449">
        <f>IF(Table13[[#This Row],[Highest level of Education]]="University/College Degree",1,0)</f>
        <v>0</v>
      </c>
      <c r="BL1449">
        <f>IF(Table13[[#This Row],[Highest level of Education]]="Post-graduate education",1,0)</f>
        <v>0</v>
      </c>
      <c r="BM1449">
        <v>4</v>
      </c>
      <c r="BN1449">
        <v>1</v>
      </c>
      <c r="BO1449">
        <v>4</v>
      </c>
      <c r="BP1449">
        <f>IF(Table13[[#This Row],[Monthly_Income 1_5500 2_8000 3_11000 4_15000 5_20000 6_27000 7_35000 8_5000 9_51000 98_0]]=1,1,0)</f>
        <v>0</v>
      </c>
      <c r="BQ1449">
        <f>IF(Table13[[#This Row],[Monthly_Income 1_5500 2_8000 3_11000 4_15000 5_20000 6_27000 7_35000 8_5000 9_51000 98_0]]=2,1,0)</f>
        <v>0</v>
      </c>
      <c r="BR1449">
        <f>IF(Table13[[#This Row],[Monthly_Income 1_5500 2_8000 3_11000 4_15000 5_20000 6_27000 7_35000 8_5000 9_51000 98_0]]=3,1,0)</f>
        <v>0</v>
      </c>
      <c r="BS1449">
        <f>IF(Table13[[#This Row],[Monthly_Income 1_5500 2_8000 3_11000 4_15000 5_20000 6_27000 7_35000 8_5000 9_51000 98_0]]=4,1,0)</f>
        <v>1</v>
      </c>
      <c r="BT1449">
        <f>IF(Table13[[#This Row],[Monthly_Income 1_5500 2_8000 3_11000 4_15000 5_20000 6_27000 7_35000 8_5000 9_51000 98_0]]=5,1,0)</f>
        <v>0</v>
      </c>
      <c r="BU1449">
        <f>IF(Table13[[#This Row],[Monthly_Income 1_5500 2_8000 3_11000 4_15000 5_20000 6_27000 7_35000 8_5000 9_51000 98_0]]=6,1,0)</f>
        <v>0</v>
      </c>
      <c r="BV1449">
        <f>IF(Table13[[#This Row],[Monthly_Income 1_5500 2_8000 3_11000 4_15000 5_20000 6_27000 7_35000 8_5000 9_51000 98_0]]=7,1,0)</f>
        <v>0</v>
      </c>
      <c r="BW1449">
        <f>IF(Table13[[#This Row],[Monthly_Income 1_5500 2_8000 3_11000 4_15000 5_20000 6_27000 7_35000 8_5000 9_51000 98_0]]=8,1,0)</f>
        <v>0</v>
      </c>
      <c r="BX1449">
        <f>IF(Table13[[#This Row],[Monthly_Income 1_5500 2_8000 3_11000 4_15000 5_20000 6_27000 7_35000 8_5000 9_51000 98_0]]=9,1,0)</f>
        <v>0</v>
      </c>
      <c r="BY1449">
        <f>IF(Table13[[#This Row],[Monthly_Income 1_5500 2_8000 3_11000 4_15000 5_20000 6_27000 7_35000 8_5000 9_51000 98_0]]=98,1,0)</f>
        <v>0</v>
      </c>
      <c r="BZ1449">
        <v>5</v>
      </c>
      <c r="CA1449">
        <f>IF(Table13[[#This Row],[Monthly_Household_Income]]=1,1,0)</f>
        <v>0</v>
      </c>
      <c r="CB1449">
        <f>IF(Table13[[#This Row],[Monthly_Household_Income]]=2,1,0)</f>
        <v>0</v>
      </c>
      <c r="CC1449">
        <f>IF(Table13[[#This Row],[Monthly_Household_Income]]=3,1,0)</f>
        <v>0</v>
      </c>
      <c r="CD1449">
        <f>IF(Table13[[#This Row],[Monthly_Household_Income]]=4,1,0)</f>
        <v>0</v>
      </c>
      <c r="CE1449">
        <f>IF(Table13[[#This Row],[Monthly_Household_Income]]=5,1,0)</f>
        <v>1</v>
      </c>
      <c r="CF1449">
        <f>IF(Table13[[#This Row],[Monthly_Household_Income]]=6,1,0)</f>
        <v>0</v>
      </c>
      <c r="CG1449">
        <f>IF(Table13[[#This Row],[Monthly_Household_Income]]=7,1,0)</f>
        <v>0</v>
      </c>
      <c r="CH1449">
        <f>IF(Table13[[#This Row],[Monthly_Household_Income]]=8,1,0)</f>
        <v>0</v>
      </c>
      <c r="CI1449">
        <f>IF(Table13[[#This Row],[Monthly_Household_Income]]=9,1,0)</f>
        <v>0</v>
      </c>
      <c r="CJ1449">
        <f>IF(Table13[[#This Row],[Monthly_Household_Income]]=98,1,0)</f>
        <v>0</v>
      </c>
    </row>
    <row r="1450" spans="1:88">
      <c r="A1450">
        <v>5443</v>
      </c>
      <c r="B1450" s="1">
        <v>43001</v>
      </c>
      <c r="C1450" t="s">
        <v>35</v>
      </c>
      <c r="D1450">
        <v>9</v>
      </c>
      <c r="E1450">
        <v>6</v>
      </c>
      <c r="F1450">
        <v>7</v>
      </c>
      <c r="G1450">
        <v>7</v>
      </c>
      <c r="H1450">
        <v>8</v>
      </c>
      <c r="I1450">
        <v>7</v>
      </c>
      <c r="J1450" t="s">
        <v>15</v>
      </c>
      <c r="K1450">
        <v>9</v>
      </c>
      <c r="L1450">
        <v>7</v>
      </c>
      <c r="M1450">
        <v>7</v>
      </c>
      <c r="N1450">
        <v>7</v>
      </c>
      <c r="O1450">
        <v>8</v>
      </c>
      <c r="P1450">
        <v>6</v>
      </c>
      <c r="Q1450">
        <v>7</v>
      </c>
      <c r="R1450">
        <v>9</v>
      </c>
      <c r="S1450">
        <v>7</v>
      </c>
      <c r="T1450">
        <v>7</v>
      </c>
      <c r="U1450">
        <v>9</v>
      </c>
      <c r="V1450">
        <v>7</v>
      </c>
      <c r="W1450">
        <v>6</v>
      </c>
      <c r="X1450">
        <v>0</v>
      </c>
      <c r="Y1450">
        <v>9</v>
      </c>
      <c r="Z1450">
        <v>9</v>
      </c>
      <c r="AA1450">
        <v>9</v>
      </c>
      <c r="AB1450">
        <v>0</v>
      </c>
      <c r="AC1450">
        <v>3</v>
      </c>
      <c r="AD1450">
        <f>IF(Table13[[#This Row],[payment]]=1,1,0)</f>
        <v>0</v>
      </c>
      <c r="AE1450">
        <f>IF(Table13[[#This Row],[payment]]=2,1,0)</f>
        <v>0</v>
      </c>
      <c r="AF1450">
        <f>IF(Table13[[#This Row],[payment]]=3,1,0)</f>
        <v>1</v>
      </c>
      <c r="AG1450">
        <v>2</v>
      </c>
      <c r="AH1450">
        <f>IF(Table13[[#This Row],[method_payment]]=1,1,0)</f>
        <v>0</v>
      </c>
      <c r="AI1450">
        <f>IF(Table13[[#This Row],[method_payment]]=2,1,0)</f>
        <v>1</v>
      </c>
      <c r="AJ1450">
        <f>IF(Table13[[#This Row],[method_payment]]=3,1,0)</f>
        <v>0</v>
      </c>
      <c r="AK1450">
        <f>IF(Table13[[#This Row],[method_payment]]=5,1,0)</f>
        <v>0</v>
      </c>
      <c r="AL1450">
        <f>IF(Table13[[#This Row],[method_payment]]=6,1,0)</f>
        <v>0</v>
      </c>
      <c r="AM1450" t="s">
        <v>16</v>
      </c>
      <c r="AN1450" t="s">
        <v>15</v>
      </c>
      <c r="AO1450">
        <v>2</v>
      </c>
      <c r="AP1450" s="2">
        <v>326.68</v>
      </c>
      <c r="AQ1450" s="3">
        <f>IF(AND(Table13[[#This Row],[Average_amount_spent_per_visit_last_3_months]]&gt;=1,Table13[[#This Row],[Average_amount_spent_per_visit_last_3_months]]&lt;=999),1,0)</f>
        <v>1</v>
      </c>
      <c r="AR1450" s="3">
        <f>IF(AND(Table13[[#This Row],[Average_amount_spent_per_visit_last_3_months]]&gt;=1000,Table13[[#This Row],[Average_amount_spent_per_visit_last_3_months]]&lt;=6700),1,0)</f>
        <v>0</v>
      </c>
      <c r="AS1450">
        <v>3</v>
      </c>
      <c r="AT1450">
        <v>46</v>
      </c>
      <c r="AU1450">
        <f>IF(AND(Table13[[#This Row],[Age]]&gt;=18,Table13[[#This Row],[Age]]&lt;=25),1,0)</f>
        <v>0</v>
      </c>
      <c r="AV1450">
        <f>IF(AND(Table13[[#This Row],[Age]]&gt;=26,Table13[[#This Row],[Age]]&lt;=35),1,0)</f>
        <v>0</v>
      </c>
      <c r="AW1450">
        <f>IF(AND(Table13[[#This Row],[Age]]&gt;=36,Table13[[#This Row],[Age]]&lt;=45),1,0)</f>
        <v>0</v>
      </c>
      <c r="AX1450">
        <f>IF(AND(Table13[[#This Row],[Age]]&gt;=46,Table13[[#This Row],[Age]]&lt;=55),1,0)</f>
        <v>1</v>
      </c>
      <c r="AY1450">
        <f>IF(AND(Table13[[#This Row],[Age]]&gt;=56,Table13[[#This Row],[Age]]&lt;=67),1,0)</f>
        <v>0</v>
      </c>
      <c r="AZ1450" t="s">
        <v>25</v>
      </c>
      <c r="BA1450">
        <f>IF(Table13[[#This Row],[Marital Status]]="Married",1,0)</f>
        <v>1</v>
      </c>
      <c r="BB1450">
        <f>IF(Table13[[#This Row],[Marital Status]]="Single",1,0)</f>
        <v>0</v>
      </c>
      <c r="BC1450" t="s">
        <v>27</v>
      </c>
      <c r="BD1450">
        <f>IF(Table13[[#This Row],[gender]]="Male",1,0)</f>
        <v>1</v>
      </c>
      <c r="BE1450">
        <f>IF(Table13[[#This Row],[gender]]="Female",1,0)</f>
        <v>0</v>
      </c>
      <c r="BF1450" t="s">
        <v>19</v>
      </c>
      <c r="BG1450">
        <f>IF(Table13[[#This Row],[Highest level of Education]]="Did not attend school",1,0)</f>
        <v>0</v>
      </c>
      <c r="BH1450">
        <f>IF(Table13[[#This Row],[Highest level of Education]]="K12 completed",1,0)</f>
        <v>0</v>
      </c>
      <c r="BI1450">
        <f>IF(Table13[[#This Row],[Highest level of Education]]="High School Completed",1,0)</f>
        <v>0</v>
      </c>
      <c r="BJ1450">
        <f>IF(Table13[[#This Row],[Highest level of Education]]="Technical Diploma/Partially completed College",1,0)</f>
        <v>0</v>
      </c>
      <c r="BK1450">
        <f>IF(Table13[[#This Row],[Highest level of Education]]="University/College Degree",1,0)</f>
        <v>1</v>
      </c>
      <c r="BL1450">
        <f>IF(Table13[[#This Row],[Highest level of Education]]="Post-graduate education",1,0)</f>
        <v>0</v>
      </c>
      <c r="BM1450">
        <v>2</v>
      </c>
      <c r="BN1450">
        <v>1</v>
      </c>
      <c r="BO1450">
        <v>7</v>
      </c>
      <c r="BP1450">
        <f>IF(Table13[[#This Row],[Monthly_Income 1_5500 2_8000 3_11000 4_15000 5_20000 6_27000 7_35000 8_5000 9_51000 98_0]]=1,1,0)</f>
        <v>0</v>
      </c>
      <c r="BQ1450">
        <f>IF(Table13[[#This Row],[Monthly_Income 1_5500 2_8000 3_11000 4_15000 5_20000 6_27000 7_35000 8_5000 9_51000 98_0]]=2,1,0)</f>
        <v>0</v>
      </c>
      <c r="BR1450">
        <f>IF(Table13[[#This Row],[Monthly_Income 1_5500 2_8000 3_11000 4_15000 5_20000 6_27000 7_35000 8_5000 9_51000 98_0]]=3,1,0)</f>
        <v>0</v>
      </c>
      <c r="BS1450">
        <f>IF(Table13[[#This Row],[Monthly_Income 1_5500 2_8000 3_11000 4_15000 5_20000 6_27000 7_35000 8_5000 9_51000 98_0]]=4,1,0)</f>
        <v>0</v>
      </c>
      <c r="BT1450">
        <f>IF(Table13[[#This Row],[Monthly_Income 1_5500 2_8000 3_11000 4_15000 5_20000 6_27000 7_35000 8_5000 9_51000 98_0]]=5,1,0)</f>
        <v>0</v>
      </c>
      <c r="BU1450">
        <f>IF(Table13[[#This Row],[Monthly_Income 1_5500 2_8000 3_11000 4_15000 5_20000 6_27000 7_35000 8_5000 9_51000 98_0]]=6,1,0)</f>
        <v>0</v>
      </c>
      <c r="BV1450">
        <f>IF(Table13[[#This Row],[Monthly_Income 1_5500 2_8000 3_11000 4_15000 5_20000 6_27000 7_35000 8_5000 9_51000 98_0]]=7,1,0)</f>
        <v>1</v>
      </c>
      <c r="BW1450">
        <f>IF(Table13[[#This Row],[Monthly_Income 1_5500 2_8000 3_11000 4_15000 5_20000 6_27000 7_35000 8_5000 9_51000 98_0]]=8,1,0)</f>
        <v>0</v>
      </c>
      <c r="BX1450">
        <f>IF(Table13[[#This Row],[Monthly_Income 1_5500 2_8000 3_11000 4_15000 5_20000 6_27000 7_35000 8_5000 9_51000 98_0]]=9,1,0)</f>
        <v>0</v>
      </c>
      <c r="BY1450">
        <f>IF(Table13[[#This Row],[Monthly_Income 1_5500 2_8000 3_11000 4_15000 5_20000 6_27000 7_35000 8_5000 9_51000 98_0]]=98,1,0)</f>
        <v>0</v>
      </c>
      <c r="BZ1450">
        <v>8</v>
      </c>
      <c r="CA1450">
        <f>IF(Table13[[#This Row],[Monthly_Household_Income]]=1,1,0)</f>
        <v>0</v>
      </c>
      <c r="CB1450">
        <f>IF(Table13[[#This Row],[Monthly_Household_Income]]=2,1,0)</f>
        <v>0</v>
      </c>
      <c r="CC1450">
        <f>IF(Table13[[#This Row],[Monthly_Household_Income]]=3,1,0)</f>
        <v>0</v>
      </c>
      <c r="CD1450">
        <f>IF(Table13[[#This Row],[Monthly_Household_Income]]=4,1,0)</f>
        <v>0</v>
      </c>
      <c r="CE1450">
        <f>IF(Table13[[#This Row],[Monthly_Household_Income]]=5,1,0)</f>
        <v>0</v>
      </c>
      <c r="CF1450">
        <f>IF(Table13[[#This Row],[Monthly_Household_Income]]=6,1,0)</f>
        <v>0</v>
      </c>
      <c r="CG1450">
        <f>IF(Table13[[#This Row],[Monthly_Household_Income]]=7,1,0)</f>
        <v>0</v>
      </c>
      <c r="CH1450">
        <f>IF(Table13[[#This Row],[Monthly_Household_Income]]=8,1,0)</f>
        <v>1</v>
      </c>
      <c r="CI1450">
        <f>IF(Table13[[#This Row],[Monthly_Household_Income]]=9,1,0)</f>
        <v>0</v>
      </c>
      <c r="CJ1450">
        <f>IF(Table13[[#This Row],[Monthly_Household_Income]]=98,1,0)</f>
        <v>0</v>
      </c>
    </row>
    <row r="1451" spans="1:88">
      <c r="A1451">
        <v>5444</v>
      </c>
      <c r="B1451" s="1">
        <v>42918</v>
      </c>
      <c r="C1451" t="s">
        <v>34</v>
      </c>
      <c r="D1451">
        <v>6</v>
      </c>
      <c r="E1451">
        <v>8</v>
      </c>
      <c r="F1451">
        <v>7</v>
      </c>
      <c r="G1451">
        <v>7</v>
      </c>
      <c r="H1451">
        <v>8</v>
      </c>
      <c r="I1451">
        <v>7</v>
      </c>
      <c r="J1451" t="s">
        <v>15</v>
      </c>
      <c r="K1451">
        <v>7</v>
      </c>
      <c r="L1451">
        <v>7</v>
      </c>
      <c r="M1451">
        <v>8</v>
      </c>
      <c r="N1451">
        <v>6</v>
      </c>
      <c r="O1451">
        <v>8</v>
      </c>
      <c r="P1451">
        <v>10</v>
      </c>
      <c r="Q1451">
        <v>7</v>
      </c>
      <c r="R1451">
        <v>9</v>
      </c>
      <c r="S1451">
        <v>7</v>
      </c>
      <c r="T1451">
        <v>6</v>
      </c>
      <c r="U1451">
        <v>6</v>
      </c>
      <c r="V1451">
        <v>8</v>
      </c>
      <c r="W1451">
        <v>8</v>
      </c>
      <c r="X1451">
        <v>0</v>
      </c>
      <c r="Y1451">
        <v>10</v>
      </c>
      <c r="Z1451">
        <v>8</v>
      </c>
      <c r="AA1451">
        <v>7</v>
      </c>
      <c r="AB1451">
        <v>7</v>
      </c>
      <c r="AC1451">
        <v>1</v>
      </c>
      <c r="AD1451">
        <f>IF(Table13[[#This Row],[payment]]=1,1,0)</f>
        <v>1</v>
      </c>
      <c r="AE1451">
        <f>IF(Table13[[#This Row],[payment]]=2,1,0)</f>
        <v>0</v>
      </c>
      <c r="AF1451">
        <f>IF(Table13[[#This Row],[payment]]=3,1,0)</f>
        <v>0</v>
      </c>
      <c r="AG1451">
        <v>1</v>
      </c>
      <c r="AH1451">
        <f>IF(Table13[[#This Row],[method_payment]]=1,1,0)</f>
        <v>1</v>
      </c>
      <c r="AI1451">
        <f>IF(Table13[[#This Row],[method_payment]]=2,1,0)</f>
        <v>0</v>
      </c>
      <c r="AJ1451">
        <f>IF(Table13[[#This Row],[method_payment]]=3,1,0)</f>
        <v>0</v>
      </c>
      <c r="AK1451">
        <f>IF(Table13[[#This Row],[method_payment]]=5,1,0)</f>
        <v>0</v>
      </c>
      <c r="AL1451">
        <f>IF(Table13[[#This Row],[method_payment]]=6,1,0)</f>
        <v>0</v>
      </c>
      <c r="AM1451" t="s">
        <v>16</v>
      </c>
      <c r="AN1451" t="s">
        <v>15</v>
      </c>
      <c r="AO1451">
        <v>1</v>
      </c>
      <c r="AP1451" s="2">
        <v>208.68</v>
      </c>
      <c r="AQ1451" s="3">
        <f>IF(AND(Table13[[#This Row],[Average_amount_spent_per_visit_last_3_months]]&gt;=1,Table13[[#This Row],[Average_amount_spent_per_visit_last_3_months]]&lt;=999),1,0)</f>
        <v>1</v>
      </c>
      <c r="AR1451" s="3">
        <f>IF(AND(Table13[[#This Row],[Average_amount_spent_per_visit_last_3_months]]&gt;=1000,Table13[[#This Row],[Average_amount_spent_per_visit_last_3_months]]&lt;=6700),1,0)</f>
        <v>0</v>
      </c>
      <c r="AS1451">
        <v>3</v>
      </c>
      <c r="AT1451">
        <v>46</v>
      </c>
      <c r="AU1451">
        <f>IF(AND(Table13[[#This Row],[Age]]&gt;=18,Table13[[#This Row],[Age]]&lt;=25),1,0)</f>
        <v>0</v>
      </c>
      <c r="AV1451">
        <f>IF(AND(Table13[[#This Row],[Age]]&gt;=26,Table13[[#This Row],[Age]]&lt;=35),1,0)</f>
        <v>0</v>
      </c>
      <c r="AW1451">
        <f>IF(AND(Table13[[#This Row],[Age]]&gt;=36,Table13[[#This Row],[Age]]&lt;=45),1,0)</f>
        <v>0</v>
      </c>
      <c r="AX1451">
        <f>IF(AND(Table13[[#This Row],[Age]]&gt;=46,Table13[[#This Row],[Age]]&lt;=55),1,0)</f>
        <v>1</v>
      </c>
      <c r="AY1451">
        <f>IF(AND(Table13[[#This Row],[Age]]&gt;=56,Table13[[#This Row],[Age]]&lt;=67),1,0)</f>
        <v>0</v>
      </c>
      <c r="AZ1451" t="s">
        <v>25</v>
      </c>
      <c r="BA1451">
        <f>IF(Table13[[#This Row],[Marital Status]]="Married",1,0)</f>
        <v>1</v>
      </c>
      <c r="BB1451">
        <f>IF(Table13[[#This Row],[Marital Status]]="Single",1,0)</f>
        <v>0</v>
      </c>
      <c r="BC1451" t="s">
        <v>27</v>
      </c>
      <c r="BD1451">
        <f>IF(Table13[[#This Row],[gender]]="Male",1,0)</f>
        <v>1</v>
      </c>
      <c r="BE1451">
        <f>IF(Table13[[#This Row],[gender]]="Female",1,0)</f>
        <v>0</v>
      </c>
      <c r="BF1451" t="s">
        <v>19</v>
      </c>
      <c r="BG1451">
        <f>IF(Table13[[#This Row],[Highest level of Education]]="Did not attend school",1,0)</f>
        <v>0</v>
      </c>
      <c r="BH1451">
        <f>IF(Table13[[#This Row],[Highest level of Education]]="K12 completed",1,0)</f>
        <v>0</v>
      </c>
      <c r="BI1451">
        <f>IF(Table13[[#This Row],[Highest level of Education]]="High School Completed",1,0)</f>
        <v>0</v>
      </c>
      <c r="BJ1451">
        <f>IF(Table13[[#This Row],[Highest level of Education]]="Technical Diploma/Partially completed College",1,0)</f>
        <v>0</v>
      </c>
      <c r="BK1451">
        <f>IF(Table13[[#This Row],[Highest level of Education]]="University/College Degree",1,0)</f>
        <v>1</v>
      </c>
      <c r="BL1451">
        <f>IF(Table13[[#This Row],[Highest level of Education]]="Post-graduate education",1,0)</f>
        <v>0</v>
      </c>
      <c r="BM1451">
        <v>2</v>
      </c>
      <c r="BN1451">
        <v>1</v>
      </c>
      <c r="BO1451">
        <v>5</v>
      </c>
      <c r="BP1451">
        <f>IF(Table13[[#This Row],[Monthly_Income 1_5500 2_8000 3_11000 4_15000 5_20000 6_27000 7_35000 8_5000 9_51000 98_0]]=1,1,0)</f>
        <v>0</v>
      </c>
      <c r="BQ1451">
        <f>IF(Table13[[#This Row],[Monthly_Income 1_5500 2_8000 3_11000 4_15000 5_20000 6_27000 7_35000 8_5000 9_51000 98_0]]=2,1,0)</f>
        <v>0</v>
      </c>
      <c r="BR1451">
        <f>IF(Table13[[#This Row],[Monthly_Income 1_5500 2_8000 3_11000 4_15000 5_20000 6_27000 7_35000 8_5000 9_51000 98_0]]=3,1,0)</f>
        <v>0</v>
      </c>
      <c r="BS1451">
        <f>IF(Table13[[#This Row],[Monthly_Income 1_5500 2_8000 3_11000 4_15000 5_20000 6_27000 7_35000 8_5000 9_51000 98_0]]=4,1,0)</f>
        <v>0</v>
      </c>
      <c r="BT1451">
        <f>IF(Table13[[#This Row],[Monthly_Income 1_5500 2_8000 3_11000 4_15000 5_20000 6_27000 7_35000 8_5000 9_51000 98_0]]=5,1,0)</f>
        <v>1</v>
      </c>
      <c r="BU1451">
        <f>IF(Table13[[#This Row],[Monthly_Income 1_5500 2_8000 3_11000 4_15000 5_20000 6_27000 7_35000 8_5000 9_51000 98_0]]=6,1,0)</f>
        <v>0</v>
      </c>
      <c r="BV1451">
        <f>IF(Table13[[#This Row],[Monthly_Income 1_5500 2_8000 3_11000 4_15000 5_20000 6_27000 7_35000 8_5000 9_51000 98_0]]=7,1,0)</f>
        <v>0</v>
      </c>
      <c r="BW1451">
        <f>IF(Table13[[#This Row],[Monthly_Income 1_5500 2_8000 3_11000 4_15000 5_20000 6_27000 7_35000 8_5000 9_51000 98_0]]=8,1,0)</f>
        <v>0</v>
      </c>
      <c r="BX1451">
        <f>IF(Table13[[#This Row],[Monthly_Income 1_5500 2_8000 3_11000 4_15000 5_20000 6_27000 7_35000 8_5000 9_51000 98_0]]=9,1,0)</f>
        <v>0</v>
      </c>
      <c r="BY1451">
        <f>IF(Table13[[#This Row],[Monthly_Income 1_5500 2_8000 3_11000 4_15000 5_20000 6_27000 7_35000 8_5000 9_51000 98_0]]=98,1,0)</f>
        <v>0</v>
      </c>
      <c r="BZ1451">
        <v>5</v>
      </c>
      <c r="CA1451">
        <f>IF(Table13[[#This Row],[Monthly_Household_Income]]=1,1,0)</f>
        <v>0</v>
      </c>
      <c r="CB1451">
        <f>IF(Table13[[#This Row],[Monthly_Household_Income]]=2,1,0)</f>
        <v>0</v>
      </c>
      <c r="CC1451">
        <f>IF(Table13[[#This Row],[Monthly_Household_Income]]=3,1,0)</f>
        <v>0</v>
      </c>
      <c r="CD1451">
        <f>IF(Table13[[#This Row],[Monthly_Household_Income]]=4,1,0)</f>
        <v>0</v>
      </c>
      <c r="CE1451">
        <f>IF(Table13[[#This Row],[Monthly_Household_Income]]=5,1,0)</f>
        <v>1</v>
      </c>
      <c r="CF1451">
        <f>IF(Table13[[#This Row],[Monthly_Household_Income]]=6,1,0)</f>
        <v>0</v>
      </c>
      <c r="CG1451">
        <f>IF(Table13[[#This Row],[Monthly_Household_Income]]=7,1,0)</f>
        <v>0</v>
      </c>
      <c r="CH1451">
        <f>IF(Table13[[#This Row],[Monthly_Household_Income]]=8,1,0)</f>
        <v>0</v>
      </c>
      <c r="CI1451">
        <f>IF(Table13[[#This Row],[Monthly_Household_Income]]=9,1,0)</f>
        <v>0</v>
      </c>
      <c r="CJ1451">
        <f>IF(Table13[[#This Row],[Monthly_Household_Income]]=98,1,0)</f>
        <v>0</v>
      </c>
    </row>
    <row r="1452" spans="1:88">
      <c r="A1452">
        <v>5449</v>
      </c>
      <c r="B1452" s="1">
        <v>43008</v>
      </c>
      <c r="C1452" t="s">
        <v>31</v>
      </c>
      <c r="D1452">
        <v>9</v>
      </c>
      <c r="E1452">
        <v>8</v>
      </c>
      <c r="F1452">
        <v>8</v>
      </c>
      <c r="G1452">
        <v>7</v>
      </c>
      <c r="H1452">
        <v>8</v>
      </c>
      <c r="I1452">
        <v>7</v>
      </c>
      <c r="J1452" t="s">
        <v>15</v>
      </c>
      <c r="K1452">
        <v>8</v>
      </c>
      <c r="L1452">
        <v>7</v>
      </c>
      <c r="M1452">
        <v>9</v>
      </c>
      <c r="N1452">
        <v>9</v>
      </c>
      <c r="O1452">
        <v>8</v>
      </c>
      <c r="P1452">
        <v>8</v>
      </c>
      <c r="Q1452">
        <v>7</v>
      </c>
      <c r="R1452">
        <v>9</v>
      </c>
      <c r="S1452">
        <v>8</v>
      </c>
      <c r="T1452">
        <v>8</v>
      </c>
      <c r="U1452">
        <v>7</v>
      </c>
      <c r="V1452">
        <v>9</v>
      </c>
      <c r="W1452">
        <v>8</v>
      </c>
      <c r="X1452">
        <v>8</v>
      </c>
      <c r="Y1452">
        <v>9</v>
      </c>
      <c r="Z1452">
        <v>7</v>
      </c>
      <c r="AA1452">
        <v>8</v>
      </c>
      <c r="AB1452">
        <v>8</v>
      </c>
      <c r="AC1452">
        <v>1</v>
      </c>
      <c r="AD1452">
        <f>IF(Table13[[#This Row],[payment]]=1,1,0)</f>
        <v>1</v>
      </c>
      <c r="AE1452">
        <f>IF(Table13[[#This Row],[payment]]=2,1,0)</f>
        <v>0</v>
      </c>
      <c r="AF1452">
        <f>IF(Table13[[#This Row],[payment]]=3,1,0)</f>
        <v>0</v>
      </c>
      <c r="AG1452">
        <v>5</v>
      </c>
      <c r="AH1452">
        <f>IF(Table13[[#This Row],[method_payment]]=1,1,0)</f>
        <v>0</v>
      </c>
      <c r="AI1452">
        <f>IF(Table13[[#This Row],[method_payment]]=2,1,0)</f>
        <v>0</v>
      </c>
      <c r="AJ1452">
        <f>IF(Table13[[#This Row],[method_payment]]=3,1,0)</f>
        <v>0</v>
      </c>
      <c r="AK1452">
        <f>IF(Table13[[#This Row],[method_payment]]=5,1,0)</f>
        <v>1</v>
      </c>
      <c r="AL1452">
        <f>IF(Table13[[#This Row],[method_payment]]=6,1,0)</f>
        <v>0</v>
      </c>
      <c r="AM1452" t="s">
        <v>16</v>
      </c>
      <c r="AN1452" t="s">
        <v>16</v>
      </c>
      <c r="AO1452">
        <v>1</v>
      </c>
      <c r="AP1452" s="2">
        <v>1133.1500000000001</v>
      </c>
      <c r="AQ1452" s="3">
        <f>IF(AND(Table13[[#This Row],[Average_amount_spent_per_visit_last_3_months]]&gt;=1,Table13[[#This Row],[Average_amount_spent_per_visit_last_3_months]]&lt;=999),1,0)</f>
        <v>0</v>
      </c>
      <c r="AR1452" s="3">
        <f>IF(AND(Table13[[#This Row],[Average_amount_spent_per_visit_last_3_months]]&gt;=1000,Table13[[#This Row],[Average_amount_spent_per_visit_last_3_months]]&lt;=6700),1,0)</f>
        <v>1</v>
      </c>
      <c r="AS1452">
        <v>3</v>
      </c>
      <c r="AT1452">
        <v>36</v>
      </c>
      <c r="AU1452">
        <f>IF(AND(Table13[[#This Row],[Age]]&gt;=18,Table13[[#This Row],[Age]]&lt;=25),1,0)</f>
        <v>0</v>
      </c>
      <c r="AV1452">
        <f>IF(AND(Table13[[#This Row],[Age]]&gt;=26,Table13[[#This Row],[Age]]&lt;=35),1,0)</f>
        <v>0</v>
      </c>
      <c r="AW1452">
        <f>IF(AND(Table13[[#This Row],[Age]]&gt;=36,Table13[[#This Row],[Age]]&lt;=45),1,0)</f>
        <v>1</v>
      </c>
      <c r="AX1452">
        <f>IF(AND(Table13[[#This Row],[Age]]&gt;=46,Table13[[#This Row],[Age]]&lt;=55),1,0)</f>
        <v>0</v>
      </c>
      <c r="AY1452">
        <f>IF(AND(Table13[[#This Row],[Age]]&gt;=56,Table13[[#This Row],[Age]]&lt;=67),1,0)</f>
        <v>0</v>
      </c>
      <c r="AZ1452" t="s">
        <v>25</v>
      </c>
      <c r="BA1452">
        <f>IF(Table13[[#This Row],[Marital Status]]="Married",1,0)</f>
        <v>1</v>
      </c>
      <c r="BB1452">
        <f>IF(Table13[[#This Row],[Marital Status]]="Single",1,0)</f>
        <v>0</v>
      </c>
      <c r="BC1452" t="s">
        <v>28</v>
      </c>
      <c r="BD1452">
        <f>IF(Table13[[#This Row],[gender]]="Male",1,0)</f>
        <v>0</v>
      </c>
      <c r="BE1452">
        <f>IF(Table13[[#This Row],[gender]]="Female",1,0)</f>
        <v>1</v>
      </c>
      <c r="BF1452" t="s">
        <v>19</v>
      </c>
      <c r="BG1452">
        <f>IF(Table13[[#This Row],[Highest level of Education]]="Did not attend school",1,0)</f>
        <v>0</v>
      </c>
      <c r="BH1452">
        <f>IF(Table13[[#This Row],[Highest level of Education]]="K12 completed",1,0)</f>
        <v>0</v>
      </c>
      <c r="BI1452">
        <f>IF(Table13[[#This Row],[Highest level of Education]]="High School Completed",1,0)</f>
        <v>0</v>
      </c>
      <c r="BJ1452">
        <f>IF(Table13[[#This Row],[Highest level of Education]]="Technical Diploma/Partially completed College",1,0)</f>
        <v>0</v>
      </c>
      <c r="BK1452">
        <f>IF(Table13[[#This Row],[Highest level of Education]]="University/College Degree",1,0)</f>
        <v>1</v>
      </c>
      <c r="BL1452">
        <f>IF(Table13[[#This Row],[Highest level of Education]]="Post-graduate education",1,0)</f>
        <v>0</v>
      </c>
      <c r="BM1452">
        <v>3</v>
      </c>
      <c r="BN1452">
        <v>1</v>
      </c>
      <c r="BO1452">
        <v>3</v>
      </c>
      <c r="BP1452">
        <f>IF(Table13[[#This Row],[Monthly_Income 1_5500 2_8000 3_11000 4_15000 5_20000 6_27000 7_35000 8_5000 9_51000 98_0]]=1,1,0)</f>
        <v>0</v>
      </c>
      <c r="BQ1452">
        <f>IF(Table13[[#This Row],[Monthly_Income 1_5500 2_8000 3_11000 4_15000 5_20000 6_27000 7_35000 8_5000 9_51000 98_0]]=2,1,0)</f>
        <v>0</v>
      </c>
      <c r="BR1452">
        <f>IF(Table13[[#This Row],[Monthly_Income 1_5500 2_8000 3_11000 4_15000 5_20000 6_27000 7_35000 8_5000 9_51000 98_0]]=3,1,0)</f>
        <v>1</v>
      </c>
      <c r="BS1452">
        <f>IF(Table13[[#This Row],[Monthly_Income 1_5500 2_8000 3_11000 4_15000 5_20000 6_27000 7_35000 8_5000 9_51000 98_0]]=4,1,0)</f>
        <v>0</v>
      </c>
      <c r="BT1452">
        <f>IF(Table13[[#This Row],[Monthly_Income 1_5500 2_8000 3_11000 4_15000 5_20000 6_27000 7_35000 8_5000 9_51000 98_0]]=5,1,0)</f>
        <v>0</v>
      </c>
      <c r="BU1452">
        <f>IF(Table13[[#This Row],[Monthly_Income 1_5500 2_8000 3_11000 4_15000 5_20000 6_27000 7_35000 8_5000 9_51000 98_0]]=6,1,0)</f>
        <v>0</v>
      </c>
      <c r="BV1452">
        <f>IF(Table13[[#This Row],[Monthly_Income 1_5500 2_8000 3_11000 4_15000 5_20000 6_27000 7_35000 8_5000 9_51000 98_0]]=7,1,0)</f>
        <v>0</v>
      </c>
      <c r="BW1452">
        <f>IF(Table13[[#This Row],[Monthly_Income 1_5500 2_8000 3_11000 4_15000 5_20000 6_27000 7_35000 8_5000 9_51000 98_0]]=8,1,0)</f>
        <v>0</v>
      </c>
      <c r="BX1452">
        <f>IF(Table13[[#This Row],[Monthly_Income 1_5500 2_8000 3_11000 4_15000 5_20000 6_27000 7_35000 8_5000 9_51000 98_0]]=9,1,0)</f>
        <v>0</v>
      </c>
      <c r="BY1452">
        <f>IF(Table13[[#This Row],[Monthly_Income 1_5500 2_8000 3_11000 4_15000 5_20000 6_27000 7_35000 8_5000 9_51000 98_0]]=98,1,0)</f>
        <v>0</v>
      </c>
      <c r="BZ1452">
        <v>5</v>
      </c>
      <c r="CA1452">
        <f>IF(Table13[[#This Row],[Monthly_Household_Income]]=1,1,0)</f>
        <v>0</v>
      </c>
      <c r="CB1452">
        <f>IF(Table13[[#This Row],[Monthly_Household_Income]]=2,1,0)</f>
        <v>0</v>
      </c>
      <c r="CC1452">
        <f>IF(Table13[[#This Row],[Monthly_Household_Income]]=3,1,0)</f>
        <v>0</v>
      </c>
      <c r="CD1452">
        <f>IF(Table13[[#This Row],[Monthly_Household_Income]]=4,1,0)</f>
        <v>0</v>
      </c>
      <c r="CE1452">
        <f>IF(Table13[[#This Row],[Monthly_Household_Income]]=5,1,0)</f>
        <v>1</v>
      </c>
      <c r="CF1452">
        <f>IF(Table13[[#This Row],[Monthly_Household_Income]]=6,1,0)</f>
        <v>0</v>
      </c>
      <c r="CG1452">
        <f>IF(Table13[[#This Row],[Monthly_Household_Income]]=7,1,0)</f>
        <v>0</v>
      </c>
      <c r="CH1452">
        <f>IF(Table13[[#This Row],[Monthly_Household_Income]]=8,1,0)</f>
        <v>0</v>
      </c>
      <c r="CI1452">
        <f>IF(Table13[[#This Row],[Monthly_Household_Income]]=9,1,0)</f>
        <v>0</v>
      </c>
      <c r="CJ1452">
        <f>IF(Table13[[#This Row],[Monthly_Household_Income]]=98,1,0)</f>
        <v>0</v>
      </c>
    </row>
    <row r="1453" spans="1:88">
      <c r="A1453">
        <v>5452</v>
      </c>
      <c r="B1453" s="1">
        <v>43038</v>
      </c>
      <c r="C1453" t="s">
        <v>33</v>
      </c>
      <c r="D1453">
        <v>8</v>
      </c>
      <c r="E1453">
        <v>8</v>
      </c>
      <c r="F1453">
        <v>8</v>
      </c>
      <c r="G1453">
        <v>7</v>
      </c>
      <c r="H1453">
        <v>7</v>
      </c>
      <c r="I1453">
        <v>7</v>
      </c>
      <c r="J1453" t="s">
        <v>15</v>
      </c>
      <c r="K1453">
        <v>8</v>
      </c>
      <c r="L1453">
        <v>6</v>
      </c>
      <c r="M1453">
        <v>7</v>
      </c>
      <c r="N1453">
        <v>7</v>
      </c>
      <c r="O1453">
        <v>8</v>
      </c>
      <c r="P1453">
        <v>6</v>
      </c>
      <c r="Q1453">
        <v>7</v>
      </c>
      <c r="R1453">
        <v>7</v>
      </c>
      <c r="S1453">
        <v>8</v>
      </c>
      <c r="T1453">
        <v>9</v>
      </c>
      <c r="U1453">
        <v>8</v>
      </c>
      <c r="V1453">
        <v>8</v>
      </c>
      <c r="W1453">
        <v>7</v>
      </c>
      <c r="X1453">
        <v>0</v>
      </c>
      <c r="Y1453">
        <v>8</v>
      </c>
      <c r="Z1453">
        <v>8</v>
      </c>
      <c r="AA1453">
        <v>6</v>
      </c>
      <c r="AB1453">
        <v>7</v>
      </c>
      <c r="AC1453">
        <v>2</v>
      </c>
      <c r="AD1453">
        <f>IF(Table13[[#This Row],[payment]]=1,1,0)</f>
        <v>0</v>
      </c>
      <c r="AE1453">
        <f>IF(Table13[[#This Row],[payment]]=2,1,0)</f>
        <v>1</v>
      </c>
      <c r="AF1453">
        <f>IF(Table13[[#This Row],[payment]]=3,1,0)</f>
        <v>0</v>
      </c>
      <c r="AG1453">
        <v>1</v>
      </c>
      <c r="AH1453">
        <f>IF(Table13[[#This Row],[method_payment]]=1,1,0)</f>
        <v>1</v>
      </c>
      <c r="AI1453">
        <f>IF(Table13[[#This Row],[method_payment]]=2,1,0)</f>
        <v>0</v>
      </c>
      <c r="AJ1453">
        <f>IF(Table13[[#This Row],[method_payment]]=3,1,0)</f>
        <v>0</v>
      </c>
      <c r="AK1453">
        <f>IF(Table13[[#This Row],[method_payment]]=5,1,0)</f>
        <v>0</v>
      </c>
      <c r="AL1453">
        <f>IF(Table13[[#This Row],[method_payment]]=6,1,0)</f>
        <v>0</v>
      </c>
      <c r="AM1453" t="s">
        <v>16</v>
      </c>
      <c r="AN1453" t="s">
        <v>15</v>
      </c>
      <c r="AO1453">
        <v>3</v>
      </c>
      <c r="AP1453" s="2">
        <v>113.34</v>
      </c>
      <c r="AQ1453" s="3">
        <f>IF(AND(Table13[[#This Row],[Average_amount_spent_per_visit_last_3_months]]&gt;=1,Table13[[#This Row],[Average_amount_spent_per_visit_last_3_months]]&lt;=999),1,0)</f>
        <v>1</v>
      </c>
      <c r="AR1453" s="3">
        <f>IF(AND(Table13[[#This Row],[Average_amount_spent_per_visit_last_3_months]]&gt;=1000,Table13[[#This Row],[Average_amount_spent_per_visit_last_3_months]]&lt;=6700),1,0)</f>
        <v>0</v>
      </c>
      <c r="AS1453">
        <v>2</v>
      </c>
      <c r="AT1453">
        <v>45</v>
      </c>
      <c r="AU1453">
        <f>IF(AND(Table13[[#This Row],[Age]]&gt;=18,Table13[[#This Row],[Age]]&lt;=25),1,0)</f>
        <v>0</v>
      </c>
      <c r="AV1453">
        <f>IF(AND(Table13[[#This Row],[Age]]&gt;=26,Table13[[#This Row],[Age]]&lt;=35),1,0)</f>
        <v>0</v>
      </c>
      <c r="AW1453">
        <f>IF(AND(Table13[[#This Row],[Age]]&gt;=36,Table13[[#This Row],[Age]]&lt;=45),1,0)</f>
        <v>1</v>
      </c>
      <c r="AX1453">
        <f>IF(AND(Table13[[#This Row],[Age]]&gt;=46,Table13[[#This Row],[Age]]&lt;=55),1,0)</f>
        <v>0</v>
      </c>
      <c r="AY1453">
        <f>IF(AND(Table13[[#This Row],[Age]]&gt;=56,Table13[[#This Row],[Age]]&lt;=67),1,0)</f>
        <v>0</v>
      </c>
      <c r="AZ1453" t="s">
        <v>25</v>
      </c>
      <c r="BA1453">
        <f>IF(Table13[[#This Row],[Marital Status]]="Married",1,0)</f>
        <v>1</v>
      </c>
      <c r="BB1453">
        <f>IF(Table13[[#This Row],[Marital Status]]="Single",1,0)</f>
        <v>0</v>
      </c>
      <c r="BC1453" t="s">
        <v>27</v>
      </c>
      <c r="BD1453">
        <f>IF(Table13[[#This Row],[gender]]="Male",1,0)</f>
        <v>1</v>
      </c>
      <c r="BE1453">
        <f>IF(Table13[[#This Row],[gender]]="Female",1,0)</f>
        <v>0</v>
      </c>
      <c r="BF1453" t="s">
        <v>18</v>
      </c>
      <c r="BG1453">
        <f>IF(Table13[[#This Row],[Highest level of Education]]="Did not attend school",1,0)</f>
        <v>0</v>
      </c>
      <c r="BH1453">
        <f>IF(Table13[[#This Row],[Highest level of Education]]="K12 completed",1,0)</f>
        <v>0</v>
      </c>
      <c r="BI1453">
        <f>IF(Table13[[#This Row],[Highest level of Education]]="High School Completed",1,0)</f>
        <v>0</v>
      </c>
      <c r="BJ1453">
        <f>IF(Table13[[#This Row],[Highest level of Education]]="Technical Diploma/Partially completed College",1,0)</f>
        <v>0</v>
      </c>
      <c r="BK1453">
        <f>IF(Table13[[#This Row],[Highest level of Education]]="University/College Degree",1,0)</f>
        <v>0</v>
      </c>
      <c r="BL1453">
        <f>IF(Table13[[#This Row],[Highest level of Education]]="Post-graduate education",1,0)</f>
        <v>1</v>
      </c>
      <c r="BM1453">
        <v>2</v>
      </c>
      <c r="BN1453">
        <v>1</v>
      </c>
      <c r="BO1453">
        <v>7</v>
      </c>
      <c r="BP1453">
        <f>IF(Table13[[#This Row],[Monthly_Income 1_5500 2_8000 3_11000 4_15000 5_20000 6_27000 7_35000 8_5000 9_51000 98_0]]=1,1,0)</f>
        <v>0</v>
      </c>
      <c r="BQ1453">
        <f>IF(Table13[[#This Row],[Monthly_Income 1_5500 2_8000 3_11000 4_15000 5_20000 6_27000 7_35000 8_5000 9_51000 98_0]]=2,1,0)</f>
        <v>0</v>
      </c>
      <c r="BR1453">
        <f>IF(Table13[[#This Row],[Monthly_Income 1_5500 2_8000 3_11000 4_15000 5_20000 6_27000 7_35000 8_5000 9_51000 98_0]]=3,1,0)</f>
        <v>0</v>
      </c>
      <c r="BS1453">
        <f>IF(Table13[[#This Row],[Monthly_Income 1_5500 2_8000 3_11000 4_15000 5_20000 6_27000 7_35000 8_5000 9_51000 98_0]]=4,1,0)</f>
        <v>0</v>
      </c>
      <c r="BT1453">
        <f>IF(Table13[[#This Row],[Monthly_Income 1_5500 2_8000 3_11000 4_15000 5_20000 6_27000 7_35000 8_5000 9_51000 98_0]]=5,1,0)</f>
        <v>0</v>
      </c>
      <c r="BU1453">
        <f>IF(Table13[[#This Row],[Monthly_Income 1_5500 2_8000 3_11000 4_15000 5_20000 6_27000 7_35000 8_5000 9_51000 98_0]]=6,1,0)</f>
        <v>0</v>
      </c>
      <c r="BV1453">
        <f>IF(Table13[[#This Row],[Monthly_Income 1_5500 2_8000 3_11000 4_15000 5_20000 6_27000 7_35000 8_5000 9_51000 98_0]]=7,1,0)</f>
        <v>1</v>
      </c>
      <c r="BW1453">
        <f>IF(Table13[[#This Row],[Monthly_Income 1_5500 2_8000 3_11000 4_15000 5_20000 6_27000 7_35000 8_5000 9_51000 98_0]]=8,1,0)</f>
        <v>0</v>
      </c>
      <c r="BX1453">
        <f>IF(Table13[[#This Row],[Monthly_Income 1_5500 2_8000 3_11000 4_15000 5_20000 6_27000 7_35000 8_5000 9_51000 98_0]]=9,1,0)</f>
        <v>0</v>
      </c>
      <c r="BY1453">
        <f>IF(Table13[[#This Row],[Monthly_Income 1_5500 2_8000 3_11000 4_15000 5_20000 6_27000 7_35000 8_5000 9_51000 98_0]]=98,1,0)</f>
        <v>0</v>
      </c>
      <c r="BZ1453">
        <v>8</v>
      </c>
      <c r="CA1453">
        <f>IF(Table13[[#This Row],[Monthly_Household_Income]]=1,1,0)</f>
        <v>0</v>
      </c>
      <c r="CB1453">
        <f>IF(Table13[[#This Row],[Monthly_Household_Income]]=2,1,0)</f>
        <v>0</v>
      </c>
      <c r="CC1453">
        <f>IF(Table13[[#This Row],[Monthly_Household_Income]]=3,1,0)</f>
        <v>0</v>
      </c>
      <c r="CD1453">
        <f>IF(Table13[[#This Row],[Monthly_Household_Income]]=4,1,0)</f>
        <v>0</v>
      </c>
      <c r="CE1453">
        <f>IF(Table13[[#This Row],[Monthly_Household_Income]]=5,1,0)</f>
        <v>0</v>
      </c>
      <c r="CF1453">
        <f>IF(Table13[[#This Row],[Monthly_Household_Income]]=6,1,0)</f>
        <v>0</v>
      </c>
      <c r="CG1453">
        <f>IF(Table13[[#This Row],[Monthly_Household_Income]]=7,1,0)</f>
        <v>0</v>
      </c>
      <c r="CH1453">
        <f>IF(Table13[[#This Row],[Monthly_Household_Income]]=8,1,0)</f>
        <v>1</v>
      </c>
      <c r="CI1453">
        <f>IF(Table13[[#This Row],[Monthly_Household_Income]]=9,1,0)</f>
        <v>0</v>
      </c>
      <c r="CJ1453">
        <f>IF(Table13[[#This Row],[Monthly_Household_Income]]=98,1,0)</f>
        <v>0</v>
      </c>
    </row>
    <row r="1454" spans="1:88">
      <c r="A1454">
        <v>5454</v>
      </c>
      <c r="B1454" s="1">
        <v>42949</v>
      </c>
      <c r="C1454" t="s">
        <v>29</v>
      </c>
      <c r="D1454">
        <v>9</v>
      </c>
      <c r="E1454">
        <v>7</v>
      </c>
      <c r="F1454">
        <v>8</v>
      </c>
      <c r="G1454">
        <v>9</v>
      </c>
      <c r="H1454">
        <v>8</v>
      </c>
      <c r="I1454">
        <v>7</v>
      </c>
      <c r="J1454" t="s">
        <v>15</v>
      </c>
      <c r="K1454">
        <v>8</v>
      </c>
      <c r="L1454">
        <v>7</v>
      </c>
      <c r="M1454">
        <v>9</v>
      </c>
      <c r="N1454">
        <v>9</v>
      </c>
      <c r="O1454">
        <v>8</v>
      </c>
      <c r="P1454">
        <v>9</v>
      </c>
      <c r="Q1454">
        <v>7</v>
      </c>
      <c r="R1454">
        <v>8</v>
      </c>
      <c r="S1454">
        <v>7</v>
      </c>
      <c r="T1454">
        <v>9</v>
      </c>
      <c r="U1454">
        <v>9</v>
      </c>
      <c r="V1454">
        <v>8</v>
      </c>
      <c r="W1454">
        <v>8</v>
      </c>
      <c r="X1454">
        <v>7</v>
      </c>
      <c r="Y1454">
        <v>7</v>
      </c>
      <c r="Z1454">
        <v>9</v>
      </c>
      <c r="AA1454">
        <v>8</v>
      </c>
      <c r="AB1454">
        <v>8</v>
      </c>
      <c r="AC1454">
        <v>1</v>
      </c>
      <c r="AD1454">
        <f>IF(Table13[[#This Row],[payment]]=1,1,0)</f>
        <v>1</v>
      </c>
      <c r="AE1454">
        <f>IF(Table13[[#This Row],[payment]]=2,1,0)</f>
        <v>0</v>
      </c>
      <c r="AF1454">
        <f>IF(Table13[[#This Row],[payment]]=3,1,0)</f>
        <v>0</v>
      </c>
      <c r="AG1454">
        <v>1</v>
      </c>
      <c r="AH1454">
        <f>IF(Table13[[#This Row],[method_payment]]=1,1,0)</f>
        <v>1</v>
      </c>
      <c r="AI1454">
        <f>IF(Table13[[#This Row],[method_payment]]=2,1,0)</f>
        <v>0</v>
      </c>
      <c r="AJ1454">
        <f>IF(Table13[[#This Row],[method_payment]]=3,1,0)</f>
        <v>0</v>
      </c>
      <c r="AK1454">
        <f>IF(Table13[[#This Row],[method_payment]]=5,1,0)</f>
        <v>0</v>
      </c>
      <c r="AL1454">
        <f>IF(Table13[[#This Row],[method_payment]]=6,1,0)</f>
        <v>0</v>
      </c>
      <c r="AM1454" t="s">
        <v>16</v>
      </c>
      <c r="AN1454" t="s">
        <v>16</v>
      </c>
      <c r="AO1454">
        <v>1</v>
      </c>
      <c r="AP1454" s="2">
        <v>277.42</v>
      </c>
      <c r="AQ1454" s="3">
        <f>IF(AND(Table13[[#This Row],[Average_amount_spent_per_visit_last_3_months]]&gt;=1,Table13[[#This Row],[Average_amount_spent_per_visit_last_3_months]]&lt;=999),1,0)</f>
        <v>1</v>
      </c>
      <c r="AR1454" s="3">
        <f>IF(AND(Table13[[#This Row],[Average_amount_spent_per_visit_last_3_months]]&gt;=1000,Table13[[#This Row],[Average_amount_spent_per_visit_last_3_months]]&lt;=6700),1,0)</f>
        <v>0</v>
      </c>
      <c r="AS1454">
        <v>2</v>
      </c>
      <c r="AT1454">
        <v>24</v>
      </c>
      <c r="AU1454">
        <f>IF(AND(Table13[[#This Row],[Age]]&gt;=18,Table13[[#This Row],[Age]]&lt;=25),1,0)</f>
        <v>1</v>
      </c>
      <c r="AV1454">
        <f>IF(AND(Table13[[#This Row],[Age]]&gt;=26,Table13[[#This Row],[Age]]&lt;=35),1,0)</f>
        <v>0</v>
      </c>
      <c r="AW1454">
        <f>IF(AND(Table13[[#This Row],[Age]]&gt;=36,Table13[[#This Row],[Age]]&lt;=45),1,0)</f>
        <v>0</v>
      </c>
      <c r="AX1454">
        <f>IF(AND(Table13[[#This Row],[Age]]&gt;=46,Table13[[#This Row],[Age]]&lt;=55),1,0)</f>
        <v>0</v>
      </c>
      <c r="AY1454">
        <f>IF(AND(Table13[[#This Row],[Age]]&gt;=56,Table13[[#This Row],[Age]]&lt;=67),1,0)</f>
        <v>0</v>
      </c>
      <c r="AZ1454" t="s">
        <v>24</v>
      </c>
      <c r="BA1454">
        <f>IF(Table13[[#This Row],[Marital Status]]="Married",1,0)</f>
        <v>0</v>
      </c>
      <c r="BB1454">
        <f>IF(Table13[[#This Row],[Marital Status]]="Single",1,0)</f>
        <v>1</v>
      </c>
      <c r="BC1454" t="s">
        <v>28</v>
      </c>
      <c r="BD1454">
        <f>IF(Table13[[#This Row],[gender]]="Male",1,0)</f>
        <v>0</v>
      </c>
      <c r="BE1454">
        <f>IF(Table13[[#This Row],[gender]]="Female",1,0)</f>
        <v>1</v>
      </c>
      <c r="BF1454" t="s">
        <v>23</v>
      </c>
      <c r="BG1454">
        <f>IF(Table13[[#This Row],[Highest level of Education]]="Did not attend school",1,0)</f>
        <v>0</v>
      </c>
      <c r="BH1454">
        <f>IF(Table13[[#This Row],[Highest level of Education]]="K12 completed",1,0)</f>
        <v>0</v>
      </c>
      <c r="BI1454">
        <f>IF(Table13[[#This Row],[Highest level of Education]]="High School Completed",1,0)</f>
        <v>0</v>
      </c>
      <c r="BJ1454">
        <f>IF(Table13[[#This Row],[Highest level of Education]]="Technical Diploma/Partially completed College",1,0)</f>
        <v>1</v>
      </c>
      <c r="BK1454">
        <f>IF(Table13[[#This Row],[Highest level of Education]]="University/College Degree",1,0)</f>
        <v>0</v>
      </c>
      <c r="BL1454">
        <f>IF(Table13[[#This Row],[Highest level of Education]]="Post-graduate education",1,0)</f>
        <v>0</v>
      </c>
      <c r="BM1454">
        <v>0</v>
      </c>
      <c r="BN1454">
        <v>1</v>
      </c>
      <c r="BO1454">
        <v>2</v>
      </c>
      <c r="BP1454">
        <f>IF(Table13[[#This Row],[Monthly_Income 1_5500 2_8000 3_11000 4_15000 5_20000 6_27000 7_35000 8_5000 9_51000 98_0]]=1,1,0)</f>
        <v>0</v>
      </c>
      <c r="BQ1454">
        <f>IF(Table13[[#This Row],[Monthly_Income 1_5500 2_8000 3_11000 4_15000 5_20000 6_27000 7_35000 8_5000 9_51000 98_0]]=2,1,0)</f>
        <v>1</v>
      </c>
      <c r="BR1454">
        <f>IF(Table13[[#This Row],[Monthly_Income 1_5500 2_8000 3_11000 4_15000 5_20000 6_27000 7_35000 8_5000 9_51000 98_0]]=3,1,0)</f>
        <v>0</v>
      </c>
      <c r="BS1454">
        <f>IF(Table13[[#This Row],[Monthly_Income 1_5500 2_8000 3_11000 4_15000 5_20000 6_27000 7_35000 8_5000 9_51000 98_0]]=4,1,0)</f>
        <v>0</v>
      </c>
      <c r="BT1454">
        <f>IF(Table13[[#This Row],[Monthly_Income 1_5500 2_8000 3_11000 4_15000 5_20000 6_27000 7_35000 8_5000 9_51000 98_0]]=5,1,0)</f>
        <v>0</v>
      </c>
      <c r="BU1454">
        <f>IF(Table13[[#This Row],[Monthly_Income 1_5500 2_8000 3_11000 4_15000 5_20000 6_27000 7_35000 8_5000 9_51000 98_0]]=6,1,0)</f>
        <v>0</v>
      </c>
      <c r="BV1454">
        <f>IF(Table13[[#This Row],[Monthly_Income 1_5500 2_8000 3_11000 4_15000 5_20000 6_27000 7_35000 8_5000 9_51000 98_0]]=7,1,0)</f>
        <v>0</v>
      </c>
      <c r="BW1454">
        <f>IF(Table13[[#This Row],[Monthly_Income 1_5500 2_8000 3_11000 4_15000 5_20000 6_27000 7_35000 8_5000 9_51000 98_0]]=8,1,0)</f>
        <v>0</v>
      </c>
      <c r="BX1454">
        <f>IF(Table13[[#This Row],[Monthly_Income 1_5500 2_8000 3_11000 4_15000 5_20000 6_27000 7_35000 8_5000 9_51000 98_0]]=9,1,0)</f>
        <v>0</v>
      </c>
      <c r="BY1454">
        <f>IF(Table13[[#This Row],[Monthly_Income 1_5500 2_8000 3_11000 4_15000 5_20000 6_27000 7_35000 8_5000 9_51000 98_0]]=98,1,0)</f>
        <v>0</v>
      </c>
      <c r="BZ1454">
        <v>7</v>
      </c>
      <c r="CA1454">
        <f>IF(Table13[[#This Row],[Monthly_Household_Income]]=1,1,0)</f>
        <v>0</v>
      </c>
      <c r="CB1454">
        <f>IF(Table13[[#This Row],[Monthly_Household_Income]]=2,1,0)</f>
        <v>0</v>
      </c>
      <c r="CC1454">
        <f>IF(Table13[[#This Row],[Monthly_Household_Income]]=3,1,0)</f>
        <v>0</v>
      </c>
      <c r="CD1454">
        <f>IF(Table13[[#This Row],[Monthly_Household_Income]]=4,1,0)</f>
        <v>0</v>
      </c>
      <c r="CE1454">
        <f>IF(Table13[[#This Row],[Monthly_Household_Income]]=5,1,0)</f>
        <v>0</v>
      </c>
      <c r="CF1454">
        <f>IF(Table13[[#This Row],[Monthly_Household_Income]]=6,1,0)</f>
        <v>0</v>
      </c>
      <c r="CG1454">
        <f>IF(Table13[[#This Row],[Monthly_Household_Income]]=7,1,0)</f>
        <v>1</v>
      </c>
      <c r="CH1454">
        <f>IF(Table13[[#This Row],[Monthly_Household_Income]]=8,1,0)</f>
        <v>0</v>
      </c>
      <c r="CI1454">
        <f>IF(Table13[[#This Row],[Monthly_Household_Income]]=9,1,0)</f>
        <v>0</v>
      </c>
      <c r="CJ1454">
        <f>IF(Table13[[#This Row],[Monthly_Household_Income]]=98,1,0)</f>
        <v>0</v>
      </c>
    </row>
    <row r="1455" spans="1:88">
      <c r="A1455">
        <v>5457</v>
      </c>
      <c r="B1455" s="1">
        <v>42973</v>
      </c>
      <c r="C1455" t="s">
        <v>31</v>
      </c>
      <c r="D1455">
        <v>9</v>
      </c>
      <c r="E1455">
        <v>7</v>
      </c>
      <c r="F1455">
        <v>6</v>
      </c>
      <c r="G1455">
        <v>7</v>
      </c>
      <c r="H1455">
        <v>8</v>
      </c>
      <c r="I1455">
        <v>5</v>
      </c>
      <c r="J1455" t="s">
        <v>15</v>
      </c>
      <c r="K1455">
        <v>7</v>
      </c>
      <c r="L1455">
        <v>6</v>
      </c>
      <c r="M1455">
        <v>8</v>
      </c>
      <c r="N1455">
        <v>7</v>
      </c>
      <c r="O1455">
        <v>8</v>
      </c>
      <c r="P1455">
        <v>6</v>
      </c>
      <c r="Q1455">
        <v>7</v>
      </c>
      <c r="R1455">
        <v>7</v>
      </c>
      <c r="S1455">
        <v>8</v>
      </c>
      <c r="T1455">
        <v>7</v>
      </c>
      <c r="U1455">
        <v>8</v>
      </c>
      <c r="V1455">
        <v>9</v>
      </c>
      <c r="W1455">
        <v>8</v>
      </c>
      <c r="X1455">
        <v>7</v>
      </c>
      <c r="Y1455">
        <v>9</v>
      </c>
      <c r="Z1455">
        <v>7</v>
      </c>
      <c r="AA1455">
        <v>8</v>
      </c>
      <c r="AB1455">
        <v>6</v>
      </c>
      <c r="AC1455">
        <v>1</v>
      </c>
      <c r="AD1455">
        <f>IF(Table13[[#This Row],[payment]]=1,1,0)</f>
        <v>1</v>
      </c>
      <c r="AE1455">
        <f>IF(Table13[[#This Row],[payment]]=2,1,0)</f>
        <v>0</v>
      </c>
      <c r="AF1455">
        <f>IF(Table13[[#This Row],[payment]]=3,1,0)</f>
        <v>0</v>
      </c>
      <c r="AG1455">
        <v>2</v>
      </c>
      <c r="AH1455">
        <f>IF(Table13[[#This Row],[method_payment]]=1,1,0)</f>
        <v>0</v>
      </c>
      <c r="AI1455">
        <f>IF(Table13[[#This Row],[method_payment]]=2,1,0)</f>
        <v>1</v>
      </c>
      <c r="AJ1455">
        <f>IF(Table13[[#This Row],[method_payment]]=3,1,0)</f>
        <v>0</v>
      </c>
      <c r="AK1455">
        <f>IF(Table13[[#This Row],[method_payment]]=5,1,0)</f>
        <v>0</v>
      </c>
      <c r="AL1455">
        <f>IF(Table13[[#This Row],[method_payment]]=6,1,0)</f>
        <v>0</v>
      </c>
      <c r="AM1455" t="s">
        <v>16</v>
      </c>
      <c r="AN1455" t="s">
        <v>16</v>
      </c>
      <c r="AO1455">
        <v>1</v>
      </c>
      <c r="AP1455" s="2">
        <v>931.27</v>
      </c>
      <c r="AQ1455" s="3">
        <f>IF(AND(Table13[[#This Row],[Average_amount_spent_per_visit_last_3_months]]&gt;=1,Table13[[#This Row],[Average_amount_spent_per_visit_last_3_months]]&lt;=999),1,0)</f>
        <v>1</v>
      </c>
      <c r="AR1455" s="3">
        <f>IF(AND(Table13[[#This Row],[Average_amount_spent_per_visit_last_3_months]]&gt;=1000,Table13[[#This Row],[Average_amount_spent_per_visit_last_3_months]]&lt;=6700),1,0)</f>
        <v>0</v>
      </c>
      <c r="AS1455">
        <v>3</v>
      </c>
      <c r="AT1455">
        <v>29</v>
      </c>
      <c r="AU1455">
        <f>IF(AND(Table13[[#This Row],[Age]]&gt;=18,Table13[[#This Row],[Age]]&lt;=25),1,0)</f>
        <v>0</v>
      </c>
      <c r="AV1455">
        <f>IF(AND(Table13[[#This Row],[Age]]&gt;=26,Table13[[#This Row],[Age]]&lt;=35),1,0)</f>
        <v>1</v>
      </c>
      <c r="AW1455">
        <f>IF(AND(Table13[[#This Row],[Age]]&gt;=36,Table13[[#This Row],[Age]]&lt;=45),1,0)</f>
        <v>0</v>
      </c>
      <c r="AX1455">
        <f>IF(AND(Table13[[#This Row],[Age]]&gt;=46,Table13[[#This Row],[Age]]&lt;=55),1,0)</f>
        <v>0</v>
      </c>
      <c r="AY1455">
        <f>IF(AND(Table13[[#This Row],[Age]]&gt;=56,Table13[[#This Row],[Age]]&lt;=67),1,0)</f>
        <v>0</v>
      </c>
      <c r="AZ1455" t="s">
        <v>24</v>
      </c>
      <c r="BA1455">
        <f>IF(Table13[[#This Row],[Marital Status]]="Married",1,0)</f>
        <v>0</v>
      </c>
      <c r="BB1455">
        <f>IF(Table13[[#This Row],[Marital Status]]="Single",1,0)</f>
        <v>1</v>
      </c>
      <c r="BC1455" t="s">
        <v>27</v>
      </c>
      <c r="BD1455">
        <f>IF(Table13[[#This Row],[gender]]="Male",1,0)</f>
        <v>1</v>
      </c>
      <c r="BE1455">
        <f>IF(Table13[[#This Row],[gender]]="Female",1,0)</f>
        <v>0</v>
      </c>
      <c r="BF1455" t="s">
        <v>19</v>
      </c>
      <c r="BG1455">
        <f>IF(Table13[[#This Row],[Highest level of Education]]="Did not attend school",1,0)</f>
        <v>0</v>
      </c>
      <c r="BH1455">
        <f>IF(Table13[[#This Row],[Highest level of Education]]="K12 completed",1,0)</f>
        <v>0</v>
      </c>
      <c r="BI1455">
        <f>IF(Table13[[#This Row],[Highest level of Education]]="High School Completed",1,0)</f>
        <v>0</v>
      </c>
      <c r="BJ1455">
        <f>IF(Table13[[#This Row],[Highest level of Education]]="Technical Diploma/Partially completed College",1,0)</f>
        <v>0</v>
      </c>
      <c r="BK1455">
        <f>IF(Table13[[#This Row],[Highest level of Education]]="University/College Degree",1,0)</f>
        <v>1</v>
      </c>
      <c r="BL1455">
        <f>IF(Table13[[#This Row],[Highest level of Education]]="Post-graduate education",1,0)</f>
        <v>0</v>
      </c>
      <c r="BM1455">
        <v>0</v>
      </c>
      <c r="BN1455">
        <v>1</v>
      </c>
      <c r="BO1455">
        <v>4</v>
      </c>
      <c r="BP1455">
        <f>IF(Table13[[#This Row],[Monthly_Income 1_5500 2_8000 3_11000 4_15000 5_20000 6_27000 7_35000 8_5000 9_51000 98_0]]=1,1,0)</f>
        <v>0</v>
      </c>
      <c r="BQ1455">
        <f>IF(Table13[[#This Row],[Monthly_Income 1_5500 2_8000 3_11000 4_15000 5_20000 6_27000 7_35000 8_5000 9_51000 98_0]]=2,1,0)</f>
        <v>0</v>
      </c>
      <c r="BR1455">
        <f>IF(Table13[[#This Row],[Monthly_Income 1_5500 2_8000 3_11000 4_15000 5_20000 6_27000 7_35000 8_5000 9_51000 98_0]]=3,1,0)</f>
        <v>0</v>
      </c>
      <c r="BS1455">
        <f>IF(Table13[[#This Row],[Monthly_Income 1_5500 2_8000 3_11000 4_15000 5_20000 6_27000 7_35000 8_5000 9_51000 98_0]]=4,1,0)</f>
        <v>1</v>
      </c>
      <c r="BT1455">
        <f>IF(Table13[[#This Row],[Monthly_Income 1_5500 2_8000 3_11000 4_15000 5_20000 6_27000 7_35000 8_5000 9_51000 98_0]]=5,1,0)</f>
        <v>0</v>
      </c>
      <c r="BU1455">
        <f>IF(Table13[[#This Row],[Monthly_Income 1_5500 2_8000 3_11000 4_15000 5_20000 6_27000 7_35000 8_5000 9_51000 98_0]]=6,1,0)</f>
        <v>0</v>
      </c>
      <c r="BV1455">
        <f>IF(Table13[[#This Row],[Monthly_Income 1_5500 2_8000 3_11000 4_15000 5_20000 6_27000 7_35000 8_5000 9_51000 98_0]]=7,1,0)</f>
        <v>0</v>
      </c>
      <c r="BW1455">
        <f>IF(Table13[[#This Row],[Monthly_Income 1_5500 2_8000 3_11000 4_15000 5_20000 6_27000 7_35000 8_5000 9_51000 98_0]]=8,1,0)</f>
        <v>0</v>
      </c>
      <c r="BX1455">
        <f>IF(Table13[[#This Row],[Monthly_Income 1_5500 2_8000 3_11000 4_15000 5_20000 6_27000 7_35000 8_5000 9_51000 98_0]]=9,1,0)</f>
        <v>0</v>
      </c>
      <c r="BY1455">
        <f>IF(Table13[[#This Row],[Monthly_Income 1_5500 2_8000 3_11000 4_15000 5_20000 6_27000 7_35000 8_5000 9_51000 98_0]]=98,1,0)</f>
        <v>0</v>
      </c>
      <c r="BZ1455">
        <v>97</v>
      </c>
      <c r="CA1455">
        <f>IF(Table13[[#This Row],[Monthly_Household_Income]]=1,1,0)</f>
        <v>0</v>
      </c>
      <c r="CB1455">
        <f>IF(Table13[[#This Row],[Monthly_Household_Income]]=2,1,0)</f>
        <v>0</v>
      </c>
      <c r="CC1455">
        <f>IF(Table13[[#This Row],[Monthly_Household_Income]]=3,1,0)</f>
        <v>0</v>
      </c>
      <c r="CD1455">
        <f>IF(Table13[[#This Row],[Monthly_Household_Income]]=4,1,0)</f>
        <v>0</v>
      </c>
      <c r="CE1455">
        <f>IF(Table13[[#This Row],[Monthly_Household_Income]]=5,1,0)</f>
        <v>0</v>
      </c>
      <c r="CF1455">
        <f>IF(Table13[[#This Row],[Monthly_Household_Income]]=6,1,0)</f>
        <v>0</v>
      </c>
      <c r="CG1455">
        <f>IF(Table13[[#This Row],[Monthly_Household_Income]]=7,1,0)</f>
        <v>0</v>
      </c>
      <c r="CH1455">
        <f>IF(Table13[[#This Row],[Monthly_Household_Income]]=8,1,0)</f>
        <v>0</v>
      </c>
      <c r="CI1455">
        <f>IF(Table13[[#This Row],[Monthly_Household_Income]]=9,1,0)</f>
        <v>0</v>
      </c>
      <c r="CJ1455">
        <f>IF(Table13[[#This Row],[Monthly_Household_Income]]=98,1,0)</f>
        <v>0</v>
      </c>
    </row>
    <row r="1456" spans="1:88">
      <c r="A1456">
        <v>5464</v>
      </c>
      <c r="B1456" s="1">
        <v>43130</v>
      </c>
      <c r="C1456" t="s">
        <v>35</v>
      </c>
      <c r="D1456">
        <v>8</v>
      </c>
      <c r="E1456">
        <v>7</v>
      </c>
      <c r="F1456">
        <v>8</v>
      </c>
      <c r="G1456">
        <v>8</v>
      </c>
      <c r="H1456">
        <v>9</v>
      </c>
      <c r="I1456">
        <v>7</v>
      </c>
      <c r="J1456" t="s">
        <v>15</v>
      </c>
      <c r="K1456">
        <v>9</v>
      </c>
      <c r="L1456">
        <v>7</v>
      </c>
      <c r="M1456">
        <v>8</v>
      </c>
      <c r="N1456">
        <v>8</v>
      </c>
      <c r="O1456">
        <v>7</v>
      </c>
      <c r="P1456">
        <v>9</v>
      </c>
      <c r="Q1456">
        <v>8</v>
      </c>
      <c r="R1456">
        <v>9</v>
      </c>
      <c r="S1456">
        <v>8</v>
      </c>
      <c r="T1456">
        <v>8</v>
      </c>
      <c r="U1456">
        <v>9</v>
      </c>
      <c r="V1456">
        <v>7</v>
      </c>
      <c r="W1456">
        <v>9</v>
      </c>
      <c r="X1456">
        <v>7</v>
      </c>
      <c r="Y1456">
        <v>8</v>
      </c>
      <c r="Z1456">
        <v>8</v>
      </c>
      <c r="AA1456">
        <v>7</v>
      </c>
      <c r="AB1456">
        <v>8</v>
      </c>
      <c r="AC1456">
        <v>1</v>
      </c>
      <c r="AD1456">
        <f>IF(Table13[[#This Row],[payment]]=1,1,0)</f>
        <v>1</v>
      </c>
      <c r="AE1456">
        <f>IF(Table13[[#This Row],[payment]]=2,1,0)</f>
        <v>0</v>
      </c>
      <c r="AF1456">
        <f>IF(Table13[[#This Row],[payment]]=3,1,0)</f>
        <v>0</v>
      </c>
      <c r="AG1456">
        <v>1</v>
      </c>
      <c r="AH1456">
        <f>IF(Table13[[#This Row],[method_payment]]=1,1,0)</f>
        <v>1</v>
      </c>
      <c r="AI1456">
        <f>IF(Table13[[#This Row],[method_payment]]=2,1,0)</f>
        <v>0</v>
      </c>
      <c r="AJ1456">
        <f>IF(Table13[[#This Row],[method_payment]]=3,1,0)</f>
        <v>0</v>
      </c>
      <c r="AK1456">
        <f>IF(Table13[[#This Row],[method_payment]]=5,1,0)</f>
        <v>0</v>
      </c>
      <c r="AL1456">
        <f>IF(Table13[[#This Row],[method_payment]]=6,1,0)</f>
        <v>0</v>
      </c>
      <c r="AM1456" t="s">
        <v>16</v>
      </c>
      <c r="AN1456" t="s">
        <v>16</v>
      </c>
      <c r="AO1456">
        <v>1</v>
      </c>
      <c r="AP1456" s="2">
        <v>116.58</v>
      </c>
      <c r="AQ1456" s="3">
        <f>IF(AND(Table13[[#This Row],[Average_amount_spent_per_visit_last_3_months]]&gt;=1,Table13[[#This Row],[Average_amount_spent_per_visit_last_3_months]]&lt;=999),1,0)</f>
        <v>1</v>
      </c>
      <c r="AR1456" s="3">
        <f>IF(AND(Table13[[#This Row],[Average_amount_spent_per_visit_last_3_months]]&gt;=1000,Table13[[#This Row],[Average_amount_spent_per_visit_last_3_months]]&lt;=6700),1,0)</f>
        <v>0</v>
      </c>
      <c r="AS1456">
        <v>3</v>
      </c>
      <c r="AT1456">
        <v>34</v>
      </c>
      <c r="AU1456">
        <f>IF(AND(Table13[[#This Row],[Age]]&gt;=18,Table13[[#This Row],[Age]]&lt;=25),1,0)</f>
        <v>0</v>
      </c>
      <c r="AV1456">
        <f>IF(AND(Table13[[#This Row],[Age]]&gt;=26,Table13[[#This Row],[Age]]&lt;=35),1,0)</f>
        <v>1</v>
      </c>
      <c r="AW1456">
        <f>IF(AND(Table13[[#This Row],[Age]]&gt;=36,Table13[[#This Row],[Age]]&lt;=45),1,0)</f>
        <v>0</v>
      </c>
      <c r="AX1456">
        <f>IF(AND(Table13[[#This Row],[Age]]&gt;=46,Table13[[#This Row],[Age]]&lt;=55),1,0)</f>
        <v>0</v>
      </c>
      <c r="AY1456">
        <f>IF(AND(Table13[[#This Row],[Age]]&gt;=56,Table13[[#This Row],[Age]]&lt;=67),1,0)</f>
        <v>0</v>
      </c>
      <c r="AZ1456" t="s">
        <v>25</v>
      </c>
      <c r="BA1456">
        <f>IF(Table13[[#This Row],[Marital Status]]="Married",1,0)</f>
        <v>1</v>
      </c>
      <c r="BB1456">
        <f>IF(Table13[[#This Row],[Marital Status]]="Single",1,0)</f>
        <v>0</v>
      </c>
      <c r="BC1456" t="s">
        <v>28</v>
      </c>
      <c r="BD1456">
        <f>IF(Table13[[#This Row],[gender]]="Male",1,0)</f>
        <v>0</v>
      </c>
      <c r="BE1456">
        <f>IF(Table13[[#This Row],[gender]]="Female",1,0)</f>
        <v>1</v>
      </c>
      <c r="BF1456" t="s">
        <v>19</v>
      </c>
      <c r="BG1456">
        <f>IF(Table13[[#This Row],[Highest level of Education]]="Did not attend school",1,0)</f>
        <v>0</v>
      </c>
      <c r="BH1456">
        <f>IF(Table13[[#This Row],[Highest level of Education]]="K12 completed",1,0)</f>
        <v>0</v>
      </c>
      <c r="BI1456">
        <f>IF(Table13[[#This Row],[Highest level of Education]]="High School Completed",1,0)</f>
        <v>0</v>
      </c>
      <c r="BJ1456">
        <f>IF(Table13[[#This Row],[Highest level of Education]]="Technical Diploma/Partially completed College",1,0)</f>
        <v>0</v>
      </c>
      <c r="BK1456">
        <f>IF(Table13[[#This Row],[Highest level of Education]]="University/College Degree",1,0)</f>
        <v>1</v>
      </c>
      <c r="BL1456">
        <f>IF(Table13[[#This Row],[Highest level of Education]]="Post-graduate education",1,0)</f>
        <v>0</v>
      </c>
      <c r="BM1456">
        <v>3</v>
      </c>
      <c r="BN1456">
        <v>1</v>
      </c>
      <c r="BO1456">
        <v>3</v>
      </c>
      <c r="BP1456">
        <f>IF(Table13[[#This Row],[Monthly_Income 1_5500 2_8000 3_11000 4_15000 5_20000 6_27000 7_35000 8_5000 9_51000 98_0]]=1,1,0)</f>
        <v>0</v>
      </c>
      <c r="BQ1456">
        <f>IF(Table13[[#This Row],[Monthly_Income 1_5500 2_8000 3_11000 4_15000 5_20000 6_27000 7_35000 8_5000 9_51000 98_0]]=2,1,0)</f>
        <v>0</v>
      </c>
      <c r="BR1456">
        <f>IF(Table13[[#This Row],[Monthly_Income 1_5500 2_8000 3_11000 4_15000 5_20000 6_27000 7_35000 8_5000 9_51000 98_0]]=3,1,0)</f>
        <v>1</v>
      </c>
      <c r="BS1456">
        <f>IF(Table13[[#This Row],[Monthly_Income 1_5500 2_8000 3_11000 4_15000 5_20000 6_27000 7_35000 8_5000 9_51000 98_0]]=4,1,0)</f>
        <v>0</v>
      </c>
      <c r="BT1456">
        <f>IF(Table13[[#This Row],[Monthly_Income 1_5500 2_8000 3_11000 4_15000 5_20000 6_27000 7_35000 8_5000 9_51000 98_0]]=5,1,0)</f>
        <v>0</v>
      </c>
      <c r="BU1456">
        <f>IF(Table13[[#This Row],[Monthly_Income 1_5500 2_8000 3_11000 4_15000 5_20000 6_27000 7_35000 8_5000 9_51000 98_0]]=6,1,0)</f>
        <v>0</v>
      </c>
      <c r="BV1456">
        <f>IF(Table13[[#This Row],[Monthly_Income 1_5500 2_8000 3_11000 4_15000 5_20000 6_27000 7_35000 8_5000 9_51000 98_0]]=7,1,0)</f>
        <v>0</v>
      </c>
      <c r="BW1456">
        <f>IF(Table13[[#This Row],[Monthly_Income 1_5500 2_8000 3_11000 4_15000 5_20000 6_27000 7_35000 8_5000 9_51000 98_0]]=8,1,0)</f>
        <v>0</v>
      </c>
      <c r="BX1456">
        <f>IF(Table13[[#This Row],[Monthly_Income 1_5500 2_8000 3_11000 4_15000 5_20000 6_27000 7_35000 8_5000 9_51000 98_0]]=9,1,0)</f>
        <v>0</v>
      </c>
      <c r="BY1456">
        <f>IF(Table13[[#This Row],[Monthly_Income 1_5500 2_8000 3_11000 4_15000 5_20000 6_27000 7_35000 8_5000 9_51000 98_0]]=98,1,0)</f>
        <v>0</v>
      </c>
      <c r="BZ1456">
        <v>5</v>
      </c>
      <c r="CA1456">
        <f>IF(Table13[[#This Row],[Monthly_Household_Income]]=1,1,0)</f>
        <v>0</v>
      </c>
      <c r="CB1456">
        <f>IF(Table13[[#This Row],[Monthly_Household_Income]]=2,1,0)</f>
        <v>0</v>
      </c>
      <c r="CC1456">
        <f>IF(Table13[[#This Row],[Monthly_Household_Income]]=3,1,0)</f>
        <v>0</v>
      </c>
      <c r="CD1456">
        <f>IF(Table13[[#This Row],[Monthly_Household_Income]]=4,1,0)</f>
        <v>0</v>
      </c>
      <c r="CE1456">
        <f>IF(Table13[[#This Row],[Monthly_Household_Income]]=5,1,0)</f>
        <v>1</v>
      </c>
      <c r="CF1456">
        <f>IF(Table13[[#This Row],[Monthly_Household_Income]]=6,1,0)</f>
        <v>0</v>
      </c>
      <c r="CG1456">
        <f>IF(Table13[[#This Row],[Monthly_Household_Income]]=7,1,0)</f>
        <v>0</v>
      </c>
      <c r="CH1456">
        <f>IF(Table13[[#This Row],[Monthly_Household_Income]]=8,1,0)</f>
        <v>0</v>
      </c>
      <c r="CI1456">
        <f>IF(Table13[[#This Row],[Monthly_Household_Income]]=9,1,0)</f>
        <v>0</v>
      </c>
      <c r="CJ1456">
        <f>IF(Table13[[#This Row],[Monthly_Household_Income]]=98,1,0)</f>
        <v>0</v>
      </c>
    </row>
    <row r="1457" spans="1:88">
      <c r="A1457">
        <v>5465</v>
      </c>
      <c r="B1457" s="1">
        <v>43000</v>
      </c>
      <c r="C1457" t="s">
        <v>29</v>
      </c>
      <c r="D1457">
        <v>6</v>
      </c>
      <c r="E1457">
        <v>8</v>
      </c>
      <c r="F1457">
        <v>8</v>
      </c>
      <c r="G1457">
        <v>6</v>
      </c>
      <c r="H1457">
        <v>7</v>
      </c>
      <c r="I1457">
        <v>6</v>
      </c>
      <c r="J1457" t="s">
        <v>15</v>
      </c>
      <c r="K1457">
        <v>8</v>
      </c>
      <c r="L1457">
        <v>6</v>
      </c>
      <c r="M1457">
        <v>7</v>
      </c>
      <c r="N1457">
        <v>7</v>
      </c>
      <c r="O1457">
        <v>7</v>
      </c>
      <c r="P1457">
        <v>8</v>
      </c>
      <c r="Q1457">
        <v>6</v>
      </c>
      <c r="R1457">
        <v>6</v>
      </c>
      <c r="S1457">
        <v>7</v>
      </c>
      <c r="T1457">
        <v>7</v>
      </c>
      <c r="U1457">
        <v>6</v>
      </c>
      <c r="V1457">
        <v>6</v>
      </c>
      <c r="W1457">
        <v>6</v>
      </c>
      <c r="X1457">
        <v>0</v>
      </c>
      <c r="Y1457">
        <v>8</v>
      </c>
      <c r="Z1457">
        <v>8</v>
      </c>
      <c r="AA1457">
        <v>7</v>
      </c>
      <c r="AB1457">
        <v>0</v>
      </c>
      <c r="AC1457">
        <v>1</v>
      </c>
      <c r="AD1457">
        <f>IF(Table13[[#This Row],[payment]]=1,1,0)</f>
        <v>1</v>
      </c>
      <c r="AE1457">
        <f>IF(Table13[[#This Row],[payment]]=2,1,0)</f>
        <v>0</v>
      </c>
      <c r="AF1457">
        <f>IF(Table13[[#This Row],[payment]]=3,1,0)</f>
        <v>0</v>
      </c>
      <c r="AG1457">
        <v>1</v>
      </c>
      <c r="AH1457">
        <f>IF(Table13[[#This Row],[method_payment]]=1,1,0)</f>
        <v>1</v>
      </c>
      <c r="AI1457">
        <f>IF(Table13[[#This Row],[method_payment]]=2,1,0)</f>
        <v>0</v>
      </c>
      <c r="AJ1457">
        <f>IF(Table13[[#This Row],[method_payment]]=3,1,0)</f>
        <v>0</v>
      </c>
      <c r="AK1457">
        <f>IF(Table13[[#This Row],[method_payment]]=5,1,0)</f>
        <v>0</v>
      </c>
      <c r="AL1457">
        <f>IF(Table13[[#This Row],[method_payment]]=6,1,0)</f>
        <v>0</v>
      </c>
      <c r="AM1457" t="s">
        <v>16</v>
      </c>
      <c r="AN1457" t="s">
        <v>15</v>
      </c>
      <c r="AO1457">
        <v>2</v>
      </c>
      <c r="AP1457" s="2">
        <v>841.13</v>
      </c>
      <c r="AQ1457" s="3">
        <f>IF(AND(Table13[[#This Row],[Average_amount_spent_per_visit_last_3_months]]&gt;=1,Table13[[#This Row],[Average_amount_spent_per_visit_last_3_months]]&lt;=999),1,0)</f>
        <v>1</v>
      </c>
      <c r="AR1457" s="3">
        <f>IF(AND(Table13[[#This Row],[Average_amount_spent_per_visit_last_3_months]]&gt;=1000,Table13[[#This Row],[Average_amount_spent_per_visit_last_3_months]]&lt;=6700),1,0)</f>
        <v>0</v>
      </c>
      <c r="AS1457">
        <v>3</v>
      </c>
      <c r="AT1457">
        <v>29</v>
      </c>
      <c r="AU1457">
        <f>IF(AND(Table13[[#This Row],[Age]]&gt;=18,Table13[[#This Row],[Age]]&lt;=25),1,0)</f>
        <v>0</v>
      </c>
      <c r="AV1457">
        <f>IF(AND(Table13[[#This Row],[Age]]&gt;=26,Table13[[#This Row],[Age]]&lt;=35),1,0)</f>
        <v>1</v>
      </c>
      <c r="AW1457">
        <f>IF(AND(Table13[[#This Row],[Age]]&gt;=36,Table13[[#This Row],[Age]]&lt;=45),1,0)</f>
        <v>0</v>
      </c>
      <c r="AX1457">
        <f>IF(AND(Table13[[#This Row],[Age]]&gt;=46,Table13[[#This Row],[Age]]&lt;=55),1,0)</f>
        <v>0</v>
      </c>
      <c r="AY1457">
        <f>IF(AND(Table13[[#This Row],[Age]]&gt;=56,Table13[[#This Row],[Age]]&lt;=67),1,0)</f>
        <v>0</v>
      </c>
      <c r="AZ1457" t="s">
        <v>24</v>
      </c>
      <c r="BA1457">
        <f>IF(Table13[[#This Row],[Marital Status]]="Married",1,0)</f>
        <v>0</v>
      </c>
      <c r="BB1457">
        <f>IF(Table13[[#This Row],[Marital Status]]="Single",1,0)</f>
        <v>1</v>
      </c>
      <c r="BC1457" t="s">
        <v>28</v>
      </c>
      <c r="BD1457">
        <f>IF(Table13[[#This Row],[gender]]="Male",1,0)</f>
        <v>0</v>
      </c>
      <c r="BE1457">
        <f>IF(Table13[[#This Row],[gender]]="Female",1,0)</f>
        <v>1</v>
      </c>
      <c r="BF1457" t="s">
        <v>23</v>
      </c>
      <c r="BG1457">
        <f>IF(Table13[[#This Row],[Highest level of Education]]="Did not attend school",1,0)</f>
        <v>0</v>
      </c>
      <c r="BH1457">
        <f>IF(Table13[[#This Row],[Highest level of Education]]="K12 completed",1,0)</f>
        <v>0</v>
      </c>
      <c r="BI1457">
        <f>IF(Table13[[#This Row],[Highest level of Education]]="High School Completed",1,0)</f>
        <v>0</v>
      </c>
      <c r="BJ1457">
        <f>IF(Table13[[#This Row],[Highest level of Education]]="Technical Diploma/Partially completed College",1,0)</f>
        <v>1</v>
      </c>
      <c r="BK1457">
        <f>IF(Table13[[#This Row],[Highest level of Education]]="University/College Degree",1,0)</f>
        <v>0</v>
      </c>
      <c r="BL1457">
        <f>IF(Table13[[#This Row],[Highest level of Education]]="Post-graduate education",1,0)</f>
        <v>0</v>
      </c>
      <c r="BM1457">
        <v>0</v>
      </c>
      <c r="BN1457">
        <v>1</v>
      </c>
      <c r="BO1457">
        <v>2</v>
      </c>
      <c r="BP1457">
        <f>IF(Table13[[#This Row],[Monthly_Income 1_5500 2_8000 3_11000 4_15000 5_20000 6_27000 7_35000 8_5000 9_51000 98_0]]=1,1,0)</f>
        <v>0</v>
      </c>
      <c r="BQ1457">
        <f>IF(Table13[[#This Row],[Monthly_Income 1_5500 2_8000 3_11000 4_15000 5_20000 6_27000 7_35000 8_5000 9_51000 98_0]]=2,1,0)</f>
        <v>1</v>
      </c>
      <c r="BR1457">
        <f>IF(Table13[[#This Row],[Monthly_Income 1_5500 2_8000 3_11000 4_15000 5_20000 6_27000 7_35000 8_5000 9_51000 98_0]]=3,1,0)</f>
        <v>0</v>
      </c>
      <c r="BS1457">
        <f>IF(Table13[[#This Row],[Monthly_Income 1_5500 2_8000 3_11000 4_15000 5_20000 6_27000 7_35000 8_5000 9_51000 98_0]]=4,1,0)</f>
        <v>0</v>
      </c>
      <c r="BT1457">
        <f>IF(Table13[[#This Row],[Monthly_Income 1_5500 2_8000 3_11000 4_15000 5_20000 6_27000 7_35000 8_5000 9_51000 98_0]]=5,1,0)</f>
        <v>0</v>
      </c>
      <c r="BU1457">
        <f>IF(Table13[[#This Row],[Monthly_Income 1_5500 2_8000 3_11000 4_15000 5_20000 6_27000 7_35000 8_5000 9_51000 98_0]]=6,1,0)</f>
        <v>0</v>
      </c>
      <c r="BV1457">
        <f>IF(Table13[[#This Row],[Monthly_Income 1_5500 2_8000 3_11000 4_15000 5_20000 6_27000 7_35000 8_5000 9_51000 98_0]]=7,1,0)</f>
        <v>0</v>
      </c>
      <c r="BW1457">
        <f>IF(Table13[[#This Row],[Monthly_Income 1_5500 2_8000 3_11000 4_15000 5_20000 6_27000 7_35000 8_5000 9_51000 98_0]]=8,1,0)</f>
        <v>0</v>
      </c>
      <c r="BX1457">
        <f>IF(Table13[[#This Row],[Monthly_Income 1_5500 2_8000 3_11000 4_15000 5_20000 6_27000 7_35000 8_5000 9_51000 98_0]]=9,1,0)</f>
        <v>0</v>
      </c>
      <c r="BY1457">
        <f>IF(Table13[[#This Row],[Monthly_Income 1_5500 2_8000 3_11000 4_15000 5_20000 6_27000 7_35000 8_5000 9_51000 98_0]]=98,1,0)</f>
        <v>0</v>
      </c>
      <c r="BZ1457">
        <v>7</v>
      </c>
      <c r="CA1457">
        <f>IF(Table13[[#This Row],[Monthly_Household_Income]]=1,1,0)</f>
        <v>0</v>
      </c>
      <c r="CB1457">
        <f>IF(Table13[[#This Row],[Monthly_Household_Income]]=2,1,0)</f>
        <v>0</v>
      </c>
      <c r="CC1457">
        <f>IF(Table13[[#This Row],[Monthly_Household_Income]]=3,1,0)</f>
        <v>0</v>
      </c>
      <c r="CD1457">
        <f>IF(Table13[[#This Row],[Monthly_Household_Income]]=4,1,0)</f>
        <v>0</v>
      </c>
      <c r="CE1457">
        <f>IF(Table13[[#This Row],[Monthly_Household_Income]]=5,1,0)</f>
        <v>0</v>
      </c>
      <c r="CF1457">
        <f>IF(Table13[[#This Row],[Monthly_Household_Income]]=6,1,0)</f>
        <v>0</v>
      </c>
      <c r="CG1457">
        <f>IF(Table13[[#This Row],[Monthly_Household_Income]]=7,1,0)</f>
        <v>1</v>
      </c>
      <c r="CH1457">
        <f>IF(Table13[[#This Row],[Monthly_Household_Income]]=8,1,0)</f>
        <v>0</v>
      </c>
      <c r="CI1457">
        <f>IF(Table13[[#This Row],[Monthly_Household_Income]]=9,1,0)</f>
        <v>0</v>
      </c>
      <c r="CJ1457">
        <f>IF(Table13[[#This Row],[Monthly_Household_Income]]=98,1,0)</f>
        <v>0</v>
      </c>
    </row>
    <row r="1458" spans="1:88">
      <c r="A1458">
        <v>5476</v>
      </c>
      <c r="B1458" s="1">
        <v>42918</v>
      </c>
      <c r="C1458" t="s">
        <v>33</v>
      </c>
      <c r="D1458">
        <v>7</v>
      </c>
      <c r="E1458">
        <v>7</v>
      </c>
      <c r="F1458">
        <v>8</v>
      </c>
      <c r="G1458">
        <v>7</v>
      </c>
      <c r="H1458">
        <v>8</v>
      </c>
      <c r="I1458">
        <v>8</v>
      </c>
      <c r="J1458" t="s">
        <v>16</v>
      </c>
      <c r="K1458">
        <v>8</v>
      </c>
      <c r="L1458">
        <v>6</v>
      </c>
      <c r="M1458">
        <v>6</v>
      </c>
      <c r="N1458">
        <v>7</v>
      </c>
      <c r="O1458">
        <v>8</v>
      </c>
      <c r="P1458">
        <v>7</v>
      </c>
      <c r="Q1458">
        <v>7</v>
      </c>
      <c r="R1458">
        <v>9</v>
      </c>
      <c r="S1458">
        <v>8</v>
      </c>
      <c r="T1458">
        <v>7</v>
      </c>
      <c r="U1458">
        <v>6</v>
      </c>
      <c r="V1458">
        <v>8</v>
      </c>
      <c r="W1458">
        <v>7</v>
      </c>
      <c r="X1458">
        <v>0</v>
      </c>
      <c r="Y1458">
        <v>7</v>
      </c>
      <c r="Z1458">
        <v>8</v>
      </c>
      <c r="AA1458">
        <v>0</v>
      </c>
      <c r="AB1458">
        <v>7</v>
      </c>
      <c r="AC1458">
        <v>2</v>
      </c>
      <c r="AD1458">
        <f>IF(Table13[[#This Row],[payment]]=1,1,0)</f>
        <v>0</v>
      </c>
      <c r="AE1458">
        <f>IF(Table13[[#This Row],[payment]]=2,1,0)</f>
        <v>1</v>
      </c>
      <c r="AF1458">
        <f>IF(Table13[[#This Row],[payment]]=3,1,0)</f>
        <v>0</v>
      </c>
      <c r="AG1458">
        <v>1</v>
      </c>
      <c r="AH1458">
        <f>IF(Table13[[#This Row],[method_payment]]=1,1,0)</f>
        <v>1</v>
      </c>
      <c r="AI1458">
        <f>IF(Table13[[#This Row],[method_payment]]=2,1,0)</f>
        <v>0</v>
      </c>
      <c r="AJ1458">
        <f>IF(Table13[[#This Row],[method_payment]]=3,1,0)</f>
        <v>0</v>
      </c>
      <c r="AK1458">
        <f>IF(Table13[[#This Row],[method_payment]]=5,1,0)</f>
        <v>0</v>
      </c>
      <c r="AL1458">
        <f>IF(Table13[[#This Row],[method_payment]]=6,1,0)</f>
        <v>0</v>
      </c>
      <c r="AM1458" t="s">
        <v>16</v>
      </c>
      <c r="AN1458" t="s">
        <v>15</v>
      </c>
      <c r="AO1458">
        <v>6</v>
      </c>
      <c r="AP1458" s="2">
        <v>91.05</v>
      </c>
      <c r="AQ1458" s="3">
        <f>IF(AND(Table13[[#This Row],[Average_amount_spent_per_visit_last_3_months]]&gt;=1,Table13[[#This Row],[Average_amount_spent_per_visit_last_3_months]]&lt;=999),1,0)</f>
        <v>1</v>
      </c>
      <c r="AR1458" s="3">
        <f>IF(AND(Table13[[#This Row],[Average_amount_spent_per_visit_last_3_months]]&gt;=1000,Table13[[#This Row],[Average_amount_spent_per_visit_last_3_months]]&lt;=6700),1,0)</f>
        <v>0</v>
      </c>
      <c r="AS1458">
        <v>2</v>
      </c>
      <c r="AT1458">
        <v>40</v>
      </c>
      <c r="AU1458">
        <f>IF(AND(Table13[[#This Row],[Age]]&gt;=18,Table13[[#This Row],[Age]]&lt;=25),1,0)</f>
        <v>0</v>
      </c>
      <c r="AV1458">
        <f>IF(AND(Table13[[#This Row],[Age]]&gt;=26,Table13[[#This Row],[Age]]&lt;=35),1,0)</f>
        <v>0</v>
      </c>
      <c r="AW1458">
        <f>IF(AND(Table13[[#This Row],[Age]]&gt;=36,Table13[[#This Row],[Age]]&lt;=45),1,0)</f>
        <v>1</v>
      </c>
      <c r="AX1458">
        <f>IF(AND(Table13[[#This Row],[Age]]&gt;=46,Table13[[#This Row],[Age]]&lt;=55),1,0)</f>
        <v>0</v>
      </c>
      <c r="AY1458">
        <f>IF(AND(Table13[[#This Row],[Age]]&gt;=56,Table13[[#This Row],[Age]]&lt;=67),1,0)</f>
        <v>0</v>
      </c>
      <c r="AZ1458" t="s">
        <v>25</v>
      </c>
      <c r="BA1458">
        <f>IF(Table13[[#This Row],[Marital Status]]="Married",1,0)</f>
        <v>1</v>
      </c>
      <c r="BB1458">
        <f>IF(Table13[[#This Row],[Marital Status]]="Single",1,0)</f>
        <v>0</v>
      </c>
      <c r="BC1458" t="s">
        <v>27</v>
      </c>
      <c r="BD1458">
        <f>IF(Table13[[#This Row],[gender]]="Male",1,0)</f>
        <v>1</v>
      </c>
      <c r="BE1458">
        <f>IF(Table13[[#This Row],[gender]]="Female",1,0)</f>
        <v>0</v>
      </c>
      <c r="BF1458" t="s">
        <v>19</v>
      </c>
      <c r="BG1458">
        <f>IF(Table13[[#This Row],[Highest level of Education]]="Did not attend school",1,0)</f>
        <v>0</v>
      </c>
      <c r="BH1458">
        <f>IF(Table13[[#This Row],[Highest level of Education]]="K12 completed",1,0)</f>
        <v>0</v>
      </c>
      <c r="BI1458">
        <f>IF(Table13[[#This Row],[Highest level of Education]]="High School Completed",1,0)</f>
        <v>0</v>
      </c>
      <c r="BJ1458">
        <f>IF(Table13[[#This Row],[Highest level of Education]]="Technical Diploma/Partially completed College",1,0)</f>
        <v>0</v>
      </c>
      <c r="BK1458">
        <f>IF(Table13[[#This Row],[Highest level of Education]]="University/College Degree",1,0)</f>
        <v>1</v>
      </c>
      <c r="BL1458">
        <f>IF(Table13[[#This Row],[Highest level of Education]]="Post-graduate education",1,0)</f>
        <v>0</v>
      </c>
      <c r="BM1458">
        <v>1</v>
      </c>
      <c r="BN1458">
        <v>1</v>
      </c>
      <c r="BO1458">
        <v>98</v>
      </c>
      <c r="BP1458">
        <f>IF(Table13[[#This Row],[Monthly_Income 1_5500 2_8000 3_11000 4_15000 5_20000 6_27000 7_35000 8_5000 9_51000 98_0]]=1,1,0)</f>
        <v>0</v>
      </c>
      <c r="BQ1458">
        <f>IF(Table13[[#This Row],[Monthly_Income 1_5500 2_8000 3_11000 4_15000 5_20000 6_27000 7_35000 8_5000 9_51000 98_0]]=2,1,0)</f>
        <v>0</v>
      </c>
      <c r="BR1458">
        <f>IF(Table13[[#This Row],[Monthly_Income 1_5500 2_8000 3_11000 4_15000 5_20000 6_27000 7_35000 8_5000 9_51000 98_0]]=3,1,0)</f>
        <v>0</v>
      </c>
      <c r="BS1458">
        <f>IF(Table13[[#This Row],[Monthly_Income 1_5500 2_8000 3_11000 4_15000 5_20000 6_27000 7_35000 8_5000 9_51000 98_0]]=4,1,0)</f>
        <v>0</v>
      </c>
      <c r="BT1458">
        <f>IF(Table13[[#This Row],[Monthly_Income 1_5500 2_8000 3_11000 4_15000 5_20000 6_27000 7_35000 8_5000 9_51000 98_0]]=5,1,0)</f>
        <v>0</v>
      </c>
      <c r="BU1458">
        <f>IF(Table13[[#This Row],[Monthly_Income 1_5500 2_8000 3_11000 4_15000 5_20000 6_27000 7_35000 8_5000 9_51000 98_0]]=6,1,0)</f>
        <v>0</v>
      </c>
      <c r="BV1458">
        <f>IF(Table13[[#This Row],[Monthly_Income 1_5500 2_8000 3_11000 4_15000 5_20000 6_27000 7_35000 8_5000 9_51000 98_0]]=7,1,0)</f>
        <v>0</v>
      </c>
      <c r="BW1458">
        <f>IF(Table13[[#This Row],[Monthly_Income 1_5500 2_8000 3_11000 4_15000 5_20000 6_27000 7_35000 8_5000 9_51000 98_0]]=8,1,0)</f>
        <v>0</v>
      </c>
      <c r="BX1458">
        <f>IF(Table13[[#This Row],[Monthly_Income 1_5500 2_8000 3_11000 4_15000 5_20000 6_27000 7_35000 8_5000 9_51000 98_0]]=9,1,0)</f>
        <v>0</v>
      </c>
      <c r="BY1458">
        <f>IF(Table13[[#This Row],[Monthly_Income 1_5500 2_8000 3_11000 4_15000 5_20000 6_27000 7_35000 8_5000 9_51000 98_0]]=98,1,0)</f>
        <v>1</v>
      </c>
      <c r="BZ1458">
        <v>98</v>
      </c>
      <c r="CA1458">
        <f>IF(Table13[[#This Row],[Monthly_Household_Income]]=1,1,0)</f>
        <v>0</v>
      </c>
      <c r="CB1458">
        <f>IF(Table13[[#This Row],[Monthly_Household_Income]]=2,1,0)</f>
        <v>0</v>
      </c>
      <c r="CC1458">
        <f>IF(Table13[[#This Row],[Monthly_Household_Income]]=3,1,0)</f>
        <v>0</v>
      </c>
      <c r="CD1458">
        <f>IF(Table13[[#This Row],[Monthly_Household_Income]]=4,1,0)</f>
        <v>0</v>
      </c>
      <c r="CE1458">
        <f>IF(Table13[[#This Row],[Monthly_Household_Income]]=5,1,0)</f>
        <v>0</v>
      </c>
      <c r="CF1458">
        <f>IF(Table13[[#This Row],[Monthly_Household_Income]]=6,1,0)</f>
        <v>0</v>
      </c>
      <c r="CG1458">
        <f>IF(Table13[[#This Row],[Monthly_Household_Income]]=7,1,0)</f>
        <v>0</v>
      </c>
      <c r="CH1458">
        <f>IF(Table13[[#This Row],[Monthly_Household_Income]]=8,1,0)</f>
        <v>0</v>
      </c>
      <c r="CI1458">
        <f>IF(Table13[[#This Row],[Monthly_Household_Income]]=9,1,0)</f>
        <v>0</v>
      </c>
      <c r="CJ1458">
        <f>IF(Table13[[#This Row],[Monthly_Household_Income]]=98,1,0)</f>
        <v>1</v>
      </c>
    </row>
    <row r="1459" spans="1:88">
      <c r="A1459">
        <v>5481</v>
      </c>
      <c r="B1459" s="1">
        <v>43129</v>
      </c>
      <c r="C1459" t="s">
        <v>29</v>
      </c>
      <c r="D1459">
        <v>8</v>
      </c>
      <c r="E1459">
        <v>9</v>
      </c>
      <c r="F1459">
        <v>8</v>
      </c>
      <c r="G1459">
        <v>7</v>
      </c>
      <c r="H1459">
        <v>7</v>
      </c>
      <c r="I1459">
        <v>6</v>
      </c>
      <c r="J1459" t="s">
        <v>15</v>
      </c>
      <c r="K1459">
        <v>7</v>
      </c>
      <c r="L1459">
        <v>9</v>
      </c>
      <c r="M1459">
        <v>7</v>
      </c>
      <c r="N1459">
        <v>8</v>
      </c>
      <c r="O1459">
        <v>7</v>
      </c>
      <c r="P1459">
        <v>7</v>
      </c>
      <c r="Q1459">
        <v>6</v>
      </c>
      <c r="R1459">
        <v>8</v>
      </c>
      <c r="S1459">
        <v>7</v>
      </c>
      <c r="T1459">
        <v>7</v>
      </c>
      <c r="U1459">
        <v>8</v>
      </c>
      <c r="V1459">
        <v>7</v>
      </c>
      <c r="W1459">
        <v>6</v>
      </c>
      <c r="X1459">
        <v>8</v>
      </c>
      <c r="Y1459">
        <v>7</v>
      </c>
      <c r="Z1459">
        <v>8</v>
      </c>
      <c r="AA1459">
        <v>8</v>
      </c>
      <c r="AB1459">
        <v>6</v>
      </c>
      <c r="AC1459">
        <v>3</v>
      </c>
      <c r="AD1459">
        <f>IF(Table13[[#This Row],[payment]]=1,1,0)</f>
        <v>0</v>
      </c>
      <c r="AE1459">
        <f>IF(Table13[[#This Row],[payment]]=2,1,0)</f>
        <v>0</v>
      </c>
      <c r="AF1459">
        <f>IF(Table13[[#This Row],[payment]]=3,1,0)</f>
        <v>1</v>
      </c>
      <c r="AG1459">
        <v>1</v>
      </c>
      <c r="AH1459">
        <f>IF(Table13[[#This Row],[method_payment]]=1,1,0)</f>
        <v>1</v>
      </c>
      <c r="AI1459">
        <f>IF(Table13[[#This Row],[method_payment]]=2,1,0)</f>
        <v>0</v>
      </c>
      <c r="AJ1459">
        <f>IF(Table13[[#This Row],[method_payment]]=3,1,0)</f>
        <v>0</v>
      </c>
      <c r="AK1459">
        <f>IF(Table13[[#This Row],[method_payment]]=5,1,0)</f>
        <v>0</v>
      </c>
      <c r="AL1459">
        <f>IF(Table13[[#This Row],[method_payment]]=6,1,0)</f>
        <v>0</v>
      </c>
      <c r="AM1459" t="s">
        <v>16</v>
      </c>
      <c r="AN1459" t="s">
        <v>15</v>
      </c>
      <c r="AO1459">
        <v>1</v>
      </c>
      <c r="AP1459" s="2">
        <v>417.31</v>
      </c>
      <c r="AQ1459" s="3">
        <f>IF(AND(Table13[[#This Row],[Average_amount_spent_per_visit_last_3_months]]&gt;=1,Table13[[#This Row],[Average_amount_spent_per_visit_last_3_months]]&lt;=999),1,0)</f>
        <v>1</v>
      </c>
      <c r="AR1459" s="3">
        <f>IF(AND(Table13[[#This Row],[Average_amount_spent_per_visit_last_3_months]]&gt;=1000,Table13[[#This Row],[Average_amount_spent_per_visit_last_3_months]]&lt;=6700),1,0)</f>
        <v>0</v>
      </c>
      <c r="AS1459">
        <v>1</v>
      </c>
      <c r="AT1459">
        <v>28</v>
      </c>
      <c r="AU1459">
        <f>IF(AND(Table13[[#This Row],[Age]]&gt;=18,Table13[[#This Row],[Age]]&lt;=25),1,0)</f>
        <v>0</v>
      </c>
      <c r="AV1459">
        <f>IF(AND(Table13[[#This Row],[Age]]&gt;=26,Table13[[#This Row],[Age]]&lt;=35),1,0)</f>
        <v>1</v>
      </c>
      <c r="AW1459">
        <f>IF(AND(Table13[[#This Row],[Age]]&gt;=36,Table13[[#This Row],[Age]]&lt;=45),1,0)</f>
        <v>0</v>
      </c>
      <c r="AX1459">
        <f>IF(AND(Table13[[#This Row],[Age]]&gt;=46,Table13[[#This Row],[Age]]&lt;=55),1,0)</f>
        <v>0</v>
      </c>
      <c r="AY1459">
        <f>IF(AND(Table13[[#This Row],[Age]]&gt;=56,Table13[[#This Row],[Age]]&lt;=67),1,0)</f>
        <v>0</v>
      </c>
      <c r="AZ1459" t="s">
        <v>25</v>
      </c>
      <c r="BA1459">
        <f>IF(Table13[[#This Row],[Marital Status]]="Married",1,0)</f>
        <v>1</v>
      </c>
      <c r="BB1459">
        <f>IF(Table13[[#This Row],[Marital Status]]="Single",1,0)</f>
        <v>0</v>
      </c>
      <c r="BC1459" t="s">
        <v>27</v>
      </c>
      <c r="BD1459">
        <f>IF(Table13[[#This Row],[gender]]="Male",1,0)</f>
        <v>1</v>
      </c>
      <c r="BE1459">
        <f>IF(Table13[[#This Row],[gender]]="Female",1,0)</f>
        <v>0</v>
      </c>
      <c r="BF1459" t="s">
        <v>19</v>
      </c>
      <c r="BG1459">
        <f>IF(Table13[[#This Row],[Highest level of Education]]="Did not attend school",1,0)</f>
        <v>0</v>
      </c>
      <c r="BH1459">
        <f>IF(Table13[[#This Row],[Highest level of Education]]="K12 completed",1,0)</f>
        <v>0</v>
      </c>
      <c r="BI1459">
        <f>IF(Table13[[#This Row],[Highest level of Education]]="High School Completed",1,0)</f>
        <v>0</v>
      </c>
      <c r="BJ1459">
        <f>IF(Table13[[#This Row],[Highest level of Education]]="Technical Diploma/Partially completed College",1,0)</f>
        <v>0</v>
      </c>
      <c r="BK1459">
        <f>IF(Table13[[#This Row],[Highest level of Education]]="University/College Degree",1,0)</f>
        <v>1</v>
      </c>
      <c r="BL1459">
        <f>IF(Table13[[#This Row],[Highest level of Education]]="Post-graduate education",1,0)</f>
        <v>0</v>
      </c>
      <c r="BM1459">
        <v>3</v>
      </c>
      <c r="BN1459">
        <v>1</v>
      </c>
      <c r="BO1459">
        <v>4</v>
      </c>
      <c r="BP1459">
        <f>IF(Table13[[#This Row],[Monthly_Income 1_5500 2_8000 3_11000 4_15000 5_20000 6_27000 7_35000 8_5000 9_51000 98_0]]=1,1,0)</f>
        <v>0</v>
      </c>
      <c r="BQ1459">
        <f>IF(Table13[[#This Row],[Monthly_Income 1_5500 2_8000 3_11000 4_15000 5_20000 6_27000 7_35000 8_5000 9_51000 98_0]]=2,1,0)</f>
        <v>0</v>
      </c>
      <c r="BR1459">
        <f>IF(Table13[[#This Row],[Monthly_Income 1_5500 2_8000 3_11000 4_15000 5_20000 6_27000 7_35000 8_5000 9_51000 98_0]]=3,1,0)</f>
        <v>0</v>
      </c>
      <c r="BS1459">
        <f>IF(Table13[[#This Row],[Monthly_Income 1_5500 2_8000 3_11000 4_15000 5_20000 6_27000 7_35000 8_5000 9_51000 98_0]]=4,1,0)</f>
        <v>1</v>
      </c>
      <c r="BT1459">
        <f>IF(Table13[[#This Row],[Monthly_Income 1_5500 2_8000 3_11000 4_15000 5_20000 6_27000 7_35000 8_5000 9_51000 98_0]]=5,1,0)</f>
        <v>0</v>
      </c>
      <c r="BU1459">
        <f>IF(Table13[[#This Row],[Monthly_Income 1_5500 2_8000 3_11000 4_15000 5_20000 6_27000 7_35000 8_5000 9_51000 98_0]]=6,1,0)</f>
        <v>0</v>
      </c>
      <c r="BV1459">
        <f>IF(Table13[[#This Row],[Monthly_Income 1_5500 2_8000 3_11000 4_15000 5_20000 6_27000 7_35000 8_5000 9_51000 98_0]]=7,1,0)</f>
        <v>0</v>
      </c>
      <c r="BW1459">
        <f>IF(Table13[[#This Row],[Monthly_Income 1_5500 2_8000 3_11000 4_15000 5_20000 6_27000 7_35000 8_5000 9_51000 98_0]]=8,1,0)</f>
        <v>0</v>
      </c>
      <c r="BX1459">
        <f>IF(Table13[[#This Row],[Monthly_Income 1_5500 2_8000 3_11000 4_15000 5_20000 6_27000 7_35000 8_5000 9_51000 98_0]]=9,1,0)</f>
        <v>0</v>
      </c>
      <c r="BY1459">
        <f>IF(Table13[[#This Row],[Monthly_Income 1_5500 2_8000 3_11000 4_15000 5_20000 6_27000 7_35000 8_5000 9_51000 98_0]]=98,1,0)</f>
        <v>0</v>
      </c>
      <c r="BZ1459">
        <v>5</v>
      </c>
      <c r="CA1459">
        <f>IF(Table13[[#This Row],[Monthly_Household_Income]]=1,1,0)</f>
        <v>0</v>
      </c>
      <c r="CB1459">
        <f>IF(Table13[[#This Row],[Monthly_Household_Income]]=2,1,0)</f>
        <v>0</v>
      </c>
      <c r="CC1459">
        <f>IF(Table13[[#This Row],[Monthly_Household_Income]]=3,1,0)</f>
        <v>0</v>
      </c>
      <c r="CD1459">
        <f>IF(Table13[[#This Row],[Monthly_Household_Income]]=4,1,0)</f>
        <v>0</v>
      </c>
      <c r="CE1459">
        <f>IF(Table13[[#This Row],[Monthly_Household_Income]]=5,1,0)</f>
        <v>1</v>
      </c>
      <c r="CF1459">
        <f>IF(Table13[[#This Row],[Monthly_Household_Income]]=6,1,0)</f>
        <v>0</v>
      </c>
      <c r="CG1459">
        <f>IF(Table13[[#This Row],[Monthly_Household_Income]]=7,1,0)</f>
        <v>0</v>
      </c>
      <c r="CH1459">
        <f>IF(Table13[[#This Row],[Monthly_Household_Income]]=8,1,0)</f>
        <v>0</v>
      </c>
      <c r="CI1459">
        <f>IF(Table13[[#This Row],[Monthly_Household_Income]]=9,1,0)</f>
        <v>0</v>
      </c>
      <c r="CJ1459">
        <f>IF(Table13[[#This Row],[Monthly_Household_Income]]=98,1,0)</f>
        <v>0</v>
      </c>
    </row>
    <row r="1460" spans="1:88">
      <c r="A1460">
        <v>5482</v>
      </c>
      <c r="B1460" s="1">
        <v>43070</v>
      </c>
      <c r="C1460" t="s">
        <v>36</v>
      </c>
      <c r="D1460">
        <v>7</v>
      </c>
      <c r="E1460">
        <v>7</v>
      </c>
      <c r="F1460">
        <v>8</v>
      </c>
      <c r="G1460">
        <v>7</v>
      </c>
      <c r="H1460">
        <v>7</v>
      </c>
      <c r="I1460">
        <v>7</v>
      </c>
      <c r="J1460" t="s">
        <v>15</v>
      </c>
      <c r="K1460">
        <v>7</v>
      </c>
      <c r="L1460">
        <v>6</v>
      </c>
      <c r="M1460">
        <v>6</v>
      </c>
      <c r="N1460">
        <v>7</v>
      </c>
      <c r="O1460">
        <v>8</v>
      </c>
      <c r="P1460">
        <v>10</v>
      </c>
      <c r="Q1460">
        <v>7</v>
      </c>
      <c r="R1460">
        <v>9</v>
      </c>
      <c r="S1460">
        <v>8</v>
      </c>
      <c r="T1460">
        <v>9</v>
      </c>
      <c r="U1460">
        <v>9</v>
      </c>
      <c r="V1460">
        <v>10</v>
      </c>
      <c r="W1460">
        <v>7</v>
      </c>
      <c r="X1460">
        <v>8</v>
      </c>
      <c r="Y1460">
        <v>8</v>
      </c>
      <c r="Z1460">
        <v>7</v>
      </c>
      <c r="AA1460">
        <v>8</v>
      </c>
      <c r="AB1460">
        <v>7</v>
      </c>
      <c r="AC1460">
        <v>2</v>
      </c>
      <c r="AD1460">
        <f>IF(Table13[[#This Row],[payment]]=1,1,0)</f>
        <v>0</v>
      </c>
      <c r="AE1460">
        <f>IF(Table13[[#This Row],[payment]]=2,1,0)</f>
        <v>1</v>
      </c>
      <c r="AF1460">
        <f>IF(Table13[[#This Row],[payment]]=3,1,0)</f>
        <v>0</v>
      </c>
      <c r="AG1460">
        <v>2</v>
      </c>
      <c r="AH1460">
        <f>IF(Table13[[#This Row],[method_payment]]=1,1,0)</f>
        <v>0</v>
      </c>
      <c r="AI1460">
        <f>IF(Table13[[#This Row],[method_payment]]=2,1,0)</f>
        <v>1</v>
      </c>
      <c r="AJ1460">
        <f>IF(Table13[[#This Row],[method_payment]]=3,1,0)</f>
        <v>0</v>
      </c>
      <c r="AK1460">
        <f>IF(Table13[[#This Row],[method_payment]]=5,1,0)</f>
        <v>0</v>
      </c>
      <c r="AL1460">
        <f>IF(Table13[[#This Row],[method_payment]]=6,1,0)</f>
        <v>0</v>
      </c>
      <c r="AM1460" t="s">
        <v>16</v>
      </c>
      <c r="AN1460" t="s">
        <v>15</v>
      </c>
      <c r="AO1460">
        <v>6</v>
      </c>
      <c r="AP1460" s="2">
        <v>376.66</v>
      </c>
      <c r="AQ1460" s="3">
        <f>IF(AND(Table13[[#This Row],[Average_amount_spent_per_visit_last_3_months]]&gt;=1,Table13[[#This Row],[Average_amount_spent_per_visit_last_3_months]]&lt;=999),1,0)</f>
        <v>1</v>
      </c>
      <c r="AR1460" s="3">
        <f>IF(AND(Table13[[#This Row],[Average_amount_spent_per_visit_last_3_months]]&gt;=1000,Table13[[#This Row],[Average_amount_spent_per_visit_last_3_months]]&lt;=6700),1,0)</f>
        <v>0</v>
      </c>
      <c r="AS1460">
        <v>3</v>
      </c>
      <c r="AT1460">
        <v>41</v>
      </c>
      <c r="AU1460">
        <f>IF(AND(Table13[[#This Row],[Age]]&gt;=18,Table13[[#This Row],[Age]]&lt;=25),1,0)</f>
        <v>0</v>
      </c>
      <c r="AV1460">
        <f>IF(AND(Table13[[#This Row],[Age]]&gt;=26,Table13[[#This Row],[Age]]&lt;=35),1,0)</f>
        <v>0</v>
      </c>
      <c r="AW1460">
        <f>IF(AND(Table13[[#This Row],[Age]]&gt;=36,Table13[[#This Row],[Age]]&lt;=45),1,0)</f>
        <v>1</v>
      </c>
      <c r="AX1460">
        <f>IF(AND(Table13[[#This Row],[Age]]&gt;=46,Table13[[#This Row],[Age]]&lt;=55),1,0)</f>
        <v>0</v>
      </c>
      <c r="AY1460">
        <f>IF(AND(Table13[[#This Row],[Age]]&gt;=56,Table13[[#This Row],[Age]]&lt;=67),1,0)</f>
        <v>0</v>
      </c>
      <c r="AZ1460" t="s">
        <v>25</v>
      </c>
      <c r="BA1460">
        <f>IF(Table13[[#This Row],[Marital Status]]="Married",1,0)</f>
        <v>1</v>
      </c>
      <c r="BB1460">
        <f>IF(Table13[[#This Row],[Marital Status]]="Single",1,0)</f>
        <v>0</v>
      </c>
      <c r="BC1460" t="s">
        <v>28</v>
      </c>
      <c r="BD1460">
        <f>IF(Table13[[#This Row],[gender]]="Male",1,0)</f>
        <v>0</v>
      </c>
      <c r="BE1460">
        <f>IF(Table13[[#This Row],[gender]]="Female",1,0)</f>
        <v>1</v>
      </c>
      <c r="BF1460" t="s">
        <v>22</v>
      </c>
      <c r="BG1460">
        <f>IF(Table13[[#This Row],[Highest level of Education]]="Did not attend school",1,0)</f>
        <v>0</v>
      </c>
      <c r="BH1460">
        <f>IF(Table13[[#This Row],[Highest level of Education]]="K12 completed",1,0)</f>
        <v>1</v>
      </c>
      <c r="BI1460">
        <f>IF(Table13[[#This Row],[Highest level of Education]]="High School Completed",1,0)</f>
        <v>0</v>
      </c>
      <c r="BJ1460">
        <f>IF(Table13[[#This Row],[Highest level of Education]]="Technical Diploma/Partially completed College",1,0)</f>
        <v>0</v>
      </c>
      <c r="BK1460">
        <f>IF(Table13[[#This Row],[Highest level of Education]]="University/College Degree",1,0)</f>
        <v>0</v>
      </c>
      <c r="BL1460">
        <f>IF(Table13[[#This Row],[Highest level of Education]]="Post-graduate education",1,0)</f>
        <v>0</v>
      </c>
      <c r="BM1460">
        <v>2</v>
      </c>
      <c r="BN1460">
        <v>3</v>
      </c>
      <c r="BO1460" t="s">
        <v>1</v>
      </c>
      <c r="BP1460">
        <f>IF(Table13[[#This Row],[Monthly_Income 1_5500 2_8000 3_11000 4_15000 5_20000 6_27000 7_35000 8_5000 9_51000 98_0]]=1,1,0)</f>
        <v>0</v>
      </c>
      <c r="BQ1460">
        <f>IF(Table13[[#This Row],[Monthly_Income 1_5500 2_8000 3_11000 4_15000 5_20000 6_27000 7_35000 8_5000 9_51000 98_0]]=2,1,0)</f>
        <v>0</v>
      </c>
      <c r="BR1460">
        <f>IF(Table13[[#This Row],[Monthly_Income 1_5500 2_8000 3_11000 4_15000 5_20000 6_27000 7_35000 8_5000 9_51000 98_0]]=3,1,0)</f>
        <v>0</v>
      </c>
      <c r="BS1460">
        <f>IF(Table13[[#This Row],[Monthly_Income 1_5500 2_8000 3_11000 4_15000 5_20000 6_27000 7_35000 8_5000 9_51000 98_0]]=4,1,0)</f>
        <v>0</v>
      </c>
      <c r="BT1460">
        <f>IF(Table13[[#This Row],[Monthly_Income 1_5500 2_8000 3_11000 4_15000 5_20000 6_27000 7_35000 8_5000 9_51000 98_0]]=5,1,0)</f>
        <v>0</v>
      </c>
      <c r="BU1460">
        <f>IF(Table13[[#This Row],[Monthly_Income 1_5500 2_8000 3_11000 4_15000 5_20000 6_27000 7_35000 8_5000 9_51000 98_0]]=6,1,0)</f>
        <v>0</v>
      </c>
      <c r="BV1460">
        <f>IF(Table13[[#This Row],[Monthly_Income 1_5500 2_8000 3_11000 4_15000 5_20000 6_27000 7_35000 8_5000 9_51000 98_0]]=7,1,0)</f>
        <v>0</v>
      </c>
      <c r="BW1460">
        <f>IF(Table13[[#This Row],[Monthly_Income 1_5500 2_8000 3_11000 4_15000 5_20000 6_27000 7_35000 8_5000 9_51000 98_0]]=8,1,0)</f>
        <v>0</v>
      </c>
      <c r="BX1460">
        <f>IF(Table13[[#This Row],[Monthly_Income 1_5500 2_8000 3_11000 4_15000 5_20000 6_27000 7_35000 8_5000 9_51000 98_0]]=9,1,0)</f>
        <v>0</v>
      </c>
      <c r="BY1460">
        <f>IF(Table13[[#This Row],[Monthly_Income 1_5500 2_8000 3_11000 4_15000 5_20000 6_27000 7_35000 8_5000 9_51000 98_0]]=98,1,0)</f>
        <v>0</v>
      </c>
      <c r="BZ1460">
        <v>5</v>
      </c>
      <c r="CA1460">
        <f>IF(Table13[[#This Row],[Monthly_Household_Income]]=1,1,0)</f>
        <v>0</v>
      </c>
      <c r="CB1460">
        <f>IF(Table13[[#This Row],[Monthly_Household_Income]]=2,1,0)</f>
        <v>0</v>
      </c>
      <c r="CC1460">
        <f>IF(Table13[[#This Row],[Monthly_Household_Income]]=3,1,0)</f>
        <v>0</v>
      </c>
      <c r="CD1460">
        <f>IF(Table13[[#This Row],[Monthly_Household_Income]]=4,1,0)</f>
        <v>0</v>
      </c>
      <c r="CE1460">
        <f>IF(Table13[[#This Row],[Monthly_Household_Income]]=5,1,0)</f>
        <v>1</v>
      </c>
      <c r="CF1460">
        <f>IF(Table13[[#This Row],[Monthly_Household_Income]]=6,1,0)</f>
        <v>0</v>
      </c>
      <c r="CG1460">
        <f>IF(Table13[[#This Row],[Monthly_Household_Income]]=7,1,0)</f>
        <v>0</v>
      </c>
      <c r="CH1460">
        <f>IF(Table13[[#This Row],[Monthly_Household_Income]]=8,1,0)</f>
        <v>0</v>
      </c>
      <c r="CI1460">
        <f>IF(Table13[[#This Row],[Monthly_Household_Income]]=9,1,0)</f>
        <v>0</v>
      </c>
      <c r="CJ1460">
        <f>IF(Table13[[#This Row],[Monthly_Household_Income]]=98,1,0)</f>
        <v>0</v>
      </c>
    </row>
    <row r="1461" spans="1:88">
      <c r="A1461">
        <v>5485</v>
      </c>
      <c r="B1461" s="1">
        <v>43069</v>
      </c>
      <c r="C1461" t="s">
        <v>31</v>
      </c>
      <c r="D1461">
        <v>9</v>
      </c>
      <c r="E1461">
        <v>9</v>
      </c>
      <c r="F1461">
        <v>9</v>
      </c>
      <c r="G1461">
        <v>9</v>
      </c>
      <c r="H1461">
        <v>9</v>
      </c>
      <c r="I1461">
        <v>8</v>
      </c>
      <c r="J1461" t="s">
        <v>16</v>
      </c>
      <c r="K1461">
        <v>9</v>
      </c>
      <c r="L1461">
        <v>10</v>
      </c>
      <c r="M1461">
        <v>8</v>
      </c>
      <c r="N1461">
        <v>10</v>
      </c>
      <c r="O1461">
        <v>8</v>
      </c>
      <c r="P1461">
        <v>9</v>
      </c>
      <c r="Q1461">
        <v>9</v>
      </c>
      <c r="R1461">
        <v>8</v>
      </c>
      <c r="S1461">
        <v>9</v>
      </c>
      <c r="T1461">
        <v>10</v>
      </c>
      <c r="U1461">
        <v>8</v>
      </c>
      <c r="V1461">
        <v>9</v>
      </c>
      <c r="W1461">
        <v>9</v>
      </c>
      <c r="X1461">
        <v>10</v>
      </c>
      <c r="Y1461">
        <v>8</v>
      </c>
      <c r="Z1461">
        <v>8</v>
      </c>
      <c r="AA1461">
        <v>10</v>
      </c>
      <c r="AB1461">
        <v>9</v>
      </c>
      <c r="AC1461">
        <v>1</v>
      </c>
      <c r="AD1461">
        <f>IF(Table13[[#This Row],[payment]]=1,1,0)</f>
        <v>1</v>
      </c>
      <c r="AE1461">
        <f>IF(Table13[[#This Row],[payment]]=2,1,0)</f>
        <v>0</v>
      </c>
      <c r="AF1461">
        <f>IF(Table13[[#This Row],[payment]]=3,1,0)</f>
        <v>0</v>
      </c>
      <c r="AG1461">
        <v>5</v>
      </c>
      <c r="AH1461">
        <f>IF(Table13[[#This Row],[method_payment]]=1,1,0)</f>
        <v>0</v>
      </c>
      <c r="AI1461">
        <f>IF(Table13[[#This Row],[method_payment]]=2,1,0)</f>
        <v>0</v>
      </c>
      <c r="AJ1461">
        <f>IF(Table13[[#This Row],[method_payment]]=3,1,0)</f>
        <v>0</v>
      </c>
      <c r="AK1461">
        <f>IF(Table13[[#This Row],[method_payment]]=5,1,0)</f>
        <v>1</v>
      </c>
      <c r="AL1461">
        <f>IF(Table13[[#This Row],[method_payment]]=6,1,0)</f>
        <v>0</v>
      </c>
      <c r="AM1461" t="s">
        <v>16</v>
      </c>
      <c r="AN1461" t="s">
        <v>16</v>
      </c>
      <c r="AO1461">
        <v>1</v>
      </c>
      <c r="AP1461" s="2">
        <v>3234.77</v>
      </c>
      <c r="AQ1461" s="3">
        <f>IF(AND(Table13[[#This Row],[Average_amount_spent_per_visit_last_3_months]]&gt;=1,Table13[[#This Row],[Average_amount_spent_per_visit_last_3_months]]&lt;=999),1,0)</f>
        <v>0</v>
      </c>
      <c r="AR1461" s="3">
        <f>IF(AND(Table13[[#This Row],[Average_amount_spent_per_visit_last_3_months]]&gt;=1000,Table13[[#This Row],[Average_amount_spent_per_visit_last_3_months]]&lt;=6700),1,0)</f>
        <v>1</v>
      </c>
      <c r="AS1461">
        <v>2</v>
      </c>
      <c r="AT1461">
        <v>45</v>
      </c>
      <c r="AU1461">
        <f>IF(AND(Table13[[#This Row],[Age]]&gt;=18,Table13[[#This Row],[Age]]&lt;=25),1,0)</f>
        <v>0</v>
      </c>
      <c r="AV1461">
        <f>IF(AND(Table13[[#This Row],[Age]]&gt;=26,Table13[[#This Row],[Age]]&lt;=35),1,0)</f>
        <v>0</v>
      </c>
      <c r="AW1461">
        <f>IF(AND(Table13[[#This Row],[Age]]&gt;=36,Table13[[#This Row],[Age]]&lt;=45),1,0)</f>
        <v>1</v>
      </c>
      <c r="AX1461">
        <f>IF(AND(Table13[[#This Row],[Age]]&gt;=46,Table13[[#This Row],[Age]]&lt;=55),1,0)</f>
        <v>0</v>
      </c>
      <c r="AY1461">
        <f>IF(AND(Table13[[#This Row],[Age]]&gt;=56,Table13[[#This Row],[Age]]&lt;=67),1,0)</f>
        <v>0</v>
      </c>
      <c r="AZ1461" t="s">
        <v>25</v>
      </c>
      <c r="BA1461">
        <f>IF(Table13[[#This Row],[Marital Status]]="Married",1,0)</f>
        <v>1</v>
      </c>
      <c r="BB1461">
        <f>IF(Table13[[#This Row],[Marital Status]]="Single",1,0)</f>
        <v>0</v>
      </c>
      <c r="BC1461" t="s">
        <v>27</v>
      </c>
      <c r="BD1461">
        <f>IF(Table13[[#This Row],[gender]]="Male",1,0)</f>
        <v>1</v>
      </c>
      <c r="BE1461">
        <f>IF(Table13[[#This Row],[gender]]="Female",1,0)</f>
        <v>0</v>
      </c>
      <c r="BF1461" t="s">
        <v>19</v>
      </c>
      <c r="BG1461">
        <f>IF(Table13[[#This Row],[Highest level of Education]]="Did not attend school",1,0)</f>
        <v>0</v>
      </c>
      <c r="BH1461">
        <f>IF(Table13[[#This Row],[Highest level of Education]]="K12 completed",1,0)</f>
        <v>0</v>
      </c>
      <c r="BI1461">
        <f>IF(Table13[[#This Row],[Highest level of Education]]="High School Completed",1,0)</f>
        <v>0</v>
      </c>
      <c r="BJ1461">
        <f>IF(Table13[[#This Row],[Highest level of Education]]="Technical Diploma/Partially completed College",1,0)</f>
        <v>0</v>
      </c>
      <c r="BK1461">
        <f>IF(Table13[[#This Row],[Highest level of Education]]="University/College Degree",1,0)</f>
        <v>1</v>
      </c>
      <c r="BL1461">
        <f>IF(Table13[[#This Row],[Highest level of Education]]="Post-graduate education",1,0)</f>
        <v>0</v>
      </c>
      <c r="BM1461">
        <v>2</v>
      </c>
      <c r="BN1461">
        <v>1</v>
      </c>
      <c r="BO1461">
        <v>4</v>
      </c>
      <c r="BP1461">
        <f>IF(Table13[[#This Row],[Monthly_Income 1_5500 2_8000 3_11000 4_15000 5_20000 6_27000 7_35000 8_5000 9_51000 98_0]]=1,1,0)</f>
        <v>0</v>
      </c>
      <c r="BQ1461">
        <f>IF(Table13[[#This Row],[Monthly_Income 1_5500 2_8000 3_11000 4_15000 5_20000 6_27000 7_35000 8_5000 9_51000 98_0]]=2,1,0)</f>
        <v>0</v>
      </c>
      <c r="BR1461">
        <f>IF(Table13[[#This Row],[Monthly_Income 1_5500 2_8000 3_11000 4_15000 5_20000 6_27000 7_35000 8_5000 9_51000 98_0]]=3,1,0)</f>
        <v>0</v>
      </c>
      <c r="BS1461">
        <f>IF(Table13[[#This Row],[Monthly_Income 1_5500 2_8000 3_11000 4_15000 5_20000 6_27000 7_35000 8_5000 9_51000 98_0]]=4,1,0)</f>
        <v>1</v>
      </c>
      <c r="BT1461">
        <f>IF(Table13[[#This Row],[Monthly_Income 1_5500 2_8000 3_11000 4_15000 5_20000 6_27000 7_35000 8_5000 9_51000 98_0]]=5,1,0)</f>
        <v>0</v>
      </c>
      <c r="BU1461">
        <f>IF(Table13[[#This Row],[Monthly_Income 1_5500 2_8000 3_11000 4_15000 5_20000 6_27000 7_35000 8_5000 9_51000 98_0]]=6,1,0)</f>
        <v>0</v>
      </c>
      <c r="BV1461">
        <f>IF(Table13[[#This Row],[Monthly_Income 1_5500 2_8000 3_11000 4_15000 5_20000 6_27000 7_35000 8_5000 9_51000 98_0]]=7,1,0)</f>
        <v>0</v>
      </c>
      <c r="BW1461">
        <f>IF(Table13[[#This Row],[Monthly_Income 1_5500 2_8000 3_11000 4_15000 5_20000 6_27000 7_35000 8_5000 9_51000 98_0]]=8,1,0)</f>
        <v>0</v>
      </c>
      <c r="BX1461">
        <f>IF(Table13[[#This Row],[Monthly_Income 1_5500 2_8000 3_11000 4_15000 5_20000 6_27000 7_35000 8_5000 9_51000 98_0]]=9,1,0)</f>
        <v>0</v>
      </c>
      <c r="BY1461">
        <f>IF(Table13[[#This Row],[Monthly_Income 1_5500 2_8000 3_11000 4_15000 5_20000 6_27000 7_35000 8_5000 9_51000 98_0]]=98,1,0)</f>
        <v>0</v>
      </c>
      <c r="BZ1461">
        <v>5</v>
      </c>
      <c r="CA1461">
        <f>IF(Table13[[#This Row],[Monthly_Household_Income]]=1,1,0)</f>
        <v>0</v>
      </c>
      <c r="CB1461">
        <f>IF(Table13[[#This Row],[Monthly_Household_Income]]=2,1,0)</f>
        <v>0</v>
      </c>
      <c r="CC1461">
        <f>IF(Table13[[#This Row],[Monthly_Household_Income]]=3,1,0)</f>
        <v>0</v>
      </c>
      <c r="CD1461">
        <f>IF(Table13[[#This Row],[Monthly_Household_Income]]=4,1,0)</f>
        <v>0</v>
      </c>
      <c r="CE1461">
        <f>IF(Table13[[#This Row],[Monthly_Household_Income]]=5,1,0)</f>
        <v>1</v>
      </c>
      <c r="CF1461">
        <f>IF(Table13[[#This Row],[Monthly_Household_Income]]=6,1,0)</f>
        <v>0</v>
      </c>
      <c r="CG1461">
        <f>IF(Table13[[#This Row],[Monthly_Household_Income]]=7,1,0)</f>
        <v>0</v>
      </c>
      <c r="CH1461">
        <f>IF(Table13[[#This Row],[Monthly_Household_Income]]=8,1,0)</f>
        <v>0</v>
      </c>
      <c r="CI1461">
        <f>IF(Table13[[#This Row],[Monthly_Household_Income]]=9,1,0)</f>
        <v>0</v>
      </c>
      <c r="CJ1461">
        <f>IF(Table13[[#This Row],[Monthly_Household_Income]]=98,1,0)</f>
        <v>0</v>
      </c>
    </row>
    <row r="1462" spans="1:88">
      <c r="A1462">
        <v>5487</v>
      </c>
      <c r="B1462" s="1">
        <v>43099</v>
      </c>
      <c r="C1462" t="s">
        <v>34</v>
      </c>
      <c r="D1462">
        <v>7</v>
      </c>
      <c r="E1462">
        <v>8</v>
      </c>
      <c r="F1462">
        <v>7</v>
      </c>
      <c r="G1462">
        <v>7</v>
      </c>
      <c r="H1462">
        <v>7</v>
      </c>
      <c r="I1462">
        <v>6</v>
      </c>
      <c r="J1462" t="s">
        <v>15</v>
      </c>
      <c r="K1462">
        <v>8</v>
      </c>
      <c r="L1462">
        <v>6</v>
      </c>
      <c r="M1462">
        <v>7</v>
      </c>
      <c r="N1462">
        <v>7</v>
      </c>
      <c r="O1462">
        <v>6</v>
      </c>
      <c r="P1462">
        <v>8</v>
      </c>
      <c r="Q1462">
        <v>7</v>
      </c>
      <c r="R1462">
        <v>8</v>
      </c>
      <c r="S1462">
        <v>7</v>
      </c>
      <c r="T1462">
        <v>7</v>
      </c>
      <c r="U1462">
        <v>6</v>
      </c>
      <c r="V1462">
        <v>8</v>
      </c>
      <c r="W1462">
        <v>6</v>
      </c>
      <c r="X1462">
        <v>7</v>
      </c>
      <c r="Y1462">
        <v>7</v>
      </c>
      <c r="Z1462">
        <v>7</v>
      </c>
      <c r="AA1462">
        <v>6</v>
      </c>
      <c r="AB1462">
        <v>8</v>
      </c>
      <c r="AC1462">
        <v>2</v>
      </c>
      <c r="AD1462">
        <f>IF(Table13[[#This Row],[payment]]=1,1,0)</f>
        <v>0</v>
      </c>
      <c r="AE1462">
        <f>IF(Table13[[#This Row],[payment]]=2,1,0)</f>
        <v>1</v>
      </c>
      <c r="AF1462">
        <f>IF(Table13[[#This Row],[payment]]=3,1,0)</f>
        <v>0</v>
      </c>
      <c r="AG1462">
        <v>5</v>
      </c>
      <c r="AH1462">
        <f>IF(Table13[[#This Row],[method_payment]]=1,1,0)</f>
        <v>0</v>
      </c>
      <c r="AI1462">
        <f>IF(Table13[[#This Row],[method_payment]]=2,1,0)</f>
        <v>0</v>
      </c>
      <c r="AJ1462">
        <f>IF(Table13[[#This Row],[method_payment]]=3,1,0)</f>
        <v>0</v>
      </c>
      <c r="AK1462">
        <f>IF(Table13[[#This Row],[method_payment]]=5,1,0)</f>
        <v>1</v>
      </c>
      <c r="AL1462">
        <f>IF(Table13[[#This Row],[method_payment]]=6,1,0)</f>
        <v>0</v>
      </c>
      <c r="AM1462" t="s">
        <v>16</v>
      </c>
      <c r="AN1462" t="s">
        <v>15</v>
      </c>
      <c r="AO1462">
        <v>2</v>
      </c>
      <c r="AP1462" s="2">
        <v>429.71</v>
      </c>
      <c r="AQ1462" s="3">
        <f>IF(AND(Table13[[#This Row],[Average_amount_spent_per_visit_last_3_months]]&gt;=1,Table13[[#This Row],[Average_amount_spent_per_visit_last_3_months]]&lt;=999),1,0)</f>
        <v>1</v>
      </c>
      <c r="AR1462" s="3">
        <f>IF(AND(Table13[[#This Row],[Average_amount_spent_per_visit_last_3_months]]&gt;=1000,Table13[[#This Row],[Average_amount_spent_per_visit_last_3_months]]&lt;=6700),1,0)</f>
        <v>0</v>
      </c>
      <c r="AS1462">
        <v>1</v>
      </c>
      <c r="AT1462">
        <v>37</v>
      </c>
      <c r="AU1462">
        <f>IF(AND(Table13[[#This Row],[Age]]&gt;=18,Table13[[#This Row],[Age]]&lt;=25),1,0)</f>
        <v>0</v>
      </c>
      <c r="AV1462">
        <f>IF(AND(Table13[[#This Row],[Age]]&gt;=26,Table13[[#This Row],[Age]]&lt;=35),1,0)</f>
        <v>0</v>
      </c>
      <c r="AW1462">
        <f>IF(AND(Table13[[#This Row],[Age]]&gt;=36,Table13[[#This Row],[Age]]&lt;=45),1,0)</f>
        <v>1</v>
      </c>
      <c r="AX1462">
        <f>IF(AND(Table13[[#This Row],[Age]]&gt;=46,Table13[[#This Row],[Age]]&lt;=55),1,0)</f>
        <v>0</v>
      </c>
      <c r="AY1462">
        <f>IF(AND(Table13[[#This Row],[Age]]&gt;=56,Table13[[#This Row],[Age]]&lt;=67),1,0)</f>
        <v>0</v>
      </c>
      <c r="AZ1462" t="s">
        <v>25</v>
      </c>
      <c r="BA1462">
        <f>IF(Table13[[#This Row],[Marital Status]]="Married",1,0)</f>
        <v>1</v>
      </c>
      <c r="BB1462">
        <f>IF(Table13[[#This Row],[Marital Status]]="Single",1,0)</f>
        <v>0</v>
      </c>
      <c r="BC1462" t="s">
        <v>27</v>
      </c>
      <c r="BD1462">
        <f>IF(Table13[[#This Row],[gender]]="Male",1,0)</f>
        <v>1</v>
      </c>
      <c r="BE1462">
        <f>IF(Table13[[#This Row],[gender]]="Female",1,0)</f>
        <v>0</v>
      </c>
      <c r="BF1462" t="s">
        <v>19</v>
      </c>
      <c r="BG1462">
        <f>IF(Table13[[#This Row],[Highest level of Education]]="Did not attend school",1,0)</f>
        <v>0</v>
      </c>
      <c r="BH1462">
        <f>IF(Table13[[#This Row],[Highest level of Education]]="K12 completed",1,0)</f>
        <v>0</v>
      </c>
      <c r="BI1462">
        <f>IF(Table13[[#This Row],[Highest level of Education]]="High School Completed",1,0)</f>
        <v>0</v>
      </c>
      <c r="BJ1462">
        <f>IF(Table13[[#This Row],[Highest level of Education]]="Technical Diploma/Partially completed College",1,0)</f>
        <v>0</v>
      </c>
      <c r="BK1462">
        <f>IF(Table13[[#This Row],[Highest level of Education]]="University/College Degree",1,0)</f>
        <v>1</v>
      </c>
      <c r="BL1462">
        <f>IF(Table13[[#This Row],[Highest level of Education]]="Post-graduate education",1,0)</f>
        <v>0</v>
      </c>
      <c r="BM1462">
        <v>2</v>
      </c>
      <c r="BN1462">
        <v>1</v>
      </c>
      <c r="BO1462">
        <v>5</v>
      </c>
      <c r="BP1462">
        <f>IF(Table13[[#This Row],[Monthly_Income 1_5500 2_8000 3_11000 4_15000 5_20000 6_27000 7_35000 8_5000 9_51000 98_0]]=1,1,0)</f>
        <v>0</v>
      </c>
      <c r="BQ1462">
        <f>IF(Table13[[#This Row],[Monthly_Income 1_5500 2_8000 3_11000 4_15000 5_20000 6_27000 7_35000 8_5000 9_51000 98_0]]=2,1,0)</f>
        <v>0</v>
      </c>
      <c r="BR1462">
        <f>IF(Table13[[#This Row],[Monthly_Income 1_5500 2_8000 3_11000 4_15000 5_20000 6_27000 7_35000 8_5000 9_51000 98_0]]=3,1,0)</f>
        <v>0</v>
      </c>
      <c r="BS1462">
        <f>IF(Table13[[#This Row],[Monthly_Income 1_5500 2_8000 3_11000 4_15000 5_20000 6_27000 7_35000 8_5000 9_51000 98_0]]=4,1,0)</f>
        <v>0</v>
      </c>
      <c r="BT1462">
        <f>IF(Table13[[#This Row],[Monthly_Income 1_5500 2_8000 3_11000 4_15000 5_20000 6_27000 7_35000 8_5000 9_51000 98_0]]=5,1,0)</f>
        <v>1</v>
      </c>
      <c r="BU1462">
        <f>IF(Table13[[#This Row],[Monthly_Income 1_5500 2_8000 3_11000 4_15000 5_20000 6_27000 7_35000 8_5000 9_51000 98_0]]=6,1,0)</f>
        <v>0</v>
      </c>
      <c r="BV1462">
        <f>IF(Table13[[#This Row],[Monthly_Income 1_5500 2_8000 3_11000 4_15000 5_20000 6_27000 7_35000 8_5000 9_51000 98_0]]=7,1,0)</f>
        <v>0</v>
      </c>
      <c r="BW1462">
        <f>IF(Table13[[#This Row],[Monthly_Income 1_5500 2_8000 3_11000 4_15000 5_20000 6_27000 7_35000 8_5000 9_51000 98_0]]=8,1,0)</f>
        <v>0</v>
      </c>
      <c r="BX1462">
        <f>IF(Table13[[#This Row],[Monthly_Income 1_5500 2_8000 3_11000 4_15000 5_20000 6_27000 7_35000 8_5000 9_51000 98_0]]=9,1,0)</f>
        <v>0</v>
      </c>
      <c r="BY1462">
        <f>IF(Table13[[#This Row],[Monthly_Income 1_5500 2_8000 3_11000 4_15000 5_20000 6_27000 7_35000 8_5000 9_51000 98_0]]=98,1,0)</f>
        <v>0</v>
      </c>
      <c r="BZ1462">
        <v>8</v>
      </c>
      <c r="CA1462">
        <f>IF(Table13[[#This Row],[Monthly_Household_Income]]=1,1,0)</f>
        <v>0</v>
      </c>
      <c r="CB1462">
        <f>IF(Table13[[#This Row],[Monthly_Household_Income]]=2,1,0)</f>
        <v>0</v>
      </c>
      <c r="CC1462">
        <f>IF(Table13[[#This Row],[Monthly_Household_Income]]=3,1,0)</f>
        <v>0</v>
      </c>
      <c r="CD1462">
        <f>IF(Table13[[#This Row],[Monthly_Household_Income]]=4,1,0)</f>
        <v>0</v>
      </c>
      <c r="CE1462">
        <f>IF(Table13[[#This Row],[Monthly_Household_Income]]=5,1,0)</f>
        <v>0</v>
      </c>
      <c r="CF1462">
        <f>IF(Table13[[#This Row],[Monthly_Household_Income]]=6,1,0)</f>
        <v>0</v>
      </c>
      <c r="CG1462">
        <f>IF(Table13[[#This Row],[Monthly_Household_Income]]=7,1,0)</f>
        <v>0</v>
      </c>
      <c r="CH1462">
        <f>IF(Table13[[#This Row],[Monthly_Household_Income]]=8,1,0)</f>
        <v>1</v>
      </c>
      <c r="CI1462">
        <f>IF(Table13[[#This Row],[Monthly_Household_Income]]=9,1,0)</f>
        <v>0</v>
      </c>
      <c r="CJ1462">
        <f>IF(Table13[[#This Row],[Monthly_Household_Income]]=98,1,0)</f>
        <v>0</v>
      </c>
    </row>
    <row r="1463" spans="1:88">
      <c r="A1463">
        <v>5493</v>
      </c>
      <c r="B1463" s="1">
        <v>43018</v>
      </c>
      <c r="C1463" t="s">
        <v>33</v>
      </c>
      <c r="D1463">
        <v>9</v>
      </c>
      <c r="E1463">
        <v>8</v>
      </c>
      <c r="F1463">
        <v>7</v>
      </c>
      <c r="G1463">
        <v>8</v>
      </c>
      <c r="H1463">
        <v>7</v>
      </c>
      <c r="I1463">
        <v>8</v>
      </c>
      <c r="J1463" t="s">
        <v>15</v>
      </c>
      <c r="K1463">
        <v>8</v>
      </c>
      <c r="L1463">
        <v>7</v>
      </c>
      <c r="M1463">
        <v>6</v>
      </c>
      <c r="N1463">
        <v>7</v>
      </c>
      <c r="O1463">
        <v>9</v>
      </c>
      <c r="P1463">
        <v>10</v>
      </c>
      <c r="Q1463">
        <v>8</v>
      </c>
      <c r="R1463">
        <v>10</v>
      </c>
      <c r="S1463">
        <v>8</v>
      </c>
      <c r="T1463">
        <v>7</v>
      </c>
      <c r="U1463">
        <v>8</v>
      </c>
      <c r="V1463">
        <v>8</v>
      </c>
      <c r="W1463">
        <v>0</v>
      </c>
      <c r="X1463">
        <v>0</v>
      </c>
      <c r="Y1463">
        <v>8</v>
      </c>
      <c r="Z1463">
        <v>8</v>
      </c>
      <c r="AA1463">
        <v>8</v>
      </c>
      <c r="AB1463">
        <v>8</v>
      </c>
      <c r="AC1463">
        <v>1</v>
      </c>
      <c r="AD1463">
        <f>IF(Table13[[#This Row],[payment]]=1,1,0)</f>
        <v>1</v>
      </c>
      <c r="AE1463">
        <f>IF(Table13[[#This Row],[payment]]=2,1,0)</f>
        <v>0</v>
      </c>
      <c r="AF1463">
        <f>IF(Table13[[#This Row],[payment]]=3,1,0)</f>
        <v>0</v>
      </c>
      <c r="AG1463">
        <v>1</v>
      </c>
      <c r="AH1463">
        <f>IF(Table13[[#This Row],[method_payment]]=1,1,0)</f>
        <v>1</v>
      </c>
      <c r="AI1463">
        <f>IF(Table13[[#This Row],[method_payment]]=2,1,0)</f>
        <v>0</v>
      </c>
      <c r="AJ1463">
        <f>IF(Table13[[#This Row],[method_payment]]=3,1,0)</f>
        <v>0</v>
      </c>
      <c r="AK1463">
        <f>IF(Table13[[#This Row],[method_payment]]=5,1,0)</f>
        <v>0</v>
      </c>
      <c r="AL1463">
        <f>IF(Table13[[#This Row],[method_payment]]=6,1,0)</f>
        <v>0</v>
      </c>
      <c r="AM1463" t="s">
        <v>16</v>
      </c>
      <c r="AN1463" t="s">
        <v>16</v>
      </c>
      <c r="AO1463">
        <v>1</v>
      </c>
      <c r="AP1463" s="2">
        <v>81.819999999999993</v>
      </c>
      <c r="AQ1463" s="3">
        <f>IF(AND(Table13[[#This Row],[Average_amount_spent_per_visit_last_3_months]]&gt;=1,Table13[[#This Row],[Average_amount_spent_per_visit_last_3_months]]&lt;=999),1,0)</f>
        <v>1</v>
      </c>
      <c r="AR1463" s="3">
        <f>IF(AND(Table13[[#This Row],[Average_amount_spent_per_visit_last_3_months]]&gt;=1000,Table13[[#This Row],[Average_amount_spent_per_visit_last_3_months]]&lt;=6700),1,0)</f>
        <v>0</v>
      </c>
      <c r="AS1463">
        <v>1</v>
      </c>
      <c r="AT1463">
        <v>24</v>
      </c>
      <c r="AU1463">
        <f>IF(AND(Table13[[#This Row],[Age]]&gt;=18,Table13[[#This Row],[Age]]&lt;=25),1,0)</f>
        <v>1</v>
      </c>
      <c r="AV1463">
        <f>IF(AND(Table13[[#This Row],[Age]]&gt;=26,Table13[[#This Row],[Age]]&lt;=35),1,0)</f>
        <v>0</v>
      </c>
      <c r="AW1463">
        <f>IF(AND(Table13[[#This Row],[Age]]&gt;=36,Table13[[#This Row],[Age]]&lt;=45),1,0)</f>
        <v>0</v>
      </c>
      <c r="AX1463">
        <f>IF(AND(Table13[[#This Row],[Age]]&gt;=46,Table13[[#This Row],[Age]]&lt;=55),1,0)</f>
        <v>0</v>
      </c>
      <c r="AY1463">
        <f>IF(AND(Table13[[#This Row],[Age]]&gt;=56,Table13[[#This Row],[Age]]&lt;=67),1,0)</f>
        <v>0</v>
      </c>
      <c r="AZ1463" t="s">
        <v>24</v>
      </c>
      <c r="BA1463">
        <f>IF(Table13[[#This Row],[Marital Status]]="Married",1,0)</f>
        <v>0</v>
      </c>
      <c r="BB1463">
        <f>IF(Table13[[#This Row],[Marital Status]]="Single",1,0)</f>
        <v>1</v>
      </c>
      <c r="BC1463" t="s">
        <v>27</v>
      </c>
      <c r="BD1463">
        <f>IF(Table13[[#This Row],[gender]]="Male",1,0)</f>
        <v>1</v>
      </c>
      <c r="BE1463">
        <f>IF(Table13[[#This Row],[gender]]="Female",1,0)</f>
        <v>0</v>
      </c>
      <c r="BF1463" t="s">
        <v>19</v>
      </c>
      <c r="BG1463">
        <f>IF(Table13[[#This Row],[Highest level of Education]]="Did not attend school",1,0)</f>
        <v>0</v>
      </c>
      <c r="BH1463">
        <f>IF(Table13[[#This Row],[Highest level of Education]]="K12 completed",1,0)</f>
        <v>0</v>
      </c>
      <c r="BI1463">
        <f>IF(Table13[[#This Row],[Highest level of Education]]="High School Completed",1,0)</f>
        <v>0</v>
      </c>
      <c r="BJ1463">
        <f>IF(Table13[[#This Row],[Highest level of Education]]="Technical Diploma/Partially completed College",1,0)</f>
        <v>0</v>
      </c>
      <c r="BK1463">
        <f>IF(Table13[[#This Row],[Highest level of Education]]="University/College Degree",1,0)</f>
        <v>1</v>
      </c>
      <c r="BL1463">
        <f>IF(Table13[[#This Row],[Highest level of Education]]="Post-graduate education",1,0)</f>
        <v>0</v>
      </c>
      <c r="BM1463">
        <v>0</v>
      </c>
      <c r="BN1463">
        <v>1</v>
      </c>
      <c r="BO1463">
        <v>2</v>
      </c>
      <c r="BP1463">
        <f>IF(Table13[[#This Row],[Monthly_Income 1_5500 2_8000 3_11000 4_15000 5_20000 6_27000 7_35000 8_5000 9_51000 98_0]]=1,1,0)</f>
        <v>0</v>
      </c>
      <c r="BQ1463">
        <f>IF(Table13[[#This Row],[Monthly_Income 1_5500 2_8000 3_11000 4_15000 5_20000 6_27000 7_35000 8_5000 9_51000 98_0]]=2,1,0)</f>
        <v>1</v>
      </c>
      <c r="BR1463">
        <f>IF(Table13[[#This Row],[Monthly_Income 1_5500 2_8000 3_11000 4_15000 5_20000 6_27000 7_35000 8_5000 9_51000 98_0]]=3,1,0)</f>
        <v>0</v>
      </c>
      <c r="BS1463">
        <f>IF(Table13[[#This Row],[Monthly_Income 1_5500 2_8000 3_11000 4_15000 5_20000 6_27000 7_35000 8_5000 9_51000 98_0]]=4,1,0)</f>
        <v>0</v>
      </c>
      <c r="BT1463">
        <f>IF(Table13[[#This Row],[Monthly_Income 1_5500 2_8000 3_11000 4_15000 5_20000 6_27000 7_35000 8_5000 9_51000 98_0]]=5,1,0)</f>
        <v>0</v>
      </c>
      <c r="BU1463">
        <f>IF(Table13[[#This Row],[Monthly_Income 1_5500 2_8000 3_11000 4_15000 5_20000 6_27000 7_35000 8_5000 9_51000 98_0]]=6,1,0)</f>
        <v>0</v>
      </c>
      <c r="BV1463">
        <f>IF(Table13[[#This Row],[Monthly_Income 1_5500 2_8000 3_11000 4_15000 5_20000 6_27000 7_35000 8_5000 9_51000 98_0]]=7,1,0)</f>
        <v>0</v>
      </c>
      <c r="BW1463">
        <f>IF(Table13[[#This Row],[Monthly_Income 1_5500 2_8000 3_11000 4_15000 5_20000 6_27000 7_35000 8_5000 9_51000 98_0]]=8,1,0)</f>
        <v>0</v>
      </c>
      <c r="BX1463">
        <f>IF(Table13[[#This Row],[Monthly_Income 1_5500 2_8000 3_11000 4_15000 5_20000 6_27000 7_35000 8_5000 9_51000 98_0]]=9,1,0)</f>
        <v>0</v>
      </c>
      <c r="BY1463">
        <f>IF(Table13[[#This Row],[Monthly_Income 1_5500 2_8000 3_11000 4_15000 5_20000 6_27000 7_35000 8_5000 9_51000 98_0]]=98,1,0)</f>
        <v>0</v>
      </c>
      <c r="BZ1463">
        <v>6</v>
      </c>
      <c r="CA1463">
        <f>IF(Table13[[#This Row],[Monthly_Household_Income]]=1,1,0)</f>
        <v>0</v>
      </c>
      <c r="CB1463">
        <f>IF(Table13[[#This Row],[Monthly_Household_Income]]=2,1,0)</f>
        <v>0</v>
      </c>
      <c r="CC1463">
        <f>IF(Table13[[#This Row],[Monthly_Household_Income]]=3,1,0)</f>
        <v>0</v>
      </c>
      <c r="CD1463">
        <f>IF(Table13[[#This Row],[Monthly_Household_Income]]=4,1,0)</f>
        <v>0</v>
      </c>
      <c r="CE1463">
        <f>IF(Table13[[#This Row],[Monthly_Household_Income]]=5,1,0)</f>
        <v>0</v>
      </c>
      <c r="CF1463">
        <f>IF(Table13[[#This Row],[Monthly_Household_Income]]=6,1,0)</f>
        <v>1</v>
      </c>
      <c r="CG1463">
        <f>IF(Table13[[#This Row],[Monthly_Household_Income]]=7,1,0)</f>
        <v>0</v>
      </c>
      <c r="CH1463">
        <f>IF(Table13[[#This Row],[Monthly_Household_Income]]=8,1,0)</f>
        <v>0</v>
      </c>
      <c r="CI1463">
        <f>IF(Table13[[#This Row],[Monthly_Household_Income]]=9,1,0)</f>
        <v>0</v>
      </c>
      <c r="CJ1463">
        <f>IF(Table13[[#This Row],[Monthly_Household_Income]]=98,1,0)</f>
        <v>0</v>
      </c>
    </row>
    <row r="1464" spans="1:88">
      <c r="A1464">
        <v>5494</v>
      </c>
      <c r="B1464" s="1">
        <v>42974</v>
      </c>
      <c r="C1464" t="s">
        <v>2</v>
      </c>
      <c r="D1464">
        <v>6</v>
      </c>
      <c r="E1464">
        <v>8</v>
      </c>
      <c r="F1464">
        <v>8</v>
      </c>
      <c r="G1464">
        <v>7</v>
      </c>
      <c r="H1464">
        <v>7</v>
      </c>
      <c r="I1464">
        <v>7</v>
      </c>
      <c r="J1464" t="s">
        <v>15</v>
      </c>
      <c r="K1464">
        <v>8</v>
      </c>
      <c r="L1464">
        <v>7</v>
      </c>
      <c r="M1464">
        <v>7</v>
      </c>
      <c r="N1464">
        <v>9</v>
      </c>
      <c r="O1464">
        <v>8</v>
      </c>
      <c r="P1464">
        <v>9</v>
      </c>
      <c r="Q1464">
        <v>8</v>
      </c>
      <c r="R1464">
        <v>7</v>
      </c>
      <c r="S1464">
        <v>7</v>
      </c>
      <c r="T1464">
        <v>8</v>
      </c>
      <c r="U1464">
        <v>8</v>
      </c>
      <c r="V1464">
        <v>7</v>
      </c>
      <c r="W1464">
        <v>8</v>
      </c>
      <c r="X1464">
        <v>8</v>
      </c>
      <c r="Y1464">
        <v>7</v>
      </c>
      <c r="Z1464">
        <v>8</v>
      </c>
      <c r="AA1464">
        <v>8</v>
      </c>
      <c r="AB1464">
        <v>7</v>
      </c>
      <c r="AC1464">
        <v>2</v>
      </c>
      <c r="AD1464">
        <f>IF(Table13[[#This Row],[payment]]=1,1,0)</f>
        <v>0</v>
      </c>
      <c r="AE1464">
        <f>IF(Table13[[#This Row],[payment]]=2,1,0)</f>
        <v>1</v>
      </c>
      <c r="AF1464">
        <f>IF(Table13[[#This Row],[payment]]=3,1,0)</f>
        <v>0</v>
      </c>
      <c r="AG1464">
        <v>1</v>
      </c>
      <c r="AH1464">
        <f>IF(Table13[[#This Row],[method_payment]]=1,1,0)</f>
        <v>1</v>
      </c>
      <c r="AI1464">
        <f>IF(Table13[[#This Row],[method_payment]]=2,1,0)</f>
        <v>0</v>
      </c>
      <c r="AJ1464">
        <f>IF(Table13[[#This Row],[method_payment]]=3,1,0)</f>
        <v>0</v>
      </c>
      <c r="AK1464">
        <f>IF(Table13[[#This Row],[method_payment]]=5,1,0)</f>
        <v>0</v>
      </c>
      <c r="AL1464">
        <f>IF(Table13[[#This Row],[method_payment]]=6,1,0)</f>
        <v>0</v>
      </c>
      <c r="AM1464" t="s">
        <v>16</v>
      </c>
      <c r="AN1464" t="s">
        <v>16</v>
      </c>
      <c r="AO1464">
        <v>1</v>
      </c>
      <c r="AP1464" s="2">
        <v>90.07</v>
      </c>
      <c r="AQ1464" s="3">
        <f>IF(AND(Table13[[#This Row],[Average_amount_spent_per_visit_last_3_months]]&gt;=1,Table13[[#This Row],[Average_amount_spent_per_visit_last_3_months]]&lt;=999),1,0)</f>
        <v>1</v>
      </c>
      <c r="AR1464" s="3">
        <f>IF(AND(Table13[[#This Row],[Average_amount_spent_per_visit_last_3_months]]&gt;=1000,Table13[[#This Row],[Average_amount_spent_per_visit_last_3_months]]&lt;=6700),1,0)</f>
        <v>0</v>
      </c>
      <c r="AS1464">
        <v>2</v>
      </c>
      <c r="AT1464">
        <v>23</v>
      </c>
      <c r="AU1464">
        <f>IF(AND(Table13[[#This Row],[Age]]&gt;=18,Table13[[#This Row],[Age]]&lt;=25),1,0)</f>
        <v>1</v>
      </c>
      <c r="AV1464">
        <f>IF(AND(Table13[[#This Row],[Age]]&gt;=26,Table13[[#This Row],[Age]]&lt;=35),1,0)</f>
        <v>0</v>
      </c>
      <c r="AW1464">
        <f>IF(AND(Table13[[#This Row],[Age]]&gt;=36,Table13[[#This Row],[Age]]&lt;=45),1,0)</f>
        <v>0</v>
      </c>
      <c r="AX1464">
        <f>IF(AND(Table13[[#This Row],[Age]]&gt;=46,Table13[[#This Row],[Age]]&lt;=55),1,0)</f>
        <v>0</v>
      </c>
      <c r="AY1464">
        <f>IF(AND(Table13[[#This Row],[Age]]&gt;=56,Table13[[#This Row],[Age]]&lt;=67),1,0)</f>
        <v>0</v>
      </c>
      <c r="AZ1464" t="s">
        <v>24</v>
      </c>
      <c r="BA1464">
        <f>IF(Table13[[#This Row],[Marital Status]]="Married",1,0)</f>
        <v>0</v>
      </c>
      <c r="BB1464">
        <f>IF(Table13[[#This Row],[Marital Status]]="Single",1,0)</f>
        <v>1</v>
      </c>
      <c r="BC1464" t="s">
        <v>28</v>
      </c>
      <c r="BD1464">
        <f>IF(Table13[[#This Row],[gender]]="Male",1,0)</f>
        <v>0</v>
      </c>
      <c r="BE1464">
        <f>IF(Table13[[#This Row],[gender]]="Female",1,0)</f>
        <v>1</v>
      </c>
      <c r="BF1464" t="s">
        <v>23</v>
      </c>
      <c r="BG1464">
        <f>IF(Table13[[#This Row],[Highest level of Education]]="Did not attend school",1,0)</f>
        <v>0</v>
      </c>
      <c r="BH1464">
        <f>IF(Table13[[#This Row],[Highest level of Education]]="K12 completed",1,0)</f>
        <v>0</v>
      </c>
      <c r="BI1464">
        <f>IF(Table13[[#This Row],[Highest level of Education]]="High School Completed",1,0)</f>
        <v>0</v>
      </c>
      <c r="BJ1464">
        <f>IF(Table13[[#This Row],[Highest level of Education]]="Technical Diploma/Partially completed College",1,0)</f>
        <v>1</v>
      </c>
      <c r="BK1464">
        <f>IF(Table13[[#This Row],[Highest level of Education]]="University/College Degree",1,0)</f>
        <v>0</v>
      </c>
      <c r="BL1464">
        <f>IF(Table13[[#This Row],[Highest level of Education]]="Post-graduate education",1,0)</f>
        <v>0</v>
      </c>
      <c r="BM1464">
        <v>0</v>
      </c>
      <c r="BN1464">
        <v>1</v>
      </c>
      <c r="BO1464">
        <v>2</v>
      </c>
      <c r="BP1464">
        <f>IF(Table13[[#This Row],[Monthly_Income 1_5500 2_8000 3_11000 4_15000 5_20000 6_27000 7_35000 8_5000 9_51000 98_0]]=1,1,0)</f>
        <v>0</v>
      </c>
      <c r="BQ1464">
        <f>IF(Table13[[#This Row],[Monthly_Income 1_5500 2_8000 3_11000 4_15000 5_20000 6_27000 7_35000 8_5000 9_51000 98_0]]=2,1,0)</f>
        <v>1</v>
      </c>
      <c r="BR1464">
        <f>IF(Table13[[#This Row],[Monthly_Income 1_5500 2_8000 3_11000 4_15000 5_20000 6_27000 7_35000 8_5000 9_51000 98_0]]=3,1,0)</f>
        <v>0</v>
      </c>
      <c r="BS1464">
        <f>IF(Table13[[#This Row],[Monthly_Income 1_5500 2_8000 3_11000 4_15000 5_20000 6_27000 7_35000 8_5000 9_51000 98_0]]=4,1,0)</f>
        <v>0</v>
      </c>
      <c r="BT1464">
        <f>IF(Table13[[#This Row],[Monthly_Income 1_5500 2_8000 3_11000 4_15000 5_20000 6_27000 7_35000 8_5000 9_51000 98_0]]=5,1,0)</f>
        <v>0</v>
      </c>
      <c r="BU1464">
        <f>IF(Table13[[#This Row],[Monthly_Income 1_5500 2_8000 3_11000 4_15000 5_20000 6_27000 7_35000 8_5000 9_51000 98_0]]=6,1,0)</f>
        <v>0</v>
      </c>
      <c r="BV1464">
        <f>IF(Table13[[#This Row],[Monthly_Income 1_5500 2_8000 3_11000 4_15000 5_20000 6_27000 7_35000 8_5000 9_51000 98_0]]=7,1,0)</f>
        <v>0</v>
      </c>
      <c r="BW1464">
        <f>IF(Table13[[#This Row],[Monthly_Income 1_5500 2_8000 3_11000 4_15000 5_20000 6_27000 7_35000 8_5000 9_51000 98_0]]=8,1,0)</f>
        <v>0</v>
      </c>
      <c r="BX1464">
        <f>IF(Table13[[#This Row],[Monthly_Income 1_5500 2_8000 3_11000 4_15000 5_20000 6_27000 7_35000 8_5000 9_51000 98_0]]=9,1,0)</f>
        <v>0</v>
      </c>
      <c r="BY1464">
        <f>IF(Table13[[#This Row],[Monthly_Income 1_5500 2_8000 3_11000 4_15000 5_20000 6_27000 7_35000 8_5000 9_51000 98_0]]=98,1,0)</f>
        <v>0</v>
      </c>
      <c r="BZ1464">
        <v>3</v>
      </c>
      <c r="CA1464">
        <f>IF(Table13[[#This Row],[Monthly_Household_Income]]=1,1,0)</f>
        <v>0</v>
      </c>
      <c r="CB1464">
        <f>IF(Table13[[#This Row],[Monthly_Household_Income]]=2,1,0)</f>
        <v>0</v>
      </c>
      <c r="CC1464">
        <f>IF(Table13[[#This Row],[Monthly_Household_Income]]=3,1,0)</f>
        <v>1</v>
      </c>
      <c r="CD1464">
        <f>IF(Table13[[#This Row],[Monthly_Household_Income]]=4,1,0)</f>
        <v>0</v>
      </c>
      <c r="CE1464">
        <f>IF(Table13[[#This Row],[Monthly_Household_Income]]=5,1,0)</f>
        <v>0</v>
      </c>
      <c r="CF1464">
        <f>IF(Table13[[#This Row],[Monthly_Household_Income]]=6,1,0)</f>
        <v>0</v>
      </c>
      <c r="CG1464">
        <f>IF(Table13[[#This Row],[Monthly_Household_Income]]=7,1,0)</f>
        <v>0</v>
      </c>
      <c r="CH1464">
        <f>IF(Table13[[#This Row],[Monthly_Household_Income]]=8,1,0)</f>
        <v>0</v>
      </c>
      <c r="CI1464">
        <f>IF(Table13[[#This Row],[Monthly_Household_Income]]=9,1,0)</f>
        <v>0</v>
      </c>
      <c r="CJ1464">
        <f>IF(Table13[[#This Row],[Monthly_Household_Income]]=98,1,0)</f>
        <v>0</v>
      </c>
    </row>
    <row r="1465" spans="1:88">
      <c r="A1465">
        <v>5496</v>
      </c>
      <c r="B1465" s="1">
        <v>42967</v>
      </c>
      <c r="C1465" t="s">
        <v>34</v>
      </c>
      <c r="D1465">
        <v>8</v>
      </c>
      <c r="E1465">
        <v>9</v>
      </c>
      <c r="F1465">
        <v>8</v>
      </c>
      <c r="G1465">
        <v>8</v>
      </c>
      <c r="H1465">
        <v>8</v>
      </c>
      <c r="I1465">
        <v>6</v>
      </c>
      <c r="J1465" t="s">
        <v>15</v>
      </c>
      <c r="K1465">
        <v>8</v>
      </c>
      <c r="L1465">
        <v>8</v>
      </c>
      <c r="M1465">
        <v>7</v>
      </c>
      <c r="N1465">
        <v>6</v>
      </c>
      <c r="O1465">
        <v>8</v>
      </c>
      <c r="P1465">
        <v>7</v>
      </c>
      <c r="Q1465">
        <v>7</v>
      </c>
      <c r="R1465">
        <v>6</v>
      </c>
      <c r="S1465">
        <v>8</v>
      </c>
      <c r="T1465">
        <v>9</v>
      </c>
      <c r="U1465">
        <v>9</v>
      </c>
      <c r="V1465">
        <v>7</v>
      </c>
      <c r="W1465">
        <v>6</v>
      </c>
      <c r="X1465">
        <v>8</v>
      </c>
      <c r="Y1465">
        <v>9</v>
      </c>
      <c r="Z1465">
        <v>7</v>
      </c>
      <c r="AA1465">
        <v>8</v>
      </c>
      <c r="AB1465">
        <v>8</v>
      </c>
      <c r="AC1465">
        <v>2</v>
      </c>
      <c r="AD1465">
        <f>IF(Table13[[#This Row],[payment]]=1,1,0)</f>
        <v>0</v>
      </c>
      <c r="AE1465">
        <f>IF(Table13[[#This Row],[payment]]=2,1,0)</f>
        <v>1</v>
      </c>
      <c r="AF1465">
        <f>IF(Table13[[#This Row],[payment]]=3,1,0)</f>
        <v>0</v>
      </c>
      <c r="AG1465">
        <v>1</v>
      </c>
      <c r="AH1465">
        <f>IF(Table13[[#This Row],[method_payment]]=1,1,0)</f>
        <v>1</v>
      </c>
      <c r="AI1465">
        <f>IF(Table13[[#This Row],[method_payment]]=2,1,0)</f>
        <v>0</v>
      </c>
      <c r="AJ1465">
        <f>IF(Table13[[#This Row],[method_payment]]=3,1,0)</f>
        <v>0</v>
      </c>
      <c r="AK1465">
        <f>IF(Table13[[#This Row],[method_payment]]=5,1,0)</f>
        <v>0</v>
      </c>
      <c r="AL1465">
        <f>IF(Table13[[#This Row],[method_payment]]=6,1,0)</f>
        <v>0</v>
      </c>
      <c r="AM1465" t="s">
        <v>16</v>
      </c>
      <c r="AN1465" t="s">
        <v>15</v>
      </c>
      <c r="AO1465">
        <v>1</v>
      </c>
      <c r="AP1465" s="2">
        <v>403.36</v>
      </c>
      <c r="AQ1465" s="3">
        <f>IF(AND(Table13[[#This Row],[Average_amount_spent_per_visit_last_3_months]]&gt;=1,Table13[[#This Row],[Average_amount_spent_per_visit_last_3_months]]&lt;=999),1,0)</f>
        <v>1</v>
      </c>
      <c r="AR1465" s="3">
        <f>IF(AND(Table13[[#This Row],[Average_amount_spent_per_visit_last_3_months]]&gt;=1000,Table13[[#This Row],[Average_amount_spent_per_visit_last_3_months]]&lt;=6700),1,0)</f>
        <v>0</v>
      </c>
      <c r="AS1465">
        <v>1</v>
      </c>
      <c r="AT1465">
        <v>33</v>
      </c>
      <c r="AU1465">
        <f>IF(AND(Table13[[#This Row],[Age]]&gt;=18,Table13[[#This Row],[Age]]&lt;=25),1,0)</f>
        <v>0</v>
      </c>
      <c r="AV1465">
        <f>IF(AND(Table13[[#This Row],[Age]]&gt;=26,Table13[[#This Row],[Age]]&lt;=35),1,0)</f>
        <v>1</v>
      </c>
      <c r="AW1465">
        <f>IF(AND(Table13[[#This Row],[Age]]&gt;=36,Table13[[#This Row],[Age]]&lt;=45),1,0)</f>
        <v>0</v>
      </c>
      <c r="AX1465">
        <f>IF(AND(Table13[[#This Row],[Age]]&gt;=46,Table13[[#This Row],[Age]]&lt;=55),1,0)</f>
        <v>0</v>
      </c>
      <c r="AY1465">
        <f>IF(AND(Table13[[#This Row],[Age]]&gt;=56,Table13[[#This Row],[Age]]&lt;=67),1,0)</f>
        <v>0</v>
      </c>
      <c r="AZ1465" t="s">
        <v>25</v>
      </c>
      <c r="BA1465">
        <f>IF(Table13[[#This Row],[Marital Status]]="Married",1,0)</f>
        <v>1</v>
      </c>
      <c r="BB1465">
        <f>IF(Table13[[#This Row],[Marital Status]]="Single",1,0)</f>
        <v>0</v>
      </c>
      <c r="BC1465" t="s">
        <v>27</v>
      </c>
      <c r="BD1465">
        <f>IF(Table13[[#This Row],[gender]]="Male",1,0)</f>
        <v>1</v>
      </c>
      <c r="BE1465">
        <f>IF(Table13[[#This Row],[gender]]="Female",1,0)</f>
        <v>0</v>
      </c>
      <c r="BF1465" t="s">
        <v>23</v>
      </c>
      <c r="BG1465">
        <f>IF(Table13[[#This Row],[Highest level of Education]]="Did not attend school",1,0)</f>
        <v>0</v>
      </c>
      <c r="BH1465">
        <f>IF(Table13[[#This Row],[Highest level of Education]]="K12 completed",1,0)</f>
        <v>0</v>
      </c>
      <c r="BI1465">
        <f>IF(Table13[[#This Row],[Highest level of Education]]="High School Completed",1,0)</f>
        <v>0</v>
      </c>
      <c r="BJ1465">
        <f>IF(Table13[[#This Row],[Highest level of Education]]="Technical Diploma/Partially completed College",1,0)</f>
        <v>1</v>
      </c>
      <c r="BK1465">
        <f>IF(Table13[[#This Row],[Highest level of Education]]="University/College Degree",1,0)</f>
        <v>0</v>
      </c>
      <c r="BL1465">
        <f>IF(Table13[[#This Row],[Highest level of Education]]="Post-graduate education",1,0)</f>
        <v>0</v>
      </c>
      <c r="BM1465">
        <v>2</v>
      </c>
      <c r="BN1465">
        <v>1</v>
      </c>
      <c r="BO1465">
        <v>3</v>
      </c>
      <c r="BP1465">
        <f>IF(Table13[[#This Row],[Monthly_Income 1_5500 2_8000 3_11000 4_15000 5_20000 6_27000 7_35000 8_5000 9_51000 98_0]]=1,1,0)</f>
        <v>0</v>
      </c>
      <c r="BQ1465">
        <f>IF(Table13[[#This Row],[Monthly_Income 1_5500 2_8000 3_11000 4_15000 5_20000 6_27000 7_35000 8_5000 9_51000 98_0]]=2,1,0)</f>
        <v>0</v>
      </c>
      <c r="BR1465">
        <f>IF(Table13[[#This Row],[Monthly_Income 1_5500 2_8000 3_11000 4_15000 5_20000 6_27000 7_35000 8_5000 9_51000 98_0]]=3,1,0)</f>
        <v>1</v>
      </c>
      <c r="BS1465">
        <f>IF(Table13[[#This Row],[Monthly_Income 1_5500 2_8000 3_11000 4_15000 5_20000 6_27000 7_35000 8_5000 9_51000 98_0]]=4,1,0)</f>
        <v>0</v>
      </c>
      <c r="BT1465">
        <f>IF(Table13[[#This Row],[Monthly_Income 1_5500 2_8000 3_11000 4_15000 5_20000 6_27000 7_35000 8_5000 9_51000 98_0]]=5,1,0)</f>
        <v>0</v>
      </c>
      <c r="BU1465">
        <f>IF(Table13[[#This Row],[Monthly_Income 1_5500 2_8000 3_11000 4_15000 5_20000 6_27000 7_35000 8_5000 9_51000 98_0]]=6,1,0)</f>
        <v>0</v>
      </c>
      <c r="BV1465">
        <f>IF(Table13[[#This Row],[Monthly_Income 1_5500 2_8000 3_11000 4_15000 5_20000 6_27000 7_35000 8_5000 9_51000 98_0]]=7,1,0)</f>
        <v>0</v>
      </c>
      <c r="BW1465">
        <f>IF(Table13[[#This Row],[Monthly_Income 1_5500 2_8000 3_11000 4_15000 5_20000 6_27000 7_35000 8_5000 9_51000 98_0]]=8,1,0)</f>
        <v>0</v>
      </c>
      <c r="BX1465">
        <f>IF(Table13[[#This Row],[Monthly_Income 1_5500 2_8000 3_11000 4_15000 5_20000 6_27000 7_35000 8_5000 9_51000 98_0]]=9,1,0)</f>
        <v>0</v>
      </c>
      <c r="BY1465">
        <f>IF(Table13[[#This Row],[Monthly_Income 1_5500 2_8000 3_11000 4_15000 5_20000 6_27000 7_35000 8_5000 9_51000 98_0]]=98,1,0)</f>
        <v>0</v>
      </c>
      <c r="BZ1465">
        <v>5</v>
      </c>
      <c r="CA1465">
        <f>IF(Table13[[#This Row],[Monthly_Household_Income]]=1,1,0)</f>
        <v>0</v>
      </c>
      <c r="CB1465">
        <f>IF(Table13[[#This Row],[Monthly_Household_Income]]=2,1,0)</f>
        <v>0</v>
      </c>
      <c r="CC1465">
        <f>IF(Table13[[#This Row],[Monthly_Household_Income]]=3,1,0)</f>
        <v>0</v>
      </c>
      <c r="CD1465">
        <f>IF(Table13[[#This Row],[Monthly_Household_Income]]=4,1,0)</f>
        <v>0</v>
      </c>
      <c r="CE1465">
        <f>IF(Table13[[#This Row],[Monthly_Household_Income]]=5,1,0)</f>
        <v>1</v>
      </c>
      <c r="CF1465">
        <f>IF(Table13[[#This Row],[Monthly_Household_Income]]=6,1,0)</f>
        <v>0</v>
      </c>
      <c r="CG1465">
        <f>IF(Table13[[#This Row],[Monthly_Household_Income]]=7,1,0)</f>
        <v>0</v>
      </c>
      <c r="CH1465">
        <f>IF(Table13[[#This Row],[Monthly_Household_Income]]=8,1,0)</f>
        <v>0</v>
      </c>
      <c r="CI1465">
        <f>IF(Table13[[#This Row],[Monthly_Household_Income]]=9,1,0)</f>
        <v>0</v>
      </c>
      <c r="CJ1465">
        <f>IF(Table13[[#This Row],[Monthly_Household_Income]]=98,1,0)</f>
        <v>0</v>
      </c>
    </row>
    <row r="1466" spans="1:88">
      <c r="A1466">
        <v>5497</v>
      </c>
      <c r="B1466" s="1">
        <v>42978</v>
      </c>
      <c r="C1466" t="s">
        <v>11</v>
      </c>
      <c r="D1466">
        <v>5</v>
      </c>
      <c r="E1466">
        <v>5</v>
      </c>
      <c r="F1466">
        <v>5</v>
      </c>
      <c r="G1466">
        <v>4</v>
      </c>
      <c r="H1466">
        <v>5</v>
      </c>
      <c r="I1466">
        <v>4</v>
      </c>
      <c r="J1466" t="s">
        <v>15</v>
      </c>
      <c r="K1466">
        <v>4</v>
      </c>
      <c r="L1466">
        <v>3</v>
      </c>
      <c r="M1466">
        <v>7</v>
      </c>
      <c r="N1466">
        <v>6</v>
      </c>
      <c r="O1466">
        <v>7</v>
      </c>
      <c r="P1466">
        <v>5</v>
      </c>
      <c r="Q1466">
        <v>5</v>
      </c>
      <c r="R1466">
        <v>6</v>
      </c>
      <c r="S1466">
        <v>7</v>
      </c>
      <c r="T1466">
        <v>6</v>
      </c>
      <c r="U1466">
        <v>7</v>
      </c>
      <c r="V1466">
        <v>6</v>
      </c>
      <c r="W1466">
        <v>6</v>
      </c>
      <c r="X1466">
        <v>7</v>
      </c>
      <c r="Y1466">
        <v>7</v>
      </c>
      <c r="Z1466">
        <v>6</v>
      </c>
      <c r="AA1466">
        <v>7</v>
      </c>
      <c r="AB1466">
        <v>5</v>
      </c>
      <c r="AC1466">
        <v>1</v>
      </c>
      <c r="AD1466">
        <f>IF(Table13[[#This Row],[payment]]=1,1,0)</f>
        <v>1</v>
      </c>
      <c r="AE1466">
        <f>IF(Table13[[#This Row],[payment]]=2,1,0)</f>
        <v>0</v>
      </c>
      <c r="AF1466">
        <f>IF(Table13[[#This Row],[payment]]=3,1,0)</f>
        <v>0</v>
      </c>
      <c r="AG1466">
        <v>6</v>
      </c>
      <c r="AH1466">
        <f>IF(Table13[[#This Row],[method_payment]]=1,1,0)</f>
        <v>0</v>
      </c>
      <c r="AI1466">
        <f>IF(Table13[[#This Row],[method_payment]]=2,1,0)</f>
        <v>0</v>
      </c>
      <c r="AJ1466">
        <f>IF(Table13[[#This Row],[method_payment]]=3,1,0)</f>
        <v>0</v>
      </c>
      <c r="AK1466">
        <f>IF(Table13[[#This Row],[method_payment]]=5,1,0)</f>
        <v>0</v>
      </c>
      <c r="AL1466">
        <f>IF(Table13[[#This Row],[method_payment]]=6,1,0)</f>
        <v>1</v>
      </c>
      <c r="AM1466" t="s">
        <v>16</v>
      </c>
      <c r="AN1466" t="s">
        <v>15</v>
      </c>
      <c r="AO1466">
        <v>1</v>
      </c>
      <c r="AP1466" s="2">
        <v>164.87</v>
      </c>
      <c r="AQ1466" s="3">
        <f>IF(AND(Table13[[#This Row],[Average_amount_spent_per_visit_last_3_months]]&gt;=1,Table13[[#This Row],[Average_amount_spent_per_visit_last_3_months]]&lt;=999),1,0)</f>
        <v>1</v>
      </c>
      <c r="AR1466" s="3">
        <f>IF(AND(Table13[[#This Row],[Average_amount_spent_per_visit_last_3_months]]&gt;=1000,Table13[[#This Row],[Average_amount_spent_per_visit_last_3_months]]&lt;=6700),1,0)</f>
        <v>0</v>
      </c>
      <c r="AS1466">
        <v>2</v>
      </c>
      <c r="AT1466">
        <v>22</v>
      </c>
      <c r="AU1466">
        <f>IF(AND(Table13[[#This Row],[Age]]&gt;=18,Table13[[#This Row],[Age]]&lt;=25),1,0)</f>
        <v>1</v>
      </c>
      <c r="AV1466">
        <f>IF(AND(Table13[[#This Row],[Age]]&gt;=26,Table13[[#This Row],[Age]]&lt;=35),1,0)</f>
        <v>0</v>
      </c>
      <c r="AW1466">
        <f>IF(AND(Table13[[#This Row],[Age]]&gt;=36,Table13[[#This Row],[Age]]&lt;=45),1,0)</f>
        <v>0</v>
      </c>
      <c r="AX1466">
        <f>IF(AND(Table13[[#This Row],[Age]]&gt;=46,Table13[[#This Row],[Age]]&lt;=55),1,0)</f>
        <v>0</v>
      </c>
      <c r="AY1466">
        <f>IF(AND(Table13[[#This Row],[Age]]&gt;=56,Table13[[#This Row],[Age]]&lt;=67),1,0)</f>
        <v>0</v>
      </c>
      <c r="AZ1466" t="s">
        <v>24</v>
      </c>
      <c r="BA1466">
        <f>IF(Table13[[#This Row],[Marital Status]]="Married",1,0)</f>
        <v>0</v>
      </c>
      <c r="BB1466">
        <f>IF(Table13[[#This Row],[Marital Status]]="Single",1,0)</f>
        <v>1</v>
      </c>
      <c r="BC1466" t="s">
        <v>27</v>
      </c>
      <c r="BD1466">
        <f>IF(Table13[[#This Row],[gender]]="Male",1,0)</f>
        <v>1</v>
      </c>
      <c r="BE1466">
        <f>IF(Table13[[#This Row],[gender]]="Female",1,0)</f>
        <v>0</v>
      </c>
      <c r="BF1466" t="s">
        <v>23</v>
      </c>
      <c r="BG1466">
        <f>IF(Table13[[#This Row],[Highest level of Education]]="Did not attend school",1,0)</f>
        <v>0</v>
      </c>
      <c r="BH1466">
        <f>IF(Table13[[#This Row],[Highest level of Education]]="K12 completed",1,0)</f>
        <v>0</v>
      </c>
      <c r="BI1466">
        <f>IF(Table13[[#This Row],[Highest level of Education]]="High School Completed",1,0)</f>
        <v>0</v>
      </c>
      <c r="BJ1466">
        <f>IF(Table13[[#This Row],[Highest level of Education]]="Technical Diploma/Partially completed College",1,0)</f>
        <v>1</v>
      </c>
      <c r="BK1466">
        <f>IF(Table13[[#This Row],[Highest level of Education]]="University/College Degree",1,0)</f>
        <v>0</v>
      </c>
      <c r="BL1466">
        <f>IF(Table13[[#This Row],[Highest level of Education]]="Post-graduate education",1,0)</f>
        <v>0</v>
      </c>
      <c r="BM1466">
        <v>0</v>
      </c>
      <c r="BN1466">
        <v>2</v>
      </c>
      <c r="BO1466">
        <v>2</v>
      </c>
      <c r="BP1466">
        <f>IF(Table13[[#This Row],[Monthly_Income 1_5500 2_8000 3_11000 4_15000 5_20000 6_27000 7_35000 8_5000 9_51000 98_0]]=1,1,0)</f>
        <v>0</v>
      </c>
      <c r="BQ1466">
        <f>IF(Table13[[#This Row],[Monthly_Income 1_5500 2_8000 3_11000 4_15000 5_20000 6_27000 7_35000 8_5000 9_51000 98_0]]=2,1,0)</f>
        <v>1</v>
      </c>
      <c r="BR1466">
        <f>IF(Table13[[#This Row],[Monthly_Income 1_5500 2_8000 3_11000 4_15000 5_20000 6_27000 7_35000 8_5000 9_51000 98_0]]=3,1,0)</f>
        <v>0</v>
      </c>
      <c r="BS1466">
        <f>IF(Table13[[#This Row],[Monthly_Income 1_5500 2_8000 3_11000 4_15000 5_20000 6_27000 7_35000 8_5000 9_51000 98_0]]=4,1,0)</f>
        <v>0</v>
      </c>
      <c r="BT1466">
        <f>IF(Table13[[#This Row],[Monthly_Income 1_5500 2_8000 3_11000 4_15000 5_20000 6_27000 7_35000 8_5000 9_51000 98_0]]=5,1,0)</f>
        <v>0</v>
      </c>
      <c r="BU1466">
        <f>IF(Table13[[#This Row],[Monthly_Income 1_5500 2_8000 3_11000 4_15000 5_20000 6_27000 7_35000 8_5000 9_51000 98_0]]=6,1,0)</f>
        <v>0</v>
      </c>
      <c r="BV1466">
        <f>IF(Table13[[#This Row],[Monthly_Income 1_5500 2_8000 3_11000 4_15000 5_20000 6_27000 7_35000 8_5000 9_51000 98_0]]=7,1,0)</f>
        <v>0</v>
      </c>
      <c r="BW1466">
        <f>IF(Table13[[#This Row],[Monthly_Income 1_5500 2_8000 3_11000 4_15000 5_20000 6_27000 7_35000 8_5000 9_51000 98_0]]=8,1,0)</f>
        <v>0</v>
      </c>
      <c r="BX1466">
        <f>IF(Table13[[#This Row],[Monthly_Income 1_5500 2_8000 3_11000 4_15000 5_20000 6_27000 7_35000 8_5000 9_51000 98_0]]=9,1,0)</f>
        <v>0</v>
      </c>
      <c r="BY1466">
        <f>IF(Table13[[#This Row],[Monthly_Income 1_5500 2_8000 3_11000 4_15000 5_20000 6_27000 7_35000 8_5000 9_51000 98_0]]=98,1,0)</f>
        <v>0</v>
      </c>
      <c r="BZ1466">
        <v>4</v>
      </c>
      <c r="CA1466">
        <f>IF(Table13[[#This Row],[Monthly_Household_Income]]=1,1,0)</f>
        <v>0</v>
      </c>
      <c r="CB1466">
        <f>IF(Table13[[#This Row],[Monthly_Household_Income]]=2,1,0)</f>
        <v>0</v>
      </c>
      <c r="CC1466">
        <f>IF(Table13[[#This Row],[Monthly_Household_Income]]=3,1,0)</f>
        <v>0</v>
      </c>
      <c r="CD1466">
        <f>IF(Table13[[#This Row],[Monthly_Household_Income]]=4,1,0)</f>
        <v>1</v>
      </c>
      <c r="CE1466">
        <f>IF(Table13[[#This Row],[Monthly_Household_Income]]=5,1,0)</f>
        <v>0</v>
      </c>
      <c r="CF1466">
        <f>IF(Table13[[#This Row],[Monthly_Household_Income]]=6,1,0)</f>
        <v>0</v>
      </c>
      <c r="CG1466">
        <f>IF(Table13[[#This Row],[Monthly_Household_Income]]=7,1,0)</f>
        <v>0</v>
      </c>
      <c r="CH1466">
        <f>IF(Table13[[#This Row],[Monthly_Household_Income]]=8,1,0)</f>
        <v>0</v>
      </c>
      <c r="CI1466">
        <f>IF(Table13[[#This Row],[Monthly_Household_Income]]=9,1,0)</f>
        <v>0</v>
      </c>
      <c r="CJ1466">
        <f>IF(Table13[[#This Row],[Monthly_Household_Income]]=98,1,0)</f>
        <v>0</v>
      </c>
    </row>
    <row r="1467" spans="1:88">
      <c r="A1467">
        <v>5499</v>
      </c>
      <c r="B1467" s="1">
        <v>43191</v>
      </c>
      <c r="C1467" t="s">
        <v>35</v>
      </c>
      <c r="D1467">
        <v>7</v>
      </c>
      <c r="E1467">
        <v>6</v>
      </c>
      <c r="F1467">
        <v>6</v>
      </c>
      <c r="G1467">
        <v>7</v>
      </c>
      <c r="H1467">
        <v>6</v>
      </c>
      <c r="I1467">
        <v>7</v>
      </c>
      <c r="J1467" t="s">
        <v>15</v>
      </c>
      <c r="K1467">
        <v>7</v>
      </c>
      <c r="L1467">
        <v>6</v>
      </c>
      <c r="M1467">
        <v>7</v>
      </c>
      <c r="N1467">
        <v>6</v>
      </c>
      <c r="O1467">
        <v>7</v>
      </c>
      <c r="P1467">
        <v>6</v>
      </c>
      <c r="Q1467">
        <v>6</v>
      </c>
      <c r="R1467">
        <v>7</v>
      </c>
      <c r="S1467">
        <v>7</v>
      </c>
      <c r="T1467">
        <v>7</v>
      </c>
      <c r="U1467">
        <v>6</v>
      </c>
      <c r="V1467">
        <v>7</v>
      </c>
      <c r="W1467">
        <v>6</v>
      </c>
      <c r="X1467">
        <v>6</v>
      </c>
      <c r="Y1467">
        <v>7</v>
      </c>
      <c r="Z1467">
        <v>6</v>
      </c>
      <c r="AA1467">
        <v>7</v>
      </c>
      <c r="AB1467">
        <v>6</v>
      </c>
      <c r="AC1467">
        <v>1</v>
      </c>
      <c r="AD1467">
        <f>IF(Table13[[#This Row],[payment]]=1,1,0)</f>
        <v>1</v>
      </c>
      <c r="AE1467">
        <f>IF(Table13[[#This Row],[payment]]=2,1,0)</f>
        <v>0</v>
      </c>
      <c r="AF1467">
        <f>IF(Table13[[#This Row],[payment]]=3,1,0)</f>
        <v>0</v>
      </c>
      <c r="AG1467">
        <v>1</v>
      </c>
      <c r="AH1467">
        <f>IF(Table13[[#This Row],[method_payment]]=1,1,0)</f>
        <v>1</v>
      </c>
      <c r="AI1467">
        <f>IF(Table13[[#This Row],[method_payment]]=2,1,0)</f>
        <v>0</v>
      </c>
      <c r="AJ1467">
        <f>IF(Table13[[#This Row],[method_payment]]=3,1,0)</f>
        <v>0</v>
      </c>
      <c r="AK1467">
        <f>IF(Table13[[#This Row],[method_payment]]=5,1,0)</f>
        <v>0</v>
      </c>
      <c r="AL1467">
        <f>IF(Table13[[#This Row],[method_payment]]=6,1,0)</f>
        <v>0</v>
      </c>
      <c r="AM1467" t="s">
        <v>16</v>
      </c>
      <c r="AN1467" t="s">
        <v>16</v>
      </c>
      <c r="AO1467">
        <v>1</v>
      </c>
      <c r="AP1467" s="2">
        <v>437.47</v>
      </c>
      <c r="AQ1467" s="3">
        <f>IF(AND(Table13[[#This Row],[Average_amount_spent_per_visit_last_3_months]]&gt;=1,Table13[[#This Row],[Average_amount_spent_per_visit_last_3_months]]&lt;=999),1,0)</f>
        <v>1</v>
      </c>
      <c r="AR1467" s="3">
        <f>IF(AND(Table13[[#This Row],[Average_amount_spent_per_visit_last_3_months]]&gt;=1000,Table13[[#This Row],[Average_amount_spent_per_visit_last_3_months]]&lt;=6700),1,0)</f>
        <v>0</v>
      </c>
      <c r="AS1467">
        <v>3</v>
      </c>
      <c r="AT1467">
        <v>43</v>
      </c>
      <c r="AU1467">
        <f>IF(AND(Table13[[#This Row],[Age]]&gt;=18,Table13[[#This Row],[Age]]&lt;=25),1,0)</f>
        <v>0</v>
      </c>
      <c r="AV1467">
        <f>IF(AND(Table13[[#This Row],[Age]]&gt;=26,Table13[[#This Row],[Age]]&lt;=35),1,0)</f>
        <v>0</v>
      </c>
      <c r="AW1467">
        <f>IF(AND(Table13[[#This Row],[Age]]&gt;=36,Table13[[#This Row],[Age]]&lt;=45),1,0)</f>
        <v>1</v>
      </c>
      <c r="AX1467">
        <f>IF(AND(Table13[[#This Row],[Age]]&gt;=46,Table13[[#This Row],[Age]]&lt;=55),1,0)</f>
        <v>0</v>
      </c>
      <c r="AY1467">
        <f>IF(AND(Table13[[#This Row],[Age]]&gt;=56,Table13[[#This Row],[Age]]&lt;=67),1,0)</f>
        <v>0</v>
      </c>
      <c r="AZ1467" t="s">
        <v>25</v>
      </c>
      <c r="BA1467">
        <f>IF(Table13[[#This Row],[Marital Status]]="Married",1,0)</f>
        <v>1</v>
      </c>
      <c r="BB1467">
        <f>IF(Table13[[#This Row],[Marital Status]]="Single",1,0)</f>
        <v>0</v>
      </c>
      <c r="BC1467" t="s">
        <v>28</v>
      </c>
      <c r="BD1467">
        <f>IF(Table13[[#This Row],[gender]]="Male",1,0)</f>
        <v>0</v>
      </c>
      <c r="BE1467">
        <f>IF(Table13[[#This Row],[gender]]="Female",1,0)</f>
        <v>1</v>
      </c>
      <c r="BF1467" t="s">
        <v>18</v>
      </c>
      <c r="BG1467">
        <f>IF(Table13[[#This Row],[Highest level of Education]]="Did not attend school",1,0)</f>
        <v>0</v>
      </c>
      <c r="BH1467">
        <f>IF(Table13[[#This Row],[Highest level of Education]]="K12 completed",1,0)</f>
        <v>0</v>
      </c>
      <c r="BI1467">
        <f>IF(Table13[[#This Row],[Highest level of Education]]="High School Completed",1,0)</f>
        <v>0</v>
      </c>
      <c r="BJ1467">
        <f>IF(Table13[[#This Row],[Highest level of Education]]="Technical Diploma/Partially completed College",1,0)</f>
        <v>0</v>
      </c>
      <c r="BK1467">
        <f>IF(Table13[[#This Row],[Highest level of Education]]="University/College Degree",1,0)</f>
        <v>0</v>
      </c>
      <c r="BL1467">
        <f>IF(Table13[[#This Row],[Highest level of Education]]="Post-graduate education",1,0)</f>
        <v>1</v>
      </c>
      <c r="BM1467">
        <v>4</v>
      </c>
      <c r="BN1467">
        <v>1</v>
      </c>
      <c r="BO1467">
        <v>5</v>
      </c>
      <c r="BP1467">
        <f>IF(Table13[[#This Row],[Monthly_Income 1_5500 2_8000 3_11000 4_15000 5_20000 6_27000 7_35000 8_5000 9_51000 98_0]]=1,1,0)</f>
        <v>0</v>
      </c>
      <c r="BQ1467">
        <f>IF(Table13[[#This Row],[Monthly_Income 1_5500 2_8000 3_11000 4_15000 5_20000 6_27000 7_35000 8_5000 9_51000 98_0]]=2,1,0)</f>
        <v>0</v>
      </c>
      <c r="BR1467">
        <f>IF(Table13[[#This Row],[Monthly_Income 1_5500 2_8000 3_11000 4_15000 5_20000 6_27000 7_35000 8_5000 9_51000 98_0]]=3,1,0)</f>
        <v>0</v>
      </c>
      <c r="BS1467">
        <f>IF(Table13[[#This Row],[Monthly_Income 1_5500 2_8000 3_11000 4_15000 5_20000 6_27000 7_35000 8_5000 9_51000 98_0]]=4,1,0)</f>
        <v>0</v>
      </c>
      <c r="BT1467">
        <f>IF(Table13[[#This Row],[Monthly_Income 1_5500 2_8000 3_11000 4_15000 5_20000 6_27000 7_35000 8_5000 9_51000 98_0]]=5,1,0)</f>
        <v>1</v>
      </c>
      <c r="BU1467">
        <f>IF(Table13[[#This Row],[Monthly_Income 1_5500 2_8000 3_11000 4_15000 5_20000 6_27000 7_35000 8_5000 9_51000 98_0]]=6,1,0)</f>
        <v>0</v>
      </c>
      <c r="BV1467">
        <f>IF(Table13[[#This Row],[Monthly_Income 1_5500 2_8000 3_11000 4_15000 5_20000 6_27000 7_35000 8_5000 9_51000 98_0]]=7,1,0)</f>
        <v>0</v>
      </c>
      <c r="BW1467">
        <f>IF(Table13[[#This Row],[Monthly_Income 1_5500 2_8000 3_11000 4_15000 5_20000 6_27000 7_35000 8_5000 9_51000 98_0]]=8,1,0)</f>
        <v>0</v>
      </c>
      <c r="BX1467">
        <f>IF(Table13[[#This Row],[Monthly_Income 1_5500 2_8000 3_11000 4_15000 5_20000 6_27000 7_35000 8_5000 9_51000 98_0]]=9,1,0)</f>
        <v>0</v>
      </c>
      <c r="BY1467">
        <f>IF(Table13[[#This Row],[Monthly_Income 1_5500 2_8000 3_11000 4_15000 5_20000 6_27000 7_35000 8_5000 9_51000 98_0]]=98,1,0)</f>
        <v>0</v>
      </c>
      <c r="BZ1467">
        <v>7</v>
      </c>
      <c r="CA1467">
        <f>IF(Table13[[#This Row],[Monthly_Household_Income]]=1,1,0)</f>
        <v>0</v>
      </c>
      <c r="CB1467">
        <f>IF(Table13[[#This Row],[Monthly_Household_Income]]=2,1,0)</f>
        <v>0</v>
      </c>
      <c r="CC1467">
        <f>IF(Table13[[#This Row],[Monthly_Household_Income]]=3,1,0)</f>
        <v>0</v>
      </c>
      <c r="CD1467">
        <f>IF(Table13[[#This Row],[Monthly_Household_Income]]=4,1,0)</f>
        <v>0</v>
      </c>
      <c r="CE1467">
        <f>IF(Table13[[#This Row],[Monthly_Household_Income]]=5,1,0)</f>
        <v>0</v>
      </c>
      <c r="CF1467">
        <f>IF(Table13[[#This Row],[Monthly_Household_Income]]=6,1,0)</f>
        <v>0</v>
      </c>
      <c r="CG1467">
        <f>IF(Table13[[#This Row],[Monthly_Household_Income]]=7,1,0)</f>
        <v>1</v>
      </c>
      <c r="CH1467">
        <f>IF(Table13[[#This Row],[Monthly_Household_Income]]=8,1,0)</f>
        <v>0</v>
      </c>
      <c r="CI1467">
        <f>IF(Table13[[#This Row],[Monthly_Household_Income]]=9,1,0)</f>
        <v>0</v>
      </c>
      <c r="CJ1467">
        <f>IF(Table13[[#This Row],[Monthly_Household_Income]]=98,1,0)</f>
        <v>0</v>
      </c>
    </row>
    <row r="1468" spans="1:88">
      <c r="A1468">
        <v>5501</v>
      </c>
      <c r="B1468" s="1">
        <v>43129</v>
      </c>
      <c r="C1468" t="s">
        <v>2</v>
      </c>
      <c r="D1468">
        <v>7</v>
      </c>
      <c r="E1468">
        <v>6</v>
      </c>
      <c r="F1468">
        <v>7</v>
      </c>
      <c r="G1468">
        <v>6</v>
      </c>
      <c r="H1468">
        <v>8</v>
      </c>
      <c r="I1468">
        <v>8</v>
      </c>
      <c r="J1468" t="s">
        <v>15</v>
      </c>
      <c r="K1468">
        <v>7</v>
      </c>
      <c r="L1468">
        <v>7</v>
      </c>
      <c r="M1468">
        <v>8</v>
      </c>
      <c r="N1468">
        <v>7</v>
      </c>
      <c r="O1468">
        <v>7</v>
      </c>
      <c r="P1468">
        <v>6</v>
      </c>
      <c r="Q1468">
        <v>6</v>
      </c>
      <c r="R1468">
        <v>6</v>
      </c>
      <c r="S1468">
        <v>8</v>
      </c>
      <c r="T1468">
        <v>8</v>
      </c>
      <c r="U1468">
        <v>7</v>
      </c>
      <c r="V1468">
        <v>6</v>
      </c>
      <c r="W1468">
        <v>6</v>
      </c>
      <c r="X1468">
        <v>6</v>
      </c>
      <c r="Y1468">
        <v>7</v>
      </c>
      <c r="Z1468">
        <v>8</v>
      </c>
      <c r="AA1468">
        <v>6</v>
      </c>
      <c r="AB1468">
        <v>6</v>
      </c>
      <c r="AC1468">
        <v>1</v>
      </c>
      <c r="AD1468">
        <f>IF(Table13[[#This Row],[payment]]=1,1,0)</f>
        <v>1</v>
      </c>
      <c r="AE1468">
        <f>IF(Table13[[#This Row],[payment]]=2,1,0)</f>
        <v>0</v>
      </c>
      <c r="AF1468">
        <f>IF(Table13[[#This Row],[payment]]=3,1,0)</f>
        <v>0</v>
      </c>
      <c r="AG1468">
        <v>1</v>
      </c>
      <c r="AH1468">
        <f>IF(Table13[[#This Row],[method_payment]]=1,1,0)</f>
        <v>1</v>
      </c>
      <c r="AI1468">
        <f>IF(Table13[[#This Row],[method_payment]]=2,1,0)</f>
        <v>0</v>
      </c>
      <c r="AJ1468">
        <f>IF(Table13[[#This Row],[method_payment]]=3,1,0)</f>
        <v>0</v>
      </c>
      <c r="AK1468">
        <f>IF(Table13[[#This Row],[method_payment]]=5,1,0)</f>
        <v>0</v>
      </c>
      <c r="AL1468">
        <f>IF(Table13[[#This Row],[method_payment]]=6,1,0)</f>
        <v>0</v>
      </c>
      <c r="AM1468" t="s">
        <v>16</v>
      </c>
      <c r="AN1468" t="s">
        <v>15</v>
      </c>
      <c r="AO1468">
        <v>2</v>
      </c>
      <c r="AP1468" s="2">
        <v>411.45</v>
      </c>
      <c r="AQ1468" s="3">
        <f>IF(AND(Table13[[#This Row],[Average_amount_spent_per_visit_last_3_months]]&gt;=1,Table13[[#This Row],[Average_amount_spent_per_visit_last_3_months]]&lt;=999),1,0)</f>
        <v>1</v>
      </c>
      <c r="AR1468" s="3">
        <f>IF(AND(Table13[[#This Row],[Average_amount_spent_per_visit_last_3_months]]&gt;=1000,Table13[[#This Row],[Average_amount_spent_per_visit_last_3_months]]&lt;=6700),1,0)</f>
        <v>0</v>
      </c>
      <c r="AS1468">
        <v>1</v>
      </c>
      <c r="AT1468">
        <v>40</v>
      </c>
      <c r="AU1468">
        <f>IF(AND(Table13[[#This Row],[Age]]&gt;=18,Table13[[#This Row],[Age]]&lt;=25),1,0)</f>
        <v>0</v>
      </c>
      <c r="AV1468">
        <f>IF(AND(Table13[[#This Row],[Age]]&gt;=26,Table13[[#This Row],[Age]]&lt;=35),1,0)</f>
        <v>0</v>
      </c>
      <c r="AW1468">
        <f>IF(AND(Table13[[#This Row],[Age]]&gt;=36,Table13[[#This Row],[Age]]&lt;=45),1,0)</f>
        <v>1</v>
      </c>
      <c r="AX1468">
        <f>IF(AND(Table13[[#This Row],[Age]]&gt;=46,Table13[[#This Row],[Age]]&lt;=55),1,0)</f>
        <v>0</v>
      </c>
      <c r="AY1468">
        <f>IF(AND(Table13[[#This Row],[Age]]&gt;=56,Table13[[#This Row],[Age]]&lt;=67),1,0)</f>
        <v>0</v>
      </c>
      <c r="AZ1468" t="s">
        <v>25</v>
      </c>
      <c r="BA1468">
        <f>IF(Table13[[#This Row],[Marital Status]]="Married",1,0)</f>
        <v>1</v>
      </c>
      <c r="BB1468">
        <f>IF(Table13[[#This Row],[Marital Status]]="Single",1,0)</f>
        <v>0</v>
      </c>
      <c r="BC1468" t="s">
        <v>28</v>
      </c>
      <c r="BD1468">
        <f>IF(Table13[[#This Row],[gender]]="Male",1,0)</f>
        <v>0</v>
      </c>
      <c r="BE1468">
        <f>IF(Table13[[#This Row],[gender]]="Female",1,0)</f>
        <v>1</v>
      </c>
      <c r="BF1468" t="s">
        <v>20</v>
      </c>
      <c r="BG1468">
        <f>IF(Table13[[#This Row],[Highest level of Education]]="Did not attend school",1,0)</f>
        <v>0</v>
      </c>
      <c r="BH1468">
        <f>IF(Table13[[#This Row],[Highest level of Education]]="K12 completed",1,0)</f>
        <v>0</v>
      </c>
      <c r="BI1468">
        <f>IF(Table13[[#This Row],[Highest level of Education]]="High School Completed",1,0)</f>
        <v>1</v>
      </c>
      <c r="BJ1468">
        <f>IF(Table13[[#This Row],[Highest level of Education]]="Technical Diploma/Partially completed College",1,0)</f>
        <v>0</v>
      </c>
      <c r="BK1468">
        <f>IF(Table13[[#This Row],[Highest level of Education]]="University/College Degree",1,0)</f>
        <v>0</v>
      </c>
      <c r="BL1468">
        <f>IF(Table13[[#This Row],[Highest level of Education]]="Post-graduate education",1,0)</f>
        <v>0</v>
      </c>
      <c r="BM1468">
        <v>1</v>
      </c>
      <c r="BN1468">
        <v>1</v>
      </c>
      <c r="BO1468">
        <v>3</v>
      </c>
      <c r="BP1468">
        <f>IF(Table13[[#This Row],[Monthly_Income 1_5500 2_8000 3_11000 4_15000 5_20000 6_27000 7_35000 8_5000 9_51000 98_0]]=1,1,0)</f>
        <v>0</v>
      </c>
      <c r="BQ1468">
        <f>IF(Table13[[#This Row],[Monthly_Income 1_5500 2_8000 3_11000 4_15000 5_20000 6_27000 7_35000 8_5000 9_51000 98_0]]=2,1,0)</f>
        <v>0</v>
      </c>
      <c r="BR1468">
        <f>IF(Table13[[#This Row],[Monthly_Income 1_5500 2_8000 3_11000 4_15000 5_20000 6_27000 7_35000 8_5000 9_51000 98_0]]=3,1,0)</f>
        <v>1</v>
      </c>
      <c r="BS1468">
        <f>IF(Table13[[#This Row],[Monthly_Income 1_5500 2_8000 3_11000 4_15000 5_20000 6_27000 7_35000 8_5000 9_51000 98_0]]=4,1,0)</f>
        <v>0</v>
      </c>
      <c r="BT1468">
        <f>IF(Table13[[#This Row],[Monthly_Income 1_5500 2_8000 3_11000 4_15000 5_20000 6_27000 7_35000 8_5000 9_51000 98_0]]=5,1,0)</f>
        <v>0</v>
      </c>
      <c r="BU1468">
        <f>IF(Table13[[#This Row],[Monthly_Income 1_5500 2_8000 3_11000 4_15000 5_20000 6_27000 7_35000 8_5000 9_51000 98_0]]=6,1,0)</f>
        <v>0</v>
      </c>
      <c r="BV1468">
        <f>IF(Table13[[#This Row],[Monthly_Income 1_5500 2_8000 3_11000 4_15000 5_20000 6_27000 7_35000 8_5000 9_51000 98_0]]=7,1,0)</f>
        <v>0</v>
      </c>
      <c r="BW1468">
        <f>IF(Table13[[#This Row],[Monthly_Income 1_5500 2_8000 3_11000 4_15000 5_20000 6_27000 7_35000 8_5000 9_51000 98_0]]=8,1,0)</f>
        <v>0</v>
      </c>
      <c r="BX1468">
        <f>IF(Table13[[#This Row],[Monthly_Income 1_5500 2_8000 3_11000 4_15000 5_20000 6_27000 7_35000 8_5000 9_51000 98_0]]=9,1,0)</f>
        <v>0</v>
      </c>
      <c r="BY1468">
        <f>IF(Table13[[#This Row],[Monthly_Income 1_5500 2_8000 3_11000 4_15000 5_20000 6_27000 7_35000 8_5000 9_51000 98_0]]=98,1,0)</f>
        <v>0</v>
      </c>
      <c r="BZ1468">
        <v>5</v>
      </c>
      <c r="CA1468">
        <f>IF(Table13[[#This Row],[Monthly_Household_Income]]=1,1,0)</f>
        <v>0</v>
      </c>
      <c r="CB1468">
        <f>IF(Table13[[#This Row],[Monthly_Household_Income]]=2,1,0)</f>
        <v>0</v>
      </c>
      <c r="CC1468">
        <f>IF(Table13[[#This Row],[Monthly_Household_Income]]=3,1,0)</f>
        <v>0</v>
      </c>
      <c r="CD1468">
        <f>IF(Table13[[#This Row],[Monthly_Household_Income]]=4,1,0)</f>
        <v>0</v>
      </c>
      <c r="CE1468">
        <f>IF(Table13[[#This Row],[Monthly_Household_Income]]=5,1,0)</f>
        <v>1</v>
      </c>
      <c r="CF1468">
        <f>IF(Table13[[#This Row],[Monthly_Household_Income]]=6,1,0)</f>
        <v>0</v>
      </c>
      <c r="CG1468">
        <f>IF(Table13[[#This Row],[Monthly_Household_Income]]=7,1,0)</f>
        <v>0</v>
      </c>
      <c r="CH1468">
        <f>IF(Table13[[#This Row],[Monthly_Household_Income]]=8,1,0)</f>
        <v>0</v>
      </c>
      <c r="CI1468">
        <f>IF(Table13[[#This Row],[Monthly_Household_Income]]=9,1,0)</f>
        <v>0</v>
      </c>
      <c r="CJ1468">
        <f>IF(Table13[[#This Row],[Monthly_Household_Income]]=98,1,0)</f>
        <v>0</v>
      </c>
    </row>
    <row r="1469" spans="1:88">
      <c r="A1469">
        <v>5502</v>
      </c>
      <c r="B1469" s="1">
        <v>43039</v>
      </c>
      <c r="C1469" t="s">
        <v>4</v>
      </c>
      <c r="D1469">
        <v>6</v>
      </c>
      <c r="E1469">
        <v>6</v>
      </c>
      <c r="F1469">
        <v>6</v>
      </c>
      <c r="G1469">
        <v>7</v>
      </c>
      <c r="H1469">
        <v>7</v>
      </c>
      <c r="I1469">
        <v>7</v>
      </c>
      <c r="J1469" t="s">
        <v>15</v>
      </c>
      <c r="K1469">
        <v>8</v>
      </c>
      <c r="L1469">
        <v>9</v>
      </c>
      <c r="M1469">
        <v>9</v>
      </c>
      <c r="N1469">
        <v>10</v>
      </c>
      <c r="O1469">
        <v>7</v>
      </c>
      <c r="P1469">
        <v>8</v>
      </c>
      <c r="Q1469">
        <v>8</v>
      </c>
      <c r="R1469">
        <v>7</v>
      </c>
      <c r="S1469">
        <v>9</v>
      </c>
      <c r="T1469">
        <v>8</v>
      </c>
      <c r="U1469">
        <v>8</v>
      </c>
      <c r="V1469">
        <v>8</v>
      </c>
      <c r="W1469">
        <v>8</v>
      </c>
      <c r="X1469">
        <v>9</v>
      </c>
      <c r="Y1469">
        <v>7</v>
      </c>
      <c r="Z1469">
        <v>7</v>
      </c>
      <c r="AA1469">
        <v>10</v>
      </c>
      <c r="AB1469">
        <v>0</v>
      </c>
      <c r="AC1469">
        <v>3</v>
      </c>
      <c r="AD1469">
        <f>IF(Table13[[#This Row],[payment]]=1,1,0)</f>
        <v>0</v>
      </c>
      <c r="AE1469">
        <f>IF(Table13[[#This Row],[payment]]=2,1,0)</f>
        <v>0</v>
      </c>
      <c r="AF1469">
        <f>IF(Table13[[#This Row],[payment]]=3,1,0)</f>
        <v>1</v>
      </c>
      <c r="AG1469">
        <v>1</v>
      </c>
      <c r="AH1469">
        <f>IF(Table13[[#This Row],[method_payment]]=1,1,0)</f>
        <v>1</v>
      </c>
      <c r="AI1469">
        <f>IF(Table13[[#This Row],[method_payment]]=2,1,0)</f>
        <v>0</v>
      </c>
      <c r="AJ1469">
        <f>IF(Table13[[#This Row],[method_payment]]=3,1,0)</f>
        <v>0</v>
      </c>
      <c r="AK1469">
        <f>IF(Table13[[#This Row],[method_payment]]=5,1,0)</f>
        <v>0</v>
      </c>
      <c r="AL1469">
        <f>IF(Table13[[#This Row],[method_payment]]=6,1,0)</f>
        <v>0</v>
      </c>
      <c r="AM1469" t="s">
        <v>15</v>
      </c>
      <c r="AN1469" t="s">
        <v>15</v>
      </c>
      <c r="AO1469">
        <v>2</v>
      </c>
      <c r="AP1469" s="2">
        <v>860.56</v>
      </c>
      <c r="AQ1469" s="3">
        <f>IF(AND(Table13[[#This Row],[Average_amount_spent_per_visit_last_3_months]]&gt;=1,Table13[[#This Row],[Average_amount_spent_per_visit_last_3_months]]&lt;=999),1,0)</f>
        <v>1</v>
      </c>
      <c r="AR1469" s="3">
        <f>IF(AND(Table13[[#This Row],[Average_amount_spent_per_visit_last_3_months]]&gt;=1000,Table13[[#This Row],[Average_amount_spent_per_visit_last_3_months]]&lt;=6700),1,0)</f>
        <v>0</v>
      </c>
      <c r="AS1469">
        <v>2</v>
      </c>
      <c r="AT1469">
        <v>27</v>
      </c>
      <c r="AU1469">
        <f>IF(AND(Table13[[#This Row],[Age]]&gt;=18,Table13[[#This Row],[Age]]&lt;=25),1,0)</f>
        <v>0</v>
      </c>
      <c r="AV1469">
        <f>IF(AND(Table13[[#This Row],[Age]]&gt;=26,Table13[[#This Row],[Age]]&lt;=35),1,0)</f>
        <v>1</v>
      </c>
      <c r="AW1469">
        <f>IF(AND(Table13[[#This Row],[Age]]&gt;=36,Table13[[#This Row],[Age]]&lt;=45),1,0)</f>
        <v>0</v>
      </c>
      <c r="AX1469">
        <f>IF(AND(Table13[[#This Row],[Age]]&gt;=46,Table13[[#This Row],[Age]]&lt;=55),1,0)</f>
        <v>0</v>
      </c>
      <c r="AY1469">
        <f>IF(AND(Table13[[#This Row],[Age]]&gt;=56,Table13[[#This Row],[Age]]&lt;=67),1,0)</f>
        <v>0</v>
      </c>
      <c r="AZ1469" t="s">
        <v>24</v>
      </c>
      <c r="BA1469">
        <f>IF(Table13[[#This Row],[Marital Status]]="Married",1,0)</f>
        <v>0</v>
      </c>
      <c r="BB1469">
        <f>IF(Table13[[#This Row],[Marital Status]]="Single",1,0)</f>
        <v>1</v>
      </c>
      <c r="BC1469" t="s">
        <v>28</v>
      </c>
      <c r="BD1469">
        <f>IF(Table13[[#This Row],[gender]]="Male",1,0)</f>
        <v>0</v>
      </c>
      <c r="BE1469">
        <f>IF(Table13[[#This Row],[gender]]="Female",1,0)</f>
        <v>1</v>
      </c>
      <c r="BF1469" t="s">
        <v>19</v>
      </c>
      <c r="BG1469">
        <f>IF(Table13[[#This Row],[Highest level of Education]]="Did not attend school",1,0)</f>
        <v>0</v>
      </c>
      <c r="BH1469">
        <f>IF(Table13[[#This Row],[Highest level of Education]]="K12 completed",1,0)</f>
        <v>0</v>
      </c>
      <c r="BI1469">
        <f>IF(Table13[[#This Row],[Highest level of Education]]="High School Completed",1,0)</f>
        <v>0</v>
      </c>
      <c r="BJ1469">
        <f>IF(Table13[[#This Row],[Highest level of Education]]="Technical Diploma/Partially completed College",1,0)</f>
        <v>0</v>
      </c>
      <c r="BK1469">
        <f>IF(Table13[[#This Row],[Highest level of Education]]="University/College Degree",1,0)</f>
        <v>1</v>
      </c>
      <c r="BL1469">
        <f>IF(Table13[[#This Row],[Highest level of Education]]="Post-graduate education",1,0)</f>
        <v>0</v>
      </c>
      <c r="BM1469">
        <v>0</v>
      </c>
      <c r="BN1469">
        <v>1</v>
      </c>
      <c r="BO1469">
        <v>4</v>
      </c>
      <c r="BP1469">
        <f>IF(Table13[[#This Row],[Monthly_Income 1_5500 2_8000 3_11000 4_15000 5_20000 6_27000 7_35000 8_5000 9_51000 98_0]]=1,1,0)</f>
        <v>0</v>
      </c>
      <c r="BQ1469">
        <f>IF(Table13[[#This Row],[Monthly_Income 1_5500 2_8000 3_11000 4_15000 5_20000 6_27000 7_35000 8_5000 9_51000 98_0]]=2,1,0)</f>
        <v>0</v>
      </c>
      <c r="BR1469">
        <f>IF(Table13[[#This Row],[Monthly_Income 1_5500 2_8000 3_11000 4_15000 5_20000 6_27000 7_35000 8_5000 9_51000 98_0]]=3,1,0)</f>
        <v>0</v>
      </c>
      <c r="BS1469">
        <f>IF(Table13[[#This Row],[Monthly_Income 1_5500 2_8000 3_11000 4_15000 5_20000 6_27000 7_35000 8_5000 9_51000 98_0]]=4,1,0)</f>
        <v>1</v>
      </c>
      <c r="BT1469">
        <f>IF(Table13[[#This Row],[Monthly_Income 1_5500 2_8000 3_11000 4_15000 5_20000 6_27000 7_35000 8_5000 9_51000 98_0]]=5,1,0)</f>
        <v>0</v>
      </c>
      <c r="BU1469">
        <f>IF(Table13[[#This Row],[Monthly_Income 1_5500 2_8000 3_11000 4_15000 5_20000 6_27000 7_35000 8_5000 9_51000 98_0]]=6,1,0)</f>
        <v>0</v>
      </c>
      <c r="BV1469">
        <f>IF(Table13[[#This Row],[Monthly_Income 1_5500 2_8000 3_11000 4_15000 5_20000 6_27000 7_35000 8_5000 9_51000 98_0]]=7,1,0)</f>
        <v>0</v>
      </c>
      <c r="BW1469">
        <f>IF(Table13[[#This Row],[Monthly_Income 1_5500 2_8000 3_11000 4_15000 5_20000 6_27000 7_35000 8_5000 9_51000 98_0]]=8,1,0)</f>
        <v>0</v>
      </c>
      <c r="BX1469">
        <f>IF(Table13[[#This Row],[Monthly_Income 1_5500 2_8000 3_11000 4_15000 5_20000 6_27000 7_35000 8_5000 9_51000 98_0]]=9,1,0)</f>
        <v>0</v>
      </c>
      <c r="BY1469">
        <f>IF(Table13[[#This Row],[Monthly_Income 1_5500 2_8000 3_11000 4_15000 5_20000 6_27000 7_35000 8_5000 9_51000 98_0]]=98,1,0)</f>
        <v>0</v>
      </c>
      <c r="BZ1469">
        <v>97</v>
      </c>
      <c r="CA1469">
        <f>IF(Table13[[#This Row],[Monthly_Household_Income]]=1,1,0)</f>
        <v>0</v>
      </c>
      <c r="CB1469">
        <f>IF(Table13[[#This Row],[Monthly_Household_Income]]=2,1,0)</f>
        <v>0</v>
      </c>
      <c r="CC1469">
        <f>IF(Table13[[#This Row],[Monthly_Household_Income]]=3,1,0)</f>
        <v>0</v>
      </c>
      <c r="CD1469">
        <f>IF(Table13[[#This Row],[Monthly_Household_Income]]=4,1,0)</f>
        <v>0</v>
      </c>
      <c r="CE1469">
        <f>IF(Table13[[#This Row],[Monthly_Household_Income]]=5,1,0)</f>
        <v>0</v>
      </c>
      <c r="CF1469">
        <f>IF(Table13[[#This Row],[Monthly_Household_Income]]=6,1,0)</f>
        <v>0</v>
      </c>
      <c r="CG1469">
        <f>IF(Table13[[#This Row],[Monthly_Household_Income]]=7,1,0)</f>
        <v>0</v>
      </c>
      <c r="CH1469">
        <f>IF(Table13[[#This Row],[Monthly_Household_Income]]=8,1,0)</f>
        <v>0</v>
      </c>
      <c r="CI1469">
        <f>IF(Table13[[#This Row],[Monthly_Household_Income]]=9,1,0)</f>
        <v>0</v>
      </c>
      <c r="CJ1469">
        <f>IF(Table13[[#This Row],[Monthly_Household_Income]]=98,1,0)</f>
        <v>0</v>
      </c>
    </row>
    <row r="1470" spans="1:88">
      <c r="A1470">
        <v>5507</v>
      </c>
      <c r="B1470" s="1">
        <v>42950</v>
      </c>
      <c r="C1470" t="s">
        <v>33</v>
      </c>
      <c r="D1470">
        <v>9</v>
      </c>
      <c r="E1470">
        <v>6</v>
      </c>
      <c r="F1470">
        <v>8</v>
      </c>
      <c r="G1470">
        <v>8</v>
      </c>
      <c r="H1470">
        <v>7</v>
      </c>
      <c r="I1470">
        <v>7</v>
      </c>
      <c r="J1470" t="s">
        <v>15</v>
      </c>
      <c r="K1470">
        <v>7</v>
      </c>
      <c r="L1470">
        <v>7</v>
      </c>
      <c r="M1470">
        <v>8</v>
      </c>
      <c r="N1470">
        <v>7</v>
      </c>
      <c r="O1470">
        <v>8</v>
      </c>
      <c r="P1470">
        <v>6</v>
      </c>
      <c r="Q1470">
        <v>7</v>
      </c>
      <c r="R1470">
        <v>6</v>
      </c>
      <c r="S1470">
        <v>8</v>
      </c>
      <c r="T1470">
        <v>9</v>
      </c>
      <c r="U1470">
        <v>8</v>
      </c>
      <c r="V1470">
        <v>8</v>
      </c>
      <c r="W1470">
        <v>8</v>
      </c>
      <c r="X1470">
        <v>0</v>
      </c>
      <c r="Y1470">
        <v>8</v>
      </c>
      <c r="Z1470">
        <v>10</v>
      </c>
      <c r="AA1470">
        <v>7</v>
      </c>
      <c r="AB1470">
        <v>7</v>
      </c>
      <c r="AC1470">
        <v>2</v>
      </c>
      <c r="AD1470">
        <f>IF(Table13[[#This Row],[payment]]=1,1,0)</f>
        <v>0</v>
      </c>
      <c r="AE1470">
        <f>IF(Table13[[#This Row],[payment]]=2,1,0)</f>
        <v>1</v>
      </c>
      <c r="AF1470">
        <f>IF(Table13[[#This Row],[payment]]=3,1,0)</f>
        <v>0</v>
      </c>
      <c r="AG1470">
        <v>1</v>
      </c>
      <c r="AH1470">
        <f>IF(Table13[[#This Row],[method_payment]]=1,1,0)</f>
        <v>1</v>
      </c>
      <c r="AI1470">
        <f>IF(Table13[[#This Row],[method_payment]]=2,1,0)</f>
        <v>0</v>
      </c>
      <c r="AJ1470">
        <f>IF(Table13[[#This Row],[method_payment]]=3,1,0)</f>
        <v>0</v>
      </c>
      <c r="AK1470">
        <f>IF(Table13[[#This Row],[method_payment]]=5,1,0)</f>
        <v>0</v>
      </c>
      <c r="AL1470">
        <f>IF(Table13[[#This Row],[method_payment]]=6,1,0)</f>
        <v>0</v>
      </c>
      <c r="AM1470" t="s">
        <v>16</v>
      </c>
      <c r="AN1470" t="s">
        <v>15</v>
      </c>
      <c r="AO1470">
        <v>1</v>
      </c>
      <c r="AP1470" s="2">
        <v>54.71</v>
      </c>
      <c r="AQ1470" s="3">
        <f>IF(AND(Table13[[#This Row],[Average_amount_spent_per_visit_last_3_months]]&gt;=1,Table13[[#This Row],[Average_amount_spent_per_visit_last_3_months]]&lt;=999),1,0)</f>
        <v>1</v>
      </c>
      <c r="AR1470" s="3">
        <f>IF(AND(Table13[[#This Row],[Average_amount_spent_per_visit_last_3_months]]&gt;=1000,Table13[[#This Row],[Average_amount_spent_per_visit_last_3_months]]&lt;=6700),1,0)</f>
        <v>0</v>
      </c>
      <c r="AS1470">
        <v>3</v>
      </c>
      <c r="AT1470">
        <v>26</v>
      </c>
      <c r="AU1470">
        <f>IF(AND(Table13[[#This Row],[Age]]&gt;=18,Table13[[#This Row],[Age]]&lt;=25),1,0)</f>
        <v>0</v>
      </c>
      <c r="AV1470">
        <f>IF(AND(Table13[[#This Row],[Age]]&gt;=26,Table13[[#This Row],[Age]]&lt;=35),1,0)</f>
        <v>1</v>
      </c>
      <c r="AW1470">
        <f>IF(AND(Table13[[#This Row],[Age]]&gt;=36,Table13[[#This Row],[Age]]&lt;=45),1,0)</f>
        <v>0</v>
      </c>
      <c r="AX1470">
        <f>IF(AND(Table13[[#This Row],[Age]]&gt;=46,Table13[[#This Row],[Age]]&lt;=55),1,0)</f>
        <v>0</v>
      </c>
      <c r="AY1470">
        <f>IF(AND(Table13[[#This Row],[Age]]&gt;=56,Table13[[#This Row],[Age]]&lt;=67),1,0)</f>
        <v>0</v>
      </c>
      <c r="AZ1470" t="s">
        <v>24</v>
      </c>
      <c r="BA1470">
        <f>IF(Table13[[#This Row],[Marital Status]]="Married",1,0)</f>
        <v>0</v>
      </c>
      <c r="BB1470">
        <f>IF(Table13[[#This Row],[Marital Status]]="Single",1,0)</f>
        <v>1</v>
      </c>
      <c r="BC1470" t="s">
        <v>27</v>
      </c>
      <c r="BD1470">
        <f>IF(Table13[[#This Row],[gender]]="Male",1,0)</f>
        <v>1</v>
      </c>
      <c r="BE1470">
        <f>IF(Table13[[#This Row],[gender]]="Female",1,0)</f>
        <v>0</v>
      </c>
      <c r="BF1470" t="s">
        <v>23</v>
      </c>
      <c r="BG1470">
        <f>IF(Table13[[#This Row],[Highest level of Education]]="Did not attend school",1,0)</f>
        <v>0</v>
      </c>
      <c r="BH1470">
        <f>IF(Table13[[#This Row],[Highest level of Education]]="K12 completed",1,0)</f>
        <v>0</v>
      </c>
      <c r="BI1470">
        <f>IF(Table13[[#This Row],[Highest level of Education]]="High School Completed",1,0)</f>
        <v>0</v>
      </c>
      <c r="BJ1470">
        <f>IF(Table13[[#This Row],[Highest level of Education]]="Technical Diploma/Partially completed College",1,0)</f>
        <v>1</v>
      </c>
      <c r="BK1470">
        <f>IF(Table13[[#This Row],[Highest level of Education]]="University/College Degree",1,0)</f>
        <v>0</v>
      </c>
      <c r="BL1470">
        <f>IF(Table13[[#This Row],[Highest level of Education]]="Post-graduate education",1,0)</f>
        <v>0</v>
      </c>
      <c r="BM1470">
        <v>0</v>
      </c>
      <c r="BN1470">
        <v>1</v>
      </c>
      <c r="BO1470">
        <v>2</v>
      </c>
      <c r="BP1470">
        <f>IF(Table13[[#This Row],[Monthly_Income 1_5500 2_8000 3_11000 4_15000 5_20000 6_27000 7_35000 8_5000 9_51000 98_0]]=1,1,0)</f>
        <v>0</v>
      </c>
      <c r="BQ1470">
        <f>IF(Table13[[#This Row],[Monthly_Income 1_5500 2_8000 3_11000 4_15000 5_20000 6_27000 7_35000 8_5000 9_51000 98_0]]=2,1,0)</f>
        <v>1</v>
      </c>
      <c r="BR1470">
        <f>IF(Table13[[#This Row],[Monthly_Income 1_5500 2_8000 3_11000 4_15000 5_20000 6_27000 7_35000 8_5000 9_51000 98_0]]=3,1,0)</f>
        <v>0</v>
      </c>
      <c r="BS1470">
        <f>IF(Table13[[#This Row],[Monthly_Income 1_5500 2_8000 3_11000 4_15000 5_20000 6_27000 7_35000 8_5000 9_51000 98_0]]=4,1,0)</f>
        <v>0</v>
      </c>
      <c r="BT1470">
        <f>IF(Table13[[#This Row],[Monthly_Income 1_5500 2_8000 3_11000 4_15000 5_20000 6_27000 7_35000 8_5000 9_51000 98_0]]=5,1,0)</f>
        <v>0</v>
      </c>
      <c r="BU1470">
        <f>IF(Table13[[#This Row],[Monthly_Income 1_5500 2_8000 3_11000 4_15000 5_20000 6_27000 7_35000 8_5000 9_51000 98_0]]=6,1,0)</f>
        <v>0</v>
      </c>
      <c r="BV1470">
        <f>IF(Table13[[#This Row],[Monthly_Income 1_5500 2_8000 3_11000 4_15000 5_20000 6_27000 7_35000 8_5000 9_51000 98_0]]=7,1,0)</f>
        <v>0</v>
      </c>
      <c r="BW1470">
        <f>IF(Table13[[#This Row],[Monthly_Income 1_5500 2_8000 3_11000 4_15000 5_20000 6_27000 7_35000 8_5000 9_51000 98_0]]=8,1,0)</f>
        <v>0</v>
      </c>
      <c r="BX1470">
        <f>IF(Table13[[#This Row],[Monthly_Income 1_5500 2_8000 3_11000 4_15000 5_20000 6_27000 7_35000 8_5000 9_51000 98_0]]=9,1,0)</f>
        <v>0</v>
      </c>
      <c r="BY1470">
        <f>IF(Table13[[#This Row],[Monthly_Income 1_5500 2_8000 3_11000 4_15000 5_20000 6_27000 7_35000 8_5000 9_51000 98_0]]=98,1,0)</f>
        <v>0</v>
      </c>
      <c r="BZ1470">
        <v>5</v>
      </c>
      <c r="CA1470">
        <f>IF(Table13[[#This Row],[Monthly_Household_Income]]=1,1,0)</f>
        <v>0</v>
      </c>
      <c r="CB1470">
        <f>IF(Table13[[#This Row],[Monthly_Household_Income]]=2,1,0)</f>
        <v>0</v>
      </c>
      <c r="CC1470">
        <f>IF(Table13[[#This Row],[Monthly_Household_Income]]=3,1,0)</f>
        <v>0</v>
      </c>
      <c r="CD1470">
        <f>IF(Table13[[#This Row],[Monthly_Household_Income]]=4,1,0)</f>
        <v>0</v>
      </c>
      <c r="CE1470">
        <f>IF(Table13[[#This Row],[Monthly_Household_Income]]=5,1,0)</f>
        <v>1</v>
      </c>
      <c r="CF1470">
        <f>IF(Table13[[#This Row],[Monthly_Household_Income]]=6,1,0)</f>
        <v>0</v>
      </c>
      <c r="CG1470">
        <f>IF(Table13[[#This Row],[Monthly_Household_Income]]=7,1,0)</f>
        <v>0</v>
      </c>
      <c r="CH1470">
        <f>IF(Table13[[#This Row],[Monthly_Household_Income]]=8,1,0)</f>
        <v>0</v>
      </c>
      <c r="CI1470">
        <f>IF(Table13[[#This Row],[Monthly_Household_Income]]=9,1,0)</f>
        <v>0</v>
      </c>
      <c r="CJ1470">
        <f>IF(Table13[[#This Row],[Monthly_Household_Income]]=98,1,0)</f>
        <v>0</v>
      </c>
    </row>
    <row r="1471" spans="1:88">
      <c r="A1471">
        <v>5510</v>
      </c>
      <c r="B1471" s="1">
        <v>42987</v>
      </c>
      <c r="C1471" t="s">
        <v>35</v>
      </c>
      <c r="D1471">
        <v>3</v>
      </c>
      <c r="E1471">
        <v>4</v>
      </c>
      <c r="F1471">
        <v>5</v>
      </c>
      <c r="G1471">
        <v>5</v>
      </c>
      <c r="H1471">
        <v>4</v>
      </c>
      <c r="I1471">
        <v>5</v>
      </c>
      <c r="J1471" t="s">
        <v>15</v>
      </c>
      <c r="K1471">
        <v>8</v>
      </c>
      <c r="L1471">
        <v>8</v>
      </c>
      <c r="M1471">
        <v>5</v>
      </c>
      <c r="N1471">
        <v>6</v>
      </c>
      <c r="O1471">
        <v>6</v>
      </c>
      <c r="P1471">
        <v>5</v>
      </c>
      <c r="Q1471">
        <v>5</v>
      </c>
      <c r="R1471">
        <v>6</v>
      </c>
      <c r="S1471">
        <v>5</v>
      </c>
      <c r="T1471">
        <v>7</v>
      </c>
      <c r="U1471">
        <v>4</v>
      </c>
      <c r="V1471">
        <v>6</v>
      </c>
      <c r="W1471">
        <v>7</v>
      </c>
      <c r="X1471">
        <v>7</v>
      </c>
      <c r="Y1471">
        <v>6</v>
      </c>
      <c r="Z1471">
        <v>7</v>
      </c>
      <c r="AA1471">
        <v>7</v>
      </c>
      <c r="AB1471">
        <v>0</v>
      </c>
      <c r="AC1471">
        <v>2</v>
      </c>
      <c r="AD1471">
        <f>IF(Table13[[#This Row],[payment]]=1,1,0)</f>
        <v>0</v>
      </c>
      <c r="AE1471">
        <f>IF(Table13[[#This Row],[payment]]=2,1,0)</f>
        <v>1</v>
      </c>
      <c r="AF1471">
        <f>IF(Table13[[#This Row],[payment]]=3,1,0)</f>
        <v>0</v>
      </c>
      <c r="AG1471">
        <v>1</v>
      </c>
      <c r="AH1471">
        <f>IF(Table13[[#This Row],[method_payment]]=1,1,0)</f>
        <v>1</v>
      </c>
      <c r="AI1471">
        <f>IF(Table13[[#This Row],[method_payment]]=2,1,0)</f>
        <v>0</v>
      </c>
      <c r="AJ1471">
        <f>IF(Table13[[#This Row],[method_payment]]=3,1,0)</f>
        <v>0</v>
      </c>
      <c r="AK1471">
        <f>IF(Table13[[#This Row],[method_payment]]=5,1,0)</f>
        <v>0</v>
      </c>
      <c r="AL1471">
        <f>IF(Table13[[#This Row],[method_payment]]=6,1,0)</f>
        <v>0</v>
      </c>
      <c r="AM1471" t="s">
        <v>16</v>
      </c>
      <c r="AN1471" t="s">
        <v>16</v>
      </c>
      <c r="AO1471">
        <v>1</v>
      </c>
      <c r="AP1471" s="2">
        <v>269.93</v>
      </c>
      <c r="AQ1471" s="3">
        <f>IF(AND(Table13[[#This Row],[Average_amount_spent_per_visit_last_3_months]]&gt;=1,Table13[[#This Row],[Average_amount_spent_per_visit_last_3_months]]&lt;=999),1,0)</f>
        <v>1</v>
      </c>
      <c r="AR1471" s="3">
        <f>IF(AND(Table13[[#This Row],[Average_amount_spent_per_visit_last_3_months]]&gt;=1000,Table13[[#This Row],[Average_amount_spent_per_visit_last_3_months]]&lt;=6700),1,0)</f>
        <v>0</v>
      </c>
      <c r="AS1471">
        <v>3</v>
      </c>
      <c r="AT1471">
        <v>35</v>
      </c>
      <c r="AU1471">
        <f>IF(AND(Table13[[#This Row],[Age]]&gt;=18,Table13[[#This Row],[Age]]&lt;=25),1,0)</f>
        <v>0</v>
      </c>
      <c r="AV1471">
        <f>IF(AND(Table13[[#This Row],[Age]]&gt;=26,Table13[[#This Row],[Age]]&lt;=35),1,0)</f>
        <v>1</v>
      </c>
      <c r="AW1471">
        <f>IF(AND(Table13[[#This Row],[Age]]&gt;=36,Table13[[#This Row],[Age]]&lt;=45),1,0)</f>
        <v>0</v>
      </c>
      <c r="AX1471">
        <f>IF(AND(Table13[[#This Row],[Age]]&gt;=46,Table13[[#This Row],[Age]]&lt;=55),1,0)</f>
        <v>0</v>
      </c>
      <c r="AY1471">
        <f>IF(AND(Table13[[#This Row],[Age]]&gt;=56,Table13[[#This Row],[Age]]&lt;=67),1,0)</f>
        <v>0</v>
      </c>
      <c r="AZ1471" t="s">
        <v>25</v>
      </c>
      <c r="BA1471">
        <f>IF(Table13[[#This Row],[Marital Status]]="Married",1,0)</f>
        <v>1</v>
      </c>
      <c r="BB1471">
        <f>IF(Table13[[#This Row],[Marital Status]]="Single",1,0)</f>
        <v>0</v>
      </c>
      <c r="BC1471" t="s">
        <v>28</v>
      </c>
      <c r="BD1471">
        <f>IF(Table13[[#This Row],[gender]]="Male",1,0)</f>
        <v>0</v>
      </c>
      <c r="BE1471">
        <f>IF(Table13[[#This Row],[gender]]="Female",1,0)</f>
        <v>1</v>
      </c>
      <c r="BF1471" t="s">
        <v>20</v>
      </c>
      <c r="BG1471">
        <f>IF(Table13[[#This Row],[Highest level of Education]]="Did not attend school",1,0)</f>
        <v>0</v>
      </c>
      <c r="BH1471">
        <f>IF(Table13[[#This Row],[Highest level of Education]]="K12 completed",1,0)</f>
        <v>0</v>
      </c>
      <c r="BI1471">
        <f>IF(Table13[[#This Row],[Highest level of Education]]="High School Completed",1,0)</f>
        <v>1</v>
      </c>
      <c r="BJ1471">
        <f>IF(Table13[[#This Row],[Highest level of Education]]="Technical Diploma/Partially completed College",1,0)</f>
        <v>0</v>
      </c>
      <c r="BK1471">
        <f>IF(Table13[[#This Row],[Highest level of Education]]="University/College Degree",1,0)</f>
        <v>0</v>
      </c>
      <c r="BL1471">
        <f>IF(Table13[[#This Row],[Highest level of Education]]="Post-graduate education",1,0)</f>
        <v>0</v>
      </c>
      <c r="BM1471">
        <v>5</v>
      </c>
      <c r="BN1471">
        <v>3</v>
      </c>
      <c r="BO1471" t="s">
        <v>1</v>
      </c>
      <c r="BP1471">
        <f>IF(Table13[[#This Row],[Monthly_Income 1_5500 2_8000 3_11000 4_15000 5_20000 6_27000 7_35000 8_5000 9_51000 98_0]]=1,1,0)</f>
        <v>0</v>
      </c>
      <c r="BQ1471">
        <f>IF(Table13[[#This Row],[Monthly_Income 1_5500 2_8000 3_11000 4_15000 5_20000 6_27000 7_35000 8_5000 9_51000 98_0]]=2,1,0)</f>
        <v>0</v>
      </c>
      <c r="BR1471">
        <f>IF(Table13[[#This Row],[Monthly_Income 1_5500 2_8000 3_11000 4_15000 5_20000 6_27000 7_35000 8_5000 9_51000 98_0]]=3,1,0)</f>
        <v>0</v>
      </c>
      <c r="BS1471">
        <f>IF(Table13[[#This Row],[Monthly_Income 1_5500 2_8000 3_11000 4_15000 5_20000 6_27000 7_35000 8_5000 9_51000 98_0]]=4,1,0)</f>
        <v>0</v>
      </c>
      <c r="BT1471">
        <f>IF(Table13[[#This Row],[Monthly_Income 1_5500 2_8000 3_11000 4_15000 5_20000 6_27000 7_35000 8_5000 9_51000 98_0]]=5,1,0)</f>
        <v>0</v>
      </c>
      <c r="BU1471">
        <f>IF(Table13[[#This Row],[Monthly_Income 1_5500 2_8000 3_11000 4_15000 5_20000 6_27000 7_35000 8_5000 9_51000 98_0]]=6,1,0)</f>
        <v>0</v>
      </c>
      <c r="BV1471">
        <f>IF(Table13[[#This Row],[Monthly_Income 1_5500 2_8000 3_11000 4_15000 5_20000 6_27000 7_35000 8_5000 9_51000 98_0]]=7,1,0)</f>
        <v>0</v>
      </c>
      <c r="BW1471">
        <f>IF(Table13[[#This Row],[Monthly_Income 1_5500 2_8000 3_11000 4_15000 5_20000 6_27000 7_35000 8_5000 9_51000 98_0]]=8,1,0)</f>
        <v>0</v>
      </c>
      <c r="BX1471">
        <f>IF(Table13[[#This Row],[Monthly_Income 1_5500 2_8000 3_11000 4_15000 5_20000 6_27000 7_35000 8_5000 9_51000 98_0]]=9,1,0)</f>
        <v>0</v>
      </c>
      <c r="BY1471">
        <f>IF(Table13[[#This Row],[Monthly_Income 1_5500 2_8000 3_11000 4_15000 5_20000 6_27000 7_35000 8_5000 9_51000 98_0]]=98,1,0)</f>
        <v>0</v>
      </c>
      <c r="BZ1471">
        <v>8</v>
      </c>
      <c r="CA1471">
        <f>IF(Table13[[#This Row],[Monthly_Household_Income]]=1,1,0)</f>
        <v>0</v>
      </c>
      <c r="CB1471">
        <f>IF(Table13[[#This Row],[Monthly_Household_Income]]=2,1,0)</f>
        <v>0</v>
      </c>
      <c r="CC1471">
        <f>IF(Table13[[#This Row],[Monthly_Household_Income]]=3,1,0)</f>
        <v>0</v>
      </c>
      <c r="CD1471">
        <f>IF(Table13[[#This Row],[Monthly_Household_Income]]=4,1,0)</f>
        <v>0</v>
      </c>
      <c r="CE1471">
        <f>IF(Table13[[#This Row],[Monthly_Household_Income]]=5,1,0)</f>
        <v>0</v>
      </c>
      <c r="CF1471">
        <f>IF(Table13[[#This Row],[Monthly_Household_Income]]=6,1,0)</f>
        <v>0</v>
      </c>
      <c r="CG1471">
        <f>IF(Table13[[#This Row],[Monthly_Household_Income]]=7,1,0)</f>
        <v>0</v>
      </c>
      <c r="CH1471">
        <f>IF(Table13[[#This Row],[Monthly_Household_Income]]=8,1,0)</f>
        <v>1</v>
      </c>
      <c r="CI1471">
        <f>IF(Table13[[#This Row],[Monthly_Household_Income]]=9,1,0)</f>
        <v>0</v>
      </c>
      <c r="CJ1471">
        <f>IF(Table13[[#This Row],[Monthly_Household_Income]]=98,1,0)</f>
        <v>0</v>
      </c>
    </row>
    <row r="1472" spans="1:88">
      <c r="A1472">
        <v>5512</v>
      </c>
      <c r="B1472" s="1">
        <v>42967</v>
      </c>
      <c r="C1472" t="s">
        <v>29</v>
      </c>
      <c r="D1472">
        <v>7</v>
      </c>
      <c r="E1472">
        <v>7</v>
      </c>
      <c r="F1472">
        <v>7</v>
      </c>
      <c r="G1472">
        <v>7</v>
      </c>
      <c r="H1472">
        <v>7</v>
      </c>
      <c r="I1472">
        <v>7</v>
      </c>
      <c r="J1472" t="s">
        <v>15</v>
      </c>
      <c r="K1472">
        <v>8</v>
      </c>
      <c r="L1472">
        <v>6</v>
      </c>
      <c r="M1472">
        <v>7</v>
      </c>
      <c r="N1472">
        <v>7</v>
      </c>
      <c r="O1472">
        <v>8</v>
      </c>
      <c r="P1472">
        <v>6</v>
      </c>
      <c r="Q1472">
        <v>8</v>
      </c>
      <c r="R1472">
        <v>7</v>
      </c>
      <c r="S1472">
        <v>8</v>
      </c>
      <c r="T1472">
        <v>6</v>
      </c>
      <c r="U1472">
        <v>6</v>
      </c>
      <c r="V1472">
        <v>8</v>
      </c>
      <c r="W1472">
        <v>7</v>
      </c>
      <c r="X1472">
        <v>7</v>
      </c>
      <c r="Y1472">
        <v>8</v>
      </c>
      <c r="Z1472">
        <v>6</v>
      </c>
      <c r="AA1472">
        <v>8</v>
      </c>
      <c r="AB1472">
        <v>7</v>
      </c>
      <c r="AC1472">
        <v>2</v>
      </c>
      <c r="AD1472">
        <f>IF(Table13[[#This Row],[payment]]=1,1,0)</f>
        <v>0</v>
      </c>
      <c r="AE1472">
        <f>IF(Table13[[#This Row],[payment]]=2,1,0)</f>
        <v>1</v>
      </c>
      <c r="AF1472">
        <f>IF(Table13[[#This Row],[payment]]=3,1,0)</f>
        <v>0</v>
      </c>
      <c r="AG1472">
        <v>6</v>
      </c>
      <c r="AH1472">
        <f>IF(Table13[[#This Row],[method_payment]]=1,1,0)</f>
        <v>0</v>
      </c>
      <c r="AI1472">
        <f>IF(Table13[[#This Row],[method_payment]]=2,1,0)</f>
        <v>0</v>
      </c>
      <c r="AJ1472">
        <f>IF(Table13[[#This Row],[method_payment]]=3,1,0)</f>
        <v>0</v>
      </c>
      <c r="AK1472">
        <f>IF(Table13[[#This Row],[method_payment]]=5,1,0)</f>
        <v>0</v>
      </c>
      <c r="AL1472">
        <f>IF(Table13[[#This Row],[method_payment]]=6,1,0)</f>
        <v>1</v>
      </c>
      <c r="AM1472" t="s">
        <v>15</v>
      </c>
      <c r="AN1472" t="s">
        <v>15</v>
      </c>
      <c r="AO1472">
        <v>2</v>
      </c>
      <c r="AP1472" s="2">
        <v>136.38999999999999</v>
      </c>
      <c r="AQ1472" s="3">
        <f>IF(AND(Table13[[#This Row],[Average_amount_spent_per_visit_last_3_months]]&gt;=1,Table13[[#This Row],[Average_amount_spent_per_visit_last_3_months]]&lt;=999),1,0)</f>
        <v>1</v>
      </c>
      <c r="AR1472" s="3">
        <f>IF(AND(Table13[[#This Row],[Average_amount_spent_per_visit_last_3_months]]&gt;=1000,Table13[[#This Row],[Average_amount_spent_per_visit_last_3_months]]&lt;=6700),1,0)</f>
        <v>0</v>
      </c>
      <c r="AS1472">
        <v>3</v>
      </c>
      <c r="AT1472">
        <v>37</v>
      </c>
      <c r="AU1472">
        <f>IF(AND(Table13[[#This Row],[Age]]&gt;=18,Table13[[#This Row],[Age]]&lt;=25),1,0)</f>
        <v>0</v>
      </c>
      <c r="AV1472">
        <f>IF(AND(Table13[[#This Row],[Age]]&gt;=26,Table13[[#This Row],[Age]]&lt;=35),1,0)</f>
        <v>0</v>
      </c>
      <c r="AW1472">
        <f>IF(AND(Table13[[#This Row],[Age]]&gt;=36,Table13[[#This Row],[Age]]&lt;=45),1,0)</f>
        <v>1</v>
      </c>
      <c r="AX1472">
        <f>IF(AND(Table13[[#This Row],[Age]]&gt;=46,Table13[[#This Row],[Age]]&lt;=55),1,0)</f>
        <v>0</v>
      </c>
      <c r="AY1472">
        <f>IF(AND(Table13[[#This Row],[Age]]&gt;=56,Table13[[#This Row],[Age]]&lt;=67),1,0)</f>
        <v>0</v>
      </c>
      <c r="AZ1472" t="s">
        <v>25</v>
      </c>
      <c r="BA1472">
        <f>IF(Table13[[#This Row],[Marital Status]]="Married",1,0)</f>
        <v>1</v>
      </c>
      <c r="BB1472">
        <f>IF(Table13[[#This Row],[Marital Status]]="Single",1,0)</f>
        <v>0</v>
      </c>
      <c r="BC1472" t="s">
        <v>27</v>
      </c>
      <c r="BD1472">
        <f>IF(Table13[[#This Row],[gender]]="Male",1,0)</f>
        <v>1</v>
      </c>
      <c r="BE1472">
        <f>IF(Table13[[#This Row],[gender]]="Female",1,0)</f>
        <v>0</v>
      </c>
      <c r="BF1472" t="s">
        <v>19</v>
      </c>
      <c r="BG1472">
        <f>IF(Table13[[#This Row],[Highest level of Education]]="Did not attend school",1,0)</f>
        <v>0</v>
      </c>
      <c r="BH1472">
        <f>IF(Table13[[#This Row],[Highest level of Education]]="K12 completed",1,0)</f>
        <v>0</v>
      </c>
      <c r="BI1472">
        <f>IF(Table13[[#This Row],[Highest level of Education]]="High School Completed",1,0)</f>
        <v>0</v>
      </c>
      <c r="BJ1472">
        <f>IF(Table13[[#This Row],[Highest level of Education]]="Technical Diploma/Partially completed College",1,0)</f>
        <v>0</v>
      </c>
      <c r="BK1472">
        <f>IF(Table13[[#This Row],[Highest level of Education]]="University/College Degree",1,0)</f>
        <v>1</v>
      </c>
      <c r="BL1472">
        <f>IF(Table13[[#This Row],[Highest level of Education]]="Post-graduate education",1,0)</f>
        <v>0</v>
      </c>
      <c r="BM1472">
        <v>3</v>
      </c>
      <c r="BN1472">
        <v>1</v>
      </c>
      <c r="BO1472">
        <v>4</v>
      </c>
      <c r="BP1472">
        <f>IF(Table13[[#This Row],[Monthly_Income 1_5500 2_8000 3_11000 4_15000 5_20000 6_27000 7_35000 8_5000 9_51000 98_0]]=1,1,0)</f>
        <v>0</v>
      </c>
      <c r="BQ1472">
        <f>IF(Table13[[#This Row],[Monthly_Income 1_5500 2_8000 3_11000 4_15000 5_20000 6_27000 7_35000 8_5000 9_51000 98_0]]=2,1,0)</f>
        <v>0</v>
      </c>
      <c r="BR1472">
        <f>IF(Table13[[#This Row],[Monthly_Income 1_5500 2_8000 3_11000 4_15000 5_20000 6_27000 7_35000 8_5000 9_51000 98_0]]=3,1,0)</f>
        <v>0</v>
      </c>
      <c r="BS1472">
        <f>IF(Table13[[#This Row],[Monthly_Income 1_5500 2_8000 3_11000 4_15000 5_20000 6_27000 7_35000 8_5000 9_51000 98_0]]=4,1,0)</f>
        <v>1</v>
      </c>
      <c r="BT1472">
        <f>IF(Table13[[#This Row],[Monthly_Income 1_5500 2_8000 3_11000 4_15000 5_20000 6_27000 7_35000 8_5000 9_51000 98_0]]=5,1,0)</f>
        <v>0</v>
      </c>
      <c r="BU1472">
        <f>IF(Table13[[#This Row],[Monthly_Income 1_5500 2_8000 3_11000 4_15000 5_20000 6_27000 7_35000 8_5000 9_51000 98_0]]=6,1,0)</f>
        <v>0</v>
      </c>
      <c r="BV1472">
        <f>IF(Table13[[#This Row],[Monthly_Income 1_5500 2_8000 3_11000 4_15000 5_20000 6_27000 7_35000 8_5000 9_51000 98_0]]=7,1,0)</f>
        <v>0</v>
      </c>
      <c r="BW1472">
        <f>IF(Table13[[#This Row],[Monthly_Income 1_5500 2_8000 3_11000 4_15000 5_20000 6_27000 7_35000 8_5000 9_51000 98_0]]=8,1,0)</f>
        <v>0</v>
      </c>
      <c r="BX1472">
        <f>IF(Table13[[#This Row],[Monthly_Income 1_5500 2_8000 3_11000 4_15000 5_20000 6_27000 7_35000 8_5000 9_51000 98_0]]=9,1,0)</f>
        <v>0</v>
      </c>
      <c r="BY1472">
        <f>IF(Table13[[#This Row],[Monthly_Income 1_5500 2_8000 3_11000 4_15000 5_20000 6_27000 7_35000 8_5000 9_51000 98_0]]=98,1,0)</f>
        <v>0</v>
      </c>
      <c r="BZ1472">
        <v>5</v>
      </c>
      <c r="CA1472">
        <f>IF(Table13[[#This Row],[Monthly_Household_Income]]=1,1,0)</f>
        <v>0</v>
      </c>
      <c r="CB1472">
        <f>IF(Table13[[#This Row],[Monthly_Household_Income]]=2,1,0)</f>
        <v>0</v>
      </c>
      <c r="CC1472">
        <f>IF(Table13[[#This Row],[Monthly_Household_Income]]=3,1,0)</f>
        <v>0</v>
      </c>
      <c r="CD1472">
        <f>IF(Table13[[#This Row],[Monthly_Household_Income]]=4,1,0)</f>
        <v>0</v>
      </c>
      <c r="CE1472">
        <f>IF(Table13[[#This Row],[Monthly_Household_Income]]=5,1,0)</f>
        <v>1</v>
      </c>
      <c r="CF1472">
        <f>IF(Table13[[#This Row],[Monthly_Household_Income]]=6,1,0)</f>
        <v>0</v>
      </c>
      <c r="CG1472">
        <f>IF(Table13[[#This Row],[Monthly_Household_Income]]=7,1,0)</f>
        <v>0</v>
      </c>
      <c r="CH1472">
        <f>IF(Table13[[#This Row],[Monthly_Household_Income]]=8,1,0)</f>
        <v>0</v>
      </c>
      <c r="CI1472">
        <f>IF(Table13[[#This Row],[Monthly_Household_Income]]=9,1,0)</f>
        <v>0</v>
      </c>
      <c r="CJ1472">
        <f>IF(Table13[[#This Row],[Monthly_Household_Income]]=98,1,0)</f>
        <v>0</v>
      </c>
    </row>
    <row r="1473" spans="1:88">
      <c r="A1473">
        <v>5513</v>
      </c>
      <c r="B1473" s="1">
        <v>43221</v>
      </c>
      <c r="C1473" t="s">
        <v>2</v>
      </c>
      <c r="D1473">
        <v>7</v>
      </c>
      <c r="E1473">
        <v>7</v>
      </c>
      <c r="F1473">
        <v>6</v>
      </c>
      <c r="G1473">
        <v>6</v>
      </c>
      <c r="H1473">
        <v>6</v>
      </c>
      <c r="I1473">
        <v>6</v>
      </c>
      <c r="J1473" t="s">
        <v>15</v>
      </c>
      <c r="K1473">
        <v>7</v>
      </c>
      <c r="L1473">
        <v>6</v>
      </c>
      <c r="M1473">
        <v>6</v>
      </c>
      <c r="N1473">
        <v>7</v>
      </c>
      <c r="O1473">
        <v>7</v>
      </c>
      <c r="P1473">
        <v>6</v>
      </c>
      <c r="Q1473">
        <v>7</v>
      </c>
      <c r="R1473">
        <v>6</v>
      </c>
      <c r="S1473">
        <v>7</v>
      </c>
      <c r="T1473">
        <v>6</v>
      </c>
      <c r="U1473">
        <v>7</v>
      </c>
      <c r="V1473">
        <v>6</v>
      </c>
      <c r="W1473">
        <v>6</v>
      </c>
      <c r="X1473">
        <v>7</v>
      </c>
      <c r="Y1473">
        <v>7</v>
      </c>
      <c r="Z1473">
        <v>6</v>
      </c>
      <c r="AA1473">
        <v>7</v>
      </c>
      <c r="AB1473">
        <v>6</v>
      </c>
      <c r="AC1473">
        <v>1</v>
      </c>
      <c r="AD1473">
        <f>IF(Table13[[#This Row],[payment]]=1,1,0)</f>
        <v>1</v>
      </c>
      <c r="AE1473">
        <f>IF(Table13[[#This Row],[payment]]=2,1,0)</f>
        <v>0</v>
      </c>
      <c r="AF1473">
        <f>IF(Table13[[#This Row],[payment]]=3,1,0)</f>
        <v>0</v>
      </c>
      <c r="AG1473">
        <v>1</v>
      </c>
      <c r="AH1473">
        <f>IF(Table13[[#This Row],[method_payment]]=1,1,0)</f>
        <v>1</v>
      </c>
      <c r="AI1473">
        <f>IF(Table13[[#This Row],[method_payment]]=2,1,0)</f>
        <v>0</v>
      </c>
      <c r="AJ1473">
        <f>IF(Table13[[#This Row],[method_payment]]=3,1,0)</f>
        <v>0</v>
      </c>
      <c r="AK1473">
        <f>IF(Table13[[#This Row],[method_payment]]=5,1,0)</f>
        <v>0</v>
      </c>
      <c r="AL1473">
        <f>IF(Table13[[#This Row],[method_payment]]=6,1,0)</f>
        <v>0</v>
      </c>
      <c r="AM1473" t="s">
        <v>16</v>
      </c>
      <c r="AN1473" t="s">
        <v>16</v>
      </c>
      <c r="AO1473">
        <v>3</v>
      </c>
      <c r="AP1473" s="2">
        <v>133.74</v>
      </c>
      <c r="AQ1473" s="3">
        <f>IF(AND(Table13[[#This Row],[Average_amount_spent_per_visit_last_3_months]]&gt;=1,Table13[[#This Row],[Average_amount_spent_per_visit_last_3_months]]&lt;=999),1,0)</f>
        <v>1</v>
      </c>
      <c r="AR1473" s="3">
        <f>IF(AND(Table13[[#This Row],[Average_amount_spent_per_visit_last_3_months]]&gt;=1000,Table13[[#This Row],[Average_amount_spent_per_visit_last_3_months]]&lt;=6700),1,0)</f>
        <v>0</v>
      </c>
      <c r="AS1473">
        <v>3</v>
      </c>
      <c r="AT1473">
        <v>36</v>
      </c>
      <c r="AU1473">
        <f>IF(AND(Table13[[#This Row],[Age]]&gt;=18,Table13[[#This Row],[Age]]&lt;=25),1,0)</f>
        <v>0</v>
      </c>
      <c r="AV1473">
        <f>IF(AND(Table13[[#This Row],[Age]]&gt;=26,Table13[[#This Row],[Age]]&lt;=35),1,0)</f>
        <v>0</v>
      </c>
      <c r="AW1473">
        <f>IF(AND(Table13[[#This Row],[Age]]&gt;=36,Table13[[#This Row],[Age]]&lt;=45),1,0)</f>
        <v>1</v>
      </c>
      <c r="AX1473">
        <f>IF(AND(Table13[[#This Row],[Age]]&gt;=46,Table13[[#This Row],[Age]]&lt;=55),1,0)</f>
        <v>0</v>
      </c>
      <c r="AY1473">
        <f>IF(AND(Table13[[#This Row],[Age]]&gt;=56,Table13[[#This Row],[Age]]&lt;=67),1,0)</f>
        <v>0</v>
      </c>
      <c r="AZ1473" t="s">
        <v>24</v>
      </c>
      <c r="BA1473">
        <f>IF(Table13[[#This Row],[Marital Status]]="Married",1,0)</f>
        <v>0</v>
      </c>
      <c r="BB1473">
        <f>IF(Table13[[#This Row],[Marital Status]]="Single",1,0)</f>
        <v>1</v>
      </c>
      <c r="BC1473" t="s">
        <v>28</v>
      </c>
      <c r="BD1473">
        <f>IF(Table13[[#This Row],[gender]]="Male",1,0)</f>
        <v>0</v>
      </c>
      <c r="BE1473">
        <f>IF(Table13[[#This Row],[gender]]="Female",1,0)</f>
        <v>1</v>
      </c>
      <c r="BF1473" t="s">
        <v>23</v>
      </c>
      <c r="BG1473">
        <f>IF(Table13[[#This Row],[Highest level of Education]]="Did not attend school",1,0)</f>
        <v>0</v>
      </c>
      <c r="BH1473">
        <f>IF(Table13[[#This Row],[Highest level of Education]]="K12 completed",1,0)</f>
        <v>0</v>
      </c>
      <c r="BI1473">
        <f>IF(Table13[[#This Row],[Highest level of Education]]="High School Completed",1,0)</f>
        <v>0</v>
      </c>
      <c r="BJ1473">
        <f>IF(Table13[[#This Row],[Highest level of Education]]="Technical Diploma/Partially completed College",1,0)</f>
        <v>1</v>
      </c>
      <c r="BK1473">
        <f>IF(Table13[[#This Row],[Highest level of Education]]="University/College Degree",1,0)</f>
        <v>0</v>
      </c>
      <c r="BL1473">
        <f>IF(Table13[[#This Row],[Highest level of Education]]="Post-graduate education",1,0)</f>
        <v>0</v>
      </c>
      <c r="BM1473">
        <v>0</v>
      </c>
      <c r="BN1473">
        <v>1</v>
      </c>
      <c r="BO1473">
        <v>2</v>
      </c>
      <c r="BP1473">
        <f>IF(Table13[[#This Row],[Monthly_Income 1_5500 2_8000 3_11000 4_15000 5_20000 6_27000 7_35000 8_5000 9_51000 98_0]]=1,1,0)</f>
        <v>0</v>
      </c>
      <c r="BQ1473">
        <f>IF(Table13[[#This Row],[Monthly_Income 1_5500 2_8000 3_11000 4_15000 5_20000 6_27000 7_35000 8_5000 9_51000 98_0]]=2,1,0)</f>
        <v>1</v>
      </c>
      <c r="BR1473">
        <f>IF(Table13[[#This Row],[Monthly_Income 1_5500 2_8000 3_11000 4_15000 5_20000 6_27000 7_35000 8_5000 9_51000 98_0]]=3,1,0)</f>
        <v>0</v>
      </c>
      <c r="BS1473">
        <f>IF(Table13[[#This Row],[Monthly_Income 1_5500 2_8000 3_11000 4_15000 5_20000 6_27000 7_35000 8_5000 9_51000 98_0]]=4,1,0)</f>
        <v>0</v>
      </c>
      <c r="BT1473">
        <f>IF(Table13[[#This Row],[Monthly_Income 1_5500 2_8000 3_11000 4_15000 5_20000 6_27000 7_35000 8_5000 9_51000 98_0]]=5,1,0)</f>
        <v>0</v>
      </c>
      <c r="BU1473">
        <f>IF(Table13[[#This Row],[Monthly_Income 1_5500 2_8000 3_11000 4_15000 5_20000 6_27000 7_35000 8_5000 9_51000 98_0]]=6,1,0)</f>
        <v>0</v>
      </c>
      <c r="BV1473">
        <f>IF(Table13[[#This Row],[Monthly_Income 1_5500 2_8000 3_11000 4_15000 5_20000 6_27000 7_35000 8_5000 9_51000 98_0]]=7,1,0)</f>
        <v>0</v>
      </c>
      <c r="BW1473">
        <f>IF(Table13[[#This Row],[Monthly_Income 1_5500 2_8000 3_11000 4_15000 5_20000 6_27000 7_35000 8_5000 9_51000 98_0]]=8,1,0)</f>
        <v>0</v>
      </c>
      <c r="BX1473">
        <f>IF(Table13[[#This Row],[Monthly_Income 1_5500 2_8000 3_11000 4_15000 5_20000 6_27000 7_35000 8_5000 9_51000 98_0]]=9,1,0)</f>
        <v>0</v>
      </c>
      <c r="BY1473">
        <f>IF(Table13[[#This Row],[Monthly_Income 1_5500 2_8000 3_11000 4_15000 5_20000 6_27000 7_35000 8_5000 9_51000 98_0]]=98,1,0)</f>
        <v>0</v>
      </c>
      <c r="BZ1473">
        <v>5</v>
      </c>
      <c r="CA1473">
        <f>IF(Table13[[#This Row],[Monthly_Household_Income]]=1,1,0)</f>
        <v>0</v>
      </c>
      <c r="CB1473">
        <f>IF(Table13[[#This Row],[Monthly_Household_Income]]=2,1,0)</f>
        <v>0</v>
      </c>
      <c r="CC1473">
        <f>IF(Table13[[#This Row],[Monthly_Household_Income]]=3,1,0)</f>
        <v>0</v>
      </c>
      <c r="CD1473">
        <f>IF(Table13[[#This Row],[Monthly_Household_Income]]=4,1,0)</f>
        <v>0</v>
      </c>
      <c r="CE1473">
        <f>IF(Table13[[#This Row],[Monthly_Household_Income]]=5,1,0)</f>
        <v>1</v>
      </c>
      <c r="CF1473">
        <f>IF(Table13[[#This Row],[Monthly_Household_Income]]=6,1,0)</f>
        <v>0</v>
      </c>
      <c r="CG1473">
        <f>IF(Table13[[#This Row],[Monthly_Household_Income]]=7,1,0)</f>
        <v>0</v>
      </c>
      <c r="CH1473">
        <f>IF(Table13[[#This Row],[Monthly_Household_Income]]=8,1,0)</f>
        <v>0</v>
      </c>
      <c r="CI1473">
        <f>IF(Table13[[#This Row],[Monthly_Household_Income]]=9,1,0)</f>
        <v>0</v>
      </c>
      <c r="CJ1473">
        <f>IF(Table13[[#This Row],[Monthly_Household_Income]]=98,1,0)</f>
        <v>0</v>
      </c>
    </row>
    <row r="1474" spans="1:88">
      <c r="A1474">
        <v>5516</v>
      </c>
      <c r="B1474" s="1">
        <v>42972</v>
      </c>
      <c r="C1474" t="s">
        <v>2</v>
      </c>
      <c r="D1474">
        <v>9</v>
      </c>
      <c r="E1474">
        <v>6</v>
      </c>
      <c r="F1474">
        <v>7</v>
      </c>
      <c r="G1474">
        <v>7</v>
      </c>
      <c r="H1474">
        <v>7</v>
      </c>
      <c r="I1474">
        <v>6</v>
      </c>
      <c r="J1474" t="s">
        <v>15</v>
      </c>
      <c r="K1474">
        <v>8</v>
      </c>
      <c r="L1474">
        <v>7</v>
      </c>
      <c r="M1474">
        <v>7</v>
      </c>
      <c r="N1474">
        <v>6</v>
      </c>
      <c r="O1474">
        <v>8</v>
      </c>
      <c r="P1474">
        <v>9</v>
      </c>
      <c r="Q1474">
        <v>7</v>
      </c>
      <c r="R1474">
        <v>9</v>
      </c>
      <c r="S1474">
        <v>7</v>
      </c>
      <c r="T1474">
        <v>7</v>
      </c>
      <c r="U1474">
        <v>7</v>
      </c>
      <c r="V1474">
        <v>8</v>
      </c>
      <c r="W1474">
        <v>8</v>
      </c>
      <c r="X1474">
        <v>6</v>
      </c>
      <c r="Y1474">
        <v>8</v>
      </c>
      <c r="Z1474">
        <v>8</v>
      </c>
      <c r="AA1474">
        <v>9</v>
      </c>
      <c r="AB1474">
        <v>7</v>
      </c>
      <c r="AC1474">
        <v>2</v>
      </c>
      <c r="AD1474">
        <f>IF(Table13[[#This Row],[payment]]=1,1,0)</f>
        <v>0</v>
      </c>
      <c r="AE1474">
        <f>IF(Table13[[#This Row],[payment]]=2,1,0)</f>
        <v>1</v>
      </c>
      <c r="AF1474">
        <f>IF(Table13[[#This Row],[payment]]=3,1,0)</f>
        <v>0</v>
      </c>
      <c r="AG1474">
        <v>1</v>
      </c>
      <c r="AH1474">
        <f>IF(Table13[[#This Row],[method_payment]]=1,1,0)</f>
        <v>1</v>
      </c>
      <c r="AI1474">
        <f>IF(Table13[[#This Row],[method_payment]]=2,1,0)</f>
        <v>0</v>
      </c>
      <c r="AJ1474">
        <f>IF(Table13[[#This Row],[method_payment]]=3,1,0)</f>
        <v>0</v>
      </c>
      <c r="AK1474">
        <f>IF(Table13[[#This Row],[method_payment]]=5,1,0)</f>
        <v>0</v>
      </c>
      <c r="AL1474">
        <f>IF(Table13[[#This Row],[method_payment]]=6,1,0)</f>
        <v>0</v>
      </c>
      <c r="AM1474" t="s">
        <v>16</v>
      </c>
      <c r="AN1474" t="s">
        <v>15</v>
      </c>
      <c r="AO1474">
        <v>3</v>
      </c>
      <c r="AP1474" s="2">
        <v>436.01</v>
      </c>
      <c r="AQ1474" s="3">
        <f>IF(AND(Table13[[#This Row],[Average_amount_spent_per_visit_last_3_months]]&gt;=1,Table13[[#This Row],[Average_amount_spent_per_visit_last_3_months]]&lt;=999),1,0)</f>
        <v>1</v>
      </c>
      <c r="AR1474" s="3">
        <f>IF(AND(Table13[[#This Row],[Average_amount_spent_per_visit_last_3_months]]&gt;=1000,Table13[[#This Row],[Average_amount_spent_per_visit_last_3_months]]&lt;=6700),1,0)</f>
        <v>0</v>
      </c>
      <c r="AS1474">
        <v>2</v>
      </c>
      <c r="AT1474">
        <v>36</v>
      </c>
      <c r="AU1474">
        <f>IF(AND(Table13[[#This Row],[Age]]&gt;=18,Table13[[#This Row],[Age]]&lt;=25),1,0)</f>
        <v>0</v>
      </c>
      <c r="AV1474">
        <f>IF(AND(Table13[[#This Row],[Age]]&gt;=26,Table13[[#This Row],[Age]]&lt;=35),1,0)</f>
        <v>0</v>
      </c>
      <c r="AW1474">
        <f>IF(AND(Table13[[#This Row],[Age]]&gt;=36,Table13[[#This Row],[Age]]&lt;=45),1,0)</f>
        <v>1</v>
      </c>
      <c r="AX1474">
        <f>IF(AND(Table13[[#This Row],[Age]]&gt;=46,Table13[[#This Row],[Age]]&lt;=55),1,0)</f>
        <v>0</v>
      </c>
      <c r="AY1474">
        <f>IF(AND(Table13[[#This Row],[Age]]&gt;=56,Table13[[#This Row],[Age]]&lt;=67),1,0)</f>
        <v>0</v>
      </c>
      <c r="AZ1474" t="s">
        <v>26</v>
      </c>
      <c r="BA1474">
        <f>IF(Table13[[#This Row],[Marital Status]]="Married",1,0)</f>
        <v>0</v>
      </c>
      <c r="BB1474">
        <f>IF(Table13[[#This Row],[Marital Status]]="Single",1,0)</f>
        <v>0</v>
      </c>
      <c r="BC1474" t="s">
        <v>28</v>
      </c>
      <c r="BD1474">
        <f>IF(Table13[[#This Row],[gender]]="Male",1,0)</f>
        <v>0</v>
      </c>
      <c r="BE1474">
        <f>IF(Table13[[#This Row],[gender]]="Female",1,0)</f>
        <v>1</v>
      </c>
      <c r="BF1474" t="s">
        <v>20</v>
      </c>
      <c r="BG1474">
        <f>IF(Table13[[#This Row],[Highest level of Education]]="Did not attend school",1,0)</f>
        <v>0</v>
      </c>
      <c r="BH1474">
        <f>IF(Table13[[#This Row],[Highest level of Education]]="K12 completed",1,0)</f>
        <v>0</v>
      </c>
      <c r="BI1474">
        <f>IF(Table13[[#This Row],[Highest level of Education]]="High School Completed",1,0)</f>
        <v>1</v>
      </c>
      <c r="BJ1474">
        <f>IF(Table13[[#This Row],[Highest level of Education]]="Technical Diploma/Partially completed College",1,0)</f>
        <v>0</v>
      </c>
      <c r="BK1474">
        <f>IF(Table13[[#This Row],[Highest level of Education]]="University/College Degree",1,0)</f>
        <v>0</v>
      </c>
      <c r="BL1474">
        <f>IF(Table13[[#This Row],[Highest level of Education]]="Post-graduate education",1,0)</f>
        <v>0</v>
      </c>
      <c r="BM1474">
        <v>4</v>
      </c>
      <c r="BN1474">
        <v>2</v>
      </c>
      <c r="BO1474">
        <v>2</v>
      </c>
      <c r="BP1474">
        <f>IF(Table13[[#This Row],[Monthly_Income 1_5500 2_8000 3_11000 4_15000 5_20000 6_27000 7_35000 8_5000 9_51000 98_0]]=1,1,0)</f>
        <v>0</v>
      </c>
      <c r="BQ1474">
        <f>IF(Table13[[#This Row],[Monthly_Income 1_5500 2_8000 3_11000 4_15000 5_20000 6_27000 7_35000 8_5000 9_51000 98_0]]=2,1,0)</f>
        <v>1</v>
      </c>
      <c r="BR1474">
        <f>IF(Table13[[#This Row],[Monthly_Income 1_5500 2_8000 3_11000 4_15000 5_20000 6_27000 7_35000 8_5000 9_51000 98_0]]=3,1,0)</f>
        <v>0</v>
      </c>
      <c r="BS1474">
        <f>IF(Table13[[#This Row],[Monthly_Income 1_5500 2_8000 3_11000 4_15000 5_20000 6_27000 7_35000 8_5000 9_51000 98_0]]=4,1,0)</f>
        <v>0</v>
      </c>
      <c r="BT1474">
        <f>IF(Table13[[#This Row],[Monthly_Income 1_5500 2_8000 3_11000 4_15000 5_20000 6_27000 7_35000 8_5000 9_51000 98_0]]=5,1,0)</f>
        <v>0</v>
      </c>
      <c r="BU1474">
        <f>IF(Table13[[#This Row],[Monthly_Income 1_5500 2_8000 3_11000 4_15000 5_20000 6_27000 7_35000 8_5000 9_51000 98_0]]=6,1,0)</f>
        <v>0</v>
      </c>
      <c r="BV1474">
        <f>IF(Table13[[#This Row],[Monthly_Income 1_5500 2_8000 3_11000 4_15000 5_20000 6_27000 7_35000 8_5000 9_51000 98_0]]=7,1,0)</f>
        <v>0</v>
      </c>
      <c r="BW1474">
        <f>IF(Table13[[#This Row],[Monthly_Income 1_5500 2_8000 3_11000 4_15000 5_20000 6_27000 7_35000 8_5000 9_51000 98_0]]=8,1,0)</f>
        <v>0</v>
      </c>
      <c r="BX1474">
        <f>IF(Table13[[#This Row],[Monthly_Income 1_5500 2_8000 3_11000 4_15000 5_20000 6_27000 7_35000 8_5000 9_51000 98_0]]=9,1,0)</f>
        <v>0</v>
      </c>
      <c r="BY1474">
        <f>IF(Table13[[#This Row],[Monthly_Income 1_5500 2_8000 3_11000 4_15000 5_20000 6_27000 7_35000 8_5000 9_51000 98_0]]=98,1,0)</f>
        <v>0</v>
      </c>
      <c r="BZ1474">
        <v>5</v>
      </c>
      <c r="CA1474">
        <f>IF(Table13[[#This Row],[Monthly_Household_Income]]=1,1,0)</f>
        <v>0</v>
      </c>
      <c r="CB1474">
        <f>IF(Table13[[#This Row],[Monthly_Household_Income]]=2,1,0)</f>
        <v>0</v>
      </c>
      <c r="CC1474">
        <f>IF(Table13[[#This Row],[Monthly_Household_Income]]=3,1,0)</f>
        <v>0</v>
      </c>
      <c r="CD1474">
        <f>IF(Table13[[#This Row],[Monthly_Household_Income]]=4,1,0)</f>
        <v>0</v>
      </c>
      <c r="CE1474">
        <f>IF(Table13[[#This Row],[Monthly_Household_Income]]=5,1,0)</f>
        <v>1</v>
      </c>
      <c r="CF1474">
        <f>IF(Table13[[#This Row],[Monthly_Household_Income]]=6,1,0)</f>
        <v>0</v>
      </c>
      <c r="CG1474">
        <f>IF(Table13[[#This Row],[Monthly_Household_Income]]=7,1,0)</f>
        <v>0</v>
      </c>
      <c r="CH1474">
        <f>IF(Table13[[#This Row],[Monthly_Household_Income]]=8,1,0)</f>
        <v>0</v>
      </c>
      <c r="CI1474">
        <f>IF(Table13[[#This Row],[Monthly_Household_Income]]=9,1,0)</f>
        <v>0</v>
      </c>
      <c r="CJ1474">
        <f>IF(Table13[[#This Row],[Monthly_Household_Income]]=98,1,0)</f>
        <v>0</v>
      </c>
    </row>
    <row r="1475" spans="1:88">
      <c r="A1475">
        <v>5523</v>
      </c>
      <c r="B1475" s="1">
        <v>42918</v>
      </c>
      <c r="C1475" t="s">
        <v>34</v>
      </c>
      <c r="D1475">
        <v>4</v>
      </c>
      <c r="E1475">
        <v>4</v>
      </c>
      <c r="F1475">
        <v>3</v>
      </c>
      <c r="G1475">
        <v>4</v>
      </c>
      <c r="H1475">
        <v>4</v>
      </c>
      <c r="I1475">
        <v>3</v>
      </c>
      <c r="J1475" t="s">
        <v>15</v>
      </c>
      <c r="K1475">
        <v>6</v>
      </c>
      <c r="L1475">
        <v>6</v>
      </c>
      <c r="M1475">
        <v>7</v>
      </c>
      <c r="N1475">
        <v>6</v>
      </c>
      <c r="O1475">
        <v>6</v>
      </c>
      <c r="P1475">
        <v>7</v>
      </c>
      <c r="Q1475">
        <v>5</v>
      </c>
      <c r="R1475">
        <v>6</v>
      </c>
      <c r="S1475">
        <v>7</v>
      </c>
      <c r="T1475">
        <v>6</v>
      </c>
      <c r="U1475">
        <v>6</v>
      </c>
      <c r="V1475">
        <v>7</v>
      </c>
      <c r="W1475">
        <v>7</v>
      </c>
      <c r="X1475">
        <v>6</v>
      </c>
      <c r="Y1475">
        <v>6</v>
      </c>
      <c r="Z1475">
        <v>4</v>
      </c>
      <c r="AA1475">
        <v>4</v>
      </c>
      <c r="AB1475">
        <v>5</v>
      </c>
      <c r="AC1475">
        <v>2</v>
      </c>
      <c r="AD1475">
        <f>IF(Table13[[#This Row],[payment]]=1,1,0)</f>
        <v>0</v>
      </c>
      <c r="AE1475">
        <f>IF(Table13[[#This Row],[payment]]=2,1,0)</f>
        <v>1</v>
      </c>
      <c r="AF1475">
        <f>IF(Table13[[#This Row],[payment]]=3,1,0)</f>
        <v>0</v>
      </c>
      <c r="AG1475">
        <v>2</v>
      </c>
      <c r="AH1475">
        <f>IF(Table13[[#This Row],[method_payment]]=1,1,0)</f>
        <v>0</v>
      </c>
      <c r="AI1475">
        <f>IF(Table13[[#This Row],[method_payment]]=2,1,0)</f>
        <v>1</v>
      </c>
      <c r="AJ1475">
        <f>IF(Table13[[#This Row],[method_payment]]=3,1,0)</f>
        <v>0</v>
      </c>
      <c r="AK1475">
        <f>IF(Table13[[#This Row],[method_payment]]=5,1,0)</f>
        <v>0</v>
      </c>
      <c r="AL1475">
        <f>IF(Table13[[#This Row],[method_payment]]=6,1,0)</f>
        <v>0</v>
      </c>
      <c r="AM1475" t="s">
        <v>15</v>
      </c>
      <c r="AN1475" t="s">
        <v>15</v>
      </c>
      <c r="AO1475">
        <v>1</v>
      </c>
      <c r="AP1475" s="2">
        <v>200.45</v>
      </c>
      <c r="AQ1475" s="3">
        <f>IF(AND(Table13[[#This Row],[Average_amount_spent_per_visit_last_3_months]]&gt;=1,Table13[[#This Row],[Average_amount_spent_per_visit_last_3_months]]&lt;=999),1,0)</f>
        <v>1</v>
      </c>
      <c r="AR1475" s="3">
        <f>IF(AND(Table13[[#This Row],[Average_amount_spent_per_visit_last_3_months]]&gt;=1000,Table13[[#This Row],[Average_amount_spent_per_visit_last_3_months]]&lt;=6700),1,0)</f>
        <v>0</v>
      </c>
      <c r="AS1475">
        <v>3</v>
      </c>
      <c r="AT1475">
        <v>31</v>
      </c>
      <c r="AU1475">
        <f>IF(AND(Table13[[#This Row],[Age]]&gt;=18,Table13[[#This Row],[Age]]&lt;=25),1,0)</f>
        <v>0</v>
      </c>
      <c r="AV1475">
        <f>IF(AND(Table13[[#This Row],[Age]]&gt;=26,Table13[[#This Row],[Age]]&lt;=35),1,0)</f>
        <v>1</v>
      </c>
      <c r="AW1475">
        <f>IF(AND(Table13[[#This Row],[Age]]&gt;=36,Table13[[#This Row],[Age]]&lt;=45),1,0)</f>
        <v>0</v>
      </c>
      <c r="AX1475">
        <f>IF(AND(Table13[[#This Row],[Age]]&gt;=46,Table13[[#This Row],[Age]]&lt;=55),1,0)</f>
        <v>0</v>
      </c>
      <c r="AY1475">
        <f>IF(AND(Table13[[#This Row],[Age]]&gt;=56,Table13[[#This Row],[Age]]&lt;=67),1,0)</f>
        <v>0</v>
      </c>
      <c r="AZ1475" t="s">
        <v>24</v>
      </c>
      <c r="BA1475">
        <f>IF(Table13[[#This Row],[Marital Status]]="Married",1,0)</f>
        <v>0</v>
      </c>
      <c r="BB1475">
        <f>IF(Table13[[#This Row],[Marital Status]]="Single",1,0)</f>
        <v>1</v>
      </c>
      <c r="BC1475" t="s">
        <v>27</v>
      </c>
      <c r="BD1475">
        <f>IF(Table13[[#This Row],[gender]]="Male",1,0)</f>
        <v>1</v>
      </c>
      <c r="BE1475">
        <f>IF(Table13[[#This Row],[gender]]="Female",1,0)</f>
        <v>0</v>
      </c>
      <c r="BF1475" t="s">
        <v>20</v>
      </c>
      <c r="BG1475">
        <f>IF(Table13[[#This Row],[Highest level of Education]]="Did not attend school",1,0)</f>
        <v>0</v>
      </c>
      <c r="BH1475">
        <f>IF(Table13[[#This Row],[Highest level of Education]]="K12 completed",1,0)</f>
        <v>0</v>
      </c>
      <c r="BI1475">
        <f>IF(Table13[[#This Row],[Highest level of Education]]="High School Completed",1,0)</f>
        <v>1</v>
      </c>
      <c r="BJ1475">
        <f>IF(Table13[[#This Row],[Highest level of Education]]="Technical Diploma/Partially completed College",1,0)</f>
        <v>0</v>
      </c>
      <c r="BK1475">
        <f>IF(Table13[[#This Row],[Highest level of Education]]="University/College Degree",1,0)</f>
        <v>0</v>
      </c>
      <c r="BL1475">
        <f>IF(Table13[[#This Row],[Highest level of Education]]="Post-graduate education",1,0)</f>
        <v>0</v>
      </c>
      <c r="BM1475">
        <v>0</v>
      </c>
      <c r="BN1475">
        <v>1</v>
      </c>
      <c r="BO1475">
        <v>3</v>
      </c>
      <c r="BP1475">
        <f>IF(Table13[[#This Row],[Monthly_Income 1_5500 2_8000 3_11000 4_15000 5_20000 6_27000 7_35000 8_5000 9_51000 98_0]]=1,1,0)</f>
        <v>0</v>
      </c>
      <c r="BQ1475">
        <f>IF(Table13[[#This Row],[Monthly_Income 1_5500 2_8000 3_11000 4_15000 5_20000 6_27000 7_35000 8_5000 9_51000 98_0]]=2,1,0)</f>
        <v>0</v>
      </c>
      <c r="BR1475">
        <f>IF(Table13[[#This Row],[Monthly_Income 1_5500 2_8000 3_11000 4_15000 5_20000 6_27000 7_35000 8_5000 9_51000 98_0]]=3,1,0)</f>
        <v>1</v>
      </c>
      <c r="BS1475">
        <f>IF(Table13[[#This Row],[Monthly_Income 1_5500 2_8000 3_11000 4_15000 5_20000 6_27000 7_35000 8_5000 9_51000 98_0]]=4,1,0)</f>
        <v>0</v>
      </c>
      <c r="BT1475">
        <f>IF(Table13[[#This Row],[Monthly_Income 1_5500 2_8000 3_11000 4_15000 5_20000 6_27000 7_35000 8_5000 9_51000 98_0]]=5,1,0)</f>
        <v>0</v>
      </c>
      <c r="BU1475">
        <f>IF(Table13[[#This Row],[Monthly_Income 1_5500 2_8000 3_11000 4_15000 5_20000 6_27000 7_35000 8_5000 9_51000 98_0]]=6,1,0)</f>
        <v>0</v>
      </c>
      <c r="BV1475">
        <f>IF(Table13[[#This Row],[Monthly_Income 1_5500 2_8000 3_11000 4_15000 5_20000 6_27000 7_35000 8_5000 9_51000 98_0]]=7,1,0)</f>
        <v>0</v>
      </c>
      <c r="BW1475">
        <f>IF(Table13[[#This Row],[Monthly_Income 1_5500 2_8000 3_11000 4_15000 5_20000 6_27000 7_35000 8_5000 9_51000 98_0]]=8,1,0)</f>
        <v>0</v>
      </c>
      <c r="BX1475">
        <f>IF(Table13[[#This Row],[Monthly_Income 1_5500 2_8000 3_11000 4_15000 5_20000 6_27000 7_35000 8_5000 9_51000 98_0]]=9,1,0)</f>
        <v>0</v>
      </c>
      <c r="BY1475">
        <f>IF(Table13[[#This Row],[Monthly_Income 1_5500 2_8000 3_11000 4_15000 5_20000 6_27000 7_35000 8_5000 9_51000 98_0]]=98,1,0)</f>
        <v>0</v>
      </c>
      <c r="BZ1475">
        <v>4</v>
      </c>
      <c r="CA1475">
        <f>IF(Table13[[#This Row],[Monthly_Household_Income]]=1,1,0)</f>
        <v>0</v>
      </c>
      <c r="CB1475">
        <f>IF(Table13[[#This Row],[Monthly_Household_Income]]=2,1,0)</f>
        <v>0</v>
      </c>
      <c r="CC1475">
        <f>IF(Table13[[#This Row],[Monthly_Household_Income]]=3,1,0)</f>
        <v>0</v>
      </c>
      <c r="CD1475">
        <f>IF(Table13[[#This Row],[Monthly_Household_Income]]=4,1,0)</f>
        <v>1</v>
      </c>
      <c r="CE1475">
        <f>IF(Table13[[#This Row],[Monthly_Household_Income]]=5,1,0)</f>
        <v>0</v>
      </c>
      <c r="CF1475">
        <f>IF(Table13[[#This Row],[Monthly_Household_Income]]=6,1,0)</f>
        <v>0</v>
      </c>
      <c r="CG1475">
        <f>IF(Table13[[#This Row],[Monthly_Household_Income]]=7,1,0)</f>
        <v>0</v>
      </c>
      <c r="CH1475">
        <f>IF(Table13[[#This Row],[Monthly_Household_Income]]=8,1,0)</f>
        <v>0</v>
      </c>
      <c r="CI1475">
        <f>IF(Table13[[#This Row],[Monthly_Household_Income]]=9,1,0)</f>
        <v>0</v>
      </c>
      <c r="CJ1475">
        <f>IF(Table13[[#This Row],[Monthly_Household_Income]]=98,1,0)</f>
        <v>0</v>
      </c>
    </row>
    <row r="1476" spans="1:88">
      <c r="A1476">
        <v>5526</v>
      </c>
      <c r="B1476" s="1">
        <v>43070</v>
      </c>
      <c r="C1476" t="s">
        <v>35</v>
      </c>
      <c r="D1476">
        <v>10</v>
      </c>
      <c r="E1476">
        <v>10</v>
      </c>
      <c r="F1476">
        <v>8</v>
      </c>
      <c r="G1476">
        <v>9</v>
      </c>
      <c r="H1476">
        <v>8</v>
      </c>
      <c r="I1476">
        <v>9</v>
      </c>
      <c r="J1476" t="s">
        <v>16</v>
      </c>
      <c r="K1476">
        <v>9</v>
      </c>
      <c r="L1476">
        <v>7</v>
      </c>
      <c r="M1476">
        <v>8</v>
      </c>
      <c r="N1476">
        <v>8</v>
      </c>
      <c r="O1476">
        <v>10</v>
      </c>
      <c r="P1476">
        <v>8</v>
      </c>
      <c r="Q1476">
        <v>10</v>
      </c>
      <c r="R1476">
        <v>7</v>
      </c>
      <c r="S1476">
        <v>9</v>
      </c>
      <c r="T1476">
        <v>8</v>
      </c>
      <c r="U1476">
        <v>9</v>
      </c>
      <c r="V1476">
        <v>7</v>
      </c>
      <c r="W1476">
        <v>0</v>
      </c>
      <c r="X1476">
        <v>0</v>
      </c>
      <c r="Y1476">
        <v>9</v>
      </c>
      <c r="Z1476">
        <v>9</v>
      </c>
      <c r="AA1476">
        <v>8</v>
      </c>
      <c r="AB1476">
        <v>0</v>
      </c>
      <c r="AC1476">
        <v>2</v>
      </c>
      <c r="AD1476">
        <f>IF(Table13[[#This Row],[payment]]=1,1,0)</f>
        <v>0</v>
      </c>
      <c r="AE1476">
        <f>IF(Table13[[#This Row],[payment]]=2,1,0)</f>
        <v>1</v>
      </c>
      <c r="AF1476">
        <f>IF(Table13[[#This Row],[payment]]=3,1,0)</f>
        <v>0</v>
      </c>
      <c r="AG1476">
        <v>1</v>
      </c>
      <c r="AH1476">
        <f>IF(Table13[[#This Row],[method_payment]]=1,1,0)</f>
        <v>1</v>
      </c>
      <c r="AI1476">
        <f>IF(Table13[[#This Row],[method_payment]]=2,1,0)</f>
        <v>0</v>
      </c>
      <c r="AJ1476">
        <f>IF(Table13[[#This Row],[method_payment]]=3,1,0)</f>
        <v>0</v>
      </c>
      <c r="AK1476">
        <f>IF(Table13[[#This Row],[method_payment]]=5,1,0)</f>
        <v>0</v>
      </c>
      <c r="AL1476">
        <f>IF(Table13[[#This Row],[method_payment]]=6,1,0)</f>
        <v>0</v>
      </c>
      <c r="AM1476" t="s">
        <v>16</v>
      </c>
      <c r="AN1476" t="s">
        <v>16</v>
      </c>
      <c r="AO1476">
        <v>1</v>
      </c>
      <c r="AP1476" s="2">
        <v>1186.56</v>
      </c>
      <c r="AQ1476" s="3">
        <f>IF(AND(Table13[[#This Row],[Average_amount_spent_per_visit_last_3_months]]&gt;=1,Table13[[#This Row],[Average_amount_spent_per_visit_last_3_months]]&lt;=999),1,0)</f>
        <v>0</v>
      </c>
      <c r="AR1476" s="3">
        <f>IF(AND(Table13[[#This Row],[Average_amount_spent_per_visit_last_3_months]]&gt;=1000,Table13[[#This Row],[Average_amount_spent_per_visit_last_3_months]]&lt;=6700),1,0)</f>
        <v>1</v>
      </c>
      <c r="AS1476">
        <v>3</v>
      </c>
      <c r="AT1476">
        <v>37</v>
      </c>
      <c r="AU1476">
        <f>IF(AND(Table13[[#This Row],[Age]]&gt;=18,Table13[[#This Row],[Age]]&lt;=25),1,0)</f>
        <v>0</v>
      </c>
      <c r="AV1476">
        <f>IF(AND(Table13[[#This Row],[Age]]&gt;=26,Table13[[#This Row],[Age]]&lt;=35),1,0)</f>
        <v>0</v>
      </c>
      <c r="AW1476">
        <f>IF(AND(Table13[[#This Row],[Age]]&gt;=36,Table13[[#This Row],[Age]]&lt;=45),1,0)</f>
        <v>1</v>
      </c>
      <c r="AX1476">
        <f>IF(AND(Table13[[#This Row],[Age]]&gt;=46,Table13[[#This Row],[Age]]&lt;=55),1,0)</f>
        <v>0</v>
      </c>
      <c r="AY1476">
        <f>IF(AND(Table13[[#This Row],[Age]]&gt;=56,Table13[[#This Row],[Age]]&lt;=67),1,0)</f>
        <v>0</v>
      </c>
      <c r="AZ1476" t="s">
        <v>25</v>
      </c>
      <c r="BA1476">
        <f>IF(Table13[[#This Row],[Marital Status]]="Married",1,0)</f>
        <v>1</v>
      </c>
      <c r="BB1476">
        <f>IF(Table13[[#This Row],[Marital Status]]="Single",1,0)</f>
        <v>0</v>
      </c>
      <c r="BC1476" t="s">
        <v>27</v>
      </c>
      <c r="BD1476">
        <f>IF(Table13[[#This Row],[gender]]="Male",1,0)</f>
        <v>1</v>
      </c>
      <c r="BE1476">
        <f>IF(Table13[[#This Row],[gender]]="Female",1,0)</f>
        <v>0</v>
      </c>
      <c r="BF1476" t="s">
        <v>19</v>
      </c>
      <c r="BG1476">
        <f>IF(Table13[[#This Row],[Highest level of Education]]="Did not attend school",1,0)</f>
        <v>0</v>
      </c>
      <c r="BH1476">
        <f>IF(Table13[[#This Row],[Highest level of Education]]="K12 completed",1,0)</f>
        <v>0</v>
      </c>
      <c r="BI1476">
        <f>IF(Table13[[#This Row],[Highest level of Education]]="High School Completed",1,0)</f>
        <v>0</v>
      </c>
      <c r="BJ1476">
        <f>IF(Table13[[#This Row],[Highest level of Education]]="Technical Diploma/Partially completed College",1,0)</f>
        <v>0</v>
      </c>
      <c r="BK1476">
        <f>IF(Table13[[#This Row],[Highest level of Education]]="University/College Degree",1,0)</f>
        <v>1</v>
      </c>
      <c r="BL1476">
        <f>IF(Table13[[#This Row],[Highest level of Education]]="Post-graduate education",1,0)</f>
        <v>0</v>
      </c>
      <c r="BM1476">
        <v>1</v>
      </c>
      <c r="BN1476">
        <v>1</v>
      </c>
      <c r="BO1476">
        <v>5</v>
      </c>
      <c r="BP1476">
        <f>IF(Table13[[#This Row],[Monthly_Income 1_5500 2_8000 3_11000 4_15000 5_20000 6_27000 7_35000 8_5000 9_51000 98_0]]=1,1,0)</f>
        <v>0</v>
      </c>
      <c r="BQ1476">
        <f>IF(Table13[[#This Row],[Monthly_Income 1_5500 2_8000 3_11000 4_15000 5_20000 6_27000 7_35000 8_5000 9_51000 98_0]]=2,1,0)</f>
        <v>0</v>
      </c>
      <c r="BR1476">
        <f>IF(Table13[[#This Row],[Monthly_Income 1_5500 2_8000 3_11000 4_15000 5_20000 6_27000 7_35000 8_5000 9_51000 98_0]]=3,1,0)</f>
        <v>0</v>
      </c>
      <c r="BS1476">
        <f>IF(Table13[[#This Row],[Monthly_Income 1_5500 2_8000 3_11000 4_15000 5_20000 6_27000 7_35000 8_5000 9_51000 98_0]]=4,1,0)</f>
        <v>0</v>
      </c>
      <c r="BT1476">
        <f>IF(Table13[[#This Row],[Monthly_Income 1_5500 2_8000 3_11000 4_15000 5_20000 6_27000 7_35000 8_5000 9_51000 98_0]]=5,1,0)</f>
        <v>1</v>
      </c>
      <c r="BU1476">
        <f>IF(Table13[[#This Row],[Monthly_Income 1_5500 2_8000 3_11000 4_15000 5_20000 6_27000 7_35000 8_5000 9_51000 98_0]]=6,1,0)</f>
        <v>0</v>
      </c>
      <c r="BV1476">
        <f>IF(Table13[[#This Row],[Monthly_Income 1_5500 2_8000 3_11000 4_15000 5_20000 6_27000 7_35000 8_5000 9_51000 98_0]]=7,1,0)</f>
        <v>0</v>
      </c>
      <c r="BW1476">
        <f>IF(Table13[[#This Row],[Monthly_Income 1_5500 2_8000 3_11000 4_15000 5_20000 6_27000 7_35000 8_5000 9_51000 98_0]]=8,1,0)</f>
        <v>0</v>
      </c>
      <c r="BX1476">
        <f>IF(Table13[[#This Row],[Monthly_Income 1_5500 2_8000 3_11000 4_15000 5_20000 6_27000 7_35000 8_5000 9_51000 98_0]]=9,1,0)</f>
        <v>0</v>
      </c>
      <c r="BY1476">
        <f>IF(Table13[[#This Row],[Monthly_Income 1_5500 2_8000 3_11000 4_15000 5_20000 6_27000 7_35000 8_5000 9_51000 98_0]]=98,1,0)</f>
        <v>0</v>
      </c>
      <c r="BZ1476">
        <v>5</v>
      </c>
      <c r="CA1476">
        <f>IF(Table13[[#This Row],[Monthly_Household_Income]]=1,1,0)</f>
        <v>0</v>
      </c>
      <c r="CB1476">
        <f>IF(Table13[[#This Row],[Monthly_Household_Income]]=2,1,0)</f>
        <v>0</v>
      </c>
      <c r="CC1476">
        <f>IF(Table13[[#This Row],[Monthly_Household_Income]]=3,1,0)</f>
        <v>0</v>
      </c>
      <c r="CD1476">
        <f>IF(Table13[[#This Row],[Monthly_Household_Income]]=4,1,0)</f>
        <v>0</v>
      </c>
      <c r="CE1476">
        <f>IF(Table13[[#This Row],[Monthly_Household_Income]]=5,1,0)</f>
        <v>1</v>
      </c>
      <c r="CF1476">
        <f>IF(Table13[[#This Row],[Monthly_Household_Income]]=6,1,0)</f>
        <v>0</v>
      </c>
      <c r="CG1476">
        <f>IF(Table13[[#This Row],[Monthly_Household_Income]]=7,1,0)</f>
        <v>0</v>
      </c>
      <c r="CH1476">
        <f>IF(Table13[[#This Row],[Monthly_Household_Income]]=8,1,0)</f>
        <v>0</v>
      </c>
      <c r="CI1476">
        <f>IF(Table13[[#This Row],[Monthly_Household_Income]]=9,1,0)</f>
        <v>0</v>
      </c>
      <c r="CJ1476">
        <f>IF(Table13[[#This Row],[Monthly_Household_Income]]=98,1,0)</f>
        <v>0</v>
      </c>
    </row>
    <row r="1477" spans="1:88">
      <c r="A1477">
        <v>5528</v>
      </c>
      <c r="B1477" s="1">
        <v>43018</v>
      </c>
      <c r="C1477" t="s">
        <v>31</v>
      </c>
      <c r="D1477">
        <v>8</v>
      </c>
      <c r="E1477">
        <v>8</v>
      </c>
      <c r="F1477">
        <v>6</v>
      </c>
      <c r="G1477">
        <v>8</v>
      </c>
      <c r="H1477">
        <v>8</v>
      </c>
      <c r="I1477">
        <v>9</v>
      </c>
      <c r="J1477" t="s">
        <v>15</v>
      </c>
      <c r="K1477">
        <v>7</v>
      </c>
      <c r="L1477">
        <v>7</v>
      </c>
      <c r="M1477">
        <v>6</v>
      </c>
      <c r="N1477">
        <v>8</v>
      </c>
      <c r="O1477">
        <v>8</v>
      </c>
      <c r="P1477">
        <v>7</v>
      </c>
      <c r="Q1477">
        <v>7</v>
      </c>
      <c r="R1477">
        <v>7</v>
      </c>
      <c r="S1477">
        <v>7</v>
      </c>
      <c r="T1477">
        <v>6</v>
      </c>
      <c r="U1477">
        <v>8</v>
      </c>
      <c r="V1477">
        <v>9</v>
      </c>
      <c r="W1477">
        <v>8</v>
      </c>
      <c r="X1477">
        <v>9</v>
      </c>
      <c r="Y1477">
        <v>10</v>
      </c>
      <c r="Z1477">
        <v>8</v>
      </c>
      <c r="AA1477">
        <v>9</v>
      </c>
      <c r="AB1477">
        <v>0</v>
      </c>
      <c r="AC1477">
        <v>2</v>
      </c>
      <c r="AD1477">
        <f>IF(Table13[[#This Row],[payment]]=1,1,0)</f>
        <v>0</v>
      </c>
      <c r="AE1477">
        <f>IF(Table13[[#This Row],[payment]]=2,1,0)</f>
        <v>1</v>
      </c>
      <c r="AF1477">
        <f>IF(Table13[[#This Row],[payment]]=3,1,0)</f>
        <v>0</v>
      </c>
      <c r="AG1477">
        <v>5</v>
      </c>
      <c r="AH1477">
        <f>IF(Table13[[#This Row],[method_payment]]=1,1,0)</f>
        <v>0</v>
      </c>
      <c r="AI1477">
        <f>IF(Table13[[#This Row],[method_payment]]=2,1,0)</f>
        <v>0</v>
      </c>
      <c r="AJ1477">
        <f>IF(Table13[[#This Row],[method_payment]]=3,1,0)</f>
        <v>0</v>
      </c>
      <c r="AK1477">
        <f>IF(Table13[[#This Row],[method_payment]]=5,1,0)</f>
        <v>1</v>
      </c>
      <c r="AL1477">
        <f>IF(Table13[[#This Row],[method_payment]]=6,1,0)</f>
        <v>0</v>
      </c>
      <c r="AM1477" t="s">
        <v>16</v>
      </c>
      <c r="AN1477" t="s">
        <v>16</v>
      </c>
      <c r="AO1477">
        <v>1</v>
      </c>
      <c r="AP1477" s="2">
        <v>539.05999999999995</v>
      </c>
      <c r="AQ1477" s="3">
        <f>IF(AND(Table13[[#This Row],[Average_amount_spent_per_visit_last_3_months]]&gt;=1,Table13[[#This Row],[Average_amount_spent_per_visit_last_3_months]]&lt;=999),1,0)</f>
        <v>1</v>
      </c>
      <c r="AR1477" s="3">
        <f>IF(AND(Table13[[#This Row],[Average_amount_spent_per_visit_last_3_months]]&gt;=1000,Table13[[#This Row],[Average_amount_spent_per_visit_last_3_months]]&lt;=6700),1,0)</f>
        <v>0</v>
      </c>
      <c r="AS1477">
        <v>3</v>
      </c>
      <c r="AT1477">
        <v>32</v>
      </c>
      <c r="AU1477">
        <f>IF(AND(Table13[[#This Row],[Age]]&gt;=18,Table13[[#This Row],[Age]]&lt;=25),1,0)</f>
        <v>0</v>
      </c>
      <c r="AV1477">
        <f>IF(AND(Table13[[#This Row],[Age]]&gt;=26,Table13[[#This Row],[Age]]&lt;=35),1,0)</f>
        <v>1</v>
      </c>
      <c r="AW1477">
        <f>IF(AND(Table13[[#This Row],[Age]]&gt;=36,Table13[[#This Row],[Age]]&lt;=45),1,0)</f>
        <v>0</v>
      </c>
      <c r="AX1477">
        <f>IF(AND(Table13[[#This Row],[Age]]&gt;=46,Table13[[#This Row],[Age]]&lt;=55),1,0)</f>
        <v>0</v>
      </c>
      <c r="AY1477">
        <f>IF(AND(Table13[[#This Row],[Age]]&gt;=56,Table13[[#This Row],[Age]]&lt;=67),1,0)</f>
        <v>0</v>
      </c>
      <c r="AZ1477" t="s">
        <v>25</v>
      </c>
      <c r="BA1477">
        <f>IF(Table13[[#This Row],[Marital Status]]="Married",1,0)</f>
        <v>1</v>
      </c>
      <c r="BB1477">
        <f>IF(Table13[[#This Row],[Marital Status]]="Single",1,0)</f>
        <v>0</v>
      </c>
      <c r="BC1477" t="s">
        <v>28</v>
      </c>
      <c r="BD1477">
        <f>IF(Table13[[#This Row],[gender]]="Male",1,0)</f>
        <v>0</v>
      </c>
      <c r="BE1477">
        <f>IF(Table13[[#This Row],[gender]]="Female",1,0)</f>
        <v>1</v>
      </c>
      <c r="BF1477" t="s">
        <v>19</v>
      </c>
      <c r="BG1477">
        <f>IF(Table13[[#This Row],[Highest level of Education]]="Did not attend school",1,0)</f>
        <v>0</v>
      </c>
      <c r="BH1477">
        <f>IF(Table13[[#This Row],[Highest level of Education]]="K12 completed",1,0)</f>
        <v>0</v>
      </c>
      <c r="BI1477">
        <f>IF(Table13[[#This Row],[Highest level of Education]]="High School Completed",1,0)</f>
        <v>0</v>
      </c>
      <c r="BJ1477">
        <f>IF(Table13[[#This Row],[Highest level of Education]]="Technical Diploma/Partially completed College",1,0)</f>
        <v>0</v>
      </c>
      <c r="BK1477">
        <f>IF(Table13[[#This Row],[Highest level of Education]]="University/College Degree",1,0)</f>
        <v>1</v>
      </c>
      <c r="BL1477">
        <f>IF(Table13[[#This Row],[Highest level of Education]]="Post-graduate education",1,0)</f>
        <v>0</v>
      </c>
      <c r="BM1477">
        <v>3</v>
      </c>
      <c r="BN1477">
        <v>1</v>
      </c>
      <c r="BO1477">
        <v>4</v>
      </c>
      <c r="BP1477">
        <f>IF(Table13[[#This Row],[Monthly_Income 1_5500 2_8000 3_11000 4_15000 5_20000 6_27000 7_35000 8_5000 9_51000 98_0]]=1,1,0)</f>
        <v>0</v>
      </c>
      <c r="BQ1477">
        <f>IF(Table13[[#This Row],[Monthly_Income 1_5500 2_8000 3_11000 4_15000 5_20000 6_27000 7_35000 8_5000 9_51000 98_0]]=2,1,0)</f>
        <v>0</v>
      </c>
      <c r="BR1477">
        <f>IF(Table13[[#This Row],[Monthly_Income 1_5500 2_8000 3_11000 4_15000 5_20000 6_27000 7_35000 8_5000 9_51000 98_0]]=3,1,0)</f>
        <v>0</v>
      </c>
      <c r="BS1477">
        <f>IF(Table13[[#This Row],[Monthly_Income 1_5500 2_8000 3_11000 4_15000 5_20000 6_27000 7_35000 8_5000 9_51000 98_0]]=4,1,0)</f>
        <v>1</v>
      </c>
      <c r="BT1477">
        <f>IF(Table13[[#This Row],[Monthly_Income 1_5500 2_8000 3_11000 4_15000 5_20000 6_27000 7_35000 8_5000 9_51000 98_0]]=5,1,0)</f>
        <v>0</v>
      </c>
      <c r="BU1477">
        <f>IF(Table13[[#This Row],[Monthly_Income 1_5500 2_8000 3_11000 4_15000 5_20000 6_27000 7_35000 8_5000 9_51000 98_0]]=6,1,0)</f>
        <v>0</v>
      </c>
      <c r="BV1477">
        <f>IF(Table13[[#This Row],[Monthly_Income 1_5500 2_8000 3_11000 4_15000 5_20000 6_27000 7_35000 8_5000 9_51000 98_0]]=7,1,0)</f>
        <v>0</v>
      </c>
      <c r="BW1477">
        <f>IF(Table13[[#This Row],[Monthly_Income 1_5500 2_8000 3_11000 4_15000 5_20000 6_27000 7_35000 8_5000 9_51000 98_0]]=8,1,0)</f>
        <v>0</v>
      </c>
      <c r="BX1477">
        <f>IF(Table13[[#This Row],[Monthly_Income 1_5500 2_8000 3_11000 4_15000 5_20000 6_27000 7_35000 8_5000 9_51000 98_0]]=9,1,0)</f>
        <v>0</v>
      </c>
      <c r="BY1477">
        <f>IF(Table13[[#This Row],[Monthly_Income 1_5500 2_8000 3_11000 4_15000 5_20000 6_27000 7_35000 8_5000 9_51000 98_0]]=98,1,0)</f>
        <v>0</v>
      </c>
      <c r="BZ1477">
        <v>6</v>
      </c>
      <c r="CA1477">
        <f>IF(Table13[[#This Row],[Monthly_Household_Income]]=1,1,0)</f>
        <v>0</v>
      </c>
      <c r="CB1477">
        <f>IF(Table13[[#This Row],[Monthly_Household_Income]]=2,1,0)</f>
        <v>0</v>
      </c>
      <c r="CC1477">
        <f>IF(Table13[[#This Row],[Monthly_Household_Income]]=3,1,0)</f>
        <v>0</v>
      </c>
      <c r="CD1477">
        <f>IF(Table13[[#This Row],[Monthly_Household_Income]]=4,1,0)</f>
        <v>0</v>
      </c>
      <c r="CE1477">
        <f>IF(Table13[[#This Row],[Monthly_Household_Income]]=5,1,0)</f>
        <v>0</v>
      </c>
      <c r="CF1477">
        <f>IF(Table13[[#This Row],[Monthly_Household_Income]]=6,1,0)</f>
        <v>1</v>
      </c>
      <c r="CG1477">
        <f>IF(Table13[[#This Row],[Monthly_Household_Income]]=7,1,0)</f>
        <v>0</v>
      </c>
      <c r="CH1477">
        <f>IF(Table13[[#This Row],[Monthly_Household_Income]]=8,1,0)</f>
        <v>0</v>
      </c>
      <c r="CI1477">
        <f>IF(Table13[[#This Row],[Monthly_Household_Income]]=9,1,0)</f>
        <v>0</v>
      </c>
      <c r="CJ1477">
        <f>IF(Table13[[#This Row],[Monthly_Household_Income]]=98,1,0)</f>
        <v>0</v>
      </c>
    </row>
    <row r="1478" spans="1:88">
      <c r="A1478">
        <v>5529</v>
      </c>
      <c r="B1478" s="1">
        <v>43222</v>
      </c>
      <c r="C1478" t="s">
        <v>34</v>
      </c>
      <c r="D1478">
        <v>9</v>
      </c>
      <c r="E1478">
        <v>8</v>
      </c>
      <c r="F1478">
        <v>7</v>
      </c>
      <c r="G1478">
        <v>8</v>
      </c>
      <c r="H1478">
        <v>8</v>
      </c>
      <c r="I1478">
        <v>9</v>
      </c>
      <c r="J1478" t="s">
        <v>15</v>
      </c>
      <c r="K1478">
        <v>8</v>
      </c>
      <c r="L1478">
        <v>7</v>
      </c>
      <c r="M1478">
        <v>9</v>
      </c>
      <c r="N1478">
        <v>9</v>
      </c>
      <c r="O1478">
        <v>8</v>
      </c>
      <c r="P1478">
        <v>9</v>
      </c>
      <c r="Q1478">
        <v>7</v>
      </c>
      <c r="R1478">
        <v>9</v>
      </c>
      <c r="S1478">
        <v>8</v>
      </c>
      <c r="T1478">
        <v>7</v>
      </c>
      <c r="U1478">
        <v>7</v>
      </c>
      <c r="V1478">
        <v>9</v>
      </c>
      <c r="W1478">
        <v>9</v>
      </c>
      <c r="X1478">
        <v>8</v>
      </c>
      <c r="Y1478">
        <v>9</v>
      </c>
      <c r="Z1478">
        <v>7</v>
      </c>
      <c r="AA1478">
        <v>9</v>
      </c>
      <c r="AB1478">
        <v>8</v>
      </c>
      <c r="AC1478">
        <v>2</v>
      </c>
      <c r="AD1478">
        <f>IF(Table13[[#This Row],[payment]]=1,1,0)</f>
        <v>0</v>
      </c>
      <c r="AE1478">
        <f>IF(Table13[[#This Row],[payment]]=2,1,0)</f>
        <v>1</v>
      </c>
      <c r="AF1478">
        <f>IF(Table13[[#This Row],[payment]]=3,1,0)</f>
        <v>0</v>
      </c>
      <c r="AG1478">
        <v>1</v>
      </c>
      <c r="AH1478">
        <f>IF(Table13[[#This Row],[method_payment]]=1,1,0)</f>
        <v>1</v>
      </c>
      <c r="AI1478">
        <f>IF(Table13[[#This Row],[method_payment]]=2,1,0)</f>
        <v>0</v>
      </c>
      <c r="AJ1478">
        <f>IF(Table13[[#This Row],[method_payment]]=3,1,0)</f>
        <v>0</v>
      </c>
      <c r="AK1478">
        <f>IF(Table13[[#This Row],[method_payment]]=5,1,0)</f>
        <v>0</v>
      </c>
      <c r="AL1478">
        <f>IF(Table13[[#This Row],[method_payment]]=6,1,0)</f>
        <v>0</v>
      </c>
      <c r="AM1478" t="s">
        <v>16</v>
      </c>
      <c r="AN1478" t="s">
        <v>15</v>
      </c>
      <c r="AO1478">
        <v>1</v>
      </c>
      <c r="AP1478" s="2">
        <v>466.59</v>
      </c>
      <c r="AQ1478" s="3">
        <f>IF(AND(Table13[[#This Row],[Average_amount_spent_per_visit_last_3_months]]&gt;=1,Table13[[#This Row],[Average_amount_spent_per_visit_last_3_months]]&lt;=999),1,0)</f>
        <v>1</v>
      </c>
      <c r="AR1478" s="3">
        <f>IF(AND(Table13[[#This Row],[Average_amount_spent_per_visit_last_3_months]]&gt;=1000,Table13[[#This Row],[Average_amount_spent_per_visit_last_3_months]]&lt;=6700),1,0)</f>
        <v>0</v>
      </c>
      <c r="AS1478">
        <v>3</v>
      </c>
      <c r="AT1478">
        <v>32</v>
      </c>
      <c r="AU1478">
        <f>IF(AND(Table13[[#This Row],[Age]]&gt;=18,Table13[[#This Row],[Age]]&lt;=25),1,0)</f>
        <v>0</v>
      </c>
      <c r="AV1478">
        <f>IF(AND(Table13[[#This Row],[Age]]&gt;=26,Table13[[#This Row],[Age]]&lt;=35),1,0)</f>
        <v>1</v>
      </c>
      <c r="AW1478">
        <f>IF(AND(Table13[[#This Row],[Age]]&gt;=36,Table13[[#This Row],[Age]]&lt;=45),1,0)</f>
        <v>0</v>
      </c>
      <c r="AX1478">
        <f>IF(AND(Table13[[#This Row],[Age]]&gt;=46,Table13[[#This Row],[Age]]&lt;=55),1,0)</f>
        <v>0</v>
      </c>
      <c r="AY1478">
        <f>IF(AND(Table13[[#This Row],[Age]]&gt;=56,Table13[[#This Row],[Age]]&lt;=67),1,0)</f>
        <v>0</v>
      </c>
      <c r="AZ1478" t="s">
        <v>24</v>
      </c>
      <c r="BA1478">
        <f>IF(Table13[[#This Row],[Marital Status]]="Married",1,0)</f>
        <v>0</v>
      </c>
      <c r="BB1478">
        <f>IF(Table13[[#This Row],[Marital Status]]="Single",1,0)</f>
        <v>1</v>
      </c>
      <c r="BC1478" t="s">
        <v>27</v>
      </c>
      <c r="BD1478">
        <f>IF(Table13[[#This Row],[gender]]="Male",1,0)</f>
        <v>1</v>
      </c>
      <c r="BE1478">
        <f>IF(Table13[[#This Row],[gender]]="Female",1,0)</f>
        <v>0</v>
      </c>
      <c r="BF1478" t="s">
        <v>19</v>
      </c>
      <c r="BG1478">
        <f>IF(Table13[[#This Row],[Highest level of Education]]="Did not attend school",1,0)</f>
        <v>0</v>
      </c>
      <c r="BH1478">
        <f>IF(Table13[[#This Row],[Highest level of Education]]="K12 completed",1,0)</f>
        <v>0</v>
      </c>
      <c r="BI1478">
        <f>IF(Table13[[#This Row],[Highest level of Education]]="High School Completed",1,0)</f>
        <v>0</v>
      </c>
      <c r="BJ1478">
        <f>IF(Table13[[#This Row],[Highest level of Education]]="Technical Diploma/Partially completed College",1,0)</f>
        <v>0</v>
      </c>
      <c r="BK1478">
        <f>IF(Table13[[#This Row],[Highest level of Education]]="University/College Degree",1,0)</f>
        <v>1</v>
      </c>
      <c r="BL1478">
        <f>IF(Table13[[#This Row],[Highest level of Education]]="Post-graduate education",1,0)</f>
        <v>0</v>
      </c>
      <c r="BM1478">
        <v>0</v>
      </c>
      <c r="BN1478">
        <v>1</v>
      </c>
      <c r="BO1478">
        <v>3</v>
      </c>
      <c r="BP1478">
        <f>IF(Table13[[#This Row],[Monthly_Income 1_5500 2_8000 3_11000 4_15000 5_20000 6_27000 7_35000 8_5000 9_51000 98_0]]=1,1,0)</f>
        <v>0</v>
      </c>
      <c r="BQ1478">
        <f>IF(Table13[[#This Row],[Monthly_Income 1_5500 2_8000 3_11000 4_15000 5_20000 6_27000 7_35000 8_5000 9_51000 98_0]]=2,1,0)</f>
        <v>0</v>
      </c>
      <c r="BR1478">
        <f>IF(Table13[[#This Row],[Monthly_Income 1_5500 2_8000 3_11000 4_15000 5_20000 6_27000 7_35000 8_5000 9_51000 98_0]]=3,1,0)</f>
        <v>1</v>
      </c>
      <c r="BS1478">
        <f>IF(Table13[[#This Row],[Monthly_Income 1_5500 2_8000 3_11000 4_15000 5_20000 6_27000 7_35000 8_5000 9_51000 98_0]]=4,1,0)</f>
        <v>0</v>
      </c>
      <c r="BT1478">
        <f>IF(Table13[[#This Row],[Monthly_Income 1_5500 2_8000 3_11000 4_15000 5_20000 6_27000 7_35000 8_5000 9_51000 98_0]]=5,1,0)</f>
        <v>0</v>
      </c>
      <c r="BU1478">
        <f>IF(Table13[[#This Row],[Monthly_Income 1_5500 2_8000 3_11000 4_15000 5_20000 6_27000 7_35000 8_5000 9_51000 98_0]]=6,1,0)</f>
        <v>0</v>
      </c>
      <c r="BV1478">
        <f>IF(Table13[[#This Row],[Monthly_Income 1_5500 2_8000 3_11000 4_15000 5_20000 6_27000 7_35000 8_5000 9_51000 98_0]]=7,1,0)</f>
        <v>0</v>
      </c>
      <c r="BW1478">
        <f>IF(Table13[[#This Row],[Monthly_Income 1_5500 2_8000 3_11000 4_15000 5_20000 6_27000 7_35000 8_5000 9_51000 98_0]]=8,1,0)</f>
        <v>0</v>
      </c>
      <c r="BX1478">
        <f>IF(Table13[[#This Row],[Monthly_Income 1_5500 2_8000 3_11000 4_15000 5_20000 6_27000 7_35000 8_5000 9_51000 98_0]]=9,1,0)</f>
        <v>0</v>
      </c>
      <c r="BY1478">
        <f>IF(Table13[[#This Row],[Monthly_Income 1_5500 2_8000 3_11000 4_15000 5_20000 6_27000 7_35000 8_5000 9_51000 98_0]]=98,1,0)</f>
        <v>0</v>
      </c>
      <c r="BZ1478">
        <v>6</v>
      </c>
      <c r="CA1478">
        <f>IF(Table13[[#This Row],[Monthly_Household_Income]]=1,1,0)</f>
        <v>0</v>
      </c>
      <c r="CB1478">
        <f>IF(Table13[[#This Row],[Monthly_Household_Income]]=2,1,0)</f>
        <v>0</v>
      </c>
      <c r="CC1478">
        <f>IF(Table13[[#This Row],[Monthly_Household_Income]]=3,1,0)</f>
        <v>0</v>
      </c>
      <c r="CD1478">
        <f>IF(Table13[[#This Row],[Monthly_Household_Income]]=4,1,0)</f>
        <v>0</v>
      </c>
      <c r="CE1478">
        <f>IF(Table13[[#This Row],[Monthly_Household_Income]]=5,1,0)</f>
        <v>0</v>
      </c>
      <c r="CF1478">
        <f>IF(Table13[[#This Row],[Monthly_Household_Income]]=6,1,0)</f>
        <v>1</v>
      </c>
      <c r="CG1478">
        <f>IF(Table13[[#This Row],[Monthly_Household_Income]]=7,1,0)</f>
        <v>0</v>
      </c>
      <c r="CH1478">
        <f>IF(Table13[[#This Row],[Monthly_Household_Income]]=8,1,0)</f>
        <v>0</v>
      </c>
      <c r="CI1478">
        <f>IF(Table13[[#This Row],[Monthly_Household_Income]]=9,1,0)</f>
        <v>0</v>
      </c>
      <c r="CJ1478">
        <f>IF(Table13[[#This Row],[Monthly_Household_Income]]=98,1,0)</f>
        <v>0</v>
      </c>
    </row>
    <row r="1479" spans="1:88">
      <c r="A1479">
        <v>5531</v>
      </c>
      <c r="B1479" s="1">
        <v>42968</v>
      </c>
      <c r="C1479" t="s">
        <v>5</v>
      </c>
      <c r="D1479">
        <v>6</v>
      </c>
      <c r="E1479">
        <v>7</v>
      </c>
      <c r="F1479">
        <v>7</v>
      </c>
      <c r="G1479">
        <v>7</v>
      </c>
      <c r="H1479">
        <v>7</v>
      </c>
      <c r="I1479">
        <v>5</v>
      </c>
      <c r="J1479" t="s">
        <v>15</v>
      </c>
      <c r="K1479">
        <v>7</v>
      </c>
      <c r="L1479">
        <v>9</v>
      </c>
      <c r="M1479">
        <v>7</v>
      </c>
      <c r="N1479">
        <v>7</v>
      </c>
      <c r="O1479">
        <v>8</v>
      </c>
      <c r="P1479">
        <v>6</v>
      </c>
      <c r="Q1479">
        <v>6</v>
      </c>
      <c r="R1479">
        <v>7</v>
      </c>
      <c r="S1479">
        <v>8</v>
      </c>
      <c r="T1479">
        <v>9</v>
      </c>
      <c r="U1479">
        <v>7</v>
      </c>
      <c r="V1479">
        <v>6</v>
      </c>
      <c r="W1479">
        <v>8</v>
      </c>
      <c r="X1479">
        <v>8</v>
      </c>
      <c r="Y1479">
        <v>6</v>
      </c>
      <c r="Z1479">
        <v>7</v>
      </c>
      <c r="AA1479">
        <v>7</v>
      </c>
      <c r="AB1479">
        <v>6</v>
      </c>
      <c r="AC1479">
        <v>1</v>
      </c>
      <c r="AD1479">
        <f>IF(Table13[[#This Row],[payment]]=1,1,0)</f>
        <v>1</v>
      </c>
      <c r="AE1479">
        <f>IF(Table13[[#This Row],[payment]]=2,1,0)</f>
        <v>0</v>
      </c>
      <c r="AF1479">
        <f>IF(Table13[[#This Row],[payment]]=3,1,0)</f>
        <v>0</v>
      </c>
      <c r="AG1479">
        <v>1</v>
      </c>
      <c r="AH1479">
        <f>IF(Table13[[#This Row],[method_payment]]=1,1,0)</f>
        <v>1</v>
      </c>
      <c r="AI1479">
        <f>IF(Table13[[#This Row],[method_payment]]=2,1,0)</f>
        <v>0</v>
      </c>
      <c r="AJ1479">
        <f>IF(Table13[[#This Row],[method_payment]]=3,1,0)</f>
        <v>0</v>
      </c>
      <c r="AK1479">
        <f>IF(Table13[[#This Row],[method_payment]]=5,1,0)</f>
        <v>0</v>
      </c>
      <c r="AL1479">
        <f>IF(Table13[[#This Row],[method_payment]]=6,1,0)</f>
        <v>0</v>
      </c>
      <c r="AM1479" t="s">
        <v>16</v>
      </c>
      <c r="AN1479" t="s">
        <v>15</v>
      </c>
      <c r="AO1479">
        <v>1</v>
      </c>
      <c r="AP1479" s="2">
        <v>480.8</v>
      </c>
      <c r="AQ1479" s="3">
        <f>IF(AND(Table13[[#This Row],[Average_amount_spent_per_visit_last_3_months]]&gt;=1,Table13[[#This Row],[Average_amount_spent_per_visit_last_3_months]]&lt;=999),1,0)</f>
        <v>1</v>
      </c>
      <c r="AR1479" s="3">
        <f>IF(AND(Table13[[#This Row],[Average_amount_spent_per_visit_last_3_months]]&gt;=1000,Table13[[#This Row],[Average_amount_spent_per_visit_last_3_months]]&lt;=6700),1,0)</f>
        <v>0</v>
      </c>
      <c r="AS1479">
        <v>1</v>
      </c>
      <c r="AT1479">
        <v>45</v>
      </c>
      <c r="AU1479">
        <f>IF(AND(Table13[[#This Row],[Age]]&gt;=18,Table13[[#This Row],[Age]]&lt;=25),1,0)</f>
        <v>0</v>
      </c>
      <c r="AV1479">
        <f>IF(AND(Table13[[#This Row],[Age]]&gt;=26,Table13[[#This Row],[Age]]&lt;=35),1,0)</f>
        <v>0</v>
      </c>
      <c r="AW1479">
        <f>IF(AND(Table13[[#This Row],[Age]]&gt;=36,Table13[[#This Row],[Age]]&lt;=45),1,0)</f>
        <v>1</v>
      </c>
      <c r="AX1479">
        <f>IF(AND(Table13[[#This Row],[Age]]&gt;=46,Table13[[#This Row],[Age]]&lt;=55),1,0)</f>
        <v>0</v>
      </c>
      <c r="AY1479">
        <f>IF(AND(Table13[[#This Row],[Age]]&gt;=56,Table13[[#This Row],[Age]]&lt;=67),1,0)</f>
        <v>0</v>
      </c>
      <c r="AZ1479" t="s">
        <v>25</v>
      </c>
      <c r="BA1479">
        <f>IF(Table13[[#This Row],[Marital Status]]="Married",1,0)</f>
        <v>1</v>
      </c>
      <c r="BB1479">
        <f>IF(Table13[[#This Row],[Marital Status]]="Single",1,0)</f>
        <v>0</v>
      </c>
      <c r="BC1479" t="s">
        <v>27</v>
      </c>
      <c r="BD1479">
        <f>IF(Table13[[#This Row],[gender]]="Male",1,0)</f>
        <v>1</v>
      </c>
      <c r="BE1479">
        <f>IF(Table13[[#This Row],[gender]]="Female",1,0)</f>
        <v>0</v>
      </c>
      <c r="BF1479" t="s">
        <v>19</v>
      </c>
      <c r="BG1479">
        <f>IF(Table13[[#This Row],[Highest level of Education]]="Did not attend school",1,0)</f>
        <v>0</v>
      </c>
      <c r="BH1479">
        <f>IF(Table13[[#This Row],[Highest level of Education]]="K12 completed",1,0)</f>
        <v>0</v>
      </c>
      <c r="BI1479">
        <f>IF(Table13[[#This Row],[Highest level of Education]]="High School Completed",1,0)</f>
        <v>0</v>
      </c>
      <c r="BJ1479">
        <f>IF(Table13[[#This Row],[Highest level of Education]]="Technical Diploma/Partially completed College",1,0)</f>
        <v>0</v>
      </c>
      <c r="BK1479">
        <f>IF(Table13[[#This Row],[Highest level of Education]]="University/College Degree",1,0)</f>
        <v>1</v>
      </c>
      <c r="BL1479">
        <f>IF(Table13[[#This Row],[Highest level of Education]]="Post-graduate education",1,0)</f>
        <v>0</v>
      </c>
      <c r="BM1479">
        <v>3</v>
      </c>
      <c r="BN1479">
        <v>1</v>
      </c>
      <c r="BO1479">
        <v>4</v>
      </c>
      <c r="BP1479">
        <f>IF(Table13[[#This Row],[Monthly_Income 1_5500 2_8000 3_11000 4_15000 5_20000 6_27000 7_35000 8_5000 9_51000 98_0]]=1,1,0)</f>
        <v>0</v>
      </c>
      <c r="BQ1479">
        <f>IF(Table13[[#This Row],[Monthly_Income 1_5500 2_8000 3_11000 4_15000 5_20000 6_27000 7_35000 8_5000 9_51000 98_0]]=2,1,0)</f>
        <v>0</v>
      </c>
      <c r="BR1479">
        <f>IF(Table13[[#This Row],[Monthly_Income 1_5500 2_8000 3_11000 4_15000 5_20000 6_27000 7_35000 8_5000 9_51000 98_0]]=3,1,0)</f>
        <v>0</v>
      </c>
      <c r="BS1479">
        <f>IF(Table13[[#This Row],[Monthly_Income 1_5500 2_8000 3_11000 4_15000 5_20000 6_27000 7_35000 8_5000 9_51000 98_0]]=4,1,0)</f>
        <v>1</v>
      </c>
      <c r="BT1479">
        <f>IF(Table13[[#This Row],[Monthly_Income 1_5500 2_8000 3_11000 4_15000 5_20000 6_27000 7_35000 8_5000 9_51000 98_0]]=5,1,0)</f>
        <v>0</v>
      </c>
      <c r="BU1479">
        <f>IF(Table13[[#This Row],[Monthly_Income 1_5500 2_8000 3_11000 4_15000 5_20000 6_27000 7_35000 8_5000 9_51000 98_0]]=6,1,0)</f>
        <v>0</v>
      </c>
      <c r="BV1479">
        <f>IF(Table13[[#This Row],[Monthly_Income 1_5500 2_8000 3_11000 4_15000 5_20000 6_27000 7_35000 8_5000 9_51000 98_0]]=7,1,0)</f>
        <v>0</v>
      </c>
      <c r="BW1479">
        <f>IF(Table13[[#This Row],[Monthly_Income 1_5500 2_8000 3_11000 4_15000 5_20000 6_27000 7_35000 8_5000 9_51000 98_0]]=8,1,0)</f>
        <v>0</v>
      </c>
      <c r="BX1479">
        <f>IF(Table13[[#This Row],[Monthly_Income 1_5500 2_8000 3_11000 4_15000 5_20000 6_27000 7_35000 8_5000 9_51000 98_0]]=9,1,0)</f>
        <v>0</v>
      </c>
      <c r="BY1479">
        <f>IF(Table13[[#This Row],[Monthly_Income 1_5500 2_8000 3_11000 4_15000 5_20000 6_27000 7_35000 8_5000 9_51000 98_0]]=98,1,0)</f>
        <v>0</v>
      </c>
      <c r="BZ1479">
        <v>6</v>
      </c>
      <c r="CA1479">
        <f>IF(Table13[[#This Row],[Monthly_Household_Income]]=1,1,0)</f>
        <v>0</v>
      </c>
      <c r="CB1479">
        <f>IF(Table13[[#This Row],[Monthly_Household_Income]]=2,1,0)</f>
        <v>0</v>
      </c>
      <c r="CC1479">
        <f>IF(Table13[[#This Row],[Monthly_Household_Income]]=3,1,0)</f>
        <v>0</v>
      </c>
      <c r="CD1479">
        <f>IF(Table13[[#This Row],[Monthly_Household_Income]]=4,1,0)</f>
        <v>0</v>
      </c>
      <c r="CE1479">
        <f>IF(Table13[[#This Row],[Monthly_Household_Income]]=5,1,0)</f>
        <v>0</v>
      </c>
      <c r="CF1479">
        <f>IF(Table13[[#This Row],[Monthly_Household_Income]]=6,1,0)</f>
        <v>1</v>
      </c>
      <c r="CG1479">
        <f>IF(Table13[[#This Row],[Monthly_Household_Income]]=7,1,0)</f>
        <v>0</v>
      </c>
      <c r="CH1479">
        <f>IF(Table13[[#This Row],[Monthly_Household_Income]]=8,1,0)</f>
        <v>0</v>
      </c>
      <c r="CI1479">
        <f>IF(Table13[[#This Row],[Monthly_Household_Income]]=9,1,0)</f>
        <v>0</v>
      </c>
      <c r="CJ1479">
        <f>IF(Table13[[#This Row],[Monthly_Household_Income]]=98,1,0)</f>
        <v>0</v>
      </c>
    </row>
    <row r="1480" spans="1:88">
      <c r="A1480">
        <v>5535</v>
      </c>
      <c r="B1480" s="1">
        <v>42993</v>
      </c>
      <c r="C1480" t="s">
        <v>32</v>
      </c>
      <c r="D1480">
        <v>8</v>
      </c>
      <c r="E1480">
        <v>10</v>
      </c>
      <c r="F1480">
        <v>8</v>
      </c>
      <c r="G1480">
        <v>10</v>
      </c>
      <c r="H1480">
        <v>10</v>
      </c>
      <c r="I1480">
        <v>9</v>
      </c>
      <c r="J1480" t="s">
        <v>16</v>
      </c>
      <c r="K1480">
        <v>8</v>
      </c>
      <c r="L1480">
        <v>10</v>
      </c>
      <c r="M1480">
        <v>7</v>
      </c>
      <c r="N1480">
        <v>9</v>
      </c>
      <c r="O1480">
        <v>7</v>
      </c>
      <c r="P1480">
        <v>8</v>
      </c>
      <c r="Q1480">
        <v>7</v>
      </c>
      <c r="R1480">
        <v>7</v>
      </c>
      <c r="S1480">
        <v>8</v>
      </c>
      <c r="T1480">
        <v>7</v>
      </c>
      <c r="U1480">
        <v>10</v>
      </c>
      <c r="V1480">
        <v>10</v>
      </c>
      <c r="W1480">
        <v>10</v>
      </c>
      <c r="X1480">
        <v>10</v>
      </c>
      <c r="Y1480">
        <v>9</v>
      </c>
      <c r="Z1480">
        <v>9</v>
      </c>
      <c r="AA1480">
        <v>9</v>
      </c>
      <c r="AB1480">
        <v>9</v>
      </c>
      <c r="AC1480">
        <v>1</v>
      </c>
      <c r="AD1480">
        <f>IF(Table13[[#This Row],[payment]]=1,1,0)</f>
        <v>1</v>
      </c>
      <c r="AE1480">
        <f>IF(Table13[[#This Row],[payment]]=2,1,0)</f>
        <v>0</v>
      </c>
      <c r="AF1480">
        <f>IF(Table13[[#This Row],[payment]]=3,1,0)</f>
        <v>0</v>
      </c>
      <c r="AG1480">
        <v>1</v>
      </c>
      <c r="AH1480">
        <f>IF(Table13[[#This Row],[method_payment]]=1,1,0)</f>
        <v>1</v>
      </c>
      <c r="AI1480">
        <f>IF(Table13[[#This Row],[method_payment]]=2,1,0)</f>
        <v>0</v>
      </c>
      <c r="AJ1480">
        <f>IF(Table13[[#This Row],[method_payment]]=3,1,0)</f>
        <v>0</v>
      </c>
      <c r="AK1480">
        <f>IF(Table13[[#This Row],[method_payment]]=5,1,0)</f>
        <v>0</v>
      </c>
      <c r="AL1480">
        <f>IF(Table13[[#This Row],[method_payment]]=6,1,0)</f>
        <v>0</v>
      </c>
      <c r="AM1480" t="s">
        <v>15</v>
      </c>
      <c r="AN1480" t="s">
        <v>16</v>
      </c>
      <c r="AO1480">
        <v>1</v>
      </c>
      <c r="AP1480" s="2">
        <v>135.80000000000001</v>
      </c>
      <c r="AQ1480" s="3">
        <f>IF(AND(Table13[[#This Row],[Average_amount_spent_per_visit_last_3_months]]&gt;=1,Table13[[#This Row],[Average_amount_spent_per_visit_last_3_months]]&lt;=999),1,0)</f>
        <v>1</v>
      </c>
      <c r="AR1480" s="3">
        <f>IF(AND(Table13[[#This Row],[Average_amount_spent_per_visit_last_3_months]]&gt;=1000,Table13[[#This Row],[Average_amount_spent_per_visit_last_3_months]]&lt;=6700),1,0)</f>
        <v>0</v>
      </c>
      <c r="AS1480">
        <v>3</v>
      </c>
      <c r="AT1480">
        <v>49</v>
      </c>
      <c r="AU1480">
        <f>IF(AND(Table13[[#This Row],[Age]]&gt;=18,Table13[[#This Row],[Age]]&lt;=25),1,0)</f>
        <v>0</v>
      </c>
      <c r="AV1480">
        <f>IF(AND(Table13[[#This Row],[Age]]&gt;=26,Table13[[#This Row],[Age]]&lt;=35),1,0)</f>
        <v>0</v>
      </c>
      <c r="AW1480">
        <f>IF(AND(Table13[[#This Row],[Age]]&gt;=36,Table13[[#This Row],[Age]]&lt;=45),1,0)</f>
        <v>0</v>
      </c>
      <c r="AX1480">
        <f>IF(AND(Table13[[#This Row],[Age]]&gt;=46,Table13[[#This Row],[Age]]&lt;=55),1,0)</f>
        <v>1</v>
      </c>
      <c r="AY1480">
        <f>IF(AND(Table13[[#This Row],[Age]]&gt;=56,Table13[[#This Row],[Age]]&lt;=67),1,0)</f>
        <v>0</v>
      </c>
      <c r="AZ1480" t="s">
        <v>25</v>
      </c>
      <c r="BA1480">
        <f>IF(Table13[[#This Row],[Marital Status]]="Married",1,0)</f>
        <v>1</v>
      </c>
      <c r="BB1480">
        <f>IF(Table13[[#This Row],[Marital Status]]="Single",1,0)</f>
        <v>0</v>
      </c>
      <c r="BC1480" t="s">
        <v>28</v>
      </c>
      <c r="BD1480">
        <f>IF(Table13[[#This Row],[gender]]="Male",1,0)</f>
        <v>0</v>
      </c>
      <c r="BE1480">
        <f>IF(Table13[[#This Row],[gender]]="Female",1,0)</f>
        <v>1</v>
      </c>
      <c r="BF1480" t="s">
        <v>18</v>
      </c>
      <c r="BG1480">
        <f>IF(Table13[[#This Row],[Highest level of Education]]="Did not attend school",1,0)</f>
        <v>0</v>
      </c>
      <c r="BH1480">
        <f>IF(Table13[[#This Row],[Highest level of Education]]="K12 completed",1,0)</f>
        <v>0</v>
      </c>
      <c r="BI1480">
        <f>IF(Table13[[#This Row],[Highest level of Education]]="High School Completed",1,0)</f>
        <v>0</v>
      </c>
      <c r="BJ1480">
        <f>IF(Table13[[#This Row],[Highest level of Education]]="Technical Diploma/Partially completed College",1,0)</f>
        <v>0</v>
      </c>
      <c r="BK1480">
        <f>IF(Table13[[#This Row],[Highest level of Education]]="University/College Degree",1,0)</f>
        <v>0</v>
      </c>
      <c r="BL1480">
        <f>IF(Table13[[#This Row],[Highest level of Education]]="Post-graduate education",1,0)</f>
        <v>1</v>
      </c>
      <c r="BM1480">
        <v>2</v>
      </c>
      <c r="BN1480">
        <v>3</v>
      </c>
      <c r="BO1480" t="s">
        <v>1</v>
      </c>
      <c r="BP1480">
        <f>IF(Table13[[#This Row],[Monthly_Income 1_5500 2_8000 3_11000 4_15000 5_20000 6_27000 7_35000 8_5000 9_51000 98_0]]=1,1,0)</f>
        <v>0</v>
      </c>
      <c r="BQ1480">
        <f>IF(Table13[[#This Row],[Monthly_Income 1_5500 2_8000 3_11000 4_15000 5_20000 6_27000 7_35000 8_5000 9_51000 98_0]]=2,1,0)</f>
        <v>0</v>
      </c>
      <c r="BR1480">
        <f>IF(Table13[[#This Row],[Monthly_Income 1_5500 2_8000 3_11000 4_15000 5_20000 6_27000 7_35000 8_5000 9_51000 98_0]]=3,1,0)</f>
        <v>0</v>
      </c>
      <c r="BS1480">
        <f>IF(Table13[[#This Row],[Monthly_Income 1_5500 2_8000 3_11000 4_15000 5_20000 6_27000 7_35000 8_5000 9_51000 98_0]]=4,1,0)</f>
        <v>0</v>
      </c>
      <c r="BT1480">
        <f>IF(Table13[[#This Row],[Monthly_Income 1_5500 2_8000 3_11000 4_15000 5_20000 6_27000 7_35000 8_5000 9_51000 98_0]]=5,1,0)</f>
        <v>0</v>
      </c>
      <c r="BU1480">
        <f>IF(Table13[[#This Row],[Monthly_Income 1_5500 2_8000 3_11000 4_15000 5_20000 6_27000 7_35000 8_5000 9_51000 98_0]]=6,1,0)</f>
        <v>0</v>
      </c>
      <c r="BV1480">
        <f>IF(Table13[[#This Row],[Monthly_Income 1_5500 2_8000 3_11000 4_15000 5_20000 6_27000 7_35000 8_5000 9_51000 98_0]]=7,1,0)</f>
        <v>0</v>
      </c>
      <c r="BW1480">
        <f>IF(Table13[[#This Row],[Monthly_Income 1_5500 2_8000 3_11000 4_15000 5_20000 6_27000 7_35000 8_5000 9_51000 98_0]]=8,1,0)</f>
        <v>0</v>
      </c>
      <c r="BX1480">
        <f>IF(Table13[[#This Row],[Monthly_Income 1_5500 2_8000 3_11000 4_15000 5_20000 6_27000 7_35000 8_5000 9_51000 98_0]]=9,1,0)</f>
        <v>0</v>
      </c>
      <c r="BY1480">
        <f>IF(Table13[[#This Row],[Monthly_Income 1_5500 2_8000 3_11000 4_15000 5_20000 6_27000 7_35000 8_5000 9_51000 98_0]]=98,1,0)</f>
        <v>0</v>
      </c>
      <c r="BZ1480">
        <v>4</v>
      </c>
      <c r="CA1480">
        <f>IF(Table13[[#This Row],[Monthly_Household_Income]]=1,1,0)</f>
        <v>0</v>
      </c>
      <c r="CB1480">
        <f>IF(Table13[[#This Row],[Monthly_Household_Income]]=2,1,0)</f>
        <v>0</v>
      </c>
      <c r="CC1480">
        <f>IF(Table13[[#This Row],[Monthly_Household_Income]]=3,1,0)</f>
        <v>0</v>
      </c>
      <c r="CD1480">
        <f>IF(Table13[[#This Row],[Monthly_Household_Income]]=4,1,0)</f>
        <v>1</v>
      </c>
      <c r="CE1480">
        <f>IF(Table13[[#This Row],[Monthly_Household_Income]]=5,1,0)</f>
        <v>0</v>
      </c>
      <c r="CF1480">
        <f>IF(Table13[[#This Row],[Monthly_Household_Income]]=6,1,0)</f>
        <v>0</v>
      </c>
      <c r="CG1480">
        <f>IF(Table13[[#This Row],[Monthly_Household_Income]]=7,1,0)</f>
        <v>0</v>
      </c>
      <c r="CH1480">
        <f>IF(Table13[[#This Row],[Monthly_Household_Income]]=8,1,0)</f>
        <v>0</v>
      </c>
      <c r="CI1480">
        <f>IF(Table13[[#This Row],[Monthly_Household_Income]]=9,1,0)</f>
        <v>0</v>
      </c>
      <c r="CJ1480">
        <f>IF(Table13[[#This Row],[Monthly_Household_Income]]=98,1,0)</f>
        <v>0</v>
      </c>
    </row>
    <row r="1481" spans="1:88">
      <c r="A1481">
        <v>5538</v>
      </c>
      <c r="B1481" s="1">
        <v>42974</v>
      </c>
      <c r="C1481" t="s">
        <v>31</v>
      </c>
      <c r="D1481">
        <v>7</v>
      </c>
      <c r="E1481">
        <v>8</v>
      </c>
      <c r="F1481">
        <v>8</v>
      </c>
      <c r="G1481">
        <v>8</v>
      </c>
      <c r="H1481">
        <v>9</v>
      </c>
      <c r="I1481">
        <v>7</v>
      </c>
      <c r="J1481" t="s">
        <v>16</v>
      </c>
      <c r="K1481">
        <v>7</v>
      </c>
      <c r="L1481">
        <v>9</v>
      </c>
      <c r="M1481">
        <v>8</v>
      </c>
      <c r="N1481">
        <v>7</v>
      </c>
      <c r="O1481">
        <v>9</v>
      </c>
      <c r="P1481">
        <v>7</v>
      </c>
      <c r="Q1481">
        <v>8</v>
      </c>
      <c r="R1481">
        <v>8</v>
      </c>
      <c r="S1481">
        <v>8</v>
      </c>
      <c r="T1481">
        <v>8</v>
      </c>
      <c r="U1481">
        <v>8</v>
      </c>
      <c r="V1481">
        <v>9</v>
      </c>
      <c r="W1481">
        <v>7</v>
      </c>
      <c r="X1481">
        <v>8</v>
      </c>
      <c r="Y1481">
        <v>6</v>
      </c>
      <c r="Z1481">
        <v>6</v>
      </c>
      <c r="AA1481">
        <v>8</v>
      </c>
      <c r="AB1481">
        <v>7</v>
      </c>
      <c r="AC1481">
        <v>2</v>
      </c>
      <c r="AD1481">
        <f>IF(Table13[[#This Row],[payment]]=1,1,0)</f>
        <v>0</v>
      </c>
      <c r="AE1481">
        <f>IF(Table13[[#This Row],[payment]]=2,1,0)</f>
        <v>1</v>
      </c>
      <c r="AF1481">
        <f>IF(Table13[[#This Row],[payment]]=3,1,0)</f>
        <v>0</v>
      </c>
      <c r="AG1481">
        <v>2</v>
      </c>
      <c r="AH1481">
        <f>IF(Table13[[#This Row],[method_payment]]=1,1,0)</f>
        <v>0</v>
      </c>
      <c r="AI1481">
        <f>IF(Table13[[#This Row],[method_payment]]=2,1,0)</f>
        <v>1</v>
      </c>
      <c r="AJ1481">
        <f>IF(Table13[[#This Row],[method_payment]]=3,1,0)</f>
        <v>0</v>
      </c>
      <c r="AK1481">
        <f>IF(Table13[[#This Row],[method_payment]]=5,1,0)</f>
        <v>0</v>
      </c>
      <c r="AL1481">
        <f>IF(Table13[[#This Row],[method_payment]]=6,1,0)</f>
        <v>0</v>
      </c>
      <c r="AM1481" t="s">
        <v>16</v>
      </c>
      <c r="AN1481" t="s">
        <v>16</v>
      </c>
      <c r="AO1481">
        <v>1</v>
      </c>
      <c r="AP1481" s="2">
        <v>2307.9699999999998</v>
      </c>
      <c r="AQ1481" s="3">
        <f>IF(AND(Table13[[#This Row],[Average_amount_spent_per_visit_last_3_months]]&gt;=1,Table13[[#This Row],[Average_amount_spent_per_visit_last_3_months]]&lt;=999),1,0)</f>
        <v>0</v>
      </c>
      <c r="AR1481" s="3">
        <f>IF(AND(Table13[[#This Row],[Average_amount_spent_per_visit_last_3_months]]&gt;=1000,Table13[[#This Row],[Average_amount_spent_per_visit_last_3_months]]&lt;=6700),1,0)</f>
        <v>1</v>
      </c>
      <c r="AS1481">
        <v>3</v>
      </c>
      <c r="AT1481">
        <v>42</v>
      </c>
      <c r="AU1481">
        <f>IF(AND(Table13[[#This Row],[Age]]&gt;=18,Table13[[#This Row],[Age]]&lt;=25),1,0)</f>
        <v>0</v>
      </c>
      <c r="AV1481">
        <f>IF(AND(Table13[[#This Row],[Age]]&gt;=26,Table13[[#This Row],[Age]]&lt;=35),1,0)</f>
        <v>0</v>
      </c>
      <c r="AW1481">
        <f>IF(AND(Table13[[#This Row],[Age]]&gt;=36,Table13[[#This Row],[Age]]&lt;=45),1,0)</f>
        <v>1</v>
      </c>
      <c r="AX1481">
        <f>IF(AND(Table13[[#This Row],[Age]]&gt;=46,Table13[[#This Row],[Age]]&lt;=55),1,0)</f>
        <v>0</v>
      </c>
      <c r="AY1481">
        <f>IF(AND(Table13[[#This Row],[Age]]&gt;=56,Table13[[#This Row],[Age]]&lt;=67),1,0)</f>
        <v>0</v>
      </c>
      <c r="AZ1481" t="s">
        <v>25</v>
      </c>
      <c r="BA1481">
        <f>IF(Table13[[#This Row],[Marital Status]]="Married",1,0)</f>
        <v>1</v>
      </c>
      <c r="BB1481">
        <f>IF(Table13[[#This Row],[Marital Status]]="Single",1,0)</f>
        <v>0</v>
      </c>
      <c r="BC1481" t="s">
        <v>27</v>
      </c>
      <c r="BD1481">
        <f>IF(Table13[[#This Row],[gender]]="Male",1,0)</f>
        <v>1</v>
      </c>
      <c r="BE1481">
        <f>IF(Table13[[#This Row],[gender]]="Female",1,0)</f>
        <v>0</v>
      </c>
      <c r="BF1481" t="s">
        <v>19</v>
      </c>
      <c r="BG1481">
        <f>IF(Table13[[#This Row],[Highest level of Education]]="Did not attend school",1,0)</f>
        <v>0</v>
      </c>
      <c r="BH1481">
        <f>IF(Table13[[#This Row],[Highest level of Education]]="K12 completed",1,0)</f>
        <v>0</v>
      </c>
      <c r="BI1481">
        <f>IF(Table13[[#This Row],[Highest level of Education]]="High School Completed",1,0)</f>
        <v>0</v>
      </c>
      <c r="BJ1481">
        <f>IF(Table13[[#This Row],[Highest level of Education]]="Technical Diploma/Partially completed College",1,0)</f>
        <v>0</v>
      </c>
      <c r="BK1481">
        <f>IF(Table13[[#This Row],[Highest level of Education]]="University/College Degree",1,0)</f>
        <v>1</v>
      </c>
      <c r="BL1481">
        <f>IF(Table13[[#This Row],[Highest level of Education]]="Post-graduate education",1,0)</f>
        <v>0</v>
      </c>
      <c r="BM1481">
        <v>4</v>
      </c>
      <c r="BN1481">
        <v>1</v>
      </c>
      <c r="BO1481">
        <v>6</v>
      </c>
      <c r="BP1481">
        <f>IF(Table13[[#This Row],[Monthly_Income 1_5500 2_8000 3_11000 4_15000 5_20000 6_27000 7_35000 8_5000 9_51000 98_0]]=1,1,0)</f>
        <v>0</v>
      </c>
      <c r="BQ1481">
        <f>IF(Table13[[#This Row],[Monthly_Income 1_5500 2_8000 3_11000 4_15000 5_20000 6_27000 7_35000 8_5000 9_51000 98_0]]=2,1,0)</f>
        <v>0</v>
      </c>
      <c r="BR1481">
        <f>IF(Table13[[#This Row],[Monthly_Income 1_5500 2_8000 3_11000 4_15000 5_20000 6_27000 7_35000 8_5000 9_51000 98_0]]=3,1,0)</f>
        <v>0</v>
      </c>
      <c r="BS1481">
        <f>IF(Table13[[#This Row],[Monthly_Income 1_5500 2_8000 3_11000 4_15000 5_20000 6_27000 7_35000 8_5000 9_51000 98_0]]=4,1,0)</f>
        <v>0</v>
      </c>
      <c r="BT1481">
        <f>IF(Table13[[#This Row],[Monthly_Income 1_5500 2_8000 3_11000 4_15000 5_20000 6_27000 7_35000 8_5000 9_51000 98_0]]=5,1,0)</f>
        <v>0</v>
      </c>
      <c r="BU1481">
        <f>IF(Table13[[#This Row],[Monthly_Income 1_5500 2_8000 3_11000 4_15000 5_20000 6_27000 7_35000 8_5000 9_51000 98_0]]=6,1,0)</f>
        <v>1</v>
      </c>
      <c r="BV1481">
        <f>IF(Table13[[#This Row],[Monthly_Income 1_5500 2_8000 3_11000 4_15000 5_20000 6_27000 7_35000 8_5000 9_51000 98_0]]=7,1,0)</f>
        <v>0</v>
      </c>
      <c r="BW1481">
        <f>IF(Table13[[#This Row],[Monthly_Income 1_5500 2_8000 3_11000 4_15000 5_20000 6_27000 7_35000 8_5000 9_51000 98_0]]=8,1,0)</f>
        <v>0</v>
      </c>
      <c r="BX1481">
        <f>IF(Table13[[#This Row],[Monthly_Income 1_5500 2_8000 3_11000 4_15000 5_20000 6_27000 7_35000 8_5000 9_51000 98_0]]=9,1,0)</f>
        <v>0</v>
      </c>
      <c r="BY1481">
        <f>IF(Table13[[#This Row],[Monthly_Income 1_5500 2_8000 3_11000 4_15000 5_20000 6_27000 7_35000 8_5000 9_51000 98_0]]=98,1,0)</f>
        <v>0</v>
      </c>
      <c r="BZ1481">
        <v>7</v>
      </c>
      <c r="CA1481">
        <f>IF(Table13[[#This Row],[Monthly_Household_Income]]=1,1,0)</f>
        <v>0</v>
      </c>
      <c r="CB1481">
        <f>IF(Table13[[#This Row],[Monthly_Household_Income]]=2,1,0)</f>
        <v>0</v>
      </c>
      <c r="CC1481">
        <f>IF(Table13[[#This Row],[Monthly_Household_Income]]=3,1,0)</f>
        <v>0</v>
      </c>
      <c r="CD1481">
        <f>IF(Table13[[#This Row],[Monthly_Household_Income]]=4,1,0)</f>
        <v>0</v>
      </c>
      <c r="CE1481">
        <f>IF(Table13[[#This Row],[Monthly_Household_Income]]=5,1,0)</f>
        <v>0</v>
      </c>
      <c r="CF1481">
        <f>IF(Table13[[#This Row],[Monthly_Household_Income]]=6,1,0)</f>
        <v>0</v>
      </c>
      <c r="CG1481">
        <f>IF(Table13[[#This Row],[Monthly_Household_Income]]=7,1,0)</f>
        <v>1</v>
      </c>
      <c r="CH1481">
        <f>IF(Table13[[#This Row],[Monthly_Household_Income]]=8,1,0)</f>
        <v>0</v>
      </c>
      <c r="CI1481">
        <f>IF(Table13[[#This Row],[Monthly_Household_Income]]=9,1,0)</f>
        <v>0</v>
      </c>
      <c r="CJ1481">
        <f>IF(Table13[[#This Row],[Monthly_Household_Income]]=98,1,0)</f>
        <v>0</v>
      </c>
    </row>
    <row r="1482" spans="1:88">
      <c r="A1482">
        <v>5541</v>
      </c>
      <c r="B1482" s="1">
        <v>42970</v>
      </c>
      <c r="C1482" t="s">
        <v>2</v>
      </c>
      <c r="D1482">
        <v>9</v>
      </c>
      <c r="E1482">
        <v>8</v>
      </c>
      <c r="F1482">
        <v>9</v>
      </c>
      <c r="G1482">
        <v>9</v>
      </c>
      <c r="H1482">
        <v>9</v>
      </c>
      <c r="I1482">
        <v>9</v>
      </c>
      <c r="J1482" t="s">
        <v>15</v>
      </c>
      <c r="K1482">
        <v>8</v>
      </c>
      <c r="L1482">
        <v>9</v>
      </c>
      <c r="M1482">
        <v>8</v>
      </c>
      <c r="N1482">
        <v>10</v>
      </c>
      <c r="O1482">
        <v>9</v>
      </c>
      <c r="P1482">
        <v>10</v>
      </c>
      <c r="Q1482">
        <v>8</v>
      </c>
      <c r="R1482">
        <v>9</v>
      </c>
      <c r="S1482">
        <v>8</v>
      </c>
      <c r="T1482">
        <v>10</v>
      </c>
      <c r="U1482">
        <v>9</v>
      </c>
      <c r="V1482">
        <v>9</v>
      </c>
      <c r="W1482">
        <v>8</v>
      </c>
      <c r="X1482">
        <v>8</v>
      </c>
      <c r="Y1482">
        <v>10</v>
      </c>
      <c r="Z1482">
        <v>9</v>
      </c>
      <c r="AA1482">
        <v>8</v>
      </c>
      <c r="AB1482">
        <v>9</v>
      </c>
      <c r="AC1482">
        <v>2</v>
      </c>
      <c r="AD1482">
        <f>IF(Table13[[#This Row],[payment]]=1,1,0)</f>
        <v>0</v>
      </c>
      <c r="AE1482">
        <f>IF(Table13[[#This Row],[payment]]=2,1,0)</f>
        <v>1</v>
      </c>
      <c r="AF1482">
        <f>IF(Table13[[#This Row],[payment]]=3,1,0)</f>
        <v>0</v>
      </c>
      <c r="AG1482">
        <v>1</v>
      </c>
      <c r="AH1482">
        <f>IF(Table13[[#This Row],[method_payment]]=1,1,0)</f>
        <v>1</v>
      </c>
      <c r="AI1482">
        <f>IF(Table13[[#This Row],[method_payment]]=2,1,0)</f>
        <v>0</v>
      </c>
      <c r="AJ1482">
        <f>IF(Table13[[#This Row],[method_payment]]=3,1,0)</f>
        <v>0</v>
      </c>
      <c r="AK1482">
        <f>IF(Table13[[#This Row],[method_payment]]=5,1,0)</f>
        <v>0</v>
      </c>
      <c r="AL1482">
        <f>IF(Table13[[#This Row],[method_payment]]=6,1,0)</f>
        <v>0</v>
      </c>
      <c r="AM1482" t="s">
        <v>16</v>
      </c>
      <c r="AN1482" t="s">
        <v>16</v>
      </c>
      <c r="AO1482">
        <v>3</v>
      </c>
      <c r="AP1482" s="2">
        <v>567.29</v>
      </c>
      <c r="AQ1482" s="3">
        <f>IF(AND(Table13[[#This Row],[Average_amount_spent_per_visit_last_3_months]]&gt;=1,Table13[[#This Row],[Average_amount_spent_per_visit_last_3_months]]&lt;=999),1,0)</f>
        <v>1</v>
      </c>
      <c r="AR1482" s="3">
        <f>IF(AND(Table13[[#This Row],[Average_amount_spent_per_visit_last_3_months]]&gt;=1000,Table13[[#This Row],[Average_amount_spent_per_visit_last_3_months]]&lt;=6700),1,0)</f>
        <v>0</v>
      </c>
      <c r="AS1482">
        <v>3</v>
      </c>
      <c r="AT1482">
        <v>35</v>
      </c>
      <c r="AU1482">
        <f>IF(AND(Table13[[#This Row],[Age]]&gt;=18,Table13[[#This Row],[Age]]&lt;=25),1,0)</f>
        <v>0</v>
      </c>
      <c r="AV1482">
        <f>IF(AND(Table13[[#This Row],[Age]]&gt;=26,Table13[[#This Row],[Age]]&lt;=35),1,0)</f>
        <v>1</v>
      </c>
      <c r="AW1482">
        <f>IF(AND(Table13[[#This Row],[Age]]&gt;=36,Table13[[#This Row],[Age]]&lt;=45),1,0)</f>
        <v>0</v>
      </c>
      <c r="AX1482">
        <f>IF(AND(Table13[[#This Row],[Age]]&gt;=46,Table13[[#This Row],[Age]]&lt;=55),1,0)</f>
        <v>0</v>
      </c>
      <c r="AY1482">
        <f>IF(AND(Table13[[#This Row],[Age]]&gt;=56,Table13[[#This Row],[Age]]&lt;=67),1,0)</f>
        <v>0</v>
      </c>
      <c r="AZ1482" t="s">
        <v>25</v>
      </c>
      <c r="BA1482">
        <f>IF(Table13[[#This Row],[Marital Status]]="Married",1,0)</f>
        <v>1</v>
      </c>
      <c r="BB1482">
        <f>IF(Table13[[#This Row],[Marital Status]]="Single",1,0)</f>
        <v>0</v>
      </c>
      <c r="BC1482" t="s">
        <v>27</v>
      </c>
      <c r="BD1482">
        <f>IF(Table13[[#This Row],[gender]]="Male",1,0)</f>
        <v>1</v>
      </c>
      <c r="BE1482">
        <f>IF(Table13[[#This Row],[gender]]="Female",1,0)</f>
        <v>0</v>
      </c>
      <c r="BF1482" t="s">
        <v>19</v>
      </c>
      <c r="BG1482">
        <f>IF(Table13[[#This Row],[Highest level of Education]]="Did not attend school",1,0)</f>
        <v>0</v>
      </c>
      <c r="BH1482">
        <f>IF(Table13[[#This Row],[Highest level of Education]]="K12 completed",1,0)</f>
        <v>0</v>
      </c>
      <c r="BI1482">
        <f>IF(Table13[[#This Row],[Highest level of Education]]="High School Completed",1,0)</f>
        <v>0</v>
      </c>
      <c r="BJ1482">
        <f>IF(Table13[[#This Row],[Highest level of Education]]="Technical Diploma/Partially completed College",1,0)</f>
        <v>0</v>
      </c>
      <c r="BK1482">
        <f>IF(Table13[[#This Row],[Highest level of Education]]="University/College Degree",1,0)</f>
        <v>1</v>
      </c>
      <c r="BL1482">
        <f>IF(Table13[[#This Row],[Highest level of Education]]="Post-graduate education",1,0)</f>
        <v>0</v>
      </c>
      <c r="BM1482">
        <v>3</v>
      </c>
      <c r="BN1482">
        <v>1</v>
      </c>
      <c r="BO1482">
        <v>5</v>
      </c>
      <c r="BP1482">
        <f>IF(Table13[[#This Row],[Monthly_Income 1_5500 2_8000 3_11000 4_15000 5_20000 6_27000 7_35000 8_5000 9_51000 98_0]]=1,1,0)</f>
        <v>0</v>
      </c>
      <c r="BQ1482">
        <f>IF(Table13[[#This Row],[Monthly_Income 1_5500 2_8000 3_11000 4_15000 5_20000 6_27000 7_35000 8_5000 9_51000 98_0]]=2,1,0)</f>
        <v>0</v>
      </c>
      <c r="BR1482">
        <f>IF(Table13[[#This Row],[Monthly_Income 1_5500 2_8000 3_11000 4_15000 5_20000 6_27000 7_35000 8_5000 9_51000 98_0]]=3,1,0)</f>
        <v>0</v>
      </c>
      <c r="BS1482">
        <f>IF(Table13[[#This Row],[Monthly_Income 1_5500 2_8000 3_11000 4_15000 5_20000 6_27000 7_35000 8_5000 9_51000 98_0]]=4,1,0)</f>
        <v>0</v>
      </c>
      <c r="BT1482">
        <f>IF(Table13[[#This Row],[Monthly_Income 1_5500 2_8000 3_11000 4_15000 5_20000 6_27000 7_35000 8_5000 9_51000 98_0]]=5,1,0)</f>
        <v>1</v>
      </c>
      <c r="BU1482">
        <f>IF(Table13[[#This Row],[Monthly_Income 1_5500 2_8000 3_11000 4_15000 5_20000 6_27000 7_35000 8_5000 9_51000 98_0]]=6,1,0)</f>
        <v>0</v>
      </c>
      <c r="BV1482">
        <f>IF(Table13[[#This Row],[Monthly_Income 1_5500 2_8000 3_11000 4_15000 5_20000 6_27000 7_35000 8_5000 9_51000 98_0]]=7,1,0)</f>
        <v>0</v>
      </c>
      <c r="BW1482">
        <f>IF(Table13[[#This Row],[Monthly_Income 1_5500 2_8000 3_11000 4_15000 5_20000 6_27000 7_35000 8_5000 9_51000 98_0]]=8,1,0)</f>
        <v>0</v>
      </c>
      <c r="BX1482">
        <f>IF(Table13[[#This Row],[Monthly_Income 1_5500 2_8000 3_11000 4_15000 5_20000 6_27000 7_35000 8_5000 9_51000 98_0]]=9,1,0)</f>
        <v>0</v>
      </c>
      <c r="BY1482">
        <f>IF(Table13[[#This Row],[Monthly_Income 1_5500 2_8000 3_11000 4_15000 5_20000 6_27000 7_35000 8_5000 9_51000 98_0]]=98,1,0)</f>
        <v>0</v>
      </c>
      <c r="BZ1482">
        <v>7</v>
      </c>
      <c r="CA1482">
        <f>IF(Table13[[#This Row],[Monthly_Household_Income]]=1,1,0)</f>
        <v>0</v>
      </c>
      <c r="CB1482">
        <f>IF(Table13[[#This Row],[Monthly_Household_Income]]=2,1,0)</f>
        <v>0</v>
      </c>
      <c r="CC1482">
        <f>IF(Table13[[#This Row],[Monthly_Household_Income]]=3,1,0)</f>
        <v>0</v>
      </c>
      <c r="CD1482">
        <f>IF(Table13[[#This Row],[Monthly_Household_Income]]=4,1,0)</f>
        <v>0</v>
      </c>
      <c r="CE1482">
        <f>IF(Table13[[#This Row],[Monthly_Household_Income]]=5,1,0)</f>
        <v>0</v>
      </c>
      <c r="CF1482">
        <f>IF(Table13[[#This Row],[Monthly_Household_Income]]=6,1,0)</f>
        <v>0</v>
      </c>
      <c r="CG1482">
        <f>IF(Table13[[#This Row],[Monthly_Household_Income]]=7,1,0)</f>
        <v>1</v>
      </c>
      <c r="CH1482">
        <f>IF(Table13[[#This Row],[Monthly_Household_Income]]=8,1,0)</f>
        <v>0</v>
      </c>
      <c r="CI1482">
        <f>IF(Table13[[#This Row],[Monthly_Household_Income]]=9,1,0)</f>
        <v>0</v>
      </c>
      <c r="CJ1482">
        <f>IF(Table13[[#This Row],[Monthly_Household_Income]]=98,1,0)</f>
        <v>0</v>
      </c>
    </row>
    <row r="1483" spans="1:88">
      <c r="A1483">
        <v>5545</v>
      </c>
      <c r="B1483" s="1">
        <v>42968</v>
      </c>
      <c r="C1483" t="s">
        <v>31</v>
      </c>
      <c r="D1483">
        <v>9</v>
      </c>
      <c r="E1483">
        <v>10</v>
      </c>
      <c r="F1483">
        <v>9</v>
      </c>
      <c r="G1483">
        <v>9</v>
      </c>
      <c r="H1483">
        <v>9</v>
      </c>
      <c r="I1483">
        <v>9</v>
      </c>
      <c r="J1483" t="s">
        <v>15</v>
      </c>
      <c r="K1483">
        <v>10</v>
      </c>
      <c r="L1483">
        <v>8</v>
      </c>
      <c r="M1483">
        <v>9</v>
      </c>
      <c r="N1483">
        <v>9</v>
      </c>
      <c r="O1483">
        <v>8</v>
      </c>
      <c r="P1483">
        <v>10</v>
      </c>
      <c r="Q1483">
        <v>9</v>
      </c>
      <c r="R1483">
        <v>10</v>
      </c>
      <c r="S1483">
        <v>9</v>
      </c>
      <c r="T1483">
        <v>9</v>
      </c>
      <c r="U1483">
        <v>8</v>
      </c>
      <c r="V1483">
        <v>10</v>
      </c>
      <c r="W1483">
        <v>8</v>
      </c>
      <c r="X1483">
        <v>9</v>
      </c>
      <c r="Y1483">
        <v>9</v>
      </c>
      <c r="Z1483">
        <v>9</v>
      </c>
      <c r="AA1483">
        <v>8</v>
      </c>
      <c r="AB1483">
        <v>9</v>
      </c>
      <c r="AC1483">
        <v>1</v>
      </c>
      <c r="AD1483">
        <f>IF(Table13[[#This Row],[payment]]=1,1,0)</f>
        <v>1</v>
      </c>
      <c r="AE1483">
        <f>IF(Table13[[#This Row],[payment]]=2,1,0)</f>
        <v>0</v>
      </c>
      <c r="AF1483">
        <f>IF(Table13[[#This Row],[payment]]=3,1,0)</f>
        <v>0</v>
      </c>
      <c r="AG1483">
        <v>6</v>
      </c>
      <c r="AH1483">
        <f>IF(Table13[[#This Row],[method_payment]]=1,1,0)</f>
        <v>0</v>
      </c>
      <c r="AI1483">
        <f>IF(Table13[[#This Row],[method_payment]]=2,1,0)</f>
        <v>0</v>
      </c>
      <c r="AJ1483">
        <f>IF(Table13[[#This Row],[method_payment]]=3,1,0)</f>
        <v>0</v>
      </c>
      <c r="AK1483">
        <f>IF(Table13[[#This Row],[method_payment]]=5,1,0)</f>
        <v>0</v>
      </c>
      <c r="AL1483">
        <f>IF(Table13[[#This Row],[method_payment]]=6,1,0)</f>
        <v>1</v>
      </c>
      <c r="AM1483" t="s">
        <v>15</v>
      </c>
      <c r="AN1483" t="s">
        <v>16</v>
      </c>
      <c r="AO1483">
        <v>3</v>
      </c>
      <c r="AP1483" s="2">
        <v>146.80000000000001</v>
      </c>
      <c r="AQ1483" s="3">
        <f>IF(AND(Table13[[#This Row],[Average_amount_spent_per_visit_last_3_months]]&gt;=1,Table13[[#This Row],[Average_amount_spent_per_visit_last_3_months]]&lt;=999),1,0)</f>
        <v>1</v>
      </c>
      <c r="AR1483" s="3">
        <f>IF(AND(Table13[[#This Row],[Average_amount_spent_per_visit_last_3_months]]&gt;=1000,Table13[[#This Row],[Average_amount_spent_per_visit_last_3_months]]&lt;=6700),1,0)</f>
        <v>0</v>
      </c>
      <c r="AS1483">
        <v>1</v>
      </c>
      <c r="AT1483">
        <v>46</v>
      </c>
      <c r="AU1483">
        <f>IF(AND(Table13[[#This Row],[Age]]&gt;=18,Table13[[#This Row],[Age]]&lt;=25),1,0)</f>
        <v>0</v>
      </c>
      <c r="AV1483">
        <f>IF(AND(Table13[[#This Row],[Age]]&gt;=26,Table13[[#This Row],[Age]]&lt;=35),1,0)</f>
        <v>0</v>
      </c>
      <c r="AW1483">
        <f>IF(AND(Table13[[#This Row],[Age]]&gt;=36,Table13[[#This Row],[Age]]&lt;=45),1,0)</f>
        <v>0</v>
      </c>
      <c r="AX1483">
        <f>IF(AND(Table13[[#This Row],[Age]]&gt;=46,Table13[[#This Row],[Age]]&lt;=55),1,0)</f>
        <v>1</v>
      </c>
      <c r="AY1483">
        <f>IF(AND(Table13[[#This Row],[Age]]&gt;=56,Table13[[#This Row],[Age]]&lt;=67),1,0)</f>
        <v>0</v>
      </c>
      <c r="AZ1483" t="s">
        <v>25</v>
      </c>
      <c r="BA1483">
        <f>IF(Table13[[#This Row],[Marital Status]]="Married",1,0)</f>
        <v>1</v>
      </c>
      <c r="BB1483">
        <f>IF(Table13[[#This Row],[Marital Status]]="Single",1,0)</f>
        <v>0</v>
      </c>
      <c r="BC1483" t="s">
        <v>28</v>
      </c>
      <c r="BD1483">
        <f>IF(Table13[[#This Row],[gender]]="Male",1,0)</f>
        <v>0</v>
      </c>
      <c r="BE1483">
        <f>IF(Table13[[#This Row],[gender]]="Female",1,0)</f>
        <v>1</v>
      </c>
      <c r="BF1483" t="s">
        <v>23</v>
      </c>
      <c r="BG1483">
        <f>IF(Table13[[#This Row],[Highest level of Education]]="Did not attend school",1,0)</f>
        <v>0</v>
      </c>
      <c r="BH1483">
        <f>IF(Table13[[#This Row],[Highest level of Education]]="K12 completed",1,0)</f>
        <v>0</v>
      </c>
      <c r="BI1483">
        <f>IF(Table13[[#This Row],[Highest level of Education]]="High School Completed",1,0)</f>
        <v>0</v>
      </c>
      <c r="BJ1483">
        <f>IF(Table13[[#This Row],[Highest level of Education]]="Technical Diploma/Partially completed College",1,0)</f>
        <v>1</v>
      </c>
      <c r="BK1483">
        <f>IF(Table13[[#This Row],[Highest level of Education]]="University/College Degree",1,0)</f>
        <v>0</v>
      </c>
      <c r="BL1483">
        <f>IF(Table13[[#This Row],[Highest level of Education]]="Post-graduate education",1,0)</f>
        <v>0</v>
      </c>
      <c r="BM1483">
        <v>3</v>
      </c>
      <c r="BN1483">
        <v>1</v>
      </c>
      <c r="BO1483">
        <v>3</v>
      </c>
      <c r="BP1483">
        <f>IF(Table13[[#This Row],[Monthly_Income 1_5500 2_8000 3_11000 4_15000 5_20000 6_27000 7_35000 8_5000 9_51000 98_0]]=1,1,0)</f>
        <v>0</v>
      </c>
      <c r="BQ1483">
        <f>IF(Table13[[#This Row],[Monthly_Income 1_5500 2_8000 3_11000 4_15000 5_20000 6_27000 7_35000 8_5000 9_51000 98_0]]=2,1,0)</f>
        <v>0</v>
      </c>
      <c r="BR1483">
        <f>IF(Table13[[#This Row],[Monthly_Income 1_5500 2_8000 3_11000 4_15000 5_20000 6_27000 7_35000 8_5000 9_51000 98_0]]=3,1,0)</f>
        <v>1</v>
      </c>
      <c r="BS1483">
        <f>IF(Table13[[#This Row],[Monthly_Income 1_5500 2_8000 3_11000 4_15000 5_20000 6_27000 7_35000 8_5000 9_51000 98_0]]=4,1,0)</f>
        <v>0</v>
      </c>
      <c r="BT1483">
        <f>IF(Table13[[#This Row],[Monthly_Income 1_5500 2_8000 3_11000 4_15000 5_20000 6_27000 7_35000 8_5000 9_51000 98_0]]=5,1,0)</f>
        <v>0</v>
      </c>
      <c r="BU1483">
        <f>IF(Table13[[#This Row],[Monthly_Income 1_5500 2_8000 3_11000 4_15000 5_20000 6_27000 7_35000 8_5000 9_51000 98_0]]=6,1,0)</f>
        <v>0</v>
      </c>
      <c r="BV1483">
        <f>IF(Table13[[#This Row],[Monthly_Income 1_5500 2_8000 3_11000 4_15000 5_20000 6_27000 7_35000 8_5000 9_51000 98_0]]=7,1,0)</f>
        <v>0</v>
      </c>
      <c r="BW1483">
        <f>IF(Table13[[#This Row],[Monthly_Income 1_5500 2_8000 3_11000 4_15000 5_20000 6_27000 7_35000 8_5000 9_51000 98_0]]=8,1,0)</f>
        <v>0</v>
      </c>
      <c r="BX1483">
        <f>IF(Table13[[#This Row],[Monthly_Income 1_5500 2_8000 3_11000 4_15000 5_20000 6_27000 7_35000 8_5000 9_51000 98_0]]=9,1,0)</f>
        <v>0</v>
      </c>
      <c r="BY1483">
        <f>IF(Table13[[#This Row],[Monthly_Income 1_5500 2_8000 3_11000 4_15000 5_20000 6_27000 7_35000 8_5000 9_51000 98_0]]=98,1,0)</f>
        <v>0</v>
      </c>
      <c r="BZ1483">
        <v>7</v>
      </c>
      <c r="CA1483">
        <f>IF(Table13[[#This Row],[Monthly_Household_Income]]=1,1,0)</f>
        <v>0</v>
      </c>
      <c r="CB1483">
        <f>IF(Table13[[#This Row],[Monthly_Household_Income]]=2,1,0)</f>
        <v>0</v>
      </c>
      <c r="CC1483">
        <f>IF(Table13[[#This Row],[Monthly_Household_Income]]=3,1,0)</f>
        <v>0</v>
      </c>
      <c r="CD1483">
        <f>IF(Table13[[#This Row],[Monthly_Household_Income]]=4,1,0)</f>
        <v>0</v>
      </c>
      <c r="CE1483">
        <f>IF(Table13[[#This Row],[Monthly_Household_Income]]=5,1,0)</f>
        <v>0</v>
      </c>
      <c r="CF1483">
        <f>IF(Table13[[#This Row],[Monthly_Household_Income]]=6,1,0)</f>
        <v>0</v>
      </c>
      <c r="CG1483">
        <f>IF(Table13[[#This Row],[Monthly_Household_Income]]=7,1,0)</f>
        <v>1</v>
      </c>
      <c r="CH1483">
        <f>IF(Table13[[#This Row],[Monthly_Household_Income]]=8,1,0)</f>
        <v>0</v>
      </c>
      <c r="CI1483">
        <f>IF(Table13[[#This Row],[Monthly_Household_Income]]=9,1,0)</f>
        <v>0</v>
      </c>
      <c r="CJ1483">
        <f>IF(Table13[[#This Row],[Monthly_Household_Income]]=98,1,0)</f>
        <v>0</v>
      </c>
    </row>
    <row r="1484" spans="1:88">
      <c r="A1484">
        <v>5549</v>
      </c>
      <c r="B1484" s="1">
        <v>43130</v>
      </c>
      <c r="C1484" t="s">
        <v>39</v>
      </c>
      <c r="D1484">
        <v>8</v>
      </c>
      <c r="E1484">
        <v>9</v>
      </c>
      <c r="F1484">
        <v>8</v>
      </c>
      <c r="G1484">
        <v>8</v>
      </c>
      <c r="H1484">
        <v>8</v>
      </c>
      <c r="I1484">
        <v>8</v>
      </c>
      <c r="J1484" t="s">
        <v>15</v>
      </c>
      <c r="K1484">
        <v>9</v>
      </c>
      <c r="L1484">
        <v>7</v>
      </c>
      <c r="M1484">
        <v>7</v>
      </c>
      <c r="N1484">
        <v>8</v>
      </c>
      <c r="O1484">
        <v>7</v>
      </c>
      <c r="P1484">
        <v>9</v>
      </c>
      <c r="Q1484">
        <v>7</v>
      </c>
      <c r="R1484">
        <v>8</v>
      </c>
      <c r="S1484">
        <v>7</v>
      </c>
      <c r="T1484">
        <v>9</v>
      </c>
      <c r="U1484">
        <v>7</v>
      </c>
      <c r="V1484">
        <v>8</v>
      </c>
      <c r="W1484">
        <v>8</v>
      </c>
      <c r="X1484">
        <v>7</v>
      </c>
      <c r="Y1484">
        <v>7</v>
      </c>
      <c r="Z1484">
        <v>9</v>
      </c>
      <c r="AA1484">
        <v>7</v>
      </c>
      <c r="AB1484">
        <v>8</v>
      </c>
      <c r="AC1484">
        <v>2</v>
      </c>
      <c r="AD1484">
        <f>IF(Table13[[#This Row],[payment]]=1,1,0)</f>
        <v>0</v>
      </c>
      <c r="AE1484">
        <f>IF(Table13[[#This Row],[payment]]=2,1,0)</f>
        <v>1</v>
      </c>
      <c r="AF1484">
        <f>IF(Table13[[#This Row],[payment]]=3,1,0)</f>
        <v>0</v>
      </c>
      <c r="AG1484">
        <v>1</v>
      </c>
      <c r="AH1484">
        <f>IF(Table13[[#This Row],[method_payment]]=1,1,0)</f>
        <v>1</v>
      </c>
      <c r="AI1484">
        <f>IF(Table13[[#This Row],[method_payment]]=2,1,0)</f>
        <v>0</v>
      </c>
      <c r="AJ1484">
        <f>IF(Table13[[#This Row],[method_payment]]=3,1,0)</f>
        <v>0</v>
      </c>
      <c r="AK1484">
        <f>IF(Table13[[#This Row],[method_payment]]=5,1,0)</f>
        <v>0</v>
      </c>
      <c r="AL1484">
        <f>IF(Table13[[#This Row],[method_payment]]=6,1,0)</f>
        <v>0</v>
      </c>
      <c r="AM1484" t="s">
        <v>16</v>
      </c>
      <c r="AN1484" t="s">
        <v>16</v>
      </c>
      <c r="AO1484">
        <v>1</v>
      </c>
      <c r="AP1484" s="2">
        <v>148.81</v>
      </c>
      <c r="AQ1484" s="3">
        <f>IF(AND(Table13[[#This Row],[Average_amount_spent_per_visit_last_3_months]]&gt;=1,Table13[[#This Row],[Average_amount_spent_per_visit_last_3_months]]&lt;=999),1,0)</f>
        <v>1</v>
      </c>
      <c r="AR1484" s="3">
        <f>IF(AND(Table13[[#This Row],[Average_amount_spent_per_visit_last_3_months]]&gt;=1000,Table13[[#This Row],[Average_amount_spent_per_visit_last_3_months]]&lt;=6700),1,0)</f>
        <v>0</v>
      </c>
      <c r="AS1484">
        <v>2</v>
      </c>
      <c r="AT1484">
        <v>43</v>
      </c>
      <c r="AU1484">
        <f>IF(AND(Table13[[#This Row],[Age]]&gt;=18,Table13[[#This Row],[Age]]&lt;=25),1,0)</f>
        <v>0</v>
      </c>
      <c r="AV1484">
        <f>IF(AND(Table13[[#This Row],[Age]]&gt;=26,Table13[[#This Row],[Age]]&lt;=35),1,0)</f>
        <v>0</v>
      </c>
      <c r="AW1484">
        <f>IF(AND(Table13[[#This Row],[Age]]&gt;=36,Table13[[#This Row],[Age]]&lt;=45),1,0)</f>
        <v>1</v>
      </c>
      <c r="AX1484">
        <f>IF(AND(Table13[[#This Row],[Age]]&gt;=46,Table13[[#This Row],[Age]]&lt;=55),1,0)</f>
        <v>0</v>
      </c>
      <c r="AY1484">
        <f>IF(AND(Table13[[#This Row],[Age]]&gt;=56,Table13[[#This Row],[Age]]&lt;=67),1,0)</f>
        <v>0</v>
      </c>
      <c r="AZ1484" t="s">
        <v>25</v>
      </c>
      <c r="BA1484">
        <f>IF(Table13[[#This Row],[Marital Status]]="Married",1,0)</f>
        <v>1</v>
      </c>
      <c r="BB1484">
        <f>IF(Table13[[#This Row],[Marital Status]]="Single",1,0)</f>
        <v>0</v>
      </c>
      <c r="BC1484" t="s">
        <v>27</v>
      </c>
      <c r="BD1484">
        <f>IF(Table13[[#This Row],[gender]]="Male",1,0)</f>
        <v>1</v>
      </c>
      <c r="BE1484">
        <f>IF(Table13[[#This Row],[gender]]="Female",1,0)</f>
        <v>0</v>
      </c>
      <c r="BF1484" t="s">
        <v>20</v>
      </c>
      <c r="BG1484">
        <f>IF(Table13[[#This Row],[Highest level of Education]]="Did not attend school",1,0)</f>
        <v>0</v>
      </c>
      <c r="BH1484">
        <f>IF(Table13[[#This Row],[Highest level of Education]]="K12 completed",1,0)</f>
        <v>0</v>
      </c>
      <c r="BI1484">
        <f>IF(Table13[[#This Row],[Highest level of Education]]="High School Completed",1,0)</f>
        <v>1</v>
      </c>
      <c r="BJ1484">
        <f>IF(Table13[[#This Row],[Highest level of Education]]="Technical Diploma/Partially completed College",1,0)</f>
        <v>0</v>
      </c>
      <c r="BK1484">
        <f>IF(Table13[[#This Row],[Highest level of Education]]="University/College Degree",1,0)</f>
        <v>0</v>
      </c>
      <c r="BL1484">
        <f>IF(Table13[[#This Row],[Highest level of Education]]="Post-graduate education",1,0)</f>
        <v>0</v>
      </c>
      <c r="BM1484">
        <v>3</v>
      </c>
      <c r="BN1484">
        <v>1</v>
      </c>
      <c r="BO1484">
        <v>98</v>
      </c>
      <c r="BP1484">
        <f>IF(Table13[[#This Row],[Monthly_Income 1_5500 2_8000 3_11000 4_15000 5_20000 6_27000 7_35000 8_5000 9_51000 98_0]]=1,1,0)</f>
        <v>0</v>
      </c>
      <c r="BQ1484">
        <f>IF(Table13[[#This Row],[Monthly_Income 1_5500 2_8000 3_11000 4_15000 5_20000 6_27000 7_35000 8_5000 9_51000 98_0]]=2,1,0)</f>
        <v>0</v>
      </c>
      <c r="BR1484">
        <f>IF(Table13[[#This Row],[Monthly_Income 1_5500 2_8000 3_11000 4_15000 5_20000 6_27000 7_35000 8_5000 9_51000 98_0]]=3,1,0)</f>
        <v>0</v>
      </c>
      <c r="BS1484">
        <f>IF(Table13[[#This Row],[Monthly_Income 1_5500 2_8000 3_11000 4_15000 5_20000 6_27000 7_35000 8_5000 9_51000 98_0]]=4,1,0)</f>
        <v>0</v>
      </c>
      <c r="BT1484">
        <f>IF(Table13[[#This Row],[Monthly_Income 1_5500 2_8000 3_11000 4_15000 5_20000 6_27000 7_35000 8_5000 9_51000 98_0]]=5,1,0)</f>
        <v>0</v>
      </c>
      <c r="BU1484">
        <f>IF(Table13[[#This Row],[Monthly_Income 1_5500 2_8000 3_11000 4_15000 5_20000 6_27000 7_35000 8_5000 9_51000 98_0]]=6,1,0)</f>
        <v>0</v>
      </c>
      <c r="BV1484">
        <f>IF(Table13[[#This Row],[Monthly_Income 1_5500 2_8000 3_11000 4_15000 5_20000 6_27000 7_35000 8_5000 9_51000 98_0]]=7,1,0)</f>
        <v>0</v>
      </c>
      <c r="BW1484">
        <f>IF(Table13[[#This Row],[Monthly_Income 1_5500 2_8000 3_11000 4_15000 5_20000 6_27000 7_35000 8_5000 9_51000 98_0]]=8,1,0)</f>
        <v>0</v>
      </c>
      <c r="BX1484">
        <f>IF(Table13[[#This Row],[Monthly_Income 1_5500 2_8000 3_11000 4_15000 5_20000 6_27000 7_35000 8_5000 9_51000 98_0]]=9,1,0)</f>
        <v>0</v>
      </c>
      <c r="BY1484">
        <f>IF(Table13[[#This Row],[Monthly_Income 1_5500 2_8000 3_11000 4_15000 5_20000 6_27000 7_35000 8_5000 9_51000 98_0]]=98,1,0)</f>
        <v>1</v>
      </c>
      <c r="BZ1484">
        <v>98</v>
      </c>
      <c r="CA1484">
        <f>IF(Table13[[#This Row],[Monthly_Household_Income]]=1,1,0)</f>
        <v>0</v>
      </c>
      <c r="CB1484">
        <f>IF(Table13[[#This Row],[Monthly_Household_Income]]=2,1,0)</f>
        <v>0</v>
      </c>
      <c r="CC1484">
        <f>IF(Table13[[#This Row],[Monthly_Household_Income]]=3,1,0)</f>
        <v>0</v>
      </c>
      <c r="CD1484">
        <f>IF(Table13[[#This Row],[Monthly_Household_Income]]=4,1,0)</f>
        <v>0</v>
      </c>
      <c r="CE1484">
        <f>IF(Table13[[#This Row],[Monthly_Household_Income]]=5,1,0)</f>
        <v>0</v>
      </c>
      <c r="CF1484">
        <f>IF(Table13[[#This Row],[Monthly_Household_Income]]=6,1,0)</f>
        <v>0</v>
      </c>
      <c r="CG1484">
        <f>IF(Table13[[#This Row],[Monthly_Household_Income]]=7,1,0)</f>
        <v>0</v>
      </c>
      <c r="CH1484">
        <f>IF(Table13[[#This Row],[Monthly_Household_Income]]=8,1,0)</f>
        <v>0</v>
      </c>
      <c r="CI1484">
        <f>IF(Table13[[#This Row],[Monthly_Household_Income]]=9,1,0)</f>
        <v>0</v>
      </c>
      <c r="CJ1484">
        <f>IF(Table13[[#This Row],[Monthly_Household_Income]]=98,1,0)</f>
        <v>1</v>
      </c>
    </row>
    <row r="1485" spans="1:88">
      <c r="A1485">
        <v>5551</v>
      </c>
      <c r="B1485" s="1">
        <v>42960</v>
      </c>
      <c r="C1485" t="s">
        <v>5</v>
      </c>
      <c r="D1485">
        <v>7</v>
      </c>
      <c r="E1485">
        <v>6</v>
      </c>
      <c r="F1485">
        <v>7</v>
      </c>
      <c r="G1485">
        <v>7</v>
      </c>
      <c r="H1485">
        <v>7</v>
      </c>
      <c r="I1485">
        <v>7</v>
      </c>
      <c r="J1485" t="s">
        <v>15</v>
      </c>
      <c r="K1485">
        <v>8</v>
      </c>
      <c r="L1485">
        <v>6</v>
      </c>
      <c r="M1485">
        <v>7</v>
      </c>
      <c r="N1485">
        <v>7</v>
      </c>
      <c r="O1485">
        <v>8</v>
      </c>
      <c r="P1485">
        <v>6</v>
      </c>
      <c r="Q1485">
        <v>7</v>
      </c>
      <c r="R1485">
        <v>7</v>
      </c>
      <c r="S1485">
        <v>6</v>
      </c>
      <c r="T1485">
        <v>7</v>
      </c>
      <c r="U1485">
        <v>7</v>
      </c>
      <c r="V1485">
        <v>6</v>
      </c>
      <c r="W1485">
        <v>8</v>
      </c>
      <c r="X1485">
        <v>7</v>
      </c>
      <c r="Y1485">
        <v>7</v>
      </c>
      <c r="Z1485">
        <v>8</v>
      </c>
      <c r="AA1485">
        <v>6</v>
      </c>
      <c r="AB1485">
        <v>7</v>
      </c>
      <c r="AC1485">
        <v>1</v>
      </c>
      <c r="AD1485">
        <f>IF(Table13[[#This Row],[payment]]=1,1,0)</f>
        <v>1</v>
      </c>
      <c r="AE1485">
        <f>IF(Table13[[#This Row],[payment]]=2,1,0)</f>
        <v>0</v>
      </c>
      <c r="AF1485">
        <f>IF(Table13[[#This Row],[payment]]=3,1,0)</f>
        <v>0</v>
      </c>
      <c r="AG1485">
        <v>6</v>
      </c>
      <c r="AH1485">
        <f>IF(Table13[[#This Row],[method_payment]]=1,1,0)</f>
        <v>0</v>
      </c>
      <c r="AI1485">
        <f>IF(Table13[[#This Row],[method_payment]]=2,1,0)</f>
        <v>0</v>
      </c>
      <c r="AJ1485">
        <f>IF(Table13[[#This Row],[method_payment]]=3,1,0)</f>
        <v>0</v>
      </c>
      <c r="AK1485">
        <f>IF(Table13[[#This Row],[method_payment]]=5,1,0)</f>
        <v>0</v>
      </c>
      <c r="AL1485">
        <f>IF(Table13[[#This Row],[method_payment]]=6,1,0)</f>
        <v>1</v>
      </c>
      <c r="AM1485" t="s">
        <v>16</v>
      </c>
      <c r="AN1485" t="s">
        <v>16</v>
      </c>
      <c r="AO1485">
        <v>3</v>
      </c>
      <c r="AP1485" s="2">
        <v>160.49</v>
      </c>
      <c r="AQ1485" s="3">
        <f>IF(AND(Table13[[#This Row],[Average_amount_spent_per_visit_last_3_months]]&gt;=1,Table13[[#This Row],[Average_amount_spent_per_visit_last_3_months]]&lt;=999),1,0)</f>
        <v>1</v>
      </c>
      <c r="AR1485" s="3">
        <f>IF(AND(Table13[[#This Row],[Average_amount_spent_per_visit_last_3_months]]&gt;=1000,Table13[[#This Row],[Average_amount_spent_per_visit_last_3_months]]&lt;=6700),1,0)</f>
        <v>0</v>
      </c>
      <c r="AS1485">
        <v>1</v>
      </c>
      <c r="AT1485">
        <v>43</v>
      </c>
      <c r="AU1485">
        <f>IF(AND(Table13[[#This Row],[Age]]&gt;=18,Table13[[#This Row],[Age]]&lt;=25),1,0)</f>
        <v>0</v>
      </c>
      <c r="AV1485">
        <f>IF(AND(Table13[[#This Row],[Age]]&gt;=26,Table13[[#This Row],[Age]]&lt;=35),1,0)</f>
        <v>0</v>
      </c>
      <c r="AW1485">
        <f>IF(AND(Table13[[#This Row],[Age]]&gt;=36,Table13[[#This Row],[Age]]&lt;=45),1,0)</f>
        <v>1</v>
      </c>
      <c r="AX1485">
        <f>IF(AND(Table13[[#This Row],[Age]]&gt;=46,Table13[[#This Row],[Age]]&lt;=55),1,0)</f>
        <v>0</v>
      </c>
      <c r="AY1485">
        <f>IF(AND(Table13[[#This Row],[Age]]&gt;=56,Table13[[#This Row],[Age]]&lt;=67),1,0)</f>
        <v>0</v>
      </c>
      <c r="AZ1485" t="s">
        <v>25</v>
      </c>
      <c r="BA1485">
        <f>IF(Table13[[#This Row],[Marital Status]]="Married",1,0)</f>
        <v>1</v>
      </c>
      <c r="BB1485">
        <f>IF(Table13[[#This Row],[Marital Status]]="Single",1,0)</f>
        <v>0</v>
      </c>
      <c r="BC1485" t="s">
        <v>27</v>
      </c>
      <c r="BD1485">
        <f>IF(Table13[[#This Row],[gender]]="Male",1,0)</f>
        <v>1</v>
      </c>
      <c r="BE1485">
        <f>IF(Table13[[#This Row],[gender]]="Female",1,0)</f>
        <v>0</v>
      </c>
      <c r="BF1485" t="s">
        <v>19</v>
      </c>
      <c r="BG1485">
        <f>IF(Table13[[#This Row],[Highest level of Education]]="Did not attend school",1,0)</f>
        <v>0</v>
      </c>
      <c r="BH1485">
        <f>IF(Table13[[#This Row],[Highest level of Education]]="K12 completed",1,0)</f>
        <v>0</v>
      </c>
      <c r="BI1485">
        <f>IF(Table13[[#This Row],[Highest level of Education]]="High School Completed",1,0)</f>
        <v>0</v>
      </c>
      <c r="BJ1485">
        <f>IF(Table13[[#This Row],[Highest level of Education]]="Technical Diploma/Partially completed College",1,0)</f>
        <v>0</v>
      </c>
      <c r="BK1485">
        <f>IF(Table13[[#This Row],[Highest level of Education]]="University/College Degree",1,0)</f>
        <v>1</v>
      </c>
      <c r="BL1485">
        <f>IF(Table13[[#This Row],[Highest level of Education]]="Post-graduate education",1,0)</f>
        <v>0</v>
      </c>
      <c r="BM1485">
        <v>3</v>
      </c>
      <c r="BN1485">
        <v>1</v>
      </c>
      <c r="BO1485">
        <v>4</v>
      </c>
      <c r="BP1485">
        <f>IF(Table13[[#This Row],[Monthly_Income 1_5500 2_8000 3_11000 4_15000 5_20000 6_27000 7_35000 8_5000 9_51000 98_0]]=1,1,0)</f>
        <v>0</v>
      </c>
      <c r="BQ1485">
        <f>IF(Table13[[#This Row],[Monthly_Income 1_5500 2_8000 3_11000 4_15000 5_20000 6_27000 7_35000 8_5000 9_51000 98_0]]=2,1,0)</f>
        <v>0</v>
      </c>
      <c r="BR1485">
        <f>IF(Table13[[#This Row],[Monthly_Income 1_5500 2_8000 3_11000 4_15000 5_20000 6_27000 7_35000 8_5000 9_51000 98_0]]=3,1,0)</f>
        <v>0</v>
      </c>
      <c r="BS1485">
        <f>IF(Table13[[#This Row],[Monthly_Income 1_5500 2_8000 3_11000 4_15000 5_20000 6_27000 7_35000 8_5000 9_51000 98_0]]=4,1,0)</f>
        <v>1</v>
      </c>
      <c r="BT1485">
        <f>IF(Table13[[#This Row],[Monthly_Income 1_5500 2_8000 3_11000 4_15000 5_20000 6_27000 7_35000 8_5000 9_51000 98_0]]=5,1,0)</f>
        <v>0</v>
      </c>
      <c r="BU1485">
        <f>IF(Table13[[#This Row],[Monthly_Income 1_5500 2_8000 3_11000 4_15000 5_20000 6_27000 7_35000 8_5000 9_51000 98_0]]=6,1,0)</f>
        <v>0</v>
      </c>
      <c r="BV1485">
        <f>IF(Table13[[#This Row],[Monthly_Income 1_5500 2_8000 3_11000 4_15000 5_20000 6_27000 7_35000 8_5000 9_51000 98_0]]=7,1,0)</f>
        <v>0</v>
      </c>
      <c r="BW1485">
        <f>IF(Table13[[#This Row],[Monthly_Income 1_5500 2_8000 3_11000 4_15000 5_20000 6_27000 7_35000 8_5000 9_51000 98_0]]=8,1,0)</f>
        <v>0</v>
      </c>
      <c r="BX1485">
        <f>IF(Table13[[#This Row],[Monthly_Income 1_5500 2_8000 3_11000 4_15000 5_20000 6_27000 7_35000 8_5000 9_51000 98_0]]=9,1,0)</f>
        <v>0</v>
      </c>
      <c r="BY1485">
        <f>IF(Table13[[#This Row],[Monthly_Income 1_5500 2_8000 3_11000 4_15000 5_20000 6_27000 7_35000 8_5000 9_51000 98_0]]=98,1,0)</f>
        <v>0</v>
      </c>
      <c r="BZ1485">
        <v>7</v>
      </c>
      <c r="CA1485">
        <f>IF(Table13[[#This Row],[Monthly_Household_Income]]=1,1,0)</f>
        <v>0</v>
      </c>
      <c r="CB1485">
        <f>IF(Table13[[#This Row],[Monthly_Household_Income]]=2,1,0)</f>
        <v>0</v>
      </c>
      <c r="CC1485">
        <f>IF(Table13[[#This Row],[Monthly_Household_Income]]=3,1,0)</f>
        <v>0</v>
      </c>
      <c r="CD1485">
        <f>IF(Table13[[#This Row],[Monthly_Household_Income]]=4,1,0)</f>
        <v>0</v>
      </c>
      <c r="CE1485">
        <f>IF(Table13[[#This Row],[Monthly_Household_Income]]=5,1,0)</f>
        <v>0</v>
      </c>
      <c r="CF1485">
        <f>IF(Table13[[#This Row],[Monthly_Household_Income]]=6,1,0)</f>
        <v>0</v>
      </c>
      <c r="CG1485">
        <f>IF(Table13[[#This Row],[Monthly_Household_Income]]=7,1,0)</f>
        <v>1</v>
      </c>
      <c r="CH1485">
        <f>IF(Table13[[#This Row],[Monthly_Household_Income]]=8,1,0)</f>
        <v>0</v>
      </c>
      <c r="CI1485">
        <f>IF(Table13[[#This Row],[Monthly_Household_Income]]=9,1,0)</f>
        <v>0</v>
      </c>
      <c r="CJ1485">
        <f>IF(Table13[[#This Row],[Monthly_Household_Income]]=98,1,0)</f>
        <v>0</v>
      </c>
    </row>
    <row r="1486" spans="1:88">
      <c r="A1486">
        <v>5554</v>
      </c>
      <c r="B1486" s="1">
        <v>42994</v>
      </c>
      <c r="C1486" t="s">
        <v>39</v>
      </c>
      <c r="D1486">
        <v>8</v>
      </c>
      <c r="E1486">
        <v>8</v>
      </c>
      <c r="F1486">
        <v>7</v>
      </c>
      <c r="G1486">
        <v>8</v>
      </c>
      <c r="H1486">
        <v>8</v>
      </c>
      <c r="I1486">
        <v>8</v>
      </c>
      <c r="J1486" t="s">
        <v>15</v>
      </c>
      <c r="K1486">
        <v>8</v>
      </c>
      <c r="L1486">
        <v>6</v>
      </c>
      <c r="M1486">
        <v>7</v>
      </c>
      <c r="N1486">
        <v>7</v>
      </c>
      <c r="O1486">
        <v>8</v>
      </c>
      <c r="P1486">
        <v>7</v>
      </c>
      <c r="Q1486">
        <v>7</v>
      </c>
      <c r="R1486">
        <v>10</v>
      </c>
      <c r="S1486">
        <v>7</v>
      </c>
      <c r="T1486">
        <v>7</v>
      </c>
      <c r="U1486">
        <v>7</v>
      </c>
      <c r="V1486">
        <v>8</v>
      </c>
      <c r="W1486">
        <v>7</v>
      </c>
      <c r="X1486">
        <v>8</v>
      </c>
      <c r="Y1486">
        <v>7</v>
      </c>
      <c r="Z1486">
        <v>8</v>
      </c>
      <c r="AA1486">
        <v>8</v>
      </c>
      <c r="AB1486">
        <v>8</v>
      </c>
      <c r="AC1486">
        <v>3</v>
      </c>
      <c r="AD1486">
        <f>IF(Table13[[#This Row],[payment]]=1,1,0)</f>
        <v>0</v>
      </c>
      <c r="AE1486">
        <f>IF(Table13[[#This Row],[payment]]=2,1,0)</f>
        <v>0</v>
      </c>
      <c r="AF1486">
        <f>IF(Table13[[#This Row],[payment]]=3,1,0)</f>
        <v>1</v>
      </c>
      <c r="AG1486">
        <v>2</v>
      </c>
      <c r="AH1486">
        <f>IF(Table13[[#This Row],[method_payment]]=1,1,0)</f>
        <v>0</v>
      </c>
      <c r="AI1486">
        <f>IF(Table13[[#This Row],[method_payment]]=2,1,0)</f>
        <v>1</v>
      </c>
      <c r="AJ1486">
        <f>IF(Table13[[#This Row],[method_payment]]=3,1,0)</f>
        <v>0</v>
      </c>
      <c r="AK1486">
        <f>IF(Table13[[#This Row],[method_payment]]=5,1,0)</f>
        <v>0</v>
      </c>
      <c r="AL1486">
        <f>IF(Table13[[#This Row],[method_payment]]=6,1,0)</f>
        <v>0</v>
      </c>
      <c r="AM1486" t="s">
        <v>16</v>
      </c>
      <c r="AN1486" t="s">
        <v>16</v>
      </c>
      <c r="AO1486">
        <v>1</v>
      </c>
      <c r="AP1486" s="2">
        <v>291.87</v>
      </c>
      <c r="AQ1486" s="3">
        <f>IF(AND(Table13[[#This Row],[Average_amount_spent_per_visit_last_3_months]]&gt;=1,Table13[[#This Row],[Average_amount_spent_per_visit_last_3_months]]&lt;=999),1,0)</f>
        <v>1</v>
      </c>
      <c r="AR1486" s="3">
        <f>IF(AND(Table13[[#This Row],[Average_amount_spent_per_visit_last_3_months]]&gt;=1000,Table13[[#This Row],[Average_amount_spent_per_visit_last_3_months]]&lt;=6700),1,0)</f>
        <v>0</v>
      </c>
      <c r="AS1486">
        <v>3</v>
      </c>
      <c r="AT1486">
        <v>31</v>
      </c>
      <c r="AU1486">
        <f>IF(AND(Table13[[#This Row],[Age]]&gt;=18,Table13[[#This Row],[Age]]&lt;=25),1,0)</f>
        <v>0</v>
      </c>
      <c r="AV1486">
        <f>IF(AND(Table13[[#This Row],[Age]]&gt;=26,Table13[[#This Row],[Age]]&lt;=35),1,0)</f>
        <v>1</v>
      </c>
      <c r="AW1486">
        <f>IF(AND(Table13[[#This Row],[Age]]&gt;=36,Table13[[#This Row],[Age]]&lt;=45),1,0)</f>
        <v>0</v>
      </c>
      <c r="AX1486">
        <f>IF(AND(Table13[[#This Row],[Age]]&gt;=46,Table13[[#This Row],[Age]]&lt;=55),1,0)</f>
        <v>0</v>
      </c>
      <c r="AY1486">
        <f>IF(AND(Table13[[#This Row],[Age]]&gt;=56,Table13[[#This Row],[Age]]&lt;=67),1,0)</f>
        <v>0</v>
      </c>
      <c r="AZ1486" t="s">
        <v>24</v>
      </c>
      <c r="BA1486">
        <f>IF(Table13[[#This Row],[Marital Status]]="Married",1,0)</f>
        <v>0</v>
      </c>
      <c r="BB1486">
        <f>IF(Table13[[#This Row],[Marital Status]]="Single",1,0)</f>
        <v>1</v>
      </c>
      <c r="BC1486" t="s">
        <v>27</v>
      </c>
      <c r="BD1486">
        <f>IF(Table13[[#This Row],[gender]]="Male",1,0)</f>
        <v>1</v>
      </c>
      <c r="BE1486">
        <f>IF(Table13[[#This Row],[gender]]="Female",1,0)</f>
        <v>0</v>
      </c>
      <c r="BF1486" t="s">
        <v>19</v>
      </c>
      <c r="BG1486">
        <f>IF(Table13[[#This Row],[Highest level of Education]]="Did not attend school",1,0)</f>
        <v>0</v>
      </c>
      <c r="BH1486">
        <f>IF(Table13[[#This Row],[Highest level of Education]]="K12 completed",1,0)</f>
        <v>0</v>
      </c>
      <c r="BI1486">
        <f>IF(Table13[[#This Row],[Highest level of Education]]="High School Completed",1,0)</f>
        <v>0</v>
      </c>
      <c r="BJ1486">
        <f>IF(Table13[[#This Row],[Highest level of Education]]="Technical Diploma/Partially completed College",1,0)</f>
        <v>0</v>
      </c>
      <c r="BK1486">
        <f>IF(Table13[[#This Row],[Highest level of Education]]="University/College Degree",1,0)</f>
        <v>1</v>
      </c>
      <c r="BL1486">
        <f>IF(Table13[[#This Row],[Highest level of Education]]="Post-graduate education",1,0)</f>
        <v>0</v>
      </c>
      <c r="BM1486">
        <v>0</v>
      </c>
      <c r="BN1486">
        <v>1</v>
      </c>
      <c r="BO1486">
        <v>3</v>
      </c>
      <c r="BP1486">
        <f>IF(Table13[[#This Row],[Monthly_Income 1_5500 2_8000 3_11000 4_15000 5_20000 6_27000 7_35000 8_5000 9_51000 98_0]]=1,1,0)</f>
        <v>0</v>
      </c>
      <c r="BQ1486">
        <f>IF(Table13[[#This Row],[Monthly_Income 1_5500 2_8000 3_11000 4_15000 5_20000 6_27000 7_35000 8_5000 9_51000 98_0]]=2,1,0)</f>
        <v>0</v>
      </c>
      <c r="BR1486">
        <f>IF(Table13[[#This Row],[Monthly_Income 1_5500 2_8000 3_11000 4_15000 5_20000 6_27000 7_35000 8_5000 9_51000 98_0]]=3,1,0)</f>
        <v>1</v>
      </c>
      <c r="BS1486">
        <f>IF(Table13[[#This Row],[Monthly_Income 1_5500 2_8000 3_11000 4_15000 5_20000 6_27000 7_35000 8_5000 9_51000 98_0]]=4,1,0)</f>
        <v>0</v>
      </c>
      <c r="BT1486">
        <f>IF(Table13[[#This Row],[Monthly_Income 1_5500 2_8000 3_11000 4_15000 5_20000 6_27000 7_35000 8_5000 9_51000 98_0]]=5,1,0)</f>
        <v>0</v>
      </c>
      <c r="BU1486">
        <f>IF(Table13[[#This Row],[Monthly_Income 1_5500 2_8000 3_11000 4_15000 5_20000 6_27000 7_35000 8_5000 9_51000 98_0]]=6,1,0)</f>
        <v>0</v>
      </c>
      <c r="BV1486">
        <f>IF(Table13[[#This Row],[Monthly_Income 1_5500 2_8000 3_11000 4_15000 5_20000 6_27000 7_35000 8_5000 9_51000 98_0]]=7,1,0)</f>
        <v>0</v>
      </c>
      <c r="BW1486">
        <f>IF(Table13[[#This Row],[Monthly_Income 1_5500 2_8000 3_11000 4_15000 5_20000 6_27000 7_35000 8_5000 9_51000 98_0]]=8,1,0)</f>
        <v>0</v>
      </c>
      <c r="BX1486">
        <f>IF(Table13[[#This Row],[Monthly_Income 1_5500 2_8000 3_11000 4_15000 5_20000 6_27000 7_35000 8_5000 9_51000 98_0]]=9,1,0)</f>
        <v>0</v>
      </c>
      <c r="BY1486">
        <f>IF(Table13[[#This Row],[Monthly_Income 1_5500 2_8000 3_11000 4_15000 5_20000 6_27000 7_35000 8_5000 9_51000 98_0]]=98,1,0)</f>
        <v>0</v>
      </c>
      <c r="BZ1486">
        <v>5</v>
      </c>
      <c r="CA1486">
        <f>IF(Table13[[#This Row],[Monthly_Household_Income]]=1,1,0)</f>
        <v>0</v>
      </c>
      <c r="CB1486">
        <f>IF(Table13[[#This Row],[Monthly_Household_Income]]=2,1,0)</f>
        <v>0</v>
      </c>
      <c r="CC1486">
        <f>IF(Table13[[#This Row],[Monthly_Household_Income]]=3,1,0)</f>
        <v>0</v>
      </c>
      <c r="CD1486">
        <f>IF(Table13[[#This Row],[Monthly_Household_Income]]=4,1,0)</f>
        <v>0</v>
      </c>
      <c r="CE1486">
        <f>IF(Table13[[#This Row],[Monthly_Household_Income]]=5,1,0)</f>
        <v>1</v>
      </c>
      <c r="CF1486">
        <f>IF(Table13[[#This Row],[Monthly_Household_Income]]=6,1,0)</f>
        <v>0</v>
      </c>
      <c r="CG1486">
        <f>IF(Table13[[#This Row],[Monthly_Household_Income]]=7,1,0)</f>
        <v>0</v>
      </c>
      <c r="CH1486">
        <f>IF(Table13[[#This Row],[Monthly_Household_Income]]=8,1,0)</f>
        <v>0</v>
      </c>
      <c r="CI1486">
        <f>IF(Table13[[#This Row],[Monthly_Household_Income]]=9,1,0)</f>
        <v>0</v>
      </c>
      <c r="CJ1486">
        <f>IF(Table13[[#This Row],[Monthly_Household_Income]]=98,1,0)</f>
        <v>0</v>
      </c>
    </row>
    <row r="1487" spans="1:88">
      <c r="A1487">
        <v>5559</v>
      </c>
      <c r="B1487" s="1">
        <v>42949</v>
      </c>
      <c r="C1487" t="s">
        <v>32</v>
      </c>
      <c r="D1487">
        <v>7</v>
      </c>
      <c r="E1487">
        <v>7</v>
      </c>
      <c r="F1487">
        <v>9</v>
      </c>
      <c r="G1487">
        <v>8</v>
      </c>
      <c r="H1487">
        <v>7</v>
      </c>
      <c r="I1487">
        <v>8</v>
      </c>
      <c r="J1487" t="s">
        <v>15</v>
      </c>
      <c r="K1487">
        <v>7</v>
      </c>
      <c r="L1487">
        <v>7</v>
      </c>
      <c r="M1487">
        <v>8</v>
      </c>
      <c r="N1487">
        <v>6</v>
      </c>
      <c r="O1487">
        <v>8</v>
      </c>
      <c r="P1487">
        <v>9</v>
      </c>
      <c r="Q1487">
        <v>9</v>
      </c>
      <c r="R1487">
        <v>8</v>
      </c>
      <c r="S1487">
        <v>8</v>
      </c>
      <c r="T1487">
        <v>9</v>
      </c>
      <c r="U1487">
        <v>7</v>
      </c>
      <c r="V1487">
        <v>8</v>
      </c>
      <c r="W1487">
        <v>9</v>
      </c>
      <c r="X1487">
        <v>0</v>
      </c>
      <c r="Y1487">
        <v>7</v>
      </c>
      <c r="Z1487">
        <v>9</v>
      </c>
      <c r="AA1487">
        <v>7</v>
      </c>
      <c r="AB1487">
        <v>0</v>
      </c>
      <c r="AC1487">
        <v>3</v>
      </c>
      <c r="AD1487">
        <f>IF(Table13[[#This Row],[payment]]=1,1,0)</f>
        <v>0</v>
      </c>
      <c r="AE1487">
        <f>IF(Table13[[#This Row],[payment]]=2,1,0)</f>
        <v>0</v>
      </c>
      <c r="AF1487">
        <f>IF(Table13[[#This Row],[payment]]=3,1,0)</f>
        <v>1</v>
      </c>
      <c r="AG1487">
        <v>1</v>
      </c>
      <c r="AH1487">
        <f>IF(Table13[[#This Row],[method_payment]]=1,1,0)</f>
        <v>1</v>
      </c>
      <c r="AI1487">
        <f>IF(Table13[[#This Row],[method_payment]]=2,1,0)</f>
        <v>0</v>
      </c>
      <c r="AJ1487">
        <f>IF(Table13[[#This Row],[method_payment]]=3,1,0)</f>
        <v>0</v>
      </c>
      <c r="AK1487">
        <f>IF(Table13[[#This Row],[method_payment]]=5,1,0)</f>
        <v>0</v>
      </c>
      <c r="AL1487">
        <f>IF(Table13[[#This Row],[method_payment]]=6,1,0)</f>
        <v>0</v>
      </c>
      <c r="AM1487" t="s">
        <v>16</v>
      </c>
      <c r="AN1487" t="s">
        <v>15</v>
      </c>
      <c r="AO1487">
        <v>5</v>
      </c>
      <c r="AP1487" s="2">
        <v>330.1</v>
      </c>
      <c r="AQ1487" s="3">
        <f>IF(AND(Table13[[#This Row],[Average_amount_spent_per_visit_last_3_months]]&gt;=1,Table13[[#This Row],[Average_amount_spent_per_visit_last_3_months]]&lt;=999),1,0)</f>
        <v>1</v>
      </c>
      <c r="AR1487" s="3">
        <f>IF(AND(Table13[[#This Row],[Average_amount_spent_per_visit_last_3_months]]&gt;=1000,Table13[[#This Row],[Average_amount_spent_per_visit_last_3_months]]&lt;=6700),1,0)</f>
        <v>0</v>
      </c>
      <c r="AS1487">
        <v>3</v>
      </c>
      <c r="AT1487">
        <v>43</v>
      </c>
      <c r="AU1487">
        <f>IF(AND(Table13[[#This Row],[Age]]&gt;=18,Table13[[#This Row],[Age]]&lt;=25),1,0)</f>
        <v>0</v>
      </c>
      <c r="AV1487">
        <f>IF(AND(Table13[[#This Row],[Age]]&gt;=26,Table13[[#This Row],[Age]]&lt;=35),1,0)</f>
        <v>0</v>
      </c>
      <c r="AW1487">
        <f>IF(AND(Table13[[#This Row],[Age]]&gt;=36,Table13[[#This Row],[Age]]&lt;=45),1,0)</f>
        <v>1</v>
      </c>
      <c r="AX1487">
        <f>IF(AND(Table13[[#This Row],[Age]]&gt;=46,Table13[[#This Row],[Age]]&lt;=55),1,0)</f>
        <v>0</v>
      </c>
      <c r="AY1487">
        <f>IF(AND(Table13[[#This Row],[Age]]&gt;=56,Table13[[#This Row],[Age]]&lt;=67),1,0)</f>
        <v>0</v>
      </c>
      <c r="AZ1487" t="s">
        <v>25</v>
      </c>
      <c r="BA1487">
        <f>IF(Table13[[#This Row],[Marital Status]]="Married",1,0)</f>
        <v>1</v>
      </c>
      <c r="BB1487">
        <f>IF(Table13[[#This Row],[Marital Status]]="Single",1,0)</f>
        <v>0</v>
      </c>
      <c r="BC1487" t="s">
        <v>27</v>
      </c>
      <c r="BD1487">
        <f>IF(Table13[[#This Row],[gender]]="Male",1,0)</f>
        <v>1</v>
      </c>
      <c r="BE1487">
        <f>IF(Table13[[#This Row],[gender]]="Female",1,0)</f>
        <v>0</v>
      </c>
      <c r="BF1487" t="s">
        <v>19</v>
      </c>
      <c r="BG1487">
        <f>IF(Table13[[#This Row],[Highest level of Education]]="Did not attend school",1,0)</f>
        <v>0</v>
      </c>
      <c r="BH1487">
        <f>IF(Table13[[#This Row],[Highest level of Education]]="K12 completed",1,0)</f>
        <v>0</v>
      </c>
      <c r="BI1487">
        <f>IF(Table13[[#This Row],[Highest level of Education]]="High School Completed",1,0)</f>
        <v>0</v>
      </c>
      <c r="BJ1487">
        <f>IF(Table13[[#This Row],[Highest level of Education]]="Technical Diploma/Partially completed College",1,0)</f>
        <v>0</v>
      </c>
      <c r="BK1487">
        <f>IF(Table13[[#This Row],[Highest level of Education]]="University/College Degree",1,0)</f>
        <v>1</v>
      </c>
      <c r="BL1487">
        <f>IF(Table13[[#This Row],[Highest level of Education]]="Post-graduate education",1,0)</f>
        <v>0</v>
      </c>
      <c r="BM1487">
        <v>3</v>
      </c>
      <c r="BN1487">
        <v>1</v>
      </c>
      <c r="BO1487">
        <v>6</v>
      </c>
      <c r="BP1487">
        <f>IF(Table13[[#This Row],[Monthly_Income 1_5500 2_8000 3_11000 4_15000 5_20000 6_27000 7_35000 8_5000 9_51000 98_0]]=1,1,0)</f>
        <v>0</v>
      </c>
      <c r="BQ1487">
        <f>IF(Table13[[#This Row],[Monthly_Income 1_5500 2_8000 3_11000 4_15000 5_20000 6_27000 7_35000 8_5000 9_51000 98_0]]=2,1,0)</f>
        <v>0</v>
      </c>
      <c r="BR1487">
        <f>IF(Table13[[#This Row],[Monthly_Income 1_5500 2_8000 3_11000 4_15000 5_20000 6_27000 7_35000 8_5000 9_51000 98_0]]=3,1,0)</f>
        <v>0</v>
      </c>
      <c r="BS1487">
        <f>IF(Table13[[#This Row],[Monthly_Income 1_5500 2_8000 3_11000 4_15000 5_20000 6_27000 7_35000 8_5000 9_51000 98_0]]=4,1,0)</f>
        <v>0</v>
      </c>
      <c r="BT1487">
        <f>IF(Table13[[#This Row],[Monthly_Income 1_5500 2_8000 3_11000 4_15000 5_20000 6_27000 7_35000 8_5000 9_51000 98_0]]=5,1,0)</f>
        <v>0</v>
      </c>
      <c r="BU1487">
        <f>IF(Table13[[#This Row],[Monthly_Income 1_5500 2_8000 3_11000 4_15000 5_20000 6_27000 7_35000 8_5000 9_51000 98_0]]=6,1,0)</f>
        <v>1</v>
      </c>
      <c r="BV1487">
        <f>IF(Table13[[#This Row],[Monthly_Income 1_5500 2_8000 3_11000 4_15000 5_20000 6_27000 7_35000 8_5000 9_51000 98_0]]=7,1,0)</f>
        <v>0</v>
      </c>
      <c r="BW1487">
        <f>IF(Table13[[#This Row],[Monthly_Income 1_5500 2_8000 3_11000 4_15000 5_20000 6_27000 7_35000 8_5000 9_51000 98_0]]=8,1,0)</f>
        <v>0</v>
      </c>
      <c r="BX1487">
        <f>IF(Table13[[#This Row],[Monthly_Income 1_5500 2_8000 3_11000 4_15000 5_20000 6_27000 7_35000 8_5000 9_51000 98_0]]=9,1,0)</f>
        <v>0</v>
      </c>
      <c r="BY1487">
        <f>IF(Table13[[#This Row],[Monthly_Income 1_5500 2_8000 3_11000 4_15000 5_20000 6_27000 7_35000 8_5000 9_51000 98_0]]=98,1,0)</f>
        <v>0</v>
      </c>
      <c r="BZ1487">
        <v>7</v>
      </c>
      <c r="CA1487">
        <f>IF(Table13[[#This Row],[Monthly_Household_Income]]=1,1,0)</f>
        <v>0</v>
      </c>
      <c r="CB1487">
        <f>IF(Table13[[#This Row],[Monthly_Household_Income]]=2,1,0)</f>
        <v>0</v>
      </c>
      <c r="CC1487">
        <f>IF(Table13[[#This Row],[Monthly_Household_Income]]=3,1,0)</f>
        <v>0</v>
      </c>
      <c r="CD1487">
        <f>IF(Table13[[#This Row],[Monthly_Household_Income]]=4,1,0)</f>
        <v>0</v>
      </c>
      <c r="CE1487">
        <f>IF(Table13[[#This Row],[Monthly_Household_Income]]=5,1,0)</f>
        <v>0</v>
      </c>
      <c r="CF1487">
        <f>IF(Table13[[#This Row],[Monthly_Household_Income]]=6,1,0)</f>
        <v>0</v>
      </c>
      <c r="CG1487">
        <f>IF(Table13[[#This Row],[Monthly_Household_Income]]=7,1,0)</f>
        <v>1</v>
      </c>
      <c r="CH1487">
        <f>IF(Table13[[#This Row],[Monthly_Household_Income]]=8,1,0)</f>
        <v>0</v>
      </c>
      <c r="CI1487">
        <f>IF(Table13[[#This Row],[Monthly_Household_Income]]=9,1,0)</f>
        <v>0</v>
      </c>
      <c r="CJ1487">
        <f>IF(Table13[[#This Row],[Monthly_Household_Income]]=98,1,0)</f>
        <v>0</v>
      </c>
    </row>
    <row r="1488" spans="1:88">
      <c r="A1488">
        <v>5565</v>
      </c>
      <c r="B1488" s="1">
        <v>43129</v>
      </c>
      <c r="C1488" t="s">
        <v>6</v>
      </c>
      <c r="D1488">
        <v>6</v>
      </c>
      <c r="E1488">
        <v>6</v>
      </c>
      <c r="F1488">
        <v>6</v>
      </c>
      <c r="G1488">
        <v>7</v>
      </c>
      <c r="H1488">
        <v>8</v>
      </c>
      <c r="I1488">
        <v>6</v>
      </c>
      <c r="J1488" t="s">
        <v>15</v>
      </c>
      <c r="K1488">
        <v>8</v>
      </c>
      <c r="L1488">
        <v>8</v>
      </c>
      <c r="M1488">
        <v>6</v>
      </c>
      <c r="N1488">
        <v>6</v>
      </c>
      <c r="O1488">
        <v>7</v>
      </c>
      <c r="P1488">
        <v>9</v>
      </c>
      <c r="Q1488">
        <v>6</v>
      </c>
      <c r="R1488">
        <v>6</v>
      </c>
      <c r="S1488">
        <v>8</v>
      </c>
      <c r="T1488">
        <v>8</v>
      </c>
      <c r="U1488">
        <v>7</v>
      </c>
      <c r="V1488">
        <v>8</v>
      </c>
      <c r="W1488">
        <v>6</v>
      </c>
      <c r="X1488">
        <v>8</v>
      </c>
      <c r="Y1488">
        <v>6</v>
      </c>
      <c r="Z1488">
        <v>7</v>
      </c>
      <c r="AA1488">
        <v>7</v>
      </c>
      <c r="AB1488">
        <v>6</v>
      </c>
      <c r="AC1488">
        <v>1</v>
      </c>
      <c r="AD1488">
        <f>IF(Table13[[#This Row],[payment]]=1,1,0)</f>
        <v>1</v>
      </c>
      <c r="AE1488">
        <f>IF(Table13[[#This Row],[payment]]=2,1,0)</f>
        <v>0</v>
      </c>
      <c r="AF1488">
        <f>IF(Table13[[#This Row],[payment]]=3,1,0)</f>
        <v>0</v>
      </c>
      <c r="AG1488">
        <v>6</v>
      </c>
      <c r="AH1488">
        <f>IF(Table13[[#This Row],[method_payment]]=1,1,0)</f>
        <v>0</v>
      </c>
      <c r="AI1488">
        <f>IF(Table13[[#This Row],[method_payment]]=2,1,0)</f>
        <v>0</v>
      </c>
      <c r="AJ1488">
        <f>IF(Table13[[#This Row],[method_payment]]=3,1,0)</f>
        <v>0</v>
      </c>
      <c r="AK1488">
        <f>IF(Table13[[#This Row],[method_payment]]=5,1,0)</f>
        <v>0</v>
      </c>
      <c r="AL1488">
        <f>IF(Table13[[#This Row],[method_payment]]=6,1,0)</f>
        <v>1</v>
      </c>
      <c r="AM1488" t="s">
        <v>16</v>
      </c>
      <c r="AN1488" t="s">
        <v>15</v>
      </c>
      <c r="AO1488">
        <v>2</v>
      </c>
      <c r="AP1488" s="2">
        <v>342.78</v>
      </c>
      <c r="AQ1488" s="3">
        <f>IF(AND(Table13[[#This Row],[Average_amount_spent_per_visit_last_3_months]]&gt;=1,Table13[[#This Row],[Average_amount_spent_per_visit_last_3_months]]&lt;=999),1,0)</f>
        <v>1</v>
      </c>
      <c r="AR1488" s="3">
        <f>IF(AND(Table13[[#This Row],[Average_amount_spent_per_visit_last_3_months]]&gt;=1000,Table13[[#This Row],[Average_amount_spent_per_visit_last_3_months]]&lt;=6700),1,0)</f>
        <v>0</v>
      </c>
      <c r="AS1488">
        <v>2</v>
      </c>
      <c r="AT1488">
        <v>20</v>
      </c>
      <c r="AU1488">
        <f>IF(AND(Table13[[#This Row],[Age]]&gt;=18,Table13[[#This Row],[Age]]&lt;=25),1,0)</f>
        <v>1</v>
      </c>
      <c r="AV1488">
        <f>IF(AND(Table13[[#This Row],[Age]]&gt;=26,Table13[[#This Row],[Age]]&lt;=35),1,0)</f>
        <v>0</v>
      </c>
      <c r="AW1488">
        <f>IF(AND(Table13[[#This Row],[Age]]&gt;=36,Table13[[#This Row],[Age]]&lt;=45),1,0)</f>
        <v>0</v>
      </c>
      <c r="AX1488">
        <f>IF(AND(Table13[[#This Row],[Age]]&gt;=46,Table13[[#This Row],[Age]]&lt;=55),1,0)</f>
        <v>0</v>
      </c>
      <c r="AY1488">
        <f>IF(AND(Table13[[#This Row],[Age]]&gt;=56,Table13[[#This Row],[Age]]&lt;=67),1,0)</f>
        <v>0</v>
      </c>
      <c r="AZ1488" t="s">
        <v>24</v>
      </c>
      <c r="BA1488">
        <f>IF(Table13[[#This Row],[Marital Status]]="Married",1,0)</f>
        <v>0</v>
      </c>
      <c r="BB1488">
        <f>IF(Table13[[#This Row],[Marital Status]]="Single",1,0)</f>
        <v>1</v>
      </c>
      <c r="BC1488" t="s">
        <v>28</v>
      </c>
      <c r="BD1488">
        <f>IF(Table13[[#This Row],[gender]]="Male",1,0)</f>
        <v>0</v>
      </c>
      <c r="BE1488">
        <f>IF(Table13[[#This Row],[gender]]="Female",1,0)</f>
        <v>1</v>
      </c>
      <c r="BF1488" t="s">
        <v>23</v>
      </c>
      <c r="BG1488">
        <f>IF(Table13[[#This Row],[Highest level of Education]]="Did not attend school",1,0)</f>
        <v>0</v>
      </c>
      <c r="BH1488">
        <f>IF(Table13[[#This Row],[Highest level of Education]]="K12 completed",1,0)</f>
        <v>0</v>
      </c>
      <c r="BI1488">
        <f>IF(Table13[[#This Row],[Highest level of Education]]="High School Completed",1,0)</f>
        <v>0</v>
      </c>
      <c r="BJ1488">
        <f>IF(Table13[[#This Row],[Highest level of Education]]="Technical Diploma/Partially completed College",1,0)</f>
        <v>1</v>
      </c>
      <c r="BK1488">
        <f>IF(Table13[[#This Row],[Highest level of Education]]="University/College Degree",1,0)</f>
        <v>0</v>
      </c>
      <c r="BL1488">
        <f>IF(Table13[[#This Row],[Highest level of Education]]="Post-graduate education",1,0)</f>
        <v>0</v>
      </c>
      <c r="BM1488">
        <v>0</v>
      </c>
      <c r="BN1488">
        <v>5</v>
      </c>
      <c r="BO1488" t="s">
        <v>1</v>
      </c>
      <c r="BP1488">
        <f>IF(Table13[[#This Row],[Monthly_Income 1_5500 2_8000 3_11000 4_15000 5_20000 6_27000 7_35000 8_5000 9_51000 98_0]]=1,1,0)</f>
        <v>0</v>
      </c>
      <c r="BQ1488">
        <f>IF(Table13[[#This Row],[Monthly_Income 1_5500 2_8000 3_11000 4_15000 5_20000 6_27000 7_35000 8_5000 9_51000 98_0]]=2,1,0)</f>
        <v>0</v>
      </c>
      <c r="BR1488">
        <f>IF(Table13[[#This Row],[Monthly_Income 1_5500 2_8000 3_11000 4_15000 5_20000 6_27000 7_35000 8_5000 9_51000 98_0]]=3,1,0)</f>
        <v>0</v>
      </c>
      <c r="BS1488">
        <f>IF(Table13[[#This Row],[Monthly_Income 1_5500 2_8000 3_11000 4_15000 5_20000 6_27000 7_35000 8_5000 9_51000 98_0]]=4,1,0)</f>
        <v>0</v>
      </c>
      <c r="BT1488">
        <f>IF(Table13[[#This Row],[Monthly_Income 1_5500 2_8000 3_11000 4_15000 5_20000 6_27000 7_35000 8_5000 9_51000 98_0]]=5,1,0)</f>
        <v>0</v>
      </c>
      <c r="BU1488">
        <f>IF(Table13[[#This Row],[Monthly_Income 1_5500 2_8000 3_11000 4_15000 5_20000 6_27000 7_35000 8_5000 9_51000 98_0]]=6,1,0)</f>
        <v>0</v>
      </c>
      <c r="BV1488">
        <f>IF(Table13[[#This Row],[Monthly_Income 1_5500 2_8000 3_11000 4_15000 5_20000 6_27000 7_35000 8_5000 9_51000 98_0]]=7,1,0)</f>
        <v>0</v>
      </c>
      <c r="BW1488">
        <f>IF(Table13[[#This Row],[Monthly_Income 1_5500 2_8000 3_11000 4_15000 5_20000 6_27000 7_35000 8_5000 9_51000 98_0]]=8,1,0)</f>
        <v>0</v>
      </c>
      <c r="BX1488">
        <f>IF(Table13[[#This Row],[Monthly_Income 1_5500 2_8000 3_11000 4_15000 5_20000 6_27000 7_35000 8_5000 9_51000 98_0]]=9,1,0)</f>
        <v>0</v>
      </c>
      <c r="BY1488">
        <f>IF(Table13[[#This Row],[Monthly_Income 1_5500 2_8000 3_11000 4_15000 5_20000 6_27000 7_35000 8_5000 9_51000 98_0]]=98,1,0)</f>
        <v>0</v>
      </c>
      <c r="BZ1488">
        <v>97</v>
      </c>
      <c r="CA1488">
        <f>IF(Table13[[#This Row],[Monthly_Household_Income]]=1,1,0)</f>
        <v>0</v>
      </c>
      <c r="CB1488">
        <f>IF(Table13[[#This Row],[Monthly_Household_Income]]=2,1,0)</f>
        <v>0</v>
      </c>
      <c r="CC1488">
        <f>IF(Table13[[#This Row],[Monthly_Household_Income]]=3,1,0)</f>
        <v>0</v>
      </c>
      <c r="CD1488">
        <f>IF(Table13[[#This Row],[Monthly_Household_Income]]=4,1,0)</f>
        <v>0</v>
      </c>
      <c r="CE1488">
        <f>IF(Table13[[#This Row],[Monthly_Household_Income]]=5,1,0)</f>
        <v>0</v>
      </c>
      <c r="CF1488">
        <f>IF(Table13[[#This Row],[Monthly_Household_Income]]=6,1,0)</f>
        <v>0</v>
      </c>
      <c r="CG1488">
        <f>IF(Table13[[#This Row],[Monthly_Household_Income]]=7,1,0)</f>
        <v>0</v>
      </c>
      <c r="CH1488">
        <f>IF(Table13[[#This Row],[Monthly_Household_Income]]=8,1,0)</f>
        <v>0</v>
      </c>
      <c r="CI1488">
        <f>IF(Table13[[#This Row],[Monthly_Household_Income]]=9,1,0)</f>
        <v>0</v>
      </c>
      <c r="CJ1488">
        <f>IF(Table13[[#This Row],[Monthly_Household_Income]]=98,1,0)</f>
        <v>0</v>
      </c>
    </row>
    <row r="1489" spans="1:88">
      <c r="A1489">
        <v>5571</v>
      </c>
      <c r="B1489" s="1">
        <v>42998</v>
      </c>
      <c r="C1489" t="s">
        <v>5</v>
      </c>
      <c r="D1489">
        <v>6</v>
      </c>
      <c r="E1489">
        <v>6</v>
      </c>
      <c r="F1489">
        <v>9</v>
      </c>
      <c r="G1489">
        <v>8</v>
      </c>
      <c r="H1489">
        <v>9</v>
      </c>
      <c r="I1489">
        <v>8</v>
      </c>
      <c r="J1489" t="s">
        <v>16</v>
      </c>
      <c r="K1489">
        <v>9</v>
      </c>
      <c r="L1489">
        <v>9</v>
      </c>
      <c r="M1489">
        <v>9</v>
      </c>
      <c r="N1489">
        <v>8</v>
      </c>
      <c r="O1489">
        <v>8</v>
      </c>
      <c r="P1489">
        <v>9</v>
      </c>
      <c r="Q1489">
        <v>8</v>
      </c>
      <c r="R1489">
        <v>7</v>
      </c>
      <c r="S1489">
        <v>6</v>
      </c>
      <c r="T1489">
        <v>6</v>
      </c>
      <c r="U1489">
        <v>8</v>
      </c>
      <c r="V1489">
        <v>6</v>
      </c>
      <c r="W1489">
        <v>7</v>
      </c>
      <c r="X1489">
        <v>8</v>
      </c>
      <c r="Y1489">
        <v>8</v>
      </c>
      <c r="Z1489">
        <v>6</v>
      </c>
      <c r="AA1489">
        <v>8</v>
      </c>
      <c r="AB1489">
        <v>8</v>
      </c>
      <c r="AC1489">
        <v>2</v>
      </c>
      <c r="AD1489">
        <f>IF(Table13[[#This Row],[payment]]=1,1,0)</f>
        <v>0</v>
      </c>
      <c r="AE1489">
        <f>IF(Table13[[#This Row],[payment]]=2,1,0)</f>
        <v>1</v>
      </c>
      <c r="AF1489">
        <f>IF(Table13[[#This Row],[payment]]=3,1,0)</f>
        <v>0</v>
      </c>
      <c r="AG1489">
        <v>6</v>
      </c>
      <c r="AH1489">
        <f>IF(Table13[[#This Row],[method_payment]]=1,1,0)</f>
        <v>0</v>
      </c>
      <c r="AI1489">
        <f>IF(Table13[[#This Row],[method_payment]]=2,1,0)</f>
        <v>0</v>
      </c>
      <c r="AJ1489">
        <f>IF(Table13[[#This Row],[method_payment]]=3,1,0)</f>
        <v>0</v>
      </c>
      <c r="AK1489">
        <f>IF(Table13[[#This Row],[method_payment]]=5,1,0)</f>
        <v>0</v>
      </c>
      <c r="AL1489">
        <f>IF(Table13[[#This Row],[method_payment]]=6,1,0)</f>
        <v>1</v>
      </c>
      <c r="AM1489" t="s">
        <v>16</v>
      </c>
      <c r="AN1489" t="s">
        <v>16</v>
      </c>
      <c r="AO1489">
        <v>2</v>
      </c>
      <c r="AP1489" s="2">
        <v>123.48</v>
      </c>
      <c r="AQ1489" s="3">
        <f>IF(AND(Table13[[#This Row],[Average_amount_spent_per_visit_last_3_months]]&gt;=1,Table13[[#This Row],[Average_amount_spent_per_visit_last_3_months]]&lt;=999),1,0)</f>
        <v>1</v>
      </c>
      <c r="AR1489" s="3">
        <f>IF(AND(Table13[[#This Row],[Average_amount_spent_per_visit_last_3_months]]&gt;=1000,Table13[[#This Row],[Average_amount_spent_per_visit_last_3_months]]&lt;=6700),1,0)</f>
        <v>0</v>
      </c>
      <c r="AS1489">
        <v>2</v>
      </c>
      <c r="AT1489">
        <v>22</v>
      </c>
      <c r="AU1489">
        <f>IF(AND(Table13[[#This Row],[Age]]&gt;=18,Table13[[#This Row],[Age]]&lt;=25),1,0)</f>
        <v>1</v>
      </c>
      <c r="AV1489">
        <f>IF(AND(Table13[[#This Row],[Age]]&gt;=26,Table13[[#This Row],[Age]]&lt;=35),1,0)</f>
        <v>0</v>
      </c>
      <c r="AW1489">
        <f>IF(AND(Table13[[#This Row],[Age]]&gt;=36,Table13[[#This Row],[Age]]&lt;=45),1,0)</f>
        <v>0</v>
      </c>
      <c r="AX1489">
        <f>IF(AND(Table13[[#This Row],[Age]]&gt;=46,Table13[[#This Row],[Age]]&lt;=55),1,0)</f>
        <v>0</v>
      </c>
      <c r="AY1489">
        <f>IF(AND(Table13[[#This Row],[Age]]&gt;=56,Table13[[#This Row],[Age]]&lt;=67),1,0)</f>
        <v>0</v>
      </c>
      <c r="AZ1489" t="s">
        <v>24</v>
      </c>
      <c r="BA1489">
        <f>IF(Table13[[#This Row],[Marital Status]]="Married",1,0)</f>
        <v>0</v>
      </c>
      <c r="BB1489">
        <f>IF(Table13[[#This Row],[Marital Status]]="Single",1,0)</f>
        <v>1</v>
      </c>
      <c r="BC1489" t="s">
        <v>27</v>
      </c>
      <c r="BD1489">
        <f>IF(Table13[[#This Row],[gender]]="Male",1,0)</f>
        <v>1</v>
      </c>
      <c r="BE1489">
        <f>IF(Table13[[#This Row],[gender]]="Female",1,0)</f>
        <v>0</v>
      </c>
      <c r="BF1489" t="s">
        <v>20</v>
      </c>
      <c r="BG1489">
        <f>IF(Table13[[#This Row],[Highest level of Education]]="Did not attend school",1,0)</f>
        <v>0</v>
      </c>
      <c r="BH1489">
        <f>IF(Table13[[#This Row],[Highest level of Education]]="K12 completed",1,0)</f>
        <v>0</v>
      </c>
      <c r="BI1489">
        <f>IF(Table13[[#This Row],[Highest level of Education]]="High School Completed",1,0)</f>
        <v>1</v>
      </c>
      <c r="BJ1489">
        <f>IF(Table13[[#This Row],[Highest level of Education]]="Technical Diploma/Partially completed College",1,0)</f>
        <v>0</v>
      </c>
      <c r="BK1489">
        <f>IF(Table13[[#This Row],[Highest level of Education]]="University/College Degree",1,0)</f>
        <v>0</v>
      </c>
      <c r="BL1489">
        <f>IF(Table13[[#This Row],[Highest level of Education]]="Post-graduate education",1,0)</f>
        <v>0</v>
      </c>
      <c r="BM1489">
        <v>0</v>
      </c>
      <c r="BN1489">
        <v>5</v>
      </c>
      <c r="BO1489" t="s">
        <v>1</v>
      </c>
      <c r="BP1489">
        <f>IF(Table13[[#This Row],[Monthly_Income 1_5500 2_8000 3_11000 4_15000 5_20000 6_27000 7_35000 8_5000 9_51000 98_0]]=1,1,0)</f>
        <v>0</v>
      </c>
      <c r="BQ1489">
        <f>IF(Table13[[#This Row],[Monthly_Income 1_5500 2_8000 3_11000 4_15000 5_20000 6_27000 7_35000 8_5000 9_51000 98_0]]=2,1,0)</f>
        <v>0</v>
      </c>
      <c r="BR1489">
        <f>IF(Table13[[#This Row],[Monthly_Income 1_5500 2_8000 3_11000 4_15000 5_20000 6_27000 7_35000 8_5000 9_51000 98_0]]=3,1,0)</f>
        <v>0</v>
      </c>
      <c r="BS1489">
        <f>IF(Table13[[#This Row],[Monthly_Income 1_5500 2_8000 3_11000 4_15000 5_20000 6_27000 7_35000 8_5000 9_51000 98_0]]=4,1,0)</f>
        <v>0</v>
      </c>
      <c r="BT1489">
        <f>IF(Table13[[#This Row],[Monthly_Income 1_5500 2_8000 3_11000 4_15000 5_20000 6_27000 7_35000 8_5000 9_51000 98_0]]=5,1,0)</f>
        <v>0</v>
      </c>
      <c r="BU1489">
        <f>IF(Table13[[#This Row],[Monthly_Income 1_5500 2_8000 3_11000 4_15000 5_20000 6_27000 7_35000 8_5000 9_51000 98_0]]=6,1,0)</f>
        <v>0</v>
      </c>
      <c r="BV1489">
        <f>IF(Table13[[#This Row],[Monthly_Income 1_5500 2_8000 3_11000 4_15000 5_20000 6_27000 7_35000 8_5000 9_51000 98_0]]=7,1,0)</f>
        <v>0</v>
      </c>
      <c r="BW1489">
        <f>IF(Table13[[#This Row],[Monthly_Income 1_5500 2_8000 3_11000 4_15000 5_20000 6_27000 7_35000 8_5000 9_51000 98_0]]=8,1,0)</f>
        <v>0</v>
      </c>
      <c r="BX1489">
        <f>IF(Table13[[#This Row],[Monthly_Income 1_5500 2_8000 3_11000 4_15000 5_20000 6_27000 7_35000 8_5000 9_51000 98_0]]=9,1,0)</f>
        <v>0</v>
      </c>
      <c r="BY1489">
        <f>IF(Table13[[#This Row],[Monthly_Income 1_5500 2_8000 3_11000 4_15000 5_20000 6_27000 7_35000 8_5000 9_51000 98_0]]=98,1,0)</f>
        <v>0</v>
      </c>
      <c r="BZ1489">
        <v>5</v>
      </c>
      <c r="CA1489">
        <f>IF(Table13[[#This Row],[Monthly_Household_Income]]=1,1,0)</f>
        <v>0</v>
      </c>
      <c r="CB1489">
        <f>IF(Table13[[#This Row],[Monthly_Household_Income]]=2,1,0)</f>
        <v>0</v>
      </c>
      <c r="CC1489">
        <f>IF(Table13[[#This Row],[Monthly_Household_Income]]=3,1,0)</f>
        <v>0</v>
      </c>
      <c r="CD1489">
        <f>IF(Table13[[#This Row],[Monthly_Household_Income]]=4,1,0)</f>
        <v>0</v>
      </c>
      <c r="CE1489">
        <f>IF(Table13[[#This Row],[Monthly_Household_Income]]=5,1,0)</f>
        <v>1</v>
      </c>
      <c r="CF1489">
        <f>IF(Table13[[#This Row],[Monthly_Household_Income]]=6,1,0)</f>
        <v>0</v>
      </c>
      <c r="CG1489">
        <f>IF(Table13[[#This Row],[Monthly_Household_Income]]=7,1,0)</f>
        <v>0</v>
      </c>
      <c r="CH1489">
        <f>IF(Table13[[#This Row],[Monthly_Household_Income]]=8,1,0)</f>
        <v>0</v>
      </c>
      <c r="CI1489">
        <f>IF(Table13[[#This Row],[Monthly_Household_Income]]=9,1,0)</f>
        <v>0</v>
      </c>
      <c r="CJ1489">
        <f>IF(Table13[[#This Row],[Monthly_Household_Income]]=98,1,0)</f>
        <v>0</v>
      </c>
    </row>
    <row r="1490" spans="1:88">
      <c r="A1490">
        <v>5574</v>
      </c>
      <c r="B1490" s="1">
        <v>43008</v>
      </c>
      <c r="C1490" t="s">
        <v>31</v>
      </c>
      <c r="D1490">
        <v>7</v>
      </c>
      <c r="E1490">
        <v>9</v>
      </c>
      <c r="F1490">
        <v>8</v>
      </c>
      <c r="G1490">
        <v>8</v>
      </c>
      <c r="H1490">
        <v>9</v>
      </c>
      <c r="I1490">
        <v>8</v>
      </c>
      <c r="J1490" t="s">
        <v>16</v>
      </c>
      <c r="K1490">
        <v>8</v>
      </c>
      <c r="L1490">
        <v>9</v>
      </c>
      <c r="M1490">
        <v>7</v>
      </c>
      <c r="N1490">
        <v>7</v>
      </c>
      <c r="O1490">
        <v>8</v>
      </c>
      <c r="P1490">
        <v>8</v>
      </c>
      <c r="Q1490">
        <v>7</v>
      </c>
      <c r="R1490">
        <v>8</v>
      </c>
      <c r="S1490">
        <v>10</v>
      </c>
      <c r="T1490">
        <v>9</v>
      </c>
      <c r="U1490">
        <v>9</v>
      </c>
      <c r="V1490">
        <v>9</v>
      </c>
      <c r="W1490">
        <v>10</v>
      </c>
      <c r="X1490">
        <v>9</v>
      </c>
      <c r="Y1490">
        <v>10</v>
      </c>
      <c r="Z1490">
        <v>10</v>
      </c>
      <c r="AA1490">
        <v>8</v>
      </c>
      <c r="AB1490">
        <v>9</v>
      </c>
      <c r="AC1490">
        <v>2</v>
      </c>
      <c r="AD1490">
        <f>IF(Table13[[#This Row],[payment]]=1,1,0)</f>
        <v>0</v>
      </c>
      <c r="AE1490">
        <f>IF(Table13[[#This Row],[payment]]=2,1,0)</f>
        <v>1</v>
      </c>
      <c r="AF1490">
        <f>IF(Table13[[#This Row],[payment]]=3,1,0)</f>
        <v>0</v>
      </c>
      <c r="AG1490">
        <v>5</v>
      </c>
      <c r="AH1490">
        <f>IF(Table13[[#This Row],[method_payment]]=1,1,0)</f>
        <v>0</v>
      </c>
      <c r="AI1490">
        <f>IF(Table13[[#This Row],[method_payment]]=2,1,0)</f>
        <v>0</v>
      </c>
      <c r="AJ1490">
        <f>IF(Table13[[#This Row],[method_payment]]=3,1,0)</f>
        <v>0</v>
      </c>
      <c r="AK1490">
        <f>IF(Table13[[#This Row],[method_payment]]=5,1,0)</f>
        <v>1</v>
      </c>
      <c r="AL1490">
        <f>IF(Table13[[#This Row],[method_payment]]=6,1,0)</f>
        <v>0</v>
      </c>
      <c r="AM1490" t="s">
        <v>16</v>
      </c>
      <c r="AN1490" t="s">
        <v>16</v>
      </c>
      <c r="AO1490">
        <v>5</v>
      </c>
      <c r="AP1490" s="2">
        <v>278.77</v>
      </c>
      <c r="AQ1490" s="3">
        <f>IF(AND(Table13[[#This Row],[Average_amount_spent_per_visit_last_3_months]]&gt;=1,Table13[[#This Row],[Average_amount_spent_per_visit_last_3_months]]&lt;=999),1,0)</f>
        <v>1</v>
      </c>
      <c r="AR1490" s="3">
        <f>IF(AND(Table13[[#This Row],[Average_amount_spent_per_visit_last_3_months]]&gt;=1000,Table13[[#This Row],[Average_amount_spent_per_visit_last_3_months]]&lt;=6700),1,0)</f>
        <v>0</v>
      </c>
      <c r="AS1490">
        <v>3</v>
      </c>
      <c r="AT1490">
        <v>37</v>
      </c>
      <c r="AU1490">
        <f>IF(AND(Table13[[#This Row],[Age]]&gt;=18,Table13[[#This Row],[Age]]&lt;=25),1,0)</f>
        <v>0</v>
      </c>
      <c r="AV1490">
        <f>IF(AND(Table13[[#This Row],[Age]]&gt;=26,Table13[[#This Row],[Age]]&lt;=35),1,0)</f>
        <v>0</v>
      </c>
      <c r="AW1490">
        <f>IF(AND(Table13[[#This Row],[Age]]&gt;=36,Table13[[#This Row],[Age]]&lt;=45),1,0)</f>
        <v>1</v>
      </c>
      <c r="AX1490">
        <f>IF(AND(Table13[[#This Row],[Age]]&gt;=46,Table13[[#This Row],[Age]]&lt;=55),1,0)</f>
        <v>0</v>
      </c>
      <c r="AY1490">
        <f>IF(AND(Table13[[#This Row],[Age]]&gt;=56,Table13[[#This Row],[Age]]&lt;=67),1,0)</f>
        <v>0</v>
      </c>
      <c r="AZ1490" t="s">
        <v>24</v>
      </c>
      <c r="BA1490">
        <f>IF(Table13[[#This Row],[Marital Status]]="Married",1,0)</f>
        <v>0</v>
      </c>
      <c r="BB1490">
        <f>IF(Table13[[#This Row],[Marital Status]]="Single",1,0)</f>
        <v>1</v>
      </c>
      <c r="BC1490" t="s">
        <v>27</v>
      </c>
      <c r="BD1490">
        <f>IF(Table13[[#This Row],[gender]]="Male",1,0)</f>
        <v>1</v>
      </c>
      <c r="BE1490">
        <f>IF(Table13[[#This Row],[gender]]="Female",1,0)</f>
        <v>0</v>
      </c>
      <c r="BF1490" t="s">
        <v>18</v>
      </c>
      <c r="BG1490">
        <f>IF(Table13[[#This Row],[Highest level of Education]]="Did not attend school",1,0)</f>
        <v>0</v>
      </c>
      <c r="BH1490">
        <f>IF(Table13[[#This Row],[Highest level of Education]]="K12 completed",1,0)</f>
        <v>0</v>
      </c>
      <c r="BI1490">
        <f>IF(Table13[[#This Row],[Highest level of Education]]="High School Completed",1,0)</f>
        <v>0</v>
      </c>
      <c r="BJ1490">
        <f>IF(Table13[[#This Row],[Highest level of Education]]="Technical Diploma/Partially completed College",1,0)</f>
        <v>0</v>
      </c>
      <c r="BK1490">
        <f>IF(Table13[[#This Row],[Highest level of Education]]="University/College Degree",1,0)</f>
        <v>0</v>
      </c>
      <c r="BL1490">
        <f>IF(Table13[[#This Row],[Highest level of Education]]="Post-graduate education",1,0)</f>
        <v>1</v>
      </c>
      <c r="BM1490">
        <v>0</v>
      </c>
      <c r="BN1490">
        <v>1</v>
      </c>
      <c r="BO1490">
        <v>4</v>
      </c>
      <c r="BP1490">
        <f>IF(Table13[[#This Row],[Monthly_Income 1_5500 2_8000 3_11000 4_15000 5_20000 6_27000 7_35000 8_5000 9_51000 98_0]]=1,1,0)</f>
        <v>0</v>
      </c>
      <c r="BQ1490">
        <f>IF(Table13[[#This Row],[Monthly_Income 1_5500 2_8000 3_11000 4_15000 5_20000 6_27000 7_35000 8_5000 9_51000 98_0]]=2,1,0)</f>
        <v>0</v>
      </c>
      <c r="BR1490">
        <f>IF(Table13[[#This Row],[Monthly_Income 1_5500 2_8000 3_11000 4_15000 5_20000 6_27000 7_35000 8_5000 9_51000 98_0]]=3,1,0)</f>
        <v>0</v>
      </c>
      <c r="BS1490">
        <f>IF(Table13[[#This Row],[Monthly_Income 1_5500 2_8000 3_11000 4_15000 5_20000 6_27000 7_35000 8_5000 9_51000 98_0]]=4,1,0)</f>
        <v>1</v>
      </c>
      <c r="BT1490">
        <f>IF(Table13[[#This Row],[Monthly_Income 1_5500 2_8000 3_11000 4_15000 5_20000 6_27000 7_35000 8_5000 9_51000 98_0]]=5,1,0)</f>
        <v>0</v>
      </c>
      <c r="BU1490">
        <f>IF(Table13[[#This Row],[Monthly_Income 1_5500 2_8000 3_11000 4_15000 5_20000 6_27000 7_35000 8_5000 9_51000 98_0]]=6,1,0)</f>
        <v>0</v>
      </c>
      <c r="BV1490">
        <f>IF(Table13[[#This Row],[Monthly_Income 1_5500 2_8000 3_11000 4_15000 5_20000 6_27000 7_35000 8_5000 9_51000 98_0]]=7,1,0)</f>
        <v>0</v>
      </c>
      <c r="BW1490">
        <f>IF(Table13[[#This Row],[Monthly_Income 1_5500 2_8000 3_11000 4_15000 5_20000 6_27000 7_35000 8_5000 9_51000 98_0]]=8,1,0)</f>
        <v>0</v>
      </c>
      <c r="BX1490">
        <f>IF(Table13[[#This Row],[Monthly_Income 1_5500 2_8000 3_11000 4_15000 5_20000 6_27000 7_35000 8_5000 9_51000 98_0]]=9,1,0)</f>
        <v>0</v>
      </c>
      <c r="BY1490">
        <f>IF(Table13[[#This Row],[Monthly_Income 1_5500 2_8000 3_11000 4_15000 5_20000 6_27000 7_35000 8_5000 9_51000 98_0]]=98,1,0)</f>
        <v>0</v>
      </c>
      <c r="BZ1490">
        <v>97</v>
      </c>
      <c r="CA1490">
        <f>IF(Table13[[#This Row],[Monthly_Household_Income]]=1,1,0)</f>
        <v>0</v>
      </c>
      <c r="CB1490">
        <f>IF(Table13[[#This Row],[Monthly_Household_Income]]=2,1,0)</f>
        <v>0</v>
      </c>
      <c r="CC1490">
        <f>IF(Table13[[#This Row],[Monthly_Household_Income]]=3,1,0)</f>
        <v>0</v>
      </c>
      <c r="CD1490">
        <f>IF(Table13[[#This Row],[Monthly_Household_Income]]=4,1,0)</f>
        <v>0</v>
      </c>
      <c r="CE1490">
        <f>IF(Table13[[#This Row],[Monthly_Household_Income]]=5,1,0)</f>
        <v>0</v>
      </c>
      <c r="CF1490">
        <f>IF(Table13[[#This Row],[Monthly_Household_Income]]=6,1,0)</f>
        <v>0</v>
      </c>
      <c r="CG1490">
        <f>IF(Table13[[#This Row],[Monthly_Household_Income]]=7,1,0)</f>
        <v>0</v>
      </c>
      <c r="CH1490">
        <f>IF(Table13[[#This Row],[Monthly_Household_Income]]=8,1,0)</f>
        <v>0</v>
      </c>
      <c r="CI1490">
        <f>IF(Table13[[#This Row],[Monthly_Household_Income]]=9,1,0)</f>
        <v>0</v>
      </c>
      <c r="CJ1490">
        <f>IF(Table13[[#This Row],[Monthly_Household_Income]]=98,1,0)</f>
        <v>0</v>
      </c>
    </row>
    <row r="1491" spans="1:88">
      <c r="A1491">
        <v>5577</v>
      </c>
      <c r="B1491" s="1">
        <v>43223</v>
      </c>
      <c r="C1491" t="s">
        <v>34</v>
      </c>
      <c r="D1491">
        <v>7</v>
      </c>
      <c r="E1491">
        <v>8</v>
      </c>
      <c r="F1491">
        <v>8</v>
      </c>
      <c r="G1491">
        <v>7</v>
      </c>
      <c r="H1491">
        <v>7</v>
      </c>
      <c r="I1491">
        <v>8</v>
      </c>
      <c r="J1491" t="s">
        <v>16</v>
      </c>
      <c r="K1491">
        <v>9</v>
      </c>
      <c r="L1491">
        <v>9</v>
      </c>
      <c r="M1491">
        <v>7</v>
      </c>
      <c r="N1491">
        <v>8</v>
      </c>
      <c r="O1491">
        <v>7</v>
      </c>
      <c r="P1491">
        <v>9</v>
      </c>
      <c r="Q1491">
        <v>9</v>
      </c>
      <c r="R1491">
        <v>8</v>
      </c>
      <c r="S1491">
        <v>7</v>
      </c>
      <c r="T1491">
        <v>8</v>
      </c>
      <c r="U1491">
        <v>7</v>
      </c>
      <c r="V1491">
        <v>8</v>
      </c>
      <c r="W1491">
        <v>6</v>
      </c>
      <c r="X1491">
        <v>7</v>
      </c>
      <c r="Y1491">
        <v>8</v>
      </c>
      <c r="Z1491">
        <v>7</v>
      </c>
      <c r="AA1491">
        <v>6</v>
      </c>
      <c r="AB1491">
        <v>6</v>
      </c>
      <c r="AC1491">
        <v>2</v>
      </c>
      <c r="AD1491">
        <f>IF(Table13[[#This Row],[payment]]=1,1,0)</f>
        <v>0</v>
      </c>
      <c r="AE1491">
        <f>IF(Table13[[#This Row],[payment]]=2,1,0)</f>
        <v>1</v>
      </c>
      <c r="AF1491">
        <f>IF(Table13[[#This Row],[payment]]=3,1,0)</f>
        <v>0</v>
      </c>
      <c r="AG1491">
        <v>5</v>
      </c>
      <c r="AH1491">
        <f>IF(Table13[[#This Row],[method_payment]]=1,1,0)</f>
        <v>0</v>
      </c>
      <c r="AI1491">
        <f>IF(Table13[[#This Row],[method_payment]]=2,1,0)</f>
        <v>0</v>
      </c>
      <c r="AJ1491">
        <f>IF(Table13[[#This Row],[method_payment]]=3,1,0)</f>
        <v>0</v>
      </c>
      <c r="AK1491">
        <f>IF(Table13[[#This Row],[method_payment]]=5,1,0)</f>
        <v>1</v>
      </c>
      <c r="AL1491">
        <f>IF(Table13[[#This Row],[method_payment]]=6,1,0)</f>
        <v>0</v>
      </c>
      <c r="AM1491" t="s">
        <v>16</v>
      </c>
      <c r="AN1491" t="s">
        <v>16</v>
      </c>
      <c r="AO1491">
        <v>2</v>
      </c>
      <c r="AP1491" s="2">
        <v>170.54</v>
      </c>
      <c r="AQ1491" s="3">
        <f>IF(AND(Table13[[#This Row],[Average_amount_spent_per_visit_last_3_months]]&gt;=1,Table13[[#This Row],[Average_amount_spent_per_visit_last_3_months]]&lt;=999),1,0)</f>
        <v>1</v>
      </c>
      <c r="AR1491" s="3">
        <f>IF(AND(Table13[[#This Row],[Average_amount_spent_per_visit_last_3_months]]&gt;=1000,Table13[[#This Row],[Average_amount_spent_per_visit_last_3_months]]&lt;=6700),1,0)</f>
        <v>0</v>
      </c>
      <c r="AS1491">
        <v>3</v>
      </c>
      <c r="AT1491">
        <v>19</v>
      </c>
      <c r="AU1491">
        <f>IF(AND(Table13[[#This Row],[Age]]&gt;=18,Table13[[#This Row],[Age]]&lt;=25),1,0)</f>
        <v>1</v>
      </c>
      <c r="AV1491">
        <f>IF(AND(Table13[[#This Row],[Age]]&gt;=26,Table13[[#This Row],[Age]]&lt;=35),1,0)</f>
        <v>0</v>
      </c>
      <c r="AW1491">
        <f>IF(AND(Table13[[#This Row],[Age]]&gt;=36,Table13[[#This Row],[Age]]&lt;=45),1,0)</f>
        <v>0</v>
      </c>
      <c r="AX1491">
        <f>IF(AND(Table13[[#This Row],[Age]]&gt;=46,Table13[[#This Row],[Age]]&lt;=55),1,0)</f>
        <v>0</v>
      </c>
      <c r="AY1491">
        <f>IF(AND(Table13[[#This Row],[Age]]&gt;=56,Table13[[#This Row],[Age]]&lt;=67),1,0)</f>
        <v>0</v>
      </c>
      <c r="AZ1491" t="s">
        <v>24</v>
      </c>
      <c r="BA1491">
        <f>IF(Table13[[#This Row],[Marital Status]]="Married",1,0)</f>
        <v>0</v>
      </c>
      <c r="BB1491">
        <f>IF(Table13[[#This Row],[Marital Status]]="Single",1,0)</f>
        <v>1</v>
      </c>
      <c r="BC1491" t="s">
        <v>28</v>
      </c>
      <c r="BD1491">
        <f>IF(Table13[[#This Row],[gender]]="Male",1,0)</f>
        <v>0</v>
      </c>
      <c r="BE1491">
        <f>IF(Table13[[#This Row],[gender]]="Female",1,0)</f>
        <v>1</v>
      </c>
      <c r="BF1491" t="s">
        <v>22</v>
      </c>
      <c r="BG1491">
        <f>IF(Table13[[#This Row],[Highest level of Education]]="Did not attend school",1,0)</f>
        <v>0</v>
      </c>
      <c r="BH1491">
        <f>IF(Table13[[#This Row],[Highest level of Education]]="K12 completed",1,0)</f>
        <v>1</v>
      </c>
      <c r="BI1491">
        <f>IF(Table13[[#This Row],[Highest level of Education]]="High School Completed",1,0)</f>
        <v>0</v>
      </c>
      <c r="BJ1491">
        <f>IF(Table13[[#This Row],[Highest level of Education]]="Technical Diploma/Partially completed College",1,0)</f>
        <v>0</v>
      </c>
      <c r="BK1491">
        <f>IF(Table13[[#This Row],[Highest level of Education]]="University/College Degree",1,0)</f>
        <v>0</v>
      </c>
      <c r="BL1491">
        <f>IF(Table13[[#This Row],[Highest level of Education]]="Post-graduate education",1,0)</f>
        <v>0</v>
      </c>
      <c r="BM1491">
        <v>0</v>
      </c>
      <c r="BN1491">
        <v>5</v>
      </c>
      <c r="BO1491" t="s">
        <v>1</v>
      </c>
      <c r="BP1491">
        <f>IF(Table13[[#This Row],[Monthly_Income 1_5500 2_8000 3_11000 4_15000 5_20000 6_27000 7_35000 8_5000 9_51000 98_0]]=1,1,0)</f>
        <v>0</v>
      </c>
      <c r="BQ1491">
        <f>IF(Table13[[#This Row],[Monthly_Income 1_5500 2_8000 3_11000 4_15000 5_20000 6_27000 7_35000 8_5000 9_51000 98_0]]=2,1,0)</f>
        <v>0</v>
      </c>
      <c r="BR1491">
        <f>IF(Table13[[#This Row],[Monthly_Income 1_5500 2_8000 3_11000 4_15000 5_20000 6_27000 7_35000 8_5000 9_51000 98_0]]=3,1,0)</f>
        <v>0</v>
      </c>
      <c r="BS1491">
        <f>IF(Table13[[#This Row],[Monthly_Income 1_5500 2_8000 3_11000 4_15000 5_20000 6_27000 7_35000 8_5000 9_51000 98_0]]=4,1,0)</f>
        <v>0</v>
      </c>
      <c r="BT1491">
        <f>IF(Table13[[#This Row],[Monthly_Income 1_5500 2_8000 3_11000 4_15000 5_20000 6_27000 7_35000 8_5000 9_51000 98_0]]=5,1,0)</f>
        <v>0</v>
      </c>
      <c r="BU1491">
        <f>IF(Table13[[#This Row],[Monthly_Income 1_5500 2_8000 3_11000 4_15000 5_20000 6_27000 7_35000 8_5000 9_51000 98_0]]=6,1,0)</f>
        <v>0</v>
      </c>
      <c r="BV1491">
        <f>IF(Table13[[#This Row],[Monthly_Income 1_5500 2_8000 3_11000 4_15000 5_20000 6_27000 7_35000 8_5000 9_51000 98_0]]=7,1,0)</f>
        <v>0</v>
      </c>
      <c r="BW1491">
        <f>IF(Table13[[#This Row],[Monthly_Income 1_5500 2_8000 3_11000 4_15000 5_20000 6_27000 7_35000 8_5000 9_51000 98_0]]=8,1,0)</f>
        <v>0</v>
      </c>
      <c r="BX1491">
        <f>IF(Table13[[#This Row],[Monthly_Income 1_5500 2_8000 3_11000 4_15000 5_20000 6_27000 7_35000 8_5000 9_51000 98_0]]=9,1,0)</f>
        <v>0</v>
      </c>
      <c r="BY1491">
        <f>IF(Table13[[#This Row],[Monthly_Income 1_5500 2_8000 3_11000 4_15000 5_20000 6_27000 7_35000 8_5000 9_51000 98_0]]=98,1,0)</f>
        <v>0</v>
      </c>
      <c r="BZ1491">
        <v>4</v>
      </c>
      <c r="CA1491">
        <f>IF(Table13[[#This Row],[Monthly_Household_Income]]=1,1,0)</f>
        <v>0</v>
      </c>
      <c r="CB1491">
        <f>IF(Table13[[#This Row],[Monthly_Household_Income]]=2,1,0)</f>
        <v>0</v>
      </c>
      <c r="CC1491">
        <f>IF(Table13[[#This Row],[Monthly_Household_Income]]=3,1,0)</f>
        <v>0</v>
      </c>
      <c r="CD1491">
        <f>IF(Table13[[#This Row],[Monthly_Household_Income]]=4,1,0)</f>
        <v>1</v>
      </c>
      <c r="CE1491">
        <f>IF(Table13[[#This Row],[Monthly_Household_Income]]=5,1,0)</f>
        <v>0</v>
      </c>
      <c r="CF1491">
        <f>IF(Table13[[#This Row],[Monthly_Household_Income]]=6,1,0)</f>
        <v>0</v>
      </c>
      <c r="CG1491">
        <f>IF(Table13[[#This Row],[Monthly_Household_Income]]=7,1,0)</f>
        <v>0</v>
      </c>
      <c r="CH1491">
        <f>IF(Table13[[#This Row],[Monthly_Household_Income]]=8,1,0)</f>
        <v>0</v>
      </c>
      <c r="CI1491">
        <f>IF(Table13[[#This Row],[Monthly_Household_Income]]=9,1,0)</f>
        <v>0</v>
      </c>
      <c r="CJ1491">
        <f>IF(Table13[[#This Row],[Monthly_Household_Income]]=98,1,0)</f>
        <v>0</v>
      </c>
    </row>
    <row r="1492" spans="1:88">
      <c r="A1492">
        <v>5590</v>
      </c>
      <c r="B1492" s="1">
        <v>43222</v>
      </c>
      <c r="C1492" t="s">
        <v>32</v>
      </c>
      <c r="D1492">
        <v>7</v>
      </c>
      <c r="E1492">
        <v>6</v>
      </c>
      <c r="F1492">
        <v>8</v>
      </c>
      <c r="G1492">
        <v>7</v>
      </c>
      <c r="H1492">
        <v>6</v>
      </c>
      <c r="I1492">
        <v>7</v>
      </c>
      <c r="J1492" t="s">
        <v>15</v>
      </c>
      <c r="K1492">
        <v>7</v>
      </c>
      <c r="L1492">
        <v>7</v>
      </c>
      <c r="M1492">
        <v>6</v>
      </c>
      <c r="N1492">
        <v>7</v>
      </c>
      <c r="O1492">
        <v>6</v>
      </c>
      <c r="P1492">
        <v>7</v>
      </c>
      <c r="Q1492">
        <v>6</v>
      </c>
      <c r="R1492">
        <v>6</v>
      </c>
      <c r="S1492">
        <v>7</v>
      </c>
      <c r="T1492">
        <v>6</v>
      </c>
      <c r="U1492">
        <v>7</v>
      </c>
      <c r="V1492">
        <v>6</v>
      </c>
      <c r="W1492">
        <v>7</v>
      </c>
      <c r="X1492">
        <v>7</v>
      </c>
      <c r="Y1492">
        <v>6</v>
      </c>
      <c r="Z1492">
        <v>6</v>
      </c>
      <c r="AA1492">
        <v>7</v>
      </c>
      <c r="AB1492">
        <v>7</v>
      </c>
      <c r="AC1492">
        <v>2</v>
      </c>
      <c r="AD1492">
        <f>IF(Table13[[#This Row],[payment]]=1,1,0)</f>
        <v>0</v>
      </c>
      <c r="AE1492">
        <f>IF(Table13[[#This Row],[payment]]=2,1,0)</f>
        <v>1</v>
      </c>
      <c r="AF1492">
        <f>IF(Table13[[#This Row],[payment]]=3,1,0)</f>
        <v>0</v>
      </c>
      <c r="AG1492">
        <v>1</v>
      </c>
      <c r="AH1492">
        <f>IF(Table13[[#This Row],[method_payment]]=1,1,0)</f>
        <v>1</v>
      </c>
      <c r="AI1492">
        <f>IF(Table13[[#This Row],[method_payment]]=2,1,0)</f>
        <v>0</v>
      </c>
      <c r="AJ1492">
        <f>IF(Table13[[#This Row],[method_payment]]=3,1,0)</f>
        <v>0</v>
      </c>
      <c r="AK1492">
        <f>IF(Table13[[#This Row],[method_payment]]=5,1,0)</f>
        <v>0</v>
      </c>
      <c r="AL1492">
        <f>IF(Table13[[#This Row],[method_payment]]=6,1,0)</f>
        <v>0</v>
      </c>
      <c r="AM1492" t="s">
        <v>16</v>
      </c>
      <c r="AN1492" t="s">
        <v>16</v>
      </c>
      <c r="AO1492">
        <v>3</v>
      </c>
      <c r="AP1492" s="2">
        <v>1252.51</v>
      </c>
      <c r="AQ1492" s="3">
        <f>IF(AND(Table13[[#This Row],[Average_amount_spent_per_visit_last_3_months]]&gt;=1,Table13[[#This Row],[Average_amount_spent_per_visit_last_3_months]]&lt;=999),1,0)</f>
        <v>0</v>
      </c>
      <c r="AR1492" s="3">
        <f>IF(AND(Table13[[#This Row],[Average_amount_spent_per_visit_last_3_months]]&gt;=1000,Table13[[#This Row],[Average_amount_spent_per_visit_last_3_months]]&lt;=6700),1,0)</f>
        <v>1</v>
      </c>
      <c r="AS1492">
        <v>1</v>
      </c>
      <c r="AT1492">
        <v>49</v>
      </c>
      <c r="AU1492">
        <f>IF(AND(Table13[[#This Row],[Age]]&gt;=18,Table13[[#This Row],[Age]]&lt;=25),1,0)</f>
        <v>0</v>
      </c>
      <c r="AV1492">
        <f>IF(AND(Table13[[#This Row],[Age]]&gt;=26,Table13[[#This Row],[Age]]&lt;=35),1,0)</f>
        <v>0</v>
      </c>
      <c r="AW1492">
        <f>IF(AND(Table13[[#This Row],[Age]]&gt;=36,Table13[[#This Row],[Age]]&lt;=45),1,0)</f>
        <v>0</v>
      </c>
      <c r="AX1492">
        <f>IF(AND(Table13[[#This Row],[Age]]&gt;=46,Table13[[#This Row],[Age]]&lt;=55),1,0)</f>
        <v>1</v>
      </c>
      <c r="AY1492">
        <f>IF(AND(Table13[[#This Row],[Age]]&gt;=56,Table13[[#This Row],[Age]]&lt;=67),1,0)</f>
        <v>0</v>
      </c>
      <c r="AZ1492" t="s">
        <v>25</v>
      </c>
      <c r="BA1492">
        <f>IF(Table13[[#This Row],[Marital Status]]="Married",1,0)</f>
        <v>1</v>
      </c>
      <c r="BB1492">
        <f>IF(Table13[[#This Row],[Marital Status]]="Single",1,0)</f>
        <v>0</v>
      </c>
      <c r="BC1492" t="s">
        <v>27</v>
      </c>
      <c r="BD1492">
        <f>IF(Table13[[#This Row],[gender]]="Male",1,0)</f>
        <v>1</v>
      </c>
      <c r="BE1492">
        <f>IF(Table13[[#This Row],[gender]]="Female",1,0)</f>
        <v>0</v>
      </c>
      <c r="BF1492" t="s">
        <v>20</v>
      </c>
      <c r="BG1492">
        <f>IF(Table13[[#This Row],[Highest level of Education]]="Did not attend school",1,0)</f>
        <v>0</v>
      </c>
      <c r="BH1492">
        <f>IF(Table13[[#This Row],[Highest level of Education]]="K12 completed",1,0)</f>
        <v>0</v>
      </c>
      <c r="BI1492">
        <f>IF(Table13[[#This Row],[Highest level of Education]]="High School Completed",1,0)</f>
        <v>1</v>
      </c>
      <c r="BJ1492">
        <f>IF(Table13[[#This Row],[Highest level of Education]]="Technical Diploma/Partially completed College",1,0)</f>
        <v>0</v>
      </c>
      <c r="BK1492">
        <f>IF(Table13[[#This Row],[Highest level of Education]]="University/College Degree",1,0)</f>
        <v>0</v>
      </c>
      <c r="BL1492">
        <f>IF(Table13[[#This Row],[Highest level of Education]]="Post-graduate education",1,0)</f>
        <v>0</v>
      </c>
      <c r="BM1492">
        <v>3</v>
      </c>
      <c r="BN1492">
        <v>1</v>
      </c>
      <c r="BO1492">
        <v>3</v>
      </c>
      <c r="BP1492">
        <f>IF(Table13[[#This Row],[Monthly_Income 1_5500 2_8000 3_11000 4_15000 5_20000 6_27000 7_35000 8_5000 9_51000 98_0]]=1,1,0)</f>
        <v>0</v>
      </c>
      <c r="BQ1492">
        <f>IF(Table13[[#This Row],[Monthly_Income 1_5500 2_8000 3_11000 4_15000 5_20000 6_27000 7_35000 8_5000 9_51000 98_0]]=2,1,0)</f>
        <v>0</v>
      </c>
      <c r="BR1492">
        <f>IF(Table13[[#This Row],[Monthly_Income 1_5500 2_8000 3_11000 4_15000 5_20000 6_27000 7_35000 8_5000 9_51000 98_0]]=3,1,0)</f>
        <v>1</v>
      </c>
      <c r="BS1492">
        <f>IF(Table13[[#This Row],[Monthly_Income 1_5500 2_8000 3_11000 4_15000 5_20000 6_27000 7_35000 8_5000 9_51000 98_0]]=4,1,0)</f>
        <v>0</v>
      </c>
      <c r="BT1492">
        <f>IF(Table13[[#This Row],[Monthly_Income 1_5500 2_8000 3_11000 4_15000 5_20000 6_27000 7_35000 8_5000 9_51000 98_0]]=5,1,0)</f>
        <v>0</v>
      </c>
      <c r="BU1492">
        <f>IF(Table13[[#This Row],[Monthly_Income 1_5500 2_8000 3_11000 4_15000 5_20000 6_27000 7_35000 8_5000 9_51000 98_0]]=6,1,0)</f>
        <v>0</v>
      </c>
      <c r="BV1492">
        <f>IF(Table13[[#This Row],[Monthly_Income 1_5500 2_8000 3_11000 4_15000 5_20000 6_27000 7_35000 8_5000 9_51000 98_0]]=7,1,0)</f>
        <v>0</v>
      </c>
      <c r="BW1492">
        <f>IF(Table13[[#This Row],[Monthly_Income 1_5500 2_8000 3_11000 4_15000 5_20000 6_27000 7_35000 8_5000 9_51000 98_0]]=8,1,0)</f>
        <v>0</v>
      </c>
      <c r="BX1492">
        <f>IF(Table13[[#This Row],[Monthly_Income 1_5500 2_8000 3_11000 4_15000 5_20000 6_27000 7_35000 8_5000 9_51000 98_0]]=9,1,0)</f>
        <v>0</v>
      </c>
      <c r="BY1492">
        <f>IF(Table13[[#This Row],[Monthly_Income 1_5500 2_8000 3_11000 4_15000 5_20000 6_27000 7_35000 8_5000 9_51000 98_0]]=98,1,0)</f>
        <v>0</v>
      </c>
      <c r="BZ1492">
        <v>6</v>
      </c>
      <c r="CA1492">
        <f>IF(Table13[[#This Row],[Monthly_Household_Income]]=1,1,0)</f>
        <v>0</v>
      </c>
      <c r="CB1492">
        <f>IF(Table13[[#This Row],[Monthly_Household_Income]]=2,1,0)</f>
        <v>0</v>
      </c>
      <c r="CC1492">
        <f>IF(Table13[[#This Row],[Monthly_Household_Income]]=3,1,0)</f>
        <v>0</v>
      </c>
      <c r="CD1492">
        <f>IF(Table13[[#This Row],[Monthly_Household_Income]]=4,1,0)</f>
        <v>0</v>
      </c>
      <c r="CE1492">
        <f>IF(Table13[[#This Row],[Monthly_Household_Income]]=5,1,0)</f>
        <v>0</v>
      </c>
      <c r="CF1492">
        <f>IF(Table13[[#This Row],[Monthly_Household_Income]]=6,1,0)</f>
        <v>1</v>
      </c>
      <c r="CG1492">
        <f>IF(Table13[[#This Row],[Monthly_Household_Income]]=7,1,0)</f>
        <v>0</v>
      </c>
      <c r="CH1492">
        <f>IF(Table13[[#This Row],[Monthly_Household_Income]]=8,1,0)</f>
        <v>0</v>
      </c>
      <c r="CI1492">
        <f>IF(Table13[[#This Row],[Monthly_Household_Income]]=9,1,0)</f>
        <v>0</v>
      </c>
      <c r="CJ1492">
        <f>IF(Table13[[#This Row],[Monthly_Household_Income]]=98,1,0)</f>
        <v>0</v>
      </c>
    </row>
    <row r="1493" spans="1:88">
      <c r="A1493">
        <v>5591</v>
      </c>
      <c r="B1493" s="1">
        <v>43252</v>
      </c>
      <c r="C1493" t="s">
        <v>35</v>
      </c>
      <c r="D1493">
        <v>8</v>
      </c>
      <c r="E1493">
        <v>8</v>
      </c>
      <c r="F1493">
        <v>9</v>
      </c>
      <c r="G1493">
        <v>8</v>
      </c>
      <c r="H1493">
        <v>8</v>
      </c>
      <c r="I1493">
        <v>9</v>
      </c>
      <c r="J1493" t="s">
        <v>15</v>
      </c>
      <c r="K1493">
        <v>7</v>
      </c>
      <c r="L1493">
        <v>8</v>
      </c>
      <c r="M1493">
        <v>8</v>
      </c>
      <c r="N1493">
        <v>9</v>
      </c>
      <c r="O1493">
        <v>7</v>
      </c>
      <c r="P1493">
        <v>7</v>
      </c>
      <c r="Q1493">
        <v>8</v>
      </c>
      <c r="R1493">
        <v>6</v>
      </c>
      <c r="S1493">
        <v>7</v>
      </c>
      <c r="T1493">
        <v>7</v>
      </c>
      <c r="U1493">
        <v>8</v>
      </c>
      <c r="V1493">
        <v>6</v>
      </c>
      <c r="W1493">
        <v>8</v>
      </c>
      <c r="X1493">
        <v>9</v>
      </c>
      <c r="Y1493">
        <v>10</v>
      </c>
      <c r="Z1493">
        <v>9</v>
      </c>
      <c r="AA1493">
        <v>8</v>
      </c>
      <c r="AB1493">
        <v>0</v>
      </c>
      <c r="AC1493">
        <v>2</v>
      </c>
      <c r="AD1493">
        <f>IF(Table13[[#This Row],[payment]]=1,1,0)</f>
        <v>0</v>
      </c>
      <c r="AE1493">
        <f>IF(Table13[[#This Row],[payment]]=2,1,0)</f>
        <v>1</v>
      </c>
      <c r="AF1493">
        <f>IF(Table13[[#This Row],[payment]]=3,1,0)</f>
        <v>0</v>
      </c>
      <c r="AG1493">
        <v>6</v>
      </c>
      <c r="AH1493">
        <f>IF(Table13[[#This Row],[method_payment]]=1,1,0)</f>
        <v>0</v>
      </c>
      <c r="AI1493">
        <f>IF(Table13[[#This Row],[method_payment]]=2,1,0)</f>
        <v>0</v>
      </c>
      <c r="AJ1493">
        <f>IF(Table13[[#This Row],[method_payment]]=3,1,0)</f>
        <v>0</v>
      </c>
      <c r="AK1493">
        <f>IF(Table13[[#This Row],[method_payment]]=5,1,0)</f>
        <v>0</v>
      </c>
      <c r="AL1493">
        <f>IF(Table13[[#This Row],[method_payment]]=6,1,0)</f>
        <v>1</v>
      </c>
      <c r="AM1493" t="s">
        <v>16</v>
      </c>
      <c r="AN1493" t="s">
        <v>16</v>
      </c>
      <c r="AO1493">
        <v>3</v>
      </c>
      <c r="AP1493" s="2">
        <v>322.60000000000002</v>
      </c>
      <c r="AQ1493" s="3">
        <f>IF(AND(Table13[[#This Row],[Average_amount_spent_per_visit_last_3_months]]&gt;=1,Table13[[#This Row],[Average_amount_spent_per_visit_last_3_months]]&lt;=999),1,0)</f>
        <v>1</v>
      </c>
      <c r="AR1493" s="3">
        <f>IF(AND(Table13[[#This Row],[Average_amount_spent_per_visit_last_3_months]]&gt;=1000,Table13[[#This Row],[Average_amount_spent_per_visit_last_3_months]]&lt;=6700),1,0)</f>
        <v>0</v>
      </c>
      <c r="AS1493">
        <v>3</v>
      </c>
      <c r="AT1493">
        <v>35</v>
      </c>
      <c r="AU1493">
        <f>IF(AND(Table13[[#This Row],[Age]]&gt;=18,Table13[[#This Row],[Age]]&lt;=25),1,0)</f>
        <v>0</v>
      </c>
      <c r="AV1493">
        <f>IF(AND(Table13[[#This Row],[Age]]&gt;=26,Table13[[#This Row],[Age]]&lt;=35),1,0)</f>
        <v>1</v>
      </c>
      <c r="AW1493">
        <f>IF(AND(Table13[[#This Row],[Age]]&gt;=36,Table13[[#This Row],[Age]]&lt;=45),1,0)</f>
        <v>0</v>
      </c>
      <c r="AX1493">
        <f>IF(AND(Table13[[#This Row],[Age]]&gt;=46,Table13[[#This Row],[Age]]&lt;=55),1,0)</f>
        <v>0</v>
      </c>
      <c r="AY1493">
        <f>IF(AND(Table13[[#This Row],[Age]]&gt;=56,Table13[[#This Row],[Age]]&lt;=67),1,0)</f>
        <v>0</v>
      </c>
      <c r="AZ1493" t="s">
        <v>25</v>
      </c>
      <c r="BA1493">
        <f>IF(Table13[[#This Row],[Marital Status]]="Married",1,0)</f>
        <v>1</v>
      </c>
      <c r="BB1493">
        <f>IF(Table13[[#This Row],[Marital Status]]="Single",1,0)</f>
        <v>0</v>
      </c>
      <c r="BC1493" t="s">
        <v>27</v>
      </c>
      <c r="BD1493">
        <f>IF(Table13[[#This Row],[gender]]="Male",1,0)</f>
        <v>1</v>
      </c>
      <c r="BE1493">
        <f>IF(Table13[[#This Row],[gender]]="Female",1,0)</f>
        <v>0</v>
      </c>
      <c r="BF1493" t="s">
        <v>18</v>
      </c>
      <c r="BG1493">
        <f>IF(Table13[[#This Row],[Highest level of Education]]="Did not attend school",1,0)</f>
        <v>0</v>
      </c>
      <c r="BH1493">
        <f>IF(Table13[[#This Row],[Highest level of Education]]="K12 completed",1,0)</f>
        <v>0</v>
      </c>
      <c r="BI1493">
        <f>IF(Table13[[#This Row],[Highest level of Education]]="High School Completed",1,0)</f>
        <v>0</v>
      </c>
      <c r="BJ1493">
        <f>IF(Table13[[#This Row],[Highest level of Education]]="Technical Diploma/Partially completed College",1,0)</f>
        <v>0</v>
      </c>
      <c r="BK1493">
        <f>IF(Table13[[#This Row],[Highest level of Education]]="University/College Degree",1,0)</f>
        <v>0</v>
      </c>
      <c r="BL1493">
        <f>IF(Table13[[#This Row],[Highest level of Education]]="Post-graduate education",1,0)</f>
        <v>1</v>
      </c>
      <c r="BM1493">
        <v>2</v>
      </c>
      <c r="BN1493">
        <v>1</v>
      </c>
      <c r="BO1493">
        <v>5</v>
      </c>
      <c r="BP1493">
        <f>IF(Table13[[#This Row],[Monthly_Income 1_5500 2_8000 3_11000 4_15000 5_20000 6_27000 7_35000 8_5000 9_51000 98_0]]=1,1,0)</f>
        <v>0</v>
      </c>
      <c r="BQ1493">
        <f>IF(Table13[[#This Row],[Monthly_Income 1_5500 2_8000 3_11000 4_15000 5_20000 6_27000 7_35000 8_5000 9_51000 98_0]]=2,1,0)</f>
        <v>0</v>
      </c>
      <c r="BR1493">
        <f>IF(Table13[[#This Row],[Monthly_Income 1_5500 2_8000 3_11000 4_15000 5_20000 6_27000 7_35000 8_5000 9_51000 98_0]]=3,1,0)</f>
        <v>0</v>
      </c>
      <c r="BS1493">
        <f>IF(Table13[[#This Row],[Monthly_Income 1_5500 2_8000 3_11000 4_15000 5_20000 6_27000 7_35000 8_5000 9_51000 98_0]]=4,1,0)</f>
        <v>0</v>
      </c>
      <c r="BT1493">
        <f>IF(Table13[[#This Row],[Monthly_Income 1_5500 2_8000 3_11000 4_15000 5_20000 6_27000 7_35000 8_5000 9_51000 98_0]]=5,1,0)</f>
        <v>1</v>
      </c>
      <c r="BU1493">
        <f>IF(Table13[[#This Row],[Monthly_Income 1_5500 2_8000 3_11000 4_15000 5_20000 6_27000 7_35000 8_5000 9_51000 98_0]]=6,1,0)</f>
        <v>0</v>
      </c>
      <c r="BV1493">
        <f>IF(Table13[[#This Row],[Monthly_Income 1_5500 2_8000 3_11000 4_15000 5_20000 6_27000 7_35000 8_5000 9_51000 98_0]]=7,1,0)</f>
        <v>0</v>
      </c>
      <c r="BW1493">
        <f>IF(Table13[[#This Row],[Monthly_Income 1_5500 2_8000 3_11000 4_15000 5_20000 6_27000 7_35000 8_5000 9_51000 98_0]]=8,1,0)</f>
        <v>0</v>
      </c>
      <c r="BX1493">
        <f>IF(Table13[[#This Row],[Monthly_Income 1_5500 2_8000 3_11000 4_15000 5_20000 6_27000 7_35000 8_5000 9_51000 98_0]]=9,1,0)</f>
        <v>0</v>
      </c>
      <c r="BY1493">
        <f>IF(Table13[[#This Row],[Monthly_Income 1_5500 2_8000 3_11000 4_15000 5_20000 6_27000 7_35000 8_5000 9_51000 98_0]]=98,1,0)</f>
        <v>0</v>
      </c>
      <c r="BZ1493">
        <v>9</v>
      </c>
      <c r="CA1493">
        <f>IF(Table13[[#This Row],[Monthly_Household_Income]]=1,1,0)</f>
        <v>0</v>
      </c>
      <c r="CB1493">
        <f>IF(Table13[[#This Row],[Monthly_Household_Income]]=2,1,0)</f>
        <v>0</v>
      </c>
      <c r="CC1493">
        <f>IF(Table13[[#This Row],[Monthly_Household_Income]]=3,1,0)</f>
        <v>0</v>
      </c>
      <c r="CD1493">
        <f>IF(Table13[[#This Row],[Monthly_Household_Income]]=4,1,0)</f>
        <v>0</v>
      </c>
      <c r="CE1493">
        <f>IF(Table13[[#This Row],[Monthly_Household_Income]]=5,1,0)</f>
        <v>0</v>
      </c>
      <c r="CF1493">
        <f>IF(Table13[[#This Row],[Monthly_Household_Income]]=6,1,0)</f>
        <v>0</v>
      </c>
      <c r="CG1493">
        <f>IF(Table13[[#This Row],[Monthly_Household_Income]]=7,1,0)</f>
        <v>0</v>
      </c>
      <c r="CH1493">
        <f>IF(Table13[[#This Row],[Monthly_Household_Income]]=8,1,0)</f>
        <v>0</v>
      </c>
      <c r="CI1493">
        <f>IF(Table13[[#This Row],[Monthly_Household_Income]]=9,1,0)</f>
        <v>1</v>
      </c>
      <c r="CJ1493">
        <f>IF(Table13[[#This Row],[Monthly_Household_Income]]=98,1,0)</f>
        <v>0</v>
      </c>
    </row>
    <row r="1494" spans="1:88">
      <c r="A1494">
        <v>5592</v>
      </c>
      <c r="B1494" s="1">
        <v>42978</v>
      </c>
      <c r="C1494" t="s">
        <v>31</v>
      </c>
      <c r="D1494">
        <v>2</v>
      </c>
      <c r="E1494">
        <v>4</v>
      </c>
      <c r="F1494">
        <v>3</v>
      </c>
      <c r="G1494">
        <v>4</v>
      </c>
      <c r="H1494">
        <v>4</v>
      </c>
      <c r="I1494">
        <v>5</v>
      </c>
      <c r="J1494" t="s">
        <v>15</v>
      </c>
      <c r="K1494">
        <v>5</v>
      </c>
      <c r="L1494">
        <v>5</v>
      </c>
      <c r="M1494">
        <v>8</v>
      </c>
      <c r="N1494">
        <v>6</v>
      </c>
      <c r="O1494">
        <v>6</v>
      </c>
      <c r="P1494">
        <v>7</v>
      </c>
      <c r="Q1494">
        <v>5</v>
      </c>
      <c r="R1494">
        <v>7</v>
      </c>
      <c r="S1494">
        <v>7</v>
      </c>
      <c r="T1494">
        <v>8</v>
      </c>
      <c r="U1494">
        <v>5</v>
      </c>
      <c r="V1494">
        <v>8</v>
      </c>
      <c r="W1494">
        <v>6</v>
      </c>
      <c r="X1494">
        <v>6</v>
      </c>
      <c r="Y1494">
        <v>6</v>
      </c>
      <c r="Z1494">
        <v>8</v>
      </c>
      <c r="AA1494">
        <v>6</v>
      </c>
      <c r="AB1494">
        <v>7</v>
      </c>
      <c r="AC1494">
        <v>1</v>
      </c>
      <c r="AD1494">
        <f>IF(Table13[[#This Row],[payment]]=1,1,0)</f>
        <v>1</v>
      </c>
      <c r="AE1494">
        <f>IF(Table13[[#This Row],[payment]]=2,1,0)</f>
        <v>0</v>
      </c>
      <c r="AF1494">
        <f>IF(Table13[[#This Row],[payment]]=3,1,0)</f>
        <v>0</v>
      </c>
      <c r="AG1494">
        <v>2</v>
      </c>
      <c r="AH1494">
        <f>IF(Table13[[#This Row],[method_payment]]=1,1,0)</f>
        <v>0</v>
      </c>
      <c r="AI1494">
        <f>IF(Table13[[#This Row],[method_payment]]=2,1,0)</f>
        <v>1</v>
      </c>
      <c r="AJ1494">
        <f>IF(Table13[[#This Row],[method_payment]]=3,1,0)</f>
        <v>0</v>
      </c>
      <c r="AK1494">
        <f>IF(Table13[[#This Row],[method_payment]]=5,1,0)</f>
        <v>0</v>
      </c>
      <c r="AL1494">
        <f>IF(Table13[[#This Row],[method_payment]]=6,1,0)</f>
        <v>0</v>
      </c>
      <c r="AM1494" t="s">
        <v>15</v>
      </c>
      <c r="AN1494" t="s">
        <v>16</v>
      </c>
      <c r="AO1494">
        <v>1</v>
      </c>
      <c r="AP1494" s="2">
        <v>593.65</v>
      </c>
      <c r="AQ1494" s="3">
        <f>IF(AND(Table13[[#This Row],[Average_amount_spent_per_visit_last_3_months]]&gt;=1,Table13[[#This Row],[Average_amount_spent_per_visit_last_3_months]]&lt;=999),1,0)</f>
        <v>1</v>
      </c>
      <c r="AR1494" s="3">
        <f>IF(AND(Table13[[#This Row],[Average_amount_spent_per_visit_last_3_months]]&gt;=1000,Table13[[#This Row],[Average_amount_spent_per_visit_last_3_months]]&lt;=6700),1,0)</f>
        <v>0</v>
      </c>
      <c r="AS1494">
        <v>3</v>
      </c>
      <c r="AT1494">
        <v>35</v>
      </c>
      <c r="AU1494">
        <f>IF(AND(Table13[[#This Row],[Age]]&gt;=18,Table13[[#This Row],[Age]]&lt;=25),1,0)</f>
        <v>0</v>
      </c>
      <c r="AV1494">
        <f>IF(AND(Table13[[#This Row],[Age]]&gt;=26,Table13[[#This Row],[Age]]&lt;=35),1,0)</f>
        <v>1</v>
      </c>
      <c r="AW1494">
        <f>IF(AND(Table13[[#This Row],[Age]]&gt;=36,Table13[[#This Row],[Age]]&lt;=45),1,0)</f>
        <v>0</v>
      </c>
      <c r="AX1494">
        <f>IF(AND(Table13[[#This Row],[Age]]&gt;=46,Table13[[#This Row],[Age]]&lt;=55),1,0)</f>
        <v>0</v>
      </c>
      <c r="AY1494">
        <f>IF(AND(Table13[[#This Row],[Age]]&gt;=56,Table13[[#This Row],[Age]]&lt;=67),1,0)</f>
        <v>0</v>
      </c>
      <c r="AZ1494" t="s">
        <v>25</v>
      </c>
      <c r="BA1494">
        <f>IF(Table13[[#This Row],[Marital Status]]="Married",1,0)</f>
        <v>1</v>
      </c>
      <c r="BB1494">
        <f>IF(Table13[[#This Row],[Marital Status]]="Single",1,0)</f>
        <v>0</v>
      </c>
      <c r="BC1494" t="s">
        <v>27</v>
      </c>
      <c r="BD1494">
        <f>IF(Table13[[#This Row],[gender]]="Male",1,0)</f>
        <v>1</v>
      </c>
      <c r="BE1494">
        <f>IF(Table13[[#This Row],[gender]]="Female",1,0)</f>
        <v>0</v>
      </c>
      <c r="BF1494" t="s">
        <v>22</v>
      </c>
      <c r="BG1494">
        <f>IF(Table13[[#This Row],[Highest level of Education]]="Did not attend school",1,0)</f>
        <v>0</v>
      </c>
      <c r="BH1494">
        <f>IF(Table13[[#This Row],[Highest level of Education]]="K12 completed",1,0)</f>
        <v>1</v>
      </c>
      <c r="BI1494">
        <f>IF(Table13[[#This Row],[Highest level of Education]]="High School Completed",1,0)</f>
        <v>0</v>
      </c>
      <c r="BJ1494">
        <f>IF(Table13[[#This Row],[Highest level of Education]]="Technical Diploma/Partially completed College",1,0)</f>
        <v>0</v>
      </c>
      <c r="BK1494">
        <f>IF(Table13[[#This Row],[Highest level of Education]]="University/College Degree",1,0)</f>
        <v>0</v>
      </c>
      <c r="BL1494">
        <f>IF(Table13[[#This Row],[Highest level of Education]]="Post-graduate education",1,0)</f>
        <v>0</v>
      </c>
      <c r="BM1494">
        <v>3</v>
      </c>
      <c r="BN1494">
        <v>6</v>
      </c>
      <c r="BO1494" t="s">
        <v>1</v>
      </c>
      <c r="BP1494">
        <f>IF(Table13[[#This Row],[Monthly_Income 1_5500 2_8000 3_11000 4_15000 5_20000 6_27000 7_35000 8_5000 9_51000 98_0]]=1,1,0)</f>
        <v>0</v>
      </c>
      <c r="BQ1494">
        <f>IF(Table13[[#This Row],[Monthly_Income 1_5500 2_8000 3_11000 4_15000 5_20000 6_27000 7_35000 8_5000 9_51000 98_0]]=2,1,0)</f>
        <v>0</v>
      </c>
      <c r="BR1494">
        <f>IF(Table13[[#This Row],[Monthly_Income 1_5500 2_8000 3_11000 4_15000 5_20000 6_27000 7_35000 8_5000 9_51000 98_0]]=3,1,0)</f>
        <v>0</v>
      </c>
      <c r="BS1494">
        <f>IF(Table13[[#This Row],[Monthly_Income 1_5500 2_8000 3_11000 4_15000 5_20000 6_27000 7_35000 8_5000 9_51000 98_0]]=4,1,0)</f>
        <v>0</v>
      </c>
      <c r="BT1494">
        <f>IF(Table13[[#This Row],[Monthly_Income 1_5500 2_8000 3_11000 4_15000 5_20000 6_27000 7_35000 8_5000 9_51000 98_0]]=5,1,0)</f>
        <v>0</v>
      </c>
      <c r="BU1494">
        <f>IF(Table13[[#This Row],[Monthly_Income 1_5500 2_8000 3_11000 4_15000 5_20000 6_27000 7_35000 8_5000 9_51000 98_0]]=6,1,0)</f>
        <v>0</v>
      </c>
      <c r="BV1494">
        <f>IF(Table13[[#This Row],[Monthly_Income 1_5500 2_8000 3_11000 4_15000 5_20000 6_27000 7_35000 8_5000 9_51000 98_0]]=7,1,0)</f>
        <v>0</v>
      </c>
      <c r="BW1494">
        <f>IF(Table13[[#This Row],[Monthly_Income 1_5500 2_8000 3_11000 4_15000 5_20000 6_27000 7_35000 8_5000 9_51000 98_0]]=8,1,0)</f>
        <v>0</v>
      </c>
      <c r="BX1494">
        <f>IF(Table13[[#This Row],[Monthly_Income 1_5500 2_8000 3_11000 4_15000 5_20000 6_27000 7_35000 8_5000 9_51000 98_0]]=9,1,0)</f>
        <v>0</v>
      </c>
      <c r="BY1494">
        <f>IF(Table13[[#This Row],[Monthly_Income 1_5500 2_8000 3_11000 4_15000 5_20000 6_27000 7_35000 8_5000 9_51000 98_0]]=98,1,0)</f>
        <v>0</v>
      </c>
      <c r="BZ1494">
        <v>3</v>
      </c>
      <c r="CA1494">
        <f>IF(Table13[[#This Row],[Monthly_Household_Income]]=1,1,0)</f>
        <v>0</v>
      </c>
      <c r="CB1494">
        <f>IF(Table13[[#This Row],[Monthly_Household_Income]]=2,1,0)</f>
        <v>0</v>
      </c>
      <c r="CC1494">
        <f>IF(Table13[[#This Row],[Monthly_Household_Income]]=3,1,0)</f>
        <v>1</v>
      </c>
      <c r="CD1494">
        <f>IF(Table13[[#This Row],[Monthly_Household_Income]]=4,1,0)</f>
        <v>0</v>
      </c>
      <c r="CE1494">
        <f>IF(Table13[[#This Row],[Monthly_Household_Income]]=5,1,0)</f>
        <v>0</v>
      </c>
      <c r="CF1494">
        <f>IF(Table13[[#This Row],[Monthly_Household_Income]]=6,1,0)</f>
        <v>0</v>
      </c>
      <c r="CG1494">
        <f>IF(Table13[[#This Row],[Monthly_Household_Income]]=7,1,0)</f>
        <v>0</v>
      </c>
      <c r="CH1494">
        <f>IF(Table13[[#This Row],[Monthly_Household_Income]]=8,1,0)</f>
        <v>0</v>
      </c>
      <c r="CI1494">
        <f>IF(Table13[[#This Row],[Monthly_Household_Income]]=9,1,0)</f>
        <v>0</v>
      </c>
      <c r="CJ1494">
        <f>IF(Table13[[#This Row],[Monthly_Household_Income]]=98,1,0)</f>
        <v>0</v>
      </c>
    </row>
    <row r="1495" spans="1:88">
      <c r="A1495">
        <v>5593</v>
      </c>
      <c r="B1495" s="1">
        <v>43222</v>
      </c>
      <c r="C1495" t="s">
        <v>33</v>
      </c>
      <c r="D1495">
        <v>7</v>
      </c>
      <c r="E1495">
        <v>7</v>
      </c>
      <c r="F1495">
        <v>7</v>
      </c>
      <c r="G1495">
        <v>7</v>
      </c>
      <c r="H1495">
        <v>7</v>
      </c>
      <c r="I1495">
        <v>7</v>
      </c>
      <c r="J1495" t="s">
        <v>15</v>
      </c>
      <c r="K1495">
        <v>6</v>
      </c>
      <c r="L1495">
        <v>6</v>
      </c>
      <c r="M1495">
        <v>8</v>
      </c>
      <c r="N1495">
        <v>7</v>
      </c>
      <c r="O1495">
        <v>8</v>
      </c>
      <c r="P1495">
        <v>6</v>
      </c>
      <c r="Q1495">
        <v>7</v>
      </c>
      <c r="R1495">
        <v>7</v>
      </c>
      <c r="S1495">
        <v>6</v>
      </c>
      <c r="T1495">
        <v>7</v>
      </c>
      <c r="U1495">
        <v>7</v>
      </c>
      <c r="V1495">
        <v>6</v>
      </c>
      <c r="W1495">
        <v>8</v>
      </c>
      <c r="X1495">
        <v>0</v>
      </c>
      <c r="Y1495">
        <v>6</v>
      </c>
      <c r="Z1495">
        <v>7</v>
      </c>
      <c r="AA1495">
        <v>7</v>
      </c>
      <c r="AB1495">
        <v>7</v>
      </c>
      <c r="AC1495">
        <v>1</v>
      </c>
      <c r="AD1495">
        <f>IF(Table13[[#This Row],[payment]]=1,1,0)</f>
        <v>1</v>
      </c>
      <c r="AE1495">
        <f>IF(Table13[[#This Row],[payment]]=2,1,0)</f>
        <v>0</v>
      </c>
      <c r="AF1495">
        <f>IF(Table13[[#This Row],[payment]]=3,1,0)</f>
        <v>0</v>
      </c>
      <c r="AG1495">
        <v>1</v>
      </c>
      <c r="AH1495">
        <f>IF(Table13[[#This Row],[method_payment]]=1,1,0)</f>
        <v>1</v>
      </c>
      <c r="AI1495">
        <f>IF(Table13[[#This Row],[method_payment]]=2,1,0)</f>
        <v>0</v>
      </c>
      <c r="AJ1495">
        <f>IF(Table13[[#This Row],[method_payment]]=3,1,0)</f>
        <v>0</v>
      </c>
      <c r="AK1495">
        <f>IF(Table13[[#This Row],[method_payment]]=5,1,0)</f>
        <v>0</v>
      </c>
      <c r="AL1495">
        <f>IF(Table13[[#This Row],[method_payment]]=6,1,0)</f>
        <v>0</v>
      </c>
      <c r="AM1495" t="s">
        <v>16</v>
      </c>
      <c r="AN1495" t="s">
        <v>15</v>
      </c>
      <c r="AO1495">
        <v>1</v>
      </c>
      <c r="AP1495" s="2">
        <v>370.77</v>
      </c>
      <c r="AQ1495" s="3">
        <f>IF(AND(Table13[[#This Row],[Average_amount_spent_per_visit_last_3_months]]&gt;=1,Table13[[#This Row],[Average_amount_spent_per_visit_last_3_months]]&lt;=999),1,0)</f>
        <v>1</v>
      </c>
      <c r="AR1495" s="3">
        <f>IF(AND(Table13[[#This Row],[Average_amount_spent_per_visit_last_3_months]]&gt;=1000,Table13[[#This Row],[Average_amount_spent_per_visit_last_3_months]]&lt;=6700),1,0)</f>
        <v>0</v>
      </c>
      <c r="AS1495">
        <v>3</v>
      </c>
      <c r="AT1495">
        <v>39</v>
      </c>
      <c r="AU1495">
        <f>IF(AND(Table13[[#This Row],[Age]]&gt;=18,Table13[[#This Row],[Age]]&lt;=25),1,0)</f>
        <v>0</v>
      </c>
      <c r="AV1495">
        <f>IF(AND(Table13[[#This Row],[Age]]&gt;=26,Table13[[#This Row],[Age]]&lt;=35),1,0)</f>
        <v>0</v>
      </c>
      <c r="AW1495">
        <f>IF(AND(Table13[[#This Row],[Age]]&gt;=36,Table13[[#This Row],[Age]]&lt;=45),1,0)</f>
        <v>1</v>
      </c>
      <c r="AX1495">
        <f>IF(AND(Table13[[#This Row],[Age]]&gt;=46,Table13[[#This Row],[Age]]&lt;=55),1,0)</f>
        <v>0</v>
      </c>
      <c r="AY1495">
        <f>IF(AND(Table13[[#This Row],[Age]]&gt;=56,Table13[[#This Row],[Age]]&lt;=67),1,0)</f>
        <v>0</v>
      </c>
      <c r="AZ1495" t="s">
        <v>24</v>
      </c>
      <c r="BA1495">
        <f>IF(Table13[[#This Row],[Marital Status]]="Married",1,0)</f>
        <v>0</v>
      </c>
      <c r="BB1495">
        <f>IF(Table13[[#This Row],[Marital Status]]="Single",1,0)</f>
        <v>1</v>
      </c>
      <c r="BC1495" t="s">
        <v>28</v>
      </c>
      <c r="BD1495">
        <f>IF(Table13[[#This Row],[gender]]="Male",1,0)</f>
        <v>0</v>
      </c>
      <c r="BE1495">
        <f>IF(Table13[[#This Row],[gender]]="Female",1,0)</f>
        <v>1</v>
      </c>
      <c r="BF1495" t="s">
        <v>20</v>
      </c>
      <c r="BG1495">
        <f>IF(Table13[[#This Row],[Highest level of Education]]="Did not attend school",1,0)</f>
        <v>0</v>
      </c>
      <c r="BH1495">
        <f>IF(Table13[[#This Row],[Highest level of Education]]="K12 completed",1,0)</f>
        <v>0</v>
      </c>
      <c r="BI1495">
        <f>IF(Table13[[#This Row],[Highest level of Education]]="High School Completed",1,0)</f>
        <v>1</v>
      </c>
      <c r="BJ1495">
        <f>IF(Table13[[#This Row],[Highest level of Education]]="Technical Diploma/Partially completed College",1,0)</f>
        <v>0</v>
      </c>
      <c r="BK1495">
        <f>IF(Table13[[#This Row],[Highest level of Education]]="University/College Degree",1,0)</f>
        <v>0</v>
      </c>
      <c r="BL1495">
        <f>IF(Table13[[#This Row],[Highest level of Education]]="Post-graduate education",1,0)</f>
        <v>0</v>
      </c>
      <c r="BM1495">
        <v>0</v>
      </c>
      <c r="BN1495">
        <v>1</v>
      </c>
      <c r="BO1495">
        <v>2</v>
      </c>
      <c r="BP1495">
        <f>IF(Table13[[#This Row],[Monthly_Income 1_5500 2_8000 3_11000 4_15000 5_20000 6_27000 7_35000 8_5000 9_51000 98_0]]=1,1,0)</f>
        <v>0</v>
      </c>
      <c r="BQ1495">
        <f>IF(Table13[[#This Row],[Monthly_Income 1_5500 2_8000 3_11000 4_15000 5_20000 6_27000 7_35000 8_5000 9_51000 98_0]]=2,1,0)</f>
        <v>1</v>
      </c>
      <c r="BR1495">
        <f>IF(Table13[[#This Row],[Monthly_Income 1_5500 2_8000 3_11000 4_15000 5_20000 6_27000 7_35000 8_5000 9_51000 98_0]]=3,1,0)</f>
        <v>0</v>
      </c>
      <c r="BS1495">
        <f>IF(Table13[[#This Row],[Monthly_Income 1_5500 2_8000 3_11000 4_15000 5_20000 6_27000 7_35000 8_5000 9_51000 98_0]]=4,1,0)</f>
        <v>0</v>
      </c>
      <c r="BT1495">
        <f>IF(Table13[[#This Row],[Monthly_Income 1_5500 2_8000 3_11000 4_15000 5_20000 6_27000 7_35000 8_5000 9_51000 98_0]]=5,1,0)</f>
        <v>0</v>
      </c>
      <c r="BU1495">
        <f>IF(Table13[[#This Row],[Monthly_Income 1_5500 2_8000 3_11000 4_15000 5_20000 6_27000 7_35000 8_5000 9_51000 98_0]]=6,1,0)</f>
        <v>0</v>
      </c>
      <c r="BV1495">
        <f>IF(Table13[[#This Row],[Monthly_Income 1_5500 2_8000 3_11000 4_15000 5_20000 6_27000 7_35000 8_5000 9_51000 98_0]]=7,1,0)</f>
        <v>0</v>
      </c>
      <c r="BW1495">
        <f>IF(Table13[[#This Row],[Monthly_Income 1_5500 2_8000 3_11000 4_15000 5_20000 6_27000 7_35000 8_5000 9_51000 98_0]]=8,1,0)</f>
        <v>0</v>
      </c>
      <c r="BX1495">
        <f>IF(Table13[[#This Row],[Monthly_Income 1_5500 2_8000 3_11000 4_15000 5_20000 6_27000 7_35000 8_5000 9_51000 98_0]]=9,1,0)</f>
        <v>0</v>
      </c>
      <c r="BY1495">
        <f>IF(Table13[[#This Row],[Monthly_Income 1_5500 2_8000 3_11000 4_15000 5_20000 6_27000 7_35000 8_5000 9_51000 98_0]]=98,1,0)</f>
        <v>0</v>
      </c>
      <c r="BZ1495">
        <v>5</v>
      </c>
      <c r="CA1495">
        <f>IF(Table13[[#This Row],[Monthly_Household_Income]]=1,1,0)</f>
        <v>0</v>
      </c>
      <c r="CB1495">
        <f>IF(Table13[[#This Row],[Monthly_Household_Income]]=2,1,0)</f>
        <v>0</v>
      </c>
      <c r="CC1495">
        <f>IF(Table13[[#This Row],[Monthly_Household_Income]]=3,1,0)</f>
        <v>0</v>
      </c>
      <c r="CD1495">
        <f>IF(Table13[[#This Row],[Monthly_Household_Income]]=4,1,0)</f>
        <v>0</v>
      </c>
      <c r="CE1495">
        <f>IF(Table13[[#This Row],[Monthly_Household_Income]]=5,1,0)</f>
        <v>1</v>
      </c>
      <c r="CF1495">
        <f>IF(Table13[[#This Row],[Monthly_Household_Income]]=6,1,0)</f>
        <v>0</v>
      </c>
      <c r="CG1495">
        <f>IF(Table13[[#This Row],[Monthly_Household_Income]]=7,1,0)</f>
        <v>0</v>
      </c>
      <c r="CH1495">
        <f>IF(Table13[[#This Row],[Monthly_Household_Income]]=8,1,0)</f>
        <v>0</v>
      </c>
      <c r="CI1495">
        <f>IF(Table13[[#This Row],[Monthly_Household_Income]]=9,1,0)</f>
        <v>0</v>
      </c>
      <c r="CJ1495">
        <f>IF(Table13[[#This Row],[Monthly_Household_Income]]=98,1,0)</f>
        <v>0</v>
      </c>
    </row>
    <row r="1496" spans="1:88">
      <c r="A1496">
        <v>5603</v>
      </c>
      <c r="B1496" s="1">
        <v>43251</v>
      </c>
      <c r="C1496" t="s">
        <v>39</v>
      </c>
      <c r="D1496">
        <v>8</v>
      </c>
      <c r="E1496">
        <v>8</v>
      </c>
      <c r="F1496">
        <v>7</v>
      </c>
      <c r="G1496">
        <v>7</v>
      </c>
      <c r="H1496">
        <v>6</v>
      </c>
      <c r="I1496">
        <v>6</v>
      </c>
      <c r="J1496" t="s">
        <v>15</v>
      </c>
      <c r="K1496">
        <v>7</v>
      </c>
      <c r="L1496">
        <v>6</v>
      </c>
      <c r="M1496">
        <v>6</v>
      </c>
      <c r="N1496">
        <v>7</v>
      </c>
      <c r="O1496">
        <v>6</v>
      </c>
      <c r="P1496">
        <v>7</v>
      </c>
      <c r="Q1496">
        <v>7</v>
      </c>
      <c r="R1496">
        <v>6</v>
      </c>
      <c r="S1496">
        <v>7</v>
      </c>
      <c r="T1496">
        <v>6</v>
      </c>
      <c r="U1496">
        <v>7</v>
      </c>
      <c r="V1496">
        <v>6</v>
      </c>
      <c r="W1496">
        <v>6</v>
      </c>
      <c r="X1496">
        <v>7</v>
      </c>
      <c r="Y1496">
        <v>7</v>
      </c>
      <c r="Z1496">
        <v>6</v>
      </c>
      <c r="AA1496">
        <v>7</v>
      </c>
      <c r="AB1496">
        <v>6</v>
      </c>
      <c r="AC1496">
        <v>2</v>
      </c>
      <c r="AD1496">
        <f>IF(Table13[[#This Row],[payment]]=1,1,0)</f>
        <v>0</v>
      </c>
      <c r="AE1496">
        <f>IF(Table13[[#This Row],[payment]]=2,1,0)</f>
        <v>1</v>
      </c>
      <c r="AF1496">
        <f>IF(Table13[[#This Row],[payment]]=3,1,0)</f>
        <v>0</v>
      </c>
      <c r="AG1496">
        <v>1</v>
      </c>
      <c r="AH1496">
        <f>IF(Table13[[#This Row],[method_payment]]=1,1,0)</f>
        <v>1</v>
      </c>
      <c r="AI1496">
        <f>IF(Table13[[#This Row],[method_payment]]=2,1,0)</f>
        <v>0</v>
      </c>
      <c r="AJ1496">
        <f>IF(Table13[[#This Row],[method_payment]]=3,1,0)</f>
        <v>0</v>
      </c>
      <c r="AK1496">
        <f>IF(Table13[[#This Row],[method_payment]]=5,1,0)</f>
        <v>0</v>
      </c>
      <c r="AL1496">
        <f>IF(Table13[[#This Row],[method_payment]]=6,1,0)</f>
        <v>0</v>
      </c>
      <c r="AM1496" t="s">
        <v>16</v>
      </c>
      <c r="AN1496" t="s">
        <v>15</v>
      </c>
      <c r="AO1496">
        <v>1</v>
      </c>
      <c r="AP1496" s="2">
        <v>717.75</v>
      </c>
      <c r="AQ1496" s="3">
        <f>IF(AND(Table13[[#This Row],[Average_amount_spent_per_visit_last_3_months]]&gt;=1,Table13[[#This Row],[Average_amount_spent_per_visit_last_3_months]]&lt;=999),1,0)</f>
        <v>1</v>
      </c>
      <c r="AR1496" s="3">
        <f>IF(AND(Table13[[#This Row],[Average_amount_spent_per_visit_last_3_months]]&gt;=1000,Table13[[#This Row],[Average_amount_spent_per_visit_last_3_months]]&lt;=6700),1,0)</f>
        <v>0</v>
      </c>
      <c r="AS1496">
        <v>2</v>
      </c>
      <c r="AT1496">
        <v>27</v>
      </c>
      <c r="AU1496">
        <f>IF(AND(Table13[[#This Row],[Age]]&gt;=18,Table13[[#This Row],[Age]]&lt;=25),1,0)</f>
        <v>0</v>
      </c>
      <c r="AV1496">
        <f>IF(AND(Table13[[#This Row],[Age]]&gt;=26,Table13[[#This Row],[Age]]&lt;=35),1,0)</f>
        <v>1</v>
      </c>
      <c r="AW1496">
        <f>IF(AND(Table13[[#This Row],[Age]]&gt;=36,Table13[[#This Row],[Age]]&lt;=45),1,0)</f>
        <v>0</v>
      </c>
      <c r="AX1496">
        <f>IF(AND(Table13[[#This Row],[Age]]&gt;=46,Table13[[#This Row],[Age]]&lt;=55),1,0)</f>
        <v>0</v>
      </c>
      <c r="AY1496">
        <f>IF(AND(Table13[[#This Row],[Age]]&gt;=56,Table13[[#This Row],[Age]]&lt;=67),1,0)</f>
        <v>0</v>
      </c>
      <c r="AZ1496" t="s">
        <v>24</v>
      </c>
      <c r="BA1496">
        <f>IF(Table13[[#This Row],[Marital Status]]="Married",1,0)</f>
        <v>0</v>
      </c>
      <c r="BB1496">
        <f>IF(Table13[[#This Row],[Marital Status]]="Single",1,0)</f>
        <v>1</v>
      </c>
      <c r="BC1496" t="s">
        <v>27</v>
      </c>
      <c r="BD1496">
        <f>IF(Table13[[#This Row],[gender]]="Male",1,0)</f>
        <v>1</v>
      </c>
      <c r="BE1496">
        <f>IF(Table13[[#This Row],[gender]]="Female",1,0)</f>
        <v>0</v>
      </c>
      <c r="BF1496" t="s">
        <v>19</v>
      </c>
      <c r="BG1496">
        <f>IF(Table13[[#This Row],[Highest level of Education]]="Did not attend school",1,0)</f>
        <v>0</v>
      </c>
      <c r="BH1496">
        <f>IF(Table13[[#This Row],[Highest level of Education]]="K12 completed",1,0)</f>
        <v>0</v>
      </c>
      <c r="BI1496">
        <f>IF(Table13[[#This Row],[Highest level of Education]]="High School Completed",1,0)</f>
        <v>0</v>
      </c>
      <c r="BJ1496">
        <f>IF(Table13[[#This Row],[Highest level of Education]]="Technical Diploma/Partially completed College",1,0)</f>
        <v>0</v>
      </c>
      <c r="BK1496">
        <f>IF(Table13[[#This Row],[Highest level of Education]]="University/College Degree",1,0)</f>
        <v>1</v>
      </c>
      <c r="BL1496">
        <f>IF(Table13[[#This Row],[Highest level of Education]]="Post-graduate education",1,0)</f>
        <v>0</v>
      </c>
      <c r="BM1496">
        <v>0</v>
      </c>
      <c r="BN1496">
        <v>1</v>
      </c>
      <c r="BO1496">
        <v>3</v>
      </c>
      <c r="BP1496">
        <f>IF(Table13[[#This Row],[Monthly_Income 1_5500 2_8000 3_11000 4_15000 5_20000 6_27000 7_35000 8_5000 9_51000 98_0]]=1,1,0)</f>
        <v>0</v>
      </c>
      <c r="BQ1496">
        <f>IF(Table13[[#This Row],[Monthly_Income 1_5500 2_8000 3_11000 4_15000 5_20000 6_27000 7_35000 8_5000 9_51000 98_0]]=2,1,0)</f>
        <v>0</v>
      </c>
      <c r="BR1496">
        <f>IF(Table13[[#This Row],[Monthly_Income 1_5500 2_8000 3_11000 4_15000 5_20000 6_27000 7_35000 8_5000 9_51000 98_0]]=3,1,0)</f>
        <v>1</v>
      </c>
      <c r="BS1496">
        <f>IF(Table13[[#This Row],[Monthly_Income 1_5500 2_8000 3_11000 4_15000 5_20000 6_27000 7_35000 8_5000 9_51000 98_0]]=4,1,0)</f>
        <v>0</v>
      </c>
      <c r="BT1496">
        <f>IF(Table13[[#This Row],[Monthly_Income 1_5500 2_8000 3_11000 4_15000 5_20000 6_27000 7_35000 8_5000 9_51000 98_0]]=5,1,0)</f>
        <v>0</v>
      </c>
      <c r="BU1496">
        <f>IF(Table13[[#This Row],[Monthly_Income 1_5500 2_8000 3_11000 4_15000 5_20000 6_27000 7_35000 8_5000 9_51000 98_0]]=6,1,0)</f>
        <v>0</v>
      </c>
      <c r="BV1496">
        <f>IF(Table13[[#This Row],[Monthly_Income 1_5500 2_8000 3_11000 4_15000 5_20000 6_27000 7_35000 8_5000 9_51000 98_0]]=7,1,0)</f>
        <v>0</v>
      </c>
      <c r="BW1496">
        <f>IF(Table13[[#This Row],[Monthly_Income 1_5500 2_8000 3_11000 4_15000 5_20000 6_27000 7_35000 8_5000 9_51000 98_0]]=8,1,0)</f>
        <v>0</v>
      </c>
      <c r="BX1496">
        <f>IF(Table13[[#This Row],[Monthly_Income 1_5500 2_8000 3_11000 4_15000 5_20000 6_27000 7_35000 8_5000 9_51000 98_0]]=9,1,0)</f>
        <v>0</v>
      </c>
      <c r="BY1496">
        <f>IF(Table13[[#This Row],[Monthly_Income 1_5500 2_8000 3_11000 4_15000 5_20000 6_27000 7_35000 8_5000 9_51000 98_0]]=98,1,0)</f>
        <v>0</v>
      </c>
      <c r="BZ1496">
        <v>6</v>
      </c>
      <c r="CA1496">
        <f>IF(Table13[[#This Row],[Monthly_Household_Income]]=1,1,0)</f>
        <v>0</v>
      </c>
      <c r="CB1496">
        <f>IF(Table13[[#This Row],[Monthly_Household_Income]]=2,1,0)</f>
        <v>0</v>
      </c>
      <c r="CC1496">
        <f>IF(Table13[[#This Row],[Monthly_Household_Income]]=3,1,0)</f>
        <v>0</v>
      </c>
      <c r="CD1496">
        <f>IF(Table13[[#This Row],[Monthly_Household_Income]]=4,1,0)</f>
        <v>0</v>
      </c>
      <c r="CE1496">
        <f>IF(Table13[[#This Row],[Monthly_Household_Income]]=5,1,0)</f>
        <v>0</v>
      </c>
      <c r="CF1496">
        <f>IF(Table13[[#This Row],[Monthly_Household_Income]]=6,1,0)</f>
        <v>1</v>
      </c>
      <c r="CG1496">
        <f>IF(Table13[[#This Row],[Monthly_Household_Income]]=7,1,0)</f>
        <v>0</v>
      </c>
      <c r="CH1496">
        <f>IF(Table13[[#This Row],[Monthly_Household_Income]]=8,1,0)</f>
        <v>0</v>
      </c>
      <c r="CI1496">
        <f>IF(Table13[[#This Row],[Monthly_Household_Income]]=9,1,0)</f>
        <v>0</v>
      </c>
      <c r="CJ1496">
        <f>IF(Table13[[#This Row],[Monthly_Household_Income]]=98,1,0)</f>
        <v>0</v>
      </c>
    </row>
    <row r="1497" spans="1:88">
      <c r="A1497">
        <v>5605</v>
      </c>
      <c r="B1497" s="1">
        <v>43191</v>
      </c>
      <c r="C1497" t="s">
        <v>39</v>
      </c>
      <c r="D1497">
        <v>7</v>
      </c>
      <c r="E1497">
        <v>8</v>
      </c>
      <c r="F1497">
        <v>9</v>
      </c>
      <c r="G1497">
        <v>7</v>
      </c>
      <c r="H1497">
        <v>6</v>
      </c>
      <c r="I1497">
        <v>6</v>
      </c>
      <c r="J1497" t="s">
        <v>15</v>
      </c>
      <c r="K1497">
        <v>8</v>
      </c>
      <c r="L1497">
        <v>6</v>
      </c>
      <c r="M1497">
        <v>7</v>
      </c>
      <c r="N1497">
        <v>8</v>
      </c>
      <c r="O1497">
        <v>6</v>
      </c>
      <c r="P1497">
        <v>9</v>
      </c>
      <c r="Q1497">
        <v>8</v>
      </c>
      <c r="R1497">
        <v>7</v>
      </c>
      <c r="S1497">
        <v>6</v>
      </c>
      <c r="T1497">
        <v>7</v>
      </c>
      <c r="U1497">
        <v>7</v>
      </c>
      <c r="V1497">
        <v>8</v>
      </c>
      <c r="W1497">
        <v>7</v>
      </c>
      <c r="X1497">
        <v>6</v>
      </c>
      <c r="Y1497">
        <v>6</v>
      </c>
      <c r="Z1497">
        <v>8</v>
      </c>
      <c r="AA1497">
        <v>6</v>
      </c>
      <c r="AB1497">
        <v>7</v>
      </c>
      <c r="AC1497">
        <v>2</v>
      </c>
      <c r="AD1497">
        <f>IF(Table13[[#This Row],[payment]]=1,1,0)</f>
        <v>0</v>
      </c>
      <c r="AE1497">
        <f>IF(Table13[[#This Row],[payment]]=2,1,0)</f>
        <v>1</v>
      </c>
      <c r="AF1497">
        <f>IF(Table13[[#This Row],[payment]]=3,1,0)</f>
        <v>0</v>
      </c>
      <c r="AG1497">
        <v>5</v>
      </c>
      <c r="AH1497">
        <f>IF(Table13[[#This Row],[method_payment]]=1,1,0)</f>
        <v>0</v>
      </c>
      <c r="AI1497">
        <f>IF(Table13[[#This Row],[method_payment]]=2,1,0)</f>
        <v>0</v>
      </c>
      <c r="AJ1497">
        <f>IF(Table13[[#This Row],[method_payment]]=3,1,0)</f>
        <v>0</v>
      </c>
      <c r="AK1497">
        <f>IF(Table13[[#This Row],[method_payment]]=5,1,0)</f>
        <v>1</v>
      </c>
      <c r="AL1497">
        <f>IF(Table13[[#This Row],[method_payment]]=6,1,0)</f>
        <v>0</v>
      </c>
      <c r="AM1497" t="s">
        <v>16</v>
      </c>
      <c r="AN1497" t="s">
        <v>15</v>
      </c>
      <c r="AO1497">
        <v>1</v>
      </c>
      <c r="AP1497" s="2">
        <v>261.48</v>
      </c>
      <c r="AQ1497" s="3">
        <f>IF(AND(Table13[[#This Row],[Average_amount_spent_per_visit_last_3_months]]&gt;=1,Table13[[#This Row],[Average_amount_spent_per_visit_last_3_months]]&lt;=999),1,0)</f>
        <v>1</v>
      </c>
      <c r="AR1497" s="3">
        <f>IF(AND(Table13[[#This Row],[Average_amount_spent_per_visit_last_3_months]]&gt;=1000,Table13[[#This Row],[Average_amount_spent_per_visit_last_3_months]]&lt;=6700),1,0)</f>
        <v>0</v>
      </c>
      <c r="AS1497">
        <v>2</v>
      </c>
      <c r="AT1497">
        <v>19</v>
      </c>
      <c r="AU1497">
        <f>IF(AND(Table13[[#This Row],[Age]]&gt;=18,Table13[[#This Row],[Age]]&lt;=25),1,0)</f>
        <v>1</v>
      </c>
      <c r="AV1497">
        <f>IF(AND(Table13[[#This Row],[Age]]&gt;=26,Table13[[#This Row],[Age]]&lt;=35),1,0)</f>
        <v>0</v>
      </c>
      <c r="AW1497">
        <f>IF(AND(Table13[[#This Row],[Age]]&gt;=36,Table13[[#This Row],[Age]]&lt;=45),1,0)</f>
        <v>0</v>
      </c>
      <c r="AX1497">
        <f>IF(AND(Table13[[#This Row],[Age]]&gt;=46,Table13[[#This Row],[Age]]&lt;=55),1,0)</f>
        <v>0</v>
      </c>
      <c r="AY1497">
        <f>IF(AND(Table13[[#This Row],[Age]]&gt;=56,Table13[[#This Row],[Age]]&lt;=67),1,0)</f>
        <v>0</v>
      </c>
      <c r="AZ1497" t="s">
        <v>24</v>
      </c>
      <c r="BA1497">
        <f>IF(Table13[[#This Row],[Marital Status]]="Married",1,0)</f>
        <v>0</v>
      </c>
      <c r="BB1497">
        <f>IF(Table13[[#This Row],[Marital Status]]="Single",1,0)</f>
        <v>1</v>
      </c>
      <c r="BC1497" t="s">
        <v>27</v>
      </c>
      <c r="BD1497">
        <f>IF(Table13[[#This Row],[gender]]="Male",1,0)</f>
        <v>1</v>
      </c>
      <c r="BE1497">
        <f>IF(Table13[[#This Row],[gender]]="Female",1,0)</f>
        <v>0</v>
      </c>
      <c r="BF1497" t="s">
        <v>22</v>
      </c>
      <c r="BG1497">
        <f>IF(Table13[[#This Row],[Highest level of Education]]="Did not attend school",1,0)</f>
        <v>0</v>
      </c>
      <c r="BH1497">
        <f>IF(Table13[[#This Row],[Highest level of Education]]="K12 completed",1,0)</f>
        <v>1</v>
      </c>
      <c r="BI1497">
        <f>IF(Table13[[#This Row],[Highest level of Education]]="High School Completed",1,0)</f>
        <v>0</v>
      </c>
      <c r="BJ1497">
        <f>IF(Table13[[#This Row],[Highest level of Education]]="Technical Diploma/Partially completed College",1,0)</f>
        <v>0</v>
      </c>
      <c r="BK1497">
        <f>IF(Table13[[#This Row],[Highest level of Education]]="University/College Degree",1,0)</f>
        <v>0</v>
      </c>
      <c r="BL1497">
        <f>IF(Table13[[#This Row],[Highest level of Education]]="Post-graduate education",1,0)</f>
        <v>0</v>
      </c>
      <c r="BM1497">
        <v>0</v>
      </c>
      <c r="BN1497">
        <v>5</v>
      </c>
      <c r="BO1497" t="s">
        <v>1</v>
      </c>
      <c r="BP1497">
        <f>IF(Table13[[#This Row],[Monthly_Income 1_5500 2_8000 3_11000 4_15000 5_20000 6_27000 7_35000 8_5000 9_51000 98_0]]=1,1,0)</f>
        <v>0</v>
      </c>
      <c r="BQ1497">
        <f>IF(Table13[[#This Row],[Monthly_Income 1_5500 2_8000 3_11000 4_15000 5_20000 6_27000 7_35000 8_5000 9_51000 98_0]]=2,1,0)</f>
        <v>0</v>
      </c>
      <c r="BR1497">
        <f>IF(Table13[[#This Row],[Monthly_Income 1_5500 2_8000 3_11000 4_15000 5_20000 6_27000 7_35000 8_5000 9_51000 98_0]]=3,1,0)</f>
        <v>0</v>
      </c>
      <c r="BS1497">
        <f>IF(Table13[[#This Row],[Monthly_Income 1_5500 2_8000 3_11000 4_15000 5_20000 6_27000 7_35000 8_5000 9_51000 98_0]]=4,1,0)</f>
        <v>0</v>
      </c>
      <c r="BT1497">
        <f>IF(Table13[[#This Row],[Monthly_Income 1_5500 2_8000 3_11000 4_15000 5_20000 6_27000 7_35000 8_5000 9_51000 98_0]]=5,1,0)</f>
        <v>0</v>
      </c>
      <c r="BU1497">
        <f>IF(Table13[[#This Row],[Monthly_Income 1_5500 2_8000 3_11000 4_15000 5_20000 6_27000 7_35000 8_5000 9_51000 98_0]]=6,1,0)</f>
        <v>0</v>
      </c>
      <c r="BV1497">
        <f>IF(Table13[[#This Row],[Monthly_Income 1_5500 2_8000 3_11000 4_15000 5_20000 6_27000 7_35000 8_5000 9_51000 98_0]]=7,1,0)</f>
        <v>0</v>
      </c>
      <c r="BW1497">
        <f>IF(Table13[[#This Row],[Monthly_Income 1_5500 2_8000 3_11000 4_15000 5_20000 6_27000 7_35000 8_5000 9_51000 98_0]]=8,1,0)</f>
        <v>0</v>
      </c>
      <c r="BX1497">
        <f>IF(Table13[[#This Row],[Monthly_Income 1_5500 2_8000 3_11000 4_15000 5_20000 6_27000 7_35000 8_5000 9_51000 98_0]]=9,1,0)</f>
        <v>0</v>
      </c>
      <c r="BY1497">
        <f>IF(Table13[[#This Row],[Monthly_Income 1_5500 2_8000 3_11000 4_15000 5_20000 6_27000 7_35000 8_5000 9_51000 98_0]]=98,1,0)</f>
        <v>0</v>
      </c>
      <c r="BZ1497">
        <v>97</v>
      </c>
      <c r="CA1497">
        <f>IF(Table13[[#This Row],[Monthly_Household_Income]]=1,1,0)</f>
        <v>0</v>
      </c>
      <c r="CB1497">
        <f>IF(Table13[[#This Row],[Monthly_Household_Income]]=2,1,0)</f>
        <v>0</v>
      </c>
      <c r="CC1497">
        <f>IF(Table13[[#This Row],[Monthly_Household_Income]]=3,1,0)</f>
        <v>0</v>
      </c>
      <c r="CD1497">
        <f>IF(Table13[[#This Row],[Monthly_Household_Income]]=4,1,0)</f>
        <v>0</v>
      </c>
      <c r="CE1497">
        <f>IF(Table13[[#This Row],[Monthly_Household_Income]]=5,1,0)</f>
        <v>0</v>
      </c>
      <c r="CF1497">
        <f>IF(Table13[[#This Row],[Monthly_Household_Income]]=6,1,0)</f>
        <v>0</v>
      </c>
      <c r="CG1497">
        <f>IF(Table13[[#This Row],[Monthly_Household_Income]]=7,1,0)</f>
        <v>0</v>
      </c>
      <c r="CH1497">
        <f>IF(Table13[[#This Row],[Monthly_Household_Income]]=8,1,0)</f>
        <v>0</v>
      </c>
      <c r="CI1497">
        <f>IF(Table13[[#This Row],[Monthly_Household_Income]]=9,1,0)</f>
        <v>0</v>
      </c>
      <c r="CJ1497">
        <f>IF(Table13[[#This Row],[Monthly_Household_Income]]=98,1,0)</f>
        <v>0</v>
      </c>
    </row>
    <row r="1498" spans="1:88">
      <c r="A1498">
        <v>5615</v>
      </c>
      <c r="B1498" s="1">
        <v>42968</v>
      </c>
      <c r="C1498" t="s">
        <v>33</v>
      </c>
      <c r="D1498">
        <v>8</v>
      </c>
      <c r="E1498">
        <v>8</v>
      </c>
      <c r="F1498">
        <v>8</v>
      </c>
      <c r="G1498">
        <v>8</v>
      </c>
      <c r="H1498">
        <v>8</v>
      </c>
      <c r="I1498">
        <v>8</v>
      </c>
      <c r="J1498" t="s">
        <v>16</v>
      </c>
      <c r="K1498">
        <v>8</v>
      </c>
      <c r="L1498">
        <v>8</v>
      </c>
      <c r="M1498">
        <v>7</v>
      </c>
      <c r="N1498">
        <v>8</v>
      </c>
      <c r="O1498">
        <v>8</v>
      </c>
      <c r="P1498">
        <v>9</v>
      </c>
      <c r="Q1498">
        <v>8</v>
      </c>
      <c r="R1498">
        <v>7</v>
      </c>
      <c r="S1498">
        <v>8</v>
      </c>
      <c r="T1498">
        <v>7</v>
      </c>
      <c r="U1498">
        <v>7</v>
      </c>
      <c r="V1498">
        <v>6</v>
      </c>
      <c r="W1498">
        <v>6</v>
      </c>
      <c r="X1498">
        <v>9</v>
      </c>
      <c r="Y1498">
        <v>7</v>
      </c>
      <c r="Z1498">
        <v>10</v>
      </c>
      <c r="AA1498">
        <v>6</v>
      </c>
      <c r="AB1498">
        <v>6</v>
      </c>
      <c r="AC1498">
        <v>2</v>
      </c>
      <c r="AD1498">
        <f>IF(Table13[[#This Row],[payment]]=1,1,0)</f>
        <v>0</v>
      </c>
      <c r="AE1498">
        <f>IF(Table13[[#This Row],[payment]]=2,1,0)</f>
        <v>1</v>
      </c>
      <c r="AF1498">
        <f>IF(Table13[[#This Row],[payment]]=3,1,0)</f>
        <v>0</v>
      </c>
      <c r="AG1498">
        <v>2</v>
      </c>
      <c r="AH1498">
        <f>IF(Table13[[#This Row],[method_payment]]=1,1,0)</f>
        <v>0</v>
      </c>
      <c r="AI1498">
        <f>IF(Table13[[#This Row],[method_payment]]=2,1,0)</f>
        <v>1</v>
      </c>
      <c r="AJ1498">
        <f>IF(Table13[[#This Row],[method_payment]]=3,1,0)</f>
        <v>0</v>
      </c>
      <c r="AK1498">
        <f>IF(Table13[[#This Row],[method_payment]]=5,1,0)</f>
        <v>0</v>
      </c>
      <c r="AL1498">
        <f>IF(Table13[[#This Row],[method_payment]]=6,1,0)</f>
        <v>0</v>
      </c>
      <c r="AM1498" t="s">
        <v>16</v>
      </c>
      <c r="AN1498" t="s">
        <v>16</v>
      </c>
      <c r="AO1498">
        <v>5</v>
      </c>
      <c r="AP1498" s="2">
        <v>53.04</v>
      </c>
      <c r="AQ1498" s="3">
        <f>IF(AND(Table13[[#This Row],[Average_amount_spent_per_visit_last_3_months]]&gt;=1,Table13[[#This Row],[Average_amount_spent_per_visit_last_3_months]]&lt;=999),1,0)</f>
        <v>1</v>
      </c>
      <c r="AR1498" s="3">
        <f>IF(AND(Table13[[#This Row],[Average_amount_spent_per_visit_last_3_months]]&gt;=1000,Table13[[#This Row],[Average_amount_spent_per_visit_last_3_months]]&lt;=6700),1,0)</f>
        <v>0</v>
      </c>
      <c r="AS1498">
        <v>3</v>
      </c>
      <c r="AT1498">
        <v>35</v>
      </c>
      <c r="AU1498">
        <f>IF(AND(Table13[[#This Row],[Age]]&gt;=18,Table13[[#This Row],[Age]]&lt;=25),1,0)</f>
        <v>0</v>
      </c>
      <c r="AV1498">
        <f>IF(AND(Table13[[#This Row],[Age]]&gt;=26,Table13[[#This Row],[Age]]&lt;=35),1,0)</f>
        <v>1</v>
      </c>
      <c r="AW1498">
        <f>IF(AND(Table13[[#This Row],[Age]]&gt;=36,Table13[[#This Row],[Age]]&lt;=45),1,0)</f>
        <v>0</v>
      </c>
      <c r="AX1498">
        <f>IF(AND(Table13[[#This Row],[Age]]&gt;=46,Table13[[#This Row],[Age]]&lt;=55),1,0)</f>
        <v>0</v>
      </c>
      <c r="AY1498">
        <f>IF(AND(Table13[[#This Row],[Age]]&gt;=56,Table13[[#This Row],[Age]]&lt;=67),1,0)</f>
        <v>0</v>
      </c>
      <c r="AZ1498" t="s">
        <v>24</v>
      </c>
      <c r="BA1498">
        <f>IF(Table13[[#This Row],[Marital Status]]="Married",1,0)</f>
        <v>0</v>
      </c>
      <c r="BB1498">
        <f>IF(Table13[[#This Row],[Marital Status]]="Single",1,0)</f>
        <v>1</v>
      </c>
      <c r="BC1498" t="s">
        <v>27</v>
      </c>
      <c r="BD1498">
        <f>IF(Table13[[#This Row],[gender]]="Male",1,0)</f>
        <v>1</v>
      </c>
      <c r="BE1498">
        <f>IF(Table13[[#This Row],[gender]]="Female",1,0)</f>
        <v>0</v>
      </c>
      <c r="BF1498" t="s">
        <v>19</v>
      </c>
      <c r="BG1498">
        <f>IF(Table13[[#This Row],[Highest level of Education]]="Did not attend school",1,0)</f>
        <v>0</v>
      </c>
      <c r="BH1498">
        <f>IF(Table13[[#This Row],[Highest level of Education]]="K12 completed",1,0)</f>
        <v>0</v>
      </c>
      <c r="BI1498">
        <f>IF(Table13[[#This Row],[Highest level of Education]]="High School Completed",1,0)</f>
        <v>0</v>
      </c>
      <c r="BJ1498">
        <f>IF(Table13[[#This Row],[Highest level of Education]]="Technical Diploma/Partially completed College",1,0)</f>
        <v>0</v>
      </c>
      <c r="BK1498">
        <f>IF(Table13[[#This Row],[Highest level of Education]]="University/College Degree",1,0)</f>
        <v>1</v>
      </c>
      <c r="BL1498">
        <f>IF(Table13[[#This Row],[Highest level of Education]]="Post-graduate education",1,0)</f>
        <v>0</v>
      </c>
      <c r="BM1498">
        <v>0</v>
      </c>
      <c r="BN1498">
        <v>1</v>
      </c>
      <c r="BO1498">
        <v>3</v>
      </c>
      <c r="BP1498">
        <f>IF(Table13[[#This Row],[Monthly_Income 1_5500 2_8000 3_11000 4_15000 5_20000 6_27000 7_35000 8_5000 9_51000 98_0]]=1,1,0)</f>
        <v>0</v>
      </c>
      <c r="BQ1498">
        <f>IF(Table13[[#This Row],[Monthly_Income 1_5500 2_8000 3_11000 4_15000 5_20000 6_27000 7_35000 8_5000 9_51000 98_0]]=2,1,0)</f>
        <v>0</v>
      </c>
      <c r="BR1498">
        <f>IF(Table13[[#This Row],[Monthly_Income 1_5500 2_8000 3_11000 4_15000 5_20000 6_27000 7_35000 8_5000 9_51000 98_0]]=3,1,0)</f>
        <v>1</v>
      </c>
      <c r="BS1498">
        <f>IF(Table13[[#This Row],[Monthly_Income 1_5500 2_8000 3_11000 4_15000 5_20000 6_27000 7_35000 8_5000 9_51000 98_0]]=4,1,0)</f>
        <v>0</v>
      </c>
      <c r="BT1498">
        <f>IF(Table13[[#This Row],[Monthly_Income 1_5500 2_8000 3_11000 4_15000 5_20000 6_27000 7_35000 8_5000 9_51000 98_0]]=5,1,0)</f>
        <v>0</v>
      </c>
      <c r="BU1498">
        <f>IF(Table13[[#This Row],[Monthly_Income 1_5500 2_8000 3_11000 4_15000 5_20000 6_27000 7_35000 8_5000 9_51000 98_0]]=6,1,0)</f>
        <v>0</v>
      </c>
      <c r="BV1498">
        <f>IF(Table13[[#This Row],[Monthly_Income 1_5500 2_8000 3_11000 4_15000 5_20000 6_27000 7_35000 8_5000 9_51000 98_0]]=7,1,0)</f>
        <v>0</v>
      </c>
      <c r="BW1498">
        <f>IF(Table13[[#This Row],[Monthly_Income 1_5500 2_8000 3_11000 4_15000 5_20000 6_27000 7_35000 8_5000 9_51000 98_0]]=8,1,0)</f>
        <v>0</v>
      </c>
      <c r="BX1498">
        <f>IF(Table13[[#This Row],[Monthly_Income 1_5500 2_8000 3_11000 4_15000 5_20000 6_27000 7_35000 8_5000 9_51000 98_0]]=9,1,0)</f>
        <v>0</v>
      </c>
      <c r="BY1498">
        <f>IF(Table13[[#This Row],[Monthly_Income 1_5500 2_8000 3_11000 4_15000 5_20000 6_27000 7_35000 8_5000 9_51000 98_0]]=98,1,0)</f>
        <v>0</v>
      </c>
      <c r="BZ1498">
        <v>5</v>
      </c>
      <c r="CA1498">
        <f>IF(Table13[[#This Row],[Monthly_Household_Income]]=1,1,0)</f>
        <v>0</v>
      </c>
      <c r="CB1498">
        <f>IF(Table13[[#This Row],[Monthly_Household_Income]]=2,1,0)</f>
        <v>0</v>
      </c>
      <c r="CC1498">
        <f>IF(Table13[[#This Row],[Monthly_Household_Income]]=3,1,0)</f>
        <v>0</v>
      </c>
      <c r="CD1498">
        <f>IF(Table13[[#This Row],[Monthly_Household_Income]]=4,1,0)</f>
        <v>0</v>
      </c>
      <c r="CE1498">
        <f>IF(Table13[[#This Row],[Monthly_Household_Income]]=5,1,0)</f>
        <v>1</v>
      </c>
      <c r="CF1498">
        <f>IF(Table13[[#This Row],[Monthly_Household_Income]]=6,1,0)</f>
        <v>0</v>
      </c>
      <c r="CG1498">
        <f>IF(Table13[[#This Row],[Monthly_Household_Income]]=7,1,0)</f>
        <v>0</v>
      </c>
      <c r="CH1498">
        <f>IF(Table13[[#This Row],[Monthly_Household_Income]]=8,1,0)</f>
        <v>0</v>
      </c>
      <c r="CI1498">
        <f>IF(Table13[[#This Row],[Monthly_Household_Income]]=9,1,0)</f>
        <v>0</v>
      </c>
      <c r="CJ1498">
        <f>IF(Table13[[#This Row],[Monthly_Household_Income]]=98,1,0)</f>
        <v>0</v>
      </c>
    </row>
    <row r="1499" spans="1:88">
      <c r="A1499">
        <v>5618</v>
      </c>
      <c r="B1499" s="1">
        <v>42960</v>
      </c>
      <c r="C1499" t="s">
        <v>39</v>
      </c>
      <c r="D1499">
        <v>8</v>
      </c>
      <c r="E1499">
        <v>8</v>
      </c>
      <c r="F1499">
        <v>8</v>
      </c>
      <c r="G1499">
        <v>8</v>
      </c>
      <c r="H1499">
        <v>7</v>
      </c>
      <c r="I1499">
        <v>6</v>
      </c>
      <c r="J1499" t="s">
        <v>15</v>
      </c>
      <c r="K1499">
        <v>8</v>
      </c>
      <c r="L1499">
        <v>6</v>
      </c>
      <c r="M1499">
        <v>7</v>
      </c>
      <c r="N1499">
        <v>7</v>
      </c>
      <c r="O1499">
        <v>8</v>
      </c>
      <c r="P1499">
        <v>6</v>
      </c>
      <c r="Q1499">
        <v>8</v>
      </c>
      <c r="R1499">
        <v>7</v>
      </c>
      <c r="S1499">
        <v>8</v>
      </c>
      <c r="T1499">
        <v>6</v>
      </c>
      <c r="U1499">
        <v>7</v>
      </c>
      <c r="V1499">
        <v>7</v>
      </c>
      <c r="W1499">
        <v>6</v>
      </c>
      <c r="X1499">
        <v>8</v>
      </c>
      <c r="Y1499">
        <v>6</v>
      </c>
      <c r="Z1499">
        <v>7</v>
      </c>
      <c r="AA1499">
        <v>7</v>
      </c>
      <c r="AB1499">
        <v>6</v>
      </c>
      <c r="AC1499">
        <v>1</v>
      </c>
      <c r="AD1499">
        <f>IF(Table13[[#This Row],[payment]]=1,1,0)</f>
        <v>1</v>
      </c>
      <c r="AE1499">
        <f>IF(Table13[[#This Row],[payment]]=2,1,0)</f>
        <v>0</v>
      </c>
      <c r="AF1499">
        <f>IF(Table13[[#This Row],[payment]]=3,1,0)</f>
        <v>0</v>
      </c>
      <c r="AG1499">
        <v>2</v>
      </c>
      <c r="AH1499">
        <f>IF(Table13[[#This Row],[method_payment]]=1,1,0)</f>
        <v>0</v>
      </c>
      <c r="AI1499">
        <f>IF(Table13[[#This Row],[method_payment]]=2,1,0)</f>
        <v>1</v>
      </c>
      <c r="AJ1499">
        <f>IF(Table13[[#This Row],[method_payment]]=3,1,0)</f>
        <v>0</v>
      </c>
      <c r="AK1499">
        <f>IF(Table13[[#This Row],[method_payment]]=5,1,0)</f>
        <v>0</v>
      </c>
      <c r="AL1499">
        <f>IF(Table13[[#This Row],[method_payment]]=6,1,0)</f>
        <v>0</v>
      </c>
      <c r="AM1499" t="s">
        <v>16</v>
      </c>
      <c r="AN1499" t="s">
        <v>15</v>
      </c>
      <c r="AO1499">
        <v>2</v>
      </c>
      <c r="AP1499" s="2">
        <v>163.01</v>
      </c>
      <c r="AQ1499" s="3">
        <f>IF(AND(Table13[[#This Row],[Average_amount_spent_per_visit_last_3_months]]&gt;=1,Table13[[#This Row],[Average_amount_spent_per_visit_last_3_months]]&lt;=999),1,0)</f>
        <v>1</v>
      </c>
      <c r="AR1499" s="3">
        <f>IF(AND(Table13[[#This Row],[Average_amount_spent_per_visit_last_3_months]]&gt;=1000,Table13[[#This Row],[Average_amount_spent_per_visit_last_3_months]]&lt;=6700),1,0)</f>
        <v>0</v>
      </c>
      <c r="AS1499">
        <v>3</v>
      </c>
      <c r="AT1499">
        <v>25</v>
      </c>
      <c r="AU1499">
        <f>IF(AND(Table13[[#This Row],[Age]]&gt;=18,Table13[[#This Row],[Age]]&lt;=25),1,0)</f>
        <v>1</v>
      </c>
      <c r="AV1499">
        <f>IF(AND(Table13[[#This Row],[Age]]&gt;=26,Table13[[#This Row],[Age]]&lt;=35),1,0)</f>
        <v>0</v>
      </c>
      <c r="AW1499">
        <f>IF(AND(Table13[[#This Row],[Age]]&gt;=36,Table13[[#This Row],[Age]]&lt;=45),1,0)</f>
        <v>0</v>
      </c>
      <c r="AX1499">
        <f>IF(AND(Table13[[#This Row],[Age]]&gt;=46,Table13[[#This Row],[Age]]&lt;=55),1,0)</f>
        <v>0</v>
      </c>
      <c r="AY1499">
        <f>IF(AND(Table13[[#This Row],[Age]]&gt;=56,Table13[[#This Row],[Age]]&lt;=67),1,0)</f>
        <v>0</v>
      </c>
      <c r="AZ1499" t="s">
        <v>24</v>
      </c>
      <c r="BA1499">
        <f>IF(Table13[[#This Row],[Marital Status]]="Married",1,0)</f>
        <v>0</v>
      </c>
      <c r="BB1499">
        <f>IF(Table13[[#This Row],[Marital Status]]="Single",1,0)</f>
        <v>1</v>
      </c>
      <c r="BC1499" t="s">
        <v>28</v>
      </c>
      <c r="BD1499">
        <f>IF(Table13[[#This Row],[gender]]="Male",1,0)</f>
        <v>0</v>
      </c>
      <c r="BE1499">
        <f>IF(Table13[[#This Row],[gender]]="Female",1,0)</f>
        <v>1</v>
      </c>
      <c r="BF1499" t="s">
        <v>19</v>
      </c>
      <c r="BG1499">
        <f>IF(Table13[[#This Row],[Highest level of Education]]="Did not attend school",1,0)</f>
        <v>0</v>
      </c>
      <c r="BH1499">
        <f>IF(Table13[[#This Row],[Highest level of Education]]="K12 completed",1,0)</f>
        <v>0</v>
      </c>
      <c r="BI1499">
        <f>IF(Table13[[#This Row],[Highest level of Education]]="High School Completed",1,0)</f>
        <v>0</v>
      </c>
      <c r="BJ1499">
        <f>IF(Table13[[#This Row],[Highest level of Education]]="Technical Diploma/Partially completed College",1,0)</f>
        <v>0</v>
      </c>
      <c r="BK1499">
        <f>IF(Table13[[#This Row],[Highest level of Education]]="University/College Degree",1,0)</f>
        <v>1</v>
      </c>
      <c r="BL1499">
        <f>IF(Table13[[#This Row],[Highest level of Education]]="Post-graduate education",1,0)</f>
        <v>0</v>
      </c>
      <c r="BM1499">
        <v>0</v>
      </c>
      <c r="BN1499">
        <v>1</v>
      </c>
      <c r="BO1499">
        <v>3</v>
      </c>
      <c r="BP1499">
        <f>IF(Table13[[#This Row],[Monthly_Income 1_5500 2_8000 3_11000 4_15000 5_20000 6_27000 7_35000 8_5000 9_51000 98_0]]=1,1,0)</f>
        <v>0</v>
      </c>
      <c r="BQ1499">
        <f>IF(Table13[[#This Row],[Monthly_Income 1_5500 2_8000 3_11000 4_15000 5_20000 6_27000 7_35000 8_5000 9_51000 98_0]]=2,1,0)</f>
        <v>0</v>
      </c>
      <c r="BR1499">
        <f>IF(Table13[[#This Row],[Monthly_Income 1_5500 2_8000 3_11000 4_15000 5_20000 6_27000 7_35000 8_5000 9_51000 98_0]]=3,1,0)</f>
        <v>1</v>
      </c>
      <c r="BS1499">
        <f>IF(Table13[[#This Row],[Monthly_Income 1_5500 2_8000 3_11000 4_15000 5_20000 6_27000 7_35000 8_5000 9_51000 98_0]]=4,1,0)</f>
        <v>0</v>
      </c>
      <c r="BT1499">
        <f>IF(Table13[[#This Row],[Monthly_Income 1_5500 2_8000 3_11000 4_15000 5_20000 6_27000 7_35000 8_5000 9_51000 98_0]]=5,1,0)</f>
        <v>0</v>
      </c>
      <c r="BU1499">
        <f>IF(Table13[[#This Row],[Monthly_Income 1_5500 2_8000 3_11000 4_15000 5_20000 6_27000 7_35000 8_5000 9_51000 98_0]]=6,1,0)</f>
        <v>0</v>
      </c>
      <c r="BV1499">
        <f>IF(Table13[[#This Row],[Monthly_Income 1_5500 2_8000 3_11000 4_15000 5_20000 6_27000 7_35000 8_5000 9_51000 98_0]]=7,1,0)</f>
        <v>0</v>
      </c>
      <c r="BW1499">
        <f>IF(Table13[[#This Row],[Monthly_Income 1_5500 2_8000 3_11000 4_15000 5_20000 6_27000 7_35000 8_5000 9_51000 98_0]]=8,1,0)</f>
        <v>0</v>
      </c>
      <c r="BX1499">
        <f>IF(Table13[[#This Row],[Monthly_Income 1_5500 2_8000 3_11000 4_15000 5_20000 6_27000 7_35000 8_5000 9_51000 98_0]]=9,1,0)</f>
        <v>0</v>
      </c>
      <c r="BY1499">
        <f>IF(Table13[[#This Row],[Monthly_Income 1_5500 2_8000 3_11000 4_15000 5_20000 6_27000 7_35000 8_5000 9_51000 98_0]]=98,1,0)</f>
        <v>0</v>
      </c>
      <c r="BZ1499">
        <v>6</v>
      </c>
      <c r="CA1499">
        <f>IF(Table13[[#This Row],[Monthly_Household_Income]]=1,1,0)</f>
        <v>0</v>
      </c>
      <c r="CB1499">
        <f>IF(Table13[[#This Row],[Monthly_Household_Income]]=2,1,0)</f>
        <v>0</v>
      </c>
      <c r="CC1499">
        <f>IF(Table13[[#This Row],[Monthly_Household_Income]]=3,1,0)</f>
        <v>0</v>
      </c>
      <c r="CD1499">
        <f>IF(Table13[[#This Row],[Monthly_Household_Income]]=4,1,0)</f>
        <v>0</v>
      </c>
      <c r="CE1499">
        <f>IF(Table13[[#This Row],[Monthly_Household_Income]]=5,1,0)</f>
        <v>0</v>
      </c>
      <c r="CF1499">
        <f>IF(Table13[[#This Row],[Monthly_Household_Income]]=6,1,0)</f>
        <v>1</v>
      </c>
      <c r="CG1499">
        <f>IF(Table13[[#This Row],[Monthly_Household_Income]]=7,1,0)</f>
        <v>0</v>
      </c>
      <c r="CH1499">
        <f>IF(Table13[[#This Row],[Monthly_Household_Income]]=8,1,0)</f>
        <v>0</v>
      </c>
      <c r="CI1499">
        <f>IF(Table13[[#This Row],[Monthly_Household_Income]]=9,1,0)</f>
        <v>0</v>
      </c>
      <c r="CJ1499">
        <f>IF(Table13[[#This Row],[Monthly_Household_Income]]=98,1,0)</f>
        <v>0</v>
      </c>
    </row>
    <row r="1500" spans="1:88">
      <c r="A1500">
        <v>5621</v>
      </c>
      <c r="B1500" s="1">
        <v>42990</v>
      </c>
      <c r="C1500" t="s">
        <v>35</v>
      </c>
      <c r="D1500">
        <v>9</v>
      </c>
      <c r="E1500">
        <v>7</v>
      </c>
      <c r="F1500">
        <v>8</v>
      </c>
      <c r="G1500">
        <v>8</v>
      </c>
      <c r="H1500">
        <v>9</v>
      </c>
      <c r="I1500">
        <v>8</v>
      </c>
      <c r="J1500" t="s">
        <v>16</v>
      </c>
      <c r="K1500">
        <v>9</v>
      </c>
      <c r="L1500">
        <v>8</v>
      </c>
      <c r="M1500">
        <v>8</v>
      </c>
      <c r="N1500">
        <v>9</v>
      </c>
      <c r="O1500">
        <v>8</v>
      </c>
      <c r="P1500">
        <v>7</v>
      </c>
      <c r="Q1500">
        <v>7</v>
      </c>
      <c r="R1500">
        <v>9</v>
      </c>
      <c r="S1500">
        <v>6</v>
      </c>
      <c r="T1500">
        <v>7</v>
      </c>
      <c r="U1500">
        <v>8</v>
      </c>
      <c r="V1500">
        <v>6</v>
      </c>
      <c r="W1500">
        <v>8</v>
      </c>
      <c r="X1500">
        <v>9</v>
      </c>
      <c r="Y1500">
        <v>8</v>
      </c>
      <c r="Z1500">
        <v>9</v>
      </c>
      <c r="AA1500">
        <v>8</v>
      </c>
      <c r="AB1500">
        <v>0</v>
      </c>
      <c r="AC1500">
        <v>2</v>
      </c>
      <c r="AD1500">
        <f>IF(Table13[[#This Row],[payment]]=1,1,0)</f>
        <v>0</v>
      </c>
      <c r="AE1500">
        <f>IF(Table13[[#This Row],[payment]]=2,1,0)</f>
        <v>1</v>
      </c>
      <c r="AF1500">
        <f>IF(Table13[[#This Row],[payment]]=3,1,0)</f>
        <v>0</v>
      </c>
      <c r="AG1500">
        <v>6</v>
      </c>
      <c r="AH1500">
        <f>IF(Table13[[#This Row],[method_payment]]=1,1,0)</f>
        <v>0</v>
      </c>
      <c r="AI1500">
        <f>IF(Table13[[#This Row],[method_payment]]=2,1,0)</f>
        <v>0</v>
      </c>
      <c r="AJ1500">
        <f>IF(Table13[[#This Row],[method_payment]]=3,1,0)</f>
        <v>0</v>
      </c>
      <c r="AK1500">
        <f>IF(Table13[[#This Row],[method_payment]]=5,1,0)</f>
        <v>0</v>
      </c>
      <c r="AL1500">
        <f>IF(Table13[[#This Row],[method_payment]]=6,1,0)</f>
        <v>1</v>
      </c>
      <c r="AM1500" t="s">
        <v>15</v>
      </c>
      <c r="AN1500" t="s">
        <v>16</v>
      </c>
      <c r="AO1500">
        <v>1</v>
      </c>
      <c r="AP1500" s="2">
        <v>247.91</v>
      </c>
      <c r="AQ1500" s="3">
        <f>IF(AND(Table13[[#This Row],[Average_amount_spent_per_visit_last_3_months]]&gt;=1,Table13[[#This Row],[Average_amount_spent_per_visit_last_3_months]]&lt;=999),1,0)</f>
        <v>1</v>
      </c>
      <c r="AR1500" s="3">
        <f>IF(AND(Table13[[#This Row],[Average_amount_spent_per_visit_last_3_months]]&gt;=1000,Table13[[#This Row],[Average_amount_spent_per_visit_last_3_months]]&lt;=6700),1,0)</f>
        <v>0</v>
      </c>
      <c r="AS1500">
        <v>1</v>
      </c>
      <c r="AT1500">
        <v>45</v>
      </c>
      <c r="AU1500">
        <f>IF(AND(Table13[[#This Row],[Age]]&gt;=18,Table13[[#This Row],[Age]]&lt;=25),1,0)</f>
        <v>0</v>
      </c>
      <c r="AV1500">
        <f>IF(AND(Table13[[#This Row],[Age]]&gt;=26,Table13[[#This Row],[Age]]&lt;=35),1,0)</f>
        <v>0</v>
      </c>
      <c r="AW1500">
        <f>IF(AND(Table13[[#This Row],[Age]]&gt;=36,Table13[[#This Row],[Age]]&lt;=45),1,0)</f>
        <v>1</v>
      </c>
      <c r="AX1500">
        <f>IF(AND(Table13[[#This Row],[Age]]&gt;=46,Table13[[#This Row],[Age]]&lt;=55),1,0)</f>
        <v>0</v>
      </c>
      <c r="AY1500">
        <f>IF(AND(Table13[[#This Row],[Age]]&gt;=56,Table13[[#This Row],[Age]]&lt;=67),1,0)</f>
        <v>0</v>
      </c>
      <c r="AZ1500" t="s">
        <v>25</v>
      </c>
      <c r="BA1500">
        <f>IF(Table13[[#This Row],[Marital Status]]="Married",1,0)</f>
        <v>1</v>
      </c>
      <c r="BB1500">
        <f>IF(Table13[[#This Row],[Marital Status]]="Single",1,0)</f>
        <v>0</v>
      </c>
      <c r="BC1500" t="s">
        <v>28</v>
      </c>
      <c r="BD1500">
        <f>IF(Table13[[#This Row],[gender]]="Male",1,0)</f>
        <v>0</v>
      </c>
      <c r="BE1500">
        <f>IF(Table13[[#This Row],[gender]]="Female",1,0)</f>
        <v>1</v>
      </c>
      <c r="BF1500" t="s">
        <v>23</v>
      </c>
      <c r="BG1500">
        <f>IF(Table13[[#This Row],[Highest level of Education]]="Did not attend school",1,0)</f>
        <v>0</v>
      </c>
      <c r="BH1500">
        <f>IF(Table13[[#This Row],[Highest level of Education]]="K12 completed",1,0)</f>
        <v>0</v>
      </c>
      <c r="BI1500">
        <f>IF(Table13[[#This Row],[Highest level of Education]]="High School Completed",1,0)</f>
        <v>0</v>
      </c>
      <c r="BJ1500">
        <f>IF(Table13[[#This Row],[Highest level of Education]]="Technical Diploma/Partially completed College",1,0)</f>
        <v>1</v>
      </c>
      <c r="BK1500">
        <f>IF(Table13[[#This Row],[Highest level of Education]]="University/College Degree",1,0)</f>
        <v>0</v>
      </c>
      <c r="BL1500">
        <f>IF(Table13[[#This Row],[Highest level of Education]]="Post-graduate education",1,0)</f>
        <v>0</v>
      </c>
      <c r="BM1500">
        <v>2</v>
      </c>
      <c r="BN1500">
        <v>3</v>
      </c>
      <c r="BO1500" t="s">
        <v>1</v>
      </c>
      <c r="BP1500">
        <f>IF(Table13[[#This Row],[Monthly_Income 1_5500 2_8000 3_11000 4_15000 5_20000 6_27000 7_35000 8_5000 9_51000 98_0]]=1,1,0)</f>
        <v>0</v>
      </c>
      <c r="BQ1500">
        <f>IF(Table13[[#This Row],[Monthly_Income 1_5500 2_8000 3_11000 4_15000 5_20000 6_27000 7_35000 8_5000 9_51000 98_0]]=2,1,0)</f>
        <v>0</v>
      </c>
      <c r="BR1500">
        <f>IF(Table13[[#This Row],[Monthly_Income 1_5500 2_8000 3_11000 4_15000 5_20000 6_27000 7_35000 8_5000 9_51000 98_0]]=3,1,0)</f>
        <v>0</v>
      </c>
      <c r="BS1500">
        <f>IF(Table13[[#This Row],[Monthly_Income 1_5500 2_8000 3_11000 4_15000 5_20000 6_27000 7_35000 8_5000 9_51000 98_0]]=4,1,0)</f>
        <v>0</v>
      </c>
      <c r="BT1500">
        <f>IF(Table13[[#This Row],[Monthly_Income 1_5500 2_8000 3_11000 4_15000 5_20000 6_27000 7_35000 8_5000 9_51000 98_0]]=5,1,0)</f>
        <v>0</v>
      </c>
      <c r="BU1500">
        <f>IF(Table13[[#This Row],[Monthly_Income 1_5500 2_8000 3_11000 4_15000 5_20000 6_27000 7_35000 8_5000 9_51000 98_0]]=6,1,0)</f>
        <v>0</v>
      </c>
      <c r="BV1500">
        <f>IF(Table13[[#This Row],[Monthly_Income 1_5500 2_8000 3_11000 4_15000 5_20000 6_27000 7_35000 8_5000 9_51000 98_0]]=7,1,0)</f>
        <v>0</v>
      </c>
      <c r="BW1500">
        <f>IF(Table13[[#This Row],[Monthly_Income 1_5500 2_8000 3_11000 4_15000 5_20000 6_27000 7_35000 8_5000 9_51000 98_0]]=8,1,0)</f>
        <v>0</v>
      </c>
      <c r="BX1500">
        <f>IF(Table13[[#This Row],[Monthly_Income 1_5500 2_8000 3_11000 4_15000 5_20000 6_27000 7_35000 8_5000 9_51000 98_0]]=9,1,0)</f>
        <v>0</v>
      </c>
      <c r="BY1500">
        <f>IF(Table13[[#This Row],[Monthly_Income 1_5500 2_8000 3_11000 4_15000 5_20000 6_27000 7_35000 8_5000 9_51000 98_0]]=98,1,0)</f>
        <v>0</v>
      </c>
      <c r="BZ1500">
        <v>9</v>
      </c>
      <c r="CA1500">
        <f>IF(Table13[[#This Row],[Monthly_Household_Income]]=1,1,0)</f>
        <v>0</v>
      </c>
      <c r="CB1500">
        <f>IF(Table13[[#This Row],[Monthly_Household_Income]]=2,1,0)</f>
        <v>0</v>
      </c>
      <c r="CC1500">
        <f>IF(Table13[[#This Row],[Monthly_Household_Income]]=3,1,0)</f>
        <v>0</v>
      </c>
      <c r="CD1500">
        <f>IF(Table13[[#This Row],[Monthly_Household_Income]]=4,1,0)</f>
        <v>0</v>
      </c>
      <c r="CE1500">
        <f>IF(Table13[[#This Row],[Monthly_Household_Income]]=5,1,0)</f>
        <v>0</v>
      </c>
      <c r="CF1500">
        <f>IF(Table13[[#This Row],[Monthly_Household_Income]]=6,1,0)</f>
        <v>0</v>
      </c>
      <c r="CG1500">
        <f>IF(Table13[[#This Row],[Monthly_Household_Income]]=7,1,0)</f>
        <v>0</v>
      </c>
      <c r="CH1500">
        <f>IF(Table13[[#This Row],[Monthly_Household_Income]]=8,1,0)</f>
        <v>0</v>
      </c>
      <c r="CI1500">
        <f>IF(Table13[[#This Row],[Monthly_Household_Income]]=9,1,0)</f>
        <v>1</v>
      </c>
      <c r="CJ1500">
        <f>IF(Table13[[#This Row],[Monthly_Household_Income]]=98,1,0)</f>
        <v>0</v>
      </c>
    </row>
    <row r="1501" spans="1:88">
      <c r="A1501">
        <v>5628</v>
      </c>
      <c r="B1501" s="1">
        <v>42965</v>
      </c>
      <c r="C1501" t="s">
        <v>35</v>
      </c>
      <c r="D1501">
        <v>7</v>
      </c>
      <c r="E1501">
        <v>7</v>
      </c>
      <c r="F1501">
        <v>9</v>
      </c>
      <c r="G1501">
        <v>8</v>
      </c>
      <c r="H1501">
        <v>7</v>
      </c>
      <c r="I1501">
        <v>8</v>
      </c>
      <c r="J1501" t="s">
        <v>15</v>
      </c>
      <c r="K1501">
        <v>8</v>
      </c>
      <c r="L1501">
        <v>7</v>
      </c>
      <c r="M1501">
        <v>8</v>
      </c>
      <c r="N1501">
        <v>9</v>
      </c>
      <c r="O1501">
        <v>9</v>
      </c>
      <c r="P1501">
        <v>9</v>
      </c>
      <c r="Q1501">
        <v>8</v>
      </c>
      <c r="R1501">
        <v>8</v>
      </c>
      <c r="S1501">
        <v>9</v>
      </c>
      <c r="T1501">
        <v>10</v>
      </c>
      <c r="U1501">
        <v>10</v>
      </c>
      <c r="V1501">
        <v>8</v>
      </c>
      <c r="W1501">
        <v>7</v>
      </c>
      <c r="X1501">
        <v>9</v>
      </c>
      <c r="Y1501">
        <v>9</v>
      </c>
      <c r="Z1501">
        <v>10</v>
      </c>
      <c r="AA1501">
        <v>7</v>
      </c>
      <c r="AB1501">
        <v>9</v>
      </c>
      <c r="AC1501">
        <v>1</v>
      </c>
      <c r="AD1501">
        <f>IF(Table13[[#This Row],[payment]]=1,1,0)</f>
        <v>1</v>
      </c>
      <c r="AE1501">
        <f>IF(Table13[[#This Row],[payment]]=2,1,0)</f>
        <v>0</v>
      </c>
      <c r="AF1501">
        <f>IF(Table13[[#This Row],[payment]]=3,1,0)</f>
        <v>0</v>
      </c>
      <c r="AG1501">
        <v>6</v>
      </c>
      <c r="AH1501">
        <f>IF(Table13[[#This Row],[method_payment]]=1,1,0)</f>
        <v>0</v>
      </c>
      <c r="AI1501">
        <f>IF(Table13[[#This Row],[method_payment]]=2,1,0)</f>
        <v>0</v>
      </c>
      <c r="AJ1501">
        <f>IF(Table13[[#This Row],[method_payment]]=3,1,0)</f>
        <v>0</v>
      </c>
      <c r="AK1501">
        <f>IF(Table13[[#This Row],[method_payment]]=5,1,0)</f>
        <v>0</v>
      </c>
      <c r="AL1501">
        <f>IF(Table13[[#This Row],[method_payment]]=6,1,0)</f>
        <v>1</v>
      </c>
      <c r="AM1501" t="s">
        <v>16</v>
      </c>
      <c r="AN1501" t="s">
        <v>15</v>
      </c>
      <c r="AO1501">
        <v>2</v>
      </c>
      <c r="AP1501" s="2">
        <v>211.47</v>
      </c>
      <c r="AQ1501" s="3">
        <f>IF(AND(Table13[[#This Row],[Average_amount_spent_per_visit_last_3_months]]&gt;=1,Table13[[#This Row],[Average_amount_spent_per_visit_last_3_months]]&lt;=999),1,0)</f>
        <v>1</v>
      </c>
      <c r="AR1501" s="3">
        <f>IF(AND(Table13[[#This Row],[Average_amount_spent_per_visit_last_3_months]]&gt;=1000,Table13[[#This Row],[Average_amount_spent_per_visit_last_3_months]]&lt;=6700),1,0)</f>
        <v>0</v>
      </c>
      <c r="AS1501">
        <v>2</v>
      </c>
      <c r="AT1501">
        <v>33</v>
      </c>
      <c r="AU1501">
        <f>IF(AND(Table13[[#This Row],[Age]]&gt;=18,Table13[[#This Row],[Age]]&lt;=25),1,0)</f>
        <v>0</v>
      </c>
      <c r="AV1501">
        <f>IF(AND(Table13[[#This Row],[Age]]&gt;=26,Table13[[#This Row],[Age]]&lt;=35),1,0)</f>
        <v>1</v>
      </c>
      <c r="AW1501">
        <f>IF(AND(Table13[[#This Row],[Age]]&gt;=36,Table13[[#This Row],[Age]]&lt;=45),1,0)</f>
        <v>0</v>
      </c>
      <c r="AX1501">
        <f>IF(AND(Table13[[#This Row],[Age]]&gt;=46,Table13[[#This Row],[Age]]&lt;=55),1,0)</f>
        <v>0</v>
      </c>
      <c r="AY1501">
        <f>IF(AND(Table13[[#This Row],[Age]]&gt;=56,Table13[[#This Row],[Age]]&lt;=67),1,0)</f>
        <v>0</v>
      </c>
      <c r="AZ1501" t="s">
        <v>25</v>
      </c>
      <c r="BA1501">
        <f>IF(Table13[[#This Row],[Marital Status]]="Married",1,0)</f>
        <v>1</v>
      </c>
      <c r="BB1501">
        <f>IF(Table13[[#This Row],[Marital Status]]="Single",1,0)</f>
        <v>0</v>
      </c>
      <c r="BC1501" t="s">
        <v>27</v>
      </c>
      <c r="BD1501">
        <f>IF(Table13[[#This Row],[gender]]="Male",1,0)</f>
        <v>1</v>
      </c>
      <c r="BE1501">
        <f>IF(Table13[[#This Row],[gender]]="Female",1,0)</f>
        <v>0</v>
      </c>
      <c r="BF1501" t="s">
        <v>23</v>
      </c>
      <c r="BG1501">
        <f>IF(Table13[[#This Row],[Highest level of Education]]="Did not attend school",1,0)</f>
        <v>0</v>
      </c>
      <c r="BH1501">
        <f>IF(Table13[[#This Row],[Highest level of Education]]="K12 completed",1,0)</f>
        <v>0</v>
      </c>
      <c r="BI1501">
        <f>IF(Table13[[#This Row],[Highest level of Education]]="High School Completed",1,0)</f>
        <v>0</v>
      </c>
      <c r="BJ1501">
        <f>IF(Table13[[#This Row],[Highest level of Education]]="Technical Diploma/Partially completed College",1,0)</f>
        <v>1</v>
      </c>
      <c r="BK1501">
        <f>IF(Table13[[#This Row],[Highest level of Education]]="University/College Degree",1,0)</f>
        <v>0</v>
      </c>
      <c r="BL1501">
        <f>IF(Table13[[#This Row],[Highest level of Education]]="Post-graduate education",1,0)</f>
        <v>0</v>
      </c>
      <c r="BM1501">
        <v>3</v>
      </c>
      <c r="BN1501">
        <v>1</v>
      </c>
      <c r="BO1501">
        <v>4</v>
      </c>
      <c r="BP1501">
        <f>IF(Table13[[#This Row],[Monthly_Income 1_5500 2_8000 3_11000 4_15000 5_20000 6_27000 7_35000 8_5000 9_51000 98_0]]=1,1,0)</f>
        <v>0</v>
      </c>
      <c r="BQ1501">
        <f>IF(Table13[[#This Row],[Monthly_Income 1_5500 2_8000 3_11000 4_15000 5_20000 6_27000 7_35000 8_5000 9_51000 98_0]]=2,1,0)</f>
        <v>0</v>
      </c>
      <c r="BR1501">
        <f>IF(Table13[[#This Row],[Monthly_Income 1_5500 2_8000 3_11000 4_15000 5_20000 6_27000 7_35000 8_5000 9_51000 98_0]]=3,1,0)</f>
        <v>0</v>
      </c>
      <c r="BS1501">
        <f>IF(Table13[[#This Row],[Monthly_Income 1_5500 2_8000 3_11000 4_15000 5_20000 6_27000 7_35000 8_5000 9_51000 98_0]]=4,1,0)</f>
        <v>1</v>
      </c>
      <c r="BT1501">
        <f>IF(Table13[[#This Row],[Monthly_Income 1_5500 2_8000 3_11000 4_15000 5_20000 6_27000 7_35000 8_5000 9_51000 98_0]]=5,1,0)</f>
        <v>0</v>
      </c>
      <c r="BU1501">
        <f>IF(Table13[[#This Row],[Monthly_Income 1_5500 2_8000 3_11000 4_15000 5_20000 6_27000 7_35000 8_5000 9_51000 98_0]]=6,1,0)</f>
        <v>0</v>
      </c>
      <c r="BV1501">
        <f>IF(Table13[[#This Row],[Monthly_Income 1_5500 2_8000 3_11000 4_15000 5_20000 6_27000 7_35000 8_5000 9_51000 98_0]]=7,1,0)</f>
        <v>0</v>
      </c>
      <c r="BW1501">
        <f>IF(Table13[[#This Row],[Monthly_Income 1_5500 2_8000 3_11000 4_15000 5_20000 6_27000 7_35000 8_5000 9_51000 98_0]]=8,1,0)</f>
        <v>0</v>
      </c>
      <c r="BX1501">
        <f>IF(Table13[[#This Row],[Monthly_Income 1_5500 2_8000 3_11000 4_15000 5_20000 6_27000 7_35000 8_5000 9_51000 98_0]]=9,1,0)</f>
        <v>0</v>
      </c>
      <c r="BY1501">
        <f>IF(Table13[[#This Row],[Monthly_Income 1_5500 2_8000 3_11000 4_15000 5_20000 6_27000 7_35000 8_5000 9_51000 98_0]]=98,1,0)</f>
        <v>0</v>
      </c>
      <c r="BZ1501">
        <v>6</v>
      </c>
      <c r="CA1501">
        <f>IF(Table13[[#This Row],[Monthly_Household_Income]]=1,1,0)</f>
        <v>0</v>
      </c>
      <c r="CB1501">
        <f>IF(Table13[[#This Row],[Monthly_Household_Income]]=2,1,0)</f>
        <v>0</v>
      </c>
      <c r="CC1501">
        <f>IF(Table13[[#This Row],[Monthly_Household_Income]]=3,1,0)</f>
        <v>0</v>
      </c>
      <c r="CD1501">
        <f>IF(Table13[[#This Row],[Monthly_Household_Income]]=4,1,0)</f>
        <v>0</v>
      </c>
      <c r="CE1501">
        <f>IF(Table13[[#This Row],[Monthly_Household_Income]]=5,1,0)</f>
        <v>0</v>
      </c>
      <c r="CF1501">
        <f>IF(Table13[[#This Row],[Monthly_Household_Income]]=6,1,0)</f>
        <v>1</v>
      </c>
      <c r="CG1501">
        <f>IF(Table13[[#This Row],[Monthly_Household_Income]]=7,1,0)</f>
        <v>0</v>
      </c>
      <c r="CH1501">
        <f>IF(Table13[[#This Row],[Monthly_Household_Income]]=8,1,0)</f>
        <v>0</v>
      </c>
      <c r="CI1501">
        <f>IF(Table13[[#This Row],[Monthly_Household_Income]]=9,1,0)</f>
        <v>0</v>
      </c>
      <c r="CJ1501">
        <f>IF(Table13[[#This Row],[Monthly_Household_Income]]=98,1,0)</f>
        <v>0</v>
      </c>
    </row>
    <row r="1502" spans="1:88">
      <c r="A1502">
        <v>5635</v>
      </c>
      <c r="B1502" s="1">
        <v>42994</v>
      </c>
      <c r="C1502" t="s">
        <v>31</v>
      </c>
      <c r="D1502">
        <v>7</v>
      </c>
      <c r="E1502">
        <v>9</v>
      </c>
      <c r="F1502">
        <v>9</v>
      </c>
      <c r="G1502">
        <v>9</v>
      </c>
      <c r="H1502">
        <v>9</v>
      </c>
      <c r="I1502">
        <v>9</v>
      </c>
      <c r="J1502" t="s">
        <v>15</v>
      </c>
      <c r="K1502">
        <v>7</v>
      </c>
      <c r="L1502">
        <v>9</v>
      </c>
      <c r="M1502">
        <v>9</v>
      </c>
      <c r="N1502">
        <v>10</v>
      </c>
      <c r="O1502">
        <v>8</v>
      </c>
      <c r="P1502">
        <v>8</v>
      </c>
      <c r="Q1502">
        <v>9</v>
      </c>
      <c r="R1502">
        <v>7</v>
      </c>
      <c r="S1502">
        <v>8</v>
      </c>
      <c r="T1502">
        <v>7</v>
      </c>
      <c r="U1502">
        <v>10</v>
      </c>
      <c r="V1502">
        <v>9</v>
      </c>
      <c r="W1502">
        <v>8</v>
      </c>
      <c r="X1502">
        <v>9</v>
      </c>
      <c r="Y1502">
        <v>8</v>
      </c>
      <c r="Z1502">
        <v>9</v>
      </c>
      <c r="AA1502">
        <v>7</v>
      </c>
      <c r="AB1502">
        <v>7</v>
      </c>
      <c r="AC1502">
        <v>1</v>
      </c>
      <c r="AD1502">
        <f>IF(Table13[[#This Row],[payment]]=1,1,0)</f>
        <v>1</v>
      </c>
      <c r="AE1502">
        <f>IF(Table13[[#This Row],[payment]]=2,1,0)</f>
        <v>0</v>
      </c>
      <c r="AF1502">
        <f>IF(Table13[[#This Row],[payment]]=3,1,0)</f>
        <v>0</v>
      </c>
      <c r="AG1502">
        <v>5</v>
      </c>
      <c r="AH1502">
        <f>IF(Table13[[#This Row],[method_payment]]=1,1,0)</f>
        <v>0</v>
      </c>
      <c r="AI1502">
        <f>IF(Table13[[#This Row],[method_payment]]=2,1,0)</f>
        <v>0</v>
      </c>
      <c r="AJ1502">
        <f>IF(Table13[[#This Row],[method_payment]]=3,1,0)</f>
        <v>0</v>
      </c>
      <c r="AK1502">
        <f>IF(Table13[[#This Row],[method_payment]]=5,1,0)</f>
        <v>1</v>
      </c>
      <c r="AL1502">
        <f>IF(Table13[[#This Row],[method_payment]]=6,1,0)</f>
        <v>0</v>
      </c>
      <c r="AM1502" t="s">
        <v>16</v>
      </c>
      <c r="AN1502" t="s">
        <v>16</v>
      </c>
      <c r="AO1502">
        <v>1</v>
      </c>
      <c r="AP1502" s="2">
        <v>115.31</v>
      </c>
      <c r="AQ1502" s="3">
        <f>IF(AND(Table13[[#This Row],[Average_amount_spent_per_visit_last_3_months]]&gt;=1,Table13[[#This Row],[Average_amount_spent_per_visit_last_3_months]]&lt;=999),1,0)</f>
        <v>1</v>
      </c>
      <c r="AR1502" s="3">
        <f>IF(AND(Table13[[#This Row],[Average_amount_spent_per_visit_last_3_months]]&gt;=1000,Table13[[#This Row],[Average_amount_spent_per_visit_last_3_months]]&lt;=6700),1,0)</f>
        <v>0</v>
      </c>
      <c r="AS1502">
        <v>3</v>
      </c>
      <c r="AT1502">
        <v>23</v>
      </c>
      <c r="AU1502">
        <f>IF(AND(Table13[[#This Row],[Age]]&gt;=18,Table13[[#This Row],[Age]]&lt;=25),1,0)</f>
        <v>1</v>
      </c>
      <c r="AV1502">
        <f>IF(AND(Table13[[#This Row],[Age]]&gt;=26,Table13[[#This Row],[Age]]&lt;=35),1,0)</f>
        <v>0</v>
      </c>
      <c r="AW1502">
        <f>IF(AND(Table13[[#This Row],[Age]]&gt;=36,Table13[[#This Row],[Age]]&lt;=45),1,0)</f>
        <v>0</v>
      </c>
      <c r="AX1502">
        <f>IF(AND(Table13[[#This Row],[Age]]&gt;=46,Table13[[#This Row],[Age]]&lt;=55),1,0)</f>
        <v>0</v>
      </c>
      <c r="AY1502">
        <f>IF(AND(Table13[[#This Row],[Age]]&gt;=56,Table13[[#This Row],[Age]]&lt;=67),1,0)</f>
        <v>0</v>
      </c>
      <c r="AZ1502" t="s">
        <v>24</v>
      </c>
      <c r="BA1502">
        <f>IF(Table13[[#This Row],[Marital Status]]="Married",1,0)</f>
        <v>0</v>
      </c>
      <c r="BB1502">
        <f>IF(Table13[[#This Row],[Marital Status]]="Single",1,0)</f>
        <v>1</v>
      </c>
      <c r="BC1502" t="s">
        <v>28</v>
      </c>
      <c r="BD1502">
        <f>IF(Table13[[#This Row],[gender]]="Male",1,0)</f>
        <v>0</v>
      </c>
      <c r="BE1502">
        <f>IF(Table13[[#This Row],[gender]]="Female",1,0)</f>
        <v>1</v>
      </c>
      <c r="BF1502" t="s">
        <v>20</v>
      </c>
      <c r="BG1502">
        <f>IF(Table13[[#This Row],[Highest level of Education]]="Did not attend school",1,0)</f>
        <v>0</v>
      </c>
      <c r="BH1502">
        <f>IF(Table13[[#This Row],[Highest level of Education]]="K12 completed",1,0)</f>
        <v>0</v>
      </c>
      <c r="BI1502">
        <f>IF(Table13[[#This Row],[Highest level of Education]]="High School Completed",1,0)</f>
        <v>1</v>
      </c>
      <c r="BJ1502">
        <f>IF(Table13[[#This Row],[Highest level of Education]]="Technical Diploma/Partially completed College",1,0)</f>
        <v>0</v>
      </c>
      <c r="BK1502">
        <f>IF(Table13[[#This Row],[Highest level of Education]]="University/College Degree",1,0)</f>
        <v>0</v>
      </c>
      <c r="BL1502">
        <f>IF(Table13[[#This Row],[Highest level of Education]]="Post-graduate education",1,0)</f>
        <v>0</v>
      </c>
      <c r="BM1502">
        <v>0</v>
      </c>
      <c r="BN1502">
        <v>5</v>
      </c>
      <c r="BO1502" t="s">
        <v>1</v>
      </c>
      <c r="BP1502">
        <f>IF(Table13[[#This Row],[Monthly_Income 1_5500 2_8000 3_11000 4_15000 5_20000 6_27000 7_35000 8_5000 9_51000 98_0]]=1,1,0)</f>
        <v>0</v>
      </c>
      <c r="BQ1502">
        <f>IF(Table13[[#This Row],[Monthly_Income 1_5500 2_8000 3_11000 4_15000 5_20000 6_27000 7_35000 8_5000 9_51000 98_0]]=2,1,0)</f>
        <v>0</v>
      </c>
      <c r="BR1502">
        <f>IF(Table13[[#This Row],[Monthly_Income 1_5500 2_8000 3_11000 4_15000 5_20000 6_27000 7_35000 8_5000 9_51000 98_0]]=3,1,0)</f>
        <v>0</v>
      </c>
      <c r="BS1502">
        <f>IF(Table13[[#This Row],[Monthly_Income 1_5500 2_8000 3_11000 4_15000 5_20000 6_27000 7_35000 8_5000 9_51000 98_0]]=4,1,0)</f>
        <v>0</v>
      </c>
      <c r="BT1502">
        <f>IF(Table13[[#This Row],[Monthly_Income 1_5500 2_8000 3_11000 4_15000 5_20000 6_27000 7_35000 8_5000 9_51000 98_0]]=5,1,0)</f>
        <v>0</v>
      </c>
      <c r="BU1502">
        <f>IF(Table13[[#This Row],[Monthly_Income 1_5500 2_8000 3_11000 4_15000 5_20000 6_27000 7_35000 8_5000 9_51000 98_0]]=6,1,0)</f>
        <v>0</v>
      </c>
      <c r="BV1502">
        <f>IF(Table13[[#This Row],[Monthly_Income 1_5500 2_8000 3_11000 4_15000 5_20000 6_27000 7_35000 8_5000 9_51000 98_0]]=7,1,0)</f>
        <v>0</v>
      </c>
      <c r="BW1502">
        <f>IF(Table13[[#This Row],[Monthly_Income 1_5500 2_8000 3_11000 4_15000 5_20000 6_27000 7_35000 8_5000 9_51000 98_0]]=8,1,0)</f>
        <v>0</v>
      </c>
      <c r="BX1502">
        <f>IF(Table13[[#This Row],[Monthly_Income 1_5500 2_8000 3_11000 4_15000 5_20000 6_27000 7_35000 8_5000 9_51000 98_0]]=9,1,0)</f>
        <v>0</v>
      </c>
      <c r="BY1502">
        <f>IF(Table13[[#This Row],[Monthly_Income 1_5500 2_8000 3_11000 4_15000 5_20000 6_27000 7_35000 8_5000 9_51000 98_0]]=98,1,0)</f>
        <v>0</v>
      </c>
      <c r="BZ1502">
        <v>5</v>
      </c>
      <c r="CA1502">
        <f>IF(Table13[[#This Row],[Monthly_Household_Income]]=1,1,0)</f>
        <v>0</v>
      </c>
      <c r="CB1502">
        <f>IF(Table13[[#This Row],[Monthly_Household_Income]]=2,1,0)</f>
        <v>0</v>
      </c>
      <c r="CC1502">
        <f>IF(Table13[[#This Row],[Monthly_Household_Income]]=3,1,0)</f>
        <v>0</v>
      </c>
      <c r="CD1502">
        <f>IF(Table13[[#This Row],[Monthly_Household_Income]]=4,1,0)</f>
        <v>0</v>
      </c>
      <c r="CE1502">
        <f>IF(Table13[[#This Row],[Monthly_Household_Income]]=5,1,0)</f>
        <v>1</v>
      </c>
      <c r="CF1502">
        <f>IF(Table13[[#This Row],[Monthly_Household_Income]]=6,1,0)</f>
        <v>0</v>
      </c>
      <c r="CG1502">
        <f>IF(Table13[[#This Row],[Monthly_Household_Income]]=7,1,0)</f>
        <v>0</v>
      </c>
      <c r="CH1502">
        <f>IF(Table13[[#This Row],[Monthly_Household_Income]]=8,1,0)</f>
        <v>0</v>
      </c>
      <c r="CI1502">
        <f>IF(Table13[[#This Row],[Monthly_Household_Income]]=9,1,0)</f>
        <v>0</v>
      </c>
      <c r="CJ1502">
        <f>IF(Table13[[#This Row],[Monthly_Household_Income]]=98,1,0)</f>
        <v>0</v>
      </c>
    </row>
    <row r="1503" spans="1:88">
      <c r="A1503">
        <v>5637</v>
      </c>
      <c r="B1503" s="1">
        <v>42973</v>
      </c>
      <c r="C1503" t="s">
        <v>35</v>
      </c>
      <c r="D1503">
        <v>8</v>
      </c>
      <c r="E1503">
        <v>7</v>
      </c>
      <c r="F1503">
        <v>7</v>
      </c>
      <c r="G1503">
        <v>7</v>
      </c>
      <c r="H1503">
        <v>8</v>
      </c>
      <c r="I1503">
        <v>7</v>
      </c>
      <c r="J1503" t="s">
        <v>15</v>
      </c>
      <c r="K1503">
        <v>6</v>
      </c>
      <c r="L1503">
        <v>7</v>
      </c>
      <c r="M1503">
        <v>6</v>
      </c>
      <c r="N1503">
        <v>6</v>
      </c>
      <c r="O1503">
        <v>7</v>
      </c>
      <c r="P1503">
        <v>6</v>
      </c>
      <c r="Q1503">
        <v>8</v>
      </c>
      <c r="R1503">
        <v>7</v>
      </c>
      <c r="S1503">
        <v>9</v>
      </c>
      <c r="T1503">
        <v>7</v>
      </c>
      <c r="U1503">
        <v>6</v>
      </c>
      <c r="V1503">
        <v>6</v>
      </c>
      <c r="W1503">
        <v>6</v>
      </c>
      <c r="X1503">
        <v>6</v>
      </c>
      <c r="Y1503">
        <v>8</v>
      </c>
      <c r="Z1503">
        <v>7</v>
      </c>
      <c r="AA1503">
        <v>8</v>
      </c>
      <c r="AB1503">
        <v>6</v>
      </c>
      <c r="AC1503">
        <v>1</v>
      </c>
      <c r="AD1503">
        <f>IF(Table13[[#This Row],[payment]]=1,1,0)</f>
        <v>1</v>
      </c>
      <c r="AE1503">
        <f>IF(Table13[[#This Row],[payment]]=2,1,0)</f>
        <v>0</v>
      </c>
      <c r="AF1503">
        <f>IF(Table13[[#This Row],[payment]]=3,1,0)</f>
        <v>0</v>
      </c>
      <c r="AG1503">
        <v>1</v>
      </c>
      <c r="AH1503">
        <f>IF(Table13[[#This Row],[method_payment]]=1,1,0)</f>
        <v>1</v>
      </c>
      <c r="AI1503">
        <f>IF(Table13[[#This Row],[method_payment]]=2,1,0)</f>
        <v>0</v>
      </c>
      <c r="AJ1503">
        <f>IF(Table13[[#This Row],[method_payment]]=3,1,0)</f>
        <v>0</v>
      </c>
      <c r="AK1503">
        <f>IF(Table13[[#This Row],[method_payment]]=5,1,0)</f>
        <v>0</v>
      </c>
      <c r="AL1503">
        <f>IF(Table13[[#This Row],[method_payment]]=6,1,0)</f>
        <v>0</v>
      </c>
      <c r="AM1503" t="s">
        <v>16</v>
      </c>
      <c r="AN1503" t="s">
        <v>15</v>
      </c>
      <c r="AO1503">
        <v>2</v>
      </c>
      <c r="AP1503" s="2">
        <v>340.77</v>
      </c>
      <c r="AQ1503" s="3">
        <f>IF(AND(Table13[[#This Row],[Average_amount_spent_per_visit_last_3_months]]&gt;=1,Table13[[#This Row],[Average_amount_spent_per_visit_last_3_months]]&lt;=999),1,0)</f>
        <v>1</v>
      </c>
      <c r="AR1503" s="3">
        <f>IF(AND(Table13[[#This Row],[Average_amount_spent_per_visit_last_3_months]]&gt;=1000,Table13[[#This Row],[Average_amount_spent_per_visit_last_3_months]]&lt;=6700),1,0)</f>
        <v>0</v>
      </c>
      <c r="AS1503">
        <v>1</v>
      </c>
      <c r="AT1503">
        <v>32</v>
      </c>
      <c r="AU1503">
        <f>IF(AND(Table13[[#This Row],[Age]]&gt;=18,Table13[[#This Row],[Age]]&lt;=25),1,0)</f>
        <v>0</v>
      </c>
      <c r="AV1503">
        <f>IF(AND(Table13[[#This Row],[Age]]&gt;=26,Table13[[#This Row],[Age]]&lt;=35),1,0)</f>
        <v>1</v>
      </c>
      <c r="AW1503">
        <f>IF(AND(Table13[[#This Row],[Age]]&gt;=36,Table13[[#This Row],[Age]]&lt;=45),1,0)</f>
        <v>0</v>
      </c>
      <c r="AX1503">
        <f>IF(AND(Table13[[#This Row],[Age]]&gt;=46,Table13[[#This Row],[Age]]&lt;=55),1,0)</f>
        <v>0</v>
      </c>
      <c r="AY1503">
        <f>IF(AND(Table13[[#This Row],[Age]]&gt;=56,Table13[[#This Row],[Age]]&lt;=67),1,0)</f>
        <v>0</v>
      </c>
      <c r="AZ1503" t="s">
        <v>24</v>
      </c>
      <c r="BA1503">
        <f>IF(Table13[[#This Row],[Marital Status]]="Married",1,0)</f>
        <v>0</v>
      </c>
      <c r="BB1503">
        <f>IF(Table13[[#This Row],[Marital Status]]="Single",1,0)</f>
        <v>1</v>
      </c>
      <c r="BC1503" t="s">
        <v>27</v>
      </c>
      <c r="BD1503">
        <f>IF(Table13[[#This Row],[gender]]="Male",1,0)</f>
        <v>1</v>
      </c>
      <c r="BE1503">
        <f>IF(Table13[[#This Row],[gender]]="Female",1,0)</f>
        <v>0</v>
      </c>
      <c r="BF1503" t="s">
        <v>19</v>
      </c>
      <c r="BG1503">
        <f>IF(Table13[[#This Row],[Highest level of Education]]="Did not attend school",1,0)</f>
        <v>0</v>
      </c>
      <c r="BH1503">
        <f>IF(Table13[[#This Row],[Highest level of Education]]="K12 completed",1,0)</f>
        <v>0</v>
      </c>
      <c r="BI1503">
        <f>IF(Table13[[#This Row],[Highest level of Education]]="High School Completed",1,0)</f>
        <v>0</v>
      </c>
      <c r="BJ1503">
        <f>IF(Table13[[#This Row],[Highest level of Education]]="Technical Diploma/Partially completed College",1,0)</f>
        <v>0</v>
      </c>
      <c r="BK1503">
        <f>IF(Table13[[#This Row],[Highest level of Education]]="University/College Degree",1,0)</f>
        <v>1</v>
      </c>
      <c r="BL1503">
        <f>IF(Table13[[#This Row],[Highest level of Education]]="Post-graduate education",1,0)</f>
        <v>0</v>
      </c>
      <c r="BM1503">
        <v>0</v>
      </c>
      <c r="BN1503">
        <v>1</v>
      </c>
      <c r="BO1503">
        <v>4</v>
      </c>
      <c r="BP1503">
        <f>IF(Table13[[#This Row],[Monthly_Income 1_5500 2_8000 3_11000 4_15000 5_20000 6_27000 7_35000 8_5000 9_51000 98_0]]=1,1,0)</f>
        <v>0</v>
      </c>
      <c r="BQ1503">
        <f>IF(Table13[[#This Row],[Monthly_Income 1_5500 2_8000 3_11000 4_15000 5_20000 6_27000 7_35000 8_5000 9_51000 98_0]]=2,1,0)</f>
        <v>0</v>
      </c>
      <c r="BR1503">
        <f>IF(Table13[[#This Row],[Monthly_Income 1_5500 2_8000 3_11000 4_15000 5_20000 6_27000 7_35000 8_5000 9_51000 98_0]]=3,1,0)</f>
        <v>0</v>
      </c>
      <c r="BS1503">
        <f>IF(Table13[[#This Row],[Monthly_Income 1_5500 2_8000 3_11000 4_15000 5_20000 6_27000 7_35000 8_5000 9_51000 98_0]]=4,1,0)</f>
        <v>1</v>
      </c>
      <c r="BT1503">
        <f>IF(Table13[[#This Row],[Monthly_Income 1_5500 2_8000 3_11000 4_15000 5_20000 6_27000 7_35000 8_5000 9_51000 98_0]]=5,1,0)</f>
        <v>0</v>
      </c>
      <c r="BU1503">
        <f>IF(Table13[[#This Row],[Monthly_Income 1_5500 2_8000 3_11000 4_15000 5_20000 6_27000 7_35000 8_5000 9_51000 98_0]]=6,1,0)</f>
        <v>0</v>
      </c>
      <c r="BV1503">
        <f>IF(Table13[[#This Row],[Monthly_Income 1_5500 2_8000 3_11000 4_15000 5_20000 6_27000 7_35000 8_5000 9_51000 98_0]]=7,1,0)</f>
        <v>0</v>
      </c>
      <c r="BW1503">
        <f>IF(Table13[[#This Row],[Monthly_Income 1_5500 2_8000 3_11000 4_15000 5_20000 6_27000 7_35000 8_5000 9_51000 98_0]]=8,1,0)</f>
        <v>0</v>
      </c>
      <c r="BX1503">
        <f>IF(Table13[[#This Row],[Monthly_Income 1_5500 2_8000 3_11000 4_15000 5_20000 6_27000 7_35000 8_5000 9_51000 98_0]]=9,1,0)</f>
        <v>0</v>
      </c>
      <c r="BY1503">
        <f>IF(Table13[[#This Row],[Monthly_Income 1_5500 2_8000 3_11000 4_15000 5_20000 6_27000 7_35000 8_5000 9_51000 98_0]]=98,1,0)</f>
        <v>0</v>
      </c>
      <c r="BZ1503">
        <v>6</v>
      </c>
      <c r="CA1503">
        <f>IF(Table13[[#This Row],[Monthly_Household_Income]]=1,1,0)</f>
        <v>0</v>
      </c>
      <c r="CB1503">
        <f>IF(Table13[[#This Row],[Monthly_Household_Income]]=2,1,0)</f>
        <v>0</v>
      </c>
      <c r="CC1503">
        <f>IF(Table13[[#This Row],[Monthly_Household_Income]]=3,1,0)</f>
        <v>0</v>
      </c>
      <c r="CD1503">
        <f>IF(Table13[[#This Row],[Monthly_Household_Income]]=4,1,0)</f>
        <v>0</v>
      </c>
      <c r="CE1503">
        <f>IF(Table13[[#This Row],[Monthly_Household_Income]]=5,1,0)</f>
        <v>0</v>
      </c>
      <c r="CF1503">
        <f>IF(Table13[[#This Row],[Monthly_Household_Income]]=6,1,0)</f>
        <v>1</v>
      </c>
      <c r="CG1503">
        <f>IF(Table13[[#This Row],[Monthly_Household_Income]]=7,1,0)</f>
        <v>0</v>
      </c>
      <c r="CH1503">
        <f>IF(Table13[[#This Row],[Monthly_Household_Income]]=8,1,0)</f>
        <v>0</v>
      </c>
      <c r="CI1503">
        <f>IF(Table13[[#This Row],[Monthly_Household_Income]]=9,1,0)</f>
        <v>0</v>
      </c>
      <c r="CJ1503">
        <f>IF(Table13[[#This Row],[Monthly_Household_Income]]=98,1,0)</f>
        <v>0</v>
      </c>
    </row>
    <row r="1504" spans="1:88">
      <c r="A1504">
        <v>5638</v>
      </c>
      <c r="B1504" s="1">
        <v>43070</v>
      </c>
      <c r="C1504" t="s">
        <v>39</v>
      </c>
      <c r="D1504">
        <v>7</v>
      </c>
      <c r="E1504">
        <v>7</v>
      </c>
      <c r="F1504">
        <v>7</v>
      </c>
      <c r="G1504">
        <v>7</v>
      </c>
      <c r="H1504">
        <v>7</v>
      </c>
      <c r="I1504">
        <v>7</v>
      </c>
      <c r="J1504" t="s">
        <v>15</v>
      </c>
      <c r="K1504">
        <v>8</v>
      </c>
      <c r="L1504">
        <v>6</v>
      </c>
      <c r="M1504">
        <v>7</v>
      </c>
      <c r="N1504">
        <v>8</v>
      </c>
      <c r="O1504">
        <v>6</v>
      </c>
      <c r="P1504">
        <v>8</v>
      </c>
      <c r="Q1504">
        <v>7</v>
      </c>
      <c r="R1504">
        <v>9</v>
      </c>
      <c r="S1504">
        <v>7</v>
      </c>
      <c r="T1504">
        <v>7</v>
      </c>
      <c r="U1504">
        <v>8</v>
      </c>
      <c r="V1504">
        <v>7</v>
      </c>
      <c r="W1504">
        <v>6</v>
      </c>
      <c r="X1504">
        <v>7</v>
      </c>
      <c r="Y1504">
        <v>8</v>
      </c>
      <c r="Z1504">
        <v>8</v>
      </c>
      <c r="AA1504">
        <v>8</v>
      </c>
      <c r="AB1504">
        <v>6</v>
      </c>
      <c r="AC1504">
        <v>2</v>
      </c>
      <c r="AD1504">
        <f>IF(Table13[[#This Row],[payment]]=1,1,0)</f>
        <v>0</v>
      </c>
      <c r="AE1504">
        <f>IF(Table13[[#This Row],[payment]]=2,1,0)</f>
        <v>1</v>
      </c>
      <c r="AF1504">
        <f>IF(Table13[[#This Row],[payment]]=3,1,0)</f>
        <v>0</v>
      </c>
      <c r="AG1504">
        <v>5</v>
      </c>
      <c r="AH1504">
        <f>IF(Table13[[#This Row],[method_payment]]=1,1,0)</f>
        <v>0</v>
      </c>
      <c r="AI1504">
        <f>IF(Table13[[#This Row],[method_payment]]=2,1,0)</f>
        <v>0</v>
      </c>
      <c r="AJ1504">
        <f>IF(Table13[[#This Row],[method_payment]]=3,1,0)</f>
        <v>0</v>
      </c>
      <c r="AK1504">
        <f>IF(Table13[[#This Row],[method_payment]]=5,1,0)</f>
        <v>1</v>
      </c>
      <c r="AL1504">
        <f>IF(Table13[[#This Row],[method_payment]]=6,1,0)</f>
        <v>0</v>
      </c>
      <c r="AM1504" t="s">
        <v>16</v>
      </c>
      <c r="AN1504" t="s">
        <v>16</v>
      </c>
      <c r="AO1504">
        <v>3</v>
      </c>
      <c r="AP1504" s="2">
        <v>593.22</v>
      </c>
      <c r="AQ1504" s="3">
        <f>IF(AND(Table13[[#This Row],[Average_amount_spent_per_visit_last_3_months]]&gt;=1,Table13[[#This Row],[Average_amount_spent_per_visit_last_3_months]]&lt;=999),1,0)</f>
        <v>1</v>
      </c>
      <c r="AR1504" s="3">
        <f>IF(AND(Table13[[#This Row],[Average_amount_spent_per_visit_last_3_months]]&gt;=1000,Table13[[#This Row],[Average_amount_spent_per_visit_last_3_months]]&lt;=6700),1,0)</f>
        <v>0</v>
      </c>
      <c r="AS1504">
        <v>3</v>
      </c>
      <c r="AT1504">
        <v>30</v>
      </c>
      <c r="AU1504">
        <f>IF(AND(Table13[[#This Row],[Age]]&gt;=18,Table13[[#This Row],[Age]]&lt;=25),1,0)</f>
        <v>0</v>
      </c>
      <c r="AV1504">
        <f>IF(AND(Table13[[#This Row],[Age]]&gt;=26,Table13[[#This Row],[Age]]&lt;=35),1,0)</f>
        <v>1</v>
      </c>
      <c r="AW1504">
        <f>IF(AND(Table13[[#This Row],[Age]]&gt;=36,Table13[[#This Row],[Age]]&lt;=45),1,0)</f>
        <v>0</v>
      </c>
      <c r="AX1504">
        <f>IF(AND(Table13[[#This Row],[Age]]&gt;=46,Table13[[#This Row],[Age]]&lt;=55),1,0)</f>
        <v>0</v>
      </c>
      <c r="AY1504">
        <f>IF(AND(Table13[[#This Row],[Age]]&gt;=56,Table13[[#This Row],[Age]]&lt;=67),1,0)</f>
        <v>0</v>
      </c>
      <c r="AZ1504" t="s">
        <v>24</v>
      </c>
      <c r="BA1504">
        <f>IF(Table13[[#This Row],[Marital Status]]="Married",1,0)</f>
        <v>0</v>
      </c>
      <c r="BB1504">
        <f>IF(Table13[[#This Row],[Marital Status]]="Single",1,0)</f>
        <v>1</v>
      </c>
      <c r="BC1504" t="s">
        <v>27</v>
      </c>
      <c r="BD1504">
        <f>IF(Table13[[#This Row],[gender]]="Male",1,0)</f>
        <v>1</v>
      </c>
      <c r="BE1504">
        <f>IF(Table13[[#This Row],[gender]]="Female",1,0)</f>
        <v>0</v>
      </c>
      <c r="BF1504" t="s">
        <v>23</v>
      </c>
      <c r="BG1504">
        <f>IF(Table13[[#This Row],[Highest level of Education]]="Did not attend school",1,0)</f>
        <v>0</v>
      </c>
      <c r="BH1504">
        <f>IF(Table13[[#This Row],[Highest level of Education]]="K12 completed",1,0)</f>
        <v>0</v>
      </c>
      <c r="BI1504">
        <f>IF(Table13[[#This Row],[Highest level of Education]]="High School Completed",1,0)</f>
        <v>0</v>
      </c>
      <c r="BJ1504">
        <f>IF(Table13[[#This Row],[Highest level of Education]]="Technical Diploma/Partially completed College",1,0)</f>
        <v>1</v>
      </c>
      <c r="BK1504">
        <f>IF(Table13[[#This Row],[Highest level of Education]]="University/College Degree",1,0)</f>
        <v>0</v>
      </c>
      <c r="BL1504">
        <f>IF(Table13[[#This Row],[Highest level of Education]]="Post-graduate education",1,0)</f>
        <v>0</v>
      </c>
      <c r="BM1504">
        <v>0</v>
      </c>
      <c r="BN1504">
        <v>1</v>
      </c>
      <c r="BO1504">
        <v>3</v>
      </c>
      <c r="BP1504">
        <f>IF(Table13[[#This Row],[Monthly_Income 1_5500 2_8000 3_11000 4_15000 5_20000 6_27000 7_35000 8_5000 9_51000 98_0]]=1,1,0)</f>
        <v>0</v>
      </c>
      <c r="BQ1504">
        <f>IF(Table13[[#This Row],[Monthly_Income 1_5500 2_8000 3_11000 4_15000 5_20000 6_27000 7_35000 8_5000 9_51000 98_0]]=2,1,0)</f>
        <v>0</v>
      </c>
      <c r="BR1504">
        <f>IF(Table13[[#This Row],[Monthly_Income 1_5500 2_8000 3_11000 4_15000 5_20000 6_27000 7_35000 8_5000 9_51000 98_0]]=3,1,0)</f>
        <v>1</v>
      </c>
      <c r="BS1504">
        <f>IF(Table13[[#This Row],[Monthly_Income 1_5500 2_8000 3_11000 4_15000 5_20000 6_27000 7_35000 8_5000 9_51000 98_0]]=4,1,0)</f>
        <v>0</v>
      </c>
      <c r="BT1504">
        <f>IF(Table13[[#This Row],[Monthly_Income 1_5500 2_8000 3_11000 4_15000 5_20000 6_27000 7_35000 8_5000 9_51000 98_0]]=5,1,0)</f>
        <v>0</v>
      </c>
      <c r="BU1504">
        <f>IF(Table13[[#This Row],[Monthly_Income 1_5500 2_8000 3_11000 4_15000 5_20000 6_27000 7_35000 8_5000 9_51000 98_0]]=6,1,0)</f>
        <v>0</v>
      </c>
      <c r="BV1504">
        <f>IF(Table13[[#This Row],[Monthly_Income 1_5500 2_8000 3_11000 4_15000 5_20000 6_27000 7_35000 8_5000 9_51000 98_0]]=7,1,0)</f>
        <v>0</v>
      </c>
      <c r="BW1504">
        <f>IF(Table13[[#This Row],[Monthly_Income 1_5500 2_8000 3_11000 4_15000 5_20000 6_27000 7_35000 8_5000 9_51000 98_0]]=8,1,0)</f>
        <v>0</v>
      </c>
      <c r="BX1504">
        <f>IF(Table13[[#This Row],[Monthly_Income 1_5500 2_8000 3_11000 4_15000 5_20000 6_27000 7_35000 8_5000 9_51000 98_0]]=9,1,0)</f>
        <v>0</v>
      </c>
      <c r="BY1504">
        <f>IF(Table13[[#This Row],[Monthly_Income 1_5500 2_8000 3_11000 4_15000 5_20000 6_27000 7_35000 8_5000 9_51000 98_0]]=98,1,0)</f>
        <v>0</v>
      </c>
      <c r="BZ1504">
        <v>5</v>
      </c>
      <c r="CA1504">
        <f>IF(Table13[[#This Row],[Monthly_Household_Income]]=1,1,0)</f>
        <v>0</v>
      </c>
      <c r="CB1504">
        <f>IF(Table13[[#This Row],[Monthly_Household_Income]]=2,1,0)</f>
        <v>0</v>
      </c>
      <c r="CC1504">
        <f>IF(Table13[[#This Row],[Monthly_Household_Income]]=3,1,0)</f>
        <v>0</v>
      </c>
      <c r="CD1504">
        <f>IF(Table13[[#This Row],[Monthly_Household_Income]]=4,1,0)</f>
        <v>0</v>
      </c>
      <c r="CE1504">
        <f>IF(Table13[[#This Row],[Monthly_Household_Income]]=5,1,0)</f>
        <v>1</v>
      </c>
      <c r="CF1504">
        <f>IF(Table13[[#This Row],[Monthly_Household_Income]]=6,1,0)</f>
        <v>0</v>
      </c>
      <c r="CG1504">
        <f>IF(Table13[[#This Row],[Monthly_Household_Income]]=7,1,0)</f>
        <v>0</v>
      </c>
      <c r="CH1504">
        <f>IF(Table13[[#This Row],[Monthly_Household_Income]]=8,1,0)</f>
        <v>0</v>
      </c>
      <c r="CI1504">
        <f>IF(Table13[[#This Row],[Monthly_Household_Income]]=9,1,0)</f>
        <v>0</v>
      </c>
      <c r="CJ1504">
        <f>IF(Table13[[#This Row],[Monthly_Household_Income]]=98,1,0)</f>
        <v>0</v>
      </c>
    </row>
    <row r="1505" spans="1:88">
      <c r="A1505">
        <v>5639</v>
      </c>
      <c r="B1505" s="1">
        <v>43009</v>
      </c>
      <c r="C1505" t="s">
        <v>34</v>
      </c>
      <c r="D1505">
        <v>7</v>
      </c>
      <c r="E1505">
        <v>6</v>
      </c>
      <c r="F1505">
        <v>6</v>
      </c>
      <c r="G1505">
        <v>7</v>
      </c>
      <c r="H1505">
        <v>8</v>
      </c>
      <c r="I1505">
        <v>7</v>
      </c>
      <c r="J1505" t="s">
        <v>15</v>
      </c>
      <c r="K1505">
        <v>6</v>
      </c>
      <c r="L1505">
        <v>8</v>
      </c>
      <c r="M1505">
        <v>6</v>
      </c>
      <c r="N1505">
        <v>7</v>
      </c>
      <c r="O1505">
        <v>8</v>
      </c>
      <c r="P1505">
        <v>8</v>
      </c>
      <c r="Q1505">
        <v>6</v>
      </c>
      <c r="R1505">
        <v>9</v>
      </c>
      <c r="S1505">
        <v>10</v>
      </c>
      <c r="T1505">
        <v>8</v>
      </c>
      <c r="U1505">
        <v>8</v>
      </c>
      <c r="V1505">
        <v>8</v>
      </c>
      <c r="W1505">
        <v>8</v>
      </c>
      <c r="X1505">
        <v>0</v>
      </c>
      <c r="Y1505">
        <v>8</v>
      </c>
      <c r="Z1505">
        <v>7</v>
      </c>
      <c r="AA1505">
        <v>0</v>
      </c>
      <c r="AB1505">
        <v>9</v>
      </c>
      <c r="AC1505">
        <v>2</v>
      </c>
      <c r="AD1505">
        <f>IF(Table13[[#This Row],[payment]]=1,1,0)</f>
        <v>0</v>
      </c>
      <c r="AE1505">
        <f>IF(Table13[[#This Row],[payment]]=2,1,0)</f>
        <v>1</v>
      </c>
      <c r="AF1505">
        <f>IF(Table13[[#This Row],[payment]]=3,1,0)</f>
        <v>0</v>
      </c>
      <c r="AG1505">
        <v>5</v>
      </c>
      <c r="AH1505">
        <f>IF(Table13[[#This Row],[method_payment]]=1,1,0)</f>
        <v>0</v>
      </c>
      <c r="AI1505">
        <f>IF(Table13[[#This Row],[method_payment]]=2,1,0)</f>
        <v>0</v>
      </c>
      <c r="AJ1505">
        <f>IF(Table13[[#This Row],[method_payment]]=3,1,0)</f>
        <v>0</v>
      </c>
      <c r="AK1505">
        <f>IF(Table13[[#This Row],[method_payment]]=5,1,0)</f>
        <v>1</v>
      </c>
      <c r="AL1505">
        <f>IF(Table13[[#This Row],[method_payment]]=6,1,0)</f>
        <v>0</v>
      </c>
      <c r="AM1505" t="s">
        <v>16</v>
      </c>
      <c r="AN1505" t="s">
        <v>15</v>
      </c>
      <c r="AO1505">
        <v>2</v>
      </c>
      <c r="AP1505" s="2">
        <v>238.6</v>
      </c>
      <c r="AQ1505" s="3">
        <f>IF(AND(Table13[[#This Row],[Average_amount_spent_per_visit_last_3_months]]&gt;=1,Table13[[#This Row],[Average_amount_spent_per_visit_last_3_months]]&lt;=999),1,0)</f>
        <v>1</v>
      </c>
      <c r="AR1505" s="3">
        <f>IF(AND(Table13[[#This Row],[Average_amount_spent_per_visit_last_3_months]]&gt;=1000,Table13[[#This Row],[Average_amount_spent_per_visit_last_3_months]]&lt;=6700),1,0)</f>
        <v>0</v>
      </c>
      <c r="AS1505">
        <v>2</v>
      </c>
      <c r="AT1505">
        <v>28</v>
      </c>
      <c r="AU1505">
        <f>IF(AND(Table13[[#This Row],[Age]]&gt;=18,Table13[[#This Row],[Age]]&lt;=25),1,0)</f>
        <v>0</v>
      </c>
      <c r="AV1505">
        <f>IF(AND(Table13[[#This Row],[Age]]&gt;=26,Table13[[#This Row],[Age]]&lt;=35),1,0)</f>
        <v>1</v>
      </c>
      <c r="AW1505">
        <f>IF(AND(Table13[[#This Row],[Age]]&gt;=36,Table13[[#This Row],[Age]]&lt;=45),1,0)</f>
        <v>0</v>
      </c>
      <c r="AX1505">
        <f>IF(AND(Table13[[#This Row],[Age]]&gt;=46,Table13[[#This Row],[Age]]&lt;=55),1,0)</f>
        <v>0</v>
      </c>
      <c r="AY1505">
        <f>IF(AND(Table13[[#This Row],[Age]]&gt;=56,Table13[[#This Row],[Age]]&lt;=67),1,0)</f>
        <v>0</v>
      </c>
      <c r="AZ1505" t="s">
        <v>24</v>
      </c>
      <c r="BA1505">
        <f>IF(Table13[[#This Row],[Marital Status]]="Married",1,0)</f>
        <v>0</v>
      </c>
      <c r="BB1505">
        <f>IF(Table13[[#This Row],[Marital Status]]="Single",1,0)</f>
        <v>1</v>
      </c>
      <c r="BC1505" t="s">
        <v>27</v>
      </c>
      <c r="BD1505">
        <f>IF(Table13[[#This Row],[gender]]="Male",1,0)</f>
        <v>1</v>
      </c>
      <c r="BE1505">
        <f>IF(Table13[[#This Row],[gender]]="Female",1,0)</f>
        <v>0</v>
      </c>
      <c r="BF1505" t="s">
        <v>19</v>
      </c>
      <c r="BG1505">
        <f>IF(Table13[[#This Row],[Highest level of Education]]="Did not attend school",1,0)</f>
        <v>0</v>
      </c>
      <c r="BH1505">
        <f>IF(Table13[[#This Row],[Highest level of Education]]="K12 completed",1,0)</f>
        <v>0</v>
      </c>
      <c r="BI1505">
        <f>IF(Table13[[#This Row],[Highest level of Education]]="High School Completed",1,0)</f>
        <v>0</v>
      </c>
      <c r="BJ1505">
        <f>IF(Table13[[#This Row],[Highest level of Education]]="Technical Diploma/Partially completed College",1,0)</f>
        <v>0</v>
      </c>
      <c r="BK1505">
        <f>IF(Table13[[#This Row],[Highest level of Education]]="University/College Degree",1,0)</f>
        <v>1</v>
      </c>
      <c r="BL1505">
        <f>IF(Table13[[#This Row],[Highest level of Education]]="Post-graduate education",1,0)</f>
        <v>0</v>
      </c>
      <c r="BM1505">
        <v>0</v>
      </c>
      <c r="BN1505">
        <v>1</v>
      </c>
      <c r="BO1505">
        <v>3</v>
      </c>
      <c r="BP1505">
        <f>IF(Table13[[#This Row],[Monthly_Income 1_5500 2_8000 3_11000 4_15000 5_20000 6_27000 7_35000 8_5000 9_51000 98_0]]=1,1,0)</f>
        <v>0</v>
      </c>
      <c r="BQ1505">
        <f>IF(Table13[[#This Row],[Monthly_Income 1_5500 2_8000 3_11000 4_15000 5_20000 6_27000 7_35000 8_5000 9_51000 98_0]]=2,1,0)</f>
        <v>0</v>
      </c>
      <c r="BR1505">
        <f>IF(Table13[[#This Row],[Monthly_Income 1_5500 2_8000 3_11000 4_15000 5_20000 6_27000 7_35000 8_5000 9_51000 98_0]]=3,1,0)</f>
        <v>1</v>
      </c>
      <c r="BS1505">
        <f>IF(Table13[[#This Row],[Monthly_Income 1_5500 2_8000 3_11000 4_15000 5_20000 6_27000 7_35000 8_5000 9_51000 98_0]]=4,1,0)</f>
        <v>0</v>
      </c>
      <c r="BT1505">
        <f>IF(Table13[[#This Row],[Monthly_Income 1_5500 2_8000 3_11000 4_15000 5_20000 6_27000 7_35000 8_5000 9_51000 98_0]]=5,1,0)</f>
        <v>0</v>
      </c>
      <c r="BU1505">
        <f>IF(Table13[[#This Row],[Monthly_Income 1_5500 2_8000 3_11000 4_15000 5_20000 6_27000 7_35000 8_5000 9_51000 98_0]]=6,1,0)</f>
        <v>0</v>
      </c>
      <c r="BV1505">
        <f>IF(Table13[[#This Row],[Monthly_Income 1_5500 2_8000 3_11000 4_15000 5_20000 6_27000 7_35000 8_5000 9_51000 98_0]]=7,1,0)</f>
        <v>0</v>
      </c>
      <c r="BW1505">
        <f>IF(Table13[[#This Row],[Monthly_Income 1_5500 2_8000 3_11000 4_15000 5_20000 6_27000 7_35000 8_5000 9_51000 98_0]]=8,1,0)</f>
        <v>0</v>
      </c>
      <c r="BX1505">
        <f>IF(Table13[[#This Row],[Monthly_Income 1_5500 2_8000 3_11000 4_15000 5_20000 6_27000 7_35000 8_5000 9_51000 98_0]]=9,1,0)</f>
        <v>0</v>
      </c>
      <c r="BY1505">
        <f>IF(Table13[[#This Row],[Monthly_Income 1_5500 2_8000 3_11000 4_15000 5_20000 6_27000 7_35000 8_5000 9_51000 98_0]]=98,1,0)</f>
        <v>0</v>
      </c>
      <c r="BZ1505">
        <v>6</v>
      </c>
      <c r="CA1505">
        <f>IF(Table13[[#This Row],[Monthly_Household_Income]]=1,1,0)</f>
        <v>0</v>
      </c>
      <c r="CB1505">
        <f>IF(Table13[[#This Row],[Monthly_Household_Income]]=2,1,0)</f>
        <v>0</v>
      </c>
      <c r="CC1505">
        <f>IF(Table13[[#This Row],[Monthly_Household_Income]]=3,1,0)</f>
        <v>0</v>
      </c>
      <c r="CD1505">
        <f>IF(Table13[[#This Row],[Monthly_Household_Income]]=4,1,0)</f>
        <v>0</v>
      </c>
      <c r="CE1505">
        <f>IF(Table13[[#This Row],[Monthly_Household_Income]]=5,1,0)</f>
        <v>0</v>
      </c>
      <c r="CF1505">
        <f>IF(Table13[[#This Row],[Monthly_Household_Income]]=6,1,0)</f>
        <v>1</v>
      </c>
      <c r="CG1505">
        <f>IF(Table13[[#This Row],[Monthly_Household_Income]]=7,1,0)</f>
        <v>0</v>
      </c>
      <c r="CH1505">
        <f>IF(Table13[[#This Row],[Monthly_Household_Income]]=8,1,0)</f>
        <v>0</v>
      </c>
      <c r="CI1505">
        <f>IF(Table13[[#This Row],[Monthly_Household_Income]]=9,1,0)</f>
        <v>0</v>
      </c>
      <c r="CJ1505">
        <f>IF(Table13[[#This Row],[Monthly_Household_Income]]=98,1,0)</f>
        <v>0</v>
      </c>
    </row>
    <row r="1506" spans="1:88">
      <c r="A1506">
        <v>5643</v>
      </c>
      <c r="B1506" s="1">
        <v>43100</v>
      </c>
      <c r="C1506" t="s">
        <v>2</v>
      </c>
      <c r="D1506">
        <v>9</v>
      </c>
      <c r="E1506">
        <v>7</v>
      </c>
      <c r="F1506">
        <v>10</v>
      </c>
      <c r="G1506">
        <v>9</v>
      </c>
      <c r="H1506">
        <v>10</v>
      </c>
      <c r="I1506">
        <v>8</v>
      </c>
      <c r="J1506" t="s">
        <v>15</v>
      </c>
      <c r="K1506">
        <v>7</v>
      </c>
      <c r="L1506">
        <v>7</v>
      </c>
      <c r="M1506">
        <v>8</v>
      </c>
      <c r="N1506">
        <v>10</v>
      </c>
      <c r="O1506">
        <v>8</v>
      </c>
      <c r="P1506">
        <v>8</v>
      </c>
      <c r="Q1506">
        <v>7</v>
      </c>
      <c r="R1506">
        <v>9</v>
      </c>
      <c r="S1506">
        <v>7</v>
      </c>
      <c r="T1506">
        <v>7</v>
      </c>
      <c r="U1506">
        <v>7</v>
      </c>
      <c r="V1506">
        <v>9</v>
      </c>
      <c r="W1506">
        <v>9</v>
      </c>
      <c r="X1506">
        <v>10</v>
      </c>
      <c r="Y1506">
        <v>10</v>
      </c>
      <c r="Z1506">
        <v>7</v>
      </c>
      <c r="AA1506">
        <v>9</v>
      </c>
      <c r="AB1506">
        <v>8</v>
      </c>
      <c r="AC1506">
        <v>2</v>
      </c>
      <c r="AD1506">
        <f>IF(Table13[[#This Row],[payment]]=1,1,0)</f>
        <v>0</v>
      </c>
      <c r="AE1506">
        <f>IF(Table13[[#This Row],[payment]]=2,1,0)</f>
        <v>1</v>
      </c>
      <c r="AF1506">
        <f>IF(Table13[[#This Row],[payment]]=3,1,0)</f>
        <v>0</v>
      </c>
      <c r="AG1506">
        <v>1</v>
      </c>
      <c r="AH1506">
        <f>IF(Table13[[#This Row],[method_payment]]=1,1,0)</f>
        <v>1</v>
      </c>
      <c r="AI1506">
        <f>IF(Table13[[#This Row],[method_payment]]=2,1,0)</f>
        <v>0</v>
      </c>
      <c r="AJ1506">
        <f>IF(Table13[[#This Row],[method_payment]]=3,1,0)</f>
        <v>0</v>
      </c>
      <c r="AK1506">
        <f>IF(Table13[[#This Row],[method_payment]]=5,1,0)</f>
        <v>0</v>
      </c>
      <c r="AL1506">
        <f>IF(Table13[[#This Row],[method_payment]]=6,1,0)</f>
        <v>0</v>
      </c>
      <c r="AM1506" t="s">
        <v>16</v>
      </c>
      <c r="AN1506" t="s">
        <v>15</v>
      </c>
      <c r="AO1506">
        <v>4</v>
      </c>
      <c r="AP1506" s="2">
        <v>293.04000000000002</v>
      </c>
      <c r="AQ1506" s="3">
        <f>IF(AND(Table13[[#This Row],[Average_amount_spent_per_visit_last_3_months]]&gt;=1,Table13[[#This Row],[Average_amount_spent_per_visit_last_3_months]]&lt;=999),1,0)</f>
        <v>1</v>
      </c>
      <c r="AR1506" s="3">
        <f>IF(AND(Table13[[#This Row],[Average_amount_spent_per_visit_last_3_months]]&gt;=1000,Table13[[#This Row],[Average_amount_spent_per_visit_last_3_months]]&lt;=6700),1,0)</f>
        <v>0</v>
      </c>
      <c r="AS1506">
        <v>2</v>
      </c>
      <c r="AT1506">
        <v>38</v>
      </c>
      <c r="AU1506">
        <f>IF(AND(Table13[[#This Row],[Age]]&gt;=18,Table13[[#This Row],[Age]]&lt;=25),1,0)</f>
        <v>0</v>
      </c>
      <c r="AV1506">
        <f>IF(AND(Table13[[#This Row],[Age]]&gt;=26,Table13[[#This Row],[Age]]&lt;=35),1,0)</f>
        <v>0</v>
      </c>
      <c r="AW1506">
        <f>IF(AND(Table13[[#This Row],[Age]]&gt;=36,Table13[[#This Row],[Age]]&lt;=45),1,0)</f>
        <v>1</v>
      </c>
      <c r="AX1506">
        <f>IF(AND(Table13[[#This Row],[Age]]&gt;=46,Table13[[#This Row],[Age]]&lt;=55),1,0)</f>
        <v>0</v>
      </c>
      <c r="AY1506">
        <f>IF(AND(Table13[[#This Row],[Age]]&gt;=56,Table13[[#This Row],[Age]]&lt;=67),1,0)</f>
        <v>0</v>
      </c>
      <c r="AZ1506" t="s">
        <v>25</v>
      </c>
      <c r="BA1506">
        <f>IF(Table13[[#This Row],[Marital Status]]="Married",1,0)</f>
        <v>1</v>
      </c>
      <c r="BB1506">
        <f>IF(Table13[[#This Row],[Marital Status]]="Single",1,0)</f>
        <v>0</v>
      </c>
      <c r="BC1506" t="s">
        <v>27</v>
      </c>
      <c r="BD1506">
        <f>IF(Table13[[#This Row],[gender]]="Male",1,0)</f>
        <v>1</v>
      </c>
      <c r="BE1506">
        <f>IF(Table13[[#This Row],[gender]]="Female",1,0)</f>
        <v>0</v>
      </c>
      <c r="BF1506" t="s">
        <v>19</v>
      </c>
      <c r="BG1506">
        <f>IF(Table13[[#This Row],[Highest level of Education]]="Did not attend school",1,0)</f>
        <v>0</v>
      </c>
      <c r="BH1506">
        <f>IF(Table13[[#This Row],[Highest level of Education]]="K12 completed",1,0)</f>
        <v>0</v>
      </c>
      <c r="BI1506">
        <f>IF(Table13[[#This Row],[Highest level of Education]]="High School Completed",1,0)</f>
        <v>0</v>
      </c>
      <c r="BJ1506">
        <f>IF(Table13[[#This Row],[Highest level of Education]]="Technical Diploma/Partially completed College",1,0)</f>
        <v>0</v>
      </c>
      <c r="BK1506">
        <f>IF(Table13[[#This Row],[Highest level of Education]]="University/College Degree",1,0)</f>
        <v>1</v>
      </c>
      <c r="BL1506">
        <f>IF(Table13[[#This Row],[Highest level of Education]]="Post-graduate education",1,0)</f>
        <v>0</v>
      </c>
      <c r="BM1506">
        <v>4</v>
      </c>
      <c r="BN1506">
        <v>1</v>
      </c>
      <c r="BO1506">
        <v>6</v>
      </c>
      <c r="BP1506">
        <f>IF(Table13[[#This Row],[Monthly_Income 1_5500 2_8000 3_11000 4_15000 5_20000 6_27000 7_35000 8_5000 9_51000 98_0]]=1,1,0)</f>
        <v>0</v>
      </c>
      <c r="BQ1506">
        <f>IF(Table13[[#This Row],[Monthly_Income 1_5500 2_8000 3_11000 4_15000 5_20000 6_27000 7_35000 8_5000 9_51000 98_0]]=2,1,0)</f>
        <v>0</v>
      </c>
      <c r="BR1506">
        <f>IF(Table13[[#This Row],[Monthly_Income 1_5500 2_8000 3_11000 4_15000 5_20000 6_27000 7_35000 8_5000 9_51000 98_0]]=3,1,0)</f>
        <v>0</v>
      </c>
      <c r="BS1506">
        <f>IF(Table13[[#This Row],[Monthly_Income 1_5500 2_8000 3_11000 4_15000 5_20000 6_27000 7_35000 8_5000 9_51000 98_0]]=4,1,0)</f>
        <v>0</v>
      </c>
      <c r="BT1506">
        <f>IF(Table13[[#This Row],[Monthly_Income 1_5500 2_8000 3_11000 4_15000 5_20000 6_27000 7_35000 8_5000 9_51000 98_0]]=5,1,0)</f>
        <v>0</v>
      </c>
      <c r="BU1506">
        <f>IF(Table13[[#This Row],[Monthly_Income 1_5500 2_8000 3_11000 4_15000 5_20000 6_27000 7_35000 8_5000 9_51000 98_0]]=6,1,0)</f>
        <v>1</v>
      </c>
      <c r="BV1506">
        <f>IF(Table13[[#This Row],[Monthly_Income 1_5500 2_8000 3_11000 4_15000 5_20000 6_27000 7_35000 8_5000 9_51000 98_0]]=7,1,0)</f>
        <v>0</v>
      </c>
      <c r="BW1506">
        <f>IF(Table13[[#This Row],[Monthly_Income 1_5500 2_8000 3_11000 4_15000 5_20000 6_27000 7_35000 8_5000 9_51000 98_0]]=8,1,0)</f>
        <v>0</v>
      </c>
      <c r="BX1506">
        <f>IF(Table13[[#This Row],[Monthly_Income 1_5500 2_8000 3_11000 4_15000 5_20000 6_27000 7_35000 8_5000 9_51000 98_0]]=9,1,0)</f>
        <v>0</v>
      </c>
      <c r="BY1506">
        <f>IF(Table13[[#This Row],[Monthly_Income 1_5500 2_8000 3_11000 4_15000 5_20000 6_27000 7_35000 8_5000 9_51000 98_0]]=98,1,0)</f>
        <v>0</v>
      </c>
      <c r="BZ1506">
        <v>6</v>
      </c>
      <c r="CA1506">
        <f>IF(Table13[[#This Row],[Monthly_Household_Income]]=1,1,0)</f>
        <v>0</v>
      </c>
      <c r="CB1506">
        <f>IF(Table13[[#This Row],[Monthly_Household_Income]]=2,1,0)</f>
        <v>0</v>
      </c>
      <c r="CC1506">
        <f>IF(Table13[[#This Row],[Monthly_Household_Income]]=3,1,0)</f>
        <v>0</v>
      </c>
      <c r="CD1506">
        <f>IF(Table13[[#This Row],[Monthly_Household_Income]]=4,1,0)</f>
        <v>0</v>
      </c>
      <c r="CE1506">
        <f>IF(Table13[[#This Row],[Monthly_Household_Income]]=5,1,0)</f>
        <v>0</v>
      </c>
      <c r="CF1506">
        <f>IF(Table13[[#This Row],[Monthly_Household_Income]]=6,1,0)</f>
        <v>1</v>
      </c>
      <c r="CG1506">
        <f>IF(Table13[[#This Row],[Monthly_Household_Income]]=7,1,0)</f>
        <v>0</v>
      </c>
      <c r="CH1506">
        <f>IF(Table13[[#This Row],[Monthly_Household_Income]]=8,1,0)</f>
        <v>0</v>
      </c>
      <c r="CI1506">
        <f>IF(Table13[[#This Row],[Monthly_Household_Income]]=9,1,0)</f>
        <v>0</v>
      </c>
      <c r="CJ1506">
        <f>IF(Table13[[#This Row],[Monthly_Household_Income]]=98,1,0)</f>
        <v>0</v>
      </c>
    </row>
    <row r="1507" spans="1:88">
      <c r="A1507">
        <v>5648</v>
      </c>
      <c r="B1507" s="1">
        <v>43019</v>
      </c>
      <c r="C1507" t="s">
        <v>35</v>
      </c>
      <c r="D1507">
        <v>10</v>
      </c>
      <c r="E1507">
        <v>10</v>
      </c>
      <c r="F1507">
        <v>10</v>
      </c>
      <c r="G1507">
        <v>9</v>
      </c>
      <c r="H1507">
        <v>9</v>
      </c>
      <c r="I1507">
        <v>7</v>
      </c>
      <c r="J1507" t="s">
        <v>15</v>
      </c>
      <c r="K1507">
        <v>8</v>
      </c>
      <c r="L1507">
        <v>8</v>
      </c>
      <c r="M1507">
        <v>8</v>
      </c>
      <c r="N1507">
        <v>9</v>
      </c>
      <c r="O1507">
        <v>9</v>
      </c>
      <c r="P1507">
        <v>9</v>
      </c>
      <c r="Q1507">
        <v>9</v>
      </c>
      <c r="R1507">
        <v>9</v>
      </c>
      <c r="S1507">
        <v>7</v>
      </c>
      <c r="T1507">
        <v>9</v>
      </c>
      <c r="U1507">
        <v>10</v>
      </c>
      <c r="V1507">
        <v>8</v>
      </c>
      <c r="W1507">
        <v>9</v>
      </c>
      <c r="X1507">
        <v>8</v>
      </c>
      <c r="Y1507">
        <v>10</v>
      </c>
      <c r="Z1507">
        <v>10</v>
      </c>
      <c r="AA1507">
        <v>7</v>
      </c>
      <c r="AB1507">
        <v>7</v>
      </c>
      <c r="AC1507">
        <v>2</v>
      </c>
      <c r="AD1507">
        <f>IF(Table13[[#This Row],[payment]]=1,1,0)</f>
        <v>0</v>
      </c>
      <c r="AE1507">
        <f>IF(Table13[[#This Row],[payment]]=2,1,0)</f>
        <v>1</v>
      </c>
      <c r="AF1507">
        <f>IF(Table13[[#This Row],[payment]]=3,1,0)</f>
        <v>0</v>
      </c>
      <c r="AG1507">
        <v>1</v>
      </c>
      <c r="AH1507">
        <f>IF(Table13[[#This Row],[method_payment]]=1,1,0)</f>
        <v>1</v>
      </c>
      <c r="AI1507">
        <f>IF(Table13[[#This Row],[method_payment]]=2,1,0)</f>
        <v>0</v>
      </c>
      <c r="AJ1507">
        <f>IF(Table13[[#This Row],[method_payment]]=3,1,0)</f>
        <v>0</v>
      </c>
      <c r="AK1507">
        <f>IF(Table13[[#This Row],[method_payment]]=5,1,0)</f>
        <v>0</v>
      </c>
      <c r="AL1507">
        <f>IF(Table13[[#This Row],[method_payment]]=6,1,0)</f>
        <v>0</v>
      </c>
      <c r="AM1507" t="s">
        <v>15</v>
      </c>
      <c r="AN1507" t="s">
        <v>16</v>
      </c>
      <c r="AO1507">
        <v>2</v>
      </c>
      <c r="AP1507" s="2">
        <v>195.35</v>
      </c>
      <c r="AQ1507" s="3">
        <f>IF(AND(Table13[[#This Row],[Average_amount_spent_per_visit_last_3_months]]&gt;=1,Table13[[#This Row],[Average_amount_spent_per_visit_last_3_months]]&lt;=999),1,0)</f>
        <v>1</v>
      </c>
      <c r="AR1507" s="3">
        <f>IF(AND(Table13[[#This Row],[Average_amount_spent_per_visit_last_3_months]]&gt;=1000,Table13[[#This Row],[Average_amount_spent_per_visit_last_3_months]]&lt;=6700),1,0)</f>
        <v>0</v>
      </c>
      <c r="AS1507">
        <v>2</v>
      </c>
      <c r="AT1507">
        <v>29</v>
      </c>
      <c r="AU1507">
        <f>IF(AND(Table13[[#This Row],[Age]]&gt;=18,Table13[[#This Row],[Age]]&lt;=25),1,0)</f>
        <v>0</v>
      </c>
      <c r="AV1507">
        <f>IF(AND(Table13[[#This Row],[Age]]&gt;=26,Table13[[#This Row],[Age]]&lt;=35),1,0)</f>
        <v>1</v>
      </c>
      <c r="AW1507">
        <f>IF(AND(Table13[[#This Row],[Age]]&gt;=36,Table13[[#This Row],[Age]]&lt;=45),1,0)</f>
        <v>0</v>
      </c>
      <c r="AX1507">
        <f>IF(AND(Table13[[#This Row],[Age]]&gt;=46,Table13[[#This Row],[Age]]&lt;=55),1,0)</f>
        <v>0</v>
      </c>
      <c r="AY1507">
        <f>IF(AND(Table13[[#This Row],[Age]]&gt;=56,Table13[[#This Row],[Age]]&lt;=67),1,0)</f>
        <v>0</v>
      </c>
      <c r="AZ1507" t="s">
        <v>24</v>
      </c>
      <c r="BA1507">
        <f>IF(Table13[[#This Row],[Marital Status]]="Married",1,0)</f>
        <v>0</v>
      </c>
      <c r="BB1507">
        <f>IF(Table13[[#This Row],[Marital Status]]="Single",1,0)</f>
        <v>1</v>
      </c>
      <c r="BC1507" t="s">
        <v>27</v>
      </c>
      <c r="BD1507">
        <f>IF(Table13[[#This Row],[gender]]="Male",1,0)</f>
        <v>1</v>
      </c>
      <c r="BE1507">
        <f>IF(Table13[[#This Row],[gender]]="Female",1,0)</f>
        <v>0</v>
      </c>
      <c r="BF1507" t="s">
        <v>23</v>
      </c>
      <c r="BG1507">
        <f>IF(Table13[[#This Row],[Highest level of Education]]="Did not attend school",1,0)</f>
        <v>0</v>
      </c>
      <c r="BH1507">
        <f>IF(Table13[[#This Row],[Highest level of Education]]="K12 completed",1,0)</f>
        <v>0</v>
      </c>
      <c r="BI1507">
        <f>IF(Table13[[#This Row],[Highest level of Education]]="High School Completed",1,0)</f>
        <v>0</v>
      </c>
      <c r="BJ1507">
        <f>IF(Table13[[#This Row],[Highest level of Education]]="Technical Diploma/Partially completed College",1,0)</f>
        <v>1</v>
      </c>
      <c r="BK1507">
        <f>IF(Table13[[#This Row],[Highest level of Education]]="University/College Degree",1,0)</f>
        <v>0</v>
      </c>
      <c r="BL1507">
        <f>IF(Table13[[#This Row],[Highest level of Education]]="Post-graduate education",1,0)</f>
        <v>0</v>
      </c>
      <c r="BM1507">
        <v>0</v>
      </c>
      <c r="BN1507">
        <v>1</v>
      </c>
      <c r="BO1507">
        <v>2</v>
      </c>
      <c r="BP1507">
        <f>IF(Table13[[#This Row],[Monthly_Income 1_5500 2_8000 3_11000 4_15000 5_20000 6_27000 7_35000 8_5000 9_51000 98_0]]=1,1,0)</f>
        <v>0</v>
      </c>
      <c r="BQ1507">
        <f>IF(Table13[[#This Row],[Monthly_Income 1_5500 2_8000 3_11000 4_15000 5_20000 6_27000 7_35000 8_5000 9_51000 98_0]]=2,1,0)</f>
        <v>1</v>
      </c>
      <c r="BR1507">
        <f>IF(Table13[[#This Row],[Monthly_Income 1_5500 2_8000 3_11000 4_15000 5_20000 6_27000 7_35000 8_5000 9_51000 98_0]]=3,1,0)</f>
        <v>0</v>
      </c>
      <c r="BS1507">
        <f>IF(Table13[[#This Row],[Monthly_Income 1_5500 2_8000 3_11000 4_15000 5_20000 6_27000 7_35000 8_5000 9_51000 98_0]]=4,1,0)</f>
        <v>0</v>
      </c>
      <c r="BT1507">
        <f>IF(Table13[[#This Row],[Monthly_Income 1_5500 2_8000 3_11000 4_15000 5_20000 6_27000 7_35000 8_5000 9_51000 98_0]]=5,1,0)</f>
        <v>0</v>
      </c>
      <c r="BU1507">
        <f>IF(Table13[[#This Row],[Monthly_Income 1_5500 2_8000 3_11000 4_15000 5_20000 6_27000 7_35000 8_5000 9_51000 98_0]]=6,1,0)</f>
        <v>0</v>
      </c>
      <c r="BV1507">
        <f>IF(Table13[[#This Row],[Monthly_Income 1_5500 2_8000 3_11000 4_15000 5_20000 6_27000 7_35000 8_5000 9_51000 98_0]]=7,1,0)</f>
        <v>0</v>
      </c>
      <c r="BW1507">
        <f>IF(Table13[[#This Row],[Monthly_Income 1_5500 2_8000 3_11000 4_15000 5_20000 6_27000 7_35000 8_5000 9_51000 98_0]]=8,1,0)</f>
        <v>0</v>
      </c>
      <c r="BX1507">
        <f>IF(Table13[[#This Row],[Monthly_Income 1_5500 2_8000 3_11000 4_15000 5_20000 6_27000 7_35000 8_5000 9_51000 98_0]]=9,1,0)</f>
        <v>0</v>
      </c>
      <c r="BY1507">
        <f>IF(Table13[[#This Row],[Monthly_Income 1_5500 2_8000 3_11000 4_15000 5_20000 6_27000 7_35000 8_5000 9_51000 98_0]]=98,1,0)</f>
        <v>0</v>
      </c>
      <c r="BZ1507">
        <v>7</v>
      </c>
      <c r="CA1507">
        <f>IF(Table13[[#This Row],[Monthly_Household_Income]]=1,1,0)</f>
        <v>0</v>
      </c>
      <c r="CB1507">
        <f>IF(Table13[[#This Row],[Monthly_Household_Income]]=2,1,0)</f>
        <v>0</v>
      </c>
      <c r="CC1507">
        <f>IF(Table13[[#This Row],[Monthly_Household_Income]]=3,1,0)</f>
        <v>0</v>
      </c>
      <c r="CD1507">
        <f>IF(Table13[[#This Row],[Monthly_Household_Income]]=4,1,0)</f>
        <v>0</v>
      </c>
      <c r="CE1507">
        <f>IF(Table13[[#This Row],[Monthly_Household_Income]]=5,1,0)</f>
        <v>0</v>
      </c>
      <c r="CF1507">
        <f>IF(Table13[[#This Row],[Monthly_Household_Income]]=6,1,0)</f>
        <v>0</v>
      </c>
      <c r="CG1507">
        <f>IF(Table13[[#This Row],[Monthly_Household_Income]]=7,1,0)</f>
        <v>1</v>
      </c>
      <c r="CH1507">
        <f>IF(Table13[[#This Row],[Monthly_Household_Income]]=8,1,0)</f>
        <v>0</v>
      </c>
      <c r="CI1507">
        <f>IF(Table13[[#This Row],[Monthly_Household_Income]]=9,1,0)</f>
        <v>0</v>
      </c>
      <c r="CJ1507">
        <f>IF(Table13[[#This Row],[Monthly_Household_Income]]=98,1,0)</f>
        <v>0</v>
      </c>
    </row>
    <row r="1508" spans="1:88">
      <c r="A1508">
        <v>5649</v>
      </c>
      <c r="B1508" s="1">
        <v>42919</v>
      </c>
      <c r="C1508" t="s">
        <v>33</v>
      </c>
      <c r="D1508">
        <v>8</v>
      </c>
      <c r="E1508">
        <v>8</v>
      </c>
      <c r="F1508">
        <v>8</v>
      </c>
      <c r="G1508">
        <v>7</v>
      </c>
      <c r="H1508">
        <v>7</v>
      </c>
      <c r="I1508">
        <v>9</v>
      </c>
      <c r="J1508" t="s">
        <v>15</v>
      </c>
      <c r="K1508">
        <v>8</v>
      </c>
      <c r="L1508">
        <v>6</v>
      </c>
      <c r="M1508">
        <v>7</v>
      </c>
      <c r="N1508">
        <v>6</v>
      </c>
      <c r="O1508">
        <v>8</v>
      </c>
      <c r="P1508">
        <v>6</v>
      </c>
      <c r="Q1508">
        <v>9</v>
      </c>
      <c r="R1508">
        <v>7</v>
      </c>
      <c r="S1508">
        <v>6</v>
      </c>
      <c r="T1508">
        <v>7</v>
      </c>
      <c r="U1508">
        <v>7</v>
      </c>
      <c r="V1508">
        <v>8</v>
      </c>
      <c r="W1508">
        <v>7</v>
      </c>
      <c r="X1508">
        <v>8</v>
      </c>
      <c r="Y1508">
        <v>9</v>
      </c>
      <c r="Z1508">
        <v>9</v>
      </c>
      <c r="AA1508">
        <v>7</v>
      </c>
      <c r="AB1508">
        <v>0</v>
      </c>
      <c r="AC1508">
        <v>1</v>
      </c>
      <c r="AD1508">
        <f>IF(Table13[[#This Row],[payment]]=1,1,0)</f>
        <v>1</v>
      </c>
      <c r="AE1508">
        <f>IF(Table13[[#This Row],[payment]]=2,1,0)</f>
        <v>0</v>
      </c>
      <c r="AF1508">
        <f>IF(Table13[[#This Row],[payment]]=3,1,0)</f>
        <v>0</v>
      </c>
      <c r="AG1508">
        <v>2</v>
      </c>
      <c r="AH1508">
        <f>IF(Table13[[#This Row],[method_payment]]=1,1,0)</f>
        <v>0</v>
      </c>
      <c r="AI1508">
        <f>IF(Table13[[#This Row],[method_payment]]=2,1,0)</f>
        <v>1</v>
      </c>
      <c r="AJ1508">
        <f>IF(Table13[[#This Row],[method_payment]]=3,1,0)</f>
        <v>0</v>
      </c>
      <c r="AK1508">
        <f>IF(Table13[[#This Row],[method_payment]]=5,1,0)</f>
        <v>0</v>
      </c>
      <c r="AL1508">
        <f>IF(Table13[[#This Row],[method_payment]]=6,1,0)</f>
        <v>0</v>
      </c>
      <c r="AM1508" t="s">
        <v>16</v>
      </c>
      <c r="AN1508" t="s">
        <v>16</v>
      </c>
      <c r="AO1508">
        <v>3</v>
      </c>
      <c r="AP1508" s="2">
        <v>391.76</v>
      </c>
      <c r="AQ1508" s="3">
        <f>IF(AND(Table13[[#This Row],[Average_amount_spent_per_visit_last_3_months]]&gt;=1,Table13[[#This Row],[Average_amount_spent_per_visit_last_3_months]]&lt;=999),1,0)</f>
        <v>1</v>
      </c>
      <c r="AR1508" s="3">
        <f>IF(AND(Table13[[#This Row],[Average_amount_spent_per_visit_last_3_months]]&gt;=1000,Table13[[#This Row],[Average_amount_spent_per_visit_last_3_months]]&lt;=6700),1,0)</f>
        <v>0</v>
      </c>
      <c r="AS1508">
        <v>3</v>
      </c>
      <c r="AT1508">
        <v>35</v>
      </c>
      <c r="AU1508">
        <f>IF(AND(Table13[[#This Row],[Age]]&gt;=18,Table13[[#This Row],[Age]]&lt;=25),1,0)</f>
        <v>0</v>
      </c>
      <c r="AV1508">
        <f>IF(AND(Table13[[#This Row],[Age]]&gt;=26,Table13[[#This Row],[Age]]&lt;=35),1,0)</f>
        <v>1</v>
      </c>
      <c r="AW1508">
        <f>IF(AND(Table13[[#This Row],[Age]]&gt;=36,Table13[[#This Row],[Age]]&lt;=45),1,0)</f>
        <v>0</v>
      </c>
      <c r="AX1508">
        <f>IF(AND(Table13[[#This Row],[Age]]&gt;=46,Table13[[#This Row],[Age]]&lt;=55),1,0)</f>
        <v>0</v>
      </c>
      <c r="AY1508">
        <f>IF(AND(Table13[[#This Row],[Age]]&gt;=56,Table13[[#This Row],[Age]]&lt;=67),1,0)</f>
        <v>0</v>
      </c>
      <c r="AZ1508" t="s">
        <v>24</v>
      </c>
      <c r="BA1508">
        <f>IF(Table13[[#This Row],[Marital Status]]="Married",1,0)</f>
        <v>0</v>
      </c>
      <c r="BB1508">
        <f>IF(Table13[[#This Row],[Marital Status]]="Single",1,0)</f>
        <v>1</v>
      </c>
      <c r="BC1508" t="s">
        <v>28</v>
      </c>
      <c r="BD1508">
        <f>IF(Table13[[#This Row],[gender]]="Male",1,0)</f>
        <v>0</v>
      </c>
      <c r="BE1508">
        <f>IF(Table13[[#This Row],[gender]]="Female",1,0)</f>
        <v>1</v>
      </c>
      <c r="BF1508" t="s">
        <v>19</v>
      </c>
      <c r="BG1508">
        <f>IF(Table13[[#This Row],[Highest level of Education]]="Did not attend school",1,0)</f>
        <v>0</v>
      </c>
      <c r="BH1508">
        <f>IF(Table13[[#This Row],[Highest level of Education]]="K12 completed",1,0)</f>
        <v>0</v>
      </c>
      <c r="BI1508">
        <f>IF(Table13[[#This Row],[Highest level of Education]]="High School Completed",1,0)</f>
        <v>0</v>
      </c>
      <c r="BJ1508">
        <f>IF(Table13[[#This Row],[Highest level of Education]]="Technical Diploma/Partially completed College",1,0)</f>
        <v>0</v>
      </c>
      <c r="BK1508">
        <f>IF(Table13[[#This Row],[Highest level of Education]]="University/College Degree",1,0)</f>
        <v>1</v>
      </c>
      <c r="BL1508">
        <f>IF(Table13[[#This Row],[Highest level of Education]]="Post-graduate education",1,0)</f>
        <v>0</v>
      </c>
      <c r="BM1508">
        <v>0</v>
      </c>
      <c r="BN1508">
        <v>1</v>
      </c>
      <c r="BO1508">
        <v>5</v>
      </c>
      <c r="BP1508">
        <f>IF(Table13[[#This Row],[Monthly_Income 1_5500 2_8000 3_11000 4_15000 5_20000 6_27000 7_35000 8_5000 9_51000 98_0]]=1,1,0)</f>
        <v>0</v>
      </c>
      <c r="BQ1508">
        <f>IF(Table13[[#This Row],[Monthly_Income 1_5500 2_8000 3_11000 4_15000 5_20000 6_27000 7_35000 8_5000 9_51000 98_0]]=2,1,0)</f>
        <v>0</v>
      </c>
      <c r="BR1508">
        <f>IF(Table13[[#This Row],[Monthly_Income 1_5500 2_8000 3_11000 4_15000 5_20000 6_27000 7_35000 8_5000 9_51000 98_0]]=3,1,0)</f>
        <v>0</v>
      </c>
      <c r="BS1508">
        <f>IF(Table13[[#This Row],[Monthly_Income 1_5500 2_8000 3_11000 4_15000 5_20000 6_27000 7_35000 8_5000 9_51000 98_0]]=4,1,0)</f>
        <v>0</v>
      </c>
      <c r="BT1508">
        <f>IF(Table13[[#This Row],[Monthly_Income 1_5500 2_8000 3_11000 4_15000 5_20000 6_27000 7_35000 8_5000 9_51000 98_0]]=5,1,0)</f>
        <v>1</v>
      </c>
      <c r="BU1508">
        <f>IF(Table13[[#This Row],[Monthly_Income 1_5500 2_8000 3_11000 4_15000 5_20000 6_27000 7_35000 8_5000 9_51000 98_0]]=6,1,0)</f>
        <v>0</v>
      </c>
      <c r="BV1508">
        <f>IF(Table13[[#This Row],[Monthly_Income 1_5500 2_8000 3_11000 4_15000 5_20000 6_27000 7_35000 8_5000 9_51000 98_0]]=7,1,0)</f>
        <v>0</v>
      </c>
      <c r="BW1508">
        <f>IF(Table13[[#This Row],[Monthly_Income 1_5500 2_8000 3_11000 4_15000 5_20000 6_27000 7_35000 8_5000 9_51000 98_0]]=8,1,0)</f>
        <v>0</v>
      </c>
      <c r="BX1508">
        <f>IF(Table13[[#This Row],[Monthly_Income 1_5500 2_8000 3_11000 4_15000 5_20000 6_27000 7_35000 8_5000 9_51000 98_0]]=9,1,0)</f>
        <v>0</v>
      </c>
      <c r="BY1508">
        <f>IF(Table13[[#This Row],[Monthly_Income 1_5500 2_8000 3_11000 4_15000 5_20000 6_27000 7_35000 8_5000 9_51000 98_0]]=98,1,0)</f>
        <v>0</v>
      </c>
      <c r="BZ1508">
        <v>8</v>
      </c>
      <c r="CA1508">
        <f>IF(Table13[[#This Row],[Monthly_Household_Income]]=1,1,0)</f>
        <v>0</v>
      </c>
      <c r="CB1508">
        <f>IF(Table13[[#This Row],[Monthly_Household_Income]]=2,1,0)</f>
        <v>0</v>
      </c>
      <c r="CC1508">
        <f>IF(Table13[[#This Row],[Monthly_Household_Income]]=3,1,0)</f>
        <v>0</v>
      </c>
      <c r="CD1508">
        <f>IF(Table13[[#This Row],[Monthly_Household_Income]]=4,1,0)</f>
        <v>0</v>
      </c>
      <c r="CE1508">
        <f>IF(Table13[[#This Row],[Monthly_Household_Income]]=5,1,0)</f>
        <v>0</v>
      </c>
      <c r="CF1508">
        <f>IF(Table13[[#This Row],[Monthly_Household_Income]]=6,1,0)</f>
        <v>0</v>
      </c>
      <c r="CG1508">
        <f>IF(Table13[[#This Row],[Monthly_Household_Income]]=7,1,0)</f>
        <v>0</v>
      </c>
      <c r="CH1508">
        <f>IF(Table13[[#This Row],[Monthly_Household_Income]]=8,1,0)</f>
        <v>1</v>
      </c>
      <c r="CI1508">
        <f>IF(Table13[[#This Row],[Monthly_Household_Income]]=9,1,0)</f>
        <v>0</v>
      </c>
      <c r="CJ1508">
        <f>IF(Table13[[#This Row],[Monthly_Household_Income]]=98,1,0)</f>
        <v>0</v>
      </c>
    </row>
    <row r="1509" spans="1:88">
      <c r="A1509">
        <v>5659</v>
      </c>
      <c r="B1509" s="1">
        <v>43005</v>
      </c>
      <c r="C1509" t="s">
        <v>35</v>
      </c>
      <c r="D1509">
        <v>7</v>
      </c>
      <c r="E1509">
        <v>7</v>
      </c>
      <c r="F1509">
        <v>7</v>
      </c>
      <c r="G1509">
        <v>8</v>
      </c>
      <c r="H1509">
        <v>8</v>
      </c>
      <c r="I1509">
        <v>7</v>
      </c>
      <c r="J1509" t="s">
        <v>16</v>
      </c>
      <c r="K1509">
        <v>8</v>
      </c>
      <c r="L1509">
        <v>7</v>
      </c>
      <c r="M1509">
        <v>6</v>
      </c>
      <c r="N1509">
        <v>7</v>
      </c>
      <c r="O1509">
        <v>7</v>
      </c>
      <c r="P1509">
        <v>6</v>
      </c>
      <c r="Q1509">
        <v>6</v>
      </c>
      <c r="R1509">
        <v>8</v>
      </c>
      <c r="S1509">
        <v>7</v>
      </c>
      <c r="T1509">
        <v>7</v>
      </c>
      <c r="U1509">
        <v>9</v>
      </c>
      <c r="V1509">
        <v>7</v>
      </c>
      <c r="W1509">
        <v>9</v>
      </c>
      <c r="X1509">
        <v>6</v>
      </c>
      <c r="Y1509">
        <v>8</v>
      </c>
      <c r="Z1509">
        <v>9</v>
      </c>
      <c r="AA1509">
        <v>9</v>
      </c>
      <c r="AB1509">
        <v>8</v>
      </c>
      <c r="AC1509">
        <v>3</v>
      </c>
      <c r="AD1509">
        <f>IF(Table13[[#This Row],[payment]]=1,1,0)</f>
        <v>0</v>
      </c>
      <c r="AE1509">
        <f>IF(Table13[[#This Row],[payment]]=2,1,0)</f>
        <v>0</v>
      </c>
      <c r="AF1509">
        <f>IF(Table13[[#This Row],[payment]]=3,1,0)</f>
        <v>1</v>
      </c>
      <c r="AG1509">
        <v>1</v>
      </c>
      <c r="AH1509">
        <f>IF(Table13[[#This Row],[method_payment]]=1,1,0)</f>
        <v>1</v>
      </c>
      <c r="AI1509">
        <f>IF(Table13[[#This Row],[method_payment]]=2,1,0)</f>
        <v>0</v>
      </c>
      <c r="AJ1509">
        <f>IF(Table13[[#This Row],[method_payment]]=3,1,0)</f>
        <v>0</v>
      </c>
      <c r="AK1509">
        <f>IF(Table13[[#This Row],[method_payment]]=5,1,0)</f>
        <v>0</v>
      </c>
      <c r="AL1509">
        <f>IF(Table13[[#This Row],[method_payment]]=6,1,0)</f>
        <v>0</v>
      </c>
      <c r="AM1509" t="s">
        <v>15</v>
      </c>
      <c r="AN1509" t="s">
        <v>16</v>
      </c>
      <c r="AO1509">
        <v>1</v>
      </c>
      <c r="AP1509" s="2">
        <v>326.41000000000003</v>
      </c>
      <c r="AQ1509" s="3">
        <f>IF(AND(Table13[[#This Row],[Average_amount_spent_per_visit_last_3_months]]&gt;=1,Table13[[#This Row],[Average_amount_spent_per_visit_last_3_months]]&lt;=999),1,0)</f>
        <v>1</v>
      </c>
      <c r="AR1509" s="3">
        <f>IF(AND(Table13[[#This Row],[Average_amount_spent_per_visit_last_3_months]]&gt;=1000,Table13[[#This Row],[Average_amount_spent_per_visit_last_3_months]]&lt;=6700),1,0)</f>
        <v>0</v>
      </c>
      <c r="AS1509">
        <v>2</v>
      </c>
      <c r="AT1509">
        <v>35</v>
      </c>
      <c r="AU1509">
        <f>IF(AND(Table13[[#This Row],[Age]]&gt;=18,Table13[[#This Row],[Age]]&lt;=25),1,0)</f>
        <v>0</v>
      </c>
      <c r="AV1509">
        <f>IF(AND(Table13[[#This Row],[Age]]&gt;=26,Table13[[#This Row],[Age]]&lt;=35),1,0)</f>
        <v>1</v>
      </c>
      <c r="AW1509">
        <f>IF(AND(Table13[[#This Row],[Age]]&gt;=36,Table13[[#This Row],[Age]]&lt;=45),1,0)</f>
        <v>0</v>
      </c>
      <c r="AX1509">
        <f>IF(AND(Table13[[#This Row],[Age]]&gt;=46,Table13[[#This Row],[Age]]&lt;=55),1,0)</f>
        <v>0</v>
      </c>
      <c r="AY1509">
        <f>IF(AND(Table13[[#This Row],[Age]]&gt;=56,Table13[[#This Row],[Age]]&lt;=67),1,0)</f>
        <v>0</v>
      </c>
      <c r="AZ1509" t="s">
        <v>25</v>
      </c>
      <c r="BA1509">
        <f>IF(Table13[[#This Row],[Marital Status]]="Married",1,0)</f>
        <v>1</v>
      </c>
      <c r="BB1509">
        <f>IF(Table13[[#This Row],[Marital Status]]="Single",1,0)</f>
        <v>0</v>
      </c>
      <c r="BC1509" t="s">
        <v>27</v>
      </c>
      <c r="BD1509">
        <f>IF(Table13[[#This Row],[gender]]="Male",1,0)</f>
        <v>1</v>
      </c>
      <c r="BE1509">
        <f>IF(Table13[[#This Row],[gender]]="Female",1,0)</f>
        <v>0</v>
      </c>
      <c r="BF1509" t="s">
        <v>19</v>
      </c>
      <c r="BG1509">
        <f>IF(Table13[[#This Row],[Highest level of Education]]="Did not attend school",1,0)</f>
        <v>0</v>
      </c>
      <c r="BH1509">
        <f>IF(Table13[[#This Row],[Highest level of Education]]="K12 completed",1,0)</f>
        <v>0</v>
      </c>
      <c r="BI1509">
        <f>IF(Table13[[#This Row],[Highest level of Education]]="High School Completed",1,0)</f>
        <v>0</v>
      </c>
      <c r="BJ1509">
        <f>IF(Table13[[#This Row],[Highest level of Education]]="Technical Diploma/Partially completed College",1,0)</f>
        <v>0</v>
      </c>
      <c r="BK1509">
        <f>IF(Table13[[#This Row],[Highest level of Education]]="University/College Degree",1,0)</f>
        <v>1</v>
      </c>
      <c r="BL1509">
        <f>IF(Table13[[#This Row],[Highest level of Education]]="Post-graduate education",1,0)</f>
        <v>0</v>
      </c>
      <c r="BM1509">
        <v>3</v>
      </c>
      <c r="BN1509">
        <v>1</v>
      </c>
      <c r="BO1509">
        <v>5</v>
      </c>
      <c r="BP1509">
        <f>IF(Table13[[#This Row],[Monthly_Income 1_5500 2_8000 3_11000 4_15000 5_20000 6_27000 7_35000 8_5000 9_51000 98_0]]=1,1,0)</f>
        <v>0</v>
      </c>
      <c r="BQ1509">
        <f>IF(Table13[[#This Row],[Monthly_Income 1_5500 2_8000 3_11000 4_15000 5_20000 6_27000 7_35000 8_5000 9_51000 98_0]]=2,1,0)</f>
        <v>0</v>
      </c>
      <c r="BR1509">
        <f>IF(Table13[[#This Row],[Monthly_Income 1_5500 2_8000 3_11000 4_15000 5_20000 6_27000 7_35000 8_5000 9_51000 98_0]]=3,1,0)</f>
        <v>0</v>
      </c>
      <c r="BS1509">
        <f>IF(Table13[[#This Row],[Monthly_Income 1_5500 2_8000 3_11000 4_15000 5_20000 6_27000 7_35000 8_5000 9_51000 98_0]]=4,1,0)</f>
        <v>0</v>
      </c>
      <c r="BT1509">
        <f>IF(Table13[[#This Row],[Monthly_Income 1_5500 2_8000 3_11000 4_15000 5_20000 6_27000 7_35000 8_5000 9_51000 98_0]]=5,1,0)</f>
        <v>1</v>
      </c>
      <c r="BU1509">
        <f>IF(Table13[[#This Row],[Monthly_Income 1_5500 2_8000 3_11000 4_15000 5_20000 6_27000 7_35000 8_5000 9_51000 98_0]]=6,1,0)</f>
        <v>0</v>
      </c>
      <c r="BV1509">
        <f>IF(Table13[[#This Row],[Monthly_Income 1_5500 2_8000 3_11000 4_15000 5_20000 6_27000 7_35000 8_5000 9_51000 98_0]]=7,1,0)</f>
        <v>0</v>
      </c>
      <c r="BW1509">
        <f>IF(Table13[[#This Row],[Monthly_Income 1_5500 2_8000 3_11000 4_15000 5_20000 6_27000 7_35000 8_5000 9_51000 98_0]]=8,1,0)</f>
        <v>0</v>
      </c>
      <c r="BX1509">
        <f>IF(Table13[[#This Row],[Monthly_Income 1_5500 2_8000 3_11000 4_15000 5_20000 6_27000 7_35000 8_5000 9_51000 98_0]]=9,1,0)</f>
        <v>0</v>
      </c>
      <c r="BY1509">
        <f>IF(Table13[[#This Row],[Monthly_Income 1_5500 2_8000 3_11000 4_15000 5_20000 6_27000 7_35000 8_5000 9_51000 98_0]]=98,1,0)</f>
        <v>0</v>
      </c>
      <c r="BZ1509">
        <v>8</v>
      </c>
      <c r="CA1509">
        <f>IF(Table13[[#This Row],[Monthly_Household_Income]]=1,1,0)</f>
        <v>0</v>
      </c>
      <c r="CB1509">
        <f>IF(Table13[[#This Row],[Monthly_Household_Income]]=2,1,0)</f>
        <v>0</v>
      </c>
      <c r="CC1509">
        <f>IF(Table13[[#This Row],[Monthly_Household_Income]]=3,1,0)</f>
        <v>0</v>
      </c>
      <c r="CD1509">
        <f>IF(Table13[[#This Row],[Monthly_Household_Income]]=4,1,0)</f>
        <v>0</v>
      </c>
      <c r="CE1509">
        <f>IF(Table13[[#This Row],[Monthly_Household_Income]]=5,1,0)</f>
        <v>0</v>
      </c>
      <c r="CF1509">
        <f>IF(Table13[[#This Row],[Monthly_Household_Income]]=6,1,0)</f>
        <v>0</v>
      </c>
      <c r="CG1509">
        <f>IF(Table13[[#This Row],[Monthly_Household_Income]]=7,1,0)</f>
        <v>0</v>
      </c>
      <c r="CH1509">
        <f>IF(Table13[[#This Row],[Monthly_Household_Income]]=8,1,0)</f>
        <v>1</v>
      </c>
      <c r="CI1509">
        <f>IF(Table13[[#This Row],[Monthly_Household_Income]]=9,1,0)</f>
        <v>0</v>
      </c>
      <c r="CJ1509">
        <f>IF(Table13[[#This Row],[Monthly_Household_Income]]=98,1,0)</f>
        <v>0</v>
      </c>
    </row>
    <row r="1510" spans="1:88">
      <c r="A1510">
        <v>5662</v>
      </c>
      <c r="B1510" s="1">
        <v>43069</v>
      </c>
      <c r="C1510" t="s">
        <v>33</v>
      </c>
      <c r="D1510">
        <v>7</v>
      </c>
      <c r="E1510">
        <v>8</v>
      </c>
      <c r="F1510">
        <v>8</v>
      </c>
      <c r="G1510">
        <v>8</v>
      </c>
      <c r="H1510">
        <v>3</v>
      </c>
      <c r="I1510">
        <v>3</v>
      </c>
      <c r="J1510" t="s">
        <v>15</v>
      </c>
      <c r="K1510">
        <v>7</v>
      </c>
      <c r="L1510">
        <v>6</v>
      </c>
      <c r="M1510">
        <v>7</v>
      </c>
      <c r="N1510">
        <v>8</v>
      </c>
      <c r="O1510">
        <v>7</v>
      </c>
      <c r="P1510">
        <v>8</v>
      </c>
      <c r="Q1510">
        <v>8</v>
      </c>
      <c r="R1510">
        <v>8</v>
      </c>
      <c r="S1510">
        <v>7</v>
      </c>
      <c r="T1510">
        <v>8</v>
      </c>
      <c r="U1510">
        <v>6</v>
      </c>
      <c r="V1510">
        <v>9</v>
      </c>
      <c r="W1510">
        <v>0</v>
      </c>
      <c r="X1510">
        <v>0</v>
      </c>
      <c r="Y1510">
        <v>7</v>
      </c>
      <c r="Z1510">
        <v>8</v>
      </c>
      <c r="AA1510">
        <v>6</v>
      </c>
      <c r="AB1510">
        <v>6</v>
      </c>
      <c r="AC1510">
        <v>2</v>
      </c>
      <c r="AD1510">
        <f>IF(Table13[[#This Row],[payment]]=1,1,0)</f>
        <v>0</v>
      </c>
      <c r="AE1510">
        <f>IF(Table13[[#This Row],[payment]]=2,1,0)</f>
        <v>1</v>
      </c>
      <c r="AF1510">
        <f>IF(Table13[[#This Row],[payment]]=3,1,0)</f>
        <v>0</v>
      </c>
      <c r="AG1510">
        <v>1</v>
      </c>
      <c r="AH1510">
        <f>IF(Table13[[#This Row],[method_payment]]=1,1,0)</f>
        <v>1</v>
      </c>
      <c r="AI1510">
        <f>IF(Table13[[#This Row],[method_payment]]=2,1,0)</f>
        <v>0</v>
      </c>
      <c r="AJ1510">
        <f>IF(Table13[[#This Row],[method_payment]]=3,1,0)</f>
        <v>0</v>
      </c>
      <c r="AK1510">
        <f>IF(Table13[[#This Row],[method_payment]]=5,1,0)</f>
        <v>0</v>
      </c>
      <c r="AL1510">
        <f>IF(Table13[[#This Row],[method_payment]]=6,1,0)</f>
        <v>0</v>
      </c>
      <c r="AM1510" t="s">
        <v>15</v>
      </c>
      <c r="AN1510" t="s">
        <v>16</v>
      </c>
      <c r="AO1510">
        <v>1</v>
      </c>
      <c r="AP1510" s="2">
        <v>125.31</v>
      </c>
      <c r="AQ1510" s="3">
        <f>IF(AND(Table13[[#This Row],[Average_amount_spent_per_visit_last_3_months]]&gt;=1,Table13[[#This Row],[Average_amount_spent_per_visit_last_3_months]]&lt;=999),1,0)</f>
        <v>1</v>
      </c>
      <c r="AR1510" s="3">
        <f>IF(AND(Table13[[#This Row],[Average_amount_spent_per_visit_last_3_months]]&gt;=1000,Table13[[#This Row],[Average_amount_spent_per_visit_last_3_months]]&lt;=6700),1,0)</f>
        <v>0</v>
      </c>
      <c r="AS1510">
        <v>1</v>
      </c>
      <c r="AT1510">
        <v>22</v>
      </c>
      <c r="AU1510">
        <f>IF(AND(Table13[[#This Row],[Age]]&gt;=18,Table13[[#This Row],[Age]]&lt;=25),1,0)</f>
        <v>1</v>
      </c>
      <c r="AV1510">
        <f>IF(AND(Table13[[#This Row],[Age]]&gt;=26,Table13[[#This Row],[Age]]&lt;=35),1,0)</f>
        <v>0</v>
      </c>
      <c r="AW1510">
        <f>IF(AND(Table13[[#This Row],[Age]]&gt;=36,Table13[[#This Row],[Age]]&lt;=45),1,0)</f>
        <v>0</v>
      </c>
      <c r="AX1510">
        <f>IF(AND(Table13[[#This Row],[Age]]&gt;=46,Table13[[#This Row],[Age]]&lt;=55),1,0)</f>
        <v>0</v>
      </c>
      <c r="AY1510">
        <f>IF(AND(Table13[[#This Row],[Age]]&gt;=56,Table13[[#This Row],[Age]]&lt;=67),1,0)</f>
        <v>0</v>
      </c>
      <c r="AZ1510" t="s">
        <v>24</v>
      </c>
      <c r="BA1510">
        <f>IF(Table13[[#This Row],[Marital Status]]="Married",1,0)</f>
        <v>0</v>
      </c>
      <c r="BB1510">
        <f>IF(Table13[[#This Row],[Marital Status]]="Single",1,0)</f>
        <v>1</v>
      </c>
      <c r="BC1510" t="s">
        <v>27</v>
      </c>
      <c r="BD1510">
        <f>IF(Table13[[#This Row],[gender]]="Male",1,0)</f>
        <v>1</v>
      </c>
      <c r="BE1510">
        <f>IF(Table13[[#This Row],[gender]]="Female",1,0)</f>
        <v>0</v>
      </c>
      <c r="BF1510" t="s">
        <v>20</v>
      </c>
      <c r="BG1510">
        <f>IF(Table13[[#This Row],[Highest level of Education]]="Did not attend school",1,0)</f>
        <v>0</v>
      </c>
      <c r="BH1510">
        <f>IF(Table13[[#This Row],[Highest level of Education]]="K12 completed",1,0)</f>
        <v>0</v>
      </c>
      <c r="BI1510">
        <f>IF(Table13[[#This Row],[Highest level of Education]]="High School Completed",1,0)</f>
        <v>1</v>
      </c>
      <c r="BJ1510">
        <f>IF(Table13[[#This Row],[Highest level of Education]]="Technical Diploma/Partially completed College",1,0)</f>
        <v>0</v>
      </c>
      <c r="BK1510">
        <f>IF(Table13[[#This Row],[Highest level of Education]]="University/College Degree",1,0)</f>
        <v>0</v>
      </c>
      <c r="BL1510">
        <f>IF(Table13[[#This Row],[Highest level of Education]]="Post-graduate education",1,0)</f>
        <v>0</v>
      </c>
      <c r="BM1510">
        <v>0</v>
      </c>
      <c r="BN1510">
        <v>1</v>
      </c>
      <c r="BO1510">
        <v>1</v>
      </c>
      <c r="BP1510">
        <f>IF(Table13[[#This Row],[Monthly_Income 1_5500 2_8000 3_11000 4_15000 5_20000 6_27000 7_35000 8_5000 9_51000 98_0]]=1,1,0)</f>
        <v>1</v>
      </c>
      <c r="BQ1510">
        <f>IF(Table13[[#This Row],[Monthly_Income 1_5500 2_8000 3_11000 4_15000 5_20000 6_27000 7_35000 8_5000 9_51000 98_0]]=2,1,0)</f>
        <v>0</v>
      </c>
      <c r="BR1510">
        <f>IF(Table13[[#This Row],[Monthly_Income 1_5500 2_8000 3_11000 4_15000 5_20000 6_27000 7_35000 8_5000 9_51000 98_0]]=3,1,0)</f>
        <v>0</v>
      </c>
      <c r="BS1510">
        <f>IF(Table13[[#This Row],[Monthly_Income 1_5500 2_8000 3_11000 4_15000 5_20000 6_27000 7_35000 8_5000 9_51000 98_0]]=4,1,0)</f>
        <v>0</v>
      </c>
      <c r="BT1510">
        <f>IF(Table13[[#This Row],[Monthly_Income 1_5500 2_8000 3_11000 4_15000 5_20000 6_27000 7_35000 8_5000 9_51000 98_0]]=5,1,0)</f>
        <v>0</v>
      </c>
      <c r="BU1510">
        <f>IF(Table13[[#This Row],[Monthly_Income 1_5500 2_8000 3_11000 4_15000 5_20000 6_27000 7_35000 8_5000 9_51000 98_0]]=6,1,0)</f>
        <v>0</v>
      </c>
      <c r="BV1510">
        <f>IF(Table13[[#This Row],[Monthly_Income 1_5500 2_8000 3_11000 4_15000 5_20000 6_27000 7_35000 8_5000 9_51000 98_0]]=7,1,0)</f>
        <v>0</v>
      </c>
      <c r="BW1510">
        <f>IF(Table13[[#This Row],[Monthly_Income 1_5500 2_8000 3_11000 4_15000 5_20000 6_27000 7_35000 8_5000 9_51000 98_0]]=8,1,0)</f>
        <v>0</v>
      </c>
      <c r="BX1510">
        <f>IF(Table13[[#This Row],[Monthly_Income 1_5500 2_8000 3_11000 4_15000 5_20000 6_27000 7_35000 8_5000 9_51000 98_0]]=9,1,0)</f>
        <v>0</v>
      </c>
      <c r="BY1510">
        <f>IF(Table13[[#This Row],[Monthly_Income 1_5500 2_8000 3_11000 4_15000 5_20000 6_27000 7_35000 8_5000 9_51000 98_0]]=98,1,0)</f>
        <v>0</v>
      </c>
      <c r="BZ1510">
        <v>3</v>
      </c>
      <c r="CA1510">
        <f>IF(Table13[[#This Row],[Monthly_Household_Income]]=1,1,0)</f>
        <v>0</v>
      </c>
      <c r="CB1510">
        <f>IF(Table13[[#This Row],[Monthly_Household_Income]]=2,1,0)</f>
        <v>0</v>
      </c>
      <c r="CC1510">
        <f>IF(Table13[[#This Row],[Monthly_Household_Income]]=3,1,0)</f>
        <v>1</v>
      </c>
      <c r="CD1510">
        <f>IF(Table13[[#This Row],[Monthly_Household_Income]]=4,1,0)</f>
        <v>0</v>
      </c>
      <c r="CE1510">
        <f>IF(Table13[[#This Row],[Monthly_Household_Income]]=5,1,0)</f>
        <v>0</v>
      </c>
      <c r="CF1510">
        <f>IF(Table13[[#This Row],[Monthly_Household_Income]]=6,1,0)</f>
        <v>0</v>
      </c>
      <c r="CG1510">
        <f>IF(Table13[[#This Row],[Monthly_Household_Income]]=7,1,0)</f>
        <v>0</v>
      </c>
      <c r="CH1510">
        <f>IF(Table13[[#This Row],[Monthly_Household_Income]]=8,1,0)</f>
        <v>0</v>
      </c>
      <c r="CI1510">
        <f>IF(Table13[[#This Row],[Monthly_Household_Income]]=9,1,0)</f>
        <v>0</v>
      </c>
      <c r="CJ1510">
        <f>IF(Table13[[#This Row],[Monthly_Household_Income]]=98,1,0)</f>
        <v>0</v>
      </c>
    </row>
    <row r="1511" spans="1:88">
      <c r="A1511">
        <v>5670</v>
      </c>
      <c r="B1511" s="1">
        <v>43070</v>
      </c>
      <c r="C1511" t="s">
        <v>2</v>
      </c>
      <c r="D1511">
        <v>8</v>
      </c>
      <c r="E1511">
        <v>7</v>
      </c>
      <c r="F1511">
        <v>7</v>
      </c>
      <c r="G1511">
        <v>8</v>
      </c>
      <c r="H1511">
        <v>9</v>
      </c>
      <c r="I1511">
        <v>8</v>
      </c>
      <c r="J1511" t="s">
        <v>15</v>
      </c>
      <c r="K1511">
        <v>8</v>
      </c>
      <c r="L1511">
        <v>7</v>
      </c>
      <c r="M1511">
        <v>8</v>
      </c>
      <c r="N1511">
        <v>6</v>
      </c>
      <c r="O1511">
        <v>7</v>
      </c>
      <c r="P1511">
        <v>8</v>
      </c>
      <c r="Q1511">
        <v>8</v>
      </c>
      <c r="R1511">
        <v>8</v>
      </c>
      <c r="S1511">
        <v>8</v>
      </c>
      <c r="T1511">
        <v>8</v>
      </c>
      <c r="U1511">
        <v>8</v>
      </c>
      <c r="V1511">
        <v>7</v>
      </c>
      <c r="W1511">
        <v>7</v>
      </c>
      <c r="X1511">
        <v>0</v>
      </c>
      <c r="Y1511">
        <v>7</v>
      </c>
      <c r="Z1511">
        <v>7</v>
      </c>
      <c r="AA1511">
        <v>7</v>
      </c>
      <c r="AB1511">
        <v>0</v>
      </c>
      <c r="AC1511">
        <v>3</v>
      </c>
      <c r="AD1511">
        <f>IF(Table13[[#This Row],[payment]]=1,1,0)</f>
        <v>0</v>
      </c>
      <c r="AE1511">
        <f>IF(Table13[[#This Row],[payment]]=2,1,0)</f>
        <v>0</v>
      </c>
      <c r="AF1511">
        <f>IF(Table13[[#This Row],[payment]]=3,1,0)</f>
        <v>1</v>
      </c>
      <c r="AG1511">
        <v>1</v>
      </c>
      <c r="AH1511">
        <f>IF(Table13[[#This Row],[method_payment]]=1,1,0)</f>
        <v>1</v>
      </c>
      <c r="AI1511">
        <f>IF(Table13[[#This Row],[method_payment]]=2,1,0)</f>
        <v>0</v>
      </c>
      <c r="AJ1511">
        <f>IF(Table13[[#This Row],[method_payment]]=3,1,0)</f>
        <v>0</v>
      </c>
      <c r="AK1511">
        <f>IF(Table13[[#This Row],[method_payment]]=5,1,0)</f>
        <v>0</v>
      </c>
      <c r="AL1511">
        <f>IF(Table13[[#This Row],[method_payment]]=6,1,0)</f>
        <v>0</v>
      </c>
      <c r="AM1511" t="s">
        <v>16</v>
      </c>
      <c r="AN1511" t="s">
        <v>15</v>
      </c>
      <c r="AO1511">
        <v>1</v>
      </c>
      <c r="AP1511" s="2">
        <v>599.71</v>
      </c>
      <c r="AQ1511" s="3">
        <f>IF(AND(Table13[[#This Row],[Average_amount_spent_per_visit_last_3_months]]&gt;=1,Table13[[#This Row],[Average_amount_spent_per_visit_last_3_months]]&lt;=999),1,0)</f>
        <v>1</v>
      </c>
      <c r="AR1511" s="3">
        <f>IF(AND(Table13[[#This Row],[Average_amount_spent_per_visit_last_3_months]]&gt;=1000,Table13[[#This Row],[Average_amount_spent_per_visit_last_3_months]]&lt;=6700),1,0)</f>
        <v>0</v>
      </c>
      <c r="AS1511">
        <v>1</v>
      </c>
      <c r="AT1511">
        <v>28</v>
      </c>
      <c r="AU1511">
        <f>IF(AND(Table13[[#This Row],[Age]]&gt;=18,Table13[[#This Row],[Age]]&lt;=25),1,0)</f>
        <v>0</v>
      </c>
      <c r="AV1511">
        <f>IF(AND(Table13[[#This Row],[Age]]&gt;=26,Table13[[#This Row],[Age]]&lt;=35),1,0)</f>
        <v>1</v>
      </c>
      <c r="AW1511">
        <f>IF(AND(Table13[[#This Row],[Age]]&gt;=36,Table13[[#This Row],[Age]]&lt;=45),1,0)</f>
        <v>0</v>
      </c>
      <c r="AX1511">
        <f>IF(AND(Table13[[#This Row],[Age]]&gt;=46,Table13[[#This Row],[Age]]&lt;=55),1,0)</f>
        <v>0</v>
      </c>
      <c r="AY1511">
        <f>IF(AND(Table13[[#This Row],[Age]]&gt;=56,Table13[[#This Row],[Age]]&lt;=67),1,0)</f>
        <v>0</v>
      </c>
      <c r="AZ1511" t="s">
        <v>24</v>
      </c>
      <c r="BA1511">
        <f>IF(Table13[[#This Row],[Marital Status]]="Married",1,0)</f>
        <v>0</v>
      </c>
      <c r="BB1511">
        <f>IF(Table13[[#This Row],[Marital Status]]="Single",1,0)</f>
        <v>1</v>
      </c>
      <c r="BC1511" t="s">
        <v>27</v>
      </c>
      <c r="BD1511">
        <f>IF(Table13[[#This Row],[gender]]="Male",1,0)</f>
        <v>1</v>
      </c>
      <c r="BE1511">
        <f>IF(Table13[[#This Row],[gender]]="Female",1,0)</f>
        <v>0</v>
      </c>
      <c r="BF1511" t="s">
        <v>19</v>
      </c>
      <c r="BG1511">
        <f>IF(Table13[[#This Row],[Highest level of Education]]="Did not attend school",1,0)</f>
        <v>0</v>
      </c>
      <c r="BH1511">
        <f>IF(Table13[[#This Row],[Highest level of Education]]="K12 completed",1,0)</f>
        <v>0</v>
      </c>
      <c r="BI1511">
        <f>IF(Table13[[#This Row],[Highest level of Education]]="High School Completed",1,0)</f>
        <v>0</v>
      </c>
      <c r="BJ1511">
        <f>IF(Table13[[#This Row],[Highest level of Education]]="Technical Diploma/Partially completed College",1,0)</f>
        <v>0</v>
      </c>
      <c r="BK1511">
        <f>IF(Table13[[#This Row],[Highest level of Education]]="University/College Degree",1,0)</f>
        <v>1</v>
      </c>
      <c r="BL1511">
        <f>IF(Table13[[#This Row],[Highest level of Education]]="Post-graduate education",1,0)</f>
        <v>0</v>
      </c>
      <c r="BM1511">
        <v>0</v>
      </c>
      <c r="BN1511">
        <v>1</v>
      </c>
      <c r="BO1511">
        <v>3</v>
      </c>
      <c r="BP1511">
        <f>IF(Table13[[#This Row],[Monthly_Income 1_5500 2_8000 3_11000 4_15000 5_20000 6_27000 7_35000 8_5000 9_51000 98_0]]=1,1,0)</f>
        <v>0</v>
      </c>
      <c r="BQ1511">
        <f>IF(Table13[[#This Row],[Monthly_Income 1_5500 2_8000 3_11000 4_15000 5_20000 6_27000 7_35000 8_5000 9_51000 98_0]]=2,1,0)</f>
        <v>0</v>
      </c>
      <c r="BR1511">
        <f>IF(Table13[[#This Row],[Monthly_Income 1_5500 2_8000 3_11000 4_15000 5_20000 6_27000 7_35000 8_5000 9_51000 98_0]]=3,1,0)</f>
        <v>1</v>
      </c>
      <c r="BS1511">
        <f>IF(Table13[[#This Row],[Monthly_Income 1_5500 2_8000 3_11000 4_15000 5_20000 6_27000 7_35000 8_5000 9_51000 98_0]]=4,1,0)</f>
        <v>0</v>
      </c>
      <c r="BT1511">
        <f>IF(Table13[[#This Row],[Monthly_Income 1_5500 2_8000 3_11000 4_15000 5_20000 6_27000 7_35000 8_5000 9_51000 98_0]]=5,1,0)</f>
        <v>0</v>
      </c>
      <c r="BU1511">
        <f>IF(Table13[[#This Row],[Monthly_Income 1_5500 2_8000 3_11000 4_15000 5_20000 6_27000 7_35000 8_5000 9_51000 98_0]]=6,1,0)</f>
        <v>0</v>
      </c>
      <c r="BV1511">
        <f>IF(Table13[[#This Row],[Monthly_Income 1_5500 2_8000 3_11000 4_15000 5_20000 6_27000 7_35000 8_5000 9_51000 98_0]]=7,1,0)</f>
        <v>0</v>
      </c>
      <c r="BW1511">
        <f>IF(Table13[[#This Row],[Monthly_Income 1_5500 2_8000 3_11000 4_15000 5_20000 6_27000 7_35000 8_5000 9_51000 98_0]]=8,1,0)</f>
        <v>0</v>
      </c>
      <c r="BX1511">
        <f>IF(Table13[[#This Row],[Monthly_Income 1_5500 2_8000 3_11000 4_15000 5_20000 6_27000 7_35000 8_5000 9_51000 98_0]]=9,1,0)</f>
        <v>0</v>
      </c>
      <c r="BY1511">
        <f>IF(Table13[[#This Row],[Monthly_Income 1_5500 2_8000 3_11000 4_15000 5_20000 6_27000 7_35000 8_5000 9_51000 98_0]]=98,1,0)</f>
        <v>0</v>
      </c>
      <c r="BZ1511">
        <v>8</v>
      </c>
      <c r="CA1511">
        <f>IF(Table13[[#This Row],[Monthly_Household_Income]]=1,1,0)</f>
        <v>0</v>
      </c>
      <c r="CB1511">
        <f>IF(Table13[[#This Row],[Monthly_Household_Income]]=2,1,0)</f>
        <v>0</v>
      </c>
      <c r="CC1511">
        <f>IF(Table13[[#This Row],[Monthly_Household_Income]]=3,1,0)</f>
        <v>0</v>
      </c>
      <c r="CD1511">
        <f>IF(Table13[[#This Row],[Monthly_Household_Income]]=4,1,0)</f>
        <v>0</v>
      </c>
      <c r="CE1511">
        <f>IF(Table13[[#This Row],[Monthly_Household_Income]]=5,1,0)</f>
        <v>0</v>
      </c>
      <c r="CF1511">
        <f>IF(Table13[[#This Row],[Monthly_Household_Income]]=6,1,0)</f>
        <v>0</v>
      </c>
      <c r="CG1511">
        <f>IF(Table13[[#This Row],[Monthly_Household_Income]]=7,1,0)</f>
        <v>0</v>
      </c>
      <c r="CH1511">
        <f>IF(Table13[[#This Row],[Monthly_Household_Income]]=8,1,0)</f>
        <v>1</v>
      </c>
      <c r="CI1511">
        <f>IF(Table13[[#This Row],[Monthly_Household_Income]]=9,1,0)</f>
        <v>0</v>
      </c>
      <c r="CJ1511">
        <f>IF(Table13[[#This Row],[Monthly_Household_Income]]=98,1,0)</f>
        <v>0</v>
      </c>
    </row>
    <row r="1512" spans="1:88">
      <c r="A1512">
        <v>5675</v>
      </c>
      <c r="B1512" s="1">
        <v>43253</v>
      </c>
      <c r="C1512" t="s">
        <v>2</v>
      </c>
      <c r="D1512">
        <v>6</v>
      </c>
      <c r="E1512">
        <v>7</v>
      </c>
      <c r="F1512">
        <v>8</v>
      </c>
      <c r="G1512">
        <v>6</v>
      </c>
      <c r="H1512">
        <v>7</v>
      </c>
      <c r="I1512">
        <v>7</v>
      </c>
      <c r="J1512" t="s">
        <v>15</v>
      </c>
      <c r="K1512">
        <v>8</v>
      </c>
      <c r="L1512">
        <v>8</v>
      </c>
      <c r="M1512">
        <v>6</v>
      </c>
      <c r="N1512">
        <v>8</v>
      </c>
      <c r="O1512">
        <v>7</v>
      </c>
      <c r="P1512">
        <v>7</v>
      </c>
      <c r="Q1512">
        <v>8</v>
      </c>
      <c r="R1512">
        <v>8</v>
      </c>
      <c r="S1512">
        <v>6</v>
      </c>
      <c r="T1512">
        <v>6</v>
      </c>
      <c r="U1512">
        <v>6</v>
      </c>
      <c r="V1512">
        <v>6</v>
      </c>
      <c r="W1512">
        <v>6</v>
      </c>
      <c r="X1512">
        <v>8</v>
      </c>
      <c r="Y1512">
        <v>8</v>
      </c>
      <c r="Z1512">
        <v>7</v>
      </c>
      <c r="AA1512">
        <v>7</v>
      </c>
      <c r="AB1512">
        <v>7</v>
      </c>
      <c r="AC1512">
        <v>2</v>
      </c>
      <c r="AD1512">
        <f>IF(Table13[[#This Row],[payment]]=1,1,0)</f>
        <v>0</v>
      </c>
      <c r="AE1512">
        <f>IF(Table13[[#This Row],[payment]]=2,1,0)</f>
        <v>1</v>
      </c>
      <c r="AF1512">
        <f>IF(Table13[[#This Row],[payment]]=3,1,0)</f>
        <v>0</v>
      </c>
      <c r="AG1512">
        <v>1</v>
      </c>
      <c r="AH1512">
        <f>IF(Table13[[#This Row],[method_payment]]=1,1,0)</f>
        <v>1</v>
      </c>
      <c r="AI1512">
        <f>IF(Table13[[#This Row],[method_payment]]=2,1,0)</f>
        <v>0</v>
      </c>
      <c r="AJ1512">
        <f>IF(Table13[[#This Row],[method_payment]]=3,1,0)</f>
        <v>0</v>
      </c>
      <c r="AK1512">
        <f>IF(Table13[[#This Row],[method_payment]]=5,1,0)</f>
        <v>0</v>
      </c>
      <c r="AL1512">
        <f>IF(Table13[[#This Row],[method_payment]]=6,1,0)</f>
        <v>0</v>
      </c>
      <c r="AM1512" t="s">
        <v>16</v>
      </c>
      <c r="AN1512" t="s">
        <v>15</v>
      </c>
      <c r="AO1512">
        <v>1</v>
      </c>
      <c r="AP1512" s="2">
        <v>1556.44</v>
      </c>
      <c r="AQ1512" s="3">
        <f>IF(AND(Table13[[#This Row],[Average_amount_spent_per_visit_last_3_months]]&gt;=1,Table13[[#This Row],[Average_amount_spent_per_visit_last_3_months]]&lt;=999),1,0)</f>
        <v>0</v>
      </c>
      <c r="AR1512" s="3">
        <f>IF(AND(Table13[[#This Row],[Average_amount_spent_per_visit_last_3_months]]&gt;=1000,Table13[[#This Row],[Average_amount_spent_per_visit_last_3_months]]&lt;=6700),1,0)</f>
        <v>1</v>
      </c>
      <c r="AS1512">
        <v>2</v>
      </c>
      <c r="AT1512">
        <v>45</v>
      </c>
      <c r="AU1512">
        <f>IF(AND(Table13[[#This Row],[Age]]&gt;=18,Table13[[#This Row],[Age]]&lt;=25),1,0)</f>
        <v>0</v>
      </c>
      <c r="AV1512">
        <f>IF(AND(Table13[[#This Row],[Age]]&gt;=26,Table13[[#This Row],[Age]]&lt;=35),1,0)</f>
        <v>0</v>
      </c>
      <c r="AW1512">
        <f>IF(AND(Table13[[#This Row],[Age]]&gt;=36,Table13[[#This Row],[Age]]&lt;=45),1,0)</f>
        <v>1</v>
      </c>
      <c r="AX1512">
        <f>IF(AND(Table13[[#This Row],[Age]]&gt;=46,Table13[[#This Row],[Age]]&lt;=55),1,0)</f>
        <v>0</v>
      </c>
      <c r="AY1512">
        <f>IF(AND(Table13[[#This Row],[Age]]&gt;=56,Table13[[#This Row],[Age]]&lt;=67),1,0)</f>
        <v>0</v>
      </c>
      <c r="AZ1512" t="s">
        <v>25</v>
      </c>
      <c r="BA1512">
        <f>IF(Table13[[#This Row],[Marital Status]]="Married",1,0)</f>
        <v>1</v>
      </c>
      <c r="BB1512">
        <f>IF(Table13[[#This Row],[Marital Status]]="Single",1,0)</f>
        <v>0</v>
      </c>
      <c r="BC1512" t="s">
        <v>27</v>
      </c>
      <c r="BD1512">
        <f>IF(Table13[[#This Row],[gender]]="Male",1,0)</f>
        <v>1</v>
      </c>
      <c r="BE1512">
        <f>IF(Table13[[#This Row],[gender]]="Female",1,0)</f>
        <v>0</v>
      </c>
      <c r="BF1512" t="s">
        <v>19</v>
      </c>
      <c r="BG1512">
        <f>IF(Table13[[#This Row],[Highest level of Education]]="Did not attend school",1,0)</f>
        <v>0</v>
      </c>
      <c r="BH1512">
        <f>IF(Table13[[#This Row],[Highest level of Education]]="K12 completed",1,0)</f>
        <v>0</v>
      </c>
      <c r="BI1512">
        <f>IF(Table13[[#This Row],[Highest level of Education]]="High School Completed",1,0)</f>
        <v>0</v>
      </c>
      <c r="BJ1512">
        <f>IF(Table13[[#This Row],[Highest level of Education]]="Technical Diploma/Partially completed College",1,0)</f>
        <v>0</v>
      </c>
      <c r="BK1512">
        <f>IF(Table13[[#This Row],[Highest level of Education]]="University/College Degree",1,0)</f>
        <v>1</v>
      </c>
      <c r="BL1512">
        <f>IF(Table13[[#This Row],[Highest level of Education]]="Post-graduate education",1,0)</f>
        <v>0</v>
      </c>
      <c r="BM1512">
        <v>4</v>
      </c>
      <c r="BN1512">
        <v>1</v>
      </c>
      <c r="BO1512">
        <v>4</v>
      </c>
      <c r="BP1512">
        <f>IF(Table13[[#This Row],[Monthly_Income 1_5500 2_8000 3_11000 4_15000 5_20000 6_27000 7_35000 8_5000 9_51000 98_0]]=1,1,0)</f>
        <v>0</v>
      </c>
      <c r="BQ1512">
        <f>IF(Table13[[#This Row],[Monthly_Income 1_5500 2_8000 3_11000 4_15000 5_20000 6_27000 7_35000 8_5000 9_51000 98_0]]=2,1,0)</f>
        <v>0</v>
      </c>
      <c r="BR1512">
        <f>IF(Table13[[#This Row],[Monthly_Income 1_5500 2_8000 3_11000 4_15000 5_20000 6_27000 7_35000 8_5000 9_51000 98_0]]=3,1,0)</f>
        <v>0</v>
      </c>
      <c r="BS1512">
        <f>IF(Table13[[#This Row],[Monthly_Income 1_5500 2_8000 3_11000 4_15000 5_20000 6_27000 7_35000 8_5000 9_51000 98_0]]=4,1,0)</f>
        <v>1</v>
      </c>
      <c r="BT1512">
        <f>IF(Table13[[#This Row],[Monthly_Income 1_5500 2_8000 3_11000 4_15000 5_20000 6_27000 7_35000 8_5000 9_51000 98_0]]=5,1,0)</f>
        <v>0</v>
      </c>
      <c r="BU1512">
        <f>IF(Table13[[#This Row],[Monthly_Income 1_5500 2_8000 3_11000 4_15000 5_20000 6_27000 7_35000 8_5000 9_51000 98_0]]=6,1,0)</f>
        <v>0</v>
      </c>
      <c r="BV1512">
        <f>IF(Table13[[#This Row],[Monthly_Income 1_5500 2_8000 3_11000 4_15000 5_20000 6_27000 7_35000 8_5000 9_51000 98_0]]=7,1,0)</f>
        <v>0</v>
      </c>
      <c r="BW1512">
        <f>IF(Table13[[#This Row],[Monthly_Income 1_5500 2_8000 3_11000 4_15000 5_20000 6_27000 7_35000 8_5000 9_51000 98_0]]=8,1,0)</f>
        <v>0</v>
      </c>
      <c r="BX1512">
        <f>IF(Table13[[#This Row],[Monthly_Income 1_5500 2_8000 3_11000 4_15000 5_20000 6_27000 7_35000 8_5000 9_51000 98_0]]=9,1,0)</f>
        <v>0</v>
      </c>
      <c r="BY1512">
        <f>IF(Table13[[#This Row],[Monthly_Income 1_5500 2_8000 3_11000 4_15000 5_20000 6_27000 7_35000 8_5000 9_51000 98_0]]=98,1,0)</f>
        <v>0</v>
      </c>
      <c r="BZ1512">
        <v>5</v>
      </c>
      <c r="CA1512">
        <f>IF(Table13[[#This Row],[Monthly_Household_Income]]=1,1,0)</f>
        <v>0</v>
      </c>
      <c r="CB1512">
        <f>IF(Table13[[#This Row],[Monthly_Household_Income]]=2,1,0)</f>
        <v>0</v>
      </c>
      <c r="CC1512">
        <f>IF(Table13[[#This Row],[Monthly_Household_Income]]=3,1,0)</f>
        <v>0</v>
      </c>
      <c r="CD1512">
        <f>IF(Table13[[#This Row],[Monthly_Household_Income]]=4,1,0)</f>
        <v>0</v>
      </c>
      <c r="CE1512">
        <f>IF(Table13[[#This Row],[Monthly_Household_Income]]=5,1,0)</f>
        <v>1</v>
      </c>
      <c r="CF1512">
        <f>IF(Table13[[#This Row],[Monthly_Household_Income]]=6,1,0)</f>
        <v>0</v>
      </c>
      <c r="CG1512">
        <f>IF(Table13[[#This Row],[Monthly_Household_Income]]=7,1,0)</f>
        <v>0</v>
      </c>
      <c r="CH1512">
        <f>IF(Table13[[#This Row],[Monthly_Household_Income]]=8,1,0)</f>
        <v>0</v>
      </c>
      <c r="CI1512">
        <f>IF(Table13[[#This Row],[Monthly_Household_Income]]=9,1,0)</f>
        <v>0</v>
      </c>
      <c r="CJ1512">
        <f>IF(Table13[[#This Row],[Monthly_Household_Income]]=98,1,0)</f>
        <v>0</v>
      </c>
    </row>
    <row r="1513" spans="1:88">
      <c r="A1513">
        <v>5676</v>
      </c>
      <c r="B1513" s="1">
        <v>43253</v>
      </c>
      <c r="C1513" t="s">
        <v>9</v>
      </c>
      <c r="D1513">
        <v>8</v>
      </c>
      <c r="E1513">
        <v>7</v>
      </c>
      <c r="F1513">
        <v>9</v>
      </c>
      <c r="G1513">
        <v>7</v>
      </c>
      <c r="H1513">
        <v>8</v>
      </c>
      <c r="I1513">
        <v>7</v>
      </c>
      <c r="J1513" t="s">
        <v>15</v>
      </c>
      <c r="K1513">
        <v>6</v>
      </c>
      <c r="L1513">
        <v>7</v>
      </c>
      <c r="M1513">
        <v>6</v>
      </c>
      <c r="N1513">
        <v>8</v>
      </c>
      <c r="O1513">
        <v>8</v>
      </c>
      <c r="P1513">
        <v>6</v>
      </c>
      <c r="Q1513">
        <v>7</v>
      </c>
      <c r="R1513">
        <v>6</v>
      </c>
      <c r="S1513">
        <v>7</v>
      </c>
      <c r="T1513">
        <v>8</v>
      </c>
      <c r="U1513">
        <v>9</v>
      </c>
      <c r="V1513">
        <v>8</v>
      </c>
      <c r="W1513">
        <v>8</v>
      </c>
      <c r="X1513">
        <v>8</v>
      </c>
      <c r="Y1513">
        <v>8</v>
      </c>
      <c r="Z1513">
        <v>6</v>
      </c>
      <c r="AA1513">
        <v>7</v>
      </c>
      <c r="AB1513">
        <v>0</v>
      </c>
      <c r="AC1513">
        <v>2</v>
      </c>
      <c r="AD1513">
        <f>IF(Table13[[#This Row],[payment]]=1,1,0)</f>
        <v>0</v>
      </c>
      <c r="AE1513">
        <f>IF(Table13[[#This Row],[payment]]=2,1,0)</f>
        <v>1</v>
      </c>
      <c r="AF1513">
        <f>IF(Table13[[#This Row],[payment]]=3,1,0)</f>
        <v>0</v>
      </c>
      <c r="AG1513">
        <v>1</v>
      </c>
      <c r="AH1513">
        <f>IF(Table13[[#This Row],[method_payment]]=1,1,0)</f>
        <v>1</v>
      </c>
      <c r="AI1513">
        <f>IF(Table13[[#This Row],[method_payment]]=2,1,0)</f>
        <v>0</v>
      </c>
      <c r="AJ1513">
        <f>IF(Table13[[#This Row],[method_payment]]=3,1,0)</f>
        <v>0</v>
      </c>
      <c r="AK1513">
        <f>IF(Table13[[#This Row],[method_payment]]=5,1,0)</f>
        <v>0</v>
      </c>
      <c r="AL1513">
        <f>IF(Table13[[#This Row],[method_payment]]=6,1,0)</f>
        <v>0</v>
      </c>
      <c r="AM1513" t="s">
        <v>16</v>
      </c>
      <c r="AN1513" t="s">
        <v>15</v>
      </c>
      <c r="AO1513">
        <v>4</v>
      </c>
      <c r="AP1513" s="2">
        <v>639.67999999999995</v>
      </c>
      <c r="AQ1513" s="3">
        <f>IF(AND(Table13[[#This Row],[Average_amount_spent_per_visit_last_3_months]]&gt;=1,Table13[[#This Row],[Average_amount_spent_per_visit_last_3_months]]&lt;=999),1,0)</f>
        <v>1</v>
      </c>
      <c r="AR1513" s="3">
        <f>IF(AND(Table13[[#This Row],[Average_amount_spent_per_visit_last_3_months]]&gt;=1000,Table13[[#This Row],[Average_amount_spent_per_visit_last_3_months]]&lt;=6700),1,0)</f>
        <v>0</v>
      </c>
      <c r="AS1513">
        <v>3</v>
      </c>
      <c r="AT1513">
        <v>30</v>
      </c>
      <c r="AU1513">
        <f>IF(AND(Table13[[#This Row],[Age]]&gt;=18,Table13[[#This Row],[Age]]&lt;=25),1,0)</f>
        <v>0</v>
      </c>
      <c r="AV1513">
        <f>IF(AND(Table13[[#This Row],[Age]]&gt;=26,Table13[[#This Row],[Age]]&lt;=35),1,0)</f>
        <v>1</v>
      </c>
      <c r="AW1513">
        <f>IF(AND(Table13[[#This Row],[Age]]&gt;=36,Table13[[#This Row],[Age]]&lt;=45),1,0)</f>
        <v>0</v>
      </c>
      <c r="AX1513">
        <f>IF(AND(Table13[[#This Row],[Age]]&gt;=46,Table13[[#This Row],[Age]]&lt;=55),1,0)</f>
        <v>0</v>
      </c>
      <c r="AY1513">
        <f>IF(AND(Table13[[#This Row],[Age]]&gt;=56,Table13[[#This Row],[Age]]&lt;=67),1,0)</f>
        <v>0</v>
      </c>
      <c r="AZ1513" t="s">
        <v>25</v>
      </c>
      <c r="BA1513">
        <f>IF(Table13[[#This Row],[Marital Status]]="Married",1,0)</f>
        <v>1</v>
      </c>
      <c r="BB1513">
        <f>IF(Table13[[#This Row],[Marital Status]]="Single",1,0)</f>
        <v>0</v>
      </c>
      <c r="BC1513" t="s">
        <v>27</v>
      </c>
      <c r="BD1513">
        <f>IF(Table13[[#This Row],[gender]]="Male",1,0)</f>
        <v>1</v>
      </c>
      <c r="BE1513">
        <f>IF(Table13[[#This Row],[gender]]="Female",1,0)</f>
        <v>0</v>
      </c>
      <c r="BF1513" t="s">
        <v>19</v>
      </c>
      <c r="BG1513">
        <f>IF(Table13[[#This Row],[Highest level of Education]]="Did not attend school",1,0)</f>
        <v>0</v>
      </c>
      <c r="BH1513">
        <f>IF(Table13[[#This Row],[Highest level of Education]]="K12 completed",1,0)</f>
        <v>0</v>
      </c>
      <c r="BI1513">
        <f>IF(Table13[[#This Row],[Highest level of Education]]="High School Completed",1,0)</f>
        <v>0</v>
      </c>
      <c r="BJ1513">
        <f>IF(Table13[[#This Row],[Highest level of Education]]="Technical Diploma/Partially completed College",1,0)</f>
        <v>0</v>
      </c>
      <c r="BK1513">
        <f>IF(Table13[[#This Row],[Highest level of Education]]="University/College Degree",1,0)</f>
        <v>1</v>
      </c>
      <c r="BL1513">
        <f>IF(Table13[[#This Row],[Highest level of Education]]="Post-graduate education",1,0)</f>
        <v>0</v>
      </c>
      <c r="BM1513">
        <v>1</v>
      </c>
      <c r="BN1513">
        <v>1</v>
      </c>
      <c r="BO1513">
        <v>4</v>
      </c>
      <c r="BP1513">
        <f>IF(Table13[[#This Row],[Monthly_Income 1_5500 2_8000 3_11000 4_15000 5_20000 6_27000 7_35000 8_5000 9_51000 98_0]]=1,1,0)</f>
        <v>0</v>
      </c>
      <c r="BQ1513">
        <f>IF(Table13[[#This Row],[Monthly_Income 1_5500 2_8000 3_11000 4_15000 5_20000 6_27000 7_35000 8_5000 9_51000 98_0]]=2,1,0)</f>
        <v>0</v>
      </c>
      <c r="BR1513">
        <f>IF(Table13[[#This Row],[Monthly_Income 1_5500 2_8000 3_11000 4_15000 5_20000 6_27000 7_35000 8_5000 9_51000 98_0]]=3,1,0)</f>
        <v>0</v>
      </c>
      <c r="BS1513">
        <f>IF(Table13[[#This Row],[Monthly_Income 1_5500 2_8000 3_11000 4_15000 5_20000 6_27000 7_35000 8_5000 9_51000 98_0]]=4,1,0)</f>
        <v>1</v>
      </c>
      <c r="BT1513">
        <f>IF(Table13[[#This Row],[Monthly_Income 1_5500 2_8000 3_11000 4_15000 5_20000 6_27000 7_35000 8_5000 9_51000 98_0]]=5,1,0)</f>
        <v>0</v>
      </c>
      <c r="BU1513">
        <f>IF(Table13[[#This Row],[Monthly_Income 1_5500 2_8000 3_11000 4_15000 5_20000 6_27000 7_35000 8_5000 9_51000 98_0]]=6,1,0)</f>
        <v>0</v>
      </c>
      <c r="BV1513">
        <f>IF(Table13[[#This Row],[Monthly_Income 1_5500 2_8000 3_11000 4_15000 5_20000 6_27000 7_35000 8_5000 9_51000 98_0]]=7,1,0)</f>
        <v>0</v>
      </c>
      <c r="BW1513">
        <f>IF(Table13[[#This Row],[Monthly_Income 1_5500 2_8000 3_11000 4_15000 5_20000 6_27000 7_35000 8_5000 9_51000 98_0]]=8,1,0)</f>
        <v>0</v>
      </c>
      <c r="BX1513">
        <f>IF(Table13[[#This Row],[Monthly_Income 1_5500 2_8000 3_11000 4_15000 5_20000 6_27000 7_35000 8_5000 9_51000 98_0]]=9,1,0)</f>
        <v>0</v>
      </c>
      <c r="BY1513">
        <f>IF(Table13[[#This Row],[Monthly_Income 1_5500 2_8000 3_11000 4_15000 5_20000 6_27000 7_35000 8_5000 9_51000 98_0]]=98,1,0)</f>
        <v>0</v>
      </c>
      <c r="BZ1513">
        <v>7</v>
      </c>
      <c r="CA1513">
        <f>IF(Table13[[#This Row],[Monthly_Household_Income]]=1,1,0)</f>
        <v>0</v>
      </c>
      <c r="CB1513">
        <f>IF(Table13[[#This Row],[Monthly_Household_Income]]=2,1,0)</f>
        <v>0</v>
      </c>
      <c r="CC1513">
        <f>IF(Table13[[#This Row],[Monthly_Household_Income]]=3,1,0)</f>
        <v>0</v>
      </c>
      <c r="CD1513">
        <f>IF(Table13[[#This Row],[Monthly_Household_Income]]=4,1,0)</f>
        <v>0</v>
      </c>
      <c r="CE1513">
        <f>IF(Table13[[#This Row],[Monthly_Household_Income]]=5,1,0)</f>
        <v>0</v>
      </c>
      <c r="CF1513">
        <f>IF(Table13[[#This Row],[Monthly_Household_Income]]=6,1,0)</f>
        <v>0</v>
      </c>
      <c r="CG1513">
        <f>IF(Table13[[#This Row],[Monthly_Household_Income]]=7,1,0)</f>
        <v>1</v>
      </c>
      <c r="CH1513">
        <f>IF(Table13[[#This Row],[Monthly_Household_Income]]=8,1,0)</f>
        <v>0</v>
      </c>
      <c r="CI1513">
        <f>IF(Table13[[#This Row],[Monthly_Household_Income]]=9,1,0)</f>
        <v>0</v>
      </c>
      <c r="CJ1513">
        <f>IF(Table13[[#This Row],[Monthly_Household_Income]]=98,1,0)</f>
        <v>0</v>
      </c>
    </row>
    <row r="1514" spans="1:88">
      <c r="A1514">
        <v>5678</v>
      </c>
      <c r="B1514" s="1">
        <v>42974</v>
      </c>
      <c r="C1514" t="s">
        <v>35</v>
      </c>
      <c r="D1514">
        <v>8</v>
      </c>
      <c r="E1514">
        <v>8</v>
      </c>
      <c r="F1514">
        <v>7</v>
      </c>
      <c r="G1514">
        <v>7</v>
      </c>
      <c r="H1514">
        <v>8</v>
      </c>
      <c r="I1514">
        <v>7</v>
      </c>
      <c r="J1514" t="s">
        <v>15</v>
      </c>
      <c r="K1514">
        <v>8</v>
      </c>
      <c r="L1514">
        <v>7</v>
      </c>
      <c r="M1514">
        <v>9</v>
      </c>
      <c r="N1514">
        <v>9</v>
      </c>
      <c r="O1514">
        <v>8</v>
      </c>
      <c r="P1514">
        <v>8</v>
      </c>
      <c r="Q1514">
        <v>7</v>
      </c>
      <c r="R1514">
        <v>7</v>
      </c>
      <c r="S1514">
        <v>9</v>
      </c>
      <c r="T1514">
        <v>8</v>
      </c>
      <c r="U1514">
        <v>9</v>
      </c>
      <c r="V1514">
        <v>7</v>
      </c>
      <c r="W1514">
        <v>8</v>
      </c>
      <c r="X1514">
        <v>8</v>
      </c>
      <c r="Y1514">
        <v>7</v>
      </c>
      <c r="Z1514">
        <v>8</v>
      </c>
      <c r="AA1514">
        <v>7</v>
      </c>
      <c r="AB1514">
        <v>8</v>
      </c>
      <c r="AC1514">
        <v>1</v>
      </c>
      <c r="AD1514">
        <f>IF(Table13[[#This Row],[payment]]=1,1,0)</f>
        <v>1</v>
      </c>
      <c r="AE1514">
        <f>IF(Table13[[#This Row],[payment]]=2,1,0)</f>
        <v>0</v>
      </c>
      <c r="AF1514">
        <f>IF(Table13[[#This Row],[payment]]=3,1,0)</f>
        <v>0</v>
      </c>
      <c r="AG1514">
        <v>6</v>
      </c>
      <c r="AH1514">
        <f>IF(Table13[[#This Row],[method_payment]]=1,1,0)</f>
        <v>0</v>
      </c>
      <c r="AI1514">
        <f>IF(Table13[[#This Row],[method_payment]]=2,1,0)</f>
        <v>0</v>
      </c>
      <c r="AJ1514">
        <f>IF(Table13[[#This Row],[method_payment]]=3,1,0)</f>
        <v>0</v>
      </c>
      <c r="AK1514">
        <f>IF(Table13[[#This Row],[method_payment]]=5,1,0)</f>
        <v>0</v>
      </c>
      <c r="AL1514">
        <f>IF(Table13[[#This Row],[method_payment]]=6,1,0)</f>
        <v>1</v>
      </c>
      <c r="AM1514" t="s">
        <v>16</v>
      </c>
      <c r="AN1514" t="s">
        <v>16</v>
      </c>
      <c r="AO1514">
        <v>1</v>
      </c>
      <c r="AP1514" s="2">
        <v>1261.24</v>
      </c>
      <c r="AQ1514" s="3">
        <f>IF(AND(Table13[[#This Row],[Average_amount_spent_per_visit_last_3_months]]&gt;=1,Table13[[#This Row],[Average_amount_spent_per_visit_last_3_months]]&lt;=999),1,0)</f>
        <v>0</v>
      </c>
      <c r="AR1514" s="3">
        <f>IF(AND(Table13[[#This Row],[Average_amount_spent_per_visit_last_3_months]]&gt;=1000,Table13[[#This Row],[Average_amount_spent_per_visit_last_3_months]]&lt;=6700),1,0)</f>
        <v>1</v>
      </c>
      <c r="AS1514">
        <v>3</v>
      </c>
      <c r="AT1514">
        <v>37</v>
      </c>
      <c r="AU1514">
        <f>IF(AND(Table13[[#This Row],[Age]]&gt;=18,Table13[[#This Row],[Age]]&lt;=25),1,0)</f>
        <v>0</v>
      </c>
      <c r="AV1514">
        <f>IF(AND(Table13[[#This Row],[Age]]&gt;=26,Table13[[#This Row],[Age]]&lt;=35),1,0)</f>
        <v>0</v>
      </c>
      <c r="AW1514">
        <f>IF(AND(Table13[[#This Row],[Age]]&gt;=36,Table13[[#This Row],[Age]]&lt;=45),1,0)</f>
        <v>1</v>
      </c>
      <c r="AX1514">
        <f>IF(AND(Table13[[#This Row],[Age]]&gt;=46,Table13[[#This Row],[Age]]&lt;=55),1,0)</f>
        <v>0</v>
      </c>
      <c r="AY1514">
        <f>IF(AND(Table13[[#This Row],[Age]]&gt;=56,Table13[[#This Row],[Age]]&lt;=67),1,0)</f>
        <v>0</v>
      </c>
      <c r="AZ1514" t="s">
        <v>24</v>
      </c>
      <c r="BA1514">
        <f>IF(Table13[[#This Row],[Marital Status]]="Married",1,0)</f>
        <v>0</v>
      </c>
      <c r="BB1514">
        <f>IF(Table13[[#This Row],[Marital Status]]="Single",1,0)</f>
        <v>1</v>
      </c>
      <c r="BC1514" t="s">
        <v>28</v>
      </c>
      <c r="BD1514">
        <f>IF(Table13[[#This Row],[gender]]="Male",1,0)</f>
        <v>0</v>
      </c>
      <c r="BE1514">
        <f>IF(Table13[[#This Row],[gender]]="Female",1,0)</f>
        <v>1</v>
      </c>
      <c r="BF1514" t="s">
        <v>23</v>
      </c>
      <c r="BG1514">
        <f>IF(Table13[[#This Row],[Highest level of Education]]="Did not attend school",1,0)</f>
        <v>0</v>
      </c>
      <c r="BH1514">
        <f>IF(Table13[[#This Row],[Highest level of Education]]="K12 completed",1,0)</f>
        <v>0</v>
      </c>
      <c r="BI1514">
        <f>IF(Table13[[#This Row],[Highest level of Education]]="High School Completed",1,0)</f>
        <v>0</v>
      </c>
      <c r="BJ1514">
        <f>IF(Table13[[#This Row],[Highest level of Education]]="Technical Diploma/Partially completed College",1,0)</f>
        <v>1</v>
      </c>
      <c r="BK1514">
        <f>IF(Table13[[#This Row],[Highest level of Education]]="University/College Degree",1,0)</f>
        <v>0</v>
      </c>
      <c r="BL1514">
        <f>IF(Table13[[#This Row],[Highest level of Education]]="Post-graduate education",1,0)</f>
        <v>0</v>
      </c>
      <c r="BM1514">
        <v>0</v>
      </c>
      <c r="BN1514">
        <v>1</v>
      </c>
      <c r="BO1514">
        <v>3</v>
      </c>
      <c r="BP1514">
        <f>IF(Table13[[#This Row],[Monthly_Income 1_5500 2_8000 3_11000 4_15000 5_20000 6_27000 7_35000 8_5000 9_51000 98_0]]=1,1,0)</f>
        <v>0</v>
      </c>
      <c r="BQ1514">
        <f>IF(Table13[[#This Row],[Monthly_Income 1_5500 2_8000 3_11000 4_15000 5_20000 6_27000 7_35000 8_5000 9_51000 98_0]]=2,1,0)</f>
        <v>0</v>
      </c>
      <c r="BR1514">
        <f>IF(Table13[[#This Row],[Monthly_Income 1_5500 2_8000 3_11000 4_15000 5_20000 6_27000 7_35000 8_5000 9_51000 98_0]]=3,1,0)</f>
        <v>1</v>
      </c>
      <c r="BS1514">
        <f>IF(Table13[[#This Row],[Monthly_Income 1_5500 2_8000 3_11000 4_15000 5_20000 6_27000 7_35000 8_5000 9_51000 98_0]]=4,1,0)</f>
        <v>0</v>
      </c>
      <c r="BT1514">
        <f>IF(Table13[[#This Row],[Monthly_Income 1_5500 2_8000 3_11000 4_15000 5_20000 6_27000 7_35000 8_5000 9_51000 98_0]]=5,1,0)</f>
        <v>0</v>
      </c>
      <c r="BU1514">
        <f>IF(Table13[[#This Row],[Monthly_Income 1_5500 2_8000 3_11000 4_15000 5_20000 6_27000 7_35000 8_5000 9_51000 98_0]]=6,1,0)</f>
        <v>0</v>
      </c>
      <c r="BV1514">
        <f>IF(Table13[[#This Row],[Monthly_Income 1_5500 2_8000 3_11000 4_15000 5_20000 6_27000 7_35000 8_5000 9_51000 98_0]]=7,1,0)</f>
        <v>0</v>
      </c>
      <c r="BW1514">
        <f>IF(Table13[[#This Row],[Monthly_Income 1_5500 2_8000 3_11000 4_15000 5_20000 6_27000 7_35000 8_5000 9_51000 98_0]]=8,1,0)</f>
        <v>0</v>
      </c>
      <c r="BX1514">
        <f>IF(Table13[[#This Row],[Monthly_Income 1_5500 2_8000 3_11000 4_15000 5_20000 6_27000 7_35000 8_5000 9_51000 98_0]]=9,1,0)</f>
        <v>0</v>
      </c>
      <c r="BY1514">
        <f>IF(Table13[[#This Row],[Monthly_Income 1_5500 2_8000 3_11000 4_15000 5_20000 6_27000 7_35000 8_5000 9_51000 98_0]]=98,1,0)</f>
        <v>0</v>
      </c>
      <c r="BZ1514">
        <v>5</v>
      </c>
      <c r="CA1514">
        <f>IF(Table13[[#This Row],[Monthly_Household_Income]]=1,1,0)</f>
        <v>0</v>
      </c>
      <c r="CB1514">
        <f>IF(Table13[[#This Row],[Monthly_Household_Income]]=2,1,0)</f>
        <v>0</v>
      </c>
      <c r="CC1514">
        <f>IF(Table13[[#This Row],[Monthly_Household_Income]]=3,1,0)</f>
        <v>0</v>
      </c>
      <c r="CD1514">
        <f>IF(Table13[[#This Row],[Monthly_Household_Income]]=4,1,0)</f>
        <v>0</v>
      </c>
      <c r="CE1514">
        <f>IF(Table13[[#This Row],[Monthly_Household_Income]]=5,1,0)</f>
        <v>1</v>
      </c>
      <c r="CF1514">
        <f>IF(Table13[[#This Row],[Monthly_Household_Income]]=6,1,0)</f>
        <v>0</v>
      </c>
      <c r="CG1514">
        <f>IF(Table13[[#This Row],[Monthly_Household_Income]]=7,1,0)</f>
        <v>0</v>
      </c>
      <c r="CH1514">
        <f>IF(Table13[[#This Row],[Monthly_Household_Income]]=8,1,0)</f>
        <v>0</v>
      </c>
      <c r="CI1514">
        <f>IF(Table13[[#This Row],[Monthly_Household_Income]]=9,1,0)</f>
        <v>0</v>
      </c>
      <c r="CJ1514">
        <f>IF(Table13[[#This Row],[Monthly_Household_Income]]=98,1,0)</f>
        <v>0</v>
      </c>
    </row>
    <row r="1515" spans="1:88">
      <c r="A1515">
        <v>5679</v>
      </c>
      <c r="B1515" s="1">
        <v>43100</v>
      </c>
      <c r="C1515" t="s">
        <v>29</v>
      </c>
      <c r="D1515">
        <v>7</v>
      </c>
      <c r="E1515">
        <v>8</v>
      </c>
      <c r="F1515">
        <v>9</v>
      </c>
      <c r="G1515">
        <v>8</v>
      </c>
      <c r="H1515">
        <v>6</v>
      </c>
      <c r="I1515">
        <v>6</v>
      </c>
      <c r="J1515" t="s">
        <v>15</v>
      </c>
      <c r="K1515">
        <v>9</v>
      </c>
      <c r="L1515">
        <v>7</v>
      </c>
      <c r="M1515">
        <v>8</v>
      </c>
      <c r="N1515">
        <v>7</v>
      </c>
      <c r="O1515">
        <v>9</v>
      </c>
      <c r="P1515">
        <v>6</v>
      </c>
      <c r="Q1515">
        <v>8</v>
      </c>
      <c r="R1515">
        <v>8</v>
      </c>
      <c r="S1515">
        <v>7</v>
      </c>
      <c r="T1515">
        <v>8</v>
      </c>
      <c r="U1515">
        <v>10</v>
      </c>
      <c r="V1515">
        <v>9</v>
      </c>
      <c r="W1515">
        <v>6</v>
      </c>
      <c r="X1515">
        <v>9</v>
      </c>
      <c r="Y1515">
        <v>9</v>
      </c>
      <c r="Z1515">
        <v>9</v>
      </c>
      <c r="AA1515">
        <v>6</v>
      </c>
      <c r="AB1515">
        <v>6</v>
      </c>
      <c r="AC1515">
        <v>1</v>
      </c>
      <c r="AD1515">
        <f>IF(Table13[[#This Row],[payment]]=1,1,0)</f>
        <v>1</v>
      </c>
      <c r="AE1515">
        <f>IF(Table13[[#This Row],[payment]]=2,1,0)</f>
        <v>0</v>
      </c>
      <c r="AF1515">
        <f>IF(Table13[[#This Row],[payment]]=3,1,0)</f>
        <v>0</v>
      </c>
      <c r="AG1515">
        <v>1</v>
      </c>
      <c r="AH1515">
        <f>IF(Table13[[#This Row],[method_payment]]=1,1,0)</f>
        <v>1</v>
      </c>
      <c r="AI1515">
        <f>IF(Table13[[#This Row],[method_payment]]=2,1,0)</f>
        <v>0</v>
      </c>
      <c r="AJ1515">
        <f>IF(Table13[[#This Row],[method_payment]]=3,1,0)</f>
        <v>0</v>
      </c>
      <c r="AK1515">
        <f>IF(Table13[[#This Row],[method_payment]]=5,1,0)</f>
        <v>0</v>
      </c>
      <c r="AL1515">
        <f>IF(Table13[[#This Row],[method_payment]]=6,1,0)</f>
        <v>0</v>
      </c>
      <c r="AM1515" t="s">
        <v>16</v>
      </c>
      <c r="AN1515" t="s">
        <v>15</v>
      </c>
      <c r="AO1515">
        <v>1</v>
      </c>
      <c r="AP1515" s="2">
        <v>326.24</v>
      </c>
      <c r="AQ1515" s="3">
        <f>IF(AND(Table13[[#This Row],[Average_amount_spent_per_visit_last_3_months]]&gt;=1,Table13[[#This Row],[Average_amount_spent_per_visit_last_3_months]]&lt;=999),1,0)</f>
        <v>1</v>
      </c>
      <c r="AR1515" s="3">
        <f>IF(AND(Table13[[#This Row],[Average_amount_spent_per_visit_last_3_months]]&gt;=1000,Table13[[#This Row],[Average_amount_spent_per_visit_last_3_months]]&lt;=6700),1,0)</f>
        <v>0</v>
      </c>
      <c r="AS1515">
        <v>2</v>
      </c>
      <c r="AT1515">
        <v>27</v>
      </c>
      <c r="AU1515">
        <f>IF(AND(Table13[[#This Row],[Age]]&gt;=18,Table13[[#This Row],[Age]]&lt;=25),1,0)</f>
        <v>0</v>
      </c>
      <c r="AV1515">
        <f>IF(AND(Table13[[#This Row],[Age]]&gt;=26,Table13[[#This Row],[Age]]&lt;=35),1,0)</f>
        <v>1</v>
      </c>
      <c r="AW1515">
        <f>IF(AND(Table13[[#This Row],[Age]]&gt;=36,Table13[[#This Row],[Age]]&lt;=45),1,0)</f>
        <v>0</v>
      </c>
      <c r="AX1515">
        <f>IF(AND(Table13[[#This Row],[Age]]&gt;=46,Table13[[#This Row],[Age]]&lt;=55),1,0)</f>
        <v>0</v>
      </c>
      <c r="AY1515">
        <f>IF(AND(Table13[[#This Row],[Age]]&gt;=56,Table13[[#This Row],[Age]]&lt;=67),1,0)</f>
        <v>0</v>
      </c>
      <c r="AZ1515" t="s">
        <v>24</v>
      </c>
      <c r="BA1515">
        <f>IF(Table13[[#This Row],[Marital Status]]="Married",1,0)</f>
        <v>0</v>
      </c>
      <c r="BB1515">
        <f>IF(Table13[[#This Row],[Marital Status]]="Single",1,0)</f>
        <v>1</v>
      </c>
      <c r="BC1515" t="s">
        <v>27</v>
      </c>
      <c r="BD1515">
        <f>IF(Table13[[#This Row],[gender]]="Male",1,0)</f>
        <v>1</v>
      </c>
      <c r="BE1515">
        <f>IF(Table13[[#This Row],[gender]]="Female",1,0)</f>
        <v>0</v>
      </c>
      <c r="BF1515" t="s">
        <v>23</v>
      </c>
      <c r="BG1515">
        <f>IF(Table13[[#This Row],[Highest level of Education]]="Did not attend school",1,0)</f>
        <v>0</v>
      </c>
      <c r="BH1515">
        <f>IF(Table13[[#This Row],[Highest level of Education]]="K12 completed",1,0)</f>
        <v>0</v>
      </c>
      <c r="BI1515">
        <f>IF(Table13[[#This Row],[Highest level of Education]]="High School Completed",1,0)</f>
        <v>0</v>
      </c>
      <c r="BJ1515">
        <f>IF(Table13[[#This Row],[Highest level of Education]]="Technical Diploma/Partially completed College",1,0)</f>
        <v>1</v>
      </c>
      <c r="BK1515">
        <f>IF(Table13[[#This Row],[Highest level of Education]]="University/College Degree",1,0)</f>
        <v>0</v>
      </c>
      <c r="BL1515">
        <f>IF(Table13[[#This Row],[Highest level of Education]]="Post-graduate education",1,0)</f>
        <v>0</v>
      </c>
      <c r="BM1515">
        <v>0</v>
      </c>
      <c r="BN1515">
        <v>1</v>
      </c>
      <c r="BO1515">
        <v>2</v>
      </c>
      <c r="BP1515">
        <f>IF(Table13[[#This Row],[Monthly_Income 1_5500 2_8000 3_11000 4_15000 5_20000 6_27000 7_35000 8_5000 9_51000 98_0]]=1,1,0)</f>
        <v>0</v>
      </c>
      <c r="BQ1515">
        <f>IF(Table13[[#This Row],[Monthly_Income 1_5500 2_8000 3_11000 4_15000 5_20000 6_27000 7_35000 8_5000 9_51000 98_0]]=2,1,0)</f>
        <v>1</v>
      </c>
      <c r="BR1515">
        <f>IF(Table13[[#This Row],[Monthly_Income 1_5500 2_8000 3_11000 4_15000 5_20000 6_27000 7_35000 8_5000 9_51000 98_0]]=3,1,0)</f>
        <v>0</v>
      </c>
      <c r="BS1515">
        <f>IF(Table13[[#This Row],[Monthly_Income 1_5500 2_8000 3_11000 4_15000 5_20000 6_27000 7_35000 8_5000 9_51000 98_0]]=4,1,0)</f>
        <v>0</v>
      </c>
      <c r="BT1515">
        <f>IF(Table13[[#This Row],[Monthly_Income 1_5500 2_8000 3_11000 4_15000 5_20000 6_27000 7_35000 8_5000 9_51000 98_0]]=5,1,0)</f>
        <v>0</v>
      </c>
      <c r="BU1515">
        <f>IF(Table13[[#This Row],[Monthly_Income 1_5500 2_8000 3_11000 4_15000 5_20000 6_27000 7_35000 8_5000 9_51000 98_0]]=6,1,0)</f>
        <v>0</v>
      </c>
      <c r="BV1515">
        <f>IF(Table13[[#This Row],[Monthly_Income 1_5500 2_8000 3_11000 4_15000 5_20000 6_27000 7_35000 8_5000 9_51000 98_0]]=7,1,0)</f>
        <v>0</v>
      </c>
      <c r="BW1515">
        <f>IF(Table13[[#This Row],[Monthly_Income 1_5500 2_8000 3_11000 4_15000 5_20000 6_27000 7_35000 8_5000 9_51000 98_0]]=8,1,0)</f>
        <v>0</v>
      </c>
      <c r="BX1515">
        <f>IF(Table13[[#This Row],[Monthly_Income 1_5500 2_8000 3_11000 4_15000 5_20000 6_27000 7_35000 8_5000 9_51000 98_0]]=9,1,0)</f>
        <v>0</v>
      </c>
      <c r="BY1515">
        <f>IF(Table13[[#This Row],[Monthly_Income 1_5500 2_8000 3_11000 4_15000 5_20000 6_27000 7_35000 8_5000 9_51000 98_0]]=98,1,0)</f>
        <v>0</v>
      </c>
      <c r="BZ1515">
        <v>3</v>
      </c>
      <c r="CA1515">
        <f>IF(Table13[[#This Row],[Monthly_Household_Income]]=1,1,0)</f>
        <v>0</v>
      </c>
      <c r="CB1515">
        <f>IF(Table13[[#This Row],[Monthly_Household_Income]]=2,1,0)</f>
        <v>0</v>
      </c>
      <c r="CC1515">
        <f>IF(Table13[[#This Row],[Monthly_Household_Income]]=3,1,0)</f>
        <v>1</v>
      </c>
      <c r="CD1515">
        <f>IF(Table13[[#This Row],[Monthly_Household_Income]]=4,1,0)</f>
        <v>0</v>
      </c>
      <c r="CE1515">
        <f>IF(Table13[[#This Row],[Monthly_Household_Income]]=5,1,0)</f>
        <v>0</v>
      </c>
      <c r="CF1515">
        <f>IF(Table13[[#This Row],[Monthly_Household_Income]]=6,1,0)</f>
        <v>0</v>
      </c>
      <c r="CG1515">
        <f>IF(Table13[[#This Row],[Monthly_Household_Income]]=7,1,0)</f>
        <v>0</v>
      </c>
      <c r="CH1515">
        <f>IF(Table13[[#This Row],[Monthly_Household_Income]]=8,1,0)</f>
        <v>0</v>
      </c>
      <c r="CI1515">
        <f>IF(Table13[[#This Row],[Monthly_Household_Income]]=9,1,0)</f>
        <v>0</v>
      </c>
      <c r="CJ1515">
        <f>IF(Table13[[#This Row],[Monthly_Household_Income]]=98,1,0)</f>
        <v>0</v>
      </c>
    </row>
    <row r="1516" spans="1:88">
      <c r="A1516">
        <v>5682</v>
      </c>
      <c r="B1516" s="1">
        <v>42969</v>
      </c>
      <c r="C1516" t="s">
        <v>2</v>
      </c>
      <c r="D1516">
        <v>9</v>
      </c>
      <c r="E1516">
        <v>10</v>
      </c>
      <c r="F1516">
        <v>9</v>
      </c>
      <c r="G1516">
        <v>9</v>
      </c>
      <c r="H1516">
        <v>9</v>
      </c>
      <c r="I1516">
        <v>9</v>
      </c>
      <c r="J1516" t="s">
        <v>15</v>
      </c>
      <c r="K1516">
        <v>10</v>
      </c>
      <c r="L1516">
        <v>8</v>
      </c>
      <c r="M1516">
        <v>9</v>
      </c>
      <c r="N1516">
        <v>9</v>
      </c>
      <c r="O1516">
        <v>10</v>
      </c>
      <c r="P1516">
        <v>8</v>
      </c>
      <c r="Q1516">
        <v>10</v>
      </c>
      <c r="R1516">
        <v>8</v>
      </c>
      <c r="S1516">
        <v>9</v>
      </c>
      <c r="T1516">
        <v>10</v>
      </c>
      <c r="U1516">
        <v>8</v>
      </c>
      <c r="V1516">
        <v>10</v>
      </c>
      <c r="W1516">
        <v>9</v>
      </c>
      <c r="X1516">
        <v>10</v>
      </c>
      <c r="Y1516">
        <v>8</v>
      </c>
      <c r="Z1516">
        <v>9</v>
      </c>
      <c r="AA1516">
        <v>9</v>
      </c>
      <c r="AB1516">
        <v>8</v>
      </c>
      <c r="AC1516">
        <v>2</v>
      </c>
      <c r="AD1516">
        <f>IF(Table13[[#This Row],[payment]]=1,1,0)</f>
        <v>0</v>
      </c>
      <c r="AE1516">
        <f>IF(Table13[[#This Row],[payment]]=2,1,0)</f>
        <v>1</v>
      </c>
      <c r="AF1516">
        <f>IF(Table13[[#This Row],[payment]]=3,1,0)</f>
        <v>0</v>
      </c>
      <c r="AG1516">
        <v>1</v>
      </c>
      <c r="AH1516">
        <f>IF(Table13[[#This Row],[method_payment]]=1,1,0)</f>
        <v>1</v>
      </c>
      <c r="AI1516">
        <f>IF(Table13[[#This Row],[method_payment]]=2,1,0)</f>
        <v>0</v>
      </c>
      <c r="AJ1516">
        <f>IF(Table13[[#This Row],[method_payment]]=3,1,0)</f>
        <v>0</v>
      </c>
      <c r="AK1516">
        <f>IF(Table13[[#This Row],[method_payment]]=5,1,0)</f>
        <v>0</v>
      </c>
      <c r="AL1516">
        <f>IF(Table13[[#This Row],[method_payment]]=6,1,0)</f>
        <v>0</v>
      </c>
      <c r="AM1516" t="s">
        <v>16</v>
      </c>
      <c r="AN1516" t="s">
        <v>16</v>
      </c>
      <c r="AO1516">
        <v>5</v>
      </c>
      <c r="AP1516" s="2">
        <v>290.83</v>
      </c>
      <c r="AQ1516" s="3">
        <f>IF(AND(Table13[[#This Row],[Average_amount_spent_per_visit_last_3_months]]&gt;=1,Table13[[#This Row],[Average_amount_spent_per_visit_last_3_months]]&lt;=999),1,0)</f>
        <v>1</v>
      </c>
      <c r="AR1516" s="3">
        <f>IF(AND(Table13[[#This Row],[Average_amount_spent_per_visit_last_3_months]]&gt;=1000,Table13[[#This Row],[Average_amount_spent_per_visit_last_3_months]]&lt;=6700),1,0)</f>
        <v>0</v>
      </c>
      <c r="AS1516">
        <v>2</v>
      </c>
      <c r="AT1516">
        <v>43</v>
      </c>
      <c r="AU1516">
        <f>IF(AND(Table13[[#This Row],[Age]]&gt;=18,Table13[[#This Row],[Age]]&lt;=25),1,0)</f>
        <v>0</v>
      </c>
      <c r="AV1516">
        <f>IF(AND(Table13[[#This Row],[Age]]&gt;=26,Table13[[#This Row],[Age]]&lt;=35),1,0)</f>
        <v>0</v>
      </c>
      <c r="AW1516">
        <f>IF(AND(Table13[[#This Row],[Age]]&gt;=36,Table13[[#This Row],[Age]]&lt;=45),1,0)</f>
        <v>1</v>
      </c>
      <c r="AX1516">
        <f>IF(AND(Table13[[#This Row],[Age]]&gt;=46,Table13[[#This Row],[Age]]&lt;=55),1,0)</f>
        <v>0</v>
      </c>
      <c r="AY1516">
        <f>IF(AND(Table13[[#This Row],[Age]]&gt;=56,Table13[[#This Row],[Age]]&lt;=67),1,0)</f>
        <v>0</v>
      </c>
      <c r="AZ1516" t="s">
        <v>24</v>
      </c>
      <c r="BA1516">
        <f>IF(Table13[[#This Row],[Marital Status]]="Married",1,0)</f>
        <v>0</v>
      </c>
      <c r="BB1516">
        <f>IF(Table13[[#This Row],[Marital Status]]="Single",1,0)</f>
        <v>1</v>
      </c>
      <c r="BC1516" t="s">
        <v>27</v>
      </c>
      <c r="BD1516">
        <f>IF(Table13[[#This Row],[gender]]="Male",1,0)</f>
        <v>1</v>
      </c>
      <c r="BE1516">
        <f>IF(Table13[[#This Row],[gender]]="Female",1,0)</f>
        <v>0</v>
      </c>
      <c r="BF1516" t="s">
        <v>23</v>
      </c>
      <c r="BG1516">
        <f>IF(Table13[[#This Row],[Highest level of Education]]="Did not attend school",1,0)</f>
        <v>0</v>
      </c>
      <c r="BH1516">
        <f>IF(Table13[[#This Row],[Highest level of Education]]="K12 completed",1,0)</f>
        <v>0</v>
      </c>
      <c r="BI1516">
        <f>IF(Table13[[#This Row],[Highest level of Education]]="High School Completed",1,0)</f>
        <v>0</v>
      </c>
      <c r="BJ1516">
        <f>IF(Table13[[#This Row],[Highest level of Education]]="Technical Diploma/Partially completed College",1,0)</f>
        <v>1</v>
      </c>
      <c r="BK1516">
        <f>IF(Table13[[#This Row],[Highest level of Education]]="University/College Degree",1,0)</f>
        <v>0</v>
      </c>
      <c r="BL1516">
        <f>IF(Table13[[#This Row],[Highest level of Education]]="Post-graduate education",1,0)</f>
        <v>0</v>
      </c>
      <c r="BM1516">
        <v>0</v>
      </c>
      <c r="BN1516">
        <v>1</v>
      </c>
      <c r="BO1516">
        <v>2</v>
      </c>
      <c r="BP1516">
        <f>IF(Table13[[#This Row],[Monthly_Income 1_5500 2_8000 3_11000 4_15000 5_20000 6_27000 7_35000 8_5000 9_51000 98_0]]=1,1,0)</f>
        <v>0</v>
      </c>
      <c r="BQ1516">
        <f>IF(Table13[[#This Row],[Monthly_Income 1_5500 2_8000 3_11000 4_15000 5_20000 6_27000 7_35000 8_5000 9_51000 98_0]]=2,1,0)</f>
        <v>1</v>
      </c>
      <c r="BR1516">
        <f>IF(Table13[[#This Row],[Monthly_Income 1_5500 2_8000 3_11000 4_15000 5_20000 6_27000 7_35000 8_5000 9_51000 98_0]]=3,1,0)</f>
        <v>0</v>
      </c>
      <c r="BS1516">
        <f>IF(Table13[[#This Row],[Monthly_Income 1_5500 2_8000 3_11000 4_15000 5_20000 6_27000 7_35000 8_5000 9_51000 98_0]]=4,1,0)</f>
        <v>0</v>
      </c>
      <c r="BT1516">
        <f>IF(Table13[[#This Row],[Monthly_Income 1_5500 2_8000 3_11000 4_15000 5_20000 6_27000 7_35000 8_5000 9_51000 98_0]]=5,1,0)</f>
        <v>0</v>
      </c>
      <c r="BU1516">
        <f>IF(Table13[[#This Row],[Monthly_Income 1_5500 2_8000 3_11000 4_15000 5_20000 6_27000 7_35000 8_5000 9_51000 98_0]]=6,1,0)</f>
        <v>0</v>
      </c>
      <c r="BV1516">
        <f>IF(Table13[[#This Row],[Monthly_Income 1_5500 2_8000 3_11000 4_15000 5_20000 6_27000 7_35000 8_5000 9_51000 98_0]]=7,1,0)</f>
        <v>0</v>
      </c>
      <c r="BW1516">
        <f>IF(Table13[[#This Row],[Monthly_Income 1_5500 2_8000 3_11000 4_15000 5_20000 6_27000 7_35000 8_5000 9_51000 98_0]]=8,1,0)</f>
        <v>0</v>
      </c>
      <c r="BX1516">
        <f>IF(Table13[[#This Row],[Monthly_Income 1_5500 2_8000 3_11000 4_15000 5_20000 6_27000 7_35000 8_5000 9_51000 98_0]]=9,1,0)</f>
        <v>0</v>
      </c>
      <c r="BY1516">
        <f>IF(Table13[[#This Row],[Monthly_Income 1_5500 2_8000 3_11000 4_15000 5_20000 6_27000 7_35000 8_5000 9_51000 98_0]]=98,1,0)</f>
        <v>0</v>
      </c>
      <c r="BZ1516">
        <v>5</v>
      </c>
      <c r="CA1516">
        <f>IF(Table13[[#This Row],[Monthly_Household_Income]]=1,1,0)</f>
        <v>0</v>
      </c>
      <c r="CB1516">
        <f>IF(Table13[[#This Row],[Monthly_Household_Income]]=2,1,0)</f>
        <v>0</v>
      </c>
      <c r="CC1516">
        <f>IF(Table13[[#This Row],[Monthly_Household_Income]]=3,1,0)</f>
        <v>0</v>
      </c>
      <c r="CD1516">
        <f>IF(Table13[[#This Row],[Monthly_Household_Income]]=4,1,0)</f>
        <v>0</v>
      </c>
      <c r="CE1516">
        <f>IF(Table13[[#This Row],[Monthly_Household_Income]]=5,1,0)</f>
        <v>1</v>
      </c>
      <c r="CF1516">
        <f>IF(Table13[[#This Row],[Monthly_Household_Income]]=6,1,0)</f>
        <v>0</v>
      </c>
      <c r="CG1516">
        <f>IF(Table13[[#This Row],[Monthly_Household_Income]]=7,1,0)</f>
        <v>0</v>
      </c>
      <c r="CH1516">
        <f>IF(Table13[[#This Row],[Monthly_Household_Income]]=8,1,0)</f>
        <v>0</v>
      </c>
      <c r="CI1516">
        <f>IF(Table13[[#This Row],[Monthly_Household_Income]]=9,1,0)</f>
        <v>0</v>
      </c>
      <c r="CJ1516">
        <f>IF(Table13[[#This Row],[Monthly_Household_Income]]=98,1,0)</f>
        <v>0</v>
      </c>
    </row>
    <row r="1517" spans="1:88">
      <c r="A1517">
        <v>5683</v>
      </c>
      <c r="B1517" s="1">
        <v>42970</v>
      </c>
      <c r="C1517" t="s">
        <v>33</v>
      </c>
      <c r="D1517">
        <v>9</v>
      </c>
      <c r="E1517">
        <v>8</v>
      </c>
      <c r="F1517">
        <v>10</v>
      </c>
      <c r="G1517">
        <v>9</v>
      </c>
      <c r="H1517">
        <v>8</v>
      </c>
      <c r="I1517">
        <v>10</v>
      </c>
      <c r="J1517" t="s">
        <v>16</v>
      </c>
      <c r="K1517">
        <v>8</v>
      </c>
      <c r="L1517">
        <v>7</v>
      </c>
      <c r="M1517">
        <v>9</v>
      </c>
      <c r="N1517">
        <v>7</v>
      </c>
      <c r="O1517">
        <v>8</v>
      </c>
      <c r="P1517">
        <v>10</v>
      </c>
      <c r="Q1517">
        <v>9</v>
      </c>
      <c r="R1517">
        <v>10</v>
      </c>
      <c r="S1517">
        <v>7</v>
      </c>
      <c r="T1517">
        <v>8</v>
      </c>
      <c r="U1517">
        <v>9</v>
      </c>
      <c r="V1517">
        <v>7</v>
      </c>
      <c r="W1517">
        <v>7</v>
      </c>
      <c r="X1517">
        <v>0</v>
      </c>
      <c r="Y1517">
        <v>8</v>
      </c>
      <c r="Z1517">
        <v>7</v>
      </c>
      <c r="AA1517">
        <v>9</v>
      </c>
      <c r="AB1517">
        <v>8</v>
      </c>
      <c r="AC1517">
        <v>2</v>
      </c>
      <c r="AD1517">
        <f>IF(Table13[[#This Row],[payment]]=1,1,0)</f>
        <v>0</v>
      </c>
      <c r="AE1517">
        <f>IF(Table13[[#This Row],[payment]]=2,1,0)</f>
        <v>1</v>
      </c>
      <c r="AF1517">
        <f>IF(Table13[[#This Row],[payment]]=3,1,0)</f>
        <v>0</v>
      </c>
      <c r="AG1517">
        <v>1</v>
      </c>
      <c r="AH1517">
        <f>IF(Table13[[#This Row],[method_payment]]=1,1,0)</f>
        <v>1</v>
      </c>
      <c r="AI1517">
        <f>IF(Table13[[#This Row],[method_payment]]=2,1,0)</f>
        <v>0</v>
      </c>
      <c r="AJ1517">
        <f>IF(Table13[[#This Row],[method_payment]]=3,1,0)</f>
        <v>0</v>
      </c>
      <c r="AK1517">
        <f>IF(Table13[[#This Row],[method_payment]]=5,1,0)</f>
        <v>0</v>
      </c>
      <c r="AL1517">
        <f>IF(Table13[[#This Row],[method_payment]]=6,1,0)</f>
        <v>0</v>
      </c>
      <c r="AM1517" t="s">
        <v>15</v>
      </c>
      <c r="AN1517" t="s">
        <v>15</v>
      </c>
      <c r="AO1517">
        <v>1</v>
      </c>
      <c r="AP1517" s="2">
        <v>1044.69</v>
      </c>
      <c r="AQ1517" s="3">
        <f>IF(AND(Table13[[#This Row],[Average_amount_spent_per_visit_last_3_months]]&gt;=1,Table13[[#This Row],[Average_amount_spent_per_visit_last_3_months]]&lt;=999),1,0)</f>
        <v>0</v>
      </c>
      <c r="AR1517" s="3">
        <f>IF(AND(Table13[[#This Row],[Average_amount_spent_per_visit_last_3_months]]&gt;=1000,Table13[[#This Row],[Average_amount_spent_per_visit_last_3_months]]&lt;=6700),1,0)</f>
        <v>1</v>
      </c>
      <c r="AS1517">
        <v>2</v>
      </c>
      <c r="AT1517">
        <v>36</v>
      </c>
      <c r="AU1517">
        <f>IF(AND(Table13[[#This Row],[Age]]&gt;=18,Table13[[#This Row],[Age]]&lt;=25),1,0)</f>
        <v>0</v>
      </c>
      <c r="AV1517">
        <f>IF(AND(Table13[[#This Row],[Age]]&gt;=26,Table13[[#This Row],[Age]]&lt;=35),1,0)</f>
        <v>0</v>
      </c>
      <c r="AW1517">
        <f>IF(AND(Table13[[#This Row],[Age]]&gt;=36,Table13[[#This Row],[Age]]&lt;=45),1,0)</f>
        <v>1</v>
      </c>
      <c r="AX1517">
        <f>IF(AND(Table13[[#This Row],[Age]]&gt;=46,Table13[[#This Row],[Age]]&lt;=55),1,0)</f>
        <v>0</v>
      </c>
      <c r="AY1517">
        <f>IF(AND(Table13[[#This Row],[Age]]&gt;=56,Table13[[#This Row],[Age]]&lt;=67),1,0)</f>
        <v>0</v>
      </c>
      <c r="AZ1517" t="s">
        <v>25</v>
      </c>
      <c r="BA1517">
        <f>IF(Table13[[#This Row],[Marital Status]]="Married",1,0)</f>
        <v>1</v>
      </c>
      <c r="BB1517">
        <f>IF(Table13[[#This Row],[Marital Status]]="Single",1,0)</f>
        <v>0</v>
      </c>
      <c r="BC1517" t="s">
        <v>27</v>
      </c>
      <c r="BD1517">
        <f>IF(Table13[[#This Row],[gender]]="Male",1,0)</f>
        <v>1</v>
      </c>
      <c r="BE1517">
        <f>IF(Table13[[#This Row],[gender]]="Female",1,0)</f>
        <v>0</v>
      </c>
      <c r="BF1517" t="s">
        <v>19</v>
      </c>
      <c r="BG1517">
        <f>IF(Table13[[#This Row],[Highest level of Education]]="Did not attend school",1,0)</f>
        <v>0</v>
      </c>
      <c r="BH1517">
        <f>IF(Table13[[#This Row],[Highest level of Education]]="K12 completed",1,0)</f>
        <v>0</v>
      </c>
      <c r="BI1517">
        <f>IF(Table13[[#This Row],[Highest level of Education]]="High School Completed",1,0)</f>
        <v>0</v>
      </c>
      <c r="BJ1517">
        <f>IF(Table13[[#This Row],[Highest level of Education]]="Technical Diploma/Partially completed College",1,0)</f>
        <v>0</v>
      </c>
      <c r="BK1517">
        <f>IF(Table13[[#This Row],[Highest level of Education]]="University/College Degree",1,0)</f>
        <v>1</v>
      </c>
      <c r="BL1517">
        <f>IF(Table13[[#This Row],[Highest level of Education]]="Post-graduate education",1,0)</f>
        <v>0</v>
      </c>
      <c r="BM1517">
        <v>3</v>
      </c>
      <c r="BN1517">
        <v>1</v>
      </c>
      <c r="BO1517">
        <v>4</v>
      </c>
      <c r="BP1517">
        <f>IF(Table13[[#This Row],[Monthly_Income 1_5500 2_8000 3_11000 4_15000 5_20000 6_27000 7_35000 8_5000 9_51000 98_0]]=1,1,0)</f>
        <v>0</v>
      </c>
      <c r="BQ1517">
        <f>IF(Table13[[#This Row],[Monthly_Income 1_5500 2_8000 3_11000 4_15000 5_20000 6_27000 7_35000 8_5000 9_51000 98_0]]=2,1,0)</f>
        <v>0</v>
      </c>
      <c r="BR1517">
        <f>IF(Table13[[#This Row],[Monthly_Income 1_5500 2_8000 3_11000 4_15000 5_20000 6_27000 7_35000 8_5000 9_51000 98_0]]=3,1,0)</f>
        <v>0</v>
      </c>
      <c r="BS1517">
        <f>IF(Table13[[#This Row],[Monthly_Income 1_5500 2_8000 3_11000 4_15000 5_20000 6_27000 7_35000 8_5000 9_51000 98_0]]=4,1,0)</f>
        <v>1</v>
      </c>
      <c r="BT1517">
        <f>IF(Table13[[#This Row],[Monthly_Income 1_5500 2_8000 3_11000 4_15000 5_20000 6_27000 7_35000 8_5000 9_51000 98_0]]=5,1,0)</f>
        <v>0</v>
      </c>
      <c r="BU1517">
        <f>IF(Table13[[#This Row],[Monthly_Income 1_5500 2_8000 3_11000 4_15000 5_20000 6_27000 7_35000 8_5000 9_51000 98_0]]=6,1,0)</f>
        <v>0</v>
      </c>
      <c r="BV1517">
        <f>IF(Table13[[#This Row],[Monthly_Income 1_5500 2_8000 3_11000 4_15000 5_20000 6_27000 7_35000 8_5000 9_51000 98_0]]=7,1,0)</f>
        <v>0</v>
      </c>
      <c r="BW1517">
        <f>IF(Table13[[#This Row],[Monthly_Income 1_5500 2_8000 3_11000 4_15000 5_20000 6_27000 7_35000 8_5000 9_51000 98_0]]=8,1,0)</f>
        <v>0</v>
      </c>
      <c r="BX1517">
        <f>IF(Table13[[#This Row],[Monthly_Income 1_5500 2_8000 3_11000 4_15000 5_20000 6_27000 7_35000 8_5000 9_51000 98_0]]=9,1,0)</f>
        <v>0</v>
      </c>
      <c r="BY1517">
        <f>IF(Table13[[#This Row],[Monthly_Income 1_5500 2_8000 3_11000 4_15000 5_20000 6_27000 7_35000 8_5000 9_51000 98_0]]=98,1,0)</f>
        <v>0</v>
      </c>
      <c r="BZ1517">
        <v>7</v>
      </c>
      <c r="CA1517">
        <f>IF(Table13[[#This Row],[Monthly_Household_Income]]=1,1,0)</f>
        <v>0</v>
      </c>
      <c r="CB1517">
        <f>IF(Table13[[#This Row],[Monthly_Household_Income]]=2,1,0)</f>
        <v>0</v>
      </c>
      <c r="CC1517">
        <f>IF(Table13[[#This Row],[Monthly_Household_Income]]=3,1,0)</f>
        <v>0</v>
      </c>
      <c r="CD1517">
        <f>IF(Table13[[#This Row],[Monthly_Household_Income]]=4,1,0)</f>
        <v>0</v>
      </c>
      <c r="CE1517">
        <f>IF(Table13[[#This Row],[Monthly_Household_Income]]=5,1,0)</f>
        <v>0</v>
      </c>
      <c r="CF1517">
        <f>IF(Table13[[#This Row],[Monthly_Household_Income]]=6,1,0)</f>
        <v>0</v>
      </c>
      <c r="CG1517">
        <f>IF(Table13[[#This Row],[Monthly_Household_Income]]=7,1,0)</f>
        <v>1</v>
      </c>
      <c r="CH1517">
        <f>IF(Table13[[#This Row],[Monthly_Household_Income]]=8,1,0)</f>
        <v>0</v>
      </c>
      <c r="CI1517">
        <f>IF(Table13[[#This Row],[Monthly_Household_Income]]=9,1,0)</f>
        <v>0</v>
      </c>
      <c r="CJ1517">
        <f>IF(Table13[[#This Row],[Monthly_Household_Income]]=98,1,0)</f>
        <v>0</v>
      </c>
    </row>
    <row r="1518" spans="1:88">
      <c r="A1518">
        <v>5684</v>
      </c>
      <c r="B1518" s="1">
        <v>43024</v>
      </c>
      <c r="C1518" t="s">
        <v>32</v>
      </c>
      <c r="D1518">
        <v>7</v>
      </c>
      <c r="E1518">
        <v>8</v>
      </c>
      <c r="F1518">
        <v>9</v>
      </c>
      <c r="G1518">
        <v>8</v>
      </c>
      <c r="H1518">
        <v>9</v>
      </c>
      <c r="I1518">
        <v>9</v>
      </c>
      <c r="J1518" t="s">
        <v>15</v>
      </c>
      <c r="K1518">
        <v>6</v>
      </c>
      <c r="L1518">
        <v>8</v>
      </c>
      <c r="M1518">
        <v>7</v>
      </c>
      <c r="N1518">
        <v>7</v>
      </c>
      <c r="O1518">
        <v>8</v>
      </c>
      <c r="P1518">
        <v>8</v>
      </c>
      <c r="Q1518">
        <v>7</v>
      </c>
      <c r="R1518">
        <v>9</v>
      </c>
      <c r="S1518">
        <v>6</v>
      </c>
      <c r="T1518">
        <v>7</v>
      </c>
      <c r="U1518">
        <v>8</v>
      </c>
      <c r="V1518">
        <v>7</v>
      </c>
      <c r="W1518">
        <v>9</v>
      </c>
      <c r="X1518">
        <v>0</v>
      </c>
      <c r="Y1518">
        <v>9</v>
      </c>
      <c r="Z1518">
        <v>9</v>
      </c>
      <c r="AA1518">
        <v>8</v>
      </c>
      <c r="AB1518">
        <v>7</v>
      </c>
      <c r="AC1518">
        <v>1</v>
      </c>
      <c r="AD1518">
        <f>IF(Table13[[#This Row],[payment]]=1,1,0)</f>
        <v>1</v>
      </c>
      <c r="AE1518">
        <f>IF(Table13[[#This Row],[payment]]=2,1,0)</f>
        <v>0</v>
      </c>
      <c r="AF1518">
        <f>IF(Table13[[#This Row],[payment]]=3,1,0)</f>
        <v>0</v>
      </c>
      <c r="AG1518">
        <v>1</v>
      </c>
      <c r="AH1518">
        <f>IF(Table13[[#This Row],[method_payment]]=1,1,0)</f>
        <v>1</v>
      </c>
      <c r="AI1518">
        <f>IF(Table13[[#This Row],[method_payment]]=2,1,0)</f>
        <v>0</v>
      </c>
      <c r="AJ1518">
        <f>IF(Table13[[#This Row],[method_payment]]=3,1,0)</f>
        <v>0</v>
      </c>
      <c r="AK1518">
        <f>IF(Table13[[#This Row],[method_payment]]=5,1,0)</f>
        <v>0</v>
      </c>
      <c r="AL1518">
        <f>IF(Table13[[#This Row],[method_payment]]=6,1,0)</f>
        <v>0</v>
      </c>
      <c r="AM1518" t="s">
        <v>16</v>
      </c>
      <c r="AN1518" t="s">
        <v>15</v>
      </c>
      <c r="AO1518">
        <v>1</v>
      </c>
      <c r="AP1518" s="2">
        <v>1029.6600000000001</v>
      </c>
      <c r="AQ1518" s="3">
        <f>IF(AND(Table13[[#This Row],[Average_amount_spent_per_visit_last_3_months]]&gt;=1,Table13[[#This Row],[Average_amount_spent_per_visit_last_3_months]]&lt;=999),1,0)</f>
        <v>0</v>
      </c>
      <c r="AR1518" s="3">
        <f>IF(AND(Table13[[#This Row],[Average_amount_spent_per_visit_last_3_months]]&gt;=1000,Table13[[#This Row],[Average_amount_spent_per_visit_last_3_months]]&lt;=6700),1,0)</f>
        <v>1</v>
      </c>
      <c r="AS1518">
        <v>2</v>
      </c>
      <c r="AT1518">
        <v>29</v>
      </c>
      <c r="AU1518">
        <f>IF(AND(Table13[[#This Row],[Age]]&gt;=18,Table13[[#This Row],[Age]]&lt;=25),1,0)</f>
        <v>0</v>
      </c>
      <c r="AV1518">
        <f>IF(AND(Table13[[#This Row],[Age]]&gt;=26,Table13[[#This Row],[Age]]&lt;=35),1,0)</f>
        <v>1</v>
      </c>
      <c r="AW1518">
        <f>IF(AND(Table13[[#This Row],[Age]]&gt;=36,Table13[[#This Row],[Age]]&lt;=45),1,0)</f>
        <v>0</v>
      </c>
      <c r="AX1518">
        <f>IF(AND(Table13[[#This Row],[Age]]&gt;=46,Table13[[#This Row],[Age]]&lt;=55),1,0)</f>
        <v>0</v>
      </c>
      <c r="AY1518">
        <f>IF(AND(Table13[[#This Row],[Age]]&gt;=56,Table13[[#This Row],[Age]]&lt;=67),1,0)</f>
        <v>0</v>
      </c>
      <c r="AZ1518" t="s">
        <v>24</v>
      </c>
      <c r="BA1518">
        <f>IF(Table13[[#This Row],[Marital Status]]="Married",1,0)</f>
        <v>0</v>
      </c>
      <c r="BB1518">
        <f>IF(Table13[[#This Row],[Marital Status]]="Single",1,0)</f>
        <v>1</v>
      </c>
      <c r="BC1518" t="s">
        <v>27</v>
      </c>
      <c r="BD1518">
        <f>IF(Table13[[#This Row],[gender]]="Male",1,0)</f>
        <v>1</v>
      </c>
      <c r="BE1518">
        <f>IF(Table13[[#This Row],[gender]]="Female",1,0)</f>
        <v>0</v>
      </c>
      <c r="BF1518" t="s">
        <v>19</v>
      </c>
      <c r="BG1518">
        <f>IF(Table13[[#This Row],[Highest level of Education]]="Did not attend school",1,0)</f>
        <v>0</v>
      </c>
      <c r="BH1518">
        <f>IF(Table13[[#This Row],[Highest level of Education]]="K12 completed",1,0)</f>
        <v>0</v>
      </c>
      <c r="BI1518">
        <f>IF(Table13[[#This Row],[Highest level of Education]]="High School Completed",1,0)</f>
        <v>0</v>
      </c>
      <c r="BJ1518">
        <f>IF(Table13[[#This Row],[Highest level of Education]]="Technical Diploma/Partially completed College",1,0)</f>
        <v>0</v>
      </c>
      <c r="BK1518">
        <f>IF(Table13[[#This Row],[Highest level of Education]]="University/College Degree",1,0)</f>
        <v>1</v>
      </c>
      <c r="BL1518">
        <f>IF(Table13[[#This Row],[Highest level of Education]]="Post-graduate education",1,0)</f>
        <v>0</v>
      </c>
      <c r="BM1518">
        <v>0</v>
      </c>
      <c r="BN1518">
        <v>1</v>
      </c>
      <c r="BO1518">
        <v>2</v>
      </c>
      <c r="BP1518">
        <f>IF(Table13[[#This Row],[Monthly_Income 1_5500 2_8000 3_11000 4_15000 5_20000 6_27000 7_35000 8_5000 9_51000 98_0]]=1,1,0)</f>
        <v>0</v>
      </c>
      <c r="BQ1518">
        <f>IF(Table13[[#This Row],[Monthly_Income 1_5500 2_8000 3_11000 4_15000 5_20000 6_27000 7_35000 8_5000 9_51000 98_0]]=2,1,0)</f>
        <v>1</v>
      </c>
      <c r="BR1518">
        <f>IF(Table13[[#This Row],[Monthly_Income 1_5500 2_8000 3_11000 4_15000 5_20000 6_27000 7_35000 8_5000 9_51000 98_0]]=3,1,0)</f>
        <v>0</v>
      </c>
      <c r="BS1518">
        <f>IF(Table13[[#This Row],[Monthly_Income 1_5500 2_8000 3_11000 4_15000 5_20000 6_27000 7_35000 8_5000 9_51000 98_0]]=4,1,0)</f>
        <v>0</v>
      </c>
      <c r="BT1518">
        <f>IF(Table13[[#This Row],[Monthly_Income 1_5500 2_8000 3_11000 4_15000 5_20000 6_27000 7_35000 8_5000 9_51000 98_0]]=5,1,0)</f>
        <v>0</v>
      </c>
      <c r="BU1518">
        <f>IF(Table13[[#This Row],[Monthly_Income 1_5500 2_8000 3_11000 4_15000 5_20000 6_27000 7_35000 8_5000 9_51000 98_0]]=6,1,0)</f>
        <v>0</v>
      </c>
      <c r="BV1518">
        <f>IF(Table13[[#This Row],[Monthly_Income 1_5500 2_8000 3_11000 4_15000 5_20000 6_27000 7_35000 8_5000 9_51000 98_0]]=7,1,0)</f>
        <v>0</v>
      </c>
      <c r="BW1518">
        <f>IF(Table13[[#This Row],[Monthly_Income 1_5500 2_8000 3_11000 4_15000 5_20000 6_27000 7_35000 8_5000 9_51000 98_0]]=8,1,0)</f>
        <v>0</v>
      </c>
      <c r="BX1518">
        <f>IF(Table13[[#This Row],[Monthly_Income 1_5500 2_8000 3_11000 4_15000 5_20000 6_27000 7_35000 8_5000 9_51000 98_0]]=9,1,0)</f>
        <v>0</v>
      </c>
      <c r="BY1518">
        <f>IF(Table13[[#This Row],[Monthly_Income 1_5500 2_8000 3_11000 4_15000 5_20000 6_27000 7_35000 8_5000 9_51000 98_0]]=98,1,0)</f>
        <v>0</v>
      </c>
      <c r="BZ1518">
        <v>7</v>
      </c>
      <c r="CA1518">
        <f>IF(Table13[[#This Row],[Monthly_Household_Income]]=1,1,0)</f>
        <v>0</v>
      </c>
      <c r="CB1518">
        <f>IF(Table13[[#This Row],[Monthly_Household_Income]]=2,1,0)</f>
        <v>0</v>
      </c>
      <c r="CC1518">
        <f>IF(Table13[[#This Row],[Monthly_Household_Income]]=3,1,0)</f>
        <v>0</v>
      </c>
      <c r="CD1518">
        <f>IF(Table13[[#This Row],[Monthly_Household_Income]]=4,1,0)</f>
        <v>0</v>
      </c>
      <c r="CE1518">
        <f>IF(Table13[[#This Row],[Monthly_Household_Income]]=5,1,0)</f>
        <v>0</v>
      </c>
      <c r="CF1518">
        <f>IF(Table13[[#This Row],[Monthly_Household_Income]]=6,1,0)</f>
        <v>0</v>
      </c>
      <c r="CG1518">
        <f>IF(Table13[[#This Row],[Monthly_Household_Income]]=7,1,0)</f>
        <v>1</v>
      </c>
      <c r="CH1518">
        <f>IF(Table13[[#This Row],[Monthly_Household_Income]]=8,1,0)</f>
        <v>0</v>
      </c>
      <c r="CI1518">
        <f>IF(Table13[[#This Row],[Monthly_Household_Income]]=9,1,0)</f>
        <v>0</v>
      </c>
      <c r="CJ1518">
        <f>IF(Table13[[#This Row],[Monthly_Household_Income]]=98,1,0)</f>
        <v>0</v>
      </c>
    </row>
    <row r="1519" spans="1:88">
      <c r="A1519">
        <v>5693</v>
      </c>
      <c r="B1519" s="1">
        <v>42949</v>
      </c>
      <c r="C1519" t="s">
        <v>32</v>
      </c>
      <c r="D1519">
        <v>7</v>
      </c>
      <c r="E1519">
        <v>7</v>
      </c>
      <c r="F1519">
        <v>9</v>
      </c>
      <c r="G1519">
        <v>7</v>
      </c>
      <c r="H1519">
        <v>8</v>
      </c>
      <c r="I1519">
        <v>6</v>
      </c>
      <c r="J1519" t="s">
        <v>15</v>
      </c>
      <c r="K1519">
        <v>8</v>
      </c>
      <c r="L1519">
        <v>9</v>
      </c>
      <c r="M1519">
        <v>6</v>
      </c>
      <c r="N1519">
        <v>7</v>
      </c>
      <c r="O1519">
        <v>9</v>
      </c>
      <c r="P1519">
        <v>7</v>
      </c>
      <c r="Q1519">
        <v>8</v>
      </c>
      <c r="R1519">
        <v>7</v>
      </c>
      <c r="S1519">
        <v>8</v>
      </c>
      <c r="T1519">
        <v>7</v>
      </c>
      <c r="U1519">
        <v>6</v>
      </c>
      <c r="V1519">
        <v>8</v>
      </c>
      <c r="W1519">
        <v>7</v>
      </c>
      <c r="X1519">
        <v>0</v>
      </c>
      <c r="Y1519">
        <v>6</v>
      </c>
      <c r="Z1519">
        <v>8</v>
      </c>
      <c r="AA1519">
        <v>7</v>
      </c>
      <c r="AB1519">
        <v>0</v>
      </c>
      <c r="AC1519">
        <v>1</v>
      </c>
      <c r="AD1519">
        <f>IF(Table13[[#This Row],[payment]]=1,1,0)</f>
        <v>1</v>
      </c>
      <c r="AE1519">
        <f>IF(Table13[[#This Row],[payment]]=2,1,0)</f>
        <v>0</v>
      </c>
      <c r="AF1519">
        <f>IF(Table13[[#This Row],[payment]]=3,1,0)</f>
        <v>0</v>
      </c>
      <c r="AG1519">
        <v>1</v>
      </c>
      <c r="AH1519">
        <f>IF(Table13[[#This Row],[method_payment]]=1,1,0)</f>
        <v>1</v>
      </c>
      <c r="AI1519">
        <f>IF(Table13[[#This Row],[method_payment]]=2,1,0)</f>
        <v>0</v>
      </c>
      <c r="AJ1519">
        <f>IF(Table13[[#This Row],[method_payment]]=3,1,0)</f>
        <v>0</v>
      </c>
      <c r="AK1519">
        <f>IF(Table13[[#This Row],[method_payment]]=5,1,0)</f>
        <v>0</v>
      </c>
      <c r="AL1519">
        <f>IF(Table13[[#This Row],[method_payment]]=6,1,0)</f>
        <v>0</v>
      </c>
      <c r="AM1519" t="s">
        <v>16</v>
      </c>
      <c r="AN1519" t="s">
        <v>15</v>
      </c>
      <c r="AO1519">
        <v>6</v>
      </c>
      <c r="AP1519" s="2">
        <v>347.39</v>
      </c>
      <c r="AQ1519" s="3">
        <f>IF(AND(Table13[[#This Row],[Average_amount_spent_per_visit_last_3_months]]&gt;=1,Table13[[#This Row],[Average_amount_spent_per_visit_last_3_months]]&lt;=999),1,0)</f>
        <v>1</v>
      </c>
      <c r="AR1519" s="3">
        <f>IF(AND(Table13[[#This Row],[Average_amount_spent_per_visit_last_3_months]]&gt;=1000,Table13[[#This Row],[Average_amount_spent_per_visit_last_3_months]]&lt;=6700),1,0)</f>
        <v>0</v>
      </c>
      <c r="AS1519">
        <v>3</v>
      </c>
      <c r="AT1519">
        <v>43</v>
      </c>
      <c r="AU1519">
        <f>IF(AND(Table13[[#This Row],[Age]]&gt;=18,Table13[[#This Row],[Age]]&lt;=25),1,0)</f>
        <v>0</v>
      </c>
      <c r="AV1519">
        <f>IF(AND(Table13[[#This Row],[Age]]&gt;=26,Table13[[#This Row],[Age]]&lt;=35),1,0)</f>
        <v>0</v>
      </c>
      <c r="AW1519">
        <f>IF(AND(Table13[[#This Row],[Age]]&gt;=36,Table13[[#This Row],[Age]]&lt;=45),1,0)</f>
        <v>1</v>
      </c>
      <c r="AX1519">
        <f>IF(AND(Table13[[#This Row],[Age]]&gt;=46,Table13[[#This Row],[Age]]&lt;=55),1,0)</f>
        <v>0</v>
      </c>
      <c r="AY1519">
        <f>IF(AND(Table13[[#This Row],[Age]]&gt;=56,Table13[[#This Row],[Age]]&lt;=67),1,0)</f>
        <v>0</v>
      </c>
      <c r="AZ1519" t="s">
        <v>25</v>
      </c>
      <c r="BA1519">
        <f>IF(Table13[[#This Row],[Marital Status]]="Married",1,0)</f>
        <v>1</v>
      </c>
      <c r="BB1519">
        <f>IF(Table13[[#This Row],[Marital Status]]="Single",1,0)</f>
        <v>0</v>
      </c>
      <c r="BC1519" t="s">
        <v>28</v>
      </c>
      <c r="BD1519">
        <f>IF(Table13[[#This Row],[gender]]="Male",1,0)</f>
        <v>0</v>
      </c>
      <c r="BE1519">
        <f>IF(Table13[[#This Row],[gender]]="Female",1,0)</f>
        <v>1</v>
      </c>
      <c r="BF1519" t="s">
        <v>19</v>
      </c>
      <c r="BG1519">
        <f>IF(Table13[[#This Row],[Highest level of Education]]="Did not attend school",1,0)</f>
        <v>0</v>
      </c>
      <c r="BH1519">
        <f>IF(Table13[[#This Row],[Highest level of Education]]="K12 completed",1,0)</f>
        <v>0</v>
      </c>
      <c r="BI1519">
        <f>IF(Table13[[#This Row],[Highest level of Education]]="High School Completed",1,0)</f>
        <v>0</v>
      </c>
      <c r="BJ1519">
        <f>IF(Table13[[#This Row],[Highest level of Education]]="Technical Diploma/Partially completed College",1,0)</f>
        <v>0</v>
      </c>
      <c r="BK1519">
        <f>IF(Table13[[#This Row],[Highest level of Education]]="University/College Degree",1,0)</f>
        <v>1</v>
      </c>
      <c r="BL1519">
        <f>IF(Table13[[#This Row],[Highest level of Education]]="Post-graduate education",1,0)</f>
        <v>0</v>
      </c>
      <c r="BM1519">
        <v>3</v>
      </c>
      <c r="BN1519">
        <v>1</v>
      </c>
      <c r="BO1519">
        <v>6</v>
      </c>
      <c r="BP1519">
        <f>IF(Table13[[#This Row],[Monthly_Income 1_5500 2_8000 3_11000 4_15000 5_20000 6_27000 7_35000 8_5000 9_51000 98_0]]=1,1,0)</f>
        <v>0</v>
      </c>
      <c r="BQ1519">
        <f>IF(Table13[[#This Row],[Monthly_Income 1_5500 2_8000 3_11000 4_15000 5_20000 6_27000 7_35000 8_5000 9_51000 98_0]]=2,1,0)</f>
        <v>0</v>
      </c>
      <c r="BR1519">
        <f>IF(Table13[[#This Row],[Monthly_Income 1_5500 2_8000 3_11000 4_15000 5_20000 6_27000 7_35000 8_5000 9_51000 98_0]]=3,1,0)</f>
        <v>0</v>
      </c>
      <c r="BS1519">
        <f>IF(Table13[[#This Row],[Monthly_Income 1_5500 2_8000 3_11000 4_15000 5_20000 6_27000 7_35000 8_5000 9_51000 98_0]]=4,1,0)</f>
        <v>0</v>
      </c>
      <c r="BT1519">
        <f>IF(Table13[[#This Row],[Monthly_Income 1_5500 2_8000 3_11000 4_15000 5_20000 6_27000 7_35000 8_5000 9_51000 98_0]]=5,1,0)</f>
        <v>0</v>
      </c>
      <c r="BU1519">
        <f>IF(Table13[[#This Row],[Monthly_Income 1_5500 2_8000 3_11000 4_15000 5_20000 6_27000 7_35000 8_5000 9_51000 98_0]]=6,1,0)</f>
        <v>1</v>
      </c>
      <c r="BV1519">
        <f>IF(Table13[[#This Row],[Monthly_Income 1_5500 2_8000 3_11000 4_15000 5_20000 6_27000 7_35000 8_5000 9_51000 98_0]]=7,1,0)</f>
        <v>0</v>
      </c>
      <c r="BW1519">
        <f>IF(Table13[[#This Row],[Monthly_Income 1_5500 2_8000 3_11000 4_15000 5_20000 6_27000 7_35000 8_5000 9_51000 98_0]]=8,1,0)</f>
        <v>0</v>
      </c>
      <c r="BX1519">
        <f>IF(Table13[[#This Row],[Monthly_Income 1_5500 2_8000 3_11000 4_15000 5_20000 6_27000 7_35000 8_5000 9_51000 98_0]]=9,1,0)</f>
        <v>0</v>
      </c>
      <c r="BY1519">
        <f>IF(Table13[[#This Row],[Monthly_Income 1_5500 2_8000 3_11000 4_15000 5_20000 6_27000 7_35000 8_5000 9_51000 98_0]]=98,1,0)</f>
        <v>0</v>
      </c>
      <c r="BZ1519">
        <v>9</v>
      </c>
      <c r="CA1519">
        <f>IF(Table13[[#This Row],[Monthly_Household_Income]]=1,1,0)</f>
        <v>0</v>
      </c>
      <c r="CB1519">
        <f>IF(Table13[[#This Row],[Monthly_Household_Income]]=2,1,0)</f>
        <v>0</v>
      </c>
      <c r="CC1519">
        <f>IF(Table13[[#This Row],[Monthly_Household_Income]]=3,1,0)</f>
        <v>0</v>
      </c>
      <c r="CD1519">
        <f>IF(Table13[[#This Row],[Monthly_Household_Income]]=4,1,0)</f>
        <v>0</v>
      </c>
      <c r="CE1519">
        <f>IF(Table13[[#This Row],[Monthly_Household_Income]]=5,1,0)</f>
        <v>0</v>
      </c>
      <c r="CF1519">
        <f>IF(Table13[[#This Row],[Monthly_Household_Income]]=6,1,0)</f>
        <v>0</v>
      </c>
      <c r="CG1519">
        <f>IF(Table13[[#This Row],[Monthly_Household_Income]]=7,1,0)</f>
        <v>0</v>
      </c>
      <c r="CH1519">
        <f>IF(Table13[[#This Row],[Monthly_Household_Income]]=8,1,0)</f>
        <v>0</v>
      </c>
      <c r="CI1519">
        <f>IF(Table13[[#This Row],[Monthly_Household_Income]]=9,1,0)</f>
        <v>1</v>
      </c>
      <c r="CJ1519">
        <f>IF(Table13[[#This Row],[Monthly_Household_Income]]=98,1,0)</f>
        <v>0</v>
      </c>
    </row>
    <row r="1520" spans="1:88">
      <c r="A1520">
        <v>5695</v>
      </c>
      <c r="B1520" s="1">
        <v>43222</v>
      </c>
      <c r="C1520" t="s">
        <v>29</v>
      </c>
      <c r="D1520">
        <v>10</v>
      </c>
      <c r="E1520">
        <v>10</v>
      </c>
      <c r="F1520">
        <v>8</v>
      </c>
      <c r="G1520">
        <v>8</v>
      </c>
      <c r="H1520">
        <v>8</v>
      </c>
      <c r="I1520">
        <v>9</v>
      </c>
      <c r="J1520" t="s">
        <v>15</v>
      </c>
      <c r="K1520">
        <v>9</v>
      </c>
      <c r="L1520">
        <v>8</v>
      </c>
      <c r="M1520">
        <v>9</v>
      </c>
      <c r="N1520">
        <v>9</v>
      </c>
      <c r="O1520">
        <v>8</v>
      </c>
      <c r="P1520">
        <v>10</v>
      </c>
      <c r="Q1520">
        <v>10</v>
      </c>
      <c r="R1520">
        <v>8</v>
      </c>
      <c r="S1520">
        <v>9</v>
      </c>
      <c r="T1520">
        <v>8</v>
      </c>
      <c r="U1520">
        <v>10</v>
      </c>
      <c r="V1520">
        <v>10</v>
      </c>
      <c r="W1520">
        <v>9</v>
      </c>
      <c r="X1520">
        <v>9</v>
      </c>
      <c r="Y1520">
        <v>8</v>
      </c>
      <c r="Z1520">
        <v>9</v>
      </c>
      <c r="AA1520">
        <v>8</v>
      </c>
      <c r="AB1520">
        <v>10</v>
      </c>
      <c r="AC1520">
        <v>2</v>
      </c>
      <c r="AD1520">
        <f>IF(Table13[[#This Row],[payment]]=1,1,0)</f>
        <v>0</v>
      </c>
      <c r="AE1520">
        <f>IF(Table13[[#This Row],[payment]]=2,1,0)</f>
        <v>1</v>
      </c>
      <c r="AF1520">
        <f>IF(Table13[[#This Row],[payment]]=3,1,0)</f>
        <v>0</v>
      </c>
      <c r="AG1520">
        <v>1</v>
      </c>
      <c r="AH1520">
        <f>IF(Table13[[#This Row],[method_payment]]=1,1,0)</f>
        <v>1</v>
      </c>
      <c r="AI1520">
        <f>IF(Table13[[#This Row],[method_payment]]=2,1,0)</f>
        <v>0</v>
      </c>
      <c r="AJ1520">
        <f>IF(Table13[[#This Row],[method_payment]]=3,1,0)</f>
        <v>0</v>
      </c>
      <c r="AK1520">
        <f>IF(Table13[[#This Row],[method_payment]]=5,1,0)</f>
        <v>0</v>
      </c>
      <c r="AL1520">
        <f>IF(Table13[[#This Row],[method_payment]]=6,1,0)</f>
        <v>0</v>
      </c>
      <c r="AM1520" t="s">
        <v>16</v>
      </c>
      <c r="AN1520" t="s">
        <v>15</v>
      </c>
      <c r="AO1520">
        <v>1</v>
      </c>
      <c r="AP1520" s="2">
        <v>687.96</v>
      </c>
      <c r="AQ1520" s="3">
        <f>IF(AND(Table13[[#This Row],[Average_amount_spent_per_visit_last_3_months]]&gt;=1,Table13[[#This Row],[Average_amount_spent_per_visit_last_3_months]]&lt;=999),1,0)</f>
        <v>1</v>
      </c>
      <c r="AR1520" s="3">
        <f>IF(AND(Table13[[#This Row],[Average_amount_spent_per_visit_last_3_months]]&gt;=1000,Table13[[#This Row],[Average_amount_spent_per_visit_last_3_months]]&lt;=6700),1,0)</f>
        <v>0</v>
      </c>
      <c r="AS1520">
        <v>3</v>
      </c>
      <c r="AT1520">
        <v>40</v>
      </c>
      <c r="AU1520">
        <f>IF(AND(Table13[[#This Row],[Age]]&gt;=18,Table13[[#This Row],[Age]]&lt;=25),1,0)</f>
        <v>0</v>
      </c>
      <c r="AV1520">
        <f>IF(AND(Table13[[#This Row],[Age]]&gt;=26,Table13[[#This Row],[Age]]&lt;=35),1,0)</f>
        <v>0</v>
      </c>
      <c r="AW1520">
        <f>IF(AND(Table13[[#This Row],[Age]]&gt;=36,Table13[[#This Row],[Age]]&lt;=45),1,0)</f>
        <v>1</v>
      </c>
      <c r="AX1520">
        <f>IF(AND(Table13[[#This Row],[Age]]&gt;=46,Table13[[#This Row],[Age]]&lt;=55),1,0)</f>
        <v>0</v>
      </c>
      <c r="AY1520">
        <f>IF(AND(Table13[[#This Row],[Age]]&gt;=56,Table13[[#This Row],[Age]]&lt;=67),1,0)</f>
        <v>0</v>
      </c>
      <c r="AZ1520" t="s">
        <v>24</v>
      </c>
      <c r="BA1520">
        <f>IF(Table13[[#This Row],[Marital Status]]="Married",1,0)</f>
        <v>0</v>
      </c>
      <c r="BB1520">
        <f>IF(Table13[[#This Row],[Marital Status]]="Single",1,0)</f>
        <v>1</v>
      </c>
      <c r="BC1520" t="s">
        <v>28</v>
      </c>
      <c r="BD1520">
        <f>IF(Table13[[#This Row],[gender]]="Male",1,0)</f>
        <v>0</v>
      </c>
      <c r="BE1520">
        <f>IF(Table13[[#This Row],[gender]]="Female",1,0)</f>
        <v>1</v>
      </c>
      <c r="BF1520" t="s">
        <v>23</v>
      </c>
      <c r="BG1520">
        <f>IF(Table13[[#This Row],[Highest level of Education]]="Did not attend school",1,0)</f>
        <v>0</v>
      </c>
      <c r="BH1520">
        <f>IF(Table13[[#This Row],[Highest level of Education]]="K12 completed",1,0)</f>
        <v>0</v>
      </c>
      <c r="BI1520">
        <f>IF(Table13[[#This Row],[Highest level of Education]]="High School Completed",1,0)</f>
        <v>0</v>
      </c>
      <c r="BJ1520">
        <f>IF(Table13[[#This Row],[Highest level of Education]]="Technical Diploma/Partially completed College",1,0)</f>
        <v>1</v>
      </c>
      <c r="BK1520">
        <f>IF(Table13[[#This Row],[Highest level of Education]]="University/College Degree",1,0)</f>
        <v>0</v>
      </c>
      <c r="BL1520">
        <f>IF(Table13[[#This Row],[Highest level of Education]]="Post-graduate education",1,0)</f>
        <v>0</v>
      </c>
      <c r="BM1520">
        <v>0</v>
      </c>
      <c r="BN1520">
        <v>1</v>
      </c>
      <c r="BO1520">
        <v>2</v>
      </c>
      <c r="BP1520">
        <f>IF(Table13[[#This Row],[Monthly_Income 1_5500 2_8000 3_11000 4_15000 5_20000 6_27000 7_35000 8_5000 9_51000 98_0]]=1,1,0)</f>
        <v>0</v>
      </c>
      <c r="BQ1520">
        <f>IF(Table13[[#This Row],[Monthly_Income 1_5500 2_8000 3_11000 4_15000 5_20000 6_27000 7_35000 8_5000 9_51000 98_0]]=2,1,0)</f>
        <v>1</v>
      </c>
      <c r="BR1520">
        <f>IF(Table13[[#This Row],[Monthly_Income 1_5500 2_8000 3_11000 4_15000 5_20000 6_27000 7_35000 8_5000 9_51000 98_0]]=3,1,0)</f>
        <v>0</v>
      </c>
      <c r="BS1520">
        <f>IF(Table13[[#This Row],[Monthly_Income 1_5500 2_8000 3_11000 4_15000 5_20000 6_27000 7_35000 8_5000 9_51000 98_0]]=4,1,0)</f>
        <v>0</v>
      </c>
      <c r="BT1520">
        <f>IF(Table13[[#This Row],[Monthly_Income 1_5500 2_8000 3_11000 4_15000 5_20000 6_27000 7_35000 8_5000 9_51000 98_0]]=5,1,0)</f>
        <v>0</v>
      </c>
      <c r="BU1520">
        <f>IF(Table13[[#This Row],[Monthly_Income 1_5500 2_8000 3_11000 4_15000 5_20000 6_27000 7_35000 8_5000 9_51000 98_0]]=6,1,0)</f>
        <v>0</v>
      </c>
      <c r="BV1520">
        <f>IF(Table13[[#This Row],[Monthly_Income 1_5500 2_8000 3_11000 4_15000 5_20000 6_27000 7_35000 8_5000 9_51000 98_0]]=7,1,0)</f>
        <v>0</v>
      </c>
      <c r="BW1520">
        <f>IF(Table13[[#This Row],[Monthly_Income 1_5500 2_8000 3_11000 4_15000 5_20000 6_27000 7_35000 8_5000 9_51000 98_0]]=8,1,0)</f>
        <v>0</v>
      </c>
      <c r="BX1520">
        <f>IF(Table13[[#This Row],[Monthly_Income 1_5500 2_8000 3_11000 4_15000 5_20000 6_27000 7_35000 8_5000 9_51000 98_0]]=9,1,0)</f>
        <v>0</v>
      </c>
      <c r="BY1520">
        <f>IF(Table13[[#This Row],[Monthly_Income 1_5500 2_8000 3_11000 4_15000 5_20000 6_27000 7_35000 8_5000 9_51000 98_0]]=98,1,0)</f>
        <v>0</v>
      </c>
      <c r="BZ1520">
        <v>6</v>
      </c>
      <c r="CA1520">
        <f>IF(Table13[[#This Row],[Monthly_Household_Income]]=1,1,0)</f>
        <v>0</v>
      </c>
      <c r="CB1520">
        <f>IF(Table13[[#This Row],[Monthly_Household_Income]]=2,1,0)</f>
        <v>0</v>
      </c>
      <c r="CC1520">
        <f>IF(Table13[[#This Row],[Monthly_Household_Income]]=3,1,0)</f>
        <v>0</v>
      </c>
      <c r="CD1520">
        <f>IF(Table13[[#This Row],[Monthly_Household_Income]]=4,1,0)</f>
        <v>0</v>
      </c>
      <c r="CE1520">
        <f>IF(Table13[[#This Row],[Monthly_Household_Income]]=5,1,0)</f>
        <v>0</v>
      </c>
      <c r="CF1520">
        <f>IF(Table13[[#This Row],[Monthly_Household_Income]]=6,1,0)</f>
        <v>1</v>
      </c>
      <c r="CG1520">
        <f>IF(Table13[[#This Row],[Monthly_Household_Income]]=7,1,0)</f>
        <v>0</v>
      </c>
      <c r="CH1520">
        <f>IF(Table13[[#This Row],[Monthly_Household_Income]]=8,1,0)</f>
        <v>0</v>
      </c>
      <c r="CI1520">
        <f>IF(Table13[[#This Row],[Monthly_Household_Income]]=9,1,0)</f>
        <v>0</v>
      </c>
      <c r="CJ1520">
        <f>IF(Table13[[#This Row],[Monthly_Household_Income]]=98,1,0)</f>
        <v>0</v>
      </c>
    </row>
    <row r="1521" spans="1:88">
      <c r="A1521">
        <v>5697</v>
      </c>
      <c r="B1521" s="1">
        <v>42968</v>
      </c>
      <c r="C1521" t="s">
        <v>2</v>
      </c>
      <c r="D1521">
        <v>8</v>
      </c>
      <c r="E1521">
        <v>8</v>
      </c>
      <c r="F1521">
        <v>7</v>
      </c>
      <c r="G1521">
        <v>7</v>
      </c>
      <c r="H1521">
        <v>7</v>
      </c>
      <c r="I1521">
        <v>7</v>
      </c>
      <c r="J1521" t="s">
        <v>15</v>
      </c>
      <c r="K1521">
        <v>7</v>
      </c>
      <c r="L1521">
        <v>7</v>
      </c>
      <c r="M1521">
        <v>8</v>
      </c>
      <c r="N1521">
        <v>7</v>
      </c>
      <c r="O1521">
        <v>7</v>
      </c>
      <c r="P1521">
        <v>7</v>
      </c>
      <c r="Q1521">
        <v>6</v>
      </c>
      <c r="R1521">
        <v>7</v>
      </c>
      <c r="S1521">
        <v>8</v>
      </c>
      <c r="T1521">
        <v>7</v>
      </c>
      <c r="U1521">
        <v>8</v>
      </c>
      <c r="V1521">
        <v>7</v>
      </c>
      <c r="W1521">
        <v>7</v>
      </c>
      <c r="X1521">
        <v>7</v>
      </c>
      <c r="Y1521">
        <v>9</v>
      </c>
      <c r="Z1521">
        <v>9</v>
      </c>
      <c r="AA1521">
        <v>6</v>
      </c>
      <c r="AB1521">
        <v>7</v>
      </c>
      <c r="AC1521">
        <v>2</v>
      </c>
      <c r="AD1521">
        <f>IF(Table13[[#This Row],[payment]]=1,1,0)</f>
        <v>0</v>
      </c>
      <c r="AE1521">
        <f>IF(Table13[[#This Row],[payment]]=2,1,0)</f>
        <v>1</v>
      </c>
      <c r="AF1521">
        <f>IF(Table13[[#This Row],[payment]]=3,1,0)</f>
        <v>0</v>
      </c>
      <c r="AG1521">
        <v>6</v>
      </c>
      <c r="AH1521">
        <f>IF(Table13[[#This Row],[method_payment]]=1,1,0)</f>
        <v>0</v>
      </c>
      <c r="AI1521">
        <f>IF(Table13[[#This Row],[method_payment]]=2,1,0)</f>
        <v>0</v>
      </c>
      <c r="AJ1521">
        <f>IF(Table13[[#This Row],[method_payment]]=3,1,0)</f>
        <v>0</v>
      </c>
      <c r="AK1521">
        <f>IF(Table13[[#This Row],[method_payment]]=5,1,0)</f>
        <v>0</v>
      </c>
      <c r="AL1521">
        <f>IF(Table13[[#This Row],[method_payment]]=6,1,0)</f>
        <v>1</v>
      </c>
      <c r="AM1521" t="s">
        <v>16</v>
      </c>
      <c r="AN1521" t="s">
        <v>16</v>
      </c>
      <c r="AO1521">
        <v>2</v>
      </c>
      <c r="AP1521" s="2">
        <v>258.57</v>
      </c>
      <c r="AQ1521" s="3">
        <f>IF(AND(Table13[[#This Row],[Average_amount_spent_per_visit_last_3_months]]&gt;=1,Table13[[#This Row],[Average_amount_spent_per_visit_last_3_months]]&lt;=999),1,0)</f>
        <v>1</v>
      </c>
      <c r="AR1521" s="3">
        <f>IF(AND(Table13[[#This Row],[Average_amount_spent_per_visit_last_3_months]]&gt;=1000,Table13[[#This Row],[Average_amount_spent_per_visit_last_3_months]]&lt;=6700),1,0)</f>
        <v>0</v>
      </c>
      <c r="AS1521">
        <v>2</v>
      </c>
      <c r="AT1521">
        <v>36</v>
      </c>
      <c r="AU1521">
        <f>IF(AND(Table13[[#This Row],[Age]]&gt;=18,Table13[[#This Row],[Age]]&lt;=25),1,0)</f>
        <v>0</v>
      </c>
      <c r="AV1521">
        <f>IF(AND(Table13[[#This Row],[Age]]&gt;=26,Table13[[#This Row],[Age]]&lt;=35),1,0)</f>
        <v>0</v>
      </c>
      <c r="AW1521">
        <f>IF(AND(Table13[[#This Row],[Age]]&gt;=36,Table13[[#This Row],[Age]]&lt;=45),1,0)</f>
        <v>1</v>
      </c>
      <c r="AX1521">
        <f>IF(AND(Table13[[#This Row],[Age]]&gt;=46,Table13[[#This Row],[Age]]&lt;=55),1,0)</f>
        <v>0</v>
      </c>
      <c r="AY1521">
        <f>IF(AND(Table13[[#This Row],[Age]]&gt;=56,Table13[[#This Row],[Age]]&lt;=67),1,0)</f>
        <v>0</v>
      </c>
      <c r="AZ1521" t="s">
        <v>25</v>
      </c>
      <c r="BA1521">
        <f>IF(Table13[[#This Row],[Marital Status]]="Married",1,0)</f>
        <v>1</v>
      </c>
      <c r="BB1521">
        <f>IF(Table13[[#This Row],[Marital Status]]="Single",1,0)</f>
        <v>0</v>
      </c>
      <c r="BC1521" t="s">
        <v>28</v>
      </c>
      <c r="BD1521">
        <f>IF(Table13[[#This Row],[gender]]="Male",1,0)</f>
        <v>0</v>
      </c>
      <c r="BE1521">
        <f>IF(Table13[[#This Row],[gender]]="Female",1,0)</f>
        <v>1</v>
      </c>
      <c r="BF1521" t="s">
        <v>23</v>
      </c>
      <c r="BG1521">
        <f>IF(Table13[[#This Row],[Highest level of Education]]="Did not attend school",1,0)</f>
        <v>0</v>
      </c>
      <c r="BH1521">
        <f>IF(Table13[[#This Row],[Highest level of Education]]="K12 completed",1,0)</f>
        <v>0</v>
      </c>
      <c r="BI1521">
        <f>IF(Table13[[#This Row],[Highest level of Education]]="High School Completed",1,0)</f>
        <v>0</v>
      </c>
      <c r="BJ1521">
        <f>IF(Table13[[#This Row],[Highest level of Education]]="Technical Diploma/Partially completed College",1,0)</f>
        <v>1</v>
      </c>
      <c r="BK1521">
        <f>IF(Table13[[#This Row],[Highest level of Education]]="University/College Degree",1,0)</f>
        <v>0</v>
      </c>
      <c r="BL1521">
        <f>IF(Table13[[#This Row],[Highest level of Education]]="Post-graduate education",1,0)</f>
        <v>0</v>
      </c>
      <c r="BM1521">
        <v>5</v>
      </c>
      <c r="BN1521">
        <v>3</v>
      </c>
      <c r="BO1521" t="s">
        <v>1</v>
      </c>
      <c r="BP1521">
        <f>IF(Table13[[#This Row],[Monthly_Income 1_5500 2_8000 3_11000 4_15000 5_20000 6_27000 7_35000 8_5000 9_51000 98_0]]=1,1,0)</f>
        <v>0</v>
      </c>
      <c r="BQ1521">
        <f>IF(Table13[[#This Row],[Monthly_Income 1_5500 2_8000 3_11000 4_15000 5_20000 6_27000 7_35000 8_5000 9_51000 98_0]]=2,1,0)</f>
        <v>0</v>
      </c>
      <c r="BR1521">
        <f>IF(Table13[[#This Row],[Monthly_Income 1_5500 2_8000 3_11000 4_15000 5_20000 6_27000 7_35000 8_5000 9_51000 98_0]]=3,1,0)</f>
        <v>0</v>
      </c>
      <c r="BS1521">
        <f>IF(Table13[[#This Row],[Monthly_Income 1_5500 2_8000 3_11000 4_15000 5_20000 6_27000 7_35000 8_5000 9_51000 98_0]]=4,1,0)</f>
        <v>0</v>
      </c>
      <c r="BT1521">
        <f>IF(Table13[[#This Row],[Monthly_Income 1_5500 2_8000 3_11000 4_15000 5_20000 6_27000 7_35000 8_5000 9_51000 98_0]]=5,1,0)</f>
        <v>0</v>
      </c>
      <c r="BU1521">
        <f>IF(Table13[[#This Row],[Monthly_Income 1_5500 2_8000 3_11000 4_15000 5_20000 6_27000 7_35000 8_5000 9_51000 98_0]]=6,1,0)</f>
        <v>0</v>
      </c>
      <c r="BV1521">
        <f>IF(Table13[[#This Row],[Monthly_Income 1_5500 2_8000 3_11000 4_15000 5_20000 6_27000 7_35000 8_5000 9_51000 98_0]]=7,1,0)</f>
        <v>0</v>
      </c>
      <c r="BW1521">
        <f>IF(Table13[[#This Row],[Monthly_Income 1_5500 2_8000 3_11000 4_15000 5_20000 6_27000 7_35000 8_5000 9_51000 98_0]]=8,1,0)</f>
        <v>0</v>
      </c>
      <c r="BX1521">
        <f>IF(Table13[[#This Row],[Monthly_Income 1_5500 2_8000 3_11000 4_15000 5_20000 6_27000 7_35000 8_5000 9_51000 98_0]]=9,1,0)</f>
        <v>0</v>
      </c>
      <c r="BY1521">
        <f>IF(Table13[[#This Row],[Monthly_Income 1_5500 2_8000 3_11000 4_15000 5_20000 6_27000 7_35000 8_5000 9_51000 98_0]]=98,1,0)</f>
        <v>0</v>
      </c>
      <c r="BZ1521">
        <v>3</v>
      </c>
      <c r="CA1521">
        <f>IF(Table13[[#This Row],[Monthly_Household_Income]]=1,1,0)</f>
        <v>0</v>
      </c>
      <c r="CB1521">
        <f>IF(Table13[[#This Row],[Monthly_Household_Income]]=2,1,0)</f>
        <v>0</v>
      </c>
      <c r="CC1521">
        <f>IF(Table13[[#This Row],[Monthly_Household_Income]]=3,1,0)</f>
        <v>1</v>
      </c>
      <c r="CD1521">
        <f>IF(Table13[[#This Row],[Monthly_Household_Income]]=4,1,0)</f>
        <v>0</v>
      </c>
      <c r="CE1521">
        <f>IF(Table13[[#This Row],[Monthly_Household_Income]]=5,1,0)</f>
        <v>0</v>
      </c>
      <c r="CF1521">
        <f>IF(Table13[[#This Row],[Monthly_Household_Income]]=6,1,0)</f>
        <v>0</v>
      </c>
      <c r="CG1521">
        <f>IF(Table13[[#This Row],[Monthly_Household_Income]]=7,1,0)</f>
        <v>0</v>
      </c>
      <c r="CH1521">
        <f>IF(Table13[[#This Row],[Monthly_Household_Income]]=8,1,0)</f>
        <v>0</v>
      </c>
      <c r="CI1521">
        <f>IF(Table13[[#This Row],[Monthly_Household_Income]]=9,1,0)</f>
        <v>0</v>
      </c>
      <c r="CJ1521">
        <f>IF(Table13[[#This Row],[Monthly_Household_Income]]=98,1,0)</f>
        <v>0</v>
      </c>
    </row>
    <row r="1522" spans="1:88">
      <c r="A1522">
        <v>5698</v>
      </c>
      <c r="B1522" s="1">
        <v>42974</v>
      </c>
      <c r="C1522" t="s">
        <v>2</v>
      </c>
      <c r="D1522">
        <v>8</v>
      </c>
      <c r="E1522">
        <v>8</v>
      </c>
      <c r="F1522">
        <v>8</v>
      </c>
      <c r="G1522">
        <v>8</v>
      </c>
      <c r="H1522">
        <v>7</v>
      </c>
      <c r="I1522">
        <v>8</v>
      </c>
      <c r="J1522" t="s">
        <v>15</v>
      </c>
      <c r="K1522">
        <v>7</v>
      </c>
      <c r="L1522">
        <v>6</v>
      </c>
      <c r="M1522">
        <v>8</v>
      </c>
      <c r="N1522">
        <v>8</v>
      </c>
      <c r="O1522">
        <v>7</v>
      </c>
      <c r="P1522">
        <v>8</v>
      </c>
      <c r="Q1522">
        <v>6</v>
      </c>
      <c r="R1522">
        <v>7</v>
      </c>
      <c r="S1522">
        <v>6</v>
      </c>
      <c r="T1522">
        <v>8</v>
      </c>
      <c r="U1522">
        <v>8</v>
      </c>
      <c r="V1522">
        <v>7</v>
      </c>
      <c r="W1522">
        <v>8</v>
      </c>
      <c r="X1522">
        <v>6</v>
      </c>
      <c r="Y1522">
        <v>7</v>
      </c>
      <c r="Z1522">
        <v>7</v>
      </c>
      <c r="AA1522">
        <v>6</v>
      </c>
      <c r="AB1522">
        <v>8</v>
      </c>
      <c r="AC1522">
        <v>2</v>
      </c>
      <c r="AD1522">
        <f>IF(Table13[[#This Row],[payment]]=1,1,0)</f>
        <v>0</v>
      </c>
      <c r="AE1522">
        <f>IF(Table13[[#This Row],[payment]]=2,1,0)</f>
        <v>1</v>
      </c>
      <c r="AF1522">
        <f>IF(Table13[[#This Row],[payment]]=3,1,0)</f>
        <v>0</v>
      </c>
      <c r="AG1522">
        <v>1</v>
      </c>
      <c r="AH1522">
        <f>IF(Table13[[#This Row],[method_payment]]=1,1,0)</f>
        <v>1</v>
      </c>
      <c r="AI1522">
        <f>IF(Table13[[#This Row],[method_payment]]=2,1,0)</f>
        <v>0</v>
      </c>
      <c r="AJ1522">
        <f>IF(Table13[[#This Row],[method_payment]]=3,1,0)</f>
        <v>0</v>
      </c>
      <c r="AK1522">
        <f>IF(Table13[[#This Row],[method_payment]]=5,1,0)</f>
        <v>0</v>
      </c>
      <c r="AL1522">
        <f>IF(Table13[[#This Row],[method_payment]]=6,1,0)</f>
        <v>0</v>
      </c>
      <c r="AM1522" t="s">
        <v>15</v>
      </c>
      <c r="AN1522" t="s">
        <v>16</v>
      </c>
      <c r="AO1522">
        <v>1</v>
      </c>
      <c r="AP1522" s="2">
        <v>435.99</v>
      </c>
      <c r="AQ1522" s="3">
        <f>IF(AND(Table13[[#This Row],[Average_amount_spent_per_visit_last_3_months]]&gt;=1,Table13[[#This Row],[Average_amount_spent_per_visit_last_3_months]]&lt;=999),1,0)</f>
        <v>1</v>
      </c>
      <c r="AR1522" s="3">
        <f>IF(AND(Table13[[#This Row],[Average_amount_spent_per_visit_last_3_months]]&gt;=1000,Table13[[#This Row],[Average_amount_spent_per_visit_last_3_months]]&lt;=6700),1,0)</f>
        <v>0</v>
      </c>
      <c r="AS1522">
        <v>3</v>
      </c>
      <c r="AT1522">
        <v>29</v>
      </c>
      <c r="AU1522">
        <f>IF(AND(Table13[[#This Row],[Age]]&gt;=18,Table13[[#This Row],[Age]]&lt;=25),1,0)</f>
        <v>0</v>
      </c>
      <c r="AV1522">
        <f>IF(AND(Table13[[#This Row],[Age]]&gt;=26,Table13[[#This Row],[Age]]&lt;=35),1,0)</f>
        <v>1</v>
      </c>
      <c r="AW1522">
        <f>IF(AND(Table13[[#This Row],[Age]]&gt;=36,Table13[[#This Row],[Age]]&lt;=45),1,0)</f>
        <v>0</v>
      </c>
      <c r="AX1522">
        <f>IF(AND(Table13[[#This Row],[Age]]&gt;=46,Table13[[#This Row],[Age]]&lt;=55),1,0)</f>
        <v>0</v>
      </c>
      <c r="AY1522">
        <f>IF(AND(Table13[[#This Row],[Age]]&gt;=56,Table13[[#This Row],[Age]]&lt;=67),1,0)</f>
        <v>0</v>
      </c>
      <c r="AZ1522" t="s">
        <v>24</v>
      </c>
      <c r="BA1522">
        <f>IF(Table13[[#This Row],[Marital Status]]="Married",1,0)</f>
        <v>0</v>
      </c>
      <c r="BB1522">
        <f>IF(Table13[[#This Row],[Marital Status]]="Single",1,0)</f>
        <v>1</v>
      </c>
      <c r="BC1522" t="s">
        <v>28</v>
      </c>
      <c r="BD1522">
        <f>IF(Table13[[#This Row],[gender]]="Male",1,0)</f>
        <v>0</v>
      </c>
      <c r="BE1522">
        <f>IF(Table13[[#This Row],[gender]]="Female",1,0)</f>
        <v>1</v>
      </c>
      <c r="BF1522" t="s">
        <v>23</v>
      </c>
      <c r="BG1522">
        <f>IF(Table13[[#This Row],[Highest level of Education]]="Did not attend school",1,0)</f>
        <v>0</v>
      </c>
      <c r="BH1522">
        <f>IF(Table13[[#This Row],[Highest level of Education]]="K12 completed",1,0)</f>
        <v>0</v>
      </c>
      <c r="BI1522">
        <f>IF(Table13[[#This Row],[Highest level of Education]]="High School Completed",1,0)</f>
        <v>0</v>
      </c>
      <c r="BJ1522">
        <f>IF(Table13[[#This Row],[Highest level of Education]]="Technical Diploma/Partially completed College",1,0)</f>
        <v>1</v>
      </c>
      <c r="BK1522">
        <f>IF(Table13[[#This Row],[Highest level of Education]]="University/College Degree",1,0)</f>
        <v>0</v>
      </c>
      <c r="BL1522">
        <f>IF(Table13[[#This Row],[Highest level of Education]]="Post-graduate education",1,0)</f>
        <v>0</v>
      </c>
      <c r="BM1522">
        <v>0</v>
      </c>
      <c r="BN1522">
        <v>1</v>
      </c>
      <c r="BO1522">
        <v>2</v>
      </c>
      <c r="BP1522">
        <f>IF(Table13[[#This Row],[Monthly_Income 1_5500 2_8000 3_11000 4_15000 5_20000 6_27000 7_35000 8_5000 9_51000 98_0]]=1,1,0)</f>
        <v>0</v>
      </c>
      <c r="BQ1522">
        <f>IF(Table13[[#This Row],[Monthly_Income 1_5500 2_8000 3_11000 4_15000 5_20000 6_27000 7_35000 8_5000 9_51000 98_0]]=2,1,0)</f>
        <v>1</v>
      </c>
      <c r="BR1522">
        <f>IF(Table13[[#This Row],[Monthly_Income 1_5500 2_8000 3_11000 4_15000 5_20000 6_27000 7_35000 8_5000 9_51000 98_0]]=3,1,0)</f>
        <v>0</v>
      </c>
      <c r="BS1522">
        <f>IF(Table13[[#This Row],[Monthly_Income 1_5500 2_8000 3_11000 4_15000 5_20000 6_27000 7_35000 8_5000 9_51000 98_0]]=4,1,0)</f>
        <v>0</v>
      </c>
      <c r="BT1522">
        <f>IF(Table13[[#This Row],[Monthly_Income 1_5500 2_8000 3_11000 4_15000 5_20000 6_27000 7_35000 8_5000 9_51000 98_0]]=5,1,0)</f>
        <v>0</v>
      </c>
      <c r="BU1522">
        <f>IF(Table13[[#This Row],[Monthly_Income 1_5500 2_8000 3_11000 4_15000 5_20000 6_27000 7_35000 8_5000 9_51000 98_0]]=6,1,0)</f>
        <v>0</v>
      </c>
      <c r="BV1522">
        <f>IF(Table13[[#This Row],[Monthly_Income 1_5500 2_8000 3_11000 4_15000 5_20000 6_27000 7_35000 8_5000 9_51000 98_0]]=7,1,0)</f>
        <v>0</v>
      </c>
      <c r="BW1522">
        <f>IF(Table13[[#This Row],[Monthly_Income 1_5500 2_8000 3_11000 4_15000 5_20000 6_27000 7_35000 8_5000 9_51000 98_0]]=8,1,0)</f>
        <v>0</v>
      </c>
      <c r="BX1522">
        <f>IF(Table13[[#This Row],[Monthly_Income 1_5500 2_8000 3_11000 4_15000 5_20000 6_27000 7_35000 8_5000 9_51000 98_0]]=9,1,0)</f>
        <v>0</v>
      </c>
      <c r="BY1522">
        <f>IF(Table13[[#This Row],[Monthly_Income 1_5500 2_8000 3_11000 4_15000 5_20000 6_27000 7_35000 8_5000 9_51000 98_0]]=98,1,0)</f>
        <v>0</v>
      </c>
      <c r="BZ1522">
        <v>5</v>
      </c>
      <c r="CA1522">
        <f>IF(Table13[[#This Row],[Monthly_Household_Income]]=1,1,0)</f>
        <v>0</v>
      </c>
      <c r="CB1522">
        <f>IF(Table13[[#This Row],[Monthly_Household_Income]]=2,1,0)</f>
        <v>0</v>
      </c>
      <c r="CC1522">
        <f>IF(Table13[[#This Row],[Monthly_Household_Income]]=3,1,0)</f>
        <v>0</v>
      </c>
      <c r="CD1522">
        <f>IF(Table13[[#This Row],[Monthly_Household_Income]]=4,1,0)</f>
        <v>0</v>
      </c>
      <c r="CE1522">
        <f>IF(Table13[[#This Row],[Monthly_Household_Income]]=5,1,0)</f>
        <v>1</v>
      </c>
      <c r="CF1522">
        <f>IF(Table13[[#This Row],[Monthly_Household_Income]]=6,1,0)</f>
        <v>0</v>
      </c>
      <c r="CG1522">
        <f>IF(Table13[[#This Row],[Monthly_Household_Income]]=7,1,0)</f>
        <v>0</v>
      </c>
      <c r="CH1522">
        <f>IF(Table13[[#This Row],[Monthly_Household_Income]]=8,1,0)</f>
        <v>0</v>
      </c>
      <c r="CI1522">
        <f>IF(Table13[[#This Row],[Monthly_Household_Income]]=9,1,0)</f>
        <v>0</v>
      </c>
      <c r="CJ1522">
        <f>IF(Table13[[#This Row],[Monthly_Household_Income]]=98,1,0)</f>
        <v>0</v>
      </c>
    </row>
    <row r="1523" spans="1:88">
      <c r="A1523">
        <v>5699</v>
      </c>
      <c r="B1523" s="1">
        <v>43161</v>
      </c>
      <c r="C1523" t="s">
        <v>31</v>
      </c>
      <c r="D1523">
        <v>9</v>
      </c>
      <c r="E1523">
        <v>9</v>
      </c>
      <c r="F1523">
        <v>8</v>
      </c>
      <c r="G1523">
        <v>9</v>
      </c>
      <c r="H1523">
        <v>7</v>
      </c>
      <c r="I1523">
        <v>8</v>
      </c>
      <c r="J1523" t="s">
        <v>15</v>
      </c>
      <c r="K1523">
        <v>8</v>
      </c>
      <c r="L1523">
        <v>7</v>
      </c>
      <c r="M1523">
        <v>9</v>
      </c>
      <c r="N1523">
        <v>9</v>
      </c>
      <c r="O1523">
        <v>8</v>
      </c>
      <c r="P1523">
        <v>9</v>
      </c>
      <c r="Q1523">
        <v>7</v>
      </c>
      <c r="R1523">
        <v>9</v>
      </c>
      <c r="S1523">
        <v>8</v>
      </c>
      <c r="T1523">
        <v>9</v>
      </c>
      <c r="U1523">
        <v>7</v>
      </c>
      <c r="V1523">
        <v>8</v>
      </c>
      <c r="W1523">
        <v>8</v>
      </c>
      <c r="X1523">
        <v>7</v>
      </c>
      <c r="Y1523">
        <v>9</v>
      </c>
      <c r="Z1523">
        <v>9</v>
      </c>
      <c r="AA1523">
        <v>8</v>
      </c>
      <c r="AB1523">
        <v>8</v>
      </c>
      <c r="AC1523">
        <v>1</v>
      </c>
      <c r="AD1523">
        <f>IF(Table13[[#This Row],[payment]]=1,1,0)</f>
        <v>1</v>
      </c>
      <c r="AE1523">
        <f>IF(Table13[[#This Row],[payment]]=2,1,0)</f>
        <v>0</v>
      </c>
      <c r="AF1523">
        <f>IF(Table13[[#This Row],[payment]]=3,1,0)</f>
        <v>0</v>
      </c>
      <c r="AG1523">
        <v>6</v>
      </c>
      <c r="AH1523">
        <f>IF(Table13[[#This Row],[method_payment]]=1,1,0)</f>
        <v>0</v>
      </c>
      <c r="AI1523">
        <f>IF(Table13[[#This Row],[method_payment]]=2,1,0)</f>
        <v>0</v>
      </c>
      <c r="AJ1523">
        <f>IF(Table13[[#This Row],[method_payment]]=3,1,0)</f>
        <v>0</v>
      </c>
      <c r="AK1523">
        <f>IF(Table13[[#This Row],[method_payment]]=5,1,0)</f>
        <v>0</v>
      </c>
      <c r="AL1523">
        <f>IF(Table13[[#This Row],[method_payment]]=6,1,0)</f>
        <v>1</v>
      </c>
      <c r="AM1523" t="s">
        <v>16</v>
      </c>
      <c r="AN1523" t="s">
        <v>16</v>
      </c>
      <c r="AO1523">
        <v>3</v>
      </c>
      <c r="AP1523" s="2">
        <v>211.37</v>
      </c>
      <c r="AQ1523" s="3">
        <f>IF(AND(Table13[[#This Row],[Average_amount_spent_per_visit_last_3_months]]&gt;=1,Table13[[#This Row],[Average_amount_spent_per_visit_last_3_months]]&lt;=999),1,0)</f>
        <v>1</v>
      </c>
      <c r="AR1523" s="3">
        <f>IF(AND(Table13[[#This Row],[Average_amount_spent_per_visit_last_3_months]]&gt;=1000,Table13[[#This Row],[Average_amount_spent_per_visit_last_3_months]]&lt;=6700),1,0)</f>
        <v>0</v>
      </c>
      <c r="AS1523">
        <v>3</v>
      </c>
      <c r="AT1523">
        <v>42</v>
      </c>
      <c r="AU1523">
        <f>IF(AND(Table13[[#This Row],[Age]]&gt;=18,Table13[[#This Row],[Age]]&lt;=25),1,0)</f>
        <v>0</v>
      </c>
      <c r="AV1523">
        <f>IF(AND(Table13[[#This Row],[Age]]&gt;=26,Table13[[#This Row],[Age]]&lt;=35),1,0)</f>
        <v>0</v>
      </c>
      <c r="AW1523">
        <f>IF(AND(Table13[[#This Row],[Age]]&gt;=36,Table13[[#This Row],[Age]]&lt;=45),1,0)</f>
        <v>1</v>
      </c>
      <c r="AX1523">
        <f>IF(AND(Table13[[#This Row],[Age]]&gt;=46,Table13[[#This Row],[Age]]&lt;=55),1,0)</f>
        <v>0</v>
      </c>
      <c r="AY1523">
        <f>IF(AND(Table13[[#This Row],[Age]]&gt;=56,Table13[[#This Row],[Age]]&lt;=67),1,0)</f>
        <v>0</v>
      </c>
      <c r="AZ1523" t="s">
        <v>25</v>
      </c>
      <c r="BA1523">
        <f>IF(Table13[[#This Row],[Marital Status]]="Married",1,0)</f>
        <v>1</v>
      </c>
      <c r="BB1523">
        <f>IF(Table13[[#This Row],[Marital Status]]="Single",1,0)</f>
        <v>0</v>
      </c>
      <c r="BC1523" t="s">
        <v>28</v>
      </c>
      <c r="BD1523">
        <f>IF(Table13[[#This Row],[gender]]="Male",1,0)</f>
        <v>0</v>
      </c>
      <c r="BE1523">
        <f>IF(Table13[[#This Row],[gender]]="Female",1,0)</f>
        <v>1</v>
      </c>
      <c r="BF1523" t="s">
        <v>23</v>
      </c>
      <c r="BG1523">
        <f>IF(Table13[[#This Row],[Highest level of Education]]="Did not attend school",1,0)</f>
        <v>0</v>
      </c>
      <c r="BH1523">
        <f>IF(Table13[[#This Row],[Highest level of Education]]="K12 completed",1,0)</f>
        <v>0</v>
      </c>
      <c r="BI1523">
        <f>IF(Table13[[#This Row],[Highest level of Education]]="High School Completed",1,0)</f>
        <v>0</v>
      </c>
      <c r="BJ1523">
        <f>IF(Table13[[#This Row],[Highest level of Education]]="Technical Diploma/Partially completed College",1,0)</f>
        <v>1</v>
      </c>
      <c r="BK1523">
        <f>IF(Table13[[#This Row],[Highest level of Education]]="University/College Degree",1,0)</f>
        <v>0</v>
      </c>
      <c r="BL1523">
        <f>IF(Table13[[#This Row],[Highest level of Education]]="Post-graduate education",1,0)</f>
        <v>0</v>
      </c>
      <c r="BM1523">
        <v>3</v>
      </c>
      <c r="BN1523">
        <v>1</v>
      </c>
      <c r="BO1523">
        <v>4</v>
      </c>
      <c r="BP1523">
        <f>IF(Table13[[#This Row],[Monthly_Income 1_5500 2_8000 3_11000 4_15000 5_20000 6_27000 7_35000 8_5000 9_51000 98_0]]=1,1,0)</f>
        <v>0</v>
      </c>
      <c r="BQ1523">
        <f>IF(Table13[[#This Row],[Monthly_Income 1_5500 2_8000 3_11000 4_15000 5_20000 6_27000 7_35000 8_5000 9_51000 98_0]]=2,1,0)</f>
        <v>0</v>
      </c>
      <c r="BR1523">
        <f>IF(Table13[[#This Row],[Monthly_Income 1_5500 2_8000 3_11000 4_15000 5_20000 6_27000 7_35000 8_5000 9_51000 98_0]]=3,1,0)</f>
        <v>0</v>
      </c>
      <c r="BS1523">
        <f>IF(Table13[[#This Row],[Monthly_Income 1_5500 2_8000 3_11000 4_15000 5_20000 6_27000 7_35000 8_5000 9_51000 98_0]]=4,1,0)</f>
        <v>1</v>
      </c>
      <c r="BT1523">
        <f>IF(Table13[[#This Row],[Monthly_Income 1_5500 2_8000 3_11000 4_15000 5_20000 6_27000 7_35000 8_5000 9_51000 98_0]]=5,1,0)</f>
        <v>0</v>
      </c>
      <c r="BU1523">
        <f>IF(Table13[[#This Row],[Monthly_Income 1_5500 2_8000 3_11000 4_15000 5_20000 6_27000 7_35000 8_5000 9_51000 98_0]]=6,1,0)</f>
        <v>0</v>
      </c>
      <c r="BV1523">
        <f>IF(Table13[[#This Row],[Monthly_Income 1_5500 2_8000 3_11000 4_15000 5_20000 6_27000 7_35000 8_5000 9_51000 98_0]]=7,1,0)</f>
        <v>0</v>
      </c>
      <c r="BW1523">
        <f>IF(Table13[[#This Row],[Monthly_Income 1_5500 2_8000 3_11000 4_15000 5_20000 6_27000 7_35000 8_5000 9_51000 98_0]]=8,1,0)</f>
        <v>0</v>
      </c>
      <c r="BX1523">
        <f>IF(Table13[[#This Row],[Monthly_Income 1_5500 2_8000 3_11000 4_15000 5_20000 6_27000 7_35000 8_5000 9_51000 98_0]]=9,1,0)</f>
        <v>0</v>
      </c>
      <c r="BY1523">
        <f>IF(Table13[[#This Row],[Monthly_Income 1_5500 2_8000 3_11000 4_15000 5_20000 6_27000 7_35000 8_5000 9_51000 98_0]]=98,1,0)</f>
        <v>0</v>
      </c>
      <c r="BZ1523">
        <v>5</v>
      </c>
      <c r="CA1523">
        <f>IF(Table13[[#This Row],[Monthly_Household_Income]]=1,1,0)</f>
        <v>0</v>
      </c>
      <c r="CB1523">
        <f>IF(Table13[[#This Row],[Monthly_Household_Income]]=2,1,0)</f>
        <v>0</v>
      </c>
      <c r="CC1523">
        <f>IF(Table13[[#This Row],[Monthly_Household_Income]]=3,1,0)</f>
        <v>0</v>
      </c>
      <c r="CD1523">
        <f>IF(Table13[[#This Row],[Monthly_Household_Income]]=4,1,0)</f>
        <v>0</v>
      </c>
      <c r="CE1523">
        <f>IF(Table13[[#This Row],[Monthly_Household_Income]]=5,1,0)</f>
        <v>1</v>
      </c>
      <c r="CF1523">
        <f>IF(Table13[[#This Row],[Monthly_Household_Income]]=6,1,0)</f>
        <v>0</v>
      </c>
      <c r="CG1523">
        <f>IF(Table13[[#This Row],[Monthly_Household_Income]]=7,1,0)</f>
        <v>0</v>
      </c>
      <c r="CH1523">
        <f>IF(Table13[[#This Row],[Monthly_Household_Income]]=8,1,0)</f>
        <v>0</v>
      </c>
      <c r="CI1523">
        <f>IF(Table13[[#This Row],[Monthly_Household_Income]]=9,1,0)</f>
        <v>0</v>
      </c>
      <c r="CJ1523">
        <f>IF(Table13[[#This Row],[Monthly_Household_Income]]=98,1,0)</f>
        <v>0</v>
      </c>
    </row>
    <row r="1524" spans="1:88">
      <c r="A1524">
        <v>5704</v>
      </c>
      <c r="B1524" s="1">
        <v>43130</v>
      </c>
      <c r="C1524" t="s">
        <v>2</v>
      </c>
      <c r="D1524">
        <v>8</v>
      </c>
      <c r="E1524">
        <v>7</v>
      </c>
      <c r="F1524">
        <v>6</v>
      </c>
      <c r="G1524">
        <v>6</v>
      </c>
      <c r="H1524">
        <v>7</v>
      </c>
      <c r="I1524">
        <v>7</v>
      </c>
      <c r="J1524" t="s">
        <v>15</v>
      </c>
      <c r="K1524">
        <v>8</v>
      </c>
      <c r="L1524">
        <v>7</v>
      </c>
      <c r="M1524">
        <v>8</v>
      </c>
      <c r="N1524">
        <v>7</v>
      </c>
      <c r="O1524">
        <v>8</v>
      </c>
      <c r="P1524">
        <v>8</v>
      </c>
      <c r="Q1524">
        <v>8</v>
      </c>
      <c r="R1524">
        <v>8</v>
      </c>
      <c r="S1524">
        <v>7</v>
      </c>
      <c r="T1524">
        <v>6</v>
      </c>
      <c r="U1524">
        <v>7</v>
      </c>
      <c r="V1524">
        <v>7</v>
      </c>
      <c r="W1524">
        <v>6</v>
      </c>
      <c r="X1524">
        <v>6</v>
      </c>
      <c r="Y1524">
        <v>8</v>
      </c>
      <c r="Z1524">
        <v>6</v>
      </c>
      <c r="AA1524">
        <v>6</v>
      </c>
      <c r="AB1524">
        <v>7</v>
      </c>
      <c r="AC1524">
        <v>2</v>
      </c>
      <c r="AD1524">
        <f>IF(Table13[[#This Row],[payment]]=1,1,0)</f>
        <v>0</v>
      </c>
      <c r="AE1524">
        <f>IF(Table13[[#This Row],[payment]]=2,1,0)</f>
        <v>1</v>
      </c>
      <c r="AF1524">
        <f>IF(Table13[[#This Row],[payment]]=3,1,0)</f>
        <v>0</v>
      </c>
      <c r="AG1524">
        <v>3</v>
      </c>
      <c r="AH1524">
        <f>IF(Table13[[#This Row],[method_payment]]=1,1,0)</f>
        <v>0</v>
      </c>
      <c r="AI1524">
        <f>IF(Table13[[#This Row],[method_payment]]=2,1,0)</f>
        <v>0</v>
      </c>
      <c r="AJ1524">
        <f>IF(Table13[[#This Row],[method_payment]]=3,1,0)</f>
        <v>1</v>
      </c>
      <c r="AK1524">
        <f>IF(Table13[[#This Row],[method_payment]]=5,1,0)</f>
        <v>0</v>
      </c>
      <c r="AL1524">
        <f>IF(Table13[[#This Row],[method_payment]]=6,1,0)</f>
        <v>0</v>
      </c>
      <c r="AM1524" t="s">
        <v>16</v>
      </c>
      <c r="AN1524" t="s">
        <v>15</v>
      </c>
      <c r="AO1524">
        <v>1</v>
      </c>
      <c r="AP1524" s="2">
        <v>800.81</v>
      </c>
      <c r="AQ1524" s="3">
        <f>IF(AND(Table13[[#This Row],[Average_amount_spent_per_visit_last_3_months]]&gt;=1,Table13[[#This Row],[Average_amount_spent_per_visit_last_3_months]]&lt;=999),1,0)</f>
        <v>1</v>
      </c>
      <c r="AR1524" s="3">
        <f>IF(AND(Table13[[#This Row],[Average_amount_spent_per_visit_last_3_months]]&gt;=1000,Table13[[#This Row],[Average_amount_spent_per_visit_last_3_months]]&lt;=6700),1,0)</f>
        <v>0</v>
      </c>
      <c r="AS1524">
        <v>1</v>
      </c>
      <c r="AT1524">
        <v>47</v>
      </c>
      <c r="AU1524">
        <f>IF(AND(Table13[[#This Row],[Age]]&gt;=18,Table13[[#This Row],[Age]]&lt;=25),1,0)</f>
        <v>0</v>
      </c>
      <c r="AV1524">
        <f>IF(AND(Table13[[#This Row],[Age]]&gt;=26,Table13[[#This Row],[Age]]&lt;=35),1,0)</f>
        <v>0</v>
      </c>
      <c r="AW1524">
        <f>IF(AND(Table13[[#This Row],[Age]]&gt;=36,Table13[[#This Row],[Age]]&lt;=45),1,0)</f>
        <v>0</v>
      </c>
      <c r="AX1524">
        <f>IF(AND(Table13[[#This Row],[Age]]&gt;=46,Table13[[#This Row],[Age]]&lt;=55),1,0)</f>
        <v>1</v>
      </c>
      <c r="AY1524">
        <f>IF(AND(Table13[[#This Row],[Age]]&gt;=56,Table13[[#This Row],[Age]]&lt;=67),1,0)</f>
        <v>0</v>
      </c>
      <c r="AZ1524" t="s">
        <v>25</v>
      </c>
      <c r="BA1524">
        <f>IF(Table13[[#This Row],[Marital Status]]="Married",1,0)</f>
        <v>1</v>
      </c>
      <c r="BB1524">
        <f>IF(Table13[[#This Row],[Marital Status]]="Single",1,0)</f>
        <v>0</v>
      </c>
      <c r="BC1524" t="s">
        <v>27</v>
      </c>
      <c r="BD1524">
        <f>IF(Table13[[#This Row],[gender]]="Male",1,0)</f>
        <v>1</v>
      </c>
      <c r="BE1524">
        <f>IF(Table13[[#This Row],[gender]]="Female",1,0)</f>
        <v>0</v>
      </c>
      <c r="BF1524" t="s">
        <v>23</v>
      </c>
      <c r="BG1524">
        <f>IF(Table13[[#This Row],[Highest level of Education]]="Did not attend school",1,0)</f>
        <v>0</v>
      </c>
      <c r="BH1524">
        <f>IF(Table13[[#This Row],[Highest level of Education]]="K12 completed",1,0)</f>
        <v>0</v>
      </c>
      <c r="BI1524">
        <f>IF(Table13[[#This Row],[Highest level of Education]]="High School Completed",1,0)</f>
        <v>0</v>
      </c>
      <c r="BJ1524">
        <f>IF(Table13[[#This Row],[Highest level of Education]]="Technical Diploma/Partially completed College",1,0)</f>
        <v>1</v>
      </c>
      <c r="BK1524">
        <f>IF(Table13[[#This Row],[Highest level of Education]]="University/College Degree",1,0)</f>
        <v>0</v>
      </c>
      <c r="BL1524">
        <f>IF(Table13[[#This Row],[Highest level of Education]]="Post-graduate education",1,0)</f>
        <v>0</v>
      </c>
      <c r="BM1524">
        <v>2</v>
      </c>
      <c r="BN1524">
        <v>1</v>
      </c>
      <c r="BO1524">
        <v>6</v>
      </c>
      <c r="BP1524">
        <f>IF(Table13[[#This Row],[Monthly_Income 1_5500 2_8000 3_11000 4_15000 5_20000 6_27000 7_35000 8_5000 9_51000 98_0]]=1,1,0)</f>
        <v>0</v>
      </c>
      <c r="BQ1524">
        <f>IF(Table13[[#This Row],[Monthly_Income 1_5500 2_8000 3_11000 4_15000 5_20000 6_27000 7_35000 8_5000 9_51000 98_0]]=2,1,0)</f>
        <v>0</v>
      </c>
      <c r="BR1524">
        <f>IF(Table13[[#This Row],[Monthly_Income 1_5500 2_8000 3_11000 4_15000 5_20000 6_27000 7_35000 8_5000 9_51000 98_0]]=3,1,0)</f>
        <v>0</v>
      </c>
      <c r="BS1524">
        <f>IF(Table13[[#This Row],[Monthly_Income 1_5500 2_8000 3_11000 4_15000 5_20000 6_27000 7_35000 8_5000 9_51000 98_0]]=4,1,0)</f>
        <v>0</v>
      </c>
      <c r="BT1524">
        <f>IF(Table13[[#This Row],[Monthly_Income 1_5500 2_8000 3_11000 4_15000 5_20000 6_27000 7_35000 8_5000 9_51000 98_0]]=5,1,0)</f>
        <v>0</v>
      </c>
      <c r="BU1524">
        <f>IF(Table13[[#This Row],[Monthly_Income 1_5500 2_8000 3_11000 4_15000 5_20000 6_27000 7_35000 8_5000 9_51000 98_0]]=6,1,0)</f>
        <v>1</v>
      </c>
      <c r="BV1524">
        <f>IF(Table13[[#This Row],[Monthly_Income 1_5500 2_8000 3_11000 4_15000 5_20000 6_27000 7_35000 8_5000 9_51000 98_0]]=7,1,0)</f>
        <v>0</v>
      </c>
      <c r="BW1524">
        <f>IF(Table13[[#This Row],[Monthly_Income 1_5500 2_8000 3_11000 4_15000 5_20000 6_27000 7_35000 8_5000 9_51000 98_0]]=8,1,0)</f>
        <v>0</v>
      </c>
      <c r="BX1524">
        <f>IF(Table13[[#This Row],[Monthly_Income 1_5500 2_8000 3_11000 4_15000 5_20000 6_27000 7_35000 8_5000 9_51000 98_0]]=9,1,0)</f>
        <v>0</v>
      </c>
      <c r="BY1524">
        <f>IF(Table13[[#This Row],[Monthly_Income 1_5500 2_8000 3_11000 4_15000 5_20000 6_27000 7_35000 8_5000 9_51000 98_0]]=98,1,0)</f>
        <v>0</v>
      </c>
      <c r="BZ1524">
        <v>6</v>
      </c>
      <c r="CA1524">
        <f>IF(Table13[[#This Row],[Monthly_Household_Income]]=1,1,0)</f>
        <v>0</v>
      </c>
      <c r="CB1524">
        <f>IF(Table13[[#This Row],[Monthly_Household_Income]]=2,1,0)</f>
        <v>0</v>
      </c>
      <c r="CC1524">
        <f>IF(Table13[[#This Row],[Monthly_Household_Income]]=3,1,0)</f>
        <v>0</v>
      </c>
      <c r="CD1524">
        <f>IF(Table13[[#This Row],[Monthly_Household_Income]]=4,1,0)</f>
        <v>0</v>
      </c>
      <c r="CE1524">
        <f>IF(Table13[[#This Row],[Monthly_Household_Income]]=5,1,0)</f>
        <v>0</v>
      </c>
      <c r="CF1524">
        <f>IF(Table13[[#This Row],[Monthly_Household_Income]]=6,1,0)</f>
        <v>1</v>
      </c>
      <c r="CG1524">
        <f>IF(Table13[[#This Row],[Monthly_Household_Income]]=7,1,0)</f>
        <v>0</v>
      </c>
      <c r="CH1524">
        <f>IF(Table13[[#This Row],[Monthly_Household_Income]]=8,1,0)</f>
        <v>0</v>
      </c>
      <c r="CI1524">
        <f>IF(Table13[[#This Row],[Monthly_Household_Income]]=9,1,0)</f>
        <v>0</v>
      </c>
      <c r="CJ1524">
        <f>IF(Table13[[#This Row],[Monthly_Household_Income]]=98,1,0)</f>
        <v>0</v>
      </c>
    </row>
    <row r="1525" spans="1:88">
      <c r="A1525">
        <v>5706</v>
      </c>
      <c r="B1525" s="1">
        <v>43037</v>
      </c>
      <c r="C1525" t="s">
        <v>31</v>
      </c>
      <c r="D1525">
        <v>7</v>
      </c>
      <c r="E1525">
        <v>8</v>
      </c>
      <c r="F1525">
        <v>6</v>
      </c>
      <c r="G1525">
        <v>7</v>
      </c>
      <c r="H1525">
        <v>6</v>
      </c>
      <c r="I1525">
        <v>5</v>
      </c>
      <c r="J1525" t="s">
        <v>15</v>
      </c>
      <c r="K1525">
        <v>7</v>
      </c>
      <c r="L1525">
        <v>9</v>
      </c>
      <c r="M1525">
        <v>6</v>
      </c>
      <c r="N1525">
        <v>6</v>
      </c>
      <c r="O1525">
        <v>8</v>
      </c>
      <c r="P1525">
        <v>7</v>
      </c>
      <c r="Q1525">
        <v>6</v>
      </c>
      <c r="R1525">
        <v>6</v>
      </c>
      <c r="S1525">
        <v>7</v>
      </c>
      <c r="T1525">
        <v>6</v>
      </c>
      <c r="U1525">
        <v>6</v>
      </c>
      <c r="V1525">
        <v>6</v>
      </c>
      <c r="W1525">
        <v>6</v>
      </c>
      <c r="X1525">
        <v>0</v>
      </c>
      <c r="Y1525">
        <v>7</v>
      </c>
      <c r="Z1525">
        <v>6</v>
      </c>
      <c r="AA1525">
        <v>8</v>
      </c>
      <c r="AB1525">
        <v>6</v>
      </c>
      <c r="AC1525">
        <v>1</v>
      </c>
      <c r="AD1525">
        <f>IF(Table13[[#This Row],[payment]]=1,1,0)</f>
        <v>1</v>
      </c>
      <c r="AE1525">
        <f>IF(Table13[[#This Row],[payment]]=2,1,0)</f>
        <v>0</v>
      </c>
      <c r="AF1525">
        <f>IF(Table13[[#This Row],[payment]]=3,1,0)</f>
        <v>0</v>
      </c>
      <c r="AG1525">
        <v>5</v>
      </c>
      <c r="AH1525">
        <f>IF(Table13[[#This Row],[method_payment]]=1,1,0)</f>
        <v>0</v>
      </c>
      <c r="AI1525">
        <f>IF(Table13[[#This Row],[method_payment]]=2,1,0)</f>
        <v>0</v>
      </c>
      <c r="AJ1525">
        <f>IF(Table13[[#This Row],[method_payment]]=3,1,0)</f>
        <v>0</v>
      </c>
      <c r="AK1525">
        <f>IF(Table13[[#This Row],[method_payment]]=5,1,0)</f>
        <v>1</v>
      </c>
      <c r="AL1525">
        <f>IF(Table13[[#This Row],[method_payment]]=6,1,0)</f>
        <v>0</v>
      </c>
      <c r="AM1525" t="s">
        <v>16</v>
      </c>
      <c r="AN1525" t="s">
        <v>16</v>
      </c>
      <c r="AO1525">
        <v>2</v>
      </c>
      <c r="AP1525" s="2">
        <v>533.26</v>
      </c>
      <c r="AQ1525" s="3">
        <f>IF(AND(Table13[[#This Row],[Average_amount_spent_per_visit_last_3_months]]&gt;=1,Table13[[#This Row],[Average_amount_spent_per_visit_last_3_months]]&lt;=999),1,0)</f>
        <v>1</v>
      </c>
      <c r="AR1525" s="3">
        <f>IF(AND(Table13[[#This Row],[Average_amount_spent_per_visit_last_3_months]]&gt;=1000,Table13[[#This Row],[Average_amount_spent_per_visit_last_3_months]]&lt;=6700),1,0)</f>
        <v>0</v>
      </c>
      <c r="AS1525">
        <v>1</v>
      </c>
      <c r="AT1525">
        <v>46</v>
      </c>
      <c r="AU1525">
        <f>IF(AND(Table13[[#This Row],[Age]]&gt;=18,Table13[[#This Row],[Age]]&lt;=25),1,0)</f>
        <v>0</v>
      </c>
      <c r="AV1525">
        <f>IF(AND(Table13[[#This Row],[Age]]&gt;=26,Table13[[#This Row],[Age]]&lt;=35),1,0)</f>
        <v>0</v>
      </c>
      <c r="AW1525">
        <f>IF(AND(Table13[[#This Row],[Age]]&gt;=36,Table13[[#This Row],[Age]]&lt;=45),1,0)</f>
        <v>0</v>
      </c>
      <c r="AX1525">
        <f>IF(AND(Table13[[#This Row],[Age]]&gt;=46,Table13[[#This Row],[Age]]&lt;=55),1,0)</f>
        <v>1</v>
      </c>
      <c r="AY1525">
        <f>IF(AND(Table13[[#This Row],[Age]]&gt;=56,Table13[[#This Row],[Age]]&lt;=67),1,0)</f>
        <v>0</v>
      </c>
      <c r="AZ1525" t="s">
        <v>25</v>
      </c>
      <c r="BA1525">
        <f>IF(Table13[[#This Row],[Marital Status]]="Married",1,0)</f>
        <v>1</v>
      </c>
      <c r="BB1525">
        <f>IF(Table13[[#This Row],[Marital Status]]="Single",1,0)</f>
        <v>0</v>
      </c>
      <c r="BC1525" t="s">
        <v>27</v>
      </c>
      <c r="BD1525">
        <f>IF(Table13[[#This Row],[gender]]="Male",1,0)</f>
        <v>1</v>
      </c>
      <c r="BE1525">
        <f>IF(Table13[[#This Row],[gender]]="Female",1,0)</f>
        <v>0</v>
      </c>
      <c r="BF1525" t="s">
        <v>19</v>
      </c>
      <c r="BG1525">
        <f>IF(Table13[[#This Row],[Highest level of Education]]="Did not attend school",1,0)</f>
        <v>0</v>
      </c>
      <c r="BH1525">
        <f>IF(Table13[[#This Row],[Highest level of Education]]="K12 completed",1,0)</f>
        <v>0</v>
      </c>
      <c r="BI1525">
        <f>IF(Table13[[#This Row],[Highest level of Education]]="High School Completed",1,0)</f>
        <v>0</v>
      </c>
      <c r="BJ1525">
        <f>IF(Table13[[#This Row],[Highest level of Education]]="Technical Diploma/Partially completed College",1,0)</f>
        <v>0</v>
      </c>
      <c r="BK1525">
        <f>IF(Table13[[#This Row],[Highest level of Education]]="University/College Degree",1,0)</f>
        <v>1</v>
      </c>
      <c r="BL1525">
        <f>IF(Table13[[#This Row],[Highest level of Education]]="Post-graduate education",1,0)</f>
        <v>0</v>
      </c>
      <c r="BM1525">
        <v>3</v>
      </c>
      <c r="BN1525">
        <v>1</v>
      </c>
      <c r="BO1525">
        <v>5</v>
      </c>
      <c r="BP1525">
        <f>IF(Table13[[#This Row],[Monthly_Income 1_5500 2_8000 3_11000 4_15000 5_20000 6_27000 7_35000 8_5000 9_51000 98_0]]=1,1,0)</f>
        <v>0</v>
      </c>
      <c r="BQ1525">
        <f>IF(Table13[[#This Row],[Monthly_Income 1_5500 2_8000 3_11000 4_15000 5_20000 6_27000 7_35000 8_5000 9_51000 98_0]]=2,1,0)</f>
        <v>0</v>
      </c>
      <c r="BR1525">
        <f>IF(Table13[[#This Row],[Monthly_Income 1_5500 2_8000 3_11000 4_15000 5_20000 6_27000 7_35000 8_5000 9_51000 98_0]]=3,1,0)</f>
        <v>0</v>
      </c>
      <c r="BS1525">
        <f>IF(Table13[[#This Row],[Monthly_Income 1_5500 2_8000 3_11000 4_15000 5_20000 6_27000 7_35000 8_5000 9_51000 98_0]]=4,1,0)</f>
        <v>0</v>
      </c>
      <c r="BT1525">
        <f>IF(Table13[[#This Row],[Monthly_Income 1_5500 2_8000 3_11000 4_15000 5_20000 6_27000 7_35000 8_5000 9_51000 98_0]]=5,1,0)</f>
        <v>1</v>
      </c>
      <c r="BU1525">
        <f>IF(Table13[[#This Row],[Monthly_Income 1_5500 2_8000 3_11000 4_15000 5_20000 6_27000 7_35000 8_5000 9_51000 98_0]]=6,1,0)</f>
        <v>0</v>
      </c>
      <c r="BV1525">
        <f>IF(Table13[[#This Row],[Monthly_Income 1_5500 2_8000 3_11000 4_15000 5_20000 6_27000 7_35000 8_5000 9_51000 98_0]]=7,1,0)</f>
        <v>0</v>
      </c>
      <c r="BW1525">
        <f>IF(Table13[[#This Row],[Monthly_Income 1_5500 2_8000 3_11000 4_15000 5_20000 6_27000 7_35000 8_5000 9_51000 98_0]]=8,1,0)</f>
        <v>0</v>
      </c>
      <c r="BX1525">
        <f>IF(Table13[[#This Row],[Monthly_Income 1_5500 2_8000 3_11000 4_15000 5_20000 6_27000 7_35000 8_5000 9_51000 98_0]]=9,1,0)</f>
        <v>0</v>
      </c>
      <c r="BY1525">
        <f>IF(Table13[[#This Row],[Monthly_Income 1_5500 2_8000 3_11000 4_15000 5_20000 6_27000 7_35000 8_5000 9_51000 98_0]]=98,1,0)</f>
        <v>0</v>
      </c>
      <c r="BZ1525">
        <v>6</v>
      </c>
      <c r="CA1525">
        <f>IF(Table13[[#This Row],[Monthly_Household_Income]]=1,1,0)</f>
        <v>0</v>
      </c>
      <c r="CB1525">
        <f>IF(Table13[[#This Row],[Monthly_Household_Income]]=2,1,0)</f>
        <v>0</v>
      </c>
      <c r="CC1525">
        <f>IF(Table13[[#This Row],[Monthly_Household_Income]]=3,1,0)</f>
        <v>0</v>
      </c>
      <c r="CD1525">
        <f>IF(Table13[[#This Row],[Monthly_Household_Income]]=4,1,0)</f>
        <v>0</v>
      </c>
      <c r="CE1525">
        <f>IF(Table13[[#This Row],[Monthly_Household_Income]]=5,1,0)</f>
        <v>0</v>
      </c>
      <c r="CF1525">
        <f>IF(Table13[[#This Row],[Monthly_Household_Income]]=6,1,0)</f>
        <v>1</v>
      </c>
      <c r="CG1525">
        <f>IF(Table13[[#This Row],[Monthly_Household_Income]]=7,1,0)</f>
        <v>0</v>
      </c>
      <c r="CH1525">
        <f>IF(Table13[[#This Row],[Monthly_Household_Income]]=8,1,0)</f>
        <v>0</v>
      </c>
      <c r="CI1525">
        <f>IF(Table13[[#This Row],[Monthly_Household_Income]]=9,1,0)</f>
        <v>0</v>
      </c>
      <c r="CJ1525">
        <f>IF(Table13[[#This Row],[Monthly_Household_Income]]=98,1,0)</f>
        <v>0</v>
      </c>
    </row>
    <row r="1526" spans="1:88">
      <c r="A1526">
        <v>5712</v>
      </c>
      <c r="B1526" s="1">
        <v>42973</v>
      </c>
      <c r="C1526" t="s">
        <v>33</v>
      </c>
      <c r="D1526">
        <v>8</v>
      </c>
      <c r="E1526">
        <v>8</v>
      </c>
      <c r="F1526">
        <v>8</v>
      </c>
      <c r="G1526">
        <v>9</v>
      </c>
      <c r="H1526">
        <v>8</v>
      </c>
      <c r="I1526">
        <v>7</v>
      </c>
      <c r="J1526" t="s">
        <v>15</v>
      </c>
      <c r="K1526">
        <v>8</v>
      </c>
      <c r="L1526">
        <v>7</v>
      </c>
      <c r="M1526">
        <v>9</v>
      </c>
      <c r="N1526">
        <v>9</v>
      </c>
      <c r="O1526">
        <v>8</v>
      </c>
      <c r="P1526">
        <v>9</v>
      </c>
      <c r="Q1526">
        <v>7</v>
      </c>
      <c r="R1526">
        <v>8</v>
      </c>
      <c r="S1526">
        <v>7</v>
      </c>
      <c r="T1526">
        <v>8</v>
      </c>
      <c r="U1526">
        <v>8</v>
      </c>
      <c r="V1526">
        <v>7</v>
      </c>
      <c r="W1526">
        <v>9</v>
      </c>
      <c r="X1526">
        <v>0</v>
      </c>
      <c r="Y1526">
        <v>8</v>
      </c>
      <c r="Z1526">
        <v>9</v>
      </c>
      <c r="AA1526">
        <v>7</v>
      </c>
      <c r="AB1526">
        <v>8</v>
      </c>
      <c r="AC1526">
        <v>1</v>
      </c>
      <c r="AD1526">
        <f>IF(Table13[[#This Row],[payment]]=1,1,0)</f>
        <v>1</v>
      </c>
      <c r="AE1526">
        <f>IF(Table13[[#This Row],[payment]]=2,1,0)</f>
        <v>0</v>
      </c>
      <c r="AF1526">
        <f>IF(Table13[[#This Row],[payment]]=3,1,0)</f>
        <v>0</v>
      </c>
      <c r="AG1526">
        <v>1</v>
      </c>
      <c r="AH1526">
        <f>IF(Table13[[#This Row],[method_payment]]=1,1,0)</f>
        <v>1</v>
      </c>
      <c r="AI1526">
        <f>IF(Table13[[#This Row],[method_payment]]=2,1,0)</f>
        <v>0</v>
      </c>
      <c r="AJ1526">
        <f>IF(Table13[[#This Row],[method_payment]]=3,1,0)</f>
        <v>0</v>
      </c>
      <c r="AK1526">
        <f>IF(Table13[[#This Row],[method_payment]]=5,1,0)</f>
        <v>0</v>
      </c>
      <c r="AL1526">
        <f>IF(Table13[[#This Row],[method_payment]]=6,1,0)</f>
        <v>0</v>
      </c>
      <c r="AM1526" t="s">
        <v>16</v>
      </c>
      <c r="AN1526" t="s">
        <v>15</v>
      </c>
      <c r="AO1526">
        <v>1</v>
      </c>
      <c r="AP1526" s="2">
        <v>249.61</v>
      </c>
      <c r="AQ1526" s="3">
        <f>IF(AND(Table13[[#This Row],[Average_amount_spent_per_visit_last_3_months]]&gt;=1,Table13[[#This Row],[Average_amount_spent_per_visit_last_3_months]]&lt;=999),1,0)</f>
        <v>1</v>
      </c>
      <c r="AR1526" s="3">
        <f>IF(AND(Table13[[#This Row],[Average_amount_spent_per_visit_last_3_months]]&gt;=1000,Table13[[#This Row],[Average_amount_spent_per_visit_last_3_months]]&lt;=6700),1,0)</f>
        <v>0</v>
      </c>
      <c r="AS1526">
        <v>3</v>
      </c>
      <c r="AT1526">
        <v>27</v>
      </c>
      <c r="AU1526">
        <f>IF(AND(Table13[[#This Row],[Age]]&gt;=18,Table13[[#This Row],[Age]]&lt;=25),1,0)</f>
        <v>0</v>
      </c>
      <c r="AV1526">
        <f>IF(AND(Table13[[#This Row],[Age]]&gt;=26,Table13[[#This Row],[Age]]&lt;=35),1,0)</f>
        <v>1</v>
      </c>
      <c r="AW1526">
        <f>IF(AND(Table13[[#This Row],[Age]]&gt;=36,Table13[[#This Row],[Age]]&lt;=45),1,0)</f>
        <v>0</v>
      </c>
      <c r="AX1526">
        <f>IF(AND(Table13[[#This Row],[Age]]&gt;=46,Table13[[#This Row],[Age]]&lt;=55),1,0)</f>
        <v>0</v>
      </c>
      <c r="AY1526">
        <f>IF(AND(Table13[[#This Row],[Age]]&gt;=56,Table13[[#This Row],[Age]]&lt;=67),1,0)</f>
        <v>0</v>
      </c>
      <c r="AZ1526" t="s">
        <v>24</v>
      </c>
      <c r="BA1526">
        <f>IF(Table13[[#This Row],[Marital Status]]="Married",1,0)</f>
        <v>0</v>
      </c>
      <c r="BB1526">
        <f>IF(Table13[[#This Row],[Marital Status]]="Single",1,0)</f>
        <v>1</v>
      </c>
      <c r="BC1526" t="s">
        <v>27</v>
      </c>
      <c r="BD1526">
        <f>IF(Table13[[#This Row],[gender]]="Male",1,0)</f>
        <v>1</v>
      </c>
      <c r="BE1526">
        <f>IF(Table13[[#This Row],[gender]]="Female",1,0)</f>
        <v>0</v>
      </c>
      <c r="BF1526" t="s">
        <v>23</v>
      </c>
      <c r="BG1526">
        <f>IF(Table13[[#This Row],[Highest level of Education]]="Did not attend school",1,0)</f>
        <v>0</v>
      </c>
      <c r="BH1526">
        <f>IF(Table13[[#This Row],[Highest level of Education]]="K12 completed",1,0)</f>
        <v>0</v>
      </c>
      <c r="BI1526">
        <f>IF(Table13[[#This Row],[Highest level of Education]]="High School Completed",1,0)</f>
        <v>0</v>
      </c>
      <c r="BJ1526">
        <f>IF(Table13[[#This Row],[Highest level of Education]]="Technical Diploma/Partially completed College",1,0)</f>
        <v>1</v>
      </c>
      <c r="BK1526">
        <f>IF(Table13[[#This Row],[Highest level of Education]]="University/College Degree",1,0)</f>
        <v>0</v>
      </c>
      <c r="BL1526">
        <f>IF(Table13[[#This Row],[Highest level of Education]]="Post-graduate education",1,0)</f>
        <v>0</v>
      </c>
      <c r="BM1526">
        <v>0</v>
      </c>
      <c r="BN1526">
        <v>1</v>
      </c>
      <c r="BO1526">
        <v>3</v>
      </c>
      <c r="BP1526">
        <f>IF(Table13[[#This Row],[Monthly_Income 1_5500 2_8000 3_11000 4_15000 5_20000 6_27000 7_35000 8_5000 9_51000 98_0]]=1,1,0)</f>
        <v>0</v>
      </c>
      <c r="BQ1526">
        <f>IF(Table13[[#This Row],[Monthly_Income 1_5500 2_8000 3_11000 4_15000 5_20000 6_27000 7_35000 8_5000 9_51000 98_0]]=2,1,0)</f>
        <v>0</v>
      </c>
      <c r="BR1526">
        <f>IF(Table13[[#This Row],[Monthly_Income 1_5500 2_8000 3_11000 4_15000 5_20000 6_27000 7_35000 8_5000 9_51000 98_0]]=3,1,0)</f>
        <v>1</v>
      </c>
      <c r="BS1526">
        <f>IF(Table13[[#This Row],[Monthly_Income 1_5500 2_8000 3_11000 4_15000 5_20000 6_27000 7_35000 8_5000 9_51000 98_0]]=4,1,0)</f>
        <v>0</v>
      </c>
      <c r="BT1526">
        <f>IF(Table13[[#This Row],[Monthly_Income 1_5500 2_8000 3_11000 4_15000 5_20000 6_27000 7_35000 8_5000 9_51000 98_0]]=5,1,0)</f>
        <v>0</v>
      </c>
      <c r="BU1526">
        <f>IF(Table13[[#This Row],[Monthly_Income 1_5500 2_8000 3_11000 4_15000 5_20000 6_27000 7_35000 8_5000 9_51000 98_0]]=6,1,0)</f>
        <v>0</v>
      </c>
      <c r="BV1526">
        <f>IF(Table13[[#This Row],[Monthly_Income 1_5500 2_8000 3_11000 4_15000 5_20000 6_27000 7_35000 8_5000 9_51000 98_0]]=7,1,0)</f>
        <v>0</v>
      </c>
      <c r="BW1526">
        <f>IF(Table13[[#This Row],[Monthly_Income 1_5500 2_8000 3_11000 4_15000 5_20000 6_27000 7_35000 8_5000 9_51000 98_0]]=8,1,0)</f>
        <v>0</v>
      </c>
      <c r="BX1526">
        <f>IF(Table13[[#This Row],[Monthly_Income 1_5500 2_8000 3_11000 4_15000 5_20000 6_27000 7_35000 8_5000 9_51000 98_0]]=9,1,0)</f>
        <v>0</v>
      </c>
      <c r="BY1526">
        <f>IF(Table13[[#This Row],[Monthly_Income 1_5500 2_8000 3_11000 4_15000 5_20000 6_27000 7_35000 8_5000 9_51000 98_0]]=98,1,0)</f>
        <v>0</v>
      </c>
      <c r="BZ1526">
        <v>5</v>
      </c>
      <c r="CA1526">
        <f>IF(Table13[[#This Row],[Monthly_Household_Income]]=1,1,0)</f>
        <v>0</v>
      </c>
      <c r="CB1526">
        <f>IF(Table13[[#This Row],[Monthly_Household_Income]]=2,1,0)</f>
        <v>0</v>
      </c>
      <c r="CC1526">
        <f>IF(Table13[[#This Row],[Monthly_Household_Income]]=3,1,0)</f>
        <v>0</v>
      </c>
      <c r="CD1526">
        <f>IF(Table13[[#This Row],[Monthly_Household_Income]]=4,1,0)</f>
        <v>0</v>
      </c>
      <c r="CE1526">
        <f>IF(Table13[[#This Row],[Monthly_Household_Income]]=5,1,0)</f>
        <v>1</v>
      </c>
      <c r="CF1526">
        <f>IF(Table13[[#This Row],[Monthly_Household_Income]]=6,1,0)</f>
        <v>0</v>
      </c>
      <c r="CG1526">
        <f>IF(Table13[[#This Row],[Monthly_Household_Income]]=7,1,0)</f>
        <v>0</v>
      </c>
      <c r="CH1526">
        <f>IF(Table13[[#This Row],[Monthly_Household_Income]]=8,1,0)</f>
        <v>0</v>
      </c>
      <c r="CI1526">
        <f>IF(Table13[[#This Row],[Monthly_Household_Income]]=9,1,0)</f>
        <v>0</v>
      </c>
      <c r="CJ1526">
        <f>IF(Table13[[#This Row],[Monthly_Household_Income]]=98,1,0)</f>
        <v>0</v>
      </c>
    </row>
    <row r="1527" spans="1:88">
      <c r="A1527">
        <v>5717</v>
      </c>
      <c r="B1527" s="1">
        <v>42999</v>
      </c>
      <c r="C1527" t="s">
        <v>32</v>
      </c>
      <c r="D1527">
        <v>9</v>
      </c>
      <c r="E1527">
        <v>8</v>
      </c>
      <c r="F1527">
        <v>9</v>
      </c>
      <c r="G1527">
        <v>8</v>
      </c>
      <c r="H1527">
        <v>9</v>
      </c>
      <c r="I1527">
        <v>8</v>
      </c>
      <c r="J1527" t="s">
        <v>16</v>
      </c>
      <c r="K1527">
        <v>8</v>
      </c>
      <c r="L1527">
        <v>7</v>
      </c>
      <c r="M1527">
        <v>8</v>
      </c>
      <c r="N1527">
        <v>6</v>
      </c>
      <c r="O1527">
        <v>6</v>
      </c>
      <c r="P1527">
        <v>8</v>
      </c>
      <c r="Q1527">
        <v>9</v>
      </c>
      <c r="R1527">
        <v>7</v>
      </c>
      <c r="S1527">
        <v>7</v>
      </c>
      <c r="T1527">
        <v>7</v>
      </c>
      <c r="U1527">
        <v>7</v>
      </c>
      <c r="V1527">
        <v>6</v>
      </c>
      <c r="W1527">
        <v>9</v>
      </c>
      <c r="X1527">
        <v>7</v>
      </c>
      <c r="Y1527">
        <v>8</v>
      </c>
      <c r="Z1527">
        <v>7</v>
      </c>
      <c r="AA1527">
        <v>10</v>
      </c>
      <c r="AB1527">
        <v>0</v>
      </c>
      <c r="AC1527">
        <v>2</v>
      </c>
      <c r="AD1527">
        <f>IF(Table13[[#This Row],[payment]]=1,1,0)</f>
        <v>0</v>
      </c>
      <c r="AE1527">
        <f>IF(Table13[[#This Row],[payment]]=2,1,0)</f>
        <v>1</v>
      </c>
      <c r="AF1527">
        <f>IF(Table13[[#This Row],[payment]]=3,1,0)</f>
        <v>0</v>
      </c>
      <c r="AG1527">
        <v>1</v>
      </c>
      <c r="AH1527">
        <f>IF(Table13[[#This Row],[method_payment]]=1,1,0)</f>
        <v>1</v>
      </c>
      <c r="AI1527">
        <f>IF(Table13[[#This Row],[method_payment]]=2,1,0)</f>
        <v>0</v>
      </c>
      <c r="AJ1527">
        <f>IF(Table13[[#This Row],[method_payment]]=3,1,0)</f>
        <v>0</v>
      </c>
      <c r="AK1527">
        <f>IF(Table13[[#This Row],[method_payment]]=5,1,0)</f>
        <v>0</v>
      </c>
      <c r="AL1527">
        <f>IF(Table13[[#This Row],[method_payment]]=6,1,0)</f>
        <v>0</v>
      </c>
      <c r="AM1527" t="s">
        <v>16</v>
      </c>
      <c r="AN1527" t="s">
        <v>15</v>
      </c>
      <c r="AO1527">
        <v>3</v>
      </c>
      <c r="AP1527" s="2">
        <v>117.89</v>
      </c>
      <c r="AQ1527" s="3">
        <f>IF(AND(Table13[[#This Row],[Average_amount_spent_per_visit_last_3_months]]&gt;=1,Table13[[#This Row],[Average_amount_spent_per_visit_last_3_months]]&lt;=999),1,0)</f>
        <v>1</v>
      </c>
      <c r="AR1527" s="3">
        <f>IF(AND(Table13[[#This Row],[Average_amount_spent_per_visit_last_3_months]]&gt;=1000,Table13[[#This Row],[Average_amount_spent_per_visit_last_3_months]]&lt;=6700),1,0)</f>
        <v>0</v>
      </c>
      <c r="AS1527">
        <v>2</v>
      </c>
      <c r="AT1527">
        <v>27</v>
      </c>
      <c r="AU1527">
        <f>IF(AND(Table13[[#This Row],[Age]]&gt;=18,Table13[[#This Row],[Age]]&lt;=25),1,0)</f>
        <v>0</v>
      </c>
      <c r="AV1527">
        <f>IF(AND(Table13[[#This Row],[Age]]&gt;=26,Table13[[#This Row],[Age]]&lt;=35),1,0)</f>
        <v>1</v>
      </c>
      <c r="AW1527">
        <f>IF(AND(Table13[[#This Row],[Age]]&gt;=36,Table13[[#This Row],[Age]]&lt;=45),1,0)</f>
        <v>0</v>
      </c>
      <c r="AX1527">
        <f>IF(AND(Table13[[#This Row],[Age]]&gt;=46,Table13[[#This Row],[Age]]&lt;=55),1,0)</f>
        <v>0</v>
      </c>
      <c r="AY1527">
        <f>IF(AND(Table13[[#This Row],[Age]]&gt;=56,Table13[[#This Row],[Age]]&lt;=67),1,0)</f>
        <v>0</v>
      </c>
      <c r="AZ1527" t="s">
        <v>24</v>
      </c>
      <c r="BA1527">
        <f>IF(Table13[[#This Row],[Marital Status]]="Married",1,0)</f>
        <v>0</v>
      </c>
      <c r="BB1527">
        <f>IF(Table13[[#This Row],[Marital Status]]="Single",1,0)</f>
        <v>1</v>
      </c>
      <c r="BC1527" t="s">
        <v>27</v>
      </c>
      <c r="BD1527">
        <f>IF(Table13[[#This Row],[gender]]="Male",1,0)</f>
        <v>1</v>
      </c>
      <c r="BE1527">
        <f>IF(Table13[[#This Row],[gender]]="Female",1,0)</f>
        <v>0</v>
      </c>
      <c r="BF1527" t="s">
        <v>19</v>
      </c>
      <c r="BG1527">
        <f>IF(Table13[[#This Row],[Highest level of Education]]="Did not attend school",1,0)</f>
        <v>0</v>
      </c>
      <c r="BH1527">
        <f>IF(Table13[[#This Row],[Highest level of Education]]="K12 completed",1,0)</f>
        <v>0</v>
      </c>
      <c r="BI1527">
        <f>IF(Table13[[#This Row],[Highest level of Education]]="High School Completed",1,0)</f>
        <v>0</v>
      </c>
      <c r="BJ1527">
        <f>IF(Table13[[#This Row],[Highest level of Education]]="Technical Diploma/Partially completed College",1,0)</f>
        <v>0</v>
      </c>
      <c r="BK1527">
        <f>IF(Table13[[#This Row],[Highest level of Education]]="University/College Degree",1,0)</f>
        <v>1</v>
      </c>
      <c r="BL1527">
        <f>IF(Table13[[#This Row],[Highest level of Education]]="Post-graduate education",1,0)</f>
        <v>0</v>
      </c>
      <c r="BM1527">
        <v>0</v>
      </c>
      <c r="BN1527">
        <v>1</v>
      </c>
      <c r="BO1527">
        <v>4</v>
      </c>
      <c r="BP1527">
        <f>IF(Table13[[#This Row],[Monthly_Income 1_5500 2_8000 3_11000 4_15000 5_20000 6_27000 7_35000 8_5000 9_51000 98_0]]=1,1,0)</f>
        <v>0</v>
      </c>
      <c r="BQ1527">
        <f>IF(Table13[[#This Row],[Monthly_Income 1_5500 2_8000 3_11000 4_15000 5_20000 6_27000 7_35000 8_5000 9_51000 98_0]]=2,1,0)</f>
        <v>0</v>
      </c>
      <c r="BR1527">
        <f>IF(Table13[[#This Row],[Monthly_Income 1_5500 2_8000 3_11000 4_15000 5_20000 6_27000 7_35000 8_5000 9_51000 98_0]]=3,1,0)</f>
        <v>0</v>
      </c>
      <c r="BS1527">
        <f>IF(Table13[[#This Row],[Monthly_Income 1_5500 2_8000 3_11000 4_15000 5_20000 6_27000 7_35000 8_5000 9_51000 98_0]]=4,1,0)</f>
        <v>1</v>
      </c>
      <c r="BT1527">
        <f>IF(Table13[[#This Row],[Monthly_Income 1_5500 2_8000 3_11000 4_15000 5_20000 6_27000 7_35000 8_5000 9_51000 98_0]]=5,1,0)</f>
        <v>0</v>
      </c>
      <c r="BU1527">
        <f>IF(Table13[[#This Row],[Monthly_Income 1_5500 2_8000 3_11000 4_15000 5_20000 6_27000 7_35000 8_5000 9_51000 98_0]]=6,1,0)</f>
        <v>0</v>
      </c>
      <c r="BV1527">
        <f>IF(Table13[[#This Row],[Monthly_Income 1_5500 2_8000 3_11000 4_15000 5_20000 6_27000 7_35000 8_5000 9_51000 98_0]]=7,1,0)</f>
        <v>0</v>
      </c>
      <c r="BW1527">
        <f>IF(Table13[[#This Row],[Monthly_Income 1_5500 2_8000 3_11000 4_15000 5_20000 6_27000 7_35000 8_5000 9_51000 98_0]]=8,1,0)</f>
        <v>0</v>
      </c>
      <c r="BX1527">
        <f>IF(Table13[[#This Row],[Monthly_Income 1_5500 2_8000 3_11000 4_15000 5_20000 6_27000 7_35000 8_5000 9_51000 98_0]]=9,1,0)</f>
        <v>0</v>
      </c>
      <c r="BY1527">
        <f>IF(Table13[[#This Row],[Monthly_Income 1_5500 2_8000 3_11000 4_15000 5_20000 6_27000 7_35000 8_5000 9_51000 98_0]]=98,1,0)</f>
        <v>0</v>
      </c>
      <c r="BZ1527">
        <v>7</v>
      </c>
      <c r="CA1527">
        <f>IF(Table13[[#This Row],[Monthly_Household_Income]]=1,1,0)</f>
        <v>0</v>
      </c>
      <c r="CB1527">
        <f>IF(Table13[[#This Row],[Monthly_Household_Income]]=2,1,0)</f>
        <v>0</v>
      </c>
      <c r="CC1527">
        <f>IF(Table13[[#This Row],[Monthly_Household_Income]]=3,1,0)</f>
        <v>0</v>
      </c>
      <c r="CD1527">
        <f>IF(Table13[[#This Row],[Monthly_Household_Income]]=4,1,0)</f>
        <v>0</v>
      </c>
      <c r="CE1527">
        <f>IF(Table13[[#This Row],[Monthly_Household_Income]]=5,1,0)</f>
        <v>0</v>
      </c>
      <c r="CF1527">
        <f>IF(Table13[[#This Row],[Monthly_Household_Income]]=6,1,0)</f>
        <v>0</v>
      </c>
      <c r="CG1527">
        <f>IF(Table13[[#This Row],[Monthly_Household_Income]]=7,1,0)</f>
        <v>1</v>
      </c>
      <c r="CH1527">
        <f>IF(Table13[[#This Row],[Monthly_Household_Income]]=8,1,0)</f>
        <v>0</v>
      </c>
      <c r="CI1527">
        <f>IF(Table13[[#This Row],[Monthly_Household_Income]]=9,1,0)</f>
        <v>0</v>
      </c>
      <c r="CJ1527">
        <f>IF(Table13[[#This Row],[Monthly_Household_Income]]=98,1,0)</f>
        <v>0</v>
      </c>
    </row>
    <row r="1528" spans="1:88">
      <c r="A1528">
        <v>5719</v>
      </c>
      <c r="B1528" s="1">
        <v>42967</v>
      </c>
      <c r="C1528" t="s">
        <v>32</v>
      </c>
      <c r="D1528">
        <v>6</v>
      </c>
      <c r="E1528">
        <v>6</v>
      </c>
      <c r="F1528">
        <v>7</v>
      </c>
      <c r="G1528">
        <v>7</v>
      </c>
      <c r="H1528">
        <v>6</v>
      </c>
      <c r="I1528">
        <v>6</v>
      </c>
      <c r="J1528" t="s">
        <v>15</v>
      </c>
      <c r="K1528">
        <v>7</v>
      </c>
      <c r="L1528">
        <v>6</v>
      </c>
      <c r="M1528">
        <v>6</v>
      </c>
      <c r="N1528">
        <v>7</v>
      </c>
      <c r="O1528">
        <v>7</v>
      </c>
      <c r="P1528">
        <v>6</v>
      </c>
      <c r="Q1528">
        <v>7</v>
      </c>
      <c r="R1528">
        <v>6</v>
      </c>
      <c r="S1528">
        <v>7</v>
      </c>
      <c r="T1528">
        <v>6</v>
      </c>
      <c r="U1528">
        <v>6</v>
      </c>
      <c r="V1528">
        <v>7</v>
      </c>
      <c r="W1528">
        <v>6</v>
      </c>
      <c r="X1528">
        <v>7</v>
      </c>
      <c r="Y1528">
        <v>6</v>
      </c>
      <c r="Z1528">
        <v>6</v>
      </c>
      <c r="AA1528">
        <v>7</v>
      </c>
      <c r="AB1528">
        <v>6</v>
      </c>
      <c r="AC1528">
        <v>1</v>
      </c>
      <c r="AD1528">
        <f>IF(Table13[[#This Row],[payment]]=1,1,0)</f>
        <v>1</v>
      </c>
      <c r="AE1528">
        <f>IF(Table13[[#This Row],[payment]]=2,1,0)</f>
        <v>0</v>
      </c>
      <c r="AF1528">
        <f>IF(Table13[[#This Row],[payment]]=3,1,0)</f>
        <v>0</v>
      </c>
      <c r="AG1528">
        <v>1</v>
      </c>
      <c r="AH1528">
        <f>IF(Table13[[#This Row],[method_payment]]=1,1,0)</f>
        <v>1</v>
      </c>
      <c r="AI1528">
        <f>IF(Table13[[#This Row],[method_payment]]=2,1,0)</f>
        <v>0</v>
      </c>
      <c r="AJ1528">
        <f>IF(Table13[[#This Row],[method_payment]]=3,1,0)</f>
        <v>0</v>
      </c>
      <c r="AK1528">
        <f>IF(Table13[[#This Row],[method_payment]]=5,1,0)</f>
        <v>0</v>
      </c>
      <c r="AL1528">
        <f>IF(Table13[[#This Row],[method_payment]]=6,1,0)</f>
        <v>0</v>
      </c>
      <c r="AM1528" t="s">
        <v>16</v>
      </c>
      <c r="AN1528" t="s">
        <v>16</v>
      </c>
      <c r="AO1528">
        <v>1</v>
      </c>
      <c r="AP1528" s="2">
        <v>1024.6500000000001</v>
      </c>
      <c r="AQ1528" s="3">
        <f>IF(AND(Table13[[#This Row],[Average_amount_spent_per_visit_last_3_months]]&gt;=1,Table13[[#This Row],[Average_amount_spent_per_visit_last_3_months]]&lt;=999),1,0)</f>
        <v>0</v>
      </c>
      <c r="AR1528" s="3">
        <f>IF(AND(Table13[[#This Row],[Average_amount_spent_per_visit_last_3_months]]&gt;=1000,Table13[[#This Row],[Average_amount_spent_per_visit_last_3_months]]&lt;=6700),1,0)</f>
        <v>1</v>
      </c>
      <c r="AS1528">
        <v>1</v>
      </c>
      <c r="AT1528">
        <v>37</v>
      </c>
      <c r="AU1528">
        <f>IF(AND(Table13[[#This Row],[Age]]&gt;=18,Table13[[#This Row],[Age]]&lt;=25),1,0)</f>
        <v>0</v>
      </c>
      <c r="AV1528">
        <f>IF(AND(Table13[[#This Row],[Age]]&gt;=26,Table13[[#This Row],[Age]]&lt;=35),1,0)</f>
        <v>0</v>
      </c>
      <c r="AW1528">
        <f>IF(AND(Table13[[#This Row],[Age]]&gt;=36,Table13[[#This Row],[Age]]&lt;=45),1,0)</f>
        <v>1</v>
      </c>
      <c r="AX1528">
        <f>IF(AND(Table13[[#This Row],[Age]]&gt;=46,Table13[[#This Row],[Age]]&lt;=55),1,0)</f>
        <v>0</v>
      </c>
      <c r="AY1528">
        <f>IF(AND(Table13[[#This Row],[Age]]&gt;=56,Table13[[#This Row],[Age]]&lt;=67),1,0)</f>
        <v>0</v>
      </c>
      <c r="AZ1528" t="s">
        <v>25</v>
      </c>
      <c r="BA1528">
        <f>IF(Table13[[#This Row],[Marital Status]]="Married",1,0)</f>
        <v>1</v>
      </c>
      <c r="BB1528">
        <f>IF(Table13[[#This Row],[Marital Status]]="Single",1,0)</f>
        <v>0</v>
      </c>
      <c r="BC1528" t="s">
        <v>27</v>
      </c>
      <c r="BD1528">
        <f>IF(Table13[[#This Row],[gender]]="Male",1,0)</f>
        <v>1</v>
      </c>
      <c r="BE1528">
        <f>IF(Table13[[#This Row],[gender]]="Female",1,0)</f>
        <v>0</v>
      </c>
      <c r="BF1528" t="s">
        <v>23</v>
      </c>
      <c r="BG1528">
        <f>IF(Table13[[#This Row],[Highest level of Education]]="Did not attend school",1,0)</f>
        <v>0</v>
      </c>
      <c r="BH1528">
        <f>IF(Table13[[#This Row],[Highest level of Education]]="K12 completed",1,0)</f>
        <v>0</v>
      </c>
      <c r="BI1528">
        <f>IF(Table13[[#This Row],[Highest level of Education]]="High School Completed",1,0)</f>
        <v>0</v>
      </c>
      <c r="BJ1528">
        <f>IF(Table13[[#This Row],[Highest level of Education]]="Technical Diploma/Partially completed College",1,0)</f>
        <v>1</v>
      </c>
      <c r="BK1528">
        <f>IF(Table13[[#This Row],[Highest level of Education]]="University/College Degree",1,0)</f>
        <v>0</v>
      </c>
      <c r="BL1528">
        <f>IF(Table13[[#This Row],[Highest level of Education]]="Post-graduate education",1,0)</f>
        <v>0</v>
      </c>
      <c r="BM1528">
        <v>3</v>
      </c>
      <c r="BN1528">
        <v>1</v>
      </c>
      <c r="BO1528">
        <v>4</v>
      </c>
      <c r="BP1528">
        <f>IF(Table13[[#This Row],[Monthly_Income 1_5500 2_8000 3_11000 4_15000 5_20000 6_27000 7_35000 8_5000 9_51000 98_0]]=1,1,0)</f>
        <v>0</v>
      </c>
      <c r="BQ1528">
        <f>IF(Table13[[#This Row],[Monthly_Income 1_5500 2_8000 3_11000 4_15000 5_20000 6_27000 7_35000 8_5000 9_51000 98_0]]=2,1,0)</f>
        <v>0</v>
      </c>
      <c r="BR1528">
        <f>IF(Table13[[#This Row],[Monthly_Income 1_5500 2_8000 3_11000 4_15000 5_20000 6_27000 7_35000 8_5000 9_51000 98_0]]=3,1,0)</f>
        <v>0</v>
      </c>
      <c r="BS1528">
        <f>IF(Table13[[#This Row],[Monthly_Income 1_5500 2_8000 3_11000 4_15000 5_20000 6_27000 7_35000 8_5000 9_51000 98_0]]=4,1,0)</f>
        <v>1</v>
      </c>
      <c r="BT1528">
        <f>IF(Table13[[#This Row],[Monthly_Income 1_5500 2_8000 3_11000 4_15000 5_20000 6_27000 7_35000 8_5000 9_51000 98_0]]=5,1,0)</f>
        <v>0</v>
      </c>
      <c r="BU1528">
        <f>IF(Table13[[#This Row],[Monthly_Income 1_5500 2_8000 3_11000 4_15000 5_20000 6_27000 7_35000 8_5000 9_51000 98_0]]=6,1,0)</f>
        <v>0</v>
      </c>
      <c r="BV1528">
        <f>IF(Table13[[#This Row],[Monthly_Income 1_5500 2_8000 3_11000 4_15000 5_20000 6_27000 7_35000 8_5000 9_51000 98_0]]=7,1,0)</f>
        <v>0</v>
      </c>
      <c r="BW1528">
        <f>IF(Table13[[#This Row],[Monthly_Income 1_5500 2_8000 3_11000 4_15000 5_20000 6_27000 7_35000 8_5000 9_51000 98_0]]=8,1,0)</f>
        <v>0</v>
      </c>
      <c r="BX1528">
        <f>IF(Table13[[#This Row],[Monthly_Income 1_5500 2_8000 3_11000 4_15000 5_20000 6_27000 7_35000 8_5000 9_51000 98_0]]=9,1,0)</f>
        <v>0</v>
      </c>
      <c r="BY1528">
        <f>IF(Table13[[#This Row],[Monthly_Income 1_5500 2_8000 3_11000 4_15000 5_20000 6_27000 7_35000 8_5000 9_51000 98_0]]=98,1,0)</f>
        <v>0</v>
      </c>
      <c r="BZ1528">
        <v>5</v>
      </c>
      <c r="CA1528">
        <f>IF(Table13[[#This Row],[Monthly_Household_Income]]=1,1,0)</f>
        <v>0</v>
      </c>
      <c r="CB1528">
        <f>IF(Table13[[#This Row],[Monthly_Household_Income]]=2,1,0)</f>
        <v>0</v>
      </c>
      <c r="CC1528">
        <f>IF(Table13[[#This Row],[Monthly_Household_Income]]=3,1,0)</f>
        <v>0</v>
      </c>
      <c r="CD1528">
        <f>IF(Table13[[#This Row],[Monthly_Household_Income]]=4,1,0)</f>
        <v>0</v>
      </c>
      <c r="CE1528">
        <f>IF(Table13[[#This Row],[Monthly_Household_Income]]=5,1,0)</f>
        <v>1</v>
      </c>
      <c r="CF1528">
        <f>IF(Table13[[#This Row],[Monthly_Household_Income]]=6,1,0)</f>
        <v>0</v>
      </c>
      <c r="CG1528">
        <f>IF(Table13[[#This Row],[Monthly_Household_Income]]=7,1,0)</f>
        <v>0</v>
      </c>
      <c r="CH1528">
        <f>IF(Table13[[#This Row],[Monthly_Household_Income]]=8,1,0)</f>
        <v>0</v>
      </c>
      <c r="CI1528">
        <f>IF(Table13[[#This Row],[Monthly_Household_Income]]=9,1,0)</f>
        <v>0</v>
      </c>
      <c r="CJ1528">
        <f>IF(Table13[[#This Row],[Monthly_Household_Income]]=98,1,0)</f>
        <v>0</v>
      </c>
    </row>
    <row r="1529" spans="1:88">
      <c r="A1529">
        <v>5722</v>
      </c>
      <c r="B1529" s="1">
        <v>43069</v>
      </c>
      <c r="C1529" t="s">
        <v>29</v>
      </c>
      <c r="D1529">
        <v>7</v>
      </c>
      <c r="E1529">
        <v>7</v>
      </c>
      <c r="F1529">
        <v>7</v>
      </c>
      <c r="G1529">
        <v>7</v>
      </c>
      <c r="H1529">
        <v>7</v>
      </c>
      <c r="I1529">
        <v>6</v>
      </c>
      <c r="J1529" t="s">
        <v>15</v>
      </c>
      <c r="K1529">
        <v>8</v>
      </c>
      <c r="L1529">
        <v>6</v>
      </c>
      <c r="M1529">
        <v>7</v>
      </c>
      <c r="N1529">
        <v>7</v>
      </c>
      <c r="O1529">
        <v>8</v>
      </c>
      <c r="P1529">
        <v>6</v>
      </c>
      <c r="Q1529">
        <v>6</v>
      </c>
      <c r="R1529">
        <v>8</v>
      </c>
      <c r="S1529">
        <v>7</v>
      </c>
      <c r="T1529">
        <v>7</v>
      </c>
      <c r="U1529">
        <v>8</v>
      </c>
      <c r="V1529">
        <v>6</v>
      </c>
      <c r="W1529">
        <v>7</v>
      </c>
      <c r="X1529">
        <v>7</v>
      </c>
      <c r="Y1529">
        <v>8</v>
      </c>
      <c r="Z1529">
        <v>8</v>
      </c>
      <c r="AA1529">
        <v>6</v>
      </c>
      <c r="AB1529">
        <v>7</v>
      </c>
      <c r="AC1529">
        <v>1</v>
      </c>
      <c r="AD1529">
        <f>IF(Table13[[#This Row],[payment]]=1,1,0)</f>
        <v>1</v>
      </c>
      <c r="AE1529">
        <f>IF(Table13[[#This Row],[payment]]=2,1,0)</f>
        <v>0</v>
      </c>
      <c r="AF1529">
        <f>IF(Table13[[#This Row],[payment]]=3,1,0)</f>
        <v>0</v>
      </c>
      <c r="AG1529">
        <v>1</v>
      </c>
      <c r="AH1529">
        <f>IF(Table13[[#This Row],[method_payment]]=1,1,0)</f>
        <v>1</v>
      </c>
      <c r="AI1529">
        <f>IF(Table13[[#This Row],[method_payment]]=2,1,0)</f>
        <v>0</v>
      </c>
      <c r="AJ1529">
        <f>IF(Table13[[#This Row],[method_payment]]=3,1,0)</f>
        <v>0</v>
      </c>
      <c r="AK1529">
        <f>IF(Table13[[#This Row],[method_payment]]=5,1,0)</f>
        <v>0</v>
      </c>
      <c r="AL1529">
        <f>IF(Table13[[#This Row],[method_payment]]=6,1,0)</f>
        <v>0</v>
      </c>
      <c r="AM1529" t="s">
        <v>16</v>
      </c>
      <c r="AN1529" t="s">
        <v>15</v>
      </c>
      <c r="AO1529">
        <v>2</v>
      </c>
      <c r="AP1529" s="2">
        <v>203.35</v>
      </c>
      <c r="AQ1529" s="3">
        <f>IF(AND(Table13[[#This Row],[Average_amount_spent_per_visit_last_3_months]]&gt;=1,Table13[[#This Row],[Average_amount_spent_per_visit_last_3_months]]&lt;=999),1,0)</f>
        <v>1</v>
      </c>
      <c r="AR1529" s="3">
        <f>IF(AND(Table13[[#This Row],[Average_amount_spent_per_visit_last_3_months]]&gt;=1000,Table13[[#This Row],[Average_amount_spent_per_visit_last_3_months]]&lt;=6700),1,0)</f>
        <v>0</v>
      </c>
      <c r="AS1529">
        <v>2</v>
      </c>
      <c r="AT1529">
        <v>39</v>
      </c>
      <c r="AU1529">
        <f>IF(AND(Table13[[#This Row],[Age]]&gt;=18,Table13[[#This Row],[Age]]&lt;=25),1,0)</f>
        <v>0</v>
      </c>
      <c r="AV1529">
        <f>IF(AND(Table13[[#This Row],[Age]]&gt;=26,Table13[[#This Row],[Age]]&lt;=35),1,0)</f>
        <v>0</v>
      </c>
      <c r="AW1529">
        <f>IF(AND(Table13[[#This Row],[Age]]&gt;=36,Table13[[#This Row],[Age]]&lt;=45),1,0)</f>
        <v>1</v>
      </c>
      <c r="AX1529">
        <f>IF(AND(Table13[[#This Row],[Age]]&gt;=46,Table13[[#This Row],[Age]]&lt;=55),1,0)</f>
        <v>0</v>
      </c>
      <c r="AY1529">
        <f>IF(AND(Table13[[#This Row],[Age]]&gt;=56,Table13[[#This Row],[Age]]&lt;=67),1,0)</f>
        <v>0</v>
      </c>
      <c r="AZ1529" t="s">
        <v>25</v>
      </c>
      <c r="BA1529">
        <f>IF(Table13[[#This Row],[Marital Status]]="Married",1,0)</f>
        <v>1</v>
      </c>
      <c r="BB1529">
        <f>IF(Table13[[#This Row],[Marital Status]]="Single",1,0)</f>
        <v>0</v>
      </c>
      <c r="BC1529" t="s">
        <v>28</v>
      </c>
      <c r="BD1529">
        <f>IF(Table13[[#This Row],[gender]]="Male",1,0)</f>
        <v>0</v>
      </c>
      <c r="BE1529">
        <f>IF(Table13[[#This Row],[gender]]="Female",1,0)</f>
        <v>1</v>
      </c>
      <c r="BF1529" t="s">
        <v>19</v>
      </c>
      <c r="BG1529">
        <f>IF(Table13[[#This Row],[Highest level of Education]]="Did not attend school",1,0)</f>
        <v>0</v>
      </c>
      <c r="BH1529">
        <f>IF(Table13[[#This Row],[Highest level of Education]]="K12 completed",1,0)</f>
        <v>0</v>
      </c>
      <c r="BI1529">
        <f>IF(Table13[[#This Row],[Highest level of Education]]="High School Completed",1,0)</f>
        <v>0</v>
      </c>
      <c r="BJ1529">
        <f>IF(Table13[[#This Row],[Highest level of Education]]="Technical Diploma/Partially completed College",1,0)</f>
        <v>0</v>
      </c>
      <c r="BK1529">
        <f>IF(Table13[[#This Row],[Highest level of Education]]="University/College Degree",1,0)</f>
        <v>1</v>
      </c>
      <c r="BL1529">
        <f>IF(Table13[[#This Row],[Highest level of Education]]="Post-graduate education",1,0)</f>
        <v>0</v>
      </c>
      <c r="BM1529">
        <v>3</v>
      </c>
      <c r="BN1529">
        <v>1</v>
      </c>
      <c r="BO1529">
        <v>5</v>
      </c>
      <c r="BP1529">
        <f>IF(Table13[[#This Row],[Monthly_Income 1_5500 2_8000 3_11000 4_15000 5_20000 6_27000 7_35000 8_5000 9_51000 98_0]]=1,1,0)</f>
        <v>0</v>
      </c>
      <c r="BQ1529">
        <f>IF(Table13[[#This Row],[Monthly_Income 1_5500 2_8000 3_11000 4_15000 5_20000 6_27000 7_35000 8_5000 9_51000 98_0]]=2,1,0)</f>
        <v>0</v>
      </c>
      <c r="BR1529">
        <f>IF(Table13[[#This Row],[Monthly_Income 1_5500 2_8000 3_11000 4_15000 5_20000 6_27000 7_35000 8_5000 9_51000 98_0]]=3,1,0)</f>
        <v>0</v>
      </c>
      <c r="BS1529">
        <f>IF(Table13[[#This Row],[Monthly_Income 1_5500 2_8000 3_11000 4_15000 5_20000 6_27000 7_35000 8_5000 9_51000 98_0]]=4,1,0)</f>
        <v>0</v>
      </c>
      <c r="BT1529">
        <f>IF(Table13[[#This Row],[Monthly_Income 1_5500 2_8000 3_11000 4_15000 5_20000 6_27000 7_35000 8_5000 9_51000 98_0]]=5,1,0)</f>
        <v>1</v>
      </c>
      <c r="BU1529">
        <f>IF(Table13[[#This Row],[Monthly_Income 1_5500 2_8000 3_11000 4_15000 5_20000 6_27000 7_35000 8_5000 9_51000 98_0]]=6,1,0)</f>
        <v>0</v>
      </c>
      <c r="BV1529">
        <f>IF(Table13[[#This Row],[Monthly_Income 1_5500 2_8000 3_11000 4_15000 5_20000 6_27000 7_35000 8_5000 9_51000 98_0]]=7,1,0)</f>
        <v>0</v>
      </c>
      <c r="BW1529">
        <f>IF(Table13[[#This Row],[Monthly_Income 1_5500 2_8000 3_11000 4_15000 5_20000 6_27000 7_35000 8_5000 9_51000 98_0]]=8,1,0)</f>
        <v>0</v>
      </c>
      <c r="BX1529">
        <f>IF(Table13[[#This Row],[Monthly_Income 1_5500 2_8000 3_11000 4_15000 5_20000 6_27000 7_35000 8_5000 9_51000 98_0]]=9,1,0)</f>
        <v>0</v>
      </c>
      <c r="BY1529">
        <f>IF(Table13[[#This Row],[Monthly_Income 1_5500 2_8000 3_11000 4_15000 5_20000 6_27000 7_35000 8_5000 9_51000 98_0]]=98,1,0)</f>
        <v>0</v>
      </c>
      <c r="BZ1529">
        <v>6</v>
      </c>
      <c r="CA1529">
        <f>IF(Table13[[#This Row],[Monthly_Household_Income]]=1,1,0)</f>
        <v>0</v>
      </c>
      <c r="CB1529">
        <f>IF(Table13[[#This Row],[Monthly_Household_Income]]=2,1,0)</f>
        <v>0</v>
      </c>
      <c r="CC1529">
        <f>IF(Table13[[#This Row],[Monthly_Household_Income]]=3,1,0)</f>
        <v>0</v>
      </c>
      <c r="CD1529">
        <f>IF(Table13[[#This Row],[Monthly_Household_Income]]=4,1,0)</f>
        <v>0</v>
      </c>
      <c r="CE1529">
        <f>IF(Table13[[#This Row],[Monthly_Household_Income]]=5,1,0)</f>
        <v>0</v>
      </c>
      <c r="CF1529">
        <f>IF(Table13[[#This Row],[Monthly_Household_Income]]=6,1,0)</f>
        <v>1</v>
      </c>
      <c r="CG1529">
        <f>IF(Table13[[#This Row],[Monthly_Household_Income]]=7,1,0)</f>
        <v>0</v>
      </c>
      <c r="CH1529">
        <f>IF(Table13[[#This Row],[Monthly_Household_Income]]=8,1,0)</f>
        <v>0</v>
      </c>
      <c r="CI1529">
        <f>IF(Table13[[#This Row],[Monthly_Household_Income]]=9,1,0)</f>
        <v>0</v>
      </c>
      <c r="CJ1529">
        <f>IF(Table13[[#This Row],[Monthly_Household_Income]]=98,1,0)</f>
        <v>0</v>
      </c>
    </row>
    <row r="1530" spans="1:88">
      <c r="A1530">
        <v>5724</v>
      </c>
      <c r="B1530" s="1">
        <v>43192</v>
      </c>
      <c r="C1530" t="s">
        <v>29</v>
      </c>
      <c r="D1530">
        <v>9</v>
      </c>
      <c r="E1530">
        <v>8</v>
      </c>
      <c r="F1530">
        <v>9</v>
      </c>
      <c r="G1530">
        <v>8</v>
      </c>
      <c r="H1530">
        <v>8</v>
      </c>
      <c r="I1530">
        <v>7</v>
      </c>
      <c r="J1530" t="s">
        <v>15</v>
      </c>
      <c r="K1530">
        <v>9</v>
      </c>
      <c r="L1530">
        <v>8</v>
      </c>
      <c r="M1530">
        <v>9</v>
      </c>
      <c r="N1530">
        <v>9</v>
      </c>
      <c r="O1530">
        <v>8</v>
      </c>
      <c r="P1530">
        <v>9</v>
      </c>
      <c r="Q1530">
        <v>6</v>
      </c>
      <c r="R1530">
        <v>8</v>
      </c>
      <c r="S1530">
        <v>7</v>
      </c>
      <c r="T1530">
        <v>7</v>
      </c>
      <c r="U1530">
        <v>8</v>
      </c>
      <c r="V1530">
        <v>6</v>
      </c>
      <c r="W1530">
        <v>9</v>
      </c>
      <c r="X1530">
        <v>9</v>
      </c>
      <c r="Y1530">
        <v>7</v>
      </c>
      <c r="Z1530">
        <v>8</v>
      </c>
      <c r="AA1530">
        <v>8</v>
      </c>
      <c r="AB1530">
        <v>8</v>
      </c>
      <c r="AC1530">
        <v>1</v>
      </c>
      <c r="AD1530">
        <f>IF(Table13[[#This Row],[payment]]=1,1,0)</f>
        <v>1</v>
      </c>
      <c r="AE1530">
        <f>IF(Table13[[#This Row],[payment]]=2,1,0)</f>
        <v>0</v>
      </c>
      <c r="AF1530">
        <f>IF(Table13[[#This Row],[payment]]=3,1,0)</f>
        <v>0</v>
      </c>
      <c r="AG1530">
        <v>1</v>
      </c>
      <c r="AH1530">
        <f>IF(Table13[[#This Row],[method_payment]]=1,1,0)</f>
        <v>1</v>
      </c>
      <c r="AI1530">
        <f>IF(Table13[[#This Row],[method_payment]]=2,1,0)</f>
        <v>0</v>
      </c>
      <c r="AJ1530">
        <f>IF(Table13[[#This Row],[method_payment]]=3,1,0)</f>
        <v>0</v>
      </c>
      <c r="AK1530">
        <f>IF(Table13[[#This Row],[method_payment]]=5,1,0)</f>
        <v>0</v>
      </c>
      <c r="AL1530">
        <f>IF(Table13[[#This Row],[method_payment]]=6,1,0)</f>
        <v>0</v>
      </c>
      <c r="AM1530" t="s">
        <v>16</v>
      </c>
      <c r="AN1530" t="s">
        <v>15</v>
      </c>
      <c r="AO1530">
        <v>1</v>
      </c>
      <c r="AP1530" s="2">
        <v>404.83</v>
      </c>
      <c r="AQ1530" s="3">
        <f>IF(AND(Table13[[#This Row],[Average_amount_spent_per_visit_last_3_months]]&gt;=1,Table13[[#This Row],[Average_amount_spent_per_visit_last_3_months]]&lt;=999),1,0)</f>
        <v>1</v>
      </c>
      <c r="AR1530" s="3">
        <f>IF(AND(Table13[[#This Row],[Average_amount_spent_per_visit_last_3_months]]&gt;=1000,Table13[[#This Row],[Average_amount_spent_per_visit_last_3_months]]&lt;=6700),1,0)</f>
        <v>0</v>
      </c>
      <c r="AS1530">
        <v>1</v>
      </c>
      <c r="AT1530">
        <v>47</v>
      </c>
      <c r="AU1530">
        <f>IF(AND(Table13[[#This Row],[Age]]&gt;=18,Table13[[#This Row],[Age]]&lt;=25),1,0)</f>
        <v>0</v>
      </c>
      <c r="AV1530">
        <f>IF(AND(Table13[[#This Row],[Age]]&gt;=26,Table13[[#This Row],[Age]]&lt;=35),1,0)</f>
        <v>0</v>
      </c>
      <c r="AW1530">
        <f>IF(AND(Table13[[#This Row],[Age]]&gt;=36,Table13[[#This Row],[Age]]&lt;=45),1,0)</f>
        <v>0</v>
      </c>
      <c r="AX1530">
        <f>IF(AND(Table13[[#This Row],[Age]]&gt;=46,Table13[[#This Row],[Age]]&lt;=55),1,0)</f>
        <v>1</v>
      </c>
      <c r="AY1530">
        <f>IF(AND(Table13[[#This Row],[Age]]&gt;=56,Table13[[#This Row],[Age]]&lt;=67),1,0)</f>
        <v>0</v>
      </c>
      <c r="AZ1530" t="s">
        <v>25</v>
      </c>
      <c r="BA1530">
        <f>IF(Table13[[#This Row],[Marital Status]]="Married",1,0)</f>
        <v>1</v>
      </c>
      <c r="BB1530">
        <f>IF(Table13[[#This Row],[Marital Status]]="Single",1,0)</f>
        <v>0</v>
      </c>
      <c r="BC1530" t="s">
        <v>28</v>
      </c>
      <c r="BD1530">
        <f>IF(Table13[[#This Row],[gender]]="Male",1,0)</f>
        <v>0</v>
      </c>
      <c r="BE1530">
        <f>IF(Table13[[#This Row],[gender]]="Female",1,0)</f>
        <v>1</v>
      </c>
      <c r="BF1530" t="s">
        <v>23</v>
      </c>
      <c r="BG1530">
        <f>IF(Table13[[#This Row],[Highest level of Education]]="Did not attend school",1,0)</f>
        <v>0</v>
      </c>
      <c r="BH1530">
        <f>IF(Table13[[#This Row],[Highest level of Education]]="K12 completed",1,0)</f>
        <v>0</v>
      </c>
      <c r="BI1530">
        <f>IF(Table13[[#This Row],[Highest level of Education]]="High School Completed",1,0)</f>
        <v>0</v>
      </c>
      <c r="BJ1530">
        <f>IF(Table13[[#This Row],[Highest level of Education]]="Technical Diploma/Partially completed College",1,0)</f>
        <v>1</v>
      </c>
      <c r="BK1530">
        <f>IF(Table13[[#This Row],[Highest level of Education]]="University/College Degree",1,0)</f>
        <v>0</v>
      </c>
      <c r="BL1530">
        <f>IF(Table13[[#This Row],[Highest level of Education]]="Post-graduate education",1,0)</f>
        <v>0</v>
      </c>
      <c r="BM1530">
        <v>2</v>
      </c>
      <c r="BN1530">
        <v>1</v>
      </c>
      <c r="BO1530">
        <v>4</v>
      </c>
      <c r="BP1530">
        <f>IF(Table13[[#This Row],[Monthly_Income 1_5500 2_8000 3_11000 4_15000 5_20000 6_27000 7_35000 8_5000 9_51000 98_0]]=1,1,0)</f>
        <v>0</v>
      </c>
      <c r="BQ1530">
        <f>IF(Table13[[#This Row],[Monthly_Income 1_5500 2_8000 3_11000 4_15000 5_20000 6_27000 7_35000 8_5000 9_51000 98_0]]=2,1,0)</f>
        <v>0</v>
      </c>
      <c r="BR1530">
        <f>IF(Table13[[#This Row],[Monthly_Income 1_5500 2_8000 3_11000 4_15000 5_20000 6_27000 7_35000 8_5000 9_51000 98_0]]=3,1,0)</f>
        <v>0</v>
      </c>
      <c r="BS1530">
        <f>IF(Table13[[#This Row],[Monthly_Income 1_5500 2_8000 3_11000 4_15000 5_20000 6_27000 7_35000 8_5000 9_51000 98_0]]=4,1,0)</f>
        <v>1</v>
      </c>
      <c r="BT1530">
        <f>IF(Table13[[#This Row],[Monthly_Income 1_5500 2_8000 3_11000 4_15000 5_20000 6_27000 7_35000 8_5000 9_51000 98_0]]=5,1,0)</f>
        <v>0</v>
      </c>
      <c r="BU1530">
        <f>IF(Table13[[#This Row],[Monthly_Income 1_5500 2_8000 3_11000 4_15000 5_20000 6_27000 7_35000 8_5000 9_51000 98_0]]=6,1,0)</f>
        <v>0</v>
      </c>
      <c r="BV1530">
        <f>IF(Table13[[#This Row],[Monthly_Income 1_5500 2_8000 3_11000 4_15000 5_20000 6_27000 7_35000 8_5000 9_51000 98_0]]=7,1,0)</f>
        <v>0</v>
      </c>
      <c r="BW1530">
        <f>IF(Table13[[#This Row],[Monthly_Income 1_5500 2_8000 3_11000 4_15000 5_20000 6_27000 7_35000 8_5000 9_51000 98_0]]=8,1,0)</f>
        <v>0</v>
      </c>
      <c r="BX1530">
        <f>IF(Table13[[#This Row],[Monthly_Income 1_5500 2_8000 3_11000 4_15000 5_20000 6_27000 7_35000 8_5000 9_51000 98_0]]=9,1,0)</f>
        <v>0</v>
      </c>
      <c r="BY1530">
        <f>IF(Table13[[#This Row],[Monthly_Income 1_5500 2_8000 3_11000 4_15000 5_20000 6_27000 7_35000 8_5000 9_51000 98_0]]=98,1,0)</f>
        <v>0</v>
      </c>
      <c r="BZ1530">
        <v>5</v>
      </c>
      <c r="CA1530">
        <f>IF(Table13[[#This Row],[Monthly_Household_Income]]=1,1,0)</f>
        <v>0</v>
      </c>
      <c r="CB1530">
        <f>IF(Table13[[#This Row],[Monthly_Household_Income]]=2,1,0)</f>
        <v>0</v>
      </c>
      <c r="CC1530">
        <f>IF(Table13[[#This Row],[Monthly_Household_Income]]=3,1,0)</f>
        <v>0</v>
      </c>
      <c r="CD1530">
        <f>IF(Table13[[#This Row],[Monthly_Household_Income]]=4,1,0)</f>
        <v>0</v>
      </c>
      <c r="CE1530">
        <f>IF(Table13[[#This Row],[Monthly_Household_Income]]=5,1,0)</f>
        <v>1</v>
      </c>
      <c r="CF1530">
        <f>IF(Table13[[#This Row],[Monthly_Household_Income]]=6,1,0)</f>
        <v>0</v>
      </c>
      <c r="CG1530">
        <f>IF(Table13[[#This Row],[Monthly_Household_Income]]=7,1,0)</f>
        <v>0</v>
      </c>
      <c r="CH1530">
        <f>IF(Table13[[#This Row],[Monthly_Household_Income]]=8,1,0)</f>
        <v>0</v>
      </c>
      <c r="CI1530">
        <f>IF(Table13[[#This Row],[Monthly_Household_Income]]=9,1,0)</f>
        <v>0</v>
      </c>
      <c r="CJ1530">
        <f>IF(Table13[[#This Row],[Monthly_Household_Income]]=98,1,0)</f>
        <v>0</v>
      </c>
    </row>
    <row r="1531" spans="1:88">
      <c r="A1531">
        <v>5725</v>
      </c>
      <c r="B1531" s="1">
        <v>43161</v>
      </c>
      <c r="C1531" t="s">
        <v>35</v>
      </c>
      <c r="D1531">
        <v>7</v>
      </c>
      <c r="E1531">
        <v>9</v>
      </c>
      <c r="F1531">
        <v>7</v>
      </c>
      <c r="G1531">
        <v>7</v>
      </c>
      <c r="H1531">
        <v>7</v>
      </c>
      <c r="I1531">
        <v>8</v>
      </c>
      <c r="J1531" t="s">
        <v>16</v>
      </c>
      <c r="K1531">
        <v>7</v>
      </c>
      <c r="L1531">
        <v>7</v>
      </c>
      <c r="M1531">
        <v>7</v>
      </c>
      <c r="N1531">
        <v>8</v>
      </c>
      <c r="O1531">
        <v>9</v>
      </c>
      <c r="P1531">
        <v>7</v>
      </c>
      <c r="Q1531">
        <v>7</v>
      </c>
      <c r="R1531">
        <v>9</v>
      </c>
      <c r="S1531">
        <v>7</v>
      </c>
      <c r="T1531">
        <v>8</v>
      </c>
      <c r="U1531">
        <v>7</v>
      </c>
      <c r="V1531">
        <v>9</v>
      </c>
      <c r="W1531">
        <v>9</v>
      </c>
      <c r="X1531">
        <v>6</v>
      </c>
      <c r="Y1531">
        <v>9</v>
      </c>
      <c r="Z1531">
        <v>8</v>
      </c>
      <c r="AA1531">
        <v>6</v>
      </c>
      <c r="AB1531">
        <v>7</v>
      </c>
      <c r="AC1531">
        <v>1</v>
      </c>
      <c r="AD1531">
        <f>IF(Table13[[#This Row],[payment]]=1,1,0)</f>
        <v>1</v>
      </c>
      <c r="AE1531">
        <f>IF(Table13[[#This Row],[payment]]=2,1,0)</f>
        <v>0</v>
      </c>
      <c r="AF1531">
        <f>IF(Table13[[#This Row],[payment]]=3,1,0)</f>
        <v>0</v>
      </c>
      <c r="AG1531">
        <v>1</v>
      </c>
      <c r="AH1531">
        <f>IF(Table13[[#This Row],[method_payment]]=1,1,0)</f>
        <v>1</v>
      </c>
      <c r="AI1531">
        <f>IF(Table13[[#This Row],[method_payment]]=2,1,0)</f>
        <v>0</v>
      </c>
      <c r="AJ1531">
        <f>IF(Table13[[#This Row],[method_payment]]=3,1,0)</f>
        <v>0</v>
      </c>
      <c r="AK1531">
        <f>IF(Table13[[#This Row],[method_payment]]=5,1,0)</f>
        <v>0</v>
      </c>
      <c r="AL1531">
        <f>IF(Table13[[#This Row],[method_payment]]=6,1,0)</f>
        <v>0</v>
      </c>
      <c r="AM1531" t="s">
        <v>16</v>
      </c>
      <c r="AN1531" t="s">
        <v>16</v>
      </c>
      <c r="AO1531">
        <v>1</v>
      </c>
      <c r="AP1531" s="2">
        <v>286.76</v>
      </c>
      <c r="AQ1531" s="3">
        <f>IF(AND(Table13[[#This Row],[Average_amount_spent_per_visit_last_3_months]]&gt;=1,Table13[[#This Row],[Average_amount_spent_per_visit_last_3_months]]&lt;=999),1,0)</f>
        <v>1</v>
      </c>
      <c r="AR1531" s="3">
        <f>IF(AND(Table13[[#This Row],[Average_amount_spent_per_visit_last_3_months]]&gt;=1000,Table13[[#This Row],[Average_amount_spent_per_visit_last_3_months]]&lt;=6700),1,0)</f>
        <v>0</v>
      </c>
      <c r="AS1531">
        <v>3</v>
      </c>
      <c r="AT1531">
        <v>41</v>
      </c>
      <c r="AU1531">
        <f>IF(AND(Table13[[#This Row],[Age]]&gt;=18,Table13[[#This Row],[Age]]&lt;=25),1,0)</f>
        <v>0</v>
      </c>
      <c r="AV1531">
        <f>IF(AND(Table13[[#This Row],[Age]]&gt;=26,Table13[[#This Row],[Age]]&lt;=35),1,0)</f>
        <v>0</v>
      </c>
      <c r="AW1531">
        <f>IF(AND(Table13[[#This Row],[Age]]&gt;=36,Table13[[#This Row],[Age]]&lt;=45),1,0)</f>
        <v>1</v>
      </c>
      <c r="AX1531">
        <f>IF(AND(Table13[[#This Row],[Age]]&gt;=46,Table13[[#This Row],[Age]]&lt;=55),1,0)</f>
        <v>0</v>
      </c>
      <c r="AY1531">
        <f>IF(AND(Table13[[#This Row],[Age]]&gt;=56,Table13[[#This Row],[Age]]&lt;=67),1,0)</f>
        <v>0</v>
      </c>
      <c r="AZ1531" t="s">
        <v>25</v>
      </c>
      <c r="BA1531">
        <f>IF(Table13[[#This Row],[Marital Status]]="Married",1,0)</f>
        <v>1</v>
      </c>
      <c r="BB1531">
        <f>IF(Table13[[#This Row],[Marital Status]]="Single",1,0)</f>
        <v>0</v>
      </c>
      <c r="BC1531" t="s">
        <v>28</v>
      </c>
      <c r="BD1531">
        <f>IF(Table13[[#This Row],[gender]]="Male",1,0)</f>
        <v>0</v>
      </c>
      <c r="BE1531">
        <f>IF(Table13[[#This Row],[gender]]="Female",1,0)</f>
        <v>1</v>
      </c>
      <c r="BF1531" t="s">
        <v>23</v>
      </c>
      <c r="BG1531">
        <f>IF(Table13[[#This Row],[Highest level of Education]]="Did not attend school",1,0)</f>
        <v>0</v>
      </c>
      <c r="BH1531">
        <f>IF(Table13[[#This Row],[Highest level of Education]]="K12 completed",1,0)</f>
        <v>0</v>
      </c>
      <c r="BI1531">
        <f>IF(Table13[[#This Row],[Highest level of Education]]="High School Completed",1,0)</f>
        <v>0</v>
      </c>
      <c r="BJ1531">
        <f>IF(Table13[[#This Row],[Highest level of Education]]="Technical Diploma/Partially completed College",1,0)</f>
        <v>1</v>
      </c>
      <c r="BK1531">
        <f>IF(Table13[[#This Row],[Highest level of Education]]="University/College Degree",1,0)</f>
        <v>0</v>
      </c>
      <c r="BL1531">
        <f>IF(Table13[[#This Row],[Highest level of Education]]="Post-graduate education",1,0)</f>
        <v>0</v>
      </c>
      <c r="BM1531">
        <v>4</v>
      </c>
      <c r="BN1531">
        <v>3</v>
      </c>
      <c r="BO1531" t="s">
        <v>1</v>
      </c>
      <c r="BP1531">
        <f>IF(Table13[[#This Row],[Monthly_Income 1_5500 2_8000 3_11000 4_15000 5_20000 6_27000 7_35000 8_5000 9_51000 98_0]]=1,1,0)</f>
        <v>0</v>
      </c>
      <c r="BQ1531">
        <f>IF(Table13[[#This Row],[Monthly_Income 1_5500 2_8000 3_11000 4_15000 5_20000 6_27000 7_35000 8_5000 9_51000 98_0]]=2,1,0)</f>
        <v>0</v>
      </c>
      <c r="BR1531">
        <f>IF(Table13[[#This Row],[Monthly_Income 1_5500 2_8000 3_11000 4_15000 5_20000 6_27000 7_35000 8_5000 9_51000 98_0]]=3,1,0)</f>
        <v>0</v>
      </c>
      <c r="BS1531">
        <f>IF(Table13[[#This Row],[Monthly_Income 1_5500 2_8000 3_11000 4_15000 5_20000 6_27000 7_35000 8_5000 9_51000 98_0]]=4,1,0)</f>
        <v>0</v>
      </c>
      <c r="BT1531">
        <f>IF(Table13[[#This Row],[Monthly_Income 1_5500 2_8000 3_11000 4_15000 5_20000 6_27000 7_35000 8_5000 9_51000 98_0]]=5,1,0)</f>
        <v>0</v>
      </c>
      <c r="BU1531">
        <f>IF(Table13[[#This Row],[Monthly_Income 1_5500 2_8000 3_11000 4_15000 5_20000 6_27000 7_35000 8_5000 9_51000 98_0]]=6,1,0)</f>
        <v>0</v>
      </c>
      <c r="BV1531">
        <f>IF(Table13[[#This Row],[Monthly_Income 1_5500 2_8000 3_11000 4_15000 5_20000 6_27000 7_35000 8_5000 9_51000 98_0]]=7,1,0)</f>
        <v>0</v>
      </c>
      <c r="BW1531">
        <f>IF(Table13[[#This Row],[Monthly_Income 1_5500 2_8000 3_11000 4_15000 5_20000 6_27000 7_35000 8_5000 9_51000 98_0]]=8,1,0)</f>
        <v>0</v>
      </c>
      <c r="BX1531">
        <f>IF(Table13[[#This Row],[Monthly_Income 1_5500 2_8000 3_11000 4_15000 5_20000 6_27000 7_35000 8_5000 9_51000 98_0]]=9,1,0)</f>
        <v>0</v>
      </c>
      <c r="BY1531">
        <f>IF(Table13[[#This Row],[Monthly_Income 1_5500 2_8000 3_11000 4_15000 5_20000 6_27000 7_35000 8_5000 9_51000 98_0]]=98,1,0)</f>
        <v>0</v>
      </c>
      <c r="BZ1531">
        <v>5</v>
      </c>
      <c r="CA1531">
        <f>IF(Table13[[#This Row],[Monthly_Household_Income]]=1,1,0)</f>
        <v>0</v>
      </c>
      <c r="CB1531">
        <f>IF(Table13[[#This Row],[Monthly_Household_Income]]=2,1,0)</f>
        <v>0</v>
      </c>
      <c r="CC1531">
        <f>IF(Table13[[#This Row],[Monthly_Household_Income]]=3,1,0)</f>
        <v>0</v>
      </c>
      <c r="CD1531">
        <f>IF(Table13[[#This Row],[Monthly_Household_Income]]=4,1,0)</f>
        <v>0</v>
      </c>
      <c r="CE1531">
        <f>IF(Table13[[#This Row],[Monthly_Household_Income]]=5,1,0)</f>
        <v>1</v>
      </c>
      <c r="CF1531">
        <f>IF(Table13[[#This Row],[Monthly_Household_Income]]=6,1,0)</f>
        <v>0</v>
      </c>
      <c r="CG1531">
        <f>IF(Table13[[#This Row],[Monthly_Household_Income]]=7,1,0)</f>
        <v>0</v>
      </c>
      <c r="CH1531">
        <f>IF(Table13[[#This Row],[Monthly_Household_Income]]=8,1,0)</f>
        <v>0</v>
      </c>
      <c r="CI1531">
        <f>IF(Table13[[#This Row],[Monthly_Household_Income]]=9,1,0)</f>
        <v>0</v>
      </c>
      <c r="CJ1531">
        <f>IF(Table13[[#This Row],[Monthly_Household_Income]]=98,1,0)</f>
        <v>0</v>
      </c>
    </row>
    <row r="1532" spans="1:88">
      <c r="A1532">
        <v>5734</v>
      </c>
      <c r="B1532" s="1">
        <v>43000</v>
      </c>
      <c r="C1532" t="s">
        <v>35</v>
      </c>
      <c r="D1532">
        <v>7</v>
      </c>
      <c r="E1532">
        <v>9</v>
      </c>
      <c r="F1532">
        <v>9</v>
      </c>
      <c r="G1532">
        <v>8</v>
      </c>
      <c r="H1532">
        <v>7</v>
      </c>
      <c r="I1532">
        <v>8</v>
      </c>
      <c r="J1532" t="s">
        <v>15</v>
      </c>
      <c r="K1532">
        <v>8</v>
      </c>
      <c r="L1532">
        <v>7</v>
      </c>
      <c r="M1532">
        <v>8</v>
      </c>
      <c r="N1532">
        <v>9</v>
      </c>
      <c r="O1532">
        <v>7</v>
      </c>
      <c r="P1532">
        <v>7</v>
      </c>
      <c r="Q1532">
        <v>9</v>
      </c>
      <c r="R1532">
        <v>9</v>
      </c>
      <c r="S1532">
        <v>8</v>
      </c>
      <c r="T1532">
        <v>7</v>
      </c>
      <c r="U1532">
        <v>9</v>
      </c>
      <c r="V1532">
        <v>7</v>
      </c>
      <c r="W1532">
        <v>8</v>
      </c>
      <c r="X1532">
        <v>0</v>
      </c>
      <c r="Y1532">
        <v>7</v>
      </c>
      <c r="Z1532">
        <v>8</v>
      </c>
      <c r="AA1532">
        <v>6</v>
      </c>
      <c r="AB1532">
        <v>0</v>
      </c>
      <c r="AC1532">
        <v>1</v>
      </c>
      <c r="AD1532">
        <f>IF(Table13[[#This Row],[payment]]=1,1,0)</f>
        <v>1</v>
      </c>
      <c r="AE1532">
        <f>IF(Table13[[#This Row],[payment]]=2,1,0)</f>
        <v>0</v>
      </c>
      <c r="AF1532">
        <f>IF(Table13[[#This Row],[payment]]=3,1,0)</f>
        <v>0</v>
      </c>
      <c r="AG1532">
        <v>2</v>
      </c>
      <c r="AH1532">
        <f>IF(Table13[[#This Row],[method_payment]]=1,1,0)</f>
        <v>0</v>
      </c>
      <c r="AI1532">
        <f>IF(Table13[[#This Row],[method_payment]]=2,1,0)</f>
        <v>1</v>
      </c>
      <c r="AJ1532">
        <f>IF(Table13[[#This Row],[method_payment]]=3,1,0)</f>
        <v>0</v>
      </c>
      <c r="AK1532">
        <f>IF(Table13[[#This Row],[method_payment]]=5,1,0)</f>
        <v>0</v>
      </c>
      <c r="AL1532">
        <f>IF(Table13[[#This Row],[method_payment]]=6,1,0)</f>
        <v>0</v>
      </c>
      <c r="AM1532" t="s">
        <v>15</v>
      </c>
      <c r="AN1532" t="s">
        <v>15</v>
      </c>
      <c r="AO1532">
        <v>7</v>
      </c>
      <c r="AP1532" s="2">
        <v>245.94</v>
      </c>
      <c r="AQ1532" s="3">
        <f>IF(AND(Table13[[#This Row],[Average_amount_spent_per_visit_last_3_months]]&gt;=1,Table13[[#This Row],[Average_amount_spent_per_visit_last_3_months]]&lt;=999),1,0)</f>
        <v>1</v>
      </c>
      <c r="AR1532" s="3">
        <f>IF(AND(Table13[[#This Row],[Average_amount_spent_per_visit_last_3_months]]&gt;=1000,Table13[[#This Row],[Average_amount_spent_per_visit_last_3_months]]&lt;=6700),1,0)</f>
        <v>0</v>
      </c>
      <c r="AS1532">
        <v>3</v>
      </c>
      <c r="AT1532">
        <v>28</v>
      </c>
      <c r="AU1532">
        <f>IF(AND(Table13[[#This Row],[Age]]&gt;=18,Table13[[#This Row],[Age]]&lt;=25),1,0)</f>
        <v>0</v>
      </c>
      <c r="AV1532">
        <f>IF(AND(Table13[[#This Row],[Age]]&gt;=26,Table13[[#This Row],[Age]]&lt;=35),1,0)</f>
        <v>1</v>
      </c>
      <c r="AW1532">
        <f>IF(AND(Table13[[#This Row],[Age]]&gt;=36,Table13[[#This Row],[Age]]&lt;=45),1,0)</f>
        <v>0</v>
      </c>
      <c r="AX1532">
        <f>IF(AND(Table13[[#This Row],[Age]]&gt;=46,Table13[[#This Row],[Age]]&lt;=55),1,0)</f>
        <v>0</v>
      </c>
      <c r="AY1532">
        <f>IF(AND(Table13[[#This Row],[Age]]&gt;=56,Table13[[#This Row],[Age]]&lt;=67),1,0)</f>
        <v>0</v>
      </c>
      <c r="AZ1532" t="s">
        <v>24</v>
      </c>
      <c r="BA1532">
        <f>IF(Table13[[#This Row],[Marital Status]]="Married",1,0)</f>
        <v>0</v>
      </c>
      <c r="BB1532">
        <f>IF(Table13[[#This Row],[Marital Status]]="Single",1,0)</f>
        <v>1</v>
      </c>
      <c r="BC1532" t="s">
        <v>27</v>
      </c>
      <c r="BD1532">
        <f>IF(Table13[[#This Row],[gender]]="Male",1,0)</f>
        <v>1</v>
      </c>
      <c r="BE1532">
        <f>IF(Table13[[#This Row],[gender]]="Female",1,0)</f>
        <v>0</v>
      </c>
      <c r="BF1532" t="s">
        <v>19</v>
      </c>
      <c r="BG1532">
        <f>IF(Table13[[#This Row],[Highest level of Education]]="Did not attend school",1,0)</f>
        <v>0</v>
      </c>
      <c r="BH1532">
        <f>IF(Table13[[#This Row],[Highest level of Education]]="K12 completed",1,0)</f>
        <v>0</v>
      </c>
      <c r="BI1532">
        <f>IF(Table13[[#This Row],[Highest level of Education]]="High School Completed",1,0)</f>
        <v>0</v>
      </c>
      <c r="BJ1532">
        <f>IF(Table13[[#This Row],[Highest level of Education]]="Technical Diploma/Partially completed College",1,0)</f>
        <v>0</v>
      </c>
      <c r="BK1532">
        <f>IF(Table13[[#This Row],[Highest level of Education]]="University/College Degree",1,0)</f>
        <v>1</v>
      </c>
      <c r="BL1532">
        <f>IF(Table13[[#This Row],[Highest level of Education]]="Post-graduate education",1,0)</f>
        <v>0</v>
      </c>
      <c r="BM1532">
        <v>0</v>
      </c>
      <c r="BN1532">
        <v>1</v>
      </c>
      <c r="BO1532">
        <v>4</v>
      </c>
      <c r="BP1532">
        <f>IF(Table13[[#This Row],[Monthly_Income 1_5500 2_8000 3_11000 4_15000 5_20000 6_27000 7_35000 8_5000 9_51000 98_0]]=1,1,0)</f>
        <v>0</v>
      </c>
      <c r="BQ1532">
        <f>IF(Table13[[#This Row],[Monthly_Income 1_5500 2_8000 3_11000 4_15000 5_20000 6_27000 7_35000 8_5000 9_51000 98_0]]=2,1,0)</f>
        <v>0</v>
      </c>
      <c r="BR1532">
        <f>IF(Table13[[#This Row],[Monthly_Income 1_5500 2_8000 3_11000 4_15000 5_20000 6_27000 7_35000 8_5000 9_51000 98_0]]=3,1,0)</f>
        <v>0</v>
      </c>
      <c r="BS1532">
        <f>IF(Table13[[#This Row],[Monthly_Income 1_5500 2_8000 3_11000 4_15000 5_20000 6_27000 7_35000 8_5000 9_51000 98_0]]=4,1,0)</f>
        <v>1</v>
      </c>
      <c r="BT1532">
        <f>IF(Table13[[#This Row],[Monthly_Income 1_5500 2_8000 3_11000 4_15000 5_20000 6_27000 7_35000 8_5000 9_51000 98_0]]=5,1,0)</f>
        <v>0</v>
      </c>
      <c r="BU1532">
        <f>IF(Table13[[#This Row],[Monthly_Income 1_5500 2_8000 3_11000 4_15000 5_20000 6_27000 7_35000 8_5000 9_51000 98_0]]=6,1,0)</f>
        <v>0</v>
      </c>
      <c r="BV1532">
        <f>IF(Table13[[#This Row],[Monthly_Income 1_5500 2_8000 3_11000 4_15000 5_20000 6_27000 7_35000 8_5000 9_51000 98_0]]=7,1,0)</f>
        <v>0</v>
      </c>
      <c r="BW1532">
        <f>IF(Table13[[#This Row],[Monthly_Income 1_5500 2_8000 3_11000 4_15000 5_20000 6_27000 7_35000 8_5000 9_51000 98_0]]=8,1,0)</f>
        <v>0</v>
      </c>
      <c r="BX1532">
        <f>IF(Table13[[#This Row],[Monthly_Income 1_5500 2_8000 3_11000 4_15000 5_20000 6_27000 7_35000 8_5000 9_51000 98_0]]=9,1,0)</f>
        <v>0</v>
      </c>
      <c r="BY1532">
        <f>IF(Table13[[#This Row],[Monthly_Income 1_5500 2_8000 3_11000 4_15000 5_20000 6_27000 7_35000 8_5000 9_51000 98_0]]=98,1,0)</f>
        <v>0</v>
      </c>
      <c r="BZ1532">
        <v>8</v>
      </c>
      <c r="CA1532">
        <f>IF(Table13[[#This Row],[Monthly_Household_Income]]=1,1,0)</f>
        <v>0</v>
      </c>
      <c r="CB1532">
        <f>IF(Table13[[#This Row],[Monthly_Household_Income]]=2,1,0)</f>
        <v>0</v>
      </c>
      <c r="CC1532">
        <f>IF(Table13[[#This Row],[Monthly_Household_Income]]=3,1,0)</f>
        <v>0</v>
      </c>
      <c r="CD1532">
        <f>IF(Table13[[#This Row],[Monthly_Household_Income]]=4,1,0)</f>
        <v>0</v>
      </c>
      <c r="CE1532">
        <f>IF(Table13[[#This Row],[Monthly_Household_Income]]=5,1,0)</f>
        <v>0</v>
      </c>
      <c r="CF1532">
        <f>IF(Table13[[#This Row],[Monthly_Household_Income]]=6,1,0)</f>
        <v>0</v>
      </c>
      <c r="CG1532">
        <f>IF(Table13[[#This Row],[Monthly_Household_Income]]=7,1,0)</f>
        <v>0</v>
      </c>
      <c r="CH1532">
        <f>IF(Table13[[#This Row],[Monthly_Household_Income]]=8,1,0)</f>
        <v>1</v>
      </c>
      <c r="CI1532">
        <f>IF(Table13[[#This Row],[Monthly_Household_Income]]=9,1,0)</f>
        <v>0</v>
      </c>
      <c r="CJ1532">
        <f>IF(Table13[[#This Row],[Monthly_Household_Income]]=98,1,0)</f>
        <v>0</v>
      </c>
    </row>
    <row r="1533" spans="1:88">
      <c r="A1533">
        <v>5735</v>
      </c>
      <c r="B1533" s="1">
        <v>43100</v>
      </c>
      <c r="C1533" t="s">
        <v>33</v>
      </c>
      <c r="D1533">
        <v>9</v>
      </c>
      <c r="E1533">
        <v>8</v>
      </c>
      <c r="F1533">
        <v>8</v>
      </c>
      <c r="G1533">
        <v>9</v>
      </c>
      <c r="H1533">
        <v>9</v>
      </c>
      <c r="I1533">
        <v>10</v>
      </c>
      <c r="J1533" t="s">
        <v>16</v>
      </c>
      <c r="K1533">
        <v>8</v>
      </c>
      <c r="L1533">
        <v>9</v>
      </c>
      <c r="M1533">
        <v>10</v>
      </c>
      <c r="N1533">
        <v>9</v>
      </c>
      <c r="O1533">
        <v>8</v>
      </c>
      <c r="P1533">
        <v>10</v>
      </c>
      <c r="Q1533">
        <v>9</v>
      </c>
      <c r="R1533">
        <v>10</v>
      </c>
      <c r="S1533">
        <v>9</v>
      </c>
      <c r="T1533">
        <v>9</v>
      </c>
      <c r="U1533">
        <v>8</v>
      </c>
      <c r="V1533">
        <v>9</v>
      </c>
      <c r="W1533">
        <v>0</v>
      </c>
      <c r="X1533">
        <v>10</v>
      </c>
      <c r="Y1533">
        <v>9</v>
      </c>
      <c r="Z1533">
        <v>9</v>
      </c>
      <c r="AA1533">
        <v>8</v>
      </c>
      <c r="AB1533">
        <v>8</v>
      </c>
      <c r="AC1533">
        <v>2</v>
      </c>
      <c r="AD1533">
        <f>IF(Table13[[#This Row],[payment]]=1,1,0)</f>
        <v>0</v>
      </c>
      <c r="AE1533">
        <f>IF(Table13[[#This Row],[payment]]=2,1,0)</f>
        <v>1</v>
      </c>
      <c r="AF1533">
        <f>IF(Table13[[#This Row],[payment]]=3,1,0)</f>
        <v>0</v>
      </c>
      <c r="AG1533">
        <v>1</v>
      </c>
      <c r="AH1533">
        <f>IF(Table13[[#This Row],[method_payment]]=1,1,0)</f>
        <v>1</v>
      </c>
      <c r="AI1533">
        <f>IF(Table13[[#This Row],[method_payment]]=2,1,0)</f>
        <v>0</v>
      </c>
      <c r="AJ1533">
        <f>IF(Table13[[#This Row],[method_payment]]=3,1,0)</f>
        <v>0</v>
      </c>
      <c r="AK1533">
        <f>IF(Table13[[#This Row],[method_payment]]=5,1,0)</f>
        <v>0</v>
      </c>
      <c r="AL1533">
        <f>IF(Table13[[#This Row],[method_payment]]=6,1,0)</f>
        <v>0</v>
      </c>
      <c r="AM1533" t="s">
        <v>16</v>
      </c>
      <c r="AN1533" t="s">
        <v>16</v>
      </c>
      <c r="AO1533">
        <v>3</v>
      </c>
      <c r="AP1533" s="2">
        <v>296.54000000000002</v>
      </c>
      <c r="AQ1533" s="3">
        <f>IF(AND(Table13[[#This Row],[Average_amount_spent_per_visit_last_3_months]]&gt;=1,Table13[[#This Row],[Average_amount_spent_per_visit_last_3_months]]&lt;=999),1,0)</f>
        <v>1</v>
      </c>
      <c r="AR1533" s="3">
        <f>IF(AND(Table13[[#This Row],[Average_amount_spent_per_visit_last_3_months]]&gt;=1000,Table13[[#This Row],[Average_amount_spent_per_visit_last_3_months]]&lt;=6700),1,0)</f>
        <v>0</v>
      </c>
      <c r="AS1533">
        <v>2</v>
      </c>
      <c r="AT1533">
        <v>32</v>
      </c>
      <c r="AU1533">
        <f>IF(AND(Table13[[#This Row],[Age]]&gt;=18,Table13[[#This Row],[Age]]&lt;=25),1,0)</f>
        <v>0</v>
      </c>
      <c r="AV1533">
        <f>IF(AND(Table13[[#This Row],[Age]]&gt;=26,Table13[[#This Row],[Age]]&lt;=35),1,0)</f>
        <v>1</v>
      </c>
      <c r="AW1533">
        <f>IF(AND(Table13[[#This Row],[Age]]&gt;=36,Table13[[#This Row],[Age]]&lt;=45),1,0)</f>
        <v>0</v>
      </c>
      <c r="AX1533">
        <f>IF(AND(Table13[[#This Row],[Age]]&gt;=46,Table13[[#This Row],[Age]]&lt;=55),1,0)</f>
        <v>0</v>
      </c>
      <c r="AY1533">
        <f>IF(AND(Table13[[#This Row],[Age]]&gt;=56,Table13[[#This Row],[Age]]&lt;=67),1,0)</f>
        <v>0</v>
      </c>
      <c r="AZ1533" t="s">
        <v>24</v>
      </c>
      <c r="BA1533">
        <f>IF(Table13[[#This Row],[Marital Status]]="Married",1,0)</f>
        <v>0</v>
      </c>
      <c r="BB1533">
        <f>IF(Table13[[#This Row],[Marital Status]]="Single",1,0)</f>
        <v>1</v>
      </c>
      <c r="BC1533" t="s">
        <v>28</v>
      </c>
      <c r="BD1533">
        <f>IF(Table13[[#This Row],[gender]]="Male",1,0)</f>
        <v>0</v>
      </c>
      <c r="BE1533">
        <f>IF(Table13[[#This Row],[gender]]="Female",1,0)</f>
        <v>1</v>
      </c>
      <c r="BF1533" t="s">
        <v>19</v>
      </c>
      <c r="BG1533">
        <f>IF(Table13[[#This Row],[Highest level of Education]]="Did not attend school",1,0)</f>
        <v>0</v>
      </c>
      <c r="BH1533">
        <f>IF(Table13[[#This Row],[Highest level of Education]]="K12 completed",1,0)</f>
        <v>0</v>
      </c>
      <c r="BI1533">
        <f>IF(Table13[[#This Row],[Highest level of Education]]="High School Completed",1,0)</f>
        <v>0</v>
      </c>
      <c r="BJ1533">
        <f>IF(Table13[[#This Row],[Highest level of Education]]="Technical Diploma/Partially completed College",1,0)</f>
        <v>0</v>
      </c>
      <c r="BK1533">
        <f>IF(Table13[[#This Row],[Highest level of Education]]="University/College Degree",1,0)</f>
        <v>1</v>
      </c>
      <c r="BL1533">
        <f>IF(Table13[[#This Row],[Highest level of Education]]="Post-graduate education",1,0)</f>
        <v>0</v>
      </c>
      <c r="BM1533">
        <v>0</v>
      </c>
      <c r="BN1533">
        <v>1</v>
      </c>
      <c r="BO1533">
        <v>3</v>
      </c>
      <c r="BP1533">
        <f>IF(Table13[[#This Row],[Monthly_Income 1_5500 2_8000 3_11000 4_15000 5_20000 6_27000 7_35000 8_5000 9_51000 98_0]]=1,1,0)</f>
        <v>0</v>
      </c>
      <c r="BQ1533">
        <f>IF(Table13[[#This Row],[Monthly_Income 1_5500 2_8000 3_11000 4_15000 5_20000 6_27000 7_35000 8_5000 9_51000 98_0]]=2,1,0)</f>
        <v>0</v>
      </c>
      <c r="BR1533">
        <f>IF(Table13[[#This Row],[Monthly_Income 1_5500 2_8000 3_11000 4_15000 5_20000 6_27000 7_35000 8_5000 9_51000 98_0]]=3,1,0)</f>
        <v>1</v>
      </c>
      <c r="BS1533">
        <f>IF(Table13[[#This Row],[Monthly_Income 1_5500 2_8000 3_11000 4_15000 5_20000 6_27000 7_35000 8_5000 9_51000 98_0]]=4,1,0)</f>
        <v>0</v>
      </c>
      <c r="BT1533">
        <f>IF(Table13[[#This Row],[Monthly_Income 1_5500 2_8000 3_11000 4_15000 5_20000 6_27000 7_35000 8_5000 9_51000 98_0]]=5,1,0)</f>
        <v>0</v>
      </c>
      <c r="BU1533">
        <f>IF(Table13[[#This Row],[Monthly_Income 1_5500 2_8000 3_11000 4_15000 5_20000 6_27000 7_35000 8_5000 9_51000 98_0]]=6,1,0)</f>
        <v>0</v>
      </c>
      <c r="BV1533">
        <f>IF(Table13[[#This Row],[Monthly_Income 1_5500 2_8000 3_11000 4_15000 5_20000 6_27000 7_35000 8_5000 9_51000 98_0]]=7,1,0)</f>
        <v>0</v>
      </c>
      <c r="BW1533">
        <f>IF(Table13[[#This Row],[Monthly_Income 1_5500 2_8000 3_11000 4_15000 5_20000 6_27000 7_35000 8_5000 9_51000 98_0]]=8,1,0)</f>
        <v>0</v>
      </c>
      <c r="BX1533">
        <f>IF(Table13[[#This Row],[Monthly_Income 1_5500 2_8000 3_11000 4_15000 5_20000 6_27000 7_35000 8_5000 9_51000 98_0]]=9,1,0)</f>
        <v>0</v>
      </c>
      <c r="BY1533">
        <f>IF(Table13[[#This Row],[Monthly_Income 1_5500 2_8000 3_11000 4_15000 5_20000 6_27000 7_35000 8_5000 9_51000 98_0]]=98,1,0)</f>
        <v>0</v>
      </c>
      <c r="BZ1533">
        <v>5</v>
      </c>
      <c r="CA1533">
        <f>IF(Table13[[#This Row],[Monthly_Household_Income]]=1,1,0)</f>
        <v>0</v>
      </c>
      <c r="CB1533">
        <f>IF(Table13[[#This Row],[Monthly_Household_Income]]=2,1,0)</f>
        <v>0</v>
      </c>
      <c r="CC1533">
        <f>IF(Table13[[#This Row],[Monthly_Household_Income]]=3,1,0)</f>
        <v>0</v>
      </c>
      <c r="CD1533">
        <f>IF(Table13[[#This Row],[Monthly_Household_Income]]=4,1,0)</f>
        <v>0</v>
      </c>
      <c r="CE1533">
        <f>IF(Table13[[#This Row],[Monthly_Household_Income]]=5,1,0)</f>
        <v>1</v>
      </c>
      <c r="CF1533">
        <f>IF(Table13[[#This Row],[Monthly_Household_Income]]=6,1,0)</f>
        <v>0</v>
      </c>
      <c r="CG1533">
        <f>IF(Table13[[#This Row],[Monthly_Household_Income]]=7,1,0)</f>
        <v>0</v>
      </c>
      <c r="CH1533">
        <f>IF(Table13[[#This Row],[Monthly_Household_Income]]=8,1,0)</f>
        <v>0</v>
      </c>
      <c r="CI1533">
        <f>IF(Table13[[#This Row],[Monthly_Household_Income]]=9,1,0)</f>
        <v>0</v>
      </c>
      <c r="CJ1533">
        <f>IF(Table13[[#This Row],[Monthly_Household_Income]]=98,1,0)</f>
        <v>0</v>
      </c>
    </row>
    <row r="1534" spans="1:88">
      <c r="A1534">
        <v>5736</v>
      </c>
      <c r="B1534" s="1">
        <v>42973</v>
      </c>
      <c r="C1534" t="s">
        <v>33</v>
      </c>
      <c r="D1534">
        <v>8</v>
      </c>
      <c r="E1534">
        <v>8</v>
      </c>
      <c r="F1534">
        <v>6</v>
      </c>
      <c r="G1534">
        <v>6</v>
      </c>
      <c r="H1534">
        <v>7</v>
      </c>
      <c r="I1534">
        <v>7</v>
      </c>
      <c r="J1534" t="s">
        <v>15</v>
      </c>
      <c r="K1534">
        <v>7</v>
      </c>
      <c r="L1534">
        <v>6</v>
      </c>
      <c r="M1534">
        <v>8</v>
      </c>
      <c r="N1534">
        <v>7</v>
      </c>
      <c r="O1534">
        <v>7</v>
      </c>
      <c r="P1534">
        <v>6</v>
      </c>
      <c r="Q1534">
        <v>8</v>
      </c>
      <c r="R1534">
        <v>7</v>
      </c>
      <c r="S1534">
        <v>8</v>
      </c>
      <c r="T1534">
        <v>6</v>
      </c>
      <c r="U1534">
        <v>7</v>
      </c>
      <c r="V1534">
        <v>6</v>
      </c>
      <c r="W1534">
        <v>6</v>
      </c>
      <c r="X1534">
        <v>7</v>
      </c>
      <c r="Y1534">
        <v>7</v>
      </c>
      <c r="Z1534">
        <v>6</v>
      </c>
      <c r="AA1534">
        <v>8</v>
      </c>
      <c r="AB1534">
        <v>7</v>
      </c>
      <c r="AC1534">
        <v>1</v>
      </c>
      <c r="AD1534">
        <f>IF(Table13[[#This Row],[payment]]=1,1,0)</f>
        <v>1</v>
      </c>
      <c r="AE1534">
        <f>IF(Table13[[#This Row],[payment]]=2,1,0)</f>
        <v>0</v>
      </c>
      <c r="AF1534">
        <f>IF(Table13[[#This Row],[payment]]=3,1,0)</f>
        <v>0</v>
      </c>
      <c r="AG1534">
        <v>1</v>
      </c>
      <c r="AH1534">
        <f>IF(Table13[[#This Row],[method_payment]]=1,1,0)</f>
        <v>1</v>
      </c>
      <c r="AI1534">
        <f>IF(Table13[[#This Row],[method_payment]]=2,1,0)</f>
        <v>0</v>
      </c>
      <c r="AJ1534">
        <f>IF(Table13[[#This Row],[method_payment]]=3,1,0)</f>
        <v>0</v>
      </c>
      <c r="AK1534">
        <f>IF(Table13[[#This Row],[method_payment]]=5,1,0)</f>
        <v>0</v>
      </c>
      <c r="AL1534">
        <f>IF(Table13[[#This Row],[method_payment]]=6,1,0)</f>
        <v>0</v>
      </c>
      <c r="AM1534" t="s">
        <v>16</v>
      </c>
      <c r="AN1534" t="s">
        <v>16</v>
      </c>
      <c r="AO1534">
        <v>1</v>
      </c>
      <c r="AP1534" s="2">
        <v>594.01</v>
      </c>
      <c r="AQ1534" s="3">
        <f>IF(AND(Table13[[#This Row],[Average_amount_spent_per_visit_last_3_months]]&gt;=1,Table13[[#This Row],[Average_amount_spent_per_visit_last_3_months]]&lt;=999),1,0)</f>
        <v>1</v>
      </c>
      <c r="AR1534" s="3">
        <f>IF(AND(Table13[[#This Row],[Average_amount_spent_per_visit_last_3_months]]&gt;=1000,Table13[[#This Row],[Average_amount_spent_per_visit_last_3_months]]&lt;=6700),1,0)</f>
        <v>0</v>
      </c>
      <c r="AS1534">
        <v>2</v>
      </c>
      <c r="AT1534">
        <v>25</v>
      </c>
      <c r="AU1534">
        <f>IF(AND(Table13[[#This Row],[Age]]&gt;=18,Table13[[#This Row],[Age]]&lt;=25),1,0)</f>
        <v>1</v>
      </c>
      <c r="AV1534">
        <f>IF(AND(Table13[[#This Row],[Age]]&gt;=26,Table13[[#This Row],[Age]]&lt;=35),1,0)</f>
        <v>0</v>
      </c>
      <c r="AW1534">
        <f>IF(AND(Table13[[#This Row],[Age]]&gt;=36,Table13[[#This Row],[Age]]&lt;=45),1,0)</f>
        <v>0</v>
      </c>
      <c r="AX1534">
        <f>IF(AND(Table13[[#This Row],[Age]]&gt;=46,Table13[[#This Row],[Age]]&lt;=55),1,0)</f>
        <v>0</v>
      </c>
      <c r="AY1534">
        <f>IF(AND(Table13[[#This Row],[Age]]&gt;=56,Table13[[#This Row],[Age]]&lt;=67),1,0)</f>
        <v>0</v>
      </c>
      <c r="AZ1534" t="s">
        <v>25</v>
      </c>
      <c r="BA1534">
        <f>IF(Table13[[#This Row],[Marital Status]]="Married",1,0)</f>
        <v>1</v>
      </c>
      <c r="BB1534">
        <f>IF(Table13[[#This Row],[Marital Status]]="Single",1,0)</f>
        <v>0</v>
      </c>
      <c r="BC1534" t="s">
        <v>27</v>
      </c>
      <c r="BD1534">
        <f>IF(Table13[[#This Row],[gender]]="Male",1,0)</f>
        <v>1</v>
      </c>
      <c r="BE1534">
        <f>IF(Table13[[#This Row],[gender]]="Female",1,0)</f>
        <v>0</v>
      </c>
      <c r="BF1534" t="s">
        <v>20</v>
      </c>
      <c r="BG1534">
        <f>IF(Table13[[#This Row],[Highest level of Education]]="Did not attend school",1,0)</f>
        <v>0</v>
      </c>
      <c r="BH1534">
        <f>IF(Table13[[#This Row],[Highest level of Education]]="K12 completed",1,0)</f>
        <v>0</v>
      </c>
      <c r="BI1534">
        <f>IF(Table13[[#This Row],[Highest level of Education]]="High School Completed",1,0)</f>
        <v>1</v>
      </c>
      <c r="BJ1534">
        <f>IF(Table13[[#This Row],[Highest level of Education]]="Technical Diploma/Partially completed College",1,0)</f>
        <v>0</v>
      </c>
      <c r="BK1534">
        <f>IF(Table13[[#This Row],[Highest level of Education]]="University/College Degree",1,0)</f>
        <v>0</v>
      </c>
      <c r="BL1534">
        <f>IF(Table13[[#This Row],[Highest level of Education]]="Post-graduate education",1,0)</f>
        <v>0</v>
      </c>
      <c r="BM1534">
        <v>2</v>
      </c>
      <c r="BN1534">
        <v>1</v>
      </c>
      <c r="BO1534">
        <v>3</v>
      </c>
      <c r="BP1534">
        <f>IF(Table13[[#This Row],[Monthly_Income 1_5500 2_8000 3_11000 4_15000 5_20000 6_27000 7_35000 8_5000 9_51000 98_0]]=1,1,0)</f>
        <v>0</v>
      </c>
      <c r="BQ1534">
        <f>IF(Table13[[#This Row],[Monthly_Income 1_5500 2_8000 3_11000 4_15000 5_20000 6_27000 7_35000 8_5000 9_51000 98_0]]=2,1,0)</f>
        <v>0</v>
      </c>
      <c r="BR1534">
        <f>IF(Table13[[#This Row],[Monthly_Income 1_5500 2_8000 3_11000 4_15000 5_20000 6_27000 7_35000 8_5000 9_51000 98_0]]=3,1,0)</f>
        <v>1</v>
      </c>
      <c r="BS1534">
        <f>IF(Table13[[#This Row],[Monthly_Income 1_5500 2_8000 3_11000 4_15000 5_20000 6_27000 7_35000 8_5000 9_51000 98_0]]=4,1,0)</f>
        <v>0</v>
      </c>
      <c r="BT1534">
        <f>IF(Table13[[#This Row],[Monthly_Income 1_5500 2_8000 3_11000 4_15000 5_20000 6_27000 7_35000 8_5000 9_51000 98_0]]=5,1,0)</f>
        <v>0</v>
      </c>
      <c r="BU1534">
        <f>IF(Table13[[#This Row],[Monthly_Income 1_5500 2_8000 3_11000 4_15000 5_20000 6_27000 7_35000 8_5000 9_51000 98_0]]=6,1,0)</f>
        <v>0</v>
      </c>
      <c r="BV1534">
        <f>IF(Table13[[#This Row],[Monthly_Income 1_5500 2_8000 3_11000 4_15000 5_20000 6_27000 7_35000 8_5000 9_51000 98_0]]=7,1,0)</f>
        <v>0</v>
      </c>
      <c r="BW1534">
        <f>IF(Table13[[#This Row],[Monthly_Income 1_5500 2_8000 3_11000 4_15000 5_20000 6_27000 7_35000 8_5000 9_51000 98_0]]=8,1,0)</f>
        <v>0</v>
      </c>
      <c r="BX1534">
        <f>IF(Table13[[#This Row],[Monthly_Income 1_5500 2_8000 3_11000 4_15000 5_20000 6_27000 7_35000 8_5000 9_51000 98_0]]=9,1,0)</f>
        <v>0</v>
      </c>
      <c r="BY1534">
        <f>IF(Table13[[#This Row],[Monthly_Income 1_5500 2_8000 3_11000 4_15000 5_20000 6_27000 7_35000 8_5000 9_51000 98_0]]=98,1,0)</f>
        <v>0</v>
      </c>
      <c r="BZ1534">
        <v>5</v>
      </c>
      <c r="CA1534">
        <f>IF(Table13[[#This Row],[Monthly_Household_Income]]=1,1,0)</f>
        <v>0</v>
      </c>
      <c r="CB1534">
        <f>IF(Table13[[#This Row],[Monthly_Household_Income]]=2,1,0)</f>
        <v>0</v>
      </c>
      <c r="CC1534">
        <f>IF(Table13[[#This Row],[Monthly_Household_Income]]=3,1,0)</f>
        <v>0</v>
      </c>
      <c r="CD1534">
        <f>IF(Table13[[#This Row],[Monthly_Household_Income]]=4,1,0)</f>
        <v>0</v>
      </c>
      <c r="CE1534">
        <f>IF(Table13[[#This Row],[Monthly_Household_Income]]=5,1,0)</f>
        <v>1</v>
      </c>
      <c r="CF1534">
        <f>IF(Table13[[#This Row],[Monthly_Household_Income]]=6,1,0)</f>
        <v>0</v>
      </c>
      <c r="CG1534">
        <f>IF(Table13[[#This Row],[Monthly_Household_Income]]=7,1,0)</f>
        <v>0</v>
      </c>
      <c r="CH1534">
        <f>IF(Table13[[#This Row],[Monthly_Household_Income]]=8,1,0)</f>
        <v>0</v>
      </c>
      <c r="CI1534">
        <f>IF(Table13[[#This Row],[Monthly_Household_Income]]=9,1,0)</f>
        <v>0</v>
      </c>
      <c r="CJ1534">
        <f>IF(Table13[[#This Row],[Monthly_Household_Income]]=98,1,0)</f>
        <v>0</v>
      </c>
    </row>
    <row r="1535" spans="1:88">
      <c r="A1535">
        <v>5737</v>
      </c>
      <c r="B1535" s="1">
        <v>43038</v>
      </c>
      <c r="C1535" t="s">
        <v>2</v>
      </c>
      <c r="D1535">
        <v>8</v>
      </c>
      <c r="E1535">
        <v>6</v>
      </c>
      <c r="F1535">
        <v>8</v>
      </c>
      <c r="G1535">
        <v>7</v>
      </c>
      <c r="H1535">
        <v>7</v>
      </c>
      <c r="I1535">
        <v>6</v>
      </c>
      <c r="J1535" t="s">
        <v>15</v>
      </c>
      <c r="K1535">
        <v>8</v>
      </c>
      <c r="L1535">
        <v>9</v>
      </c>
      <c r="M1535">
        <v>7</v>
      </c>
      <c r="N1535">
        <v>9</v>
      </c>
      <c r="O1535">
        <v>8</v>
      </c>
      <c r="P1535">
        <v>9</v>
      </c>
      <c r="Q1535">
        <v>7</v>
      </c>
      <c r="R1535">
        <v>7</v>
      </c>
      <c r="S1535">
        <v>6</v>
      </c>
      <c r="T1535">
        <v>8</v>
      </c>
      <c r="U1535">
        <v>9</v>
      </c>
      <c r="V1535">
        <v>9</v>
      </c>
      <c r="W1535">
        <v>7</v>
      </c>
      <c r="X1535">
        <v>8</v>
      </c>
      <c r="Y1535">
        <v>6</v>
      </c>
      <c r="Z1535">
        <v>7</v>
      </c>
      <c r="AA1535">
        <v>7</v>
      </c>
      <c r="AB1535">
        <v>6</v>
      </c>
      <c r="AC1535">
        <v>1</v>
      </c>
      <c r="AD1535">
        <f>IF(Table13[[#This Row],[payment]]=1,1,0)</f>
        <v>1</v>
      </c>
      <c r="AE1535">
        <f>IF(Table13[[#This Row],[payment]]=2,1,0)</f>
        <v>0</v>
      </c>
      <c r="AF1535">
        <f>IF(Table13[[#This Row],[payment]]=3,1,0)</f>
        <v>0</v>
      </c>
      <c r="AG1535">
        <v>6</v>
      </c>
      <c r="AH1535">
        <f>IF(Table13[[#This Row],[method_payment]]=1,1,0)</f>
        <v>0</v>
      </c>
      <c r="AI1535">
        <f>IF(Table13[[#This Row],[method_payment]]=2,1,0)</f>
        <v>0</v>
      </c>
      <c r="AJ1535">
        <f>IF(Table13[[#This Row],[method_payment]]=3,1,0)</f>
        <v>0</v>
      </c>
      <c r="AK1535">
        <f>IF(Table13[[#This Row],[method_payment]]=5,1,0)</f>
        <v>0</v>
      </c>
      <c r="AL1535">
        <f>IF(Table13[[#This Row],[method_payment]]=6,1,0)</f>
        <v>1</v>
      </c>
      <c r="AM1535" t="s">
        <v>16</v>
      </c>
      <c r="AN1535" t="s">
        <v>15</v>
      </c>
      <c r="AO1535">
        <v>3</v>
      </c>
      <c r="AP1535" s="2">
        <v>530.09</v>
      </c>
      <c r="AQ1535" s="3">
        <f>IF(AND(Table13[[#This Row],[Average_amount_spent_per_visit_last_3_months]]&gt;=1,Table13[[#This Row],[Average_amount_spent_per_visit_last_3_months]]&lt;=999),1,0)</f>
        <v>1</v>
      </c>
      <c r="AR1535" s="3">
        <f>IF(AND(Table13[[#This Row],[Average_amount_spent_per_visit_last_3_months]]&gt;=1000,Table13[[#This Row],[Average_amount_spent_per_visit_last_3_months]]&lt;=6700),1,0)</f>
        <v>0</v>
      </c>
      <c r="AS1535">
        <v>2</v>
      </c>
      <c r="AT1535">
        <v>31</v>
      </c>
      <c r="AU1535">
        <f>IF(AND(Table13[[#This Row],[Age]]&gt;=18,Table13[[#This Row],[Age]]&lt;=25),1,0)</f>
        <v>0</v>
      </c>
      <c r="AV1535">
        <f>IF(AND(Table13[[#This Row],[Age]]&gt;=26,Table13[[#This Row],[Age]]&lt;=35),1,0)</f>
        <v>1</v>
      </c>
      <c r="AW1535">
        <f>IF(AND(Table13[[#This Row],[Age]]&gt;=36,Table13[[#This Row],[Age]]&lt;=45),1,0)</f>
        <v>0</v>
      </c>
      <c r="AX1535">
        <f>IF(AND(Table13[[#This Row],[Age]]&gt;=46,Table13[[#This Row],[Age]]&lt;=55),1,0)</f>
        <v>0</v>
      </c>
      <c r="AY1535">
        <f>IF(AND(Table13[[#This Row],[Age]]&gt;=56,Table13[[#This Row],[Age]]&lt;=67),1,0)</f>
        <v>0</v>
      </c>
      <c r="AZ1535" t="s">
        <v>25</v>
      </c>
      <c r="BA1535">
        <f>IF(Table13[[#This Row],[Marital Status]]="Married",1,0)</f>
        <v>1</v>
      </c>
      <c r="BB1535">
        <f>IF(Table13[[#This Row],[Marital Status]]="Single",1,0)</f>
        <v>0</v>
      </c>
      <c r="BC1535" t="s">
        <v>27</v>
      </c>
      <c r="BD1535">
        <f>IF(Table13[[#This Row],[gender]]="Male",1,0)</f>
        <v>1</v>
      </c>
      <c r="BE1535">
        <f>IF(Table13[[#This Row],[gender]]="Female",1,0)</f>
        <v>0</v>
      </c>
      <c r="BF1535" t="s">
        <v>23</v>
      </c>
      <c r="BG1535">
        <f>IF(Table13[[#This Row],[Highest level of Education]]="Did not attend school",1,0)</f>
        <v>0</v>
      </c>
      <c r="BH1535">
        <f>IF(Table13[[#This Row],[Highest level of Education]]="K12 completed",1,0)</f>
        <v>0</v>
      </c>
      <c r="BI1535">
        <f>IF(Table13[[#This Row],[Highest level of Education]]="High School Completed",1,0)</f>
        <v>0</v>
      </c>
      <c r="BJ1535">
        <f>IF(Table13[[#This Row],[Highest level of Education]]="Technical Diploma/Partially completed College",1,0)</f>
        <v>1</v>
      </c>
      <c r="BK1535">
        <f>IF(Table13[[#This Row],[Highest level of Education]]="University/College Degree",1,0)</f>
        <v>0</v>
      </c>
      <c r="BL1535">
        <f>IF(Table13[[#This Row],[Highest level of Education]]="Post-graduate education",1,0)</f>
        <v>0</v>
      </c>
      <c r="BM1535">
        <v>2</v>
      </c>
      <c r="BN1535">
        <v>1</v>
      </c>
      <c r="BO1535">
        <v>3</v>
      </c>
      <c r="BP1535">
        <f>IF(Table13[[#This Row],[Monthly_Income 1_5500 2_8000 3_11000 4_15000 5_20000 6_27000 7_35000 8_5000 9_51000 98_0]]=1,1,0)</f>
        <v>0</v>
      </c>
      <c r="BQ1535">
        <f>IF(Table13[[#This Row],[Monthly_Income 1_5500 2_8000 3_11000 4_15000 5_20000 6_27000 7_35000 8_5000 9_51000 98_0]]=2,1,0)</f>
        <v>0</v>
      </c>
      <c r="BR1535">
        <f>IF(Table13[[#This Row],[Monthly_Income 1_5500 2_8000 3_11000 4_15000 5_20000 6_27000 7_35000 8_5000 9_51000 98_0]]=3,1,0)</f>
        <v>1</v>
      </c>
      <c r="BS1535">
        <f>IF(Table13[[#This Row],[Monthly_Income 1_5500 2_8000 3_11000 4_15000 5_20000 6_27000 7_35000 8_5000 9_51000 98_0]]=4,1,0)</f>
        <v>0</v>
      </c>
      <c r="BT1535">
        <f>IF(Table13[[#This Row],[Monthly_Income 1_5500 2_8000 3_11000 4_15000 5_20000 6_27000 7_35000 8_5000 9_51000 98_0]]=5,1,0)</f>
        <v>0</v>
      </c>
      <c r="BU1535">
        <f>IF(Table13[[#This Row],[Monthly_Income 1_5500 2_8000 3_11000 4_15000 5_20000 6_27000 7_35000 8_5000 9_51000 98_0]]=6,1,0)</f>
        <v>0</v>
      </c>
      <c r="BV1535">
        <f>IF(Table13[[#This Row],[Monthly_Income 1_5500 2_8000 3_11000 4_15000 5_20000 6_27000 7_35000 8_5000 9_51000 98_0]]=7,1,0)</f>
        <v>0</v>
      </c>
      <c r="BW1535">
        <f>IF(Table13[[#This Row],[Monthly_Income 1_5500 2_8000 3_11000 4_15000 5_20000 6_27000 7_35000 8_5000 9_51000 98_0]]=8,1,0)</f>
        <v>0</v>
      </c>
      <c r="BX1535">
        <f>IF(Table13[[#This Row],[Monthly_Income 1_5500 2_8000 3_11000 4_15000 5_20000 6_27000 7_35000 8_5000 9_51000 98_0]]=9,1,0)</f>
        <v>0</v>
      </c>
      <c r="BY1535">
        <f>IF(Table13[[#This Row],[Monthly_Income 1_5500 2_8000 3_11000 4_15000 5_20000 6_27000 7_35000 8_5000 9_51000 98_0]]=98,1,0)</f>
        <v>0</v>
      </c>
      <c r="BZ1535">
        <v>3</v>
      </c>
      <c r="CA1535">
        <f>IF(Table13[[#This Row],[Monthly_Household_Income]]=1,1,0)</f>
        <v>0</v>
      </c>
      <c r="CB1535">
        <f>IF(Table13[[#This Row],[Monthly_Household_Income]]=2,1,0)</f>
        <v>0</v>
      </c>
      <c r="CC1535">
        <f>IF(Table13[[#This Row],[Monthly_Household_Income]]=3,1,0)</f>
        <v>1</v>
      </c>
      <c r="CD1535">
        <f>IF(Table13[[#This Row],[Monthly_Household_Income]]=4,1,0)</f>
        <v>0</v>
      </c>
      <c r="CE1535">
        <f>IF(Table13[[#This Row],[Monthly_Household_Income]]=5,1,0)</f>
        <v>0</v>
      </c>
      <c r="CF1535">
        <f>IF(Table13[[#This Row],[Monthly_Household_Income]]=6,1,0)</f>
        <v>0</v>
      </c>
      <c r="CG1535">
        <f>IF(Table13[[#This Row],[Monthly_Household_Income]]=7,1,0)</f>
        <v>0</v>
      </c>
      <c r="CH1535">
        <f>IF(Table13[[#This Row],[Monthly_Household_Income]]=8,1,0)</f>
        <v>0</v>
      </c>
      <c r="CI1535">
        <f>IF(Table13[[#This Row],[Monthly_Household_Income]]=9,1,0)</f>
        <v>0</v>
      </c>
      <c r="CJ1535">
        <f>IF(Table13[[#This Row],[Monthly_Household_Income]]=98,1,0)</f>
        <v>0</v>
      </c>
    </row>
    <row r="1536" spans="1:88">
      <c r="A1536">
        <v>5738</v>
      </c>
      <c r="B1536" s="1">
        <v>42972</v>
      </c>
      <c r="C1536" t="s">
        <v>5</v>
      </c>
      <c r="D1536">
        <v>8</v>
      </c>
      <c r="E1536">
        <v>8</v>
      </c>
      <c r="F1536">
        <v>7</v>
      </c>
      <c r="G1536">
        <v>7</v>
      </c>
      <c r="H1536">
        <v>7</v>
      </c>
      <c r="I1536">
        <v>8</v>
      </c>
      <c r="J1536" t="s">
        <v>15</v>
      </c>
      <c r="K1536">
        <v>7</v>
      </c>
      <c r="L1536">
        <v>6</v>
      </c>
      <c r="M1536">
        <v>8</v>
      </c>
      <c r="N1536">
        <v>8</v>
      </c>
      <c r="O1536">
        <v>7</v>
      </c>
      <c r="P1536">
        <v>8</v>
      </c>
      <c r="Q1536">
        <v>6</v>
      </c>
      <c r="R1536">
        <v>7</v>
      </c>
      <c r="S1536">
        <v>6</v>
      </c>
      <c r="T1536">
        <v>8</v>
      </c>
      <c r="U1536">
        <v>7</v>
      </c>
      <c r="V1536">
        <v>6</v>
      </c>
      <c r="W1536">
        <v>7</v>
      </c>
      <c r="X1536">
        <v>7</v>
      </c>
      <c r="Y1536">
        <v>6</v>
      </c>
      <c r="Z1536">
        <v>8</v>
      </c>
      <c r="AA1536">
        <v>8</v>
      </c>
      <c r="AB1536">
        <v>7</v>
      </c>
      <c r="AC1536">
        <v>2</v>
      </c>
      <c r="AD1536">
        <f>IF(Table13[[#This Row],[payment]]=1,1,0)</f>
        <v>0</v>
      </c>
      <c r="AE1536">
        <f>IF(Table13[[#This Row],[payment]]=2,1,0)</f>
        <v>1</v>
      </c>
      <c r="AF1536">
        <f>IF(Table13[[#This Row],[payment]]=3,1,0)</f>
        <v>0</v>
      </c>
      <c r="AG1536">
        <v>6</v>
      </c>
      <c r="AH1536">
        <f>IF(Table13[[#This Row],[method_payment]]=1,1,0)</f>
        <v>0</v>
      </c>
      <c r="AI1536">
        <f>IF(Table13[[#This Row],[method_payment]]=2,1,0)</f>
        <v>0</v>
      </c>
      <c r="AJ1536">
        <f>IF(Table13[[#This Row],[method_payment]]=3,1,0)</f>
        <v>0</v>
      </c>
      <c r="AK1536">
        <f>IF(Table13[[#This Row],[method_payment]]=5,1,0)</f>
        <v>0</v>
      </c>
      <c r="AL1536">
        <f>IF(Table13[[#This Row],[method_payment]]=6,1,0)</f>
        <v>1</v>
      </c>
      <c r="AM1536" t="s">
        <v>16</v>
      </c>
      <c r="AN1536" t="s">
        <v>16</v>
      </c>
      <c r="AO1536">
        <v>1</v>
      </c>
      <c r="AP1536" s="2">
        <v>365.84</v>
      </c>
      <c r="AQ1536" s="3">
        <f>IF(AND(Table13[[#This Row],[Average_amount_spent_per_visit_last_3_months]]&gt;=1,Table13[[#This Row],[Average_amount_spent_per_visit_last_3_months]]&lt;=999),1,0)</f>
        <v>1</v>
      </c>
      <c r="AR1536" s="3">
        <f>IF(AND(Table13[[#This Row],[Average_amount_spent_per_visit_last_3_months]]&gt;=1000,Table13[[#This Row],[Average_amount_spent_per_visit_last_3_months]]&lt;=6700),1,0)</f>
        <v>0</v>
      </c>
      <c r="AS1536">
        <v>3</v>
      </c>
      <c r="AT1536">
        <v>26</v>
      </c>
      <c r="AU1536">
        <f>IF(AND(Table13[[#This Row],[Age]]&gt;=18,Table13[[#This Row],[Age]]&lt;=25),1,0)</f>
        <v>0</v>
      </c>
      <c r="AV1536">
        <f>IF(AND(Table13[[#This Row],[Age]]&gt;=26,Table13[[#This Row],[Age]]&lt;=35),1,0)</f>
        <v>1</v>
      </c>
      <c r="AW1536">
        <f>IF(AND(Table13[[#This Row],[Age]]&gt;=36,Table13[[#This Row],[Age]]&lt;=45),1,0)</f>
        <v>0</v>
      </c>
      <c r="AX1536">
        <f>IF(AND(Table13[[#This Row],[Age]]&gt;=46,Table13[[#This Row],[Age]]&lt;=55),1,0)</f>
        <v>0</v>
      </c>
      <c r="AY1536">
        <f>IF(AND(Table13[[#This Row],[Age]]&gt;=56,Table13[[#This Row],[Age]]&lt;=67),1,0)</f>
        <v>0</v>
      </c>
      <c r="AZ1536" t="s">
        <v>25</v>
      </c>
      <c r="BA1536">
        <f>IF(Table13[[#This Row],[Marital Status]]="Married",1,0)</f>
        <v>1</v>
      </c>
      <c r="BB1536">
        <f>IF(Table13[[#This Row],[Marital Status]]="Single",1,0)</f>
        <v>0</v>
      </c>
      <c r="BC1536" t="s">
        <v>28</v>
      </c>
      <c r="BD1536">
        <f>IF(Table13[[#This Row],[gender]]="Male",1,0)</f>
        <v>0</v>
      </c>
      <c r="BE1536">
        <f>IF(Table13[[#This Row],[gender]]="Female",1,0)</f>
        <v>1</v>
      </c>
      <c r="BF1536" t="s">
        <v>19</v>
      </c>
      <c r="BG1536">
        <f>IF(Table13[[#This Row],[Highest level of Education]]="Did not attend school",1,0)</f>
        <v>0</v>
      </c>
      <c r="BH1536">
        <f>IF(Table13[[#This Row],[Highest level of Education]]="K12 completed",1,0)</f>
        <v>0</v>
      </c>
      <c r="BI1536">
        <f>IF(Table13[[#This Row],[Highest level of Education]]="High School Completed",1,0)</f>
        <v>0</v>
      </c>
      <c r="BJ1536">
        <f>IF(Table13[[#This Row],[Highest level of Education]]="Technical Diploma/Partially completed College",1,0)</f>
        <v>0</v>
      </c>
      <c r="BK1536">
        <f>IF(Table13[[#This Row],[Highest level of Education]]="University/College Degree",1,0)</f>
        <v>1</v>
      </c>
      <c r="BL1536">
        <f>IF(Table13[[#This Row],[Highest level of Education]]="Post-graduate education",1,0)</f>
        <v>0</v>
      </c>
      <c r="BM1536">
        <v>4</v>
      </c>
      <c r="BN1536">
        <v>1</v>
      </c>
      <c r="BO1536">
        <v>98</v>
      </c>
      <c r="BP1536">
        <f>IF(Table13[[#This Row],[Monthly_Income 1_5500 2_8000 3_11000 4_15000 5_20000 6_27000 7_35000 8_5000 9_51000 98_0]]=1,1,0)</f>
        <v>0</v>
      </c>
      <c r="BQ1536">
        <f>IF(Table13[[#This Row],[Monthly_Income 1_5500 2_8000 3_11000 4_15000 5_20000 6_27000 7_35000 8_5000 9_51000 98_0]]=2,1,0)</f>
        <v>0</v>
      </c>
      <c r="BR1536">
        <f>IF(Table13[[#This Row],[Monthly_Income 1_5500 2_8000 3_11000 4_15000 5_20000 6_27000 7_35000 8_5000 9_51000 98_0]]=3,1,0)</f>
        <v>0</v>
      </c>
      <c r="BS1536">
        <f>IF(Table13[[#This Row],[Monthly_Income 1_5500 2_8000 3_11000 4_15000 5_20000 6_27000 7_35000 8_5000 9_51000 98_0]]=4,1,0)</f>
        <v>0</v>
      </c>
      <c r="BT1536">
        <f>IF(Table13[[#This Row],[Monthly_Income 1_5500 2_8000 3_11000 4_15000 5_20000 6_27000 7_35000 8_5000 9_51000 98_0]]=5,1,0)</f>
        <v>0</v>
      </c>
      <c r="BU1536">
        <f>IF(Table13[[#This Row],[Monthly_Income 1_5500 2_8000 3_11000 4_15000 5_20000 6_27000 7_35000 8_5000 9_51000 98_0]]=6,1,0)</f>
        <v>0</v>
      </c>
      <c r="BV1536">
        <f>IF(Table13[[#This Row],[Monthly_Income 1_5500 2_8000 3_11000 4_15000 5_20000 6_27000 7_35000 8_5000 9_51000 98_0]]=7,1,0)</f>
        <v>0</v>
      </c>
      <c r="BW1536">
        <f>IF(Table13[[#This Row],[Monthly_Income 1_5500 2_8000 3_11000 4_15000 5_20000 6_27000 7_35000 8_5000 9_51000 98_0]]=8,1,0)</f>
        <v>0</v>
      </c>
      <c r="BX1536">
        <f>IF(Table13[[#This Row],[Monthly_Income 1_5500 2_8000 3_11000 4_15000 5_20000 6_27000 7_35000 8_5000 9_51000 98_0]]=9,1,0)</f>
        <v>0</v>
      </c>
      <c r="BY1536">
        <f>IF(Table13[[#This Row],[Monthly_Income 1_5500 2_8000 3_11000 4_15000 5_20000 6_27000 7_35000 8_5000 9_51000 98_0]]=98,1,0)</f>
        <v>1</v>
      </c>
      <c r="BZ1536">
        <v>98</v>
      </c>
      <c r="CA1536">
        <f>IF(Table13[[#This Row],[Monthly_Household_Income]]=1,1,0)</f>
        <v>0</v>
      </c>
      <c r="CB1536">
        <f>IF(Table13[[#This Row],[Monthly_Household_Income]]=2,1,0)</f>
        <v>0</v>
      </c>
      <c r="CC1536">
        <f>IF(Table13[[#This Row],[Monthly_Household_Income]]=3,1,0)</f>
        <v>0</v>
      </c>
      <c r="CD1536">
        <f>IF(Table13[[#This Row],[Monthly_Household_Income]]=4,1,0)</f>
        <v>0</v>
      </c>
      <c r="CE1536">
        <f>IF(Table13[[#This Row],[Monthly_Household_Income]]=5,1,0)</f>
        <v>0</v>
      </c>
      <c r="CF1536">
        <f>IF(Table13[[#This Row],[Monthly_Household_Income]]=6,1,0)</f>
        <v>0</v>
      </c>
      <c r="CG1536">
        <f>IF(Table13[[#This Row],[Monthly_Household_Income]]=7,1,0)</f>
        <v>0</v>
      </c>
      <c r="CH1536">
        <f>IF(Table13[[#This Row],[Monthly_Household_Income]]=8,1,0)</f>
        <v>0</v>
      </c>
      <c r="CI1536">
        <f>IF(Table13[[#This Row],[Monthly_Household_Income]]=9,1,0)</f>
        <v>0</v>
      </c>
      <c r="CJ1536">
        <f>IF(Table13[[#This Row],[Monthly_Household_Income]]=98,1,0)</f>
        <v>1</v>
      </c>
    </row>
    <row r="1537" spans="1:88">
      <c r="A1537">
        <v>5750</v>
      </c>
      <c r="B1537" s="1">
        <v>43130</v>
      </c>
      <c r="C1537" t="s">
        <v>29</v>
      </c>
      <c r="D1537">
        <v>9</v>
      </c>
      <c r="E1537">
        <v>8</v>
      </c>
      <c r="F1537">
        <v>7</v>
      </c>
      <c r="G1537">
        <v>8</v>
      </c>
      <c r="H1537">
        <v>8</v>
      </c>
      <c r="I1537">
        <v>8</v>
      </c>
      <c r="J1537" t="s">
        <v>16</v>
      </c>
      <c r="K1537">
        <v>8</v>
      </c>
      <c r="L1537">
        <v>8</v>
      </c>
      <c r="M1537">
        <v>7</v>
      </c>
      <c r="N1537">
        <v>9</v>
      </c>
      <c r="O1537">
        <v>9</v>
      </c>
      <c r="P1537">
        <v>8</v>
      </c>
      <c r="Q1537">
        <v>9</v>
      </c>
      <c r="R1537">
        <v>7</v>
      </c>
      <c r="S1537">
        <v>9</v>
      </c>
      <c r="T1537">
        <v>8</v>
      </c>
      <c r="U1537">
        <v>8</v>
      </c>
      <c r="V1537">
        <v>9</v>
      </c>
      <c r="W1537">
        <v>9</v>
      </c>
      <c r="X1537">
        <v>7</v>
      </c>
      <c r="Y1537">
        <v>8</v>
      </c>
      <c r="Z1537">
        <v>8</v>
      </c>
      <c r="AA1537">
        <v>7</v>
      </c>
      <c r="AB1537">
        <v>7</v>
      </c>
      <c r="AC1537">
        <v>2</v>
      </c>
      <c r="AD1537">
        <f>IF(Table13[[#This Row],[payment]]=1,1,0)</f>
        <v>0</v>
      </c>
      <c r="AE1537">
        <f>IF(Table13[[#This Row],[payment]]=2,1,0)</f>
        <v>1</v>
      </c>
      <c r="AF1537">
        <f>IF(Table13[[#This Row],[payment]]=3,1,0)</f>
        <v>0</v>
      </c>
      <c r="AG1537">
        <v>1</v>
      </c>
      <c r="AH1537">
        <f>IF(Table13[[#This Row],[method_payment]]=1,1,0)</f>
        <v>1</v>
      </c>
      <c r="AI1537">
        <f>IF(Table13[[#This Row],[method_payment]]=2,1,0)</f>
        <v>0</v>
      </c>
      <c r="AJ1537">
        <f>IF(Table13[[#This Row],[method_payment]]=3,1,0)</f>
        <v>0</v>
      </c>
      <c r="AK1537">
        <f>IF(Table13[[#This Row],[method_payment]]=5,1,0)</f>
        <v>0</v>
      </c>
      <c r="AL1537">
        <f>IF(Table13[[#This Row],[method_payment]]=6,1,0)</f>
        <v>0</v>
      </c>
      <c r="AM1537" t="s">
        <v>16</v>
      </c>
      <c r="AN1537" t="s">
        <v>15</v>
      </c>
      <c r="AO1537">
        <v>2</v>
      </c>
      <c r="AP1537" s="2">
        <v>612.53</v>
      </c>
      <c r="AQ1537" s="3">
        <f>IF(AND(Table13[[#This Row],[Average_amount_spent_per_visit_last_3_months]]&gt;=1,Table13[[#This Row],[Average_amount_spent_per_visit_last_3_months]]&lt;=999),1,0)</f>
        <v>1</v>
      </c>
      <c r="AR1537" s="3">
        <f>IF(AND(Table13[[#This Row],[Average_amount_spent_per_visit_last_3_months]]&gt;=1000,Table13[[#This Row],[Average_amount_spent_per_visit_last_3_months]]&lt;=6700),1,0)</f>
        <v>0</v>
      </c>
      <c r="AS1537">
        <v>1</v>
      </c>
      <c r="AT1537">
        <v>46</v>
      </c>
      <c r="AU1537">
        <f>IF(AND(Table13[[#This Row],[Age]]&gt;=18,Table13[[#This Row],[Age]]&lt;=25),1,0)</f>
        <v>0</v>
      </c>
      <c r="AV1537">
        <f>IF(AND(Table13[[#This Row],[Age]]&gt;=26,Table13[[#This Row],[Age]]&lt;=35),1,0)</f>
        <v>0</v>
      </c>
      <c r="AW1537">
        <f>IF(AND(Table13[[#This Row],[Age]]&gt;=36,Table13[[#This Row],[Age]]&lt;=45),1,0)</f>
        <v>0</v>
      </c>
      <c r="AX1537">
        <f>IF(AND(Table13[[#This Row],[Age]]&gt;=46,Table13[[#This Row],[Age]]&lt;=55),1,0)</f>
        <v>1</v>
      </c>
      <c r="AY1537">
        <f>IF(AND(Table13[[#This Row],[Age]]&gt;=56,Table13[[#This Row],[Age]]&lt;=67),1,0)</f>
        <v>0</v>
      </c>
      <c r="AZ1537" t="s">
        <v>25</v>
      </c>
      <c r="BA1537">
        <f>IF(Table13[[#This Row],[Marital Status]]="Married",1,0)</f>
        <v>1</v>
      </c>
      <c r="BB1537">
        <f>IF(Table13[[#This Row],[Marital Status]]="Single",1,0)</f>
        <v>0</v>
      </c>
      <c r="BC1537" t="s">
        <v>27</v>
      </c>
      <c r="BD1537">
        <f>IF(Table13[[#This Row],[gender]]="Male",1,0)</f>
        <v>1</v>
      </c>
      <c r="BE1537">
        <f>IF(Table13[[#This Row],[gender]]="Female",1,0)</f>
        <v>0</v>
      </c>
      <c r="BF1537" t="s">
        <v>23</v>
      </c>
      <c r="BG1537">
        <f>IF(Table13[[#This Row],[Highest level of Education]]="Did not attend school",1,0)</f>
        <v>0</v>
      </c>
      <c r="BH1537">
        <f>IF(Table13[[#This Row],[Highest level of Education]]="K12 completed",1,0)</f>
        <v>0</v>
      </c>
      <c r="BI1537">
        <f>IF(Table13[[#This Row],[Highest level of Education]]="High School Completed",1,0)</f>
        <v>0</v>
      </c>
      <c r="BJ1537">
        <f>IF(Table13[[#This Row],[Highest level of Education]]="Technical Diploma/Partially completed College",1,0)</f>
        <v>1</v>
      </c>
      <c r="BK1537">
        <f>IF(Table13[[#This Row],[Highest level of Education]]="University/College Degree",1,0)</f>
        <v>0</v>
      </c>
      <c r="BL1537">
        <f>IF(Table13[[#This Row],[Highest level of Education]]="Post-graduate education",1,0)</f>
        <v>0</v>
      </c>
      <c r="BM1537">
        <v>2</v>
      </c>
      <c r="BN1537">
        <v>1</v>
      </c>
      <c r="BO1537">
        <v>3</v>
      </c>
      <c r="BP1537">
        <f>IF(Table13[[#This Row],[Monthly_Income 1_5500 2_8000 3_11000 4_15000 5_20000 6_27000 7_35000 8_5000 9_51000 98_0]]=1,1,0)</f>
        <v>0</v>
      </c>
      <c r="BQ1537">
        <f>IF(Table13[[#This Row],[Monthly_Income 1_5500 2_8000 3_11000 4_15000 5_20000 6_27000 7_35000 8_5000 9_51000 98_0]]=2,1,0)</f>
        <v>0</v>
      </c>
      <c r="BR1537">
        <f>IF(Table13[[#This Row],[Monthly_Income 1_5500 2_8000 3_11000 4_15000 5_20000 6_27000 7_35000 8_5000 9_51000 98_0]]=3,1,0)</f>
        <v>1</v>
      </c>
      <c r="BS1537">
        <f>IF(Table13[[#This Row],[Monthly_Income 1_5500 2_8000 3_11000 4_15000 5_20000 6_27000 7_35000 8_5000 9_51000 98_0]]=4,1,0)</f>
        <v>0</v>
      </c>
      <c r="BT1537">
        <f>IF(Table13[[#This Row],[Monthly_Income 1_5500 2_8000 3_11000 4_15000 5_20000 6_27000 7_35000 8_5000 9_51000 98_0]]=5,1,0)</f>
        <v>0</v>
      </c>
      <c r="BU1537">
        <f>IF(Table13[[#This Row],[Monthly_Income 1_5500 2_8000 3_11000 4_15000 5_20000 6_27000 7_35000 8_5000 9_51000 98_0]]=6,1,0)</f>
        <v>0</v>
      </c>
      <c r="BV1537">
        <f>IF(Table13[[#This Row],[Monthly_Income 1_5500 2_8000 3_11000 4_15000 5_20000 6_27000 7_35000 8_5000 9_51000 98_0]]=7,1,0)</f>
        <v>0</v>
      </c>
      <c r="BW1537">
        <f>IF(Table13[[#This Row],[Monthly_Income 1_5500 2_8000 3_11000 4_15000 5_20000 6_27000 7_35000 8_5000 9_51000 98_0]]=8,1,0)</f>
        <v>0</v>
      </c>
      <c r="BX1537">
        <f>IF(Table13[[#This Row],[Monthly_Income 1_5500 2_8000 3_11000 4_15000 5_20000 6_27000 7_35000 8_5000 9_51000 98_0]]=9,1,0)</f>
        <v>0</v>
      </c>
      <c r="BY1537">
        <f>IF(Table13[[#This Row],[Monthly_Income 1_5500 2_8000 3_11000 4_15000 5_20000 6_27000 7_35000 8_5000 9_51000 98_0]]=98,1,0)</f>
        <v>0</v>
      </c>
      <c r="BZ1537">
        <v>4</v>
      </c>
      <c r="CA1537">
        <f>IF(Table13[[#This Row],[Monthly_Household_Income]]=1,1,0)</f>
        <v>0</v>
      </c>
      <c r="CB1537">
        <f>IF(Table13[[#This Row],[Monthly_Household_Income]]=2,1,0)</f>
        <v>0</v>
      </c>
      <c r="CC1537">
        <f>IF(Table13[[#This Row],[Monthly_Household_Income]]=3,1,0)</f>
        <v>0</v>
      </c>
      <c r="CD1537">
        <f>IF(Table13[[#This Row],[Monthly_Household_Income]]=4,1,0)</f>
        <v>1</v>
      </c>
      <c r="CE1537">
        <f>IF(Table13[[#This Row],[Monthly_Household_Income]]=5,1,0)</f>
        <v>0</v>
      </c>
      <c r="CF1537">
        <f>IF(Table13[[#This Row],[Monthly_Household_Income]]=6,1,0)</f>
        <v>0</v>
      </c>
      <c r="CG1537">
        <f>IF(Table13[[#This Row],[Monthly_Household_Income]]=7,1,0)</f>
        <v>0</v>
      </c>
      <c r="CH1537">
        <f>IF(Table13[[#This Row],[Monthly_Household_Income]]=8,1,0)</f>
        <v>0</v>
      </c>
      <c r="CI1537">
        <f>IF(Table13[[#This Row],[Monthly_Household_Income]]=9,1,0)</f>
        <v>0</v>
      </c>
      <c r="CJ1537">
        <f>IF(Table13[[#This Row],[Monthly_Household_Income]]=98,1,0)</f>
        <v>0</v>
      </c>
    </row>
    <row r="1538" spans="1:88">
      <c r="A1538">
        <v>5754</v>
      </c>
      <c r="B1538" s="1">
        <v>42995</v>
      </c>
      <c r="C1538" t="s">
        <v>33</v>
      </c>
      <c r="D1538">
        <v>7</v>
      </c>
      <c r="E1538">
        <v>7</v>
      </c>
      <c r="F1538">
        <v>9</v>
      </c>
      <c r="G1538">
        <v>7</v>
      </c>
      <c r="H1538">
        <v>6</v>
      </c>
      <c r="I1538">
        <v>6</v>
      </c>
      <c r="J1538" t="s">
        <v>15</v>
      </c>
      <c r="K1538">
        <v>8</v>
      </c>
      <c r="L1538">
        <v>6</v>
      </c>
      <c r="M1538">
        <v>6</v>
      </c>
      <c r="N1538">
        <v>7</v>
      </c>
      <c r="O1538">
        <v>9</v>
      </c>
      <c r="P1538">
        <v>10</v>
      </c>
      <c r="Q1538">
        <v>8</v>
      </c>
      <c r="R1538">
        <v>8</v>
      </c>
      <c r="S1538">
        <v>7</v>
      </c>
      <c r="T1538">
        <v>7</v>
      </c>
      <c r="U1538">
        <v>7</v>
      </c>
      <c r="V1538">
        <v>6</v>
      </c>
      <c r="W1538">
        <v>7</v>
      </c>
      <c r="X1538">
        <v>8</v>
      </c>
      <c r="Y1538">
        <v>8</v>
      </c>
      <c r="Z1538">
        <v>8</v>
      </c>
      <c r="AA1538">
        <v>7</v>
      </c>
      <c r="AB1538">
        <v>6</v>
      </c>
      <c r="AC1538">
        <v>1</v>
      </c>
      <c r="AD1538">
        <f>IF(Table13[[#This Row],[payment]]=1,1,0)</f>
        <v>1</v>
      </c>
      <c r="AE1538">
        <f>IF(Table13[[#This Row],[payment]]=2,1,0)</f>
        <v>0</v>
      </c>
      <c r="AF1538">
        <f>IF(Table13[[#This Row],[payment]]=3,1,0)</f>
        <v>0</v>
      </c>
      <c r="AG1538">
        <v>2</v>
      </c>
      <c r="AH1538">
        <f>IF(Table13[[#This Row],[method_payment]]=1,1,0)</f>
        <v>0</v>
      </c>
      <c r="AI1538">
        <f>IF(Table13[[#This Row],[method_payment]]=2,1,0)</f>
        <v>1</v>
      </c>
      <c r="AJ1538">
        <f>IF(Table13[[#This Row],[method_payment]]=3,1,0)</f>
        <v>0</v>
      </c>
      <c r="AK1538">
        <f>IF(Table13[[#This Row],[method_payment]]=5,1,0)</f>
        <v>0</v>
      </c>
      <c r="AL1538">
        <f>IF(Table13[[#This Row],[method_payment]]=6,1,0)</f>
        <v>0</v>
      </c>
      <c r="AM1538" t="s">
        <v>16</v>
      </c>
      <c r="AN1538" t="s">
        <v>15</v>
      </c>
      <c r="AO1538">
        <v>1</v>
      </c>
      <c r="AP1538" s="2">
        <v>151.41999999999999</v>
      </c>
      <c r="AQ1538" s="3">
        <f>IF(AND(Table13[[#This Row],[Average_amount_spent_per_visit_last_3_months]]&gt;=1,Table13[[#This Row],[Average_amount_spent_per_visit_last_3_months]]&lt;=999),1,0)</f>
        <v>1</v>
      </c>
      <c r="AR1538" s="3">
        <f>IF(AND(Table13[[#This Row],[Average_amount_spent_per_visit_last_3_months]]&gt;=1000,Table13[[#This Row],[Average_amount_spent_per_visit_last_3_months]]&lt;=6700),1,0)</f>
        <v>0</v>
      </c>
      <c r="AS1538">
        <v>2</v>
      </c>
      <c r="AT1538">
        <v>25</v>
      </c>
      <c r="AU1538">
        <f>IF(AND(Table13[[#This Row],[Age]]&gt;=18,Table13[[#This Row],[Age]]&lt;=25),1,0)</f>
        <v>1</v>
      </c>
      <c r="AV1538">
        <f>IF(AND(Table13[[#This Row],[Age]]&gt;=26,Table13[[#This Row],[Age]]&lt;=35),1,0)</f>
        <v>0</v>
      </c>
      <c r="AW1538">
        <f>IF(AND(Table13[[#This Row],[Age]]&gt;=36,Table13[[#This Row],[Age]]&lt;=45),1,0)</f>
        <v>0</v>
      </c>
      <c r="AX1538">
        <f>IF(AND(Table13[[#This Row],[Age]]&gt;=46,Table13[[#This Row],[Age]]&lt;=55),1,0)</f>
        <v>0</v>
      </c>
      <c r="AY1538">
        <f>IF(AND(Table13[[#This Row],[Age]]&gt;=56,Table13[[#This Row],[Age]]&lt;=67),1,0)</f>
        <v>0</v>
      </c>
      <c r="AZ1538" t="s">
        <v>24</v>
      </c>
      <c r="BA1538">
        <f>IF(Table13[[#This Row],[Marital Status]]="Married",1,0)</f>
        <v>0</v>
      </c>
      <c r="BB1538">
        <f>IF(Table13[[#This Row],[Marital Status]]="Single",1,0)</f>
        <v>1</v>
      </c>
      <c r="BC1538" t="s">
        <v>27</v>
      </c>
      <c r="BD1538">
        <f>IF(Table13[[#This Row],[gender]]="Male",1,0)</f>
        <v>1</v>
      </c>
      <c r="BE1538">
        <f>IF(Table13[[#This Row],[gender]]="Female",1,0)</f>
        <v>0</v>
      </c>
      <c r="BF1538" t="s">
        <v>23</v>
      </c>
      <c r="BG1538">
        <f>IF(Table13[[#This Row],[Highest level of Education]]="Did not attend school",1,0)</f>
        <v>0</v>
      </c>
      <c r="BH1538">
        <f>IF(Table13[[#This Row],[Highest level of Education]]="K12 completed",1,0)</f>
        <v>0</v>
      </c>
      <c r="BI1538">
        <f>IF(Table13[[#This Row],[Highest level of Education]]="High School Completed",1,0)</f>
        <v>0</v>
      </c>
      <c r="BJ1538">
        <f>IF(Table13[[#This Row],[Highest level of Education]]="Technical Diploma/Partially completed College",1,0)</f>
        <v>1</v>
      </c>
      <c r="BK1538">
        <f>IF(Table13[[#This Row],[Highest level of Education]]="University/College Degree",1,0)</f>
        <v>0</v>
      </c>
      <c r="BL1538">
        <f>IF(Table13[[#This Row],[Highest level of Education]]="Post-graduate education",1,0)</f>
        <v>0</v>
      </c>
      <c r="BM1538">
        <v>0</v>
      </c>
      <c r="BN1538">
        <v>1</v>
      </c>
      <c r="BO1538">
        <v>2</v>
      </c>
      <c r="BP1538">
        <f>IF(Table13[[#This Row],[Monthly_Income 1_5500 2_8000 3_11000 4_15000 5_20000 6_27000 7_35000 8_5000 9_51000 98_0]]=1,1,0)</f>
        <v>0</v>
      </c>
      <c r="BQ1538">
        <f>IF(Table13[[#This Row],[Monthly_Income 1_5500 2_8000 3_11000 4_15000 5_20000 6_27000 7_35000 8_5000 9_51000 98_0]]=2,1,0)</f>
        <v>1</v>
      </c>
      <c r="BR1538">
        <f>IF(Table13[[#This Row],[Monthly_Income 1_5500 2_8000 3_11000 4_15000 5_20000 6_27000 7_35000 8_5000 9_51000 98_0]]=3,1,0)</f>
        <v>0</v>
      </c>
      <c r="BS1538">
        <f>IF(Table13[[#This Row],[Monthly_Income 1_5500 2_8000 3_11000 4_15000 5_20000 6_27000 7_35000 8_5000 9_51000 98_0]]=4,1,0)</f>
        <v>0</v>
      </c>
      <c r="BT1538">
        <f>IF(Table13[[#This Row],[Monthly_Income 1_5500 2_8000 3_11000 4_15000 5_20000 6_27000 7_35000 8_5000 9_51000 98_0]]=5,1,0)</f>
        <v>0</v>
      </c>
      <c r="BU1538">
        <f>IF(Table13[[#This Row],[Monthly_Income 1_5500 2_8000 3_11000 4_15000 5_20000 6_27000 7_35000 8_5000 9_51000 98_0]]=6,1,0)</f>
        <v>0</v>
      </c>
      <c r="BV1538">
        <f>IF(Table13[[#This Row],[Monthly_Income 1_5500 2_8000 3_11000 4_15000 5_20000 6_27000 7_35000 8_5000 9_51000 98_0]]=7,1,0)</f>
        <v>0</v>
      </c>
      <c r="BW1538">
        <f>IF(Table13[[#This Row],[Monthly_Income 1_5500 2_8000 3_11000 4_15000 5_20000 6_27000 7_35000 8_5000 9_51000 98_0]]=8,1,0)</f>
        <v>0</v>
      </c>
      <c r="BX1538">
        <f>IF(Table13[[#This Row],[Monthly_Income 1_5500 2_8000 3_11000 4_15000 5_20000 6_27000 7_35000 8_5000 9_51000 98_0]]=9,1,0)</f>
        <v>0</v>
      </c>
      <c r="BY1538">
        <f>IF(Table13[[#This Row],[Monthly_Income 1_5500 2_8000 3_11000 4_15000 5_20000 6_27000 7_35000 8_5000 9_51000 98_0]]=98,1,0)</f>
        <v>0</v>
      </c>
      <c r="BZ1538">
        <v>3</v>
      </c>
      <c r="CA1538">
        <f>IF(Table13[[#This Row],[Monthly_Household_Income]]=1,1,0)</f>
        <v>0</v>
      </c>
      <c r="CB1538">
        <f>IF(Table13[[#This Row],[Monthly_Household_Income]]=2,1,0)</f>
        <v>0</v>
      </c>
      <c r="CC1538">
        <f>IF(Table13[[#This Row],[Monthly_Household_Income]]=3,1,0)</f>
        <v>1</v>
      </c>
      <c r="CD1538">
        <f>IF(Table13[[#This Row],[Monthly_Household_Income]]=4,1,0)</f>
        <v>0</v>
      </c>
      <c r="CE1538">
        <f>IF(Table13[[#This Row],[Monthly_Household_Income]]=5,1,0)</f>
        <v>0</v>
      </c>
      <c r="CF1538">
        <f>IF(Table13[[#This Row],[Monthly_Household_Income]]=6,1,0)</f>
        <v>0</v>
      </c>
      <c r="CG1538">
        <f>IF(Table13[[#This Row],[Monthly_Household_Income]]=7,1,0)</f>
        <v>0</v>
      </c>
      <c r="CH1538">
        <f>IF(Table13[[#This Row],[Monthly_Household_Income]]=8,1,0)</f>
        <v>0</v>
      </c>
      <c r="CI1538">
        <f>IF(Table13[[#This Row],[Monthly_Household_Income]]=9,1,0)</f>
        <v>0</v>
      </c>
      <c r="CJ1538">
        <f>IF(Table13[[#This Row],[Monthly_Household_Income]]=98,1,0)</f>
        <v>0</v>
      </c>
    </row>
    <row r="1539" spans="1:88">
      <c r="A1539">
        <v>5760</v>
      </c>
      <c r="B1539" s="1">
        <v>42978</v>
      </c>
      <c r="C1539" t="s">
        <v>2</v>
      </c>
      <c r="D1539">
        <v>7</v>
      </c>
      <c r="E1539">
        <v>9</v>
      </c>
      <c r="F1539">
        <v>9</v>
      </c>
      <c r="G1539">
        <v>9</v>
      </c>
      <c r="H1539">
        <v>8</v>
      </c>
      <c r="I1539">
        <v>9</v>
      </c>
      <c r="J1539" t="s">
        <v>16</v>
      </c>
      <c r="K1539">
        <v>10</v>
      </c>
      <c r="L1539">
        <v>9</v>
      </c>
      <c r="M1539">
        <v>9</v>
      </c>
      <c r="N1539">
        <v>8</v>
      </c>
      <c r="O1539">
        <v>9</v>
      </c>
      <c r="P1539">
        <v>8</v>
      </c>
      <c r="Q1539">
        <v>8</v>
      </c>
      <c r="R1539">
        <v>8</v>
      </c>
      <c r="S1539">
        <v>10</v>
      </c>
      <c r="T1539">
        <v>10</v>
      </c>
      <c r="U1539">
        <v>9</v>
      </c>
      <c r="V1539">
        <v>10</v>
      </c>
      <c r="W1539">
        <v>8</v>
      </c>
      <c r="X1539">
        <v>9</v>
      </c>
      <c r="Y1539">
        <v>9</v>
      </c>
      <c r="Z1539">
        <v>9</v>
      </c>
      <c r="AA1539">
        <v>10</v>
      </c>
      <c r="AB1539">
        <v>8</v>
      </c>
      <c r="AC1539">
        <v>2</v>
      </c>
      <c r="AD1539">
        <f>IF(Table13[[#This Row],[payment]]=1,1,0)</f>
        <v>0</v>
      </c>
      <c r="AE1539">
        <f>IF(Table13[[#This Row],[payment]]=2,1,0)</f>
        <v>1</v>
      </c>
      <c r="AF1539">
        <f>IF(Table13[[#This Row],[payment]]=3,1,0)</f>
        <v>0</v>
      </c>
      <c r="AG1539">
        <v>1</v>
      </c>
      <c r="AH1539">
        <f>IF(Table13[[#This Row],[method_payment]]=1,1,0)</f>
        <v>1</v>
      </c>
      <c r="AI1539">
        <f>IF(Table13[[#This Row],[method_payment]]=2,1,0)</f>
        <v>0</v>
      </c>
      <c r="AJ1539">
        <f>IF(Table13[[#This Row],[method_payment]]=3,1,0)</f>
        <v>0</v>
      </c>
      <c r="AK1539">
        <f>IF(Table13[[#This Row],[method_payment]]=5,1,0)</f>
        <v>0</v>
      </c>
      <c r="AL1539">
        <f>IF(Table13[[#This Row],[method_payment]]=6,1,0)</f>
        <v>0</v>
      </c>
      <c r="AM1539" t="s">
        <v>16</v>
      </c>
      <c r="AN1539" t="s">
        <v>15</v>
      </c>
      <c r="AO1539">
        <v>1</v>
      </c>
      <c r="AP1539" s="2">
        <v>354.61</v>
      </c>
      <c r="AQ1539" s="3">
        <f>IF(AND(Table13[[#This Row],[Average_amount_spent_per_visit_last_3_months]]&gt;=1,Table13[[#This Row],[Average_amount_spent_per_visit_last_3_months]]&lt;=999),1,0)</f>
        <v>1</v>
      </c>
      <c r="AR1539" s="3">
        <f>IF(AND(Table13[[#This Row],[Average_amount_spent_per_visit_last_3_months]]&gt;=1000,Table13[[#This Row],[Average_amount_spent_per_visit_last_3_months]]&lt;=6700),1,0)</f>
        <v>0</v>
      </c>
      <c r="AS1539">
        <v>3</v>
      </c>
      <c r="AT1539">
        <v>31</v>
      </c>
      <c r="AU1539">
        <f>IF(AND(Table13[[#This Row],[Age]]&gt;=18,Table13[[#This Row],[Age]]&lt;=25),1,0)</f>
        <v>0</v>
      </c>
      <c r="AV1539">
        <f>IF(AND(Table13[[#This Row],[Age]]&gt;=26,Table13[[#This Row],[Age]]&lt;=35),1,0)</f>
        <v>1</v>
      </c>
      <c r="AW1539">
        <f>IF(AND(Table13[[#This Row],[Age]]&gt;=36,Table13[[#This Row],[Age]]&lt;=45),1,0)</f>
        <v>0</v>
      </c>
      <c r="AX1539">
        <f>IF(AND(Table13[[#This Row],[Age]]&gt;=46,Table13[[#This Row],[Age]]&lt;=55),1,0)</f>
        <v>0</v>
      </c>
      <c r="AY1539">
        <f>IF(AND(Table13[[#This Row],[Age]]&gt;=56,Table13[[#This Row],[Age]]&lt;=67),1,0)</f>
        <v>0</v>
      </c>
      <c r="AZ1539" t="s">
        <v>24</v>
      </c>
      <c r="BA1539">
        <f>IF(Table13[[#This Row],[Marital Status]]="Married",1,0)</f>
        <v>0</v>
      </c>
      <c r="BB1539">
        <f>IF(Table13[[#This Row],[Marital Status]]="Single",1,0)</f>
        <v>1</v>
      </c>
      <c r="BC1539" t="s">
        <v>27</v>
      </c>
      <c r="BD1539">
        <f>IF(Table13[[#This Row],[gender]]="Male",1,0)</f>
        <v>1</v>
      </c>
      <c r="BE1539">
        <f>IF(Table13[[#This Row],[gender]]="Female",1,0)</f>
        <v>0</v>
      </c>
      <c r="BF1539" t="s">
        <v>19</v>
      </c>
      <c r="BG1539">
        <f>IF(Table13[[#This Row],[Highest level of Education]]="Did not attend school",1,0)</f>
        <v>0</v>
      </c>
      <c r="BH1539">
        <f>IF(Table13[[#This Row],[Highest level of Education]]="K12 completed",1,0)</f>
        <v>0</v>
      </c>
      <c r="BI1539">
        <f>IF(Table13[[#This Row],[Highest level of Education]]="High School Completed",1,0)</f>
        <v>0</v>
      </c>
      <c r="BJ1539">
        <f>IF(Table13[[#This Row],[Highest level of Education]]="Technical Diploma/Partially completed College",1,0)</f>
        <v>0</v>
      </c>
      <c r="BK1539">
        <f>IF(Table13[[#This Row],[Highest level of Education]]="University/College Degree",1,0)</f>
        <v>1</v>
      </c>
      <c r="BL1539">
        <f>IF(Table13[[#This Row],[Highest level of Education]]="Post-graduate education",1,0)</f>
        <v>0</v>
      </c>
      <c r="BM1539">
        <v>0</v>
      </c>
      <c r="BN1539">
        <v>1</v>
      </c>
      <c r="BO1539">
        <v>4</v>
      </c>
      <c r="BP1539">
        <f>IF(Table13[[#This Row],[Monthly_Income 1_5500 2_8000 3_11000 4_15000 5_20000 6_27000 7_35000 8_5000 9_51000 98_0]]=1,1,0)</f>
        <v>0</v>
      </c>
      <c r="BQ1539">
        <f>IF(Table13[[#This Row],[Monthly_Income 1_5500 2_8000 3_11000 4_15000 5_20000 6_27000 7_35000 8_5000 9_51000 98_0]]=2,1,0)</f>
        <v>0</v>
      </c>
      <c r="BR1539">
        <f>IF(Table13[[#This Row],[Monthly_Income 1_5500 2_8000 3_11000 4_15000 5_20000 6_27000 7_35000 8_5000 9_51000 98_0]]=3,1,0)</f>
        <v>0</v>
      </c>
      <c r="BS1539">
        <f>IF(Table13[[#This Row],[Monthly_Income 1_5500 2_8000 3_11000 4_15000 5_20000 6_27000 7_35000 8_5000 9_51000 98_0]]=4,1,0)</f>
        <v>1</v>
      </c>
      <c r="BT1539">
        <f>IF(Table13[[#This Row],[Monthly_Income 1_5500 2_8000 3_11000 4_15000 5_20000 6_27000 7_35000 8_5000 9_51000 98_0]]=5,1,0)</f>
        <v>0</v>
      </c>
      <c r="BU1539">
        <f>IF(Table13[[#This Row],[Monthly_Income 1_5500 2_8000 3_11000 4_15000 5_20000 6_27000 7_35000 8_5000 9_51000 98_0]]=6,1,0)</f>
        <v>0</v>
      </c>
      <c r="BV1539">
        <f>IF(Table13[[#This Row],[Monthly_Income 1_5500 2_8000 3_11000 4_15000 5_20000 6_27000 7_35000 8_5000 9_51000 98_0]]=7,1,0)</f>
        <v>0</v>
      </c>
      <c r="BW1539">
        <f>IF(Table13[[#This Row],[Monthly_Income 1_5500 2_8000 3_11000 4_15000 5_20000 6_27000 7_35000 8_5000 9_51000 98_0]]=8,1,0)</f>
        <v>0</v>
      </c>
      <c r="BX1539">
        <f>IF(Table13[[#This Row],[Monthly_Income 1_5500 2_8000 3_11000 4_15000 5_20000 6_27000 7_35000 8_5000 9_51000 98_0]]=9,1,0)</f>
        <v>0</v>
      </c>
      <c r="BY1539">
        <f>IF(Table13[[#This Row],[Monthly_Income 1_5500 2_8000 3_11000 4_15000 5_20000 6_27000 7_35000 8_5000 9_51000 98_0]]=98,1,0)</f>
        <v>0</v>
      </c>
      <c r="BZ1539">
        <v>6</v>
      </c>
      <c r="CA1539">
        <f>IF(Table13[[#This Row],[Monthly_Household_Income]]=1,1,0)</f>
        <v>0</v>
      </c>
      <c r="CB1539">
        <f>IF(Table13[[#This Row],[Monthly_Household_Income]]=2,1,0)</f>
        <v>0</v>
      </c>
      <c r="CC1539">
        <f>IF(Table13[[#This Row],[Monthly_Household_Income]]=3,1,0)</f>
        <v>0</v>
      </c>
      <c r="CD1539">
        <f>IF(Table13[[#This Row],[Monthly_Household_Income]]=4,1,0)</f>
        <v>0</v>
      </c>
      <c r="CE1539">
        <f>IF(Table13[[#This Row],[Monthly_Household_Income]]=5,1,0)</f>
        <v>0</v>
      </c>
      <c r="CF1539">
        <f>IF(Table13[[#This Row],[Monthly_Household_Income]]=6,1,0)</f>
        <v>1</v>
      </c>
      <c r="CG1539">
        <f>IF(Table13[[#This Row],[Monthly_Household_Income]]=7,1,0)</f>
        <v>0</v>
      </c>
      <c r="CH1539">
        <f>IF(Table13[[#This Row],[Monthly_Household_Income]]=8,1,0)</f>
        <v>0</v>
      </c>
      <c r="CI1539">
        <f>IF(Table13[[#This Row],[Monthly_Household_Income]]=9,1,0)</f>
        <v>0</v>
      </c>
      <c r="CJ1539">
        <f>IF(Table13[[#This Row],[Monthly_Household_Income]]=98,1,0)</f>
        <v>0</v>
      </c>
    </row>
    <row r="1540" spans="1:88">
      <c r="A1540">
        <v>5768</v>
      </c>
      <c r="B1540" s="1">
        <v>43022</v>
      </c>
      <c r="C1540" t="s">
        <v>33</v>
      </c>
      <c r="D1540">
        <v>9</v>
      </c>
      <c r="E1540">
        <v>9</v>
      </c>
      <c r="F1540">
        <v>8</v>
      </c>
      <c r="G1540">
        <v>9</v>
      </c>
      <c r="H1540">
        <v>9</v>
      </c>
      <c r="I1540">
        <v>7</v>
      </c>
      <c r="J1540" t="s">
        <v>16</v>
      </c>
      <c r="K1540">
        <v>10</v>
      </c>
      <c r="L1540">
        <v>8</v>
      </c>
      <c r="M1540">
        <v>9</v>
      </c>
      <c r="N1540">
        <v>9</v>
      </c>
      <c r="O1540">
        <v>8</v>
      </c>
      <c r="P1540">
        <v>8</v>
      </c>
      <c r="Q1540">
        <v>7</v>
      </c>
      <c r="R1540">
        <v>7</v>
      </c>
      <c r="S1540">
        <v>8</v>
      </c>
      <c r="T1540">
        <v>7</v>
      </c>
      <c r="U1540">
        <v>7</v>
      </c>
      <c r="V1540">
        <v>10</v>
      </c>
      <c r="W1540">
        <v>9</v>
      </c>
      <c r="X1540">
        <v>0</v>
      </c>
      <c r="Y1540">
        <v>8</v>
      </c>
      <c r="Z1540">
        <v>9</v>
      </c>
      <c r="AA1540">
        <v>9</v>
      </c>
      <c r="AB1540">
        <v>0</v>
      </c>
      <c r="AC1540">
        <v>2</v>
      </c>
      <c r="AD1540">
        <f>IF(Table13[[#This Row],[payment]]=1,1,0)</f>
        <v>0</v>
      </c>
      <c r="AE1540">
        <f>IF(Table13[[#This Row],[payment]]=2,1,0)</f>
        <v>1</v>
      </c>
      <c r="AF1540">
        <f>IF(Table13[[#This Row],[payment]]=3,1,0)</f>
        <v>0</v>
      </c>
      <c r="AG1540">
        <v>2</v>
      </c>
      <c r="AH1540">
        <f>IF(Table13[[#This Row],[method_payment]]=1,1,0)</f>
        <v>0</v>
      </c>
      <c r="AI1540">
        <f>IF(Table13[[#This Row],[method_payment]]=2,1,0)</f>
        <v>1</v>
      </c>
      <c r="AJ1540">
        <f>IF(Table13[[#This Row],[method_payment]]=3,1,0)</f>
        <v>0</v>
      </c>
      <c r="AK1540">
        <f>IF(Table13[[#This Row],[method_payment]]=5,1,0)</f>
        <v>0</v>
      </c>
      <c r="AL1540">
        <f>IF(Table13[[#This Row],[method_payment]]=6,1,0)</f>
        <v>0</v>
      </c>
      <c r="AM1540" t="s">
        <v>16</v>
      </c>
      <c r="AN1540" t="s">
        <v>16</v>
      </c>
      <c r="AO1540">
        <v>1</v>
      </c>
      <c r="AP1540" s="2">
        <v>1110.44</v>
      </c>
      <c r="AQ1540" s="3">
        <f>IF(AND(Table13[[#This Row],[Average_amount_spent_per_visit_last_3_months]]&gt;=1,Table13[[#This Row],[Average_amount_spent_per_visit_last_3_months]]&lt;=999),1,0)</f>
        <v>0</v>
      </c>
      <c r="AR1540" s="3">
        <f>IF(AND(Table13[[#This Row],[Average_amount_spent_per_visit_last_3_months]]&gt;=1000,Table13[[#This Row],[Average_amount_spent_per_visit_last_3_months]]&lt;=6700),1,0)</f>
        <v>1</v>
      </c>
      <c r="AS1540">
        <v>3</v>
      </c>
      <c r="AT1540">
        <v>31</v>
      </c>
      <c r="AU1540">
        <f>IF(AND(Table13[[#This Row],[Age]]&gt;=18,Table13[[#This Row],[Age]]&lt;=25),1,0)</f>
        <v>0</v>
      </c>
      <c r="AV1540">
        <f>IF(AND(Table13[[#This Row],[Age]]&gt;=26,Table13[[#This Row],[Age]]&lt;=35),1,0)</f>
        <v>1</v>
      </c>
      <c r="AW1540">
        <f>IF(AND(Table13[[#This Row],[Age]]&gt;=36,Table13[[#This Row],[Age]]&lt;=45),1,0)</f>
        <v>0</v>
      </c>
      <c r="AX1540">
        <f>IF(AND(Table13[[#This Row],[Age]]&gt;=46,Table13[[#This Row],[Age]]&lt;=55),1,0)</f>
        <v>0</v>
      </c>
      <c r="AY1540">
        <f>IF(AND(Table13[[#This Row],[Age]]&gt;=56,Table13[[#This Row],[Age]]&lt;=67),1,0)</f>
        <v>0</v>
      </c>
      <c r="AZ1540" t="s">
        <v>25</v>
      </c>
      <c r="BA1540">
        <f>IF(Table13[[#This Row],[Marital Status]]="Married",1,0)</f>
        <v>1</v>
      </c>
      <c r="BB1540">
        <f>IF(Table13[[#This Row],[Marital Status]]="Single",1,0)</f>
        <v>0</v>
      </c>
      <c r="BC1540" t="s">
        <v>27</v>
      </c>
      <c r="BD1540">
        <f>IF(Table13[[#This Row],[gender]]="Male",1,0)</f>
        <v>1</v>
      </c>
      <c r="BE1540">
        <f>IF(Table13[[#This Row],[gender]]="Female",1,0)</f>
        <v>0</v>
      </c>
      <c r="BF1540" t="s">
        <v>19</v>
      </c>
      <c r="BG1540">
        <f>IF(Table13[[#This Row],[Highest level of Education]]="Did not attend school",1,0)</f>
        <v>0</v>
      </c>
      <c r="BH1540">
        <f>IF(Table13[[#This Row],[Highest level of Education]]="K12 completed",1,0)</f>
        <v>0</v>
      </c>
      <c r="BI1540">
        <f>IF(Table13[[#This Row],[Highest level of Education]]="High School Completed",1,0)</f>
        <v>0</v>
      </c>
      <c r="BJ1540">
        <f>IF(Table13[[#This Row],[Highest level of Education]]="Technical Diploma/Partially completed College",1,0)</f>
        <v>0</v>
      </c>
      <c r="BK1540">
        <f>IF(Table13[[#This Row],[Highest level of Education]]="University/College Degree",1,0)</f>
        <v>1</v>
      </c>
      <c r="BL1540">
        <f>IF(Table13[[#This Row],[Highest level of Education]]="Post-graduate education",1,0)</f>
        <v>0</v>
      </c>
      <c r="BM1540">
        <v>1</v>
      </c>
      <c r="BN1540">
        <v>1</v>
      </c>
      <c r="BO1540">
        <v>5</v>
      </c>
      <c r="BP1540">
        <f>IF(Table13[[#This Row],[Monthly_Income 1_5500 2_8000 3_11000 4_15000 5_20000 6_27000 7_35000 8_5000 9_51000 98_0]]=1,1,0)</f>
        <v>0</v>
      </c>
      <c r="BQ1540">
        <f>IF(Table13[[#This Row],[Monthly_Income 1_5500 2_8000 3_11000 4_15000 5_20000 6_27000 7_35000 8_5000 9_51000 98_0]]=2,1,0)</f>
        <v>0</v>
      </c>
      <c r="BR1540">
        <f>IF(Table13[[#This Row],[Monthly_Income 1_5500 2_8000 3_11000 4_15000 5_20000 6_27000 7_35000 8_5000 9_51000 98_0]]=3,1,0)</f>
        <v>0</v>
      </c>
      <c r="BS1540">
        <f>IF(Table13[[#This Row],[Monthly_Income 1_5500 2_8000 3_11000 4_15000 5_20000 6_27000 7_35000 8_5000 9_51000 98_0]]=4,1,0)</f>
        <v>0</v>
      </c>
      <c r="BT1540">
        <f>IF(Table13[[#This Row],[Monthly_Income 1_5500 2_8000 3_11000 4_15000 5_20000 6_27000 7_35000 8_5000 9_51000 98_0]]=5,1,0)</f>
        <v>1</v>
      </c>
      <c r="BU1540">
        <f>IF(Table13[[#This Row],[Monthly_Income 1_5500 2_8000 3_11000 4_15000 5_20000 6_27000 7_35000 8_5000 9_51000 98_0]]=6,1,0)</f>
        <v>0</v>
      </c>
      <c r="BV1540">
        <f>IF(Table13[[#This Row],[Monthly_Income 1_5500 2_8000 3_11000 4_15000 5_20000 6_27000 7_35000 8_5000 9_51000 98_0]]=7,1,0)</f>
        <v>0</v>
      </c>
      <c r="BW1540">
        <f>IF(Table13[[#This Row],[Monthly_Income 1_5500 2_8000 3_11000 4_15000 5_20000 6_27000 7_35000 8_5000 9_51000 98_0]]=8,1,0)</f>
        <v>0</v>
      </c>
      <c r="BX1540">
        <f>IF(Table13[[#This Row],[Monthly_Income 1_5500 2_8000 3_11000 4_15000 5_20000 6_27000 7_35000 8_5000 9_51000 98_0]]=9,1,0)</f>
        <v>0</v>
      </c>
      <c r="BY1540">
        <f>IF(Table13[[#This Row],[Monthly_Income 1_5500 2_8000 3_11000 4_15000 5_20000 6_27000 7_35000 8_5000 9_51000 98_0]]=98,1,0)</f>
        <v>0</v>
      </c>
      <c r="BZ1540">
        <v>7</v>
      </c>
      <c r="CA1540">
        <f>IF(Table13[[#This Row],[Monthly_Household_Income]]=1,1,0)</f>
        <v>0</v>
      </c>
      <c r="CB1540">
        <f>IF(Table13[[#This Row],[Monthly_Household_Income]]=2,1,0)</f>
        <v>0</v>
      </c>
      <c r="CC1540">
        <f>IF(Table13[[#This Row],[Monthly_Household_Income]]=3,1,0)</f>
        <v>0</v>
      </c>
      <c r="CD1540">
        <f>IF(Table13[[#This Row],[Monthly_Household_Income]]=4,1,0)</f>
        <v>0</v>
      </c>
      <c r="CE1540">
        <f>IF(Table13[[#This Row],[Monthly_Household_Income]]=5,1,0)</f>
        <v>0</v>
      </c>
      <c r="CF1540">
        <f>IF(Table13[[#This Row],[Monthly_Household_Income]]=6,1,0)</f>
        <v>0</v>
      </c>
      <c r="CG1540">
        <f>IF(Table13[[#This Row],[Monthly_Household_Income]]=7,1,0)</f>
        <v>1</v>
      </c>
      <c r="CH1540">
        <f>IF(Table13[[#This Row],[Monthly_Household_Income]]=8,1,0)</f>
        <v>0</v>
      </c>
      <c r="CI1540">
        <f>IF(Table13[[#This Row],[Monthly_Household_Income]]=9,1,0)</f>
        <v>0</v>
      </c>
      <c r="CJ1540">
        <f>IF(Table13[[#This Row],[Monthly_Household_Income]]=98,1,0)</f>
        <v>0</v>
      </c>
    </row>
    <row r="1541" spans="1:88">
      <c r="A1541">
        <v>5771</v>
      </c>
      <c r="B1541" s="1">
        <v>42972</v>
      </c>
      <c r="C1541" t="s">
        <v>32</v>
      </c>
      <c r="D1541">
        <v>10</v>
      </c>
      <c r="E1541">
        <v>10</v>
      </c>
      <c r="F1541">
        <v>10</v>
      </c>
      <c r="G1541">
        <v>10</v>
      </c>
      <c r="H1541">
        <v>9</v>
      </c>
      <c r="I1541">
        <v>10</v>
      </c>
      <c r="J1541" t="s">
        <v>15</v>
      </c>
      <c r="K1541">
        <v>10</v>
      </c>
      <c r="L1541">
        <v>9</v>
      </c>
      <c r="M1541">
        <v>10</v>
      </c>
      <c r="N1541">
        <v>10</v>
      </c>
      <c r="O1541">
        <v>9</v>
      </c>
      <c r="P1541">
        <v>10</v>
      </c>
      <c r="Q1541">
        <v>9</v>
      </c>
      <c r="R1541">
        <v>9</v>
      </c>
      <c r="S1541">
        <v>10</v>
      </c>
      <c r="T1541">
        <v>9</v>
      </c>
      <c r="U1541">
        <v>10</v>
      </c>
      <c r="V1541">
        <v>9</v>
      </c>
      <c r="W1541">
        <v>9</v>
      </c>
      <c r="X1541">
        <v>10</v>
      </c>
      <c r="Y1541">
        <v>10</v>
      </c>
      <c r="Z1541">
        <v>9</v>
      </c>
      <c r="AA1541">
        <v>9</v>
      </c>
      <c r="AB1541">
        <v>10</v>
      </c>
      <c r="AC1541">
        <v>2</v>
      </c>
      <c r="AD1541">
        <f>IF(Table13[[#This Row],[payment]]=1,1,0)</f>
        <v>0</v>
      </c>
      <c r="AE1541">
        <f>IF(Table13[[#This Row],[payment]]=2,1,0)</f>
        <v>1</v>
      </c>
      <c r="AF1541">
        <f>IF(Table13[[#This Row],[payment]]=3,1,0)</f>
        <v>0</v>
      </c>
      <c r="AG1541">
        <v>1</v>
      </c>
      <c r="AH1541">
        <f>IF(Table13[[#This Row],[method_payment]]=1,1,0)</f>
        <v>1</v>
      </c>
      <c r="AI1541">
        <f>IF(Table13[[#This Row],[method_payment]]=2,1,0)</f>
        <v>0</v>
      </c>
      <c r="AJ1541">
        <f>IF(Table13[[#This Row],[method_payment]]=3,1,0)</f>
        <v>0</v>
      </c>
      <c r="AK1541">
        <f>IF(Table13[[#This Row],[method_payment]]=5,1,0)</f>
        <v>0</v>
      </c>
      <c r="AL1541">
        <f>IF(Table13[[#This Row],[method_payment]]=6,1,0)</f>
        <v>0</v>
      </c>
      <c r="AM1541" t="s">
        <v>16</v>
      </c>
      <c r="AN1541" t="s">
        <v>16</v>
      </c>
      <c r="AO1541">
        <v>2</v>
      </c>
      <c r="AP1541" s="2">
        <v>373.58</v>
      </c>
      <c r="AQ1541" s="3">
        <f>IF(AND(Table13[[#This Row],[Average_amount_spent_per_visit_last_3_months]]&gt;=1,Table13[[#This Row],[Average_amount_spent_per_visit_last_3_months]]&lt;=999),1,0)</f>
        <v>1</v>
      </c>
      <c r="AR1541" s="3">
        <f>IF(AND(Table13[[#This Row],[Average_amount_spent_per_visit_last_3_months]]&gt;=1000,Table13[[#This Row],[Average_amount_spent_per_visit_last_3_months]]&lt;=6700),1,0)</f>
        <v>0</v>
      </c>
      <c r="AS1541">
        <v>3</v>
      </c>
      <c r="AT1541">
        <v>31</v>
      </c>
      <c r="AU1541">
        <f>IF(AND(Table13[[#This Row],[Age]]&gt;=18,Table13[[#This Row],[Age]]&lt;=25),1,0)</f>
        <v>0</v>
      </c>
      <c r="AV1541">
        <f>IF(AND(Table13[[#This Row],[Age]]&gt;=26,Table13[[#This Row],[Age]]&lt;=35),1,0)</f>
        <v>1</v>
      </c>
      <c r="AW1541">
        <f>IF(AND(Table13[[#This Row],[Age]]&gt;=36,Table13[[#This Row],[Age]]&lt;=45),1,0)</f>
        <v>0</v>
      </c>
      <c r="AX1541">
        <f>IF(AND(Table13[[#This Row],[Age]]&gt;=46,Table13[[#This Row],[Age]]&lt;=55),1,0)</f>
        <v>0</v>
      </c>
      <c r="AY1541">
        <f>IF(AND(Table13[[#This Row],[Age]]&gt;=56,Table13[[#This Row],[Age]]&lt;=67),1,0)</f>
        <v>0</v>
      </c>
      <c r="AZ1541" t="s">
        <v>25</v>
      </c>
      <c r="BA1541">
        <f>IF(Table13[[#This Row],[Marital Status]]="Married",1,0)</f>
        <v>1</v>
      </c>
      <c r="BB1541">
        <f>IF(Table13[[#This Row],[Marital Status]]="Single",1,0)</f>
        <v>0</v>
      </c>
      <c r="BC1541" t="s">
        <v>27</v>
      </c>
      <c r="BD1541">
        <f>IF(Table13[[#This Row],[gender]]="Male",1,0)</f>
        <v>1</v>
      </c>
      <c r="BE1541">
        <f>IF(Table13[[#This Row],[gender]]="Female",1,0)</f>
        <v>0</v>
      </c>
      <c r="BF1541" t="s">
        <v>20</v>
      </c>
      <c r="BG1541">
        <f>IF(Table13[[#This Row],[Highest level of Education]]="Did not attend school",1,0)</f>
        <v>0</v>
      </c>
      <c r="BH1541">
        <f>IF(Table13[[#This Row],[Highest level of Education]]="K12 completed",1,0)</f>
        <v>0</v>
      </c>
      <c r="BI1541">
        <f>IF(Table13[[#This Row],[Highest level of Education]]="High School Completed",1,0)</f>
        <v>1</v>
      </c>
      <c r="BJ1541">
        <f>IF(Table13[[#This Row],[Highest level of Education]]="Technical Diploma/Partially completed College",1,0)</f>
        <v>0</v>
      </c>
      <c r="BK1541">
        <f>IF(Table13[[#This Row],[Highest level of Education]]="University/College Degree",1,0)</f>
        <v>0</v>
      </c>
      <c r="BL1541">
        <f>IF(Table13[[#This Row],[Highest level of Education]]="Post-graduate education",1,0)</f>
        <v>0</v>
      </c>
      <c r="BM1541">
        <v>3</v>
      </c>
      <c r="BN1541">
        <v>1</v>
      </c>
      <c r="BO1541">
        <v>3</v>
      </c>
      <c r="BP1541">
        <f>IF(Table13[[#This Row],[Monthly_Income 1_5500 2_8000 3_11000 4_15000 5_20000 6_27000 7_35000 8_5000 9_51000 98_0]]=1,1,0)</f>
        <v>0</v>
      </c>
      <c r="BQ1541">
        <f>IF(Table13[[#This Row],[Monthly_Income 1_5500 2_8000 3_11000 4_15000 5_20000 6_27000 7_35000 8_5000 9_51000 98_0]]=2,1,0)</f>
        <v>0</v>
      </c>
      <c r="BR1541">
        <f>IF(Table13[[#This Row],[Monthly_Income 1_5500 2_8000 3_11000 4_15000 5_20000 6_27000 7_35000 8_5000 9_51000 98_0]]=3,1,0)</f>
        <v>1</v>
      </c>
      <c r="BS1541">
        <f>IF(Table13[[#This Row],[Monthly_Income 1_5500 2_8000 3_11000 4_15000 5_20000 6_27000 7_35000 8_5000 9_51000 98_0]]=4,1,0)</f>
        <v>0</v>
      </c>
      <c r="BT1541">
        <f>IF(Table13[[#This Row],[Monthly_Income 1_5500 2_8000 3_11000 4_15000 5_20000 6_27000 7_35000 8_5000 9_51000 98_0]]=5,1,0)</f>
        <v>0</v>
      </c>
      <c r="BU1541">
        <f>IF(Table13[[#This Row],[Monthly_Income 1_5500 2_8000 3_11000 4_15000 5_20000 6_27000 7_35000 8_5000 9_51000 98_0]]=6,1,0)</f>
        <v>0</v>
      </c>
      <c r="BV1541">
        <f>IF(Table13[[#This Row],[Monthly_Income 1_5500 2_8000 3_11000 4_15000 5_20000 6_27000 7_35000 8_5000 9_51000 98_0]]=7,1,0)</f>
        <v>0</v>
      </c>
      <c r="BW1541">
        <f>IF(Table13[[#This Row],[Monthly_Income 1_5500 2_8000 3_11000 4_15000 5_20000 6_27000 7_35000 8_5000 9_51000 98_0]]=8,1,0)</f>
        <v>0</v>
      </c>
      <c r="BX1541">
        <f>IF(Table13[[#This Row],[Monthly_Income 1_5500 2_8000 3_11000 4_15000 5_20000 6_27000 7_35000 8_5000 9_51000 98_0]]=9,1,0)</f>
        <v>0</v>
      </c>
      <c r="BY1541">
        <f>IF(Table13[[#This Row],[Monthly_Income 1_5500 2_8000 3_11000 4_15000 5_20000 6_27000 7_35000 8_5000 9_51000 98_0]]=98,1,0)</f>
        <v>0</v>
      </c>
      <c r="BZ1541">
        <v>5</v>
      </c>
      <c r="CA1541">
        <f>IF(Table13[[#This Row],[Monthly_Household_Income]]=1,1,0)</f>
        <v>0</v>
      </c>
      <c r="CB1541">
        <f>IF(Table13[[#This Row],[Monthly_Household_Income]]=2,1,0)</f>
        <v>0</v>
      </c>
      <c r="CC1541">
        <f>IF(Table13[[#This Row],[Monthly_Household_Income]]=3,1,0)</f>
        <v>0</v>
      </c>
      <c r="CD1541">
        <f>IF(Table13[[#This Row],[Monthly_Household_Income]]=4,1,0)</f>
        <v>0</v>
      </c>
      <c r="CE1541">
        <f>IF(Table13[[#This Row],[Monthly_Household_Income]]=5,1,0)</f>
        <v>1</v>
      </c>
      <c r="CF1541">
        <f>IF(Table13[[#This Row],[Monthly_Household_Income]]=6,1,0)</f>
        <v>0</v>
      </c>
      <c r="CG1541">
        <f>IF(Table13[[#This Row],[Monthly_Household_Income]]=7,1,0)</f>
        <v>0</v>
      </c>
      <c r="CH1541">
        <f>IF(Table13[[#This Row],[Monthly_Household_Income]]=8,1,0)</f>
        <v>0</v>
      </c>
      <c r="CI1541">
        <f>IF(Table13[[#This Row],[Monthly_Household_Income]]=9,1,0)</f>
        <v>0</v>
      </c>
      <c r="CJ1541">
        <f>IF(Table13[[#This Row],[Monthly_Household_Income]]=98,1,0)</f>
        <v>0</v>
      </c>
    </row>
    <row r="1542" spans="1:88">
      <c r="A1542">
        <v>5773</v>
      </c>
      <c r="B1542" s="1">
        <v>42999</v>
      </c>
      <c r="C1542" t="s">
        <v>31</v>
      </c>
      <c r="D1542">
        <v>8</v>
      </c>
      <c r="E1542">
        <v>7</v>
      </c>
      <c r="F1542">
        <v>9</v>
      </c>
      <c r="G1542">
        <v>7</v>
      </c>
      <c r="H1542">
        <v>6</v>
      </c>
      <c r="I1542">
        <v>8</v>
      </c>
      <c r="J1542" t="s">
        <v>15</v>
      </c>
      <c r="K1542">
        <v>7</v>
      </c>
      <c r="L1542">
        <v>6</v>
      </c>
      <c r="M1542">
        <v>8</v>
      </c>
      <c r="N1542">
        <v>6</v>
      </c>
      <c r="O1542">
        <v>8</v>
      </c>
      <c r="P1542">
        <v>6</v>
      </c>
      <c r="Q1542">
        <v>7</v>
      </c>
      <c r="R1542">
        <v>9</v>
      </c>
      <c r="S1542">
        <v>8</v>
      </c>
      <c r="T1542">
        <v>7</v>
      </c>
      <c r="U1542">
        <v>6</v>
      </c>
      <c r="V1542">
        <v>6</v>
      </c>
      <c r="W1542">
        <v>7</v>
      </c>
      <c r="X1542">
        <v>0</v>
      </c>
      <c r="Y1542">
        <v>8</v>
      </c>
      <c r="Z1542">
        <v>10</v>
      </c>
      <c r="AA1542">
        <v>9</v>
      </c>
      <c r="AB1542">
        <v>7</v>
      </c>
      <c r="AC1542">
        <v>1</v>
      </c>
      <c r="AD1542">
        <f>IF(Table13[[#This Row],[payment]]=1,1,0)</f>
        <v>1</v>
      </c>
      <c r="AE1542">
        <f>IF(Table13[[#This Row],[payment]]=2,1,0)</f>
        <v>0</v>
      </c>
      <c r="AF1542">
        <f>IF(Table13[[#This Row],[payment]]=3,1,0)</f>
        <v>0</v>
      </c>
      <c r="AG1542">
        <v>2</v>
      </c>
      <c r="AH1542">
        <f>IF(Table13[[#This Row],[method_payment]]=1,1,0)</f>
        <v>0</v>
      </c>
      <c r="AI1542">
        <f>IF(Table13[[#This Row],[method_payment]]=2,1,0)</f>
        <v>1</v>
      </c>
      <c r="AJ1542">
        <f>IF(Table13[[#This Row],[method_payment]]=3,1,0)</f>
        <v>0</v>
      </c>
      <c r="AK1542">
        <f>IF(Table13[[#This Row],[method_payment]]=5,1,0)</f>
        <v>0</v>
      </c>
      <c r="AL1542">
        <f>IF(Table13[[#This Row],[method_payment]]=6,1,0)</f>
        <v>0</v>
      </c>
      <c r="AM1542" t="s">
        <v>16</v>
      </c>
      <c r="AN1542" t="s">
        <v>16</v>
      </c>
      <c r="AO1542">
        <v>5</v>
      </c>
      <c r="AP1542" s="2">
        <v>252.14</v>
      </c>
      <c r="AQ1542" s="3">
        <f>IF(AND(Table13[[#This Row],[Average_amount_spent_per_visit_last_3_months]]&gt;=1,Table13[[#This Row],[Average_amount_spent_per_visit_last_3_months]]&lt;=999),1,0)</f>
        <v>1</v>
      </c>
      <c r="AR1542" s="3">
        <f>IF(AND(Table13[[#This Row],[Average_amount_spent_per_visit_last_3_months]]&gt;=1000,Table13[[#This Row],[Average_amount_spent_per_visit_last_3_months]]&lt;=6700),1,0)</f>
        <v>0</v>
      </c>
      <c r="AS1542">
        <v>3</v>
      </c>
      <c r="AT1542">
        <v>31</v>
      </c>
      <c r="AU1542">
        <f>IF(AND(Table13[[#This Row],[Age]]&gt;=18,Table13[[#This Row],[Age]]&lt;=25),1,0)</f>
        <v>0</v>
      </c>
      <c r="AV1542">
        <f>IF(AND(Table13[[#This Row],[Age]]&gt;=26,Table13[[#This Row],[Age]]&lt;=35),1,0)</f>
        <v>1</v>
      </c>
      <c r="AW1542">
        <f>IF(AND(Table13[[#This Row],[Age]]&gt;=36,Table13[[#This Row],[Age]]&lt;=45),1,0)</f>
        <v>0</v>
      </c>
      <c r="AX1542">
        <f>IF(AND(Table13[[#This Row],[Age]]&gt;=46,Table13[[#This Row],[Age]]&lt;=55),1,0)</f>
        <v>0</v>
      </c>
      <c r="AY1542">
        <f>IF(AND(Table13[[#This Row],[Age]]&gt;=56,Table13[[#This Row],[Age]]&lt;=67),1,0)</f>
        <v>0</v>
      </c>
      <c r="AZ1542" t="s">
        <v>25</v>
      </c>
      <c r="BA1542">
        <f>IF(Table13[[#This Row],[Marital Status]]="Married",1,0)</f>
        <v>1</v>
      </c>
      <c r="BB1542">
        <f>IF(Table13[[#This Row],[Marital Status]]="Single",1,0)</f>
        <v>0</v>
      </c>
      <c r="BC1542" t="s">
        <v>28</v>
      </c>
      <c r="BD1542">
        <f>IF(Table13[[#This Row],[gender]]="Male",1,0)</f>
        <v>0</v>
      </c>
      <c r="BE1542">
        <f>IF(Table13[[#This Row],[gender]]="Female",1,0)</f>
        <v>1</v>
      </c>
      <c r="BF1542" t="s">
        <v>19</v>
      </c>
      <c r="BG1542">
        <f>IF(Table13[[#This Row],[Highest level of Education]]="Did not attend school",1,0)</f>
        <v>0</v>
      </c>
      <c r="BH1542">
        <f>IF(Table13[[#This Row],[Highest level of Education]]="K12 completed",1,0)</f>
        <v>0</v>
      </c>
      <c r="BI1542">
        <f>IF(Table13[[#This Row],[Highest level of Education]]="High School Completed",1,0)</f>
        <v>0</v>
      </c>
      <c r="BJ1542">
        <f>IF(Table13[[#This Row],[Highest level of Education]]="Technical Diploma/Partially completed College",1,0)</f>
        <v>0</v>
      </c>
      <c r="BK1542">
        <f>IF(Table13[[#This Row],[Highest level of Education]]="University/College Degree",1,0)</f>
        <v>1</v>
      </c>
      <c r="BL1542">
        <f>IF(Table13[[#This Row],[Highest level of Education]]="Post-graduate education",1,0)</f>
        <v>0</v>
      </c>
      <c r="BM1542">
        <v>1</v>
      </c>
      <c r="BN1542">
        <v>1</v>
      </c>
      <c r="BO1542">
        <v>5</v>
      </c>
      <c r="BP1542">
        <f>IF(Table13[[#This Row],[Monthly_Income 1_5500 2_8000 3_11000 4_15000 5_20000 6_27000 7_35000 8_5000 9_51000 98_0]]=1,1,0)</f>
        <v>0</v>
      </c>
      <c r="BQ1542">
        <f>IF(Table13[[#This Row],[Monthly_Income 1_5500 2_8000 3_11000 4_15000 5_20000 6_27000 7_35000 8_5000 9_51000 98_0]]=2,1,0)</f>
        <v>0</v>
      </c>
      <c r="BR1542">
        <f>IF(Table13[[#This Row],[Monthly_Income 1_5500 2_8000 3_11000 4_15000 5_20000 6_27000 7_35000 8_5000 9_51000 98_0]]=3,1,0)</f>
        <v>0</v>
      </c>
      <c r="BS1542">
        <f>IF(Table13[[#This Row],[Monthly_Income 1_5500 2_8000 3_11000 4_15000 5_20000 6_27000 7_35000 8_5000 9_51000 98_0]]=4,1,0)</f>
        <v>0</v>
      </c>
      <c r="BT1542">
        <f>IF(Table13[[#This Row],[Monthly_Income 1_5500 2_8000 3_11000 4_15000 5_20000 6_27000 7_35000 8_5000 9_51000 98_0]]=5,1,0)</f>
        <v>1</v>
      </c>
      <c r="BU1542">
        <f>IF(Table13[[#This Row],[Monthly_Income 1_5500 2_8000 3_11000 4_15000 5_20000 6_27000 7_35000 8_5000 9_51000 98_0]]=6,1,0)</f>
        <v>0</v>
      </c>
      <c r="BV1542">
        <f>IF(Table13[[#This Row],[Monthly_Income 1_5500 2_8000 3_11000 4_15000 5_20000 6_27000 7_35000 8_5000 9_51000 98_0]]=7,1,0)</f>
        <v>0</v>
      </c>
      <c r="BW1542">
        <f>IF(Table13[[#This Row],[Monthly_Income 1_5500 2_8000 3_11000 4_15000 5_20000 6_27000 7_35000 8_5000 9_51000 98_0]]=8,1,0)</f>
        <v>0</v>
      </c>
      <c r="BX1542">
        <f>IF(Table13[[#This Row],[Monthly_Income 1_5500 2_8000 3_11000 4_15000 5_20000 6_27000 7_35000 8_5000 9_51000 98_0]]=9,1,0)</f>
        <v>0</v>
      </c>
      <c r="BY1542">
        <f>IF(Table13[[#This Row],[Monthly_Income 1_5500 2_8000 3_11000 4_15000 5_20000 6_27000 7_35000 8_5000 9_51000 98_0]]=98,1,0)</f>
        <v>0</v>
      </c>
      <c r="BZ1542">
        <v>8</v>
      </c>
      <c r="CA1542">
        <f>IF(Table13[[#This Row],[Monthly_Household_Income]]=1,1,0)</f>
        <v>0</v>
      </c>
      <c r="CB1542">
        <f>IF(Table13[[#This Row],[Monthly_Household_Income]]=2,1,0)</f>
        <v>0</v>
      </c>
      <c r="CC1542">
        <f>IF(Table13[[#This Row],[Monthly_Household_Income]]=3,1,0)</f>
        <v>0</v>
      </c>
      <c r="CD1542">
        <f>IF(Table13[[#This Row],[Monthly_Household_Income]]=4,1,0)</f>
        <v>0</v>
      </c>
      <c r="CE1542">
        <f>IF(Table13[[#This Row],[Monthly_Household_Income]]=5,1,0)</f>
        <v>0</v>
      </c>
      <c r="CF1542">
        <f>IF(Table13[[#This Row],[Monthly_Household_Income]]=6,1,0)</f>
        <v>0</v>
      </c>
      <c r="CG1542">
        <f>IF(Table13[[#This Row],[Monthly_Household_Income]]=7,1,0)</f>
        <v>0</v>
      </c>
      <c r="CH1542">
        <f>IF(Table13[[#This Row],[Monthly_Household_Income]]=8,1,0)</f>
        <v>1</v>
      </c>
      <c r="CI1542">
        <f>IF(Table13[[#This Row],[Monthly_Household_Income]]=9,1,0)</f>
        <v>0</v>
      </c>
      <c r="CJ1542">
        <f>IF(Table13[[#This Row],[Monthly_Household_Income]]=98,1,0)</f>
        <v>0</v>
      </c>
    </row>
    <row r="1543" spans="1:88">
      <c r="A1543">
        <v>5790</v>
      </c>
      <c r="B1543" s="1">
        <v>43023</v>
      </c>
      <c r="C1543" t="s">
        <v>2</v>
      </c>
      <c r="D1543">
        <v>6</v>
      </c>
      <c r="E1543">
        <v>8</v>
      </c>
      <c r="F1543">
        <v>9</v>
      </c>
      <c r="G1543">
        <v>8</v>
      </c>
      <c r="H1543">
        <v>9</v>
      </c>
      <c r="I1543">
        <v>8</v>
      </c>
      <c r="J1543" t="s">
        <v>16</v>
      </c>
      <c r="K1543">
        <v>8</v>
      </c>
      <c r="L1543">
        <v>8</v>
      </c>
      <c r="M1543">
        <v>7</v>
      </c>
      <c r="N1543">
        <v>6</v>
      </c>
      <c r="O1543">
        <v>8</v>
      </c>
      <c r="P1543">
        <v>7</v>
      </c>
      <c r="Q1543">
        <v>8</v>
      </c>
      <c r="R1543">
        <v>6</v>
      </c>
      <c r="S1543">
        <v>7</v>
      </c>
      <c r="T1543">
        <v>8</v>
      </c>
      <c r="U1543">
        <v>8</v>
      </c>
      <c r="V1543">
        <v>8</v>
      </c>
      <c r="W1543">
        <v>8</v>
      </c>
      <c r="X1543">
        <v>7</v>
      </c>
      <c r="Y1543">
        <v>7</v>
      </c>
      <c r="Z1543">
        <v>7</v>
      </c>
      <c r="AA1543">
        <v>0</v>
      </c>
      <c r="AB1543">
        <v>7</v>
      </c>
      <c r="AC1543">
        <v>1</v>
      </c>
      <c r="AD1543">
        <f>IF(Table13[[#This Row],[payment]]=1,1,0)</f>
        <v>1</v>
      </c>
      <c r="AE1543">
        <f>IF(Table13[[#This Row],[payment]]=2,1,0)</f>
        <v>0</v>
      </c>
      <c r="AF1543">
        <f>IF(Table13[[#This Row],[payment]]=3,1,0)</f>
        <v>0</v>
      </c>
      <c r="AG1543">
        <v>1</v>
      </c>
      <c r="AH1543">
        <f>IF(Table13[[#This Row],[method_payment]]=1,1,0)</f>
        <v>1</v>
      </c>
      <c r="AI1543">
        <f>IF(Table13[[#This Row],[method_payment]]=2,1,0)</f>
        <v>0</v>
      </c>
      <c r="AJ1543">
        <f>IF(Table13[[#This Row],[method_payment]]=3,1,0)</f>
        <v>0</v>
      </c>
      <c r="AK1543">
        <f>IF(Table13[[#This Row],[method_payment]]=5,1,0)</f>
        <v>0</v>
      </c>
      <c r="AL1543">
        <f>IF(Table13[[#This Row],[method_payment]]=6,1,0)</f>
        <v>0</v>
      </c>
      <c r="AM1543" t="s">
        <v>16</v>
      </c>
      <c r="AN1543" t="s">
        <v>15</v>
      </c>
      <c r="AO1543">
        <v>4</v>
      </c>
      <c r="AP1543" s="2">
        <v>281.35000000000002</v>
      </c>
      <c r="AQ1543" s="3">
        <f>IF(AND(Table13[[#This Row],[Average_amount_spent_per_visit_last_3_months]]&gt;=1,Table13[[#This Row],[Average_amount_spent_per_visit_last_3_months]]&lt;=999),1,0)</f>
        <v>1</v>
      </c>
      <c r="AR1543" s="3">
        <f>IF(AND(Table13[[#This Row],[Average_amount_spent_per_visit_last_3_months]]&gt;=1000,Table13[[#This Row],[Average_amount_spent_per_visit_last_3_months]]&lt;=6700),1,0)</f>
        <v>0</v>
      </c>
      <c r="AS1543">
        <v>1</v>
      </c>
      <c r="AT1543">
        <v>44</v>
      </c>
      <c r="AU1543">
        <f>IF(AND(Table13[[#This Row],[Age]]&gt;=18,Table13[[#This Row],[Age]]&lt;=25),1,0)</f>
        <v>0</v>
      </c>
      <c r="AV1543">
        <f>IF(AND(Table13[[#This Row],[Age]]&gt;=26,Table13[[#This Row],[Age]]&lt;=35),1,0)</f>
        <v>0</v>
      </c>
      <c r="AW1543">
        <f>IF(AND(Table13[[#This Row],[Age]]&gt;=36,Table13[[#This Row],[Age]]&lt;=45),1,0)</f>
        <v>1</v>
      </c>
      <c r="AX1543">
        <f>IF(AND(Table13[[#This Row],[Age]]&gt;=46,Table13[[#This Row],[Age]]&lt;=55),1,0)</f>
        <v>0</v>
      </c>
      <c r="AY1543">
        <f>IF(AND(Table13[[#This Row],[Age]]&gt;=56,Table13[[#This Row],[Age]]&lt;=67),1,0)</f>
        <v>0</v>
      </c>
      <c r="AZ1543" t="s">
        <v>25</v>
      </c>
      <c r="BA1543">
        <f>IF(Table13[[#This Row],[Marital Status]]="Married",1,0)</f>
        <v>1</v>
      </c>
      <c r="BB1543">
        <f>IF(Table13[[#This Row],[Marital Status]]="Single",1,0)</f>
        <v>0</v>
      </c>
      <c r="BC1543" t="s">
        <v>28</v>
      </c>
      <c r="BD1543">
        <f>IF(Table13[[#This Row],[gender]]="Male",1,0)</f>
        <v>0</v>
      </c>
      <c r="BE1543">
        <f>IF(Table13[[#This Row],[gender]]="Female",1,0)</f>
        <v>1</v>
      </c>
      <c r="BF1543" t="s">
        <v>23</v>
      </c>
      <c r="BG1543">
        <f>IF(Table13[[#This Row],[Highest level of Education]]="Did not attend school",1,0)</f>
        <v>0</v>
      </c>
      <c r="BH1543">
        <f>IF(Table13[[#This Row],[Highest level of Education]]="K12 completed",1,0)</f>
        <v>0</v>
      </c>
      <c r="BI1543">
        <f>IF(Table13[[#This Row],[Highest level of Education]]="High School Completed",1,0)</f>
        <v>0</v>
      </c>
      <c r="BJ1543">
        <f>IF(Table13[[#This Row],[Highest level of Education]]="Technical Diploma/Partially completed College",1,0)</f>
        <v>1</v>
      </c>
      <c r="BK1543">
        <f>IF(Table13[[#This Row],[Highest level of Education]]="University/College Degree",1,0)</f>
        <v>0</v>
      </c>
      <c r="BL1543">
        <f>IF(Table13[[#This Row],[Highest level of Education]]="Post-graduate education",1,0)</f>
        <v>0</v>
      </c>
      <c r="BM1543">
        <v>4</v>
      </c>
      <c r="BN1543">
        <v>3</v>
      </c>
      <c r="BO1543" t="s">
        <v>1</v>
      </c>
      <c r="BP1543">
        <f>IF(Table13[[#This Row],[Monthly_Income 1_5500 2_8000 3_11000 4_15000 5_20000 6_27000 7_35000 8_5000 9_51000 98_0]]=1,1,0)</f>
        <v>0</v>
      </c>
      <c r="BQ1543">
        <f>IF(Table13[[#This Row],[Monthly_Income 1_5500 2_8000 3_11000 4_15000 5_20000 6_27000 7_35000 8_5000 9_51000 98_0]]=2,1,0)</f>
        <v>0</v>
      </c>
      <c r="BR1543">
        <f>IF(Table13[[#This Row],[Monthly_Income 1_5500 2_8000 3_11000 4_15000 5_20000 6_27000 7_35000 8_5000 9_51000 98_0]]=3,1,0)</f>
        <v>0</v>
      </c>
      <c r="BS1543">
        <f>IF(Table13[[#This Row],[Monthly_Income 1_5500 2_8000 3_11000 4_15000 5_20000 6_27000 7_35000 8_5000 9_51000 98_0]]=4,1,0)</f>
        <v>0</v>
      </c>
      <c r="BT1543">
        <f>IF(Table13[[#This Row],[Monthly_Income 1_5500 2_8000 3_11000 4_15000 5_20000 6_27000 7_35000 8_5000 9_51000 98_0]]=5,1,0)</f>
        <v>0</v>
      </c>
      <c r="BU1543">
        <f>IF(Table13[[#This Row],[Monthly_Income 1_5500 2_8000 3_11000 4_15000 5_20000 6_27000 7_35000 8_5000 9_51000 98_0]]=6,1,0)</f>
        <v>0</v>
      </c>
      <c r="BV1543">
        <f>IF(Table13[[#This Row],[Monthly_Income 1_5500 2_8000 3_11000 4_15000 5_20000 6_27000 7_35000 8_5000 9_51000 98_0]]=7,1,0)</f>
        <v>0</v>
      </c>
      <c r="BW1543">
        <f>IF(Table13[[#This Row],[Monthly_Income 1_5500 2_8000 3_11000 4_15000 5_20000 6_27000 7_35000 8_5000 9_51000 98_0]]=8,1,0)</f>
        <v>0</v>
      </c>
      <c r="BX1543">
        <f>IF(Table13[[#This Row],[Monthly_Income 1_5500 2_8000 3_11000 4_15000 5_20000 6_27000 7_35000 8_5000 9_51000 98_0]]=9,1,0)</f>
        <v>0</v>
      </c>
      <c r="BY1543">
        <f>IF(Table13[[#This Row],[Monthly_Income 1_5500 2_8000 3_11000 4_15000 5_20000 6_27000 7_35000 8_5000 9_51000 98_0]]=98,1,0)</f>
        <v>0</v>
      </c>
      <c r="BZ1543">
        <v>5</v>
      </c>
      <c r="CA1543">
        <f>IF(Table13[[#This Row],[Monthly_Household_Income]]=1,1,0)</f>
        <v>0</v>
      </c>
      <c r="CB1543">
        <f>IF(Table13[[#This Row],[Monthly_Household_Income]]=2,1,0)</f>
        <v>0</v>
      </c>
      <c r="CC1543">
        <f>IF(Table13[[#This Row],[Monthly_Household_Income]]=3,1,0)</f>
        <v>0</v>
      </c>
      <c r="CD1543">
        <f>IF(Table13[[#This Row],[Monthly_Household_Income]]=4,1,0)</f>
        <v>0</v>
      </c>
      <c r="CE1543">
        <f>IF(Table13[[#This Row],[Monthly_Household_Income]]=5,1,0)</f>
        <v>1</v>
      </c>
      <c r="CF1543">
        <f>IF(Table13[[#This Row],[Monthly_Household_Income]]=6,1,0)</f>
        <v>0</v>
      </c>
      <c r="CG1543">
        <f>IF(Table13[[#This Row],[Monthly_Household_Income]]=7,1,0)</f>
        <v>0</v>
      </c>
      <c r="CH1543">
        <f>IF(Table13[[#This Row],[Monthly_Household_Income]]=8,1,0)</f>
        <v>0</v>
      </c>
      <c r="CI1543">
        <f>IF(Table13[[#This Row],[Monthly_Household_Income]]=9,1,0)</f>
        <v>0</v>
      </c>
      <c r="CJ1543">
        <f>IF(Table13[[#This Row],[Monthly_Household_Income]]=98,1,0)</f>
        <v>0</v>
      </c>
    </row>
    <row r="1544" spans="1:88">
      <c r="A1544">
        <v>5792</v>
      </c>
      <c r="B1544" s="1">
        <v>42950</v>
      </c>
      <c r="C1544" t="s">
        <v>32</v>
      </c>
      <c r="D1544">
        <v>8</v>
      </c>
      <c r="E1544">
        <v>8</v>
      </c>
      <c r="F1544">
        <v>7</v>
      </c>
      <c r="G1544">
        <v>8</v>
      </c>
      <c r="H1544">
        <v>8</v>
      </c>
      <c r="I1544">
        <v>9</v>
      </c>
      <c r="J1544" t="s">
        <v>15</v>
      </c>
      <c r="K1544">
        <v>8</v>
      </c>
      <c r="L1544">
        <v>7</v>
      </c>
      <c r="M1544">
        <v>7</v>
      </c>
      <c r="N1544">
        <v>6</v>
      </c>
      <c r="O1544">
        <v>7</v>
      </c>
      <c r="P1544">
        <v>9</v>
      </c>
      <c r="Q1544">
        <v>8</v>
      </c>
      <c r="R1544">
        <v>8</v>
      </c>
      <c r="S1544">
        <v>8</v>
      </c>
      <c r="T1544">
        <v>8</v>
      </c>
      <c r="U1544">
        <v>8</v>
      </c>
      <c r="V1544">
        <v>7</v>
      </c>
      <c r="W1544">
        <v>10</v>
      </c>
      <c r="X1544">
        <v>9</v>
      </c>
      <c r="Y1544">
        <v>8</v>
      </c>
      <c r="Z1544">
        <v>9</v>
      </c>
      <c r="AA1544">
        <v>9</v>
      </c>
      <c r="AB1544">
        <v>0</v>
      </c>
      <c r="AC1544">
        <v>2</v>
      </c>
      <c r="AD1544">
        <f>IF(Table13[[#This Row],[payment]]=1,1,0)</f>
        <v>0</v>
      </c>
      <c r="AE1544">
        <f>IF(Table13[[#This Row],[payment]]=2,1,0)</f>
        <v>1</v>
      </c>
      <c r="AF1544">
        <f>IF(Table13[[#This Row],[payment]]=3,1,0)</f>
        <v>0</v>
      </c>
      <c r="AG1544">
        <v>2</v>
      </c>
      <c r="AH1544">
        <f>IF(Table13[[#This Row],[method_payment]]=1,1,0)</f>
        <v>0</v>
      </c>
      <c r="AI1544">
        <f>IF(Table13[[#This Row],[method_payment]]=2,1,0)</f>
        <v>1</v>
      </c>
      <c r="AJ1544">
        <f>IF(Table13[[#This Row],[method_payment]]=3,1,0)</f>
        <v>0</v>
      </c>
      <c r="AK1544">
        <f>IF(Table13[[#This Row],[method_payment]]=5,1,0)</f>
        <v>0</v>
      </c>
      <c r="AL1544">
        <f>IF(Table13[[#This Row],[method_payment]]=6,1,0)</f>
        <v>0</v>
      </c>
      <c r="AM1544" t="s">
        <v>16</v>
      </c>
      <c r="AN1544" t="s">
        <v>16</v>
      </c>
      <c r="AO1544">
        <v>2</v>
      </c>
      <c r="AP1544" s="2">
        <v>136.37</v>
      </c>
      <c r="AQ1544" s="3">
        <f>IF(AND(Table13[[#This Row],[Average_amount_spent_per_visit_last_3_months]]&gt;=1,Table13[[#This Row],[Average_amount_spent_per_visit_last_3_months]]&lt;=999),1,0)</f>
        <v>1</v>
      </c>
      <c r="AR1544" s="3">
        <f>IF(AND(Table13[[#This Row],[Average_amount_spent_per_visit_last_3_months]]&gt;=1000,Table13[[#This Row],[Average_amount_spent_per_visit_last_3_months]]&lt;=6700),1,0)</f>
        <v>0</v>
      </c>
      <c r="AS1544">
        <v>2</v>
      </c>
      <c r="AT1544">
        <v>39</v>
      </c>
      <c r="AU1544">
        <f>IF(AND(Table13[[#This Row],[Age]]&gt;=18,Table13[[#This Row],[Age]]&lt;=25),1,0)</f>
        <v>0</v>
      </c>
      <c r="AV1544">
        <f>IF(AND(Table13[[#This Row],[Age]]&gt;=26,Table13[[#This Row],[Age]]&lt;=35),1,0)</f>
        <v>0</v>
      </c>
      <c r="AW1544">
        <f>IF(AND(Table13[[#This Row],[Age]]&gt;=36,Table13[[#This Row],[Age]]&lt;=45),1,0)</f>
        <v>1</v>
      </c>
      <c r="AX1544">
        <f>IF(AND(Table13[[#This Row],[Age]]&gt;=46,Table13[[#This Row],[Age]]&lt;=55),1,0)</f>
        <v>0</v>
      </c>
      <c r="AY1544">
        <f>IF(AND(Table13[[#This Row],[Age]]&gt;=56,Table13[[#This Row],[Age]]&lt;=67),1,0)</f>
        <v>0</v>
      </c>
      <c r="AZ1544" t="s">
        <v>25</v>
      </c>
      <c r="BA1544">
        <f>IF(Table13[[#This Row],[Marital Status]]="Married",1,0)</f>
        <v>1</v>
      </c>
      <c r="BB1544">
        <f>IF(Table13[[#This Row],[Marital Status]]="Single",1,0)</f>
        <v>0</v>
      </c>
      <c r="BC1544" t="s">
        <v>27</v>
      </c>
      <c r="BD1544">
        <f>IF(Table13[[#This Row],[gender]]="Male",1,0)</f>
        <v>1</v>
      </c>
      <c r="BE1544">
        <f>IF(Table13[[#This Row],[gender]]="Female",1,0)</f>
        <v>0</v>
      </c>
      <c r="BF1544" t="s">
        <v>19</v>
      </c>
      <c r="BG1544">
        <f>IF(Table13[[#This Row],[Highest level of Education]]="Did not attend school",1,0)</f>
        <v>0</v>
      </c>
      <c r="BH1544">
        <f>IF(Table13[[#This Row],[Highest level of Education]]="K12 completed",1,0)</f>
        <v>0</v>
      </c>
      <c r="BI1544">
        <f>IF(Table13[[#This Row],[Highest level of Education]]="High School Completed",1,0)</f>
        <v>0</v>
      </c>
      <c r="BJ1544">
        <f>IF(Table13[[#This Row],[Highest level of Education]]="Technical Diploma/Partially completed College",1,0)</f>
        <v>0</v>
      </c>
      <c r="BK1544">
        <f>IF(Table13[[#This Row],[Highest level of Education]]="University/College Degree",1,0)</f>
        <v>1</v>
      </c>
      <c r="BL1544">
        <f>IF(Table13[[#This Row],[Highest level of Education]]="Post-graduate education",1,0)</f>
        <v>0</v>
      </c>
      <c r="BM1544">
        <v>3</v>
      </c>
      <c r="BN1544">
        <v>1</v>
      </c>
      <c r="BO1544">
        <v>6</v>
      </c>
      <c r="BP1544">
        <f>IF(Table13[[#This Row],[Monthly_Income 1_5500 2_8000 3_11000 4_15000 5_20000 6_27000 7_35000 8_5000 9_51000 98_0]]=1,1,0)</f>
        <v>0</v>
      </c>
      <c r="BQ1544">
        <f>IF(Table13[[#This Row],[Monthly_Income 1_5500 2_8000 3_11000 4_15000 5_20000 6_27000 7_35000 8_5000 9_51000 98_0]]=2,1,0)</f>
        <v>0</v>
      </c>
      <c r="BR1544">
        <f>IF(Table13[[#This Row],[Monthly_Income 1_5500 2_8000 3_11000 4_15000 5_20000 6_27000 7_35000 8_5000 9_51000 98_0]]=3,1,0)</f>
        <v>0</v>
      </c>
      <c r="BS1544">
        <f>IF(Table13[[#This Row],[Monthly_Income 1_5500 2_8000 3_11000 4_15000 5_20000 6_27000 7_35000 8_5000 9_51000 98_0]]=4,1,0)</f>
        <v>0</v>
      </c>
      <c r="BT1544">
        <f>IF(Table13[[#This Row],[Monthly_Income 1_5500 2_8000 3_11000 4_15000 5_20000 6_27000 7_35000 8_5000 9_51000 98_0]]=5,1,0)</f>
        <v>0</v>
      </c>
      <c r="BU1544">
        <f>IF(Table13[[#This Row],[Monthly_Income 1_5500 2_8000 3_11000 4_15000 5_20000 6_27000 7_35000 8_5000 9_51000 98_0]]=6,1,0)</f>
        <v>1</v>
      </c>
      <c r="BV1544">
        <f>IF(Table13[[#This Row],[Monthly_Income 1_5500 2_8000 3_11000 4_15000 5_20000 6_27000 7_35000 8_5000 9_51000 98_0]]=7,1,0)</f>
        <v>0</v>
      </c>
      <c r="BW1544">
        <f>IF(Table13[[#This Row],[Monthly_Income 1_5500 2_8000 3_11000 4_15000 5_20000 6_27000 7_35000 8_5000 9_51000 98_0]]=8,1,0)</f>
        <v>0</v>
      </c>
      <c r="BX1544">
        <f>IF(Table13[[#This Row],[Monthly_Income 1_5500 2_8000 3_11000 4_15000 5_20000 6_27000 7_35000 8_5000 9_51000 98_0]]=9,1,0)</f>
        <v>0</v>
      </c>
      <c r="BY1544">
        <f>IF(Table13[[#This Row],[Monthly_Income 1_5500 2_8000 3_11000 4_15000 5_20000 6_27000 7_35000 8_5000 9_51000 98_0]]=98,1,0)</f>
        <v>0</v>
      </c>
      <c r="BZ1544">
        <v>6</v>
      </c>
      <c r="CA1544">
        <f>IF(Table13[[#This Row],[Monthly_Household_Income]]=1,1,0)</f>
        <v>0</v>
      </c>
      <c r="CB1544">
        <f>IF(Table13[[#This Row],[Monthly_Household_Income]]=2,1,0)</f>
        <v>0</v>
      </c>
      <c r="CC1544">
        <f>IF(Table13[[#This Row],[Monthly_Household_Income]]=3,1,0)</f>
        <v>0</v>
      </c>
      <c r="CD1544">
        <f>IF(Table13[[#This Row],[Monthly_Household_Income]]=4,1,0)</f>
        <v>0</v>
      </c>
      <c r="CE1544">
        <f>IF(Table13[[#This Row],[Monthly_Household_Income]]=5,1,0)</f>
        <v>0</v>
      </c>
      <c r="CF1544">
        <f>IF(Table13[[#This Row],[Monthly_Household_Income]]=6,1,0)</f>
        <v>1</v>
      </c>
      <c r="CG1544">
        <f>IF(Table13[[#This Row],[Monthly_Household_Income]]=7,1,0)</f>
        <v>0</v>
      </c>
      <c r="CH1544">
        <f>IF(Table13[[#This Row],[Monthly_Household_Income]]=8,1,0)</f>
        <v>0</v>
      </c>
      <c r="CI1544">
        <f>IF(Table13[[#This Row],[Monthly_Household_Income]]=9,1,0)</f>
        <v>0</v>
      </c>
      <c r="CJ1544">
        <f>IF(Table13[[#This Row],[Monthly_Household_Income]]=98,1,0)</f>
        <v>0</v>
      </c>
    </row>
    <row r="1545" spans="1:88">
      <c r="A1545">
        <v>5793</v>
      </c>
      <c r="B1545" s="1">
        <v>43100</v>
      </c>
      <c r="C1545" t="s">
        <v>29</v>
      </c>
      <c r="D1545">
        <v>10</v>
      </c>
      <c r="E1545">
        <v>8</v>
      </c>
      <c r="F1545">
        <v>8</v>
      </c>
      <c r="G1545">
        <v>8</v>
      </c>
      <c r="H1545">
        <v>7</v>
      </c>
      <c r="I1545">
        <v>7</v>
      </c>
      <c r="J1545" t="s">
        <v>16</v>
      </c>
      <c r="K1545">
        <v>10</v>
      </c>
      <c r="L1545">
        <v>9</v>
      </c>
      <c r="M1545">
        <v>8</v>
      </c>
      <c r="N1545">
        <v>10</v>
      </c>
      <c r="O1545">
        <v>6</v>
      </c>
      <c r="P1545">
        <v>9</v>
      </c>
      <c r="Q1545">
        <v>6</v>
      </c>
      <c r="R1545">
        <v>7</v>
      </c>
      <c r="S1545">
        <v>7</v>
      </c>
      <c r="T1545">
        <v>7</v>
      </c>
      <c r="U1545">
        <v>8</v>
      </c>
      <c r="V1545">
        <v>7</v>
      </c>
      <c r="W1545">
        <v>8</v>
      </c>
      <c r="X1545">
        <v>8</v>
      </c>
      <c r="Y1545">
        <v>7</v>
      </c>
      <c r="Z1545">
        <v>6</v>
      </c>
      <c r="AA1545">
        <v>7</v>
      </c>
      <c r="AB1545">
        <v>8</v>
      </c>
      <c r="AC1545">
        <v>2</v>
      </c>
      <c r="AD1545">
        <f>IF(Table13[[#This Row],[payment]]=1,1,0)</f>
        <v>0</v>
      </c>
      <c r="AE1545">
        <f>IF(Table13[[#This Row],[payment]]=2,1,0)</f>
        <v>1</v>
      </c>
      <c r="AF1545">
        <f>IF(Table13[[#This Row],[payment]]=3,1,0)</f>
        <v>0</v>
      </c>
      <c r="AG1545">
        <v>6</v>
      </c>
      <c r="AH1545">
        <f>IF(Table13[[#This Row],[method_payment]]=1,1,0)</f>
        <v>0</v>
      </c>
      <c r="AI1545">
        <f>IF(Table13[[#This Row],[method_payment]]=2,1,0)</f>
        <v>0</v>
      </c>
      <c r="AJ1545">
        <f>IF(Table13[[#This Row],[method_payment]]=3,1,0)</f>
        <v>0</v>
      </c>
      <c r="AK1545">
        <f>IF(Table13[[#This Row],[method_payment]]=5,1,0)</f>
        <v>0</v>
      </c>
      <c r="AL1545">
        <f>IF(Table13[[#This Row],[method_payment]]=6,1,0)</f>
        <v>1</v>
      </c>
      <c r="AM1545" t="s">
        <v>16</v>
      </c>
      <c r="AN1545" t="s">
        <v>16</v>
      </c>
      <c r="AO1545">
        <v>1</v>
      </c>
      <c r="AP1545" s="2">
        <v>588.17999999999995</v>
      </c>
      <c r="AQ1545" s="3">
        <f>IF(AND(Table13[[#This Row],[Average_amount_spent_per_visit_last_3_months]]&gt;=1,Table13[[#This Row],[Average_amount_spent_per_visit_last_3_months]]&lt;=999),1,0)</f>
        <v>1</v>
      </c>
      <c r="AR1545" s="3">
        <f>IF(AND(Table13[[#This Row],[Average_amount_spent_per_visit_last_3_months]]&gt;=1000,Table13[[#This Row],[Average_amount_spent_per_visit_last_3_months]]&lt;=6700),1,0)</f>
        <v>0</v>
      </c>
      <c r="AS1545">
        <v>1</v>
      </c>
      <c r="AT1545">
        <v>19</v>
      </c>
      <c r="AU1545">
        <f>IF(AND(Table13[[#This Row],[Age]]&gt;=18,Table13[[#This Row],[Age]]&lt;=25),1,0)</f>
        <v>1</v>
      </c>
      <c r="AV1545">
        <f>IF(AND(Table13[[#This Row],[Age]]&gt;=26,Table13[[#This Row],[Age]]&lt;=35),1,0)</f>
        <v>0</v>
      </c>
      <c r="AW1545">
        <f>IF(AND(Table13[[#This Row],[Age]]&gt;=36,Table13[[#This Row],[Age]]&lt;=45),1,0)</f>
        <v>0</v>
      </c>
      <c r="AX1545">
        <f>IF(AND(Table13[[#This Row],[Age]]&gt;=46,Table13[[#This Row],[Age]]&lt;=55),1,0)</f>
        <v>0</v>
      </c>
      <c r="AY1545">
        <f>IF(AND(Table13[[#This Row],[Age]]&gt;=56,Table13[[#This Row],[Age]]&lt;=67),1,0)</f>
        <v>0</v>
      </c>
      <c r="AZ1545" t="s">
        <v>24</v>
      </c>
      <c r="BA1545">
        <f>IF(Table13[[#This Row],[Marital Status]]="Married",1,0)</f>
        <v>0</v>
      </c>
      <c r="BB1545">
        <f>IF(Table13[[#This Row],[Marital Status]]="Single",1,0)</f>
        <v>1</v>
      </c>
      <c r="BC1545" t="s">
        <v>28</v>
      </c>
      <c r="BD1545">
        <f>IF(Table13[[#This Row],[gender]]="Male",1,0)</f>
        <v>0</v>
      </c>
      <c r="BE1545">
        <f>IF(Table13[[#This Row],[gender]]="Female",1,0)</f>
        <v>1</v>
      </c>
      <c r="BF1545" t="s">
        <v>22</v>
      </c>
      <c r="BG1545">
        <f>IF(Table13[[#This Row],[Highest level of Education]]="Did not attend school",1,0)</f>
        <v>0</v>
      </c>
      <c r="BH1545">
        <f>IF(Table13[[#This Row],[Highest level of Education]]="K12 completed",1,0)</f>
        <v>1</v>
      </c>
      <c r="BI1545">
        <f>IF(Table13[[#This Row],[Highest level of Education]]="High School Completed",1,0)</f>
        <v>0</v>
      </c>
      <c r="BJ1545">
        <f>IF(Table13[[#This Row],[Highest level of Education]]="Technical Diploma/Partially completed College",1,0)</f>
        <v>0</v>
      </c>
      <c r="BK1545">
        <f>IF(Table13[[#This Row],[Highest level of Education]]="University/College Degree",1,0)</f>
        <v>0</v>
      </c>
      <c r="BL1545">
        <f>IF(Table13[[#This Row],[Highest level of Education]]="Post-graduate education",1,0)</f>
        <v>0</v>
      </c>
      <c r="BM1545">
        <v>0</v>
      </c>
      <c r="BN1545">
        <v>5</v>
      </c>
      <c r="BO1545" t="s">
        <v>1</v>
      </c>
      <c r="BP1545">
        <f>IF(Table13[[#This Row],[Monthly_Income 1_5500 2_8000 3_11000 4_15000 5_20000 6_27000 7_35000 8_5000 9_51000 98_0]]=1,1,0)</f>
        <v>0</v>
      </c>
      <c r="BQ1545">
        <f>IF(Table13[[#This Row],[Monthly_Income 1_5500 2_8000 3_11000 4_15000 5_20000 6_27000 7_35000 8_5000 9_51000 98_0]]=2,1,0)</f>
        <v>0</v>
      </c>
      <c r="BR1545">
        <f>IF(Table13[[#This Row],[Monthly_Income 1_5500 2_8000 3_11000 4_15000 5_20000 6_27000 7_35000 8_5000 9_51000 98_0]]=3,1,0)</f>
        <v>0</v>
      </c>
      <c r="BS1545">
        <f>IF(Table13[[#This Row],[Monthly_Income 1_5500 2_8000 3_11000 4_15000 5_20000 6_27000 7_35000 8_5000 9_51000 98_0]]=4,1,0)</f>
        <v>0</v>
      </c>
      <c r="BT1545">
        <f>IF(Table13[[#This Row],[Monthly_Income 1_5500 2_8000 3_11000 4_15000 5_20000 6_27000 7_35000 8_5000 9_51000 98_0]]=5,1,0)</f>
        <v>0</v>
      </c>
      <c r="BU1545">
        <f>IF(Table13[[#This Row],[Monthly_Income 1_5500 2_8000 3_11000 4_15000 5_20000 6_27000 7_35000 8_5000 9_51000 98_0]]=6,1,0)</f>
        <v>0</v>
      </c>
      <c r="BV1545">
        <f>IF(Table13[[#This Row],[Monthly_Income 1_5500 2_8000 3_11000 4_15000 5_20000 6_27000 7_35000 8_5000 9_51000 98_0]]=7,1,0)</f>
        <v>0</v>
      </c>
      <c r="BW1545">
        <f>IF(Table13[[#This Row],[Monthly_Income 1_5500 2_8000 3_11000 4_15000 5_20000 6_27000 7_35000 8_5000 9_51000 98_0]]=8,1,0)</f>
        <v>0</v>
      </c>
      <c r="BX1545">
        <f>IF(Table13[[#This Row],[Monthly_Income 1_5500 2_8000 3_11000 4_15000 5_20000 6_27000 7_35000 8_5000 9_51000 98_0]]=9,1,0)</f>
        <v>0</v>
      </c>
      <c r="BY1545">
        <f>IF(Table13[[#This Row],[Monthly_Income 1_5500 2_8000 3_11000 4_15000 5_20000 6_27000 7_35000 8_5000 9_51000 98_0]]=98,1,0)</f>
        <v>0</v>
      </c>
      <c r="BZ1545">
        <v>97</v>
      </c>
      <c r="CA1545">
        <f>IF(Table13[[#This Row],[Monthly_Household_Income]]=1,1,0)</f>
        <v>0</v>
      </c>
      <c r="CB1545">
        <f>IF(Table13[[#This Row],[Monthly_Household_Income]]=2,1,0)</f>
        <v>0</v>
      </c>
      <c r="CC1545">
        <f>IF(Table13[[#This Row],[Monthly_Household_Income]]=3,1,0)</f>
        <v>0</v>
      </c>
      <c r="CD1545">
        <f>IF(Table13[[#This Row],[Monthly_Household_Income]]=4,1,0)</f>
        <v>0</v>
      </c>
      <c r="CE1545">
        <f>IF(Table13[[#This Row],[Monthly_Household_Income]]=5,1,0)</f>
        <v>0</v>
      </c>
      <c r="CF1545">
        <f>IF(Table13[[#This Row],[Monthly_Household_Income]]=6,1,0)</f>
        <v>0</v>
      </c>
      <c r="CG1545">
        <f>IF(Table13[[#This Row],[Monthly_Household_Income]]=7,1,0)</f>
        <v>0</v>
      </c>
      <c r="CH1545">
        <f>IF(Table13[[#This Row],[Monthly_Household_Income]]=8,1,0)</f>
        <v>0</v>
      </c>
      <c r="CI1545">
        <f>IF(Table13[[#This Row],[Monthly_Household_Income]]=9,1,0)</f>
        <v>0</v>
      </c>
      <c r="CJ1545">
        <f>IF(Table13[[#This Row],[Monthly_Household_Income]]=98,1,0)</f>
        <v>0</v>
      </c>
    </row>
    <row r="1546" spans="1:88">
      <c r="A1546">
        <v>5796</v>
      </c>
      <c r="B1546" s="1">
        <v>42977</v>
      </c>
      <c r="C1546" t="s">
        <v>31</v>
      </c>
      <c r="D1546">
        <v>8</v>
      </c>
      <c r="E1546">
        <v>8</v>
      </c>
      <c r="F1546">
        <v>8</v>
      </c>
      <c r="G1546">
        <v>8</v>
      </c>
      <c r="H1546">
        <v>8</v>
      </c>
      <c r="I1546">
        <v>9</v>
      </c>
      <c r="J1546" t="s">
        <v>15</v>
      </c>
      <c r="K1546">
        <v>7</v>
      </c>
      <c r="L1546">
        <v>6</v>
      </c>
      <c r="M1546">
        <v>8</v>
      </c>
      <c r="N1546">
        <v>6</v>
      </c>
      <c r="O1546">
        <v>9</v>
      </c>
      <c r="P1546">
        <v>10</v>
      </c>
      <c r="Q1546">
        <v>7</v>
      </c>
      <c r="R1546">
        <v>10</v>
      </c>
      <c r="S1546">
        <v>8</v>
      </c>
      <c r="T1546">
        <v>8</v>
      </c>
      <c r="U1546">
        <v>6</v>
      </c>
      <c r="V1546">
        <v>9</v>
      </c>
      <c r="W1546">
        <v>10</v>
      </c>
      <c r="X1546">
        <v>7</v>
      </c>
      <c r="Y1546">
        <v>7</v>
      </c>
      <c r="Z1546">
        <v>6</v>
      </c>
      <c r="AA1546">
        <v>8</v>
      </c>
      <c r="AB1546">
        <v>8</v>
      </c>
      <c r="AC1546">
        <v>2</v>
      </c>
      <c r="AD1546">
        <f>IF(Table13[[#This Row],[payment]]=1,1,0)</f>
        <v>0</v>
      </c>
      <c r="AE1546">
        <f>IF(Table13[[#This Row],[payment]]=2,1,0)</f>
        <v>1</v>
      </c>
      <c r="AF1546">
        <f>IF(Table13[[#This Row],[payment]]=3,1,0)</f>
        <v>0</v>
      </c>
      <c r="AG1546">
        <v>6</v>
      </c>
      <c r="AH1546">
        <f>IF(Table13[[#This Row],[method_payment]]=1,1,0)</f>
        <v>0</v>
      </c>
      <c r="AI1546">
        <f>IF(Table13[[#This Row],[method_payment]]=2,1,0)</f>
        <v>0</v>
      </c>
      <c r="AJ1546">
        <f>IF(Table13[[#This Row],[method_payment]]=3,1,0)</f>
        <v>0</v>
      </c>
      <c r="AK1546">
        <f>IF(Table13[[#This Row],[method_payment]]=5,1,0)</f>
        <v>0</v>
      </c>
      <c r="AL1546">
        <f>IF(Table13[[#This Row],[method_payment]]=6,1,0)</f>
        <v>1</v>
      </c>
      <c r="AM1546" t="s">
        <v>16</v>
      </c>
      <c r="AN1546" t="s">
        <v>16</v>
      </c>
      <c r="AO1546">
        <v>3</v>
      </c>
      <c r="AP1546" s="2">
        <v>433.11</v>
      </c>
      <c r="AQ1546" s="3">
        <f>IF(AND(Table13[[#This Row],[Average_amount_spent_per_visit_last_3_months]]&gt;=1,Table13[[#This Row],[Average_amount_spent_per_visit_last_3_months]]&lt;=999),1,0)</f>
        <v>1</v>
      </c>
      <c r="AR1546" s="3">
        <f>IF(AND(Table13[[#This Row],[Average_amount_spent_per_visit_last_3_months]]&gt;=1000,Table13[[#This Row],[Average_amount_spent_per_visit_last_3_months]]&lt;=6700),1,0)</f>
        <v>0</v>
      </c>
      <c r="AS1546">
        <v>3</v>
      </c>
      <c r="AT1546">
        <v>28</v>
      </c>
      <c r="AU1546">
        <f>IF(AND(Table13[[#This Row],[Age]]&gt;=18,Table13[[#This Row],[Age]]&lt;=25),1,0)</f>
        <v>0</v>
      </c>
      <c r="AV1546">
        <f>IF(AND(Table13[[#This Row],[Age]]&gt;=26,Table13[[#This Row],[Age]]&lt;=35),1,0)</f>
        <v>1</v>
      </c>
      <c r="AW1546">
        <f>IF(AND(Table13[[#This Row],[Age]]&gt;=36,Table13[[#This Row],[Age]]&lt;=45),1,0)</f>
        <v>0</v>
      </c>
      <c r="AX1546">
        <f>IF(AND(Table13[[#This Row],[Age]]&gt;=46,Table13[[#This Row],[Age]]&lt;=55),1,0)</f>
        <v>0</v>
      </c>
      <c r="AY1546">
        <f>IF(AND(Table13[[#This Row],[Age]]&gt;=56,Table13[[#This Row],[Age]]&lt;=67),1,0)</f>
        <v>0</v>
      </c>
      <c r="AZ1546" t="s">
        <v>24</v>
      </c>
      <c r="BA1546">
        <f>IF(Table13[[#This Row],[Marital Status]]="Married",1,0)</f>
        <v>0</v>
      </c>
      <c r="BB1546">
        <f>IF(Table13[[#This Row],[Marital Status]]="Single",1,0)</f>
        <v>1</v>
      </c>
      <c r="BC1546" t="s">
        <v>28</v>
      </c>
      <c r="BD1546">
        <f>IF(Table13[[#This Row],[gender]]="Male",1,0)</f>
        <v>0</v>
      </c>
      <c r="BE1546">
        <f>IF(Table13[[#This Row],[gender]]="Female",1,0)</f>
        <v>1</v>
      </c>
      <c r="BF1546" t="s">
        <v>19</v>
      </c>
      <c r="BG1546">
        <f>IF(Table13[[#This Row],[Highest level of Education]]="Did not attend school",1,0)</f>
        <v>0</v>
      </c>
      <c r="BH1546">
        <f>IF(Table13[[#This Row],[Highest level of Education]]="K12 completed",1,0)</f>
        <v>0</v>
      </c>
      <c r="BI1546">
        <f>IF(Table13[[#This Row],[Highest level of Education]]="High School Completed",1,0)</f>
        <v>0</v>
      </c>
      <c r="BJ1546">
        <f>IF(Table13[[#This Row],[Highest level of Education]]="Technical Diploma/Partially completed College",1,0)</f>
        <v>0</v>
      </c>
      <c r="BK1546">
        <f>IF(Table13[[#This Row],[Highest level of Education]]="University/College Degree",1,0)</f>
        <v>1</v>
      </c>
      <c r="BL1546">
        <f>IF(Table13[[#This Row],[Highest level of Education]]="Post-graduate education",1,0)</f>
        <v>0</v>
      </c>
      <c r="BM1546">
        <v>0</v>
      </c>
      <c r="BN1546">
        <v>1</v>
      </c>
      <c r="BO1546">
        <v>3</v>
      </c>
      <c r="BP1546">
        <f>IF(Table13[[#This Row],[Monthly_Income 1_5500 2_8000 3_11000 4_15000 5_20000 6_27000 7_35000 8_5000 9_51000 98_0]]=1,1,0)</f>
        <v>0</v>
      </c>
      <c r="BQ1546">
        <f>IF(Table13[[#This Row],[Monthly_Income 1_5500 2_8000 3_11000 4_15000 5_20000 6_27000 7_35000 8_5000 9_51000 98_0]]=2,1,0)</f>
        <v>0</v>
      </c>
      <c r="BR1546">
        <f>IF(Table13[[#This Row],[Monthly_Income 1_5500 2_8000 3_11000 4_15000 5_20000 6_27000 7_35000 8_5000 9_51000 98_0]]=3,1,0)</f>
        <v>1</v>
      </c>
      <c r="BS1546">
        <f>IF(Table13[[#This Row],[Monthly_Income 1_5500 2_8000 3_11000 4_15000 5_20000 6_27000 7_35000 8_5000 9_51000 98_0]]=4,1,0)</f>
        <v>0</v>
      </c>
      <c r="BT1546">
        <f>IF(Table13[[#This Row],[Monthly_Income 1_5500 2_8000 3_11000 4_15000 5_20000 6_27000 7_35000 8_5000 9_51000 98_0]]=5,1,0)</f>
        <v>0</v>
      </c>
      <c r="BU1546">
        <f>IF(Table13[[#This Row],[Monthly_Income 1_5500 2_8000 3_11000 4_15000 5_20000 6_27000 7_35000 8_5000 9_51000 98_0]]=6,1,0)</f>
        <v>0</v>
      </c>
      <c r="BV1546">
        <f>IF(Table13[[#This Row],[Monthly_Income 1_5500 2_8000 3_11000 4_15000 5_20000 6_27000 7_35000 8_5000 9_51000 98_0]]=7,1,0)</f>
        <v>0</v>
      </c>
      <c r="BW1546">
        <f>IF(Table13[[#This Row],[Monthly_Income 1_5500 2_8000 3_11000 4_15000 5_20000 6_27000 7_35000 8_5000 9_51000 98_0]]=8,1,0)</f>
        <v>0</v>
      </c>
      <c r="BX1546">
        <f>IF(Table13[[#This Row],[Monthly_Income 1_5500 2_8000 3_11000 4_15000 5_20000 6_27000 7_35000 8_5000 9_51000 98_0]]=9,1,0)</f>
        <v>0</v>
      </c>
      <c r="BY1546">
        <f>IF(Table13[[#This Row],[Monthly_Income 1_5500 2_8000 3_11000 4_15000 5_20000 6_27000 7_35000 8_5000 9_51000 98_0]]=98,1,0)</f>
        <v>0</v>
      </c>
      <c r="BZ1546">
        <v>8</v>
      </c>
      <c r="CA1546">
        <f>IF(Table13[[#This Row],[Monthly_Household_Income]]=1,1,0)</f>
        <v>0</v>
      </c>
      <c r="CB1546">
        <f>IF(Table13[[#This Row],[Monthly_Household_Income]]=2,1,0)</f>
        <v>0</v>
      </c>
      <c r="CC1546">
        <f>IF(Table13[[#This Row],[Monthly_Household_Income]]=3,1,0)</f>
        <v>0</v>
      </c>
      <c r="CD1546">
        <f>IF(Table13[[#This Row],[Monthly_Household_Income]]=4,1,0)</f>
        <v>0</v>
      </c>
      <c r="CE1546">
        <f>IF(Table13[[#This Row],[Monthly_Household_Income]]=5,1,0)</f>
        <v>0</v>
      </c>
      <c r="CF1546">
        <f>IF(Table13[[#This Row],[Monthly_Household_Income]]=6,1,0)</f>
        <v>0</v>
      </c>
      <c r="CG1546">
        <f>IF(Table13[[#This Row],[Monthly_Household_Income]]=7,1,0)</f>
        <v>0</v>
      </c>
      <c r="CH1546">
        <f>IF(Table13[[#This Row],[Monthly_Household_Income]]=8,1,0)</f>
        <v>1</v>
      </c>
      <c r="CI1546">
        <f>IF(Table13[[#This Row],[Monthly_Household_Income]]=9,1,0)</f>
        <v>0</v>
      </c>
      <c r="CJ1546">
        <f>IF(Table13[[#This Row],[Monthly_Household_Income]]=98,1,0)</f>
        <v>0</v>
      </c>
    </row>
    <row r="1547" spans="1:88">
      <c r="A1547">
        <v>5802</v>
      </c>
      <c r="B1547" s="1">
        <v>42997</v>
      </c>
      <c r="C1547" t="s">
        <v>33</v>
      </c>
      <c r="D1547">
        <v>8</v>
      </c>
      <c r="E1547">
        <v>9</v>
      </c>
      <c r="F1547">
        <v>10</v>
      </c>
      <c r="G1547">
        <v>9</v>
      </c>
      <c r="H1547">
        <v>9</v>
      </c>
      <c r="I1547">
        <v>8</v>
      </c>
      <c r="J1547" t="s">
        <v>15</v>
      </c>
      <c r="K1547">
        <v>8</v>
      </c>
      <c r="L1547">
        <v>10</v>
      </c>
      <c r="M1547">
        <v>10</v>
      </c>
      <c r="N1547">
        <v>8</v>
      </c>
      <c r="O1547">
        <v>8</v>
      </c>
      <c r="P1547">
        <v>7</v>
      </c>
      <c r="Q1547">
        <v>7</v>
      </c>
      <c r="R1547">
        <v>10</v>
      </c>
      <c r="S1547">
        <v>7</v>
      </c>
      <c r="T1547">
        <v>8</v>
      </c>
      <c r="U1547">
        <v>8</v>
      </c>
      <c r="V1547">
        <v>7</v>
      </c>
      <c r="W1547">
        <v>8</v>
      </c>
      <c r="X1547">
        <v>9</v>
      </c>
      <c r="Y1547">
        <v>9</v>
      </c>
      <c r="Z1547">
        <v>9</v>
      </c>
      <c r="AA1547">
        <v>10</v>
      </c>
      <c r="AB1547">
        <v>9</v>
      </c>
      <c r="AC1547">
        <v>1</v>
      </c>
      <c r="AD1547">
        <f>IF(Table13[[#This Row],[payment]]=1,1,0)</f>
        <v>1</v>
      </c>
      <c r="AE1547">
        <f>IF(Table13[[#This Row],[payment]]=2,1,0)</f>
        <v>0</v>
      </c>
      <c r="AF1547">
        <f>IF(Table13[[#This Row],[payment]]=3,1,0)</f>
        <v>0</v>
      </c>
      <c r="AG1547">
        <v>1</v>
      </c>
      <c r="AH1547">
        <f>IF(Table13[[#This Row],[method_payment]]=1,1,0)</f>
        <v>1</v>
      </c>
      <c r="AI1547">
        <f>IF(Table13[[#This Row],[method_payment]]=2,1,0)</f>
        <v>0</v>
      </c>
      <c r="AJ1547">
        <f>IF(Table13[[#This Row],[method_payment]]=3,1,0)</f>
        <v>0</v>
      </c>
      <c r="AK1547">
        <f>IF(Table13[[#This Row],[method_payment]]=5,1,0)</f>
        <v>0</v>
      </c>
      <c r="AL1547">
        <f>IF(Table13[[#This Row],[method_payment]]=6,1,0)</f>
        <v>0</v>
      </c>
      <c r="AM1547" t="s">
        <v>16</v>
      </c>
      <c r="AN1547" t="s">
        <v>16</v>
      </c>
      <c r="AO1547">
        <v>1</v>
      </c>
      <c r="AP1547" s="2">
        <v>307.97000000000003</v>
      </c>
      <c r="AQ1547" s="3">
        <f>IF(AND(Table13[[#This Row],[Average_amount_spent_per_visit_last_3_months]]&gt;=1,Table13[[#This Row],[Average_amount_spent_per_visit_last_3_months]]&lt;=999),1,0)</f>
        <v>1</v>
      </c>
      <c r="AR1547" s="3">
        <f>IF(AND(Table13[[#This Row],[Average_amount_spent_per_visit_last_3_months]]&gt;=1000,Table13[[#This Row],[Average_amount_spent_per_visit_last_3_months]]&lt;=6700),1,0)</f>
        <v>0</v>
      </c>
      <c r="AS1547">
        <v>1</v>
      </c>
      <c r="AT1547">
        <v>44</v>
      </c>
      <c r="AU1547">
        <f>IF(AND(Table13[[#This Row],[Age]]&gt;=18,Table13[[#This Row],[Age]]&lt;=25),1,0)</f>
        <v>0</v>
      </c>
      <c r="AV1547">
        <f>IF(AND(Table13[[#This Row],[Age]]&gt;=26,Table13[[#This Row],[Age]]&lt;=35),1,0)</f>
        <v>0</v>
      </c>
      <c r="AW1547">
        <f>IF(AND(Table13[[#This Row],[Age]]&gt;=36,Table13[[#This Row],[Age]]&lt;=45),1,0)</f>
        <v>1</v>
      </c>
      <c r="AX1547">
        <f>IF(AND(Table13[[#This Row],[Age]]&gt;=46,Table13[[#This Row],[Age]]&lt;=55),1,0)</f>
        <v>0</v>
      </c>
      <c r="AY1547">
        <f>IF(AND(Table13[[#This Row],[Age]]&gt;=56,Table13[[#This Row],[Age]]&lt;=67),1,0)</f>
        <v>0</v>
      </c>
      <c r="AZ1547" t="s">
        <v>25</v>
      </c>
      <c r="BA1547">
        <f>IF(Table13[[#This Row],[Marital Status]]="Married",1,0)</f>
        <v>1</v>
      </c>
      <c r="BB1547">
        <f>IF(Table13[[#This Row],[Marital Status]]="Single",1,0)</f>
        <v>0</v>
      </c>
      <c r="BC1547" t="s">
        <v>27</v>
      </c>
      <c r="BD1547">
        <f>IF(Table13[[#This Row],[gender]]="Male",1,0)</f>
        <v>1</v>
      </c>
      <c r="BE1547">
        <f>IF(Table13[[#This Row],[gender]]="Female",1,0)</f>
        <v>0</v>
      </c>
      <c r="BF1547" t="s">
        <v>18</v>
      </c>
      <c r="BG1547">
        <f>IF(Table13[[#This Row],[Highest level of Education]]="Did not attend school",1,0)</f>
        <v>0</v>
      </c>
      <c r="BH1547">
        <f>IF(Table13[[#This Row],[Highest level of Education]]="K12 completed",1,0)</f>
        <v>0</v>
      </c>
      <c r="BI1547">
        <f>IF(Table13[[#This Row],[Highest level of Education]]="High School Completed",1,0)</f>
        <v>0</v>
      </c>
      <c r="BJ1547">
        <f>IF(Table13[[#This Row],[Highest level of Education]]="Technical Diploma/Partially completed College",1,0)</f>
        <v>0</v>
      </c>
      <c r="BK1547">
        <f>IF(Table13[[#This Row],[Highest level of Education]]="University/College Degree",1,0)</f>
        <v>0</v>
      </c>
      <c r="BL1547">
        <f>IF(Table13[[#This Row],[Highest level of Education]]="Post-graduate education",1,0)</f>
        <v>1</v>
      </c>
      <c r="BM1547">
        <v>3</v>
      </c>
      <c r="BN1547">
        <v>1</v>
      </c>
      <c r="BO1547">
        <v>7</v>
      </c>
      <c r="BP1547">
        <f>IF(Table13[[#This Row],[Monthly_Income 1_5500 2_8000 3_11000 4_15000 5_20000 6_27000 7_35000 8_5000 9_51000 98_0]]=1,1,0)</f>
        <v>0</v>
      </c>
      <c r="BQ1547">
        <f>IF(Table13[[#This Row],[Monthly_Income 1_5500 2_8000 3_11000 4_15000 5_20000 6_27000 7_35000 8_5000 9_51000 98_0]]=2,1,0)</f>
        <v>0</v>
      </c>
      <c r="BR1547">
        <f>IF(Table13[[#This Row],[Monthly_Income 1_5500 2_8000 3_11000 4_15000 5_20000 6_27000 7_35000 8_5000 9_51000 98_0]]=3,1,0)</f>
        <v>0</v>
      </c>
      <c r="BS1547">
        <f>IF(Table13[[#This Row],[Monthly_Income 1_5500 2_8000 3_11000 4_15000 5_20000 6_27000 7_35000 8_5000 9_51000 98_0]]=4,1,0)</f>
        <v>0</v>
      </c>
      <c r="BT1547">
        <f>IF(Table13[[#This Row],[Monthly_Income 1_5500 2_8000 3_11000 4_15000 5_20000 6_27000 7_35000 8_5000 9_51000 98_0]]=5,1,0)</f>
        <v>0</v>
      </c>
      <c r="BU1547">
        <f>IF(Table13[[#This Row],[Monthly_Income 1_5500 2_8000 3_11000 4_15000 5_20000 6_27000 7_35000 8_5000 9_51000 98_0]]=6,1,0)</f>
        <v>0</v>
      </c>
      <c r="BV1547">
        <f>IF(Table13[[#This Row],[Monthly_Income 1_5500 2_8000 3_11000 4_15000 5_20000 6_27000 7_35000 8_5000 9_51000 98_0]]=7,1,0)</f>
        <v>1</v>
      </c>
      <c r="BW1547">
        <f>IF(Table13[[#This Row],[Monthly_Income 1_5500 2_8000 3_11000 4_15000 5_20000 6_27000 7_35000 8_5000 9_51000 98_0]]=8,1,0)</f>
        <v>0</v>
      </c>
      <c r="BX1547">
        <f>IF(Table13[[#This Row],[Monthly_Income 1_5500 2_8000 3_11000 4_15000 5_20000 6_27000 7_35000 8_5000 9_51000 98_0]]=9,1,0)</f>
        <v>0</v>
      </c>
      <c r="BY1547">
        <f>IF(Table13[[#This Row],[Monthly_Income 1_5500 2_8000 3_11000 4_15000 5_20000 6_27000 7_35000 8_5000 9_51000 98_0]]=98,1,0)</f>
        <v>0</v>
      </c>
      <c r="BZ1547">
        <v>7</v>
      </c>
      <c r="CA1547">
        <f>IF(Table13[[#This Row],[Monthly_Household_Income]]=1,1,0)</f>
        <v>0</v>
      </c>
      <c r="CB1547">
        <f>IF(Table13[[#This Row],[Monthly_Household_Income]]=2,1,0)</f>
        <v>0</v>
      </c>
      <c r="CC1547">
        <f>IF(Table13[[#This Row],[Monthly_Household_Income]]=3,1,0)</f>
        <v>0</v>
      </c>
      <c r="CD1547">
        <f>IF(Table13[[#This Row],[Monthly_Household_Income]]=4,1,0)</f>
        <v>0</v>
      </c>
      <c r="CE1547">
        <f>IF(Table13[[#This Row],[Monthly_Household_Income]]=5,1,0)</f>
        <v>0</v>
      </c>
      <c r="CF1547">
        <f>IF(Table13[[#This Row],[Monthly_Household_Income]]=6,1,0)</f>
        <v>0</v>
      </c>
      <c r="CG1547">
        <f>IF(Table13[[#This Row],[Monthly_Household_Income]]=7,1,0)</f>
        <v>1</v>
      </c>
      <c r="CH1547">
        <f>IF(Table13[[#This Row],[Monthly_Household_Income]]=8,1,0)</f>
        <v>0</v>
      </c>
      <c r="CI1547">
        <f>IF(Table13[[#This Row],[Monthly_Household_Income]]=9,1,0)</f>
        <v>0</v>
      </c>
      <c r="CJ1547">
        <f>IF(Table13[[#This Row],[Monthly_Household_Income]]=98,1,0)</f>
        <v>0</v>
      </c>
    </row>
    <row r="1548" spans="1:88">
      <c r="A1548">
        <v>5807</v>
      </c>
      <c r="B1548" s="1">
        <v>43026</v>
      </c>
      <c r="C1548" t="s">
        <v>39</v>
      </c>
      <c r="D1548">
        <v>7</v>
      </c>
      <c r="E1548">
        <v>9</v>
      </c>
      <c r="F1548">
        <v>9</v>
      </c>
      <c r="G1548">
        <v>7</v>
      </c>
      <c r="H1548">
        <v>8</v>
      </c>
      <c r="I1548">
        <v>8</v>
      </c>
      <c r="J1548" t="s">
        <v>16</v>
      </c>
      <c r="K1548">
        <v>7</v>
      </c>
      <c r="L1548">
        <v>8</v>
      </c>
      <c r="M1548">
        <v>6</v>
      </c>
      <c r="N1548">
        <v>7</v>
      </c>
      <c r="O1548">
        <v>8</v>
      </c>
      <c r="P1548">
        <v>6</v>
      </c>
      <c r="Q1548">
        <v>6</v>
      </c>
      <c r="R1548">
        <v>8</v>
      </c>
      <c r="S1548">
        <v>6</v>
      </c>
      <c r="T1548">
        <v>7</v>
      </c>
      <c r="U1548">
        <v>8</v>
      </c>
      <c r="V1548">
        <v>7</v>
      </c>
      <c r="W1548">
        <v>8</v>
      </c>
      <c r="X1548">
        <v>8</v>
      </c>
      <c r="Y1548">
        <v>8</v>
      </c>
      <c r="Z1548">
        <v>8</v>
      </c>
      <c r="AA1548">
        <v>7</v>
      </c>
      <c r="AB1548">
        <v>8</v>
      </c>
      <c r="AC1548">
        <v>1</v>
      </c>
      <c r="AD1548">
        <f>IF(Table13[[#This Row],[payment]]=1,1,0)</f>
        <v>1</v>
      </c>
      <c r="AE1548">
        <f>IF(Table13[[#This Row],[payment]]=2,1,0)</f>
        <v>0</v>
      </c>
      <c r="AF1548">
        <f>IF(Table13[[#This Row],[payment]]=3,1,0)</f>
        <v>0</v>
      </c>
      <c r="AG1548">
        <v>1</v>
      </c>
      <c r="AH1548">
        <f>IF(Table13[[#This Row],[method_payment]]=1,1,0)</f>
        <v>1</v>
      </c>
      <c r="AI1548">
        <f>IF(Table13[[#This Row],[method_payment]]=2,1,0)</f>
        <v>0</v>
      </c>
      <c r="AJ1548">
        <f>IF(Table13[[#This Row],[method_payment]]=3,1,0)</f>
        <v>0</v>
      </c>
      <c r="AK1548">
        <f>IF(Table13[[#This Row],[method_payment]]=5,1,0)</f>
        <v>0</v>
      </c>
      <c r="AL1548">
        <f>IF(Table13[[#This Row],[method_payment]]=6,1,0)</f>
        <v>0</v>
      </c>
      <c r="AM1548" t="s">
        <v>16</v>
      </c>
      <c r="AN1548" t="s">
        <v>15</v>
      </c>
      <c r="AO1548">
        <v>1</v>
      </c>
      <c r="AP1548" s="2">
        <v>264.93</v>
      </c>
      <c r="AQ1548" s="3">
        <f>IF(AND(Table13[[#This Row],[Average_amount_spent_per_visit_last_3_months]]&gt;=1,Table13[[#This Row],[Average_amount_spent_per_visit_last_3_months]]&lt;=999),1,0)</f>
        <v>1</v>
      </c>
      <c r="AR1548" s="3">
        <f>IF(AND(Table13[[#This Row],[Average_amount_spent_per_visit_last_3_months]]&gt;=1000,Table13[[#This Row],[Average_amount_spent_per_visit_last_3_months]]&lt;=6700),1,0)</f>
        <v>0</v>
      </c>
      <c r="AS1548">
        <v>3</v>
      </c>
      <c r="AT1548">
        <v>29</v>
      </c>
      <c r="AU1548">
        <f>IF(AND(Table13[[#This Row],[Age]]&gt;=18,Table13[[#This Row],[Age]]&lt;=25),1,0)</f>
        <v>0</v>
      </c>
      <c r="AV1548">
        <f>IF(AND(Table13[[#This Row],[Age]]&gt;=26,Table13[[#This Row],[Age]]&lt;=35),1,0)</f>
        <v>1</v>
      </c>
      <c r="AW1548">
        <f>IF(AND(Table13[[#This Row],[Age]]&gt;=36,Table13[[#This Row],[Age]]&lt;=45),1,0)</f>
        <v>0</v>
      </c>
      <c r="AX1548">
        <f>IF(AND(Table13[[#This Row],[Age]]&gt;=46,Table13[[#This Row],[Age]]&lt;=55),1,0)</f>
        <v>0</v>
      </c>
      <c r="AY1548">
        <f>IF(AND(Table13[[#This Row],[Age]]&gt;=56,Table13[[#This Row],[Age]]&lt;=67),1,0)</f>
        <v>0</v>
      </c>
      <c r="AZ1548" t="s">
        <v>25</v>
      </c>
      <c r="BA1548">
        <f>IF(Table13[[#This Row],[Marital Status]]="Married",1,0)</f>
        <v>1</v>
      </c>
      <c r="BB1548">
        <f>IF(Table13[[#This Row],[Marital Status]]="Single",1,0)</f>
        <v>0</v>
      </c>
      <c r="BC1548" t="s">
        <v>28</v>
      </c>
      <c r="BD1548">
        <f>IF(Table13[[#This Row],[gender]]="Male",1,0)</f>
        <v>0</v>
      </c>
      <c r="BE1548">
        <f>IF(Table13[[#This Row],[gender]]="Female",1,0)</f>
        <v>1</v>
      </c>
      <c r="BF1548" t="s">
        <v>19</v>
      </c>
      <c r="BG1548">
        <f>IF(Table13[[#This Row],[Highest level of Education]]="Did not attend school",1,0)</f>
        <v>0</v>
      </c>
      <c r="BH1548">
        <f>IF(Table13[[#This Row],[Highest level of Education]]="K12 completed",1,0)</f>
        <v>0</v>
      </c>
      <c r="BI1548">
        <f>IF(Table13[[#This Row],[Highest level of Education]]="High School Completed",1,0)</f>
        <v>0</v>
      </c>
      <c r="BJ1548">
        <f>IF(Table13[[#This Row],[Highest level of Education]]="Technical Diploma/Partially completed College",1,0)</f>
        <v>0</v>
      </c>
      <c r="BK1548">
        <f>IF(Table13[[#This Row],[Highest level of Education]]="University/College Degree",1,0)</f>
        <v>1</v>
      </c>
      <c r="BL1548">
        <f>IF(Table13[[#This Row],[Highest level of Education]]="Post-graduate education",1,0)</f>
        <v>0</v>
      </c>
      <c r="BM1548">
        <v>1</v>
      </c>
      <c r="BN1548">
        <v>1</v>
      </c>
      <c r="BO1548">
        <v>3</v>
      </c>
      <c r="BP1548">
        <f>IF(Table13[[#This Row],[Monthly_Income 1_5500 2_8000 3_11000 4_15000 5_20000 6_27000 7_35000 8_5000 9_51000 98_0]]=1,1,0)</f>
        <v>0</v>
      </c>
      <c r="BQ1548">
        <f>IF(Table13[[#This Row],[Monthly_Income 1_5500 2_8000 3_11000 4_15000 5_20000 6_27000 7_35000 8_5000 9_51000 98_0]]=2,1,0)</f>
        <v>0</v>
      </c>
      <c r="BR1548">
        <f>IF(Table13[[#This Row],[Monthly_Income 1_5500 2_8000 3_11000 4_15000 5_20000 6_27000 7_35000 8_5000 9_51000 98_0]]=3,1,0)</f>
        <v>1</v>
      </c>
      <c r="BS1548">
        <f>IF(Table13[[#This Row],[Monthly_Income 1_5500 2_8000 3_11000 4_15000 5_20000 6_27000 7_35000 8_5000 9_51000 98_0]]=4,1,0)</f>
        <v>0</v>
      </c>
      <c r="BT1548">
        <f>IF(Table13[[#This Row],[Monthly_Income 1_5500 2_8000 3_11000 4_15000 5_20000 6_27000 7_35000 8_5000 9_51000 98_0]]=5,1,0)</f>
        <v>0</v>
      </c>
      <c r="BU1548">
        <f>IF(Table13[[#This Row],[Monthly_Income 1_5500 2_8000 3_11000 4_15000 5_20000 6_27000 7_35000 8_5000 9_51000 98_0]]=6,1,0)</f>
        <v>0</v>
      </c>
      <c r="BV1548">
        <f>IF(Table13[[#This Row],[Monthly_Income 1_5500 2_8000 3_11000 4_15000 5_20000 6_27000 7_35000 8_5000 9_51000 98_0]]=7,1,0)</f>
        <v>0</v>
      </c>
      <c r="BW1548">
        <f>IF(Table13[[#This Row],[Monthly_Income 1_5500 2_8000 3_11000 4_15000 5_20000 6_27000 7_35000 8_5000 9_51000 98_0]]=8,1,0)</f>
        <v>0</v>
      </c>
      <c r="BX1548">
        <f>IF(Table13[[#This Row],[Monthly_Income 1_5500 2_8000 3_11000 4_15000 5_20000 6_27000 7_35000 8_5000 9_51000 98_0]]=9,1,0)</f>
        <v>0</v>
      </c>
      <c r="BY1548">
        <f>IF(Table13[[#This Row],[Monthly_Income 1_5500 2_8000 3_11000 4_15000 5_20000 6_27000 7_35000 8_5000 9_51000 98_0]]=98,1,0)</f>
        <v>0</v>
      </c>
      <c r="BZ1548">
        <v>8</v>
      </c>
      <c r="CA1548">
        <f>IF(Table13[[#This Row],[Monthly_Household_Income]]=1,1,0)</f>
        <v>0</v>
      </c>
      <c r="CB1548">
        <f>IF(Table13[[#This Row],[Monthly_Household_Income]]=2,1,0)</f>
        <v>0</v>
      </c>
      <c r="CC1548">
        <f>IF(Table13[[#This Row],[Monthly_Household_Income]]=3,1,0)</f>
        <v>0</v>
      </c>
      <c r="CD1548">
        <f>IF(Table13[[#This Row],[Monthly_Household_Income]]=4,1,0)</f>
        <v>0</v>
      </c>
      <c r="CE1548">
        <f>IF(Table13[[#This Row],[Monthly_Household_Income]]=5,1,0)</f>
        <v>0</v>
      </c>
      <c r="CF1548">
        <f>IF(Table13[[#This Row],[Monthly_Household_Income]]=6,1,0)</f>
        <v>0</v>
      </c>
      <c r="CG1548">
        <f>IF(Table13[[#This Row],[Monthly_Household_Income]]=7,1,0)</f>
        <v>0</v>
      </c>
      <c r="CH1548">
        <f>IF(Table13[[#This Row],[Monthly_Household_Income]]=8,1,0)</f>
        <v>1</v>
      </c>
      <c r="CI1548">
        <f>IF(Table13[[#This Row],[Monthly_Household_Income]]=9,1,0)</f>
        <v>0</v>
      </c>
      <c r="CJ1548">
        <f>IF(Table13[[#This Row],[Monthly_Household_Income]]=98,1,0)</f>
        <v>0</v>
      </c>
    </row>
    <row r="1549" spans="1:88">
      <c r="A1549">
        <v>5812</v>
      </c>
      <c r="B1549" s="1">
        <v>43000</v>
      </c>
      <c r="C1549" t="s">
        <v>31</v>
      </c>
      <c r="D1549">
        <v>10</v>
      </c>
      <c r="E1549">
        <v>9</v>
      </c>
      <c r="F1549">
        <v>9</v>
      </c>
      <c r="G1549">
        <v>9</v>
      </c>
      <c r="H1549">
        <v>8</v>
      </c>
      <c r="I1549">
        <v>9</v>
      </c>
      <c r="J1549" t="s">
        <v>16</v>
      </c>
      <c r="K1549">
        <v>7</v>
      </c>
      <c r="L1549">
        <v>8</v>
      </c>
      <c r="M1549">
        <v>8</v>
      </c>
      <c r="N1549">
        <v>8</v>
      </c>
      <c r="O1549">
        <v>10</v>
      </c>
      <c r="P1549">
        <v>8</v>
      </c>
      <c r="Q1549">
        <v>9</v>
      </c>
      <c r="R1549">
        <v>9</v>
      </c>
      <c r="S1549">
        <v>7</v>
      </c>
      <c r="T1549">
        <v>8</v>
      </c>
      <c r="U1549">
        <v>7</v>
      </c>
      <c r="V1549">
        <v>10</v>
      </c>
      <c r="W1549">
        <v>9</v>
      </c>
      <c r="X1549">
        <v>7</v>
      </c>
      <c r="Y1549">
        <v>9</v>
      </c>
      <c r="Z1549">
        <v>9</v>
      </c>
      <c r="AA1549">
        <v>8</v>
      </c>
      <c r="AB1549">
        <v>8</v>
      </c>
      <c r="AC1549">
        <v>2</v>
      </c>
      <c r="AD1549">
        <f>IF(Table13[[#This Row],[payment]]=1,1,0)</f>
        <v>0</v>
      </c>
      <c r="AE1549">
        <f>IF(Table13[[#This Row],[payment]]=2,1,0)</f>
        <v>1</v>
      </c>
      <c r="AF1549">
        <f>IF(Table13[[#This Row],[payment]]=3,1,0)</f>
        <v>0</v>
      </c>
      <c r="AG1549">
        <v>2</v>
      </c>
      <c r="AH1549">
        <f>IF(Table13[[#This Row],[method_payment]]=1,1,0)</f>
        <v>0</v>
      </c>
      <c r="AI1549">
        <f>IF(Table13[[#This Row],[method_payment]]=2,1,0)</f>
        <v>1</v>
      </c>
      <c r="AJ1549">
        <f>IF(Table13[[#This Row],[method_payment]]=3,1,0)</f>
        <v>0</v>
      </c>
      <c r="AK1549">
        <f>IF(Table13[[#This Row],[method_payment]]=5,1,0)</f>
        <v>0</v>
      </c>
      <c r="AL1549">
        <f>IF(Table13[[#This Row],[method_payment]]=6,1,0)</f>
        <v>0</v>
      </c>
      <c r="AM1549" t="s">
        <v>16</v>
      </c>
      <c r="AN1549" t="s">
        <v>16</v>
      </c>
      <c r="AO1549">
        <v>2</v>
      </c>
      <c r="AP1549" s="2">
        <v>777.11</v>
      </c>
      <c r="AQ1549" s="3">
        <f>IF(AND(Table13[[#This Row],[Average_amount_spent_per_visit_last_3_months]]&gt;=1,Table13[[#This Row],[Average_amount_spent_per_visit_last_3_months]]&lt;=999),1,0)</f>
        <v>1</v>
      </c>
      <c r="AR1549" s="3">
        <f>IF(AND(Table13[[#This Row],[Average_amount_spent_per_visit_last_3_months]]&gt;=1000,Table13[[#This Row],[Average_amount_spent_per_visit_last_3_months]]&lt;=6700),1,0)</f>
        <v>0</v>
      </c>
      <c r="AS1549">
        <v>3</v>
      </c>
      <c r="AT1549">
        <v>33</v>
      </c>
      <c r="AU1549">
        <f>IF(AND(Table13[[#This Row],[Age]]&gt;=18,Table13[[#This Row],[Age]]&lt;=25),1,0)</f>
        <v>0</v>
      </c>
      <c r="AV1549">
        <f>IF(AND(Table13[[#This Row],[Age]]&gt;=26,Table13[[#This Row],[Age]]&lt;=35),1,0)</f>
        <v>1</v>
      </c>
      <c r="AW1549">
        <f>IF(AND(Table13[[#This Row],[Age]]&gt;=36,Table13[[#This Row],[Age]]&lt;=45),1,0)</f>
        <v>0</v>
      </c>
      <c r="AX1549">
        <f>IF(AND(Table13[[#This Row],[Age]]&gt;=46,Table13[[#This Row],[Age]]&lt;=55),1,0)</f>
        <v>0</v>
      </c>
      <c r="AY1549">
        <f>IF(AND(Table13[[#This Row],[Age]]&gt;=56,Table13[[#This Row],[Age]]&lt;=67),1,0)</f>
        <v>0</v>
      </c>
      <c r="AZ1549" t="s">
        <v>25</v>
      </c>
      <c r="BA1549">
        <f>IF(Table13[[#This Row],[Marital Status]]="Married",1,0)</f>
        <v>1</v>
      </c>
      <c r="BB1549">
        <f>IF(Table13[[#This Row],[Marital Status]]="Single",1,0)</f>
        <v>0</v>
      </c>
      <c r="BC1549" t="s">
        <v>27</v>
      </c>
      <c r="BD1549">
        <f>IF(Table13[[#This Row],[gender]]="Male",1,0)</f>
        <v>1</v>
      </c>
      <c r="BE1549">
        <f>IF(Table13[[#This Row],[gender]]="Female",1,0)</f>
        <v>0</v>
      </c>
      <c r="BF1549" t="s">
        <v>19</v>
      </c>
      <c r="BG1549">
        <f>IF(Table13[[#This Row],[Highest level of Education]]="Did not attend school",1,0)</f>
        <v>0</v>
      </c>
      <c r="BH1549">
        <f>IF(Table13[[#This Row],[Highest level of Education]]="K12 completed",1,0)</f>
        <v>0</v>
      </c>
      <c r="BI1549">
        <f>IF(Table13[[#This Row],[Highest level of Education]]="High School Completed",1,0)</f>
        <v>0</v>
      </c>
      <c r="BJ1549">
        <f>IF(Table13[[#This Row],[Highest level of Education]]="Technical Diploma/Partially completed College",1,0)</f>
        <v>0</v>
      </c>
      <c r="BK1549">
        <f>IF(Table13[[#This Row],[Highest level of Education]]="University/College Degree",1,0)</f>
        <v>1</v>
      </c>
      <c r="BL1549">
        <f>IF(Table13[[#This Row],[Highest level of Education]]="Post-graduate education",1,0)</f>
        <v>0</v>
      </c>
      <c r="BM1549">
        <v>3</v>
      </c>
      <c r="BN1549">
        <v>1</v>
      </c>
      <c r="BO1549">
        <v>4</v>
      </c>
      <c r="BP1549">
        <f>IF(Table13[[#This Row],[Monthly_Income 1_5500 2_8000 3_11000 4_15000 5_20000 6_27000 7_35000 8_5000 9_51000 98_0]]=1,1,0)</f>
        <v>0</v>
      </c>
      <c r="BQ1549">
        <f>IF(Table13[[#This Row],[Monthly_Income 1_5500 2_8000 3_11000 4_15000 5_20000 6_27000 7_35000 8_5000 9_51000 98_0]]=2,1,0)</f>
        <v>0</v>
      </c>
      <c r="BR1549">
        <f>IF(Table13[[#This Row],[Monthly_Income 1_5500 2_8000 3_11000 4_15000 5_20000 6_27000 7_35000 8_5000 9_51000 98_0]]=3,1,0)</f>
        <v>0</v>
      </c>
      <c r="BS1549">
        <f>IF(Table13[[#This Row],[Monthly_Income 1_5500 2_8000 3_11000 4_15000 5_20000 6_27000 7_35000 8_5000 9_51000 98_0]]=4,1,0)</f>
        <v>1</v>
      </c>
      <c r="BT1549">
        <f>IF(Table13[[#This Row],[Monthly_Income 1_5500 2_8000 3_11000 4_15000 5_20000 6_27000 7_35000 8_5000 9_51000 98_0]]=5,1,0)</f>
        <v>0</v>
      </c>
      <c r="BU1549">
        <f>IF(Table13[[#This Row],[Monthly_Income 1_5500 2_8000 3_11000 4_15000 5_20000 6_27000 7_35000 8_5000 9_51000 98_0]]=6,1,0)</f>
        <v>0</v>
      </c>
      <c r="BV1549">
        <f>IF(Table13[[#This Row],[Monthly_Income 1_5500 2_8000 3_11000 4_15000 5_20000 6_27000 7_35000 8_5000 9_51000 98_0]]=7,1,0)</f>
        <v>0</v>
      </c>
      <c r="BW1549">
        <f>IF(Table13[[#This Row],[Monthly_Income 1_5500 2_8000 3_11000 4_15000 5_20000 6_27000 7_35000 8_5000 9_51000 98_0]]=8,1,0)</f>
        <v>0</v>
      </c>
      <c r="BX1549">
        <f>IF(Table13[[#This Row],[Monthly_Income 1_5500 2_8000 3_11000 4_15000 5_20000 6_27000 7_35000 8_5000 9_51000 98_0]]=9,1,0)</f>
        <v>0</v>
      </c>
      <c r="BY1549">
        <f>IF(Table13[[#This Row],[Monthly_Income 1_5500 2_8000 3_11000 4_15000 5_20000 6_27000 7_35000 8_5000 9_51000 98_0]]=98,1,0)</f>
        <v>0</v>
      </c>
      <c r="BZ1549">
        <v>7</v>
      </c>
      <c r="CA1549">
        <f>IF(Table13[[#This Row],[Monthly_Household_Income]]=1,1,0)</f>
        <v>0</v>
      </c>
      <c r="CB1549">
        <f>IF(Table13[[#This Row],[Monthly_Household_Income]]=2,1,0)</f>
        <v>0</v>
      </c>
      <c r="CC1549">
        <f>IF(Table13[[#This Row],[Monthly_Household_Income]]=3,1,0)</f>
        <v>0</v>
      </c>
      <c r="CD1549">
        <f>IF(Table13[[#This Row],[Monthly_Household_Income]]=4,1,0)</f>
        <v>0</v>
      </c>
      <c r="CE1549">
        <f>IF(Table13[[#This Row],[Monthly_Household_Income]]=5,1,0)</f>
        <v>0</v>
      </c>
      <c r="CF1549">
        <f>IF(Table13[[#This Row],[Monthly_Household_Income]]=6,1,0)</f>
        <v>0</v>
      </c>
      <c r="CG1549">
        <f>IF(Table13[[#This Row],[Monthly_Household_Income]]=7,1,0)</f>
        <v>1</v>
      </c>
      <c r="CH1549">
        <f>IF(Table13[[#This Row],[Monthly_Household_Income]]=8,1,0)</f>
        <v>0</v>
      </c>
      <c r="CI1549">
        <f>IF(Table13[[#This Row],[Monthly_Household_Income]]=9,1,0)</f>
        <v>0</v>
      </c>
      <c r="CJ1549">
        <f>IF(Table13[[#This Row],[Monthly_Household_Income]]=98,1,0)</f>
        <v>0</v>
      </c>
    </row>
    <row r="1550" spans="1:88">
      <c r="A1550">
        <v>5818</v>
      </c>
      <c r="B1550" s="1">
        <v>43100</v>
      </c>
      <c r="C1550" t="s">
        <v>29</v>
      </c>
      <c r="D1550">
        <v>9</v>
      </c>
      <c r="E1550">
        <v>8</v>
      </c>
      <c r="F1550">
        <v>8</v>
      </c>
      <c r="G1550">
        <v>9</v>
      </c>
      <c r="H1550">
        <v>9</v>
      </c>
      <c r="I1550">
        <v>8</v>
      </c>
      <c r="J1550" t="s">
        <v>15</v>
      </c>
      <c r="K1550">
        <v>8</v>
      </c>
      <c r="L1550">
        <v>9</v>
      </c>
      <c r="M1550">
        <v>7</v>
      </c>
      <c r="N1550">
        <v>9</v>
      </c>
      <c r="O1550">
        <v>9</v>
      </c>
      <c r="P1550">
        <v>7</v>
      </c>
      <c r="Q1550">
        <v>7</v>
      </c>
      <c r="R1550">
        <v>10</v>
      </c>
      <c r="S1550">
        <v>7</v>
      </c>
      <c r="T1550">
        <v>8</v>
      </c>
      <c r="U1550">
        <v>8</v>
      </c>
      <c r="V1550">
        <v>9</v>
      </c>
      <c r="W1550">
        <v>10</v>
      </c>
      <c r="X1550">
        <v>8</v>
      </c>
      <c r="Y1550">
        <v>9</v>
      </c>
      <c r="Z1550">
        <v>9</v>
      </c>
      <c r="AA1550">
        <v>9</v>
      </c>
      <c r="AB1550">
        <v>9</v>
      </c>
      <c r="AC1550">
        <v>1</v>
      </c>
      <c r="AD1550">
        <f>IF(Table13[[#This Row],[payment]]=1,1,0)</f>
        <v>1</v>
      </c>
      <c r="AE1550">
        <f>IF(Table13[[#This Row],[payment]]=2,1,0)</f>
        <v>0</v>
      </c>
      <c r="AF1550">
        <f>IF(Table13[[#This Row],[payment]]=3,1,0)</f>
        <v>0</v>
      </c>
      <c r="AG1550">
        <v>1</v>
      </c>
      <c r="AH1550">
        <f>IF(Table13[[#This Row],[method_payment]]=1,1,0)</f>
        <v>1</v>
      </c>
      <c r="AI1550">
        <f>IF(Table13[[#This Row],[method_payment]]=2,1,0)</f>
        <v>0</v>
      </c>
      <c r="AJ1550">
        <f>IF(Table13[[#This Row],[method_payment]]=3,1,0)</f>
        <v>0</v>
      </c>
      <c r="AK1550">
        <f>IF(Table13[[#This Row],[method_payment]]=5,1,0)</f>
        <v>0</v>
      </c>
      <c r="AL1550">
        <f>IF(Table13[[#This Row],[method_payment]]=6,1,0)</f>
        <v>0</v>
      </c>
      <c r="AM1550" t="s">
        <v>16</v>
      </c>
      <c r="AN1550" t="s">
        <v>15</v>
      </c>
      <c r="AO1550">
        <v>2</v>
      </c>
      <c r="AP1550" s="2">
        <v>153.35</v>
      </c>
      <c r="AQ1550" s="3">
        <f>IF(AND(Table13[[#This Row],[Average_amount_spent_per_visit_last_3_months]]&gt;=1,Table13[[#This Row],[Average_amount_spent_per_visit_last_3_months]]&lt;=999),1,0)</f>
        <v>1</v>
      </c>
      <c r="AR1550" s="3">
        <f>IF(AND(Table13[[#This Row],[Average_amount_spent_per_visit_last_3_months]]&gt;=1000,Table13[[#This Row],[Average_amount_spent_per_visit_last_3_months]]&lt;=6700),1,0)</f>
        <v>0</v>
      </c>
      <c r="AS1550">
        <v>1</v>
      </c>
      <c r="AT1550">
        <v>29</v>
      </c>
      <c r="AU1550">
        <f>IF(AND(Table13[[#This Row],[Age]]&gt;=18,Table13[[#This Row],[Age]]&lt;=25),1,0)</f>
        <v>0</v>
      </c>
      <c r="AV1550">
        <f>IF(AND(Table13[[#This Row],[Age]]&gt;=26,Table13[[#This Row],[Age]]&lt;=35),1,0)</f>
        <v>1</v>
      </c>
      <c r="AW1550">
        <f>IF(AND(Table13[[#This Row],[Age]]&gt;=36,Table13[[#This Row],[Age]]&lt;=45),1,0)</f>
        <v>0</v>
      </c>
      <c r="AX1550">
        <f>IF(AND(Table13[[#This Row],[Age]]&gt;=46,Table13[[#This Row],[Age]]&lt;=55),1,0)</f>
        <v>0</v>
      </c>
      <c r="AY1550">
        <f>IF(AND(Table13[[#This Row],[Age]]&gt;=56,Table13[[#This Row],[Age]]&lt;=67),1,0)</f>
        <v>0</v>
      </c>
      <c r="AZ1550" t="s">
        <v>24</v>
      </c>
      <c r="BA1550">
        <f>IF(Table13[[#This Row],[Marital Status]]="Married",1,0)</f>
        <v>0</v>
      </c>
      <c r="BB1550">
        <f>IF(Table13[[#This Row],[Marital Status]]="Single",1,0)</f>
        <v>1</v>
      </c>
      <c r="BC1550" t="s">
        <v>27</v>
      </c>
      <c r="BD1550">
        <f>IF(Table13[[#This Row],[gender]]="Male",1,0)</f>
        <v>1</v>
      </c>
      <c r="BE1550">
        <f>IF(Table13[[#This Row],[gender]]="Female",1,0)</f>
        <v>0</v>
      </c>
      <c r="BF1550" t="s">
        <v>19</v>
      </c>
      <c r="BG1550">
        <f>IF(Table13[[#This Row],[Highest level of Education]]="Did not attend school",1,0)</f>
        <v>0</v>
      </c>
      <c r="BH1550">
        <f>IF(Table13[[#This Row],[Highest level of Education]]="K12 completed",1,0)</f>
        <v>0</v>
      </c>
      <c r="BI1550">
        <f>IF(Table13[[#This Row],[Highest level of Education]]="High School Completed",1,0)</f>
        <v>0</v>
      </c>
      <c r="BJ1550">
        <f>IF(Table13[[#This Row],[Highest level of Education]]="Technical Diploma/Partially completed College",1,0)</f>
        <v>0</v>
      </c>
      <c r="BK1550">
        <f>IF(Table13[[#This Row],[Highest level of Education]]="University/College Degree",1,0)</f>
        <v>1</v>
      </c>
      <c r="BL1550">
        <f>IF(Table13[[#This Row],[Highest level of Education]]="Post-graduate education",1,0)</f>
        <v>0</v>
      </c>
      <c r="BM1550">
        <v>0</v>
      </c>
      <c r="BN1550">
        <v>1</v>
      </c>
      <c r="BO1550">
        <v>3</v>
      </c>
      <c r="BP1550">
        <f>IF(Table13[[#This Row],[Monthly_Income 1_5500 2_8000 3_11000 4_15000 5_20000 6_27000 7_35000 8_5000 9_51000 98_0]]=1,1,0)</f>
        <v>0</v>
      </c>
      <c r="BQ1550">
        <f>IF(Table13[[#This Row],[Monthly_Income 1_5500 2_8000 3_11000 4_15000 5_20000 6_27000 7_35000 8_5000 9_51000 98_0]]=2,1,0)</f>
        <v>0</v>
      </c>
      <c r="BR1550">
        <f>IF(Table13[[#This Row],[Monthly_Income 1_5500 2_8000 3_11000 4_15000 5_20000 6_27000 7_35000 8_5000 9_51000 98_0]]=3,1,0)</f>
        <v>1</v>
      </c>
      <c r="BS1550">
        <f>IF(Table13[[#This Row],[Monthly_Income 1_5500 2_8000 3_11000 4_15000 5_20000 6_27000 7_35000 8_5000 9_51000 98_0]]=4,1,0)</f>
        <v>0</v>
      </c>
      <c r="BT1550">
        <f>IF(Table13[[#This Row],[Monthly_Income 1_5500 2_8000 3_11000 4_15000 5_20000 6_27000 7_35000 8_5000 9_51000 98_0]]=5,1,0)</f>
        <v>0</v>
      </c>
      <c r="BU1550">
        <f>IF(Table13[[#This Row],[Monthly_Income 1_5500 2_8000 3_11000 4_15000 5_20000 6_27000 7_35000 8_5000 9_51000 98_0]]=6,1,0)</f>
        <v>0</v>
      </c>
      <c r="BV1550">
        <f>IF(Table13[[#This Row],[Monthly_Income 1_5500 2_8000 3_11000 4_15000 5_20000 6_27000 7_35000 8_5000 9_51000 98_0]]=7,1,0)</f>
        <v>0</v>
      </c>
      <c r="BW1550">
        <f>IF(Table13[[#This Row],[Monthly_Income 1_5500 2_8000 3_11000 4_15000 5_20000 6_27000 7_35000 8_5000 9_51000 98_0]]=8,1,0)</f>
        <v>0</v>
      </c>
      <c r="BX1550">
        <f>IF(Table13[[#This Row],[Monthly_Income 1_5500 2_8000 3_11000 4_15000 5_20000 6_27000 7_35000 8_5000 9_51000 98_0]]=9,1,0)</f>
        <v>0</v>
      </c>
      <c r="BY1550">
        <f>IF(Table13[[#This Row],[Monthly_Income 1_5500 2_8000 3_11000 4_15000 5_20000 6_27000 7_35000 8_5000 9_51000 98_0]]=98,1,0)</f>
        <v>0</v>
      </c>
      <c r="BZ1550">
        <v>6</v>
      </c>
      <c r="CA1550">
        <f>IF(Table13[[#This Row],[Monthly_Household_Income]]=1,1,0)</f>
        <v>0</v>
      </c>
      <c r="CB1550">
        <f>IF(Table13[[#This Row],[Monthly_Household_Income]]=2,1,0)</f>
        <v>0</v>
      </c>
      <c r="CC1550">
        <f>IF(Table13[[#This Row],[Monthly_Household_Income]]=3,1,0)</f>
        <v>0</v>
      </c>
      <c r="CD1550">
        <f>IF(Table13[[#This Row],[Monthly_Household_Income]]=4,1,0)</f>
        <v>0</v>
      </c>
      <c r="CE1550">
        <f>IF(Table13[[#This Row],[Monthly_Household_Income]]=5,1,0)</f>
        <v>0</v>
      </c>
      <c r="CF1550">
        <f>IF(Table13[[#This Row],[Monthly_Household_Income]]=6,1,0)</f>
        <v>1</v>
      </c>
      <c r="CG1550">
        <f>IF(Table13[[#This Row],[Monthly_Household_Income]]=7,1,0)</f>
        <v>0</v>
      </c>
      <c r="CH1550">
        <f>IF(Table13[[#This Row],[Monthly_Household_Income]]=8,1,0)</f>
        <v>0</v>
      </c>
      <c r="CI1550">
        <f>IF(Table13[[#This Row],[Monthly_Household_Income]]=9,1,0)</f>
        <v>0</v>
      </c>
      <c r="CJ1550">
        <f>IF(Table13[[#This Row],[Monthly_Household_Income]]=98,1,0)</f>
        <v>0</v>
      </c>
    </row>
    <row r="1551" spans="1:88">
      <c r="A1551">
        <v>5820</v>
      </c>
      <c r="B1551" s="1">
        <v>42994</v>
      </c>
      <c r="C1551" t="s">
        <v>35</v>
      </c>
      <c r="D1551">
        <v>7</v>
      </c>
      <c r="E1551">
        <v>7</v>
      </c>
      <c r="F1551">
        <v>8</v>
      </c>
      <c r="G1551">
        <v>7</v>
      </c>
      <c r="H1551">
        <v>7</v>
      </c>
      <c r="I1551">
        <v>7</v>
      </c>
      <c r="J1551" t="s">
        <v>15</v>
      </c>
      <c r="K1551">
        <v>8</v>
      </c>
      <c r="L1551">
        <v>9</v>
      </c>
      <c r="M1551">
        <v>7</v>
      </c>
      <c r="N1551">
        <v>8</v>
      </c>
      <c r="O1551">
        <v>6</v>
      </c>
      <c r="P1551">
        <v>8</v>
      </c>
      <c r="Q1551">
        <v>6</v>
      </c>
      <c r="R1551">
        <v>7</v>
      </c>
      <c r="S1551">
        <v>7</v>
      </c>
      <c r="T1551">
        <v>9</v>
      </c>
      <c r="U1551">
        <v>8</v>
      </c>
      <c r="V1551">
        <v>9</v>
      </c>
      <c r="W1551">
        <v>8</v>
      </c>
      <c r="X1551">
        <v>8</v>
      </c>
      <c r="Y1551">
        <v>8</v>
      </c>
      <c r="Z1551">
        <v>9</v>
      </c>
      <c r="AA1551">
        <v>6</v>
      </c>
      <c r="AB1551">
        <v>7</v>
      </c>
      <c r="AC1551">
        <v>2</v>
      </c>
      <c r="AD1551">
        <f>IF(Table13[[#This Row],[payment]]=1,1,0)</f>
        <v>0</v>
      </c>
      <c r="AE1551">
        <f>IF(Table13[[#This Row],[payment]]=2,1,0)</f>
        <v>1</v>
      </c>
      <c r="AF1551">
        <f>IF(Table13[[#This Row],[payment]]=3,1,0)</f>
        <v>0</v>
      </c>
      <c r="AG1551">
        <v>1</v>
      </c>
      <c r="AH1551">
        <f>IF(Table13[[#This Row],[method_payment]]=1,1,0)</f>
        <v>1</v>
      </c>
      <c r="AI1551">
        <f>IF(Table13[[#This Row],[method_payment]]=2,1,0)</f>
        <v>0</v>
      </c>
      <c r="AJ1551">
        <f>IF(Table13[[#This Row],[method_payment]]=3,1,0)</f>
        <v>0</v>
      </c>
      <c r="AK1551">
        <f>IF(Table13[[#This Row],[method_payment]]=5,1,0)</f>
        <v>0</v>
      </c>
      <c r="AL1551">
        <f>IF(Table13[[#This Row],[method_payment]]=6,1,0)</f>
        <v>0</v>
      </c>
      <c r="AM1551" t="s">
        <v>16</v>
      </c>
      <c r="AN1551" t="s">
        <v>16</v>
      </c>
      <c r="AO1551">
        <v>3</v>
      </c>
      <c r="AP1551" s="2">
        <v>470.99</v>
      </c>
      <c r="AQ1551" s="3">
        <f>IF(AND(Table13[[#This Row],[Average_amount_spent_per_visit_last_3_months]]&gt;=1,Table13[[#This Row],[Average_amount_spent_per_visit_last_3_months]]&lt;=999),1,0)</f>
        <v>1</v>
      </c>
      <c r="AR1551" s="3">
        <f>IF(AND(Table13[[#This Row],[Average_amount_spent_per_visit_last_3_months]]&gt;=1000,Table13[[#This Row],[Average_amount_spent_per_visit_last_3_months]]&lt;=6700),1,0)</f>
        <v>0</v>
      </c>
      <c r="AS1551">
        <v>3</v>
      </c>
      <c r="AT1551">
        <v>44</v>
      </c>
      <c r="AU1551">
        <f>IF(AND(Table13[[#This Row],[Age]]&gt;=18,Table13[[#This Row],[Age]]&lt;=25),1,0)</f>
        <v>0</v>
      </c>
      <c r="AV1551">
        <f>IF(AND(Table13[[#This Row],[Age]]&gt;=26,Table13[[#This Row],[Age]]&lt;=35),1,0)</f>
        <v>0</v>
      </c>
      <c r="AW1551">
        <f>IF(AND(Table13[[#This Row],[Age]]&gt;=36,Table13[[#This Row],[Age]]&lt;=45),1,0)</f>
        <v>1</v>
      </c>
      <c r="AX1551">
        <f>IF(AND(Table13[[#This Row],[Age]]&gt;=46,Table13[[#This Row],[Age]]&lt;=55),1,0)</f>
        <v>0</v>
      </c>
      <c r="AY1551">
        <f>IF(AND(Table13[[#This Row],[Age]]&gt;=56,Table13[[#This Row],[Age]]&lt;=67),1,0)</f>
        <v>0</v>
      </c>
      <c r="AZ1551" t="s">
        <v>25</v>
      </c>
      <c r="BA1551">
        <f>IF(Table13[[#This Row],[Marital Status]]="Married",1,0)</f>
        <v>1</v>
      </c>
      <c r="BB1551">
        <f>IF(Table13[[#This Row],[Marital Status]]="Single",1,0)</f>
        <v>0</v>
      </c>
      <c r="BC1551" t="s">
        <v>27</v>
      </c>
      <c r="BD1551">
        <f>IF(Table13[[#This Row],[gender]]="Male",1,0)</f>
        <v>1</v>
      </c>
      <c r="BE1551">
        <f>IF(Table13[[#This Row],[gender]]="Female",1,0)</f>
        <v>0</v>
      </c>
      <c r="BF1551" t="s">
        <v>18</v>
      </c>
      <c r="BG1551">
        <f>IF(Table13[[#This Row],[Highest level of Education]]="Did not attend school",1,0)</f>
        <v>0</v>
      </c>
      <c r="BH1551">
        <f>IF(Table13[[#This Row],[Highest level of Education]]="K12 completed",1,0)</f>
        <v>0</v>
      </c>
      <c r="BI1551">
        <f>IF(Table13[[#This Row],[Highest level of Education]]="High School Completed",1,0)</f>
        <v>0</v>
      </c>
      <c r="BJ1551">
        <f>IF(Table13[[#This Row],[Highest level of Education]]="Technical Diploma/Partially completed College",1,0)</f>
        <v>0</v>
      </c>
      <c r="BK1551">
        <f>IF(Table13[[#This Row],[Highest level of Education]]="University/College Degree",1,0)</f>
        <v>0</v>
      </c>
      <c r="BL1551">
        <f>IF(Table13[[#This Row],[Highest level of Education]]="Post-graduate education",1,0)</f>
        <v>1</v>
      </c>
      <c r="BM1551">
        <v>2</v>
      </c>
      <c r="BN1551">
        <v>1</v>
      </c>
      <c r="BO1551">
        <v>7</v>
      </c>
      <c r="BP1551">
        <f>IF(Table13[[#This Row],[Monthly_Income 1_5500 2_8000 3_11000 4_15000 5_20000 6_27000 7_35000 8_5000 9_51000 98_0]]=1,1,0)</f>
        <v>0</v>
      </c>
      <c r="BQ1551">
        <f>IF(Table13[[#This Row],[Monthly_Income 1_5500 2_8000 3_11000 4_15000 5_20000 6_27000 7_35000 8_5000 9_51000 98_0]]=2,1,0)</f>
        <v>0</v>
      </c>
      <c r="BR1551">
        <f>IF(Table13[[#This Row],[Monthly_Income 1_5500 2_8000 3_11000 4_15000 5_20000 6_27000 7_35000 8_5000 9_51000 98_0]]=3,1,0)</f>
        <v>0</v>
      </c>
      <c r="BS1551">
        <f>IF(Table13[[#This Row],[Monthly_Income 1_5500 2_8000 3_11000 4_15000 5_20000 6_27000 7_35000 8_5000 9_51000 98_0]]=4,1,0)</f>
        <v>0</v>
      </c>
      <c r="BT1551">
        <f>IF(Table13[[#This Row],[Monthly_Income 1_5500 2_8000 3_11000 4_15000 5_20000 6_27000 7_35000 8_5000 9_51000 98_0]]=5,1,0)</f>
        <v>0</v>
      </c>
      <c r="BU1551">
        <f>IF(Table13[[#This Row],[Monthly_Income 1_5500 2_8000 3_11000 4_15000 5_20000 6_27000 7_35000 8_5000 9_51000 98_0]]=6,1,0)</f>
        <v>0</v>
      </c>
      <c r="BV1551">
        <f>IF(Table13[[#This Row],[Monthly_Income 1_5500 2_8000 3_11000 4_15000 5_20000 6_27000 7_35000 8_5000 9_51000 98_0]]=7,1,0)</f>
        <v>1</v>
      </c>
      <c r="BW1551">
        <f>IF(Table13[[#This Row],[Monthly_Income 1_5500 2_8000 3_11000 4_15000 5_20000 6_27000 7_35000 8_5000 9_51000 98_0]]=8,1,0)</f>
        <v>0</v>
      </c>
      <c r="BX1551">
        <f>IF(Table13[[#This Row],[Monthly_Income 1_5500 2_8000 3_11000 4_15000 5_20000 6_27000 7_35000 8_5000 9_51000 98_0]]=9,1,0)</f>
        <v>0</v>
      </c>
      <c r="BY1551">
        <f>IF(Table13[[#This Row],[Monthly_Income 1_5500 2_8000 3_11000 4_15000 5_20000 6_27000 7_35000 8_5000 9_51000 98_0]]=98,1,0)</f>
        <v>0</v>
      </c>
      <c r="BZ1551">
        <v>8</v>
      </c>
      <c r="CA1551">
        <f>IF(Table13[[#This Row],[Monthly_Household_Income]]=1,1,0)</f>
        <v>0</v>
      </c>
      <c r="CB1551">
        <f>IF(Table13[[#This Row],[Monthly_Household_Income]]=2,1,0)</f>
        <v>0</v>
      </c>
      <c r="CC1551">
        <f>IF(Table13[[#This Row],[Monthly_Household_Income]]=3,1,0)</f>
        <v>0</v>
      </c>
      <c r="CD1551">
        <f>IF(Table13[[#This Row],[Monthly_Household_Income]]=4,1,0)</f>
        <v>0</v>
      </c>
      <c r="CE1551">
        <f>IF(Table13[[#This Row],[Monthly_Household_Income]]=5,1,0)</f>
        <v>0</v>
      </c>
      <c r="CF1551">
        <f>IF(Table13[[#This Row],[Monthly_Household_Income]]=6,1,0)</f>
        <v>0</v>
      </c>
      <c r="CG1551">
        <f>IF(Table13[[#This Row],[Monthly_Household_Income]]=7,1,0)</f>
        <v>0</v>
      </c>
      <c r="CH1551">
        <f>IF(Table13[[#This Row],[Monthly_Household_Income]]=8,1,0)</f>
        <v>1</v>
      </c>
      <c r="CI1551">
        <f>IF(Table13[[#This Row],[Monthly_Household_Income]]=9,1,0)</f>
        <v>0</v>
      </c>
      <c r="CJ1551">
        <f>IF(Table13[[#This Row],[Monthly_Household_Income]]=98,1,0)</f>
        <v>0</v>
      </c>
    </row>
    <row r="1552" spans="1:88">
      <c r="A1552">
        <v>5828</v>
      </c>
      <c r="B1552" s="1">
        <v>43253</v>
      </c>
      <c r="C1552" t="s">
        <v>2</v>
      </c>
      <c r="D1552">
        <v>7</v>
      </c>
      <c r="E1552">
        <v>9</v>
      </c>
      <c r="F1552">
        <v>9</v>
      </c>
      <c r="G1552">
        <v>9</v>
      </c>
      <c r="H1552">
        <v>8</v>
      </c>
      <c r="I1552">
        <v>8</v>
      </c>
      <c r="J1552" t="s">
        <v>15</v>
      </c>
      <c r="K1552">
        <v>10</v>
      </c>
      <c r="L1552">
        <v>10</v>
      </c>
      <c r="M1552">
        <v>8</v>
      </c>
      <c r="N1552">
        <v>9</v>
      </c>
      <c r="O1552">
        <v>8</v>
      </c>
      <c r="P1552">
        <v>10</v>
      </c>
      <c r="Q1552">
        <v>7</v>
      </c>
      <c r="R1552">
        <v>10</v>
      </c>
      <c r="S1552">
        <v>10</v>
      </c>
      <c r="T1552">
        <v>7</v>
      </c>
      <c r="U1552">
        <v>8</v>
      </c>
      <c r="V1552">
        <v>10</v>
      </c>
      <c r="W1552">
        <v>9</v>
      </c>
      <c r="X1552">
        <v>9</v>
      </c>
      <c r="Y1552">
        <v>9</v>
      </c>
      <c r="Z1552">
        <v>9</v>
      </c>
      <c r="AA1552">
        <v>7</v>
      </c>
      <c r="AB1552">
        <v>7</v>
      </c>
      <c r="AC1552">
        <v>2</v>
      </c>
      <c r="AD1552">
        <f>IF(Table13[[#This Row],[payment]]=1,1,0)</f>
        <v>0</v>
      </c>
      <c r="AE1552">
        <f>IF(Table13[[#This Row],[payment]]=2,1,0)</f>
        <v>1</v>
      </c>
      <c r="AF1552">
        <f>IF(Table13[[#This Row],[payment]]=3,1,0)</f>
        <v>0</v>
      </c>
      <c r="AG1552">
        <v>1</v>
      </c>
      <c r="AH1552">
        <f>IF(Table13[[#This Row],[method_payment]]=1,1,0)</f>
        <v>1</v>
      </c>
      <c r="AI1552">
        <f>IF(Table13[[#This Row],[method_payment]]=2,1,0)</f>
        <v>0</v>
      </c>
      <c r="AJ1552">
        <f>IF(Table13[[#This Row],[method_payment]]=3,1,0)</f>
        <v>0</v>
      </c>
      <c r="AK1552">
        <f>IF(Table13[[#This Row],[method_payment]]=5,1,0)</f>
        <v>0</v>
      </c>
      <c r="AL1552">
        <f>IF(Table13[[#This Row],[method_payment]]=6,1,0)</f>
        <v>0</v>
      </c>
      <c r="AM1552" t="s">
        <v>16</v>
      </c>
      <c r="AN1552" t="s">
        <v>16</v>
      </c>
      <c r="AO1552">
        <v>2</v>
      </c>
      <c r="AP1552" s="2">
        <v>660.37</v>
      </c>
      <c r="AQ1552" s="3">
        <f>IF(AND(Table13[[#This Row],[Average_amount_spent_per_visit_last_3_months]]&gt;=1,Table13[[#This Row],[Average_amount_spent_per_visit_last_3_months]]&lt;=999),1,0)</f>
        <v>1</v>
      </c>
      <c r="AR1552" s="3">
        <f>IF(AND(Table13[[#This Row],[Average_amount_spent_per_visit_last_3_months]]&gt;=1000,Table13[[#This Row],[Average_amount_spent_per_visit_last_3_months]]&lt;=6700),1,0)</f>
        <v>0</v>
      </c>
      <c r="AS1552">
        <v>3</v>
      </c>
      <c r="AT1552">
        <v>36</v>
      </c>
      <c r="AU1552">
        <f>IF(AND(Table13[[#This Row],[Age]]&gt;=18,Table13[[#This Row],[Age]]&lt;=25),1,0)</f>
        <v>0</v>
      </c>
      <c r="AV1552">
        <f>IF(AND(Table13[[#This Row],[Age]]&gt;=26,Table13[[#This Row],[Age]]&lt;=35),1,0)</f>
        <v>0</v>
      </c>
      <c r="AW1552">
        <f>IF(AND(Table13[[#This Row],[Age]]&gt;=36,Table13[[#This Row],[Age]]&lt;=45),1,0)</f>
        <v>1</v>
      </c>
      <c r="AX1552">
        <f>IF(AND(Table13[[#This Row],[Age]]&gt;=46,Table13[[#This Row],[Age]]&lt;=55),1,0)</f>
        <v>0</v>
      </c>
      <c r="AY1552">
        <f>IF(AND(Table13[[#This Row],[Age]]&gt;=56,Table13[[#This Row],[Age]]&lt;=67),1,0)</f>
        <v>0</v>
      </c>
      <c r="AZ1552" t="s">
        <v>25</v>
      </c>
      <c r="BA1552">
        <f>IF(Table13[[#This Row],[Marital Status]]="Married",1,0)</f>
        <v>1</v>
      </c>
      <c r="BB1552">
        <f>IF(Table13[[#This Row],[Marital Status]]="Single",1,0)</f>
        <v>0</v>
      </c>
      <c r="BC1552" t="s">
        <v>27</v>
      </c>
      <c r="BD1552">
        <f>IF(Table13[[#This Row],[gender]]="Male",1,0)</f>
        <v>1</v>
      </c>
      <c r="BE1552">
        <f>IF(Table13[[#This Row],[gender]]="Female",1,0)</f>
        <v>0</v>
      </c>
      <c r="BF1552" t="s">
        <v>23</v>
      </c>
      <c r="BG1552">
        <f>IF(Table13[[#This Row],[Highest level of Education]]="Did not attend school",1,0)</f>
        <v>0</v>
      </c>
      <c r="BH1552">
        <f>IF(Table13[[#This Row],[Highest level of Education]]="K12 completed",1,0)</f>
        <v>0</v>
      </c>
      <c r="BI1552">
        <f>IF(Table13[[#This Row],[Highest level of Education]]="High School Completed",1,0)</f>
        <v>0</v>
      </c>
      <c r="BJ1552">
        <f>IF(Table13[[#This Row],[Highest level of Education]]="Technical Diploma/Partially completed College",1,0)</f>
        <v>1</v>
      </c>
      <c r="BK1552">
        <f>IF(Table13[[#This Row],[Highest level of Education]]="University/College Degree",1,0)</f>
        <v>0</v>
      </c>
      <c r="BL1552">
        <f>IF(Table13[[#This Row],[Highest level of Education]]="Post-graduate education",1,0)</f>
        <v>0</v>
      </c>
      <c r="BM1552">
        <v>3</v>
      </c>
      <c r="BN1552">
        <v>1</v>
      </c>
      <c r="BO1552">
        <v>3</v>
      </c>
      <c r="BP1552">
        <f>IF(Table13[[#This Row],[Monthly_Income 1_5500 2_8000 3_11000 4_15000 5_20000 6_27000 7_35000 8_5000 9_51000 98_0]]=1,1,0)</f>
        <v>0</v>
      </c>
      <c r="BQ1552">
        <f>IF(Table13[[#This Row],[Monthly_Income 1_5500 2_8000 3_11000 4_15000 5_20000 6_27000 7_35000 8_5000 9_51000 98_0]]=2,1,0)</f>
        <v>0</v>
      </c>
      <c r="BR1552">
        <f>IF(Table13[[#This Row],[Monthly_Income 1_5500 2_8000 3_11000 4_15000 5_20000 6_27000 7_35000 8_5000 9_51000 98_0]]=3,1,0)</f>
        <v>1</v>
      </c>
      <c r="BS1552">
        <f>IF(Table13[[#This Row],[Monthly_Income 1_5500 2_8000 3_11000 4_15000 5_20000 6_27000 7_35000 8_5000 9_51000 98_0]]=4,1,0)</f>
        <v>0</v>
      </c>
      <c r="BT1552">
        <f>IF(Table13[[#This Row],[Monthly_Income 1_5500 2_8000 3_11000 4_15000 5_20000 6_27000 7_35000 8_5000 9_51000 98_0]]=5,1,0)</f>
        <v>0</v>
      </c>
      <c r="BU1552">
        <f>IF(Table13[[#This Row],[Monthly_Income 1_5500 2_8000 3_11000 4_15000 5_20000 6_27000 7_35000 8_5000 9_51000 98_0]]=6,1,0)</f>
        <v>0</v>
      </c>
      <c r="BV1552">
        <f>IF(Table13[[#This Row],[Monthly_Income 1_5500 2_8000 3_11000 4_15000 5_20000 6_27000 7_35000 8_5000 9_51000 98_0]]=7,1,0)</f>
        <v>0</v>
      </c>
      <c r="BW1552">
        <f>IF(Table13[[#This Row],[Monthly_Income 1_5500 2_8000 3_11000 4_15000 5_20000 6_27000 7_35000 8_5000 9_51000 98_0]]=8,1,0)</f>
        <v>0</v>
      </c>
      <c r="BX1552">
        <f>IF(Table13[[#This Row],[Monthly_Income 1_5500 2_8000 3_11000 4_15000 5_20000 6_27000 7_35000 8_5000 9_51000 98_0]]=9,1,0)</f>
        <v>0</v>
      </c>
      <c r="BY1552">
        <f>IF(Table13[[#This Row],[Monthly_Income 1_5500 2_8000 3_11000 4_15000 5_20000 6_27000 7_35000 8_5000 9_51000 98_0]]=98,1,0)</f>
        <v>0</v>
      </c>
      <c r="BZ1552">
        <v>5</v>
      </c>
      <c r="CA1552">
        <f>IF(Table13[[#This Row],[Monthly_Household_Income]]=1,1,0)</f>
        <v>0</v>
      </c>
      <c r="CB1552">
        <f>IF(Table13[[#This Row],[Monthly_Household_Income]]=2,1,0)</f>
        <v>0</v>
      </c>
      <c r="CC1552">
        <f>IF(Table13[[#This Row],[Monthly_Household_Income]]=3,1,0)</f>
        <v>0</v>
      </c>
      <c r="CD1552">
        <f>IF(Table13[[#This Row],[Monthly_Household_Income]]=4,1,0)</f>
        <v>0</v>
      </c>
      <c r="CE1552">
        <f>IF(Table13[[#This Row],[Monthly_Household_Income]]=5,1,0)</f>
        <v>1</v>
      </c>
      <c r="CF1552">
        <f>IF(Table13[[#This Row],[Monthly_Household_Income]]=6,1,0)</f>
        <v>0</v>
      </c>
      <c r="CG1552">
        <f>IF(Table13[[#This Row],[Monthly_Household_Income]]=7,1,0)</f>
        <v>0</v>
      </c>
      <c r="CH1552">
        <f>IF(Table13[[#This Row],[Monthly_Household_Income]]=8,1,0)</f>
        <v>0</v>
      </c>
      <c r="CI1552">
        <f>IF(Table13[[#This Row],[Monthly_Household_Income]]=9,1,0)</f>
        <v>0</v>
      </c>
      <c r="CJ1552">
        <f>IF(Table13[[#This Row],[Monthly_Household_Income]]=98,1,0)</f>
        <v>0</v>
      </c>
    </row>
    <row r="1553" spans="1:88">
      <c r="A1553">
        <v>5838</v>
      </c>
      <c r="B1553" s="1">
        <v>43222</v>
      </c>
      <c r="C1553" t="s">
        <v>29</v>
      </c>
      <c r="D1553">
        <v>7</v>
      </c>
      <c r="E1553">
        <v>9</v>
      </c>
      <c r="F1553">
        <v>7</v>
      </c>
      <c r="G1553">
        <v>8</v>
      </c>
      <c r="H1553">
        <v>8</v>
      </c>
      <c r="I1553">
        <v>8</v>
      </c>
      <c r="J1553" t="s">
        <v>15</v>
      </c>
      <c r="K1553">
        <v>7</v>
      </c>
      <c r="L1553">
        <v>7</v>
      </c>
      <c r="M1553">
        <v>9</v>
      </c>
      <c r="N1553">
        <v>8</v>
      </c>
      <c r="O1553">
        <v>9</v>
      </c>
      <c r="P1553">
        <v>7</v>
      </c>
      <c r="Q1553">
        <v>8</v>
      </c>
      <c r="R1553">
        <v>8</v>
      </c>
      <c r="S1553">
        <v>9</v>
      </c>
      <c r="T1553">
        <v>8</v>
      </c>
      <c r="U1553">
        <v>8</v>
      </c>
      <c r="V1553">
        <v>7</v>
      </c>
      <c r="W1553">
        <v>7</v>
      </c>
      <c r="X1553">
        <v>9</v>
      </c>
      <c r="Y1553">
        <v>7</v>
      </c>
      <c r="Z1553">
        <v>8</v>
      </c>
      <c r="AA1553">
        <v>8</v>
      </c>
      <c r="AB1553">
        <v>7</v>
      </c>
      <c r="AC1553">
        <v>2</v>
      </c>
      <c r="AD1553">
        <f>IF(Table13[[#This Row],[payment]]=1,1,0)</f>
        <v>0</v>
      </c>
      <c r="AE1553">
        <f>IF(Table13[[#This Row],[payment]]=2,1,0)</f>
        <v>1</v>
      </c>
      <c r="AF1553">
        <f>IF(Table13[[#This Row],[payment]]=3,1,0)</f>
        <v>0</v>
      </c>
      <c r="AG1553">
        <v>1</v>
      </c>
      <c r="AH1553">
        <f>IF(Table13[[#This Row],[method_payment]]=1,1,0)</f>
        <v>1</v>
      </c>
      <c r="AI1553">
        <f>IF(Table13[[#This Row],[method_payment]]=2,1,0)</f>
        <v>0</v>
      </c>
      <c r="AJ1553">
        <f>IF(Table13[[#This Row],[method_payment]]=3,1,0)</f>
        <v>0</v>
      </c>
      <c r="AK1553">
        <f>IF(Table13[[#This Row],[method_payment]]=5,1,0)</f>
        <v>0</v>
      </c>
      <c r="AL1553">
        <f>IF(Table13[[#This Row],[method_payment]]=6,1,0)</f>
        <v>0</v>
      </c>
      <c r="AM1553" t="s">
        <v>16</v>
      </c>
      <c r="AN1553" t="s">
        <v>15</v>
      </c>
      <c r="AO1553">
        <v>1</v>
      </c>
      <c r="AP1553" s="2">
        <v>561.63</v>
      </c>
      <c r="AQ1553" s="3">
        <f>IF(AND(Table13[[#This Row],[Average_amount_spent_per_visit_last_3_months]]&gt;=1,Table13[[#This Row],[Average_amount_spent_per_visit_last_3_months]]&lt;=999),1,0)</f>
        <v>1</v>
      </c>
      <c r="AR1553" s="3">
        <f>IF(AND(Table13[[#This Row],[Average_amount_spent_per_visit_last_3_months]]&gt;=1000,Table13[[#This Row],[Average_amount_spent_per_visit_last_3_months]]&lt;=6700),1,0)</f>
        <v>0</v>
      </c>
      <c r="AS1553">
        <v>3</v>
      </c>
      <c r="AT1553">
        <v>33</v>
      </c>
      <c r="AU1553">
        <f>IF(AND(Table13[[#This Row],[Age]]&gt;=18,Table13[[#This Row],[Age]]&lt;=25),1,0)</f>
        <v>0</v>
      </c>
      <c r="AV1553">
        <f>IF(AND(Table13[[#This Row],[Age]]&gt;=26,Table13[[#This Row],[Age]]&lt;=35),1,0)</f>
        <v>1</v>
      </c>
      <c r="AW1553">
        <f>IF(AND(Table13[[#This Row],[Age]]&gt;=36,Table13[[#This Row],[Age]]&lt;=45),1,0)</f>
        <v>0</v>
      </c>
      <c r="AX1553">
        <f>IF(AND(Table13[[#This Row],[Age]]&gt;=46,Table13[[#This Row],[Age]]&lt;=55),1,0)</f>
        <v>0</v>
      </c>
      <c r="AY1553">
        <f>IF(AND(Table13[[#This Row],[Age]]&gt;=56,Table13[[#This Row],[Age]]&lt;=67),1,0)</f>
        <v>0</v>
      </c>
      <c r="AZ1553" t="s">
        <v>24</v>
      </c>
      <c r="BA1553">
        <f>IF(Table13[[#This Row],[Marital Status]]="Married",1,0)</f>
        <v>0</v>
      </c>
      <c r="BB1553">
        <f>IF(Table13[[#This Row],[Marital Status]]="Single",1,0)</f>
        <v>1</v>
      </c>
      <c r="BC1553" t="s">
        <v>27</v>
      </c>
      <c r="BD1553">
        <f>IF(Table13[[#This Row],[gender]]="Male",1,0)</f>
        <v>1</v>
      </c>
      <c r="BE1553">
        <f>IF(Table13[[#This Row],[gender]]="Female",1,0)</f>
        <v>0</v>
      </c>
      <c r="BF1553" t="s">
        <v>19</v>
      </c>
      <c r="BG1553">
        <f>IF(Table13[[#This Row],[Highest level of Education]]="Did not attend school",1,0)</f>
        <v>0</v>
      </c>
      <c r="BH1553">
        <f>IF(Table13[[#This Row],[Highest level of Education]]="K12 completed",1,0)</f>
        <v>0</v>
      </c>
      <c r="BI1553">
        <f>IF(Table13[[#This Row],[Highest level of Education]]="High School Completed",1,0)</f>
        <v>0</v>
      </c>
      <c r="BJ1553">
        <f>IF(Table13[[#This Row],[Highest level of Education]]="Technical Diploma/Partially completed College",1,0)</f>
        <v>0</v>
      </c>
      <c r="BK1553">
        <f>IF(Table13[[#This Row],[Highest level of Education]]="University/College Degree",1,0)</f>
        <v>1</v>
      </c>
      <c r="BL1553">
        <f>IF(Table13[[#This Row],[Highest level of Education]]="Post-graduate education",1,0)</f>
        <v>0</v>
      </c>
      <c r="BM1553">
        <v>0</v>
      </c>
      <c r="BN1553">
        <v>1</v>
      </c>
      <c r="BO1553">
        <v>4</v>
      </c>
      <c r="BP1553">
        <f>IF(Table13[[#This Row],[Monthly_Income 1_5500 2_8000 3_11000 4_15000 5_20000 6_27000 7_35000 8_5000 9_51000 98_0]]=1,1,0)</f>
        <v>0</v>
      </c>
      <c r="BQ1553">
        <f>IF(Table13[[#This Row],[Monthly_Income 1_5500 2_8000 3_11000 4_15000 5_20000 6_27000 7_35000 8_5000 9_51000 98_0]]=2,1,0)</f>
        <v>0</v>
      </c>
      <c r="BR1553">
        <f>IF(Table13[[#This Row],[Monthly_Income 1_5500 2_8000 3_11000 4_15000 5_20000 6_27000 7_35000 8_5000 9_51000 98_0]]=3,1,0)</f>
        <v>0</v>
      </c>
      <c r="BS1553">
        <f>IF(Table13[[#This Row],[Monthly_Income 1_5500 2_8000 3_11000 4_15000 5_20000 6_27000 7_35000 8_5000 9_51000 98_0]]=4,1,0)</f>
        <v>1</v>
      </c>
      <c r="BT1553">
        <f>IF(Table13[[#This Row],[Monthly_Income 1_5500 2_8000 3_11000 4_15000 5_20000 6_27000 7_35000 8_5000 9_51000 98_0]]=5,1,0)</f>
        <v>0</v>
      </c>
      <c r="BU1553">
        <f>IF(Table13[[#This Row],[Monthly_Income 1_5500 2_8000 3_11000 4_15000 5_20000 6_27000 7_35000 8_5000 9_51000 98_0]]=6,1,0)</f>
        <v>0</v>
      </c>
      <c r="BV1553">
        <f>IF(Table13[[#This Row],[Monthly_Income 1_5500 2_8000 3_11000 4_15000 5_20000 6_27000 7_35000 8_5000 9_51000 98_0]]=7,1,0)</f>
        <v>0</v>
      </c>
      <c r="BW1553">
        <f>IF(Table13[[#This Row],[Monthly_Income 1_5500 2_8000 3_11000 4_15000 5_20000 6_27000 7_35000 8_5000 9_51000 98_0]]=8,1,0)</f>
        <v>0</v>
      </c>
      <c r="BX1553">
        <f>IF(Table13[[#This Row],[Monthly_Income 1_5500 2_8000 3_11000 4_15000 5_20000 6_27000 7_35000 8_5000 9_51000 98_0]]=9,1,0)</f>
        <v>0</v>
      </c>
      <c r="BY1553">
        <f>IF(Table13[[#This Row],[Monthly_Income 1_5500 2_8000 3_11000 4_15000 5_20000 6_27000 7_35000 8_5000 9_51000 98_0]]=98,1,0)</f>
        <v>0</v>
      </c>
      <c r="BZ1553">
        <v>6</v>
      </c>
      <c r="CA1553">
        <f>IF(Table13[[#This Row],[Monthly_Household_Income]]=1,1,0)</f>
        <v>0</v>
      </c>
      <c r="CB1553">
        <f>IF(Table13[[#This Row],[Monthly_Household_Income]]=2,1,0)</f>
        <v>0</v>
      </c>
      <c r="CC1553">
        <f>IF(Table13[[#This Row],[Monthly_Household_Income]]=3,1,0)</f>
        <v>0</v>
      </c>
      <c r="CD1553">
        <f>IF(Table13[[#This Row],[Monthly_Household_Income]]=4,1,0)</f>
        <v>0</v>
      </c>
      <c r="CE1553">
        <f>IF(Table13[[#This Row],[Monthly_Household_Income]]=5,1,0)</f>
        <v>0</v>
      </c>
      <c r="CF1553">
        <f>IF(Table13[[#This Row],[Monthly_Household_Income]]=6,1,0)</f>
        <v>1</v>
      </c>
      <c r="CG1553">
        <f>IF(Table13[[#This Row],[Monthly_Household_Income]]=7,1,0)</f>
        <v>0</v>
      </c>
      <c r="CH1553">
        <f>IF(Table13[[#This Row],[Monthly_Household_Income]]=8,1,0)</f>
        <v>0</v>
      </c>
      <c r="CI1553">
        <f>IF(Table13[[#This Row],[Monthly_Household_Income]]=9,1,0)</f>
        <v>0</v>
      </c>
      <c r="CJ1553">
        <f>IF(Table13[[#This Row],[Monthly_Household_Income]]=98,1,0)</f>
        <v>0</v>
      </c>
    </row>
    <row r="1554" spans="1:88">
      <c r="A1554">
        <v>5844</v>
      </c>
      <c r="B1554" s="1">
        <v>42971</v>
      </c>
      <c r="C1554" t="s">
        <v>31</v>
      </c>
      <c r="D1554">
        <v>7</v>
      </c>
      <c r="E1554">
        <v>6</v>
      </c>
      <c r="F1554">
        <v>7</v>
      </c>
      <c r="G1554">
        <v>7</v>
      </c>
      <c r="H1554">
        <v>7</v>
      </c>
      <c r="I1554">
        <v>7</v>
      </c>
      <c r="J1554" t="s">
        <v>15</v>
      </c>
      <c r="K1554">
        <v>6</v>
      </c>
      <c r="L1554">
        <v>8</v>
      </c>
      <c r="M1554">
        <v>7</v>
      </c>
      <c r="N1554">
        <v>7</v>
      </c>
      <c r="O1554">
        <v>8</v>
      </c>
      <c r="P1554">
        <v>6</v>
      </c>
      <c r="Q1554">
        <v>8</v>
      </c>
      <c r="R1554">
        <v>7</v>
      </c>
      <c r="S1554">
        <v>8</v>
      </c>
      <c r="T1554">
        <v>6</v>
      </c>
      <c r="U1554">
        <v>6</v>
      </c>
      <c r="V1554">
        <v>8</v>
      </c>
      <c r="W1554">
        <v>7</v>
      </c>
      <c r="X1554">
        <v>8</v>
      </c>
      <c r="Y1554">
        <v>6</v>
      </c>
      <c r="Z1554">
        <v>8</v>
      </c>
      <c r="AA1554">
        <v>7</v>
      </c>
      <c r="AB1554">
        <v>7</v>
      </c>
      <c r="AC1554">
        <v>1</v>
      </c>
      <c r="AD1554">
        <f>IF(Table13[[#This Row],[payment]]=1,1,0)</f>
        <v>1</v>
      </c>
      <c r="AE1554">
        <f>IF(Table13[[#This Row],[payment]]=2,1,0)</f>
        <v>0</v>
      </c>
      <c r="AF1554">
        <f>IF(Table13[[#This Row],[payment]]=3,1,0)</f>
        <v>0</v>
      </c>
      <c r="AG1554">
        <v>5</v>
      </c>
      <c r="AH1554">
        <f>IF(Table13[[#This Row],[method_payment]]=1,1,0)</f>
        <v>0</v>
      </c>
      <c r="AI1554">
        <f>IF(Table13[[#This Row],[method_payment]]=2,1,0)</f>
        <v>0</v>
      </c>
      <c r="AJ1554">
        <f>IF(Table13[[#This Row],[method_payment]]=3,1,0)</f>
        <v>0</v>
      </c>
      <c r="AK1554">
        <f>IF(Table13[[#This Row],[method_payment]]=5,1,0)</f>
        <v>1</v>
      </c>
      <c r="AL1554">
        <f>IF(Table13[[#This Row],[method_payment]]=6,1,0)</f>
        <v>0</v>
      </c>
      <c r="AM1554" t="s">
        <v>16</v>
      </c>
      <c r="AN1554" t="s">
        <v>16</v>
      </c>
      <c r="AO1554">
        <v>1</v>
      </c>
      <c r="AP1554" s="2">
        <v>486.08</v>
      </c>
      <c r="AQ1554" s="3">
        <f>IF(AND(Table13[[#This Row],[Average_amount_spent_per_visit_last_3_months]]&gt;=1,Table13[[#This Row],[Average_amount_spent_per_visit_last_3_months]]&lt;=999),1,0)</f>
        <v>1</v>
      </c>
      <c r="AR1554" s="3">
        <f>IF(AND(Table13[[#This Row],[Average_amount_spent_per_visit_last_3_months]]&gt;=1000,Table13[[#This Row],[Average_amount_spent_per_visit_last_3_months]]&lt;=6700),1,0)</f>
        <v>0</v>
      </c>
      <c r="AS1554">
        <v>3</v>
      </c>
      <c r="AT1554">
        <v>26</v>
      </c>
      <c r="AU1554">
        <f>IF(AND(Table13[[#This Row],[Age]]&gt;=18,Table13[[#This Row],[Age]]&lt;=25),1,0)</f>
        <v>0</v>
      </c>
      <c r="AV1554">
        <f>IF(AND(Table13[[#This Row],[Age]]&gt;=26,Table13[[#This Row],[Age]]&lt;=35),1,0)</f>
        <v>1</v>
      </c>
      <c r="AW1554">
        <f>IF(AND(Table13[[#This Row],[Age]]&gt;=36,Table13[[#This Row],[Age]]&lt;=45),1,0)</f>
        <v>0</v>
      </c>
      <c r="AX1554">
        <f>IF(AND(Table13[[#This Row],[Age]]&gt;=46,Table13[[#This Row],[Age]]&lt;=55),1,0)</f>
        <v>0</v>
      </c>
      <c r="AY1554">
        <f>IF(AND(Table13[[#This Row],[Age]]&gt;=56,Table13[[#This Row],[Age]]&lt;=67),1,0)</f>
        <v>0</v>
      </c>
      <c r="AZ1554" t="s">
        <v>25</v>
      </c>
      <c r="BA1554">
        <f>IF(Table13[[#This Row],[Marital Status]]="Married",1,0)</f>
        <v>1</v>
      </c>
      <c r="BB1554">
        <f>IF(Table13[[#This Row],[Marital Status]]="Single",1,0)</f>
        <v>0</v>
      </c>
      <c r="BC1554" t="s">
        <v>27</v>
      </c>
      <c r="BD1554">
        <f>IF(Table13[[#This Row],[gender]]="Male",1,0)</f>
        <v>1</v>
      </c>
      <c r="BE1554">
        <f>IF(Table13[[#This Row],[gender]]="Female",1,0)</f>
        <v>0</v>
      </c>
      <c r="BF1554" t="s">
        <v>20</v>
      </c>
      <c r="BG1554">
        <f>IF(Table13[[#This Row],[Highest level of Education]]="Did not attend school",1,0)</f>
        <v>0</v>
      </c>
      <c r="BH1554">
        <f>IF(Table13[[#This Row],[Highest level of Education]]="K12 completed",1,0)</f>
        <v>0</v>
      </c>
      <c r="BI1554">
        <f>IF(Table13[[#This Row],[Highest level of Education]]="High School Completed",1,0)</f>
        <v>1</v>
      </c>
      <c r="BJ1554">
        <f>IF(Table13[[#This Row],[Highest level of Education]]="Technical Diploma/Partially completed College",1,0)</f>
        <v>0</v>
      </c>
      <c r="BK1554">
        <f>IF(Table13[[#This Row],[Highest level of Education]]="University/College Degree",1,0)</f>
        <v>0</v>
      </c>
      <c r="BL1554">
        <f>IF(Table13[[#This Row],[Highest level of Education]]="Post-graduate education",1,0)</f>
        <v>0</v>
      </c>
      <c r="BM1554">
        <v>3</v>
      </c>
      <c r="BN1554">
        <v>1</v>
      </c>
      <c r="BO1554">
        <v>4</v>
      </c>
      <c r="BP1554">
        <f>IF(Table13[[#This Row],[Monthly_Income 1_5500 2_8000 3_11000 4_15000 5_20000 6_27000 7_35000 8_5000 9_51000 98_0]]=1,1,0)</f>
        <v>0</v>
      </c>
      <c r="BQ1554">
        <f>IF(Table13[[#This Row],[Monthly_Income 1_5500 2_8000 3_11000 4_15000 5_20000 6_27000 7_35000 8_5000 9_51000 98_0]]=2,1,0)</f>
        <v>0</v>
      </c>
      <c r="BR1554">
        <f>IF(Table13[[#This Row],[Monthly_Income 1_5500 2_8000 3_11000 4_15000 5_20000 6_27000 7_35000 8_5000 9_51000 98_0]]=3,1,0)</f>
        <v>0</v>
      </c>
      <c r="BS1554">
        <f>IF(Table13[[#This Row],[Monthly_Income 1_5500 2_8000 3_11000 4_15000 5_20000 6_27000 7_35000 8_5000 9_51000 98_0]]=4,1,0)</f>
        <v>1</v>
      </c>
      <c r="BT1554">
        <f>IF(Table13[[#This Row],[Monthly_Income 1_5500 2_8000 3_11000 4_15000 5_20000 6_27000 7_35000 8_5000 9_51000 98_0]]=5,1,0)</f>
        <v>0</v>
      </c>
      <c r="BU1554">
        <f>IF(Table13[[#This Row],[Monthly_Income 1_5500 2_8000 3_11000 4_15000 5_20000 6_27000 7_35000 8_5000 9_51000 98_0]]=6,1,0)</f>
        <v>0</v>
      </c>
      <c r="BV1554">
        <f>IF(Table13[[#This Row],[Monthly_Income 1_5500 2_8000 3_11000 4_15000 5_20000 6_27000 7_35000 8_5000 9_51000 98_0]]=7,1,0)</f>
        <v>0</v>
      </c>
      <c r="BW1554">
        <f>IF(Table13[[#This Row],[Monthly_Income 1_5500 2_8000 3_11000 4_15000 5_20000 6_27000 7_35000 8_5000 9_51000 98_0]]=8,1,0)</f>
        <v>0</v>
      </c>
      <c r="BX1554">
        <f>IF(Table13[[#This Row],[Monthly_Income 1_5500 2_8000 3_11000 4_15000 5_20000 6_27000 7_35000 8_5000 9_51000 98_0]]=9,1,0)</f>
        <v>0</v>
      </c>
      <c r="BY1554">
        <f>IF(Table13[[#This Row],[Monthly_Income 1_5500 2_8000 3_11000 4_15000 5_20000 6_27000 7_35000 8_5000 9_51000 98_0]]=98,1,0)</f>
        <v>0</v>
      </c>
      <c r="BZ1554">
        <v>5</v>
      </c>
      <c r="CA1554">
        <f>IF(Table13[[#This Row],[Monthly_Household_Income]]=1,1,0)</f>
        <v>0</v>
      </c>
      <c r="CB1554">
        <f>IF(Table13[[#This Row],[Monthly_Household_Income]]=2,1,0)</f>
        <v>0</v>
      </c>
      <c r="CC1554">
        <f>IF(Table13[[#This Row],[Monthly_Household_Income]]=3,1,0)</f>
        <v>0</v>
      </c>
      <c r="CD1554">
        <f>IF(Table13[[#This Row],[Monthly_Household_Income]]=4,1,0)</f>
        <v>0</v>
      </c>
      <c r="CE1554">
        <f>IF(Table13[[#This Row],[Monthly_Household_Income]]=5,1,0)</f>
        <v>1</v>
      </c>
      <c r="CF1554">
        <f>IF(Table13[[#This Row],[Monthly_Household_Income]]=6,1,0)</f>
        <v>0</v>
      </c>
      <c r="CG1554">
        <f>IF(Table13[[#This Row],[Monthly_Household_Income]]=7,1,0)</f>
        <v>0</v>
      </c>
      <c r="CH1554">
        <f>IF(Table13[[#This Row],[Monthly_Household_Income]]=8,1,0)</f>
        <v>0</v>
      </c>
      <c r="CI1554">
        <f>IF(Table13[[#This Row],[Monthly_Household_Income]]=9,1,0)</f>
        <v>0</v>
      </c>
      <c r="CJ1554">
        <f>IF(Table13[[#This Row],[Monthly_Household_Income]]=98,1,0)</f>
        <v>0</v>
      </c>
    </row>
    <row r="1555" spans="1:88">
      <c r="A1555">
        <v>5852</v>
      </c>
      <c r="B1555" s="1">
        <v>42960</v>
      </c>
      <c r="C1555" t="s">
        <v>29</v>
      </c>
      <c r="D1555">
        <v>7</v>
      </c>
      <c r="E1555">
        <v>7</v>
      </c>
      <c r="F1555">
        <v>6</v>
      </c>
      <c r="G1555">
        <v>6</v>
      </c>
      <c r="H1555">
        <v>6</v>
      </c>
      <c r="I1555">
        <v>6</v>
      </c>
      <c r="J1555" t="s">
        <v>15</v>
      </c>
      <c r="K1555">
        <v>7</v>
      </c>
      <c r="L1555">
        <v>6</v>
      </c>
      <c r="M1555">
        <v>6</v>
      </c>
      <c r="N1555">
        <v>7</v>
      </c>
      <c r="O1555">
        <v>6</v>
      </c>
      <c r="P1555">
        <v>7</v>
      </c>
      <c r="Q1555">
        <v>7</v>
      </c>
      <c r="R1555">
        <v>6</v>
      </c>
      <c r="S1555">
        <v>7</v>
      </c>
      <c r="T1555">
        <v>6</v>
      </c>
      <c r="U1555">
        <v>7</v>
      </c>
      <c r="V1555">
        <v>7</v>
      </c>
      <c r="W1555">
        <v>6</v>
      </c>
      <c r="X1555">
        <v>6</v>
      </c>
      <c r="Y1555">
        <v>7</v>
      </c>
      <c r="Z1555">
        <v>6</v>
      </c>
      <c r="AA1555">
        <v>6</v>
      </c>
      <c r="AB1555">
        <v>7</v>
      </c>
      <c r="AC1555">
        <v>1</v>
      </c>
      <c r="AD1555">
        <f>IF(Table13[[#This Row],[payment]]=1,1,0)</f>
        <v>1</v>
      </c>
      <c r="AE1555">
        <f>IF(Table13[[#This Row],[payment]]=2,1,0)</f>
        <v>0</v>
      </c>
      <c r="AF1555">
        <f>IF(Table13[[#This Row],[payment]]=3,1,0)</f>
        <v>0</v>
      </c>
      <c r="AG1555">
        <v>6</v>
      </c>
      <c r="AH1555">
        <f>IF(Table13[[#This Row],[method_payment]]=1,1,0)</f>
        <v>0</v>
      </c>
      <c r="AI1555">
        <f>IF(Table13[[#This Row],[method_payment]]=2,1,0)</f>
        <v>0</v>
      </c>
      <c r="AJ1555">
        <f>IF(Table13[[#This Row],[method_payment]]=3,1,0)</f>
        <v>0</v>
      </c>
      <c r="AK1555">
        <f>IF(Table13[[#This Row],[method_payment]]=5,1,0)</f>
        <v>0</v>
      </c>
      <c r="AL1555">
        <f>IF(Table13[[#This Row],[method_payment]]=6,1,0)</f>
        <v>1</v>
      </c>
      <c r="AM1555" t="s">
        <v>16</v>
      </c>
      <c r="AN1555" t="s">
        <v>15</v>
      </c>
      <c r="AO1555">
        <v>1</v>
      </c>
      <c r="AP1555" s="2">
        <v>111.02</v>
      </c>
      <c r="AQ1555" s="3">
        <f>IF(AND(Table13[[#This Row],[Average_amount_spent_per_visit_last_3_months]]&gt;=1,Table13[[#This Row],[Average_amount_spent_per_visit_last_3_months]]&lt;=999),1,0)</f>
        <v>1</v>
      </c>
      <c r="AR1555" s="3">
        <f>IF(AND(Table13[[#This Row],[Average_amount_spent_per_visit_last_3_months]]&gt;=1000,Table13[[#This Row],[Average_amount_spent_per_visit_last_3_months]]&lt;=6700),1,0)</f>
        <v>0</v>
      </c>
      <c r="AS1555">
        <v>3</v>
      </c>
      <c r="AT1555">
        <v>24</v>
      </c>
      <c r="AU1555">
        <f>IF(AND(Table13[[#This Row],[Age]]&gt;=18,Table13[[#This Row],[Age]]&lt;=25),1,0)</f>
        <v>1</v>
      </c>
      <c r="AV1555">
        <f>IF(AND(Table13[[#This Row],[Age]]&gt;=26,Table13[[#This Row],[Age]]&lt;=35),1,0)</f>
        <v>0</v>
      </c>
      <c r="AW1555">
        <f>IF(AND(Table13[[#This Row],[Age]]&gt;=36,Table13[[#This Row],[Age]]&lt;=45),1,0)</f>
        <v>0</v>
      </c>
      <c r="AX1555">
        <f>IF(AND(Table13[[#This Row],[Age]]&gt;=46,Table13[[#This Row],[Age]]&lt;=55),1,0)</f>
        <v>0</v>
      </c>
      <c r="AY1555">
        <f>IF(AND(Table13[[#This Row],[Age]]&gt;=56,Table13[[#This Row],[Age]]&lt;=67),1,0)</f>
        <v>0</v>
      </c>
      <c r="AZ1555" t="s">
        <v>24</v>
      </c>
      <c r="BA1555">
        <f>IF(Table13[[#This Row],[Marital Status]]="Married",1,0)</f>
        <v>0</v>
      </c>
      <c r="BB1555">
        <f>IF(Table13[[#This Row],[Marital Status]]="Single",1,0)</f>
        <v>1</v>
      </c>
      <c r="BC1555" t="s">
        <v>28</v>
      </c>
      <c r="BD1555">
        <f>IF(Table13[[#This Row],[gender]]="Male",1,0)</f>
        <v>0</v>
      </c>
      <c r="BE1555">
        <f>IF(Table13[[#This Row],[gender]]="Female",1,0)</f>
        <v>1</v>
      </c>
      <c r="BF1555" t="s">
        <v>23</v>
      </c>
      <c r="BG1555">
        <f>IF(Table13[[#This Row],[Highest level of Education]]="Did not attend school",1,0)</f>
        <v>0</v>
      </c>
      <c r="BH1555">
        <f>IF(Table13[[#This Row],[Highest level of Education]]="K12 completed",1,0)</f>
        <v>0</v>
      </c>
      <c r="BI1555">
        <f>IF(Table13[[#This Row],[Highest level of Education]]="High School Completed",1,0)</f>
        <v>0</v>
      </c>
      <c r="BJ1555">
        <f>IF(Table13[[#This Row],[Highest level of Education]]="Technical Diploma/Partially completed College",1,0)</f>
        <v>1</v>
      </c>
      <c r="BK1555">
        <f>IF(Table13[[#This Row],[Highest level of Education]]="University/College Degree",1,0)</f>
        <v>0</v>
      </c>
      <c r="BL1555">
        <f>IF(Table13[[#This Row],[Highest level of Education]]="Post-graduate education",1,0)</f>
        <v>0</v>
      </c>
      <c r="BM1555">
        <v>0</v>
      </c>
      <c r="BN1555">
        <v>1</v>
      </c>
      <c r="BO1555">
        <v>2</v>
      </c>
      <c r="BP1555">
        <f>IF(Table13[[#This Row],[Monthly_Income 1_5500 2_8000 3_11000 4_15000 5_20000 6_27000 7_35000 8_5000 9_51000 98_0]]=1,1,0)</f>
        <v>0</v>
      </c>
      <c r="BQ1555">
        <f>IF(Table13[[#This Row],[Monthly_Income 1_5500 2_8000 3_11000 4_15000 5_20000 6_27000 7_35000 8_5000 9_51000 98_0]]=2,1,0)</f>
        <v>1</v>
      </c>
      <c r="BR1555">
        <f>IF(Table13[[#This Row],[Monthly_Income 1_5500 2_8000 3_11000 4_15000 5_20000 6_27000 7_35000 8_5000 9_51000 98_0]]=3,1,0)</f>
        <v>0</v>
      </c>
      <c r="BS1555">
        <f>IF(Table13[[#This Row],[Monthly_Income 1_5500 2_8000 3_11000 4_15000 5_20000 6_27000 7_35000 8_5000 9_51000 98_0]]=4,1,0)</f>
        <v>0</v>
      </c>
      <c r="BT1555">
        <f>IF(Table13[[#This Row],[Monthly_Income 1_5500 2_8000 3_11000 4_15000 5_20000 6_27000 7_35000 8_5000 9_51000 98_0]]=5,1,0)</f>
        <v>0</v>
      </c>
      <c r="BU1555">
        <f>IF(Table13[[#This Row],[Monthly_Income 1_5500 2_8000 3_11000 4_15000 5_20000 6_27000 7_35000 8_5000 9_51000 98_0]]=6,1,0)</f>
        <v>0</v>
      </c>
      <c r="BV1555">
        <f>IF(Table13[[#This Row],[Monthly_Income 1_5500 2_8000 3_11000 4_15000 5_20000 6_27000 7_35000 8_5000 9_51000 98_0]]=7,1,0)</f>
        <v>0</v>
      </c>
      <c r="BW1555">
        <f>IF(Table13[[#This Row],[Monthly_Income 1_5500 2_8000 3_11000 4_15000 5_20000 6_27000 7_35000 8_5000 9_51000 98_0]]=8,1,0)</f>
        <v>0</v>
      </c>
      <c r="BX1555">
        <f>IF(Table13[[#This Row],[Monthly_Income 1_5500 2_8000 3_11000 4_15000 5_20000 6_27000 7_35000 8_5000 9_51000 98_0]]=9,1,0)</f>
        <v>0</v>
      </c>
      <c r="BY1555">
        <f>IF(Table13[[#This Row],[Monthly_Income 1_5500 2_8000 3_11000 4_15000 5_20000 6_27000 7_35000 8_5000 9_51000 98_0]]=98,1,0)</f>
        <v>0</v>
      </c>
      <c r="BZ1555">
        <v>6</v>
      </c>
      <c r="CA1555">
        <f>IF(Table13[[#This Row],[Monthly_Household_Income]]=1,1,0)</f>
        <v>0</v>
      </c>
      <c r="CB1555">
        <f>IF(Table13[[#This Row],[Monthly_Household_Income]]=2,1,0)</f>
        <v>0</v>
      </c>
      <c r="CC1555">
        <f>IF(Table13[[#This Row],[Monthly_Household_Income]]=3,1,0)</f>
        <v>0</v>
      </c>
      <c r="CD1555">
        <f>IF(Table13[[#This Row],[Monthly_Household_Income]]=4,1,0)</f>
        <v>0</v>
      </c>
      <c r="CE1555">
        <f>IF(Table13[[#This Row],[Monthly_Household_Income]]=5,1,0)</f>
        <v>0</v>
      </c>
      <c r="CF1555">
        <f>IF(Table13[[#This Row],[Monthly_Household_Income]]=6,1,0)</f>
        <v>1</v>
      </c>
      <c r="CG1555">
        <f>IF(Table13[[#This Row],[Monthly_Household_Income]]=7,1,0)</f>
        <v>0</v>
      </c>
      <c r="CH1555">
        <f>IF(Table13[[#This Row],[Monthly_Household_Income]]=8,1,0)</f>
        <v>0</v>
      </c>
      <c r="CI1555">
        <f>IF(Table13[[#This Row],[Monthly_Household_Income]]=9,1,0)</f>
        <v>0</v>
      </c>
      <c r="CJ1555">
        <f>IF(Table13[[#This Row],[Monthly_Household_Income]]=98,1,0)</f>
        <v>0</v>
      </c>
    </row>
    <row r="1556" spans="1:88">
      <c r="A1556">
        <v>5856</v>
      </c>
      <c r="B1556" s="1">
        <v>42991</v>
      </c>
      <c r="C1556" t="s">
        <v>31</v>
      </c>
      <c r="D1556">
        <v>7</v>
      </c>
      <c r="E1556">
        <v>9</v>
      </c>
      <c r="F1556">
        <v>10</v>
      </c>
      <c r="G1556">
        <v>9</v>
      </c>
      <c r="H1556">
        <v>8</v>
      </c>
      <c r="I1556">
        <v>7</v>
      </c>
      <c r="J1556" t="s">
        <v>16</v>
      </c>
      <c r="K1556">
        <v>8</v>
      </c>
      <c r="L1556">
        <v>9</v>
      </c>
      <c r="M1556">
        <v>9</v>
      </c>
      <c r="N1556">
        <v>8</v>
      </c>
      <c r="O1556">
        <v>9</v>
      </c>
      <c r="P1556">
        <v>8</v>
      </c>
      <c r="Q1556">
        <v>8</v>
      </c>
      <c r="R1556">
        <v>9</v>
      </c>
      <c r="S1556">
        <v>8</v>
      </c>
      <c r="T1556">
        <v>9</v>
      </c>
      <c r="U1556">
        <v>8</v>
      </c>
      <c r="V1556">
        <v>9</v>
      </c>
      <c r="W1556">
        <v>8</v>
      </c>
      <c r="X1556">
        <v>9</v>
      </c>
      <c r="Y1556">
        <v>9</v>
      </c>
      <c r="Z1556">
        <v>10</v>
      </c>
      <c r="AA1556">
        <v>10</v>
      </c>
      <c r="AB1556">
        <v>9</v>
      </c>
      <c r="AC1556">
        <v>2</v>
      </c>
      <c r="AD1556">
        <f>IF(Table13[[#This Row],[payment]]=1,1,0)</f>
        <v>0</v>
      </c>
      <c r="AE1556">
        <f>IF(Table13[[#This Row],[payment]]=2,1,0)</f>
        <v>1</v>
      </c>
      <c r="AF1556">
        <f>IF(Table13[[#This Row],[payment]]=3,1,0)</f>
        <v>0</v>
      </c>
      <c r="AG1556">
        <v>5</v>
      </c>
      <c r="AH1556">
        <f>IF(Table13[[#This Row],[method_payment]]=1,1,0)</f>
        <v>0</v>
      </c>
      <c r="AI1556">
        <f>IF(Table13[[#This Row],[method_payment]]=2,1,0)</f>
        <v>0</v>
      </c>
      <c r="AJ1556">
        <f>IF(Table13[[#This Row],[method_payment]]=3,1,0)</f>
        <v>0</v>
      </c>
      <c r="AK1556">
        <f>IF(Table13[[#This Row],[method_payment]]=5,1,0)</f>
        <v>1</v>
      </c>
      <c r="AL1556">
        <f>IF(Table13[[#This Row],[method_payment]]=6,1,0)</f>
        <v>0</v>
      </c>
      <c r="AM1556" t="s">
        <v>15</v>
      </c>
      <c r="AN1556" t="s">
        <v>16</v>
      </c>
      <c r="AO1556">
        <v>2</v>
      </c>
      <c r="AP1556" s="2">
        <v>367.07</v>
      </c>
      <c r="AQ1556" s="3">
        <f>IF(AND(Table13[[#This Row],[Average_amount_spent_per_visit_last_3_months]]&gt;=1,Table13[[#This Row],[Average_amount_spent_per_visit_last_3_months]]&lt;=999),1,0)</f>
        <v>1</v>
      </c>
      <c r="AR1556" s="3">
        <f>IF(AND(Table13[[#This Row],[Average_amount_spent_per_visit_last_3_months]]&gt;=1000,Table13[[#This Row],[Average_amount_spent_per_visit_last_3_months]]&lt;=6700),1,0)</f>
        <v>0</v>
      </c>
      <c r="AS1556">
        <v>2</v>
      </c>
      <c r="AT1556">
        <v>49</v>
      </c>
      <c r="AU1556">
        <f>IF(AND(Table13[[#This Row],[Age]]&gt;=18,Table13[[#This Row],[Age]]&lt;=25),1,0)</f>
        <v>0</v>
      </c>
      <c r="AV1556">
        <f>IF(AND(Table13[[#This Row],[Age]]&gt;=26,Table13[[#This Row],[Age]]&lt;=35),1,0)</f>
        <v>0</v>
      </c>
      <c r="AW1556">
        <f>IF(AND(Table13[[#This Row],[Age]]&gt;=36,Table13[[#This Row],[Age]]&lt;=45),1,0)</f>
        <v>0</v>
      </c>
      <c r="AX1556">
        <f>IF(AND(Table13[[#This Row],[Age]]&gt;=46,Table13[[#This Row],[Age]]&lt;=55),1,0)</f>
        <v>1</v>
      </c>
      <c r="AY1556">
        <f>IF(AND(Table13[[#This Row],[Age]]&gt;=56,Table13[[#This Row],[Age]]&lt;=67),1,0)</f>
        <v>0</v>
      </c>
      <c r="AZ1556" t="s">
        <v>25</v>
      </c>
      <c r="BA1556">
        <f>IF(Table13[[#This Row],[Marital Status]]="Married",1,0)</f>
        <v>1</v>
      </c>
      <c r="BB1556">
        <f>IF(Table13[[#This Row],[Marital Status]]="Single",1,0)</f>
        <v>0</v>
      </c>
      <c r="BC1556" t="s">
        <v>28</v>
      </c>
      <c r="BD1556">
        <f>IF(Table13[[#This Row],[gender]]="Male",1,0)</f>
        <v>0</v>
      </c>
      <c r="BE1556">
        <f>IF(Table13[[#This Row],[gender]]="Female",1,0)</f>
        <v>1</v>
      </c>
      <c r="BF1556" t="s">
        <v>23</v>
      </c>
      <c r="BG1556">
        <f>IF(Table13[[#This Row],[Highest level of Education]]="Did not attend school",1,0)</f>
        <v>0</v>
      </c>
      <c r="BH1556">
        <f>IF(Table13[[#This Row],[Highest level of Education]]="K12 completed",1,0)</f>
        <v>0</v>
      </c>
      <c r="BI1556">
        <f>IF(Table13[[#This Row],[Highest level of Education]]="High School Completed",1,0)</f>
        <v>0</v>
      </c>
      <c r="BJ1556">
        <f>IF(Table13[[#This Row],[Highest level of Education]]="Technical Diploma/Partially completed College",1,0)</f>
        <v>1</v>
      </c>
      <c r="BK1556">
        <f>IF(Table13[[#This Row],[Highest level of Education]]="University/College Degree",1,0)</f>
        <v>0</v>
      </c>
      <c r="BL1556">
        <f>IF(Table13[[#This Row],[Highest level of Education]]="Post-graduate education",1,0)</f>
        <v>0</v>
      </c>
      <c r="BM1556">
        <v>4</v>
      </c>
      <c r="BN1556">
        <v>1</v>
      </c>
      <c r="BO1556">
        <v>5</v>
      </c>
      <c r="BP1556">
        <f>IF(Table13[[#This Row],[Monthly_Income 1_5500 2_8000 3_11000 4_15000 5_20000 6_27000 7_35000 8_5000 9_51000 98_0]]=1,1,0)</f>
        <v>0</v>
      </c>
      <c r="BQ1556">
        <f>IF(Table13[[#This Row],[Monthly_Income 1_5500 2_8000 3_11000 4_15000 5_20000 6_27000 7_35000 8_5000 9_51000 98_0]]=2,1,0)</f>
        <v>0</v>
      </c>
      <c r="BR1556">
        <f>IF(Table13[[#This Row],[Monthly_Income 1_5500 2_8000 3_11000 4_15000 5_20000 6_27000 7_35000 8_5000 9_51000 98_0]]=3,1,0)</f>
        <v>0</v>
      </c>
      <c r="BS1556">
        <f>IF(Table13[[#This Row],[Monthly_Income 1_5500 2_8000 3_11000 4_15000 5_20000 6_27000 7_35000 8_5000 9_51000 98_0]]=4,1,0)</f>
        <v>0</v>
      </c>
      <c r="BT1556">
        <f>IF(Table13[[#This Row],[Monthly_Income 1_5500 2_8000 3_11000 4_15000 5_20000 6_27000 7_35000 8_5000 9_51000 98_0]]=5,1,0)</f>
        <v>1</v>
      </c>
      <c r="BU1556">
        <f>IF(Table13[[#This Row],[Monthly_Income 1_5500 2_8000 3_11000 4_15000 5_20000 6_27000 7_35000 8_5000 9_51000 98_0]]=6,1,0)</f>
        <v>0</v>
      </c>
      <c r="BV1556">
        <f>IF(Table13[[#This Row],[Monthly_Income 1_5500 2_8000 3_11000 4_15000 5_20000 6_27000 7_35000 8_5000 9_51000 98_0]]=7,1,0)</f>
        <v>0</v>
      </c>
      <c r="BW1556">
        <f>IF(Table13[[#This Row],[Monthly_Income 1_5500 2_8000 3_11000 4_15000 5_20000 6_27000 7_35000 8_5000 9_51000 98_0]]=8,1,0)</f>
        <v>0</v>
      </c>
      <c r="BX1556">
        <f>IF(Table13[[#This Row],[Monthly_Income 1_5500 2_8000 3_11000 4_15000 5_20000 6_27000 7_35000 8_5000 9_51000 98_0]]=9,1,0)</f>
        <v>0</v>
      </c>
      <c r="BY1556">
        <f>IF(Table13[[#This Row],[Monthly_Income 1_5500 2_8000 3_11000 4_15000 5_20000 6_27000 7_35000 8_5000 9_51000 98_0]]=98,1,0)</f>
        <v>0</v>
      </c>
      <c r="BZ1556">
        <v>9</v>
      </c>
      <c r="CA1556">
        <f>IF(Table13[[#This Row],[Monthly_Household_Income]]=1,1,0)</f>
        <v>0</v>
      </c>
      <c r="CB1556">
        <f>IF(Table13[[#This Row],[Monthly_Household_Income]]=2,1,0)</f>
        <v>0</v>
      </c>
      <c r="CC1556">
        <f>IF(Table13[[#This Row],[Monthly_Household_Income]]=3,1,0)</f>
        <v>0</v>
      </c>
      <c r="CD1556">
        <f>IF(Table13[[#This Row],[Monthly_Household_Income]]=4,1,0)</f>
        <v>0</v>
      </c>
      <c r="CE1556">
        <f>IF(Table13[[#This Row],[Monthly_Household_Income]]=5,1,0)</f>
        <v>0</v>
      </c>
      <c r="CF1556">
        <f>IF(Table13[[#This Row],[Monthly_Household_Income]]=6,1,0)</f>
        <v>0</v>
      </c>
      <c r="CG1556">
        <f>IF(Table13[[#This Row],[Monthly_Household_Income]]=7,1,0)</f>
        <v>0</v>
      </c>
      <c r="CH1556">
        <f>IF(Table13[[#This Row],[Monthly_Household_Income]]=8,1,0)</f>
        <v>0</v>
      </c>
      <c r="CI1556">
        <f>IF(Table13[[#This Row],[Monthly_Household_Income]]=9,1,0)</f>
        <v>1</v>
      </c>
      <c r="CJ1556">
        <f>IF(Table13[[#This Row],[Monthly_Household_Income]]=98,1,0)</f>
        <v>0</v>
      </c>
    </row>
    <row r="1557" spans="1:88">
      <c r="A1557">
        <v>5857</v>
      </c>
      <c r="B1557" s="1">
        <v>43131</v>
      </c>
      <c r="C1557" t="s">
        <v>32</v>
      </c>
      <c r="D1557">
        <v>6</v>
      </c>
      <c r="E1557">
        <v>7</v>
      </c>
      <c r="F1557">
        <v>7</v>
      </c>
      <c r="G1557">
        <v>8</v>
      </c>
      <c r="H1557">
        <v>8</v>
      </c>
      <c r="I1557">
        <v>8</v>
      </c>
      <c r="J1557" t="s">
        <v>16</v>
      </c>
      <c r="K1557">
        <v>7</v>
      </c>
      <c r="L1557">
        <v>9</v>
      </c>
      <c r="M1557">
        <v>8</v>
      </c>
      <c r="N1557">
        <v>8</v>
      </c>
      <c r="O1557">
        <v>8</v>
      </c>
      <c r="P1557">
        <v>7</v>
      </c>
      <c r="Q1557">
        <v>9</v>
      </c>
      <c r="R1557">
        <v>7</v>
      </c>
      <c r="S1557">
        <v>8</v>
      </c>
      <c r="T1557">
        <v>9</v>
      </c>
      <c r="U1557">
        <v>8</v>
      </c>
      <c r="V1557">
        <v>7</v>
      </c>
      <c r="W1557">
        <v>9</v>
      </c>
      <c r="X1557">
        <v>8</v>
      </c>
      <c r="Y1557">
        <v>8</v>
      </c>
      <c r="Z1557">
        <v>6</v>
      </c>
      <c r="AA1557">
        <v>8</v>
      </c>
      <c r="AB1557">
        <v>8</v>
      </c>
      <c r="AC1557">
        <v>3</v>
      </c>
      <c r="AD1557">
        <f>IF(Table13[[#This Row],[payment]]=1,1,0)</f>
        <v>0</v>
      </c>
      <c r="AE1557">
        <f>IF(Table13[[#This Row],[payment]]=2,1,0)</f>
        <v>0</v>
      </c>
      <c r="AF1557">
        <f>IF(Table13[[#This Row],[payment]]=3,1,0)</f>
        <v>1</v>
      </c>
      <c r="AG1557">
        <v>6</v>
      </c>
      <c r="AH1557">
        <f>IF(Table13[[#This Row],[method_payment]]=1,1,0)</f>
        <v>0</v>
      </c>
      <c r="AI1557">
        <f>IF(Table13[[#This Row],[method_payment]]=2,1,0)</f>
        <v>0</v>
      </c>
      <c r="AJ1557">
        <f>IF(Table13[[#This Row],[method_payment]]=3,1,0)</f>
        <v>0</v>
      </c>
      <c r="AK1557">
        <f>IF(Table13[[#This Row],[method_payment]]=5,1,0)</f>
        <v>0</v>
      </c>
      <c r="AL1557">
        <f>IF(Table13[[#This Row],[method_payment]]=6,1,0)</f>
        <v>1</v>
      </c>
      <c r="AM1557" t="s">
        <v>16</v>
      </c>
      <c r="AN1557" t="s">
        <v>15</v>
      </c>
      <c r="AO1557">
        <v>1</v>
      </c>
      <c r="AP1557" s="2">
        <v>283.7</v>
      </c>
      <c r="AQ1557" s="3">
        <f>IF(AND(Table13[[#This Row],[Average_amount_spent_per_visit_last_3_months]]&gt;=1,Table13[[#This Row],[Average_amount_spent_per_visit_last_3_months]]&lt;=999),1,0)</f>
        <v>1</v>
      </c>
      <c r="AR1557" s="3">
        <f>IF(AND(Table13[[#This Row],[Average_amount_spent_per_visit_last_3_months]]&gt;=1000,Table13[[#This Row],[Average_amount_spent_per_visit_last_3_months]]&lt;=6700),1,0)</f>
        <v>0</v>
      </c>
      <c r="AS1557">
        <v>3</v>
      </c>
      <c r="AT1557">
        <v>31</v>
      </c>
      <c r="AU1557">
        <f>IF(AND(Table13[[#This Row],[Age]]&gt;=18,Table13[[#This Row],[Age]]&lt;=25),1,0)</f>
        <v>0</v>
      </c>
      <c r="AV1557">
        <f>IF(AND(Table13[[#This Row],[Age]]&gt;=26,Table13[[#This Row],[Age]]&lt;=35),1,0)</f>
        <v>1</v>
      </c>
      <c r="AW1557">
        <f>IF(AND(Table13[[#This Row],[Age]]&gt;=36,Table13[[#This Row],[Age]]&lt;=45),1,0)</f>
        <v>0</v>
      </c>
      <c r="AX1557">
        <f>IF(AND(Table13[[#This Row],[Age]]&gt;=46,Table13[[#This Row],[Age]]&lt;=55),1,0)</f>
        <v>0</v>
      </c>
      <c r="AY1557">
        <f>IF(AND(Table13[[#This Row],[Age]]&gt;=56,Table13[[#This Row],[Age]]&lt;=67),1,0)</f>
        <v>0</v>
      </c>
      <c r="AZ1557" t="s">
        <v>24</v>
      </c>
      <c r="BA1557">
        <f>IF(Table13[[#This Row],[Marital Status]]="Married",1,0)</f>
        <v>0</v>
      </c>
      <c r="BB1557">
        <f>IF(Table13[[#This Row],[Marital Status]]="Single",1,0)</f>
        <v>1</v>
      </c>
      <c r="BC1557" t="s">
        <v>27</v>
      </c>
      <c r="BD1557">
        <f>IF(Table13[[#This Row],[gender]]="Male",1,0)</f>
        <v>1</v>
      </c>
      <c r="BE1557">
        <f>IF(Table13[[#This Row],[gender]]="Female",1,0)</f>
        <v>0</v>
      </c>
      <c r="BF1557" t="s">
        <v>19</v>
      </c>
      <c r="BG1557">
        <f>IF(Table13[[#This Row],[Highest level of Education]]="Did not attend school",1,0)</f>
        <v>0</v>
      </c>
      <c r="BH1557">
        <f>IF(Table13[[#This Row],[Highest level of Education]]="K12 completed",1,0)</f>
        <v>0</v>
      </c>
      <c r="BI1557">
        <f>IF(Table13[[#This Row],[Highest level of Education]]="High School Completed",1,0)</f>
        <v>0</v>
      </c>
      <c r="BJ1557">
        <f>IF(Table13[[#This Row],[Highest level of Education]]="Technical Diploma/Partially completed College",1,0)</f>
        <v>0</v>
      </c>
      <c r="BK1557">
        <f>IF(Table13[[#This Row],[Highest level of Education]]="University/College Degree",1,0)</f>
        <v>1</v>
      </c>
      <c r="BL1557">
        <f>IF(Table13[[#This Row],[Highest level of Education]]="Post-graduate education",1,0)</f>
        <v>0</v>
      </c>
      <c r="BM1557">
        <v>0</v>
      </c>
      <c r="BN1557">
        <v>1</v>
      </c>
      <c r="BO1557">
        <v>3</v>
      </c>
      <c r="BP1557">
        <f>IF(Table13[[#This Row],[Monthly_Income 1_5500 2_8000 3_11000 4_15000 5_20000 6_27000 7_35000 8_5000 9_51000 98_0]]=1,1,0)</f>
        <v>0</v>
      </c>
      <c r="BQ1557">
        <f>IF(Table13[[#This Row],[Monthly_Income 1_5500 2_8000 3_11000 4_15000 5_20000 6_27000 7_35000 8_5000 9_51000 98_0]]=2,1,0)</f>
        <v>0</v>
      </c>
      <c r="BR1557">
        <f>IF(Table13[[#This Row],[Monthly_Income 1_5500 2_8000 3_11000 4_15000 5_20000 6_27000 7_35000 8_5000 9_51000 98_0]]=3,1,0)</f>
        <v>1</v>
      </c>
      <c r="BS1557">
        <f>IF(Table13[[#This Row],[Monthly_Income 1_5500 2_8000 3_11000 4_15000 5_20000 6_27000 7_35000 8_5000 9_51000 98_0]]=4,1,0)</f>
        <v>0</v>
      </c>
      <c r="BT1557">
        <f>IF(Table13[[#This Row],[Monthly_Income 1_5500 2_8000 3_11000 4_15000 5_20000 6_27000 7_35000 8_5000 9_51000 98_0]]=5,1,0)</f>
        <v>0</v>
      </c>
      <c r="BU1557">
        <f>IF(Table13[[#This Row],[Monthly_Income 1_5500 2_8000 3_11000 4_15000 5_20000 6_27000 7_35000 8_5000 9_51000 98_0]]=6,1,0)</f>
        <v>0</v>
      </c>
      <c r="BV1557">
        <f>IF(Table13[[#This Row],[Monthly_Income 1_5500 2_8000 3_11000 4_15000 5_20000 6_27000 7_35000 8_5000 9_51000 98_0]]=7,1,0)</f>
        <v>0</v>
      </c>
      <c r="BW1557">
        <f>IF(Table13[[#This Row],[Monthly_Income 1_5500 2_8000 3_11000 4_15000 5_20000 6_27000 7_35000 8_5000 9_51000 98_0]]=8,1,0)</f>
        <v>0</v>
      </c>
      <c r="BX1557">
        <f>IF(Table13[[#This Row],[Monthly_Income 1_5500 2_8000 3_11000 4_15000 5_20000 6_27000 7_35000 8_5000 9_51000 98_0]]=9,1,0)</f>
        <v>0</v>
      </c>
      <c r="BY1557">
        <f>IF(Table13[[#This Row],[Monthly_Income 1_5500 2_8000 3_11000 4_15000 5_20000 6_27000 7_35000 8_5000 9_51000 98_0]]=98,1,0)</f>
        <v>0</v>
      </c>
      <c r="BZ1557">
        <v>5</v>
      </c>
      <c r="CA1557">
        <f>IF(Table13[[#This Row],[Monthly_Household_Income]]=1,1,0)</f>
        <v>0</v>
      </c>
      <c r="CB1557">
        <f>IF(Table13[[#This Row],[Monthly_Household_Income]]=2,1,0)</f>
        <v>0</v>
      </c>
      <c r="CC1557">
        <f>IF(Table13[[#This Row],[Monthly_Household_Income]]=3,1,0)</f>
        <v>0</v>
      </c>
      <c r="CD1557">
        <f>IF(Table13[[#This Row],[Monthly_Household_Income]]=4,1,0)</f>
        <v>0</v>
      </c>
      <c r="CE1557">
        <f>IF(Table13[[#This Row],[Monthly_Household_Income]]=5,1,0)</f>
        <v>1</v>
      </c>
      <c r="CF1557">
        <f>IF(Table13[[#This Row],[Monthly_Household_Income]]=6,1,0)</f>
        <v>0</v>
      </c>
      <c r="CG1557">
        <f>IF(Table13[[#This Row],[Monthly_Household_Income]]=7,1,0)</f>
        <v>0</v>
      </c>
      <c r="CH1557">
        <f>IF(Table13[[#This Row],[Monthly_Household_Income]]=8,1,0)</f>
        <v>0</v>
      </c>
      <c r="CI1557">
        <f>IF(Table13[[#This Row],[Monthly_Household_Income]]=9,1,0)</f>
        <v>0</v>
      </c>
      <c r="CJ1557">
        <f>IF(Table13[[#This Row],[Monthly_Household_Income]]=98,1,0)</f>
        <v>0</v>
      </c>
    </row>
    <row r="1558" spans="1:88">
      <c r="A1558">
        <v>5859</v>
      </c>
      <c r="B1558" s="1">
        <v>42959</v>
      </c>
      <c r="C1558" t="s">
        <v>34</v>
      </c>
      <c r="D1558">
        <v>7</v>
      </c>
      <c r="E1558">
        <v>7</v>
      </c>
      <c r="F1558">
        <v>6</v>
      </c>
      <c r="G1558">
        <v>6</v>
      </c>
      <c r="H1558">
        <v>6</v>
      </c>
      <c r="I1558">
        <v>6</v>
      </c>
      <c r="J1558" t="s">
        <v>15</v>
      </c>
      <c r="K1558">
        <v>7</v>
      </c>
      <c r="L1558">
        <v>6</v>
      </c>
      <c r="M1558">
        <v>6</v>
      </c>
      <c r="N1558">
        <v>7</v>
      </c>
      <c r="O1558">
        <v>7</v>
      </c>
      <c r="P1558">
        <v>6</v>
      </c>
      <c r="Q1558">
        <v>6</v>
      </c>
      <c r="R1558">
        <v>6</v>
      </c>
      <c r="S1558">
        <v>6</v>
      </c>
      <c r="T1558">
        <v>7</v>
      </c>
      <c r="U1558">
        <v>7</v>
      </c>
      <c r="V1558">
        <v>6</v>
      </c>
      <c r="W1558">
        <v>7</v>
      </c>
      <c r="X1558">
        <v>6</v>
      </c>
      <c r="Y1558">
        <v>6</v>
      </c>
      <c r="Z1558">
        <v>7</v>
      </c>
      <c r="AA1558">
        <v>7</v>
      </c>
      <c r="AB1558">
        <v>6</v>
      </c>
      <c r="AC1558">
        <v>2</v>
      </c>
      <c r="AD1558">
        <f>IF(Table13[[#This Row],[payment]]=1,1,0)</f>
        <v>0</v>
      </c>
      <c r="AE1558">
        <f>IF(Table13[[#This Row],[payment]]=2,1,0)</f>
        <v>1</v>
      </c>
      <c r="AF1558">
        <f>IF(Table13[[#This Row],[payment]]=3,1,0)</f>
        <v>0</v>
      </c>
      <c r="AG1558">
        <v>6</v>
      </c>
      <c r="AH1558">
        <f>IF(Table13[[#This Row],[method_payment]]=1,1,0)</f>
        <v>0</v>
      </c>
      <c r="AI1558">
        <f>IF(Table13[[#This Row],[method_payment]]=2,1,0)</f>
        <v>0</v>
      </c>
      <c r="AJ1558">
        <f>IF(Table13[[#This Row],[method_payment]]=3,1,0)</f>
        <v>0</v>
      </c>
      <c r="AK1558">
        <f>IF(Table13[[#This Row],[method_payment]]=5,1,0)</f>
        <v>0</v>
      </c>
      <c r="AL1558">
        <f>IF(Table13[[#This Row],[method_payment]]=6,1,0)</f>
        <v>1</v>
      </c>
      <c r="AM1558" t="s">
        <v>15</v>
      </c>
      <c r="AN1558" t="s">
        <v>15</v>
      </c>
      <c r="AO1558">
        <v>1</v>
      </c>
      <c r="AP1558" s="2">
        <v>534.71</v>
      </c>
      <c r="AQ1558" s="3">
        <f>IF(AND(Table13[[#This Row],[Average_amount_spent_per_visit_last_3_months]]&gt;=1,Table13[[#This Row],[Average_amount_spent_per_visit_last_3_months]]&lt;=999),1,0)</f>
        <v>1</v>
      </c>
      <c r="AR1558" s="3">
        <f>IF(AND(Table13[[#This Row],[Average_amount_spent_per_visit_last_3_months]]&gt;=1000,Table13[[#This Row],[Average_amount_spent_per_visit_last_3_months]]&lt;=6700),1,0)</f>
        <v>0</v>
      </c>
      <c r="AS1558">
        <v>1</v>
      </c>
      <c r="AT1558">
        <v>44</v>
      </c>
      <c r="AU1558">
        <f>IF(AND(Table13[[#This Row],[Age]]&gt;=18,Table13[[#This Row],[Age]]&lt;=25),1,0)</f>
        <v>0</v>
      </c>
      <c r="AV1558">
        <f>IF(AND(Table13[[#This Row],[Age]]&gt;=26,Table13[[#This Row],[Age]]&lt;=35),1,0)</f>
        <v>0</v>
      </c>
      <c r="AW1558">
        <f>IF(AND(Table13[[#This Row],[Age]]&gt;=36,Table13[[#This Row],[Age]]&lt;=45),1,0)</f>
        <v>1</v>
      </c>
      <c r="AX1558">
        <f>IF(AND(Table13[[#This Row],[Age]]&gt;=46,Table13[[#This Row],[Age]]&lt;=55),1,0)</f>
        <v>0</v>
      </c>
      <c r="AY1558">
        <f>IF(AND(Table13[[#This Row],[Age]]&gt;=56,Table13[[#This Row],[Age]]&lt;=67),1,0)</f>
        <v>0</v>
      </c>
      <c r="AZ1558" t="s">
        <v>25</v>
      </c>
      <c r="BA1558">
        <f>IF(Table13[[#This Row],[Marital Status]]="Married",1,0)</f>
        <v>1</v>
      </c>
      <c r="BB1558">
        <f>IF(Table13[[#This Row],[Marital Status]]="Single",1,0)</f>
        <v>0</v>
      </c>
      <c r="BC1558" t="s">
        <v>28</v>
      </c>
      <c r="BD1558">
        <f>IF(Table13[[#This Row],[gender]]="Male",1,0)</f>
        <v>0</v>
      </c>
      <c r="BE1558">
        <f>IF(Table13[[#This Row],[gender]]="Female",1,0)</f>
        <v>1</v>
      </c>
      <c r="BF1558" t="s">
        <v>23</v>
      </c>
      <c r="BG1558">
        <f>IF(Table13[[#This Row],[Highest level of Education]]="Did not attend school",1,0)</f>
        <v>0</v>
      </c>
      <c r="BH1558">
        <f>IF(Table13[[#This Row],[Highest level of Education]]="K12 completed",1,0)</f>
        <v>0</v>
      </c>
      <c r="BI1558">
        <f>IF(Table13[[#This Row],[Highest level of Education]]="High School Completed",1,0)</f>
        <v>0</v>
      </c>
      <c r="BJ1558">
        <f>IF(Table13[[#This Row],[Highest level of Education]]="Technical Diploma/Partially completed College",1,0)</f>
        <v>1</v>
      </c>
      <c r="BK1558">
        <f>IF(Table13[[#This Row],[Highest level of Education]]="University/College Degree",1,0)</f>
        <v>0</v>
      </c>
      <c r="BL1558">
        <f>IF(Table13[[#This Row],[Highest level of Education]]="Post-graduate education",1,0)</f>
        <v>0</v>
      </c>
      <c r="BM1558">
        <v>4</v>
      </c>
      <c r="BN1558">
        <v>1</v>
      </c>
      <c r="BO1558">
        <v>2</v>
      </c>
      <c r="BP1558">
        <f>IF(Table13[[#This Row],[Monthly_Income 1_5500 2_8000 3_11000 4_15000 5_20000 6_27000 7_35000 8_5000 9_51000 98_0]]=1,1,0)</f>
        <v>0</v>
      </c>
      <c r="BQ1558">
        <f>IF(Table13[[#This Row],[Monthly_Income 1_5500 2_8000 3_11000 4_15000 5_20000 6_27000 7_35000 8_5000 9_51000 98_0]]=2,1,0)</f>
        <v>1</v>
      </c>
      <c r="BR1558">
        <f>IF(Table13[[#This Row],[Monthly_Income 1_5500 2_8000 3_11000 4_15000 5_20000 6_27000 7_35000 8_5000 9_51000 98_0]]=3,1,0)</f>
        <v>0</v>
      </c>
      <c r="BS1558">
        <f>IF(Table13[[#This Row],[Monthly_Income 1_5500 2_8000 3_11000 4_15000 5_20000 6_27000 7_35000 8_5000 9_51000 98_0]]=4,1,0)</f>
        <v>0</v>
      </c>
      <c r="BT1558">
        <f>IF(Table13[[#This Row],[Monthly_Income 1_5500 2_8000 3_11000 4_15000 5_20000 6_27000 7_35000 8_5000 9_51000 98_0]]=5,1,0)</f>
        <v>0</v>
      </c>
      <c r="BU1558">
        <f>IF(Table13[[#This Row],[Monthly_Income 1_5500 2_8000 3_11000 4_15000 5_20000 6_27000 7_35000 8_5000 9_51000 98_0]]=6,1,0)</f>
        <v>0</v>
      </c>
      <c r="BV1558">
        <f>IF(Table13[[#This Row],[Monthly_Income 1_5500 2_8000 3_11000 4_15000 5_20000 6_27000 7_35000 8_5000 9_51000 98_0]]=7,1,0)</f>
        <v>0</v>
      </c>
      <c r="BW1558">
        <f>IF(Table13[[#This Row],[Monthly_Income 1_5500 2_8000 3_11000 4_15000 5_20000 6_27000 7_35000 8_5000 9_51000 98_0]]=8,1,0)</f>
        <v>0</v>
      </c>
      <c r="BX1558">
        <f>IF(Table13[[#This Row],[Monthly_Income 1_5500 2_8000 3_11000 4_15000 5_20000 6_27000 7_35000 8_5000 9_51000 98_0]]=9,1,0)</f>
        <v>0</v>
      </c>
      <c r="BY1558">
        <f>IF(Table13[[#This Row],[Monthly_Income 1_5500 2_8000 3_11000 4_15000 5_20000 6_27000 7_35000 8_5000 9_51000 98_0]]=98,1,0)</f>
        <v>0</v>
      </c>
      <c r="BZ1558">
        <v>5</v>
      </c>
      <c r="CA1558">
        <f>IF(Table13[[#This Row],[Monthly_Household_Income]]=1,1,0)</f>
        <v>0</v>
      </c>
      <c r="CB1558">
        <f>IF(Table13[[#This Row],[Monthly_Household_Income]]=2,1,0)</f>
        <v>0</v>
      </c>
      <c r="CC1558">
        <f>IF(Table13[[#This Row],[Monthly_Household_Income]]=3,1,0)</f>
        <v>0</v>
      </c>
      <c r="CD1558">
        <f>IF(Table13[[#This Row],[Monthly_Household_Income]]=4,1,0)</f>
        <v>0</v>
      </c>
      <c r="CE1558">
        <f>IF(Table13[[#This Row],[Monthly_Household_Income]]=5,1,0)</f>
        <v>1</v>
      </c>
      <c r="CF1558">
        <f>IF(Table13[[#This Row],[Monthly_Household_Income]]=6,1,0)</f>
        <v>0</v>
      </c>
      <c r="CG1558">
        <f>IF(Table13[[#This Row],[Monthly_Household_Income]]=7,1,0)</f>
        <v>0</v>
      </c>
      <c r="CH1558">
        <f>IF(Table13[[#This Row],[Monthly_Household_Income]]=8,1,0)</f>
        <v>0</v>
      </c>
      <c r="CI1558">
        <f>IF(Table13[[#This Row],[Monthly_Household_Income]]=9,1,0)</f>
        <v>0</v>
      </c>
      <c r="CJ1558">
        <f>IF(Table13[[#This Row],[Monthly_Household_Income]]=98,1,0)</f>
        <v>0</v>
      </c>
    </row>
    <row r="1559" spans="1:88">
      <c r="A1559">
        <v>5861</v>
      </c>
      <c r="B1559" s="1">
        <v>43251</v>
      </c>
      <c r="C1559" t="s">
        <v>2</v>
      </c>
      <c r="D1559">
        <v>8</v>
      </c>
      <c r="E1559">
        <v>7</v>
      </c>
      <c r="F1559">
        <v>8</v>
      </c>
      <c r="G1559">
        <v>7</v>
      </c>
      <c r="H1559">
        <v>8</v>
      </c>
      <c r="I1559">
        <v>7</v>
      </c>
      <c r="J1559" t="s">
        <v>16</v>
      </c>
      <c r="K1559">
        <v>7</v>
      </c>
      <c r="L1559">
        <v>7</v>
      </c>
      <c r="M1559">
        <v>8</v>
      </c>
      <c r="N1559">
        <v>7</v>
      </c>
      <c r="O1559">
        <v>6</v>
      </c>
      <c r="P1559">
        <v>8</v>
      </c>
      <c r="Q1559">
        <v>6</v>
      </c>
      <c r="R1559">
        <v>6</v>
      </c>
      <c r="S1559">
        <v>8</v>
      </c>
      <c r="T1559">
        <v>8</v>
      </c>
      <c r="U1559">
        <v>7</v>
      </c>
      <c r="V1559">
        <v>6</v>
      </c>
      <c r="W1559">
        <v>6</v>
      </c>
      <c r="X1559">
        <v>6</v>
      </c>
      <c r="Y1559">
        <v>6</v>
      </c>
      <c r="Z1559">
        <v>7</v>
      </c>
      <c r="AA1559">
        <v>6</v>
      </c>
      <c r="AB1559">
        <v>3</v>
      </c>
      <c r="AC1559">
        <v>1</v>
      </c>
      <c r="AD1559">
        <f>IF(Table13[[#This Row],[payment]]=1,1,0)</f>
        <v>1</v>
      </c>
      <c r="AE1559">
        <f>IF(Table13[[#This Row],[payment]]=2,1,0)</f>
        <v>0</v>
      </c>
      <c r="AF1559">
        <f>IF(Table13[[#This Row],[payment]]=3,1,0)</f>
        <v>0</v>
      </c>
      <c r="AG1559">
        <v>3</v>
      </c>
      <c r="AH1559">
        <f>IF(Table13[[#This Row],[method_payment]]=1,1,0)</f>
        <v>0</v>
      </c>
      <c r="AI1559">
        <f>IF(Table13[[#This Row],[method_payment]]=2,1,0)</f>
        <v>0</v>
      </c>
      <c r="AJ1559">
        <f>IF(Table13[[#This Row],[method_payment]]=3,1,0)</f>
        <v>1</v>
      </c>
      <c r="AK1559">
        <f>IF(Table13[[#This Row],[method_payment]]=5,1,0)</f>
        <v>0</v>
      </c>
      <c r="AL1559">
        <f>IF(Table13[[#This Row],[method_payment]]=6,1,0)</f>
        <v>0</v>
      </c>
      <c r="AM1559" t="s">
        <v>16</v>
      </c>
      <c r="AN1559" t="s">
        <v>16</v>
      </c>
      <c r="AO1559">
        <v>1</v>
      </c>
      <c r="AP1559" s="2">
        <v>405.11</v>
      </c>
      <c r="AQ1559" s="3">
        <f>IF(AND(Table13[[#This Row],[Average_amount_spent_per_visit_last_3_months]]&gt;=1,Table13[[#This Row],[Average_amount_spent_per_visit_last_3_months]]&lt;=999),1,0)</f>
        <v>1</v>
      </c>
      <c r="AR1559" s="3">
        <f>IF(AND(Table13[[#This Row],[Average_amount_spent_per_visit_last_3_months]]&gt;=1000,Table13[[#This Row],[Average_amount_spent_per_visit_last_3_months]]&lt;=6700),1,0)</f>
        <v>0</v>
      </c>
      <c r="AS1559">
        <v>1</v>
      </c>
      <c r="AT1559">
        <v>21</v>
      </c>
      <c r="AU1559">
        <f>IF(AND(Table13[[#This Row],[Age]]&gt;=18,Table13[[#This Row],[Age]]&lt;=25),1,0)</f>
        <v>1</v>
      </c>
      <c r="AV1559">
        <f>IF(AND(Table13[[#This Row],[Age]]&gt;=26,Table13[[#This Row],[Age]]&lt;=35),1,0)</f>
        <v>0</v>
      </c>
      <c r="AW1559">
        <f>IF(AND(Table13[[#This Row],[Age]]&gt;=36,Table13[[#This Row],[Age]]&lt;=45),1,0)</f>
        <v>0</v>
      </c>
      <c r="AX1559">
        <f>IF(AND(Table13[[#This Row],[Age]]&gt;=46,Table13[[#This Row],[Age]]&lt;=55),1,0)</f>
        <v>0</v>
      </c>
      <c r="AY1559">
        <f>IF(AND(Table13[[#This Row],[Age]]&gt;=56,Table13[[#This Row],[Age]]&lt;=67),1,0)</f>
        <v>0</v>
      </c>
      <c r="AZ1559" t="s">
        <v>24</v>
      </c>
      <c r="BA1559">
        <f>IF(Table13[[#This Row],[Marital Status]]="Married",1,0)</f>
        <v>0</v>
      </c>
      <c r="BB1559">
        <f>IF(Table13[[#This Row],[Marital Status]]="Single",1,0)</f>
        <v>1</v>
      </c>
      <c r="BC1559" t="s">
        <v>27</v>
      </c>
      <c r="BD1559">
        <f>IF(Table13[[#This Row],[gender]]="Male",1,0)</f>
        <v>1</v>
      </c>
      <c r="BE1559">
        <f>IF(Table13[[#This Row],[gender]]="Female",1,0)</f>
        <v>0</v>
      </c>
      <c r="BF1559" t="s">
        <v>20</v>
      </c>
      <c r="BG1559">
        <f>IF(Table13[[#This Row],[Highest level of Education]]="Did not attend school",1,0)</f>
        <v>0</v>
      </c>
      <c r="BH1559">
        <f>IF(Table13[[#This Row],[Highest level of Education]]="K12 completed",1,0)</f>
        <v>0</v>
      </c>
      <c r="BI1559">
        <f>IF(Table13[[#This Row],[Highest level of Education]]="High School Completed",1,0)</f>
        <v>1</v>
      </c>
      <c r="BJ1559">
        <f>IF(Table13[[#This Row],[Highest level of Education]]="Technical Diploma/Partially completed College",1,0)</f>
        <v>0</v>
      </c>
      <c r="BK1559">
        <f>IF(Table13[[#This Row],[Highest level of Education]]="University/College Degree",1,0)</f>
        <v>0</v>
      </c>
      <c r="BL1559">
        <f>IF(Table13[[#This Row],[Highest level of Education]]="Post-graduate education",1,0)</f>
        <v>0</v>
      </c>
      <c r="BM1559">
        <v>0</v>
      </c>
      <c r="BN1559">
        <v>5</v>
      </c>
      <c r="BO1559" t="s">
        <v>1</v>
      </c>
      <c r="BP1559">
        <f>IF(Table13[[#This Row],[Monthly_Income 1_5500 2_8000 3_11000 4_15000 5_20000 6_27000 7_35000 8_5000 9_51000 98_0]]=1,1,0)</f>
        <v>0</v>
      </c>
      <c r="BQ1559">
        <f>IF(Table13[[#This Row],[Monthly_Income 1_5500 2_8000 3_11000 4_15000 5_20000 6_27000 7_35000 8_5000 9_51000 98_0]]=2,1,0)</f>
        <v>0</v>
      </c>
      <c r="BR1559">
        <f>IF(Table13[[#This Row],[Monthly_Income 1_5500 2_8000 3_11000 4_15000 5_20000 6_27000 7_35000 8_5000 9_51000 98_0]]=3,1,0)</f>
        <v>0</v>
      </c>
      <c r="BS1559">
        <f>IF(Table13[[#This Row],[Monthly_Income 1_5500 2_8000 3_11000 4_15000 5_20000 6_27000 7_35000 8_5000 9_51000 98_0]]=4,1,0)</f>
        <v>0</v>
      </c>
      <c r="BT1559">
        <f>IF(Table13[[#This Row],[Monthly_Income 1_5500 2_8000 3_11000 4_15000 5_20000 6_27000 7_35000 8_5000 9_51000 98_0]]=5,1,0)</f>
        <v>0</v>
      </c>
      <c r="BU1559">
        <f>IF(Table13[[#This Row],[Monthly_Income 1_5500 2_8000 3_11000 4_15000 5_20000 6_27000 7_35000 8_5000 9_51000 98_0]]=6,1,0)</f>
        <v>0</v>
      </c>
      <c r="BV1559">
        <f>IF(Table13[[#This Row],[Monthly_Income 1_5500 2_8000 3_11000 4_15000 5_20000 6_27000 7_35000 8_5000 9_51000 98_0]]=7,1,0)</f>
        <v>0</v>
      </c>
      <c r="BW1559">
        <f>IF(Table13[[#This Row],[Monthly_Income 1_5500 2_8000 3_11000 4_15000 5_20000 6_27000 7_35000 8_5000 9_51000 98_0]]=8,1,0)</f>
        <v>0</v>
      </c>
      <c r="BX1559">
        <f>IF(Table13[[#This Row],[Monthly_Income 1_5500 2_8000 3_11000 4_15000 5_20000 6_27000 7_35000 8_5000 9_51000 98_0]]=9,1,0)</f>
        <v>0</v>
      </c>
      <c r="BY1559">
        <f>IF(Table13[[#This Row],[Monthly_Income 1_5500 2_8000 3_11000 4_15000 5_20000 6_27000 7_35000 8_5000 9_51000 98_0]]=98,1,0)</f>
        <v>0</v>
      </c>
      <c r="BZ1559">
        <v>5</v>
      </c>
      <c r="CA1559">
        <f>IF(Table13[[#This Row],[Monthly_Household_Income]]=1,1,0)</f>
        <v>0</v>
      </c>
      <c r="CB1559">
        <f>IF(Table13[[#This Row],[Monthly_Household_Income]]=2,1,0)</f>
        <v>0</v>
      </c>
      <c r="CC1559">
        <f>IF(Table13[[#This Row],[Monthly_Household_Income]]=3,1,0)</f>
        <v>0</v>
      </c>
      <c r="CD1559">
        <f>IF(Table13[[#This Row],[Monthly_Household_Income]]=4,1,0)</f>
        <v>0</v>
      </c>
      <c r="CE1559">
        <f>IF(Table13[[#This Row],[Monthly_Household_Income]]=5,1,0)</f>
        <v>1</v>
      </c>
      <c r="CF1559">
        <f>IF(Table13[[#This Row],[Monthly_Household_Income]]=6,1,0)</f>
        <v>0</v>
      </c>
      <c r="CG1559">
        <f>IF(Table13[[#This Row],[Monthly_Household_Income]]=7,1,0)</f>
        <v>0</v>
      </c>
      <c r="CH1559">
        <f>IF(Table13[[#This Row],[Monthly_Household_Income]]=8,1,0)</f>
        <v>0</v>
      </c>
      <c r="CI1559">
        <f>IF(Table13[[#This Row],[Monthly_Household_Income]]=9,1,0)</f>
        <v>0</v>
      </c>
      <c r="CJ1559">
        <f>IF(Table13[[#This Row],[Monthly_Household_Income]]=98,1,0)</f>
        <v>0</v>
      </c>
    </row>
    <row r="1560" spans="1:88">
      <c r="A1560">
        <v>5876</v>
      </c>
      <c r="B1560" s="1">
        <v>42973</v>
      </c>
      <c r="C1560" t="s">
        <v>31</v>
      </c>
      <c r="D1560">
        <v>6</v>
      </c>
      <c r="E1560">
        <v>8</v>
      </c>
      <c r="F1560">
        <v>8</v>
      </c>
      <c r="G1560">
        <v>8</v>
      </c>
      <c r="H1560">
        <v>7</v>
      </c>
      <c r="I1560">
        <v>8</v>
      </c>
      <c r="J1560" t="s">
        <v>15</v>
      </c>
      <c r="K1560">
        <v>7</v>
      </c>
      <c r="L1560">
        <v>6</v>
      </c>
      <c r="M1560">
        <v>8</v>
      </c>
      <c r="N1560">
        <v>6</v>
      </c>
      <c r="O1560">
        <v>8</v>
      </c>
      <c r="P1560">
        <v>8</v>
      </c>
      <c r="Q1560">
        <v>7</v>
      </c>
      <c r="R1560">
        <v>9</v>
      </c>
      <c r="S1560">
        <v>8</v>
      </c>
      <c r="T1560">
        <v>10</v>
      </c>
      <c r="U1560">
        <v>8</v>
      </c>
      <c r="V1560">
        <v>8</v>
      </c>
      <c r="W1560">
        <v>9</v>
      </c>
      <c r="X1560">
        <v>7</v>
      </c>
      <c r="Y1560">
        <v>8</v>
      </c>
      <c r="Z1560">
        <v>10</v>
      </c>
      <c r="AA1560">
        <v>9</v>
      </c>
      <c r="AB1560">
        <v>8</v>
      </c>
      <c r="AC1560">
        <v>2</v>
      </c>
      <c r="AD1560">
        <f>IF(Table13[[#This Row],[payment]]=1,1,0)</f>
        <v>0</v>
      </c>
      <c r="AE1560">
        <f>IF(Table13[[#This Row],[payment]]=2,1,0)</f>
        <v>1</v>
      </c>
      <c r="AF1560">
        <f>IF(Table13[[#This Row],[payment]]=3,1,0)</f>
        <v>0</v>
      </c>
      <c r="AG1560">
        <v>2</v>
      </c>
      <c r="AH1560">
        <f>IF(Table13[[#This Row],[method_payment]]=1,1,0)</f>
        <v>0</v>
      </c>
      <c r="AI1560">
        <f>IF(Table13[[#This Row],[method_payment]]=2,1,0)</f>
        <v>1</v>
      </c>
      <c r="AJ1560">
        <f>IF(Table13[[#This Row],[method_payment]]=3,1,0)</f>
        <v>0</v>
      </c>
      <c r="AK1560">
        <f>IF(Table13[[#This Row],[method_payment]]=5,1,0)</f>
        <v>0</v>
      </c>
      <c r="AL1560">
        <f>IF(Table13[[#This Row],[method_payment]]=6,1,0)</f>
        <v>0</v>
      </c>
      <c r="AM1560" t="s">
        <v>16</v>
      </c>
      <c r="AN1560" t="s">
        <v>16</v>
      </c>
      <c r="AO1560">
        <v>3</v>
      </c>
      <c r="AP1560" s="2">
        <v>560.32000000000005</v>
      </c>
      <c r="AQ1560" s="3">
        <f>IF(AND(Table13[[#This Row],[Average_amount_spent_per_visit_last_3_months]]&gt;=1,Table13[[#This Row],[Average_amount_spent_per_visit_last_3_months]]&lt;=999),1,0)</f>
        <v>1</v>
      </c>
      <c r="AR1560" s="3">
        <f>IF(AND(Table13[[#This Row],[Average_amount_spent_per_visit_last_3_months]]&gt;=1000,Table13[[#This Row],[Average_amount_spent_per_visit_last_3_months]]&lt;=6700),1,0)</f>
        <v>0</v>
      </c>
      <c r="AS1560">
        <v>2</v>
      </c>
      <c r="AT1560">
        <v>33</v>
      </c>
      <c r="AU1560">
        <f>IF(AND(Table13[[#This Row],[Age]]&gt;=18,Table13[[#This Row],[Age]]&lt;=25),1,0)</f>
        <v>0</v>
      </c>
      <c r="AV1560">
        <f>IF(AND(Table13[[#This Row],[Age]]&gt;=26,Table13[[#This Row],[Age]]&lt;=35),1,0)</f>
        <v>1</v>
      </c>
      <c r="AW1560">
        <f>IF(AND(Table13[[#This Row],[Age]]&gt;=36,Table13[[#This Row],[Age]]&lt;=45),1,0)</f>
        <v>0</v>
      </c>
      <c r="AX1560">
        <f>IF(AND(Table13[[#This Row],[Age]]&gt;=46,Table13[[#This Row],[Age]]&lt;=55),1,0)</f>
        <v>0</v>
      </c>
      <c r="AY1560">
        <f>IF(AND(Table13[[#This Row],[Age]]&gt;=56,Table13[[#This Row],[Age]]&lt;=67),1,0)</f>
        <v>0</v>
      </c>
      <c r="AZ1560" t="s">
        <v>25</v>
      </c>
      <c r="BA1560">
        <f>IF(Table13[[#This Row],[Marital Status]]="Married",1,0)</f>
        <v>1</v>
      </c>
      <c r="BB1560">
        <f>IF(Table13[[#This Row],[Marital Status]]="Single",1,0)</f>
        <v>0</v>
      </c>
      <c r="BC1560" t="s">
        <v>28</v>
      </c>
      <c r="BD1560">
        <f>IF(Table13[[#This Row],[gender]]="Male",1,0)</f>
        <v>0</v>
      </c>
      <c r="BE1560">
        <f>IF(Table13[[#This Row],[gender]]="Female",1,0)</f>
        <v>1</v>
      </c>
      <c r="BF1560" t="s">
        <v>19</v>
      </c>
      <c r="BG1560">
        <f>IF(Table13[[#This Row],[Highest level of Education]]="Did not attend school",1,0)</f>
        <v>0</v>
      </c>
      <c r="BH1560">
        <f>IF(Table13[[#This Row],[Highest level of Education]]="K12 completed",1,0)</f>
        <v>0</v>
      </c>
      <c r="BI1560">
        <f>IF(Table13[[#This Row],[Highest level of Education]]="High School Completed",1,0)</f>
        <v>0</v>
      </c>
      <c r="BJ1560">
        <f>IF(Table13[[#This Row],[Highest level of Education]]="Technical Diploma/Partially completed College",1,0)</f>
        <v>0</v>
      </c>
      <c r="BK1560">
        <f>IF(Table13[[#This Row],[Highest level of Education]]="University/College Degree",1,0)</f>
        <v>1</v>
      </c>
      <c r="BL1560">
        <f>IF(Table13[[#This Row],[Highest level of Education]]="Post-graduate education",1,0)</f>
        <v>0</v>
      </c>
      <c r="BM1560">
        <v>2</v>
      </c>
      <c r="BN1560">
        <v>1</v>
      </c>
      <c r="BO1560">
        <v>4</v>
      </c>
      <c r="BP1560">
        <f>IF(Table13[[#This Row],[Monthly_Income 1_5500 2_8000 3_11000 4_15000 5_20000 6_27000 7_35000 8_5000 9_51000 98_0]]=1,1,0)</f>
        <v>0</v>
      </c>
      <c r="BQ1560">
        <f>IF(Table13[[#This Row],[Monthly_Income 1_5500 2_8000 3_11000 4_15000 5_20000 6_27000 7_35000 8_5000 9_51000 98_0]]=2,1,0)</f>
        <v>0</v>
      </c>
      <c r="BR1560">
        <f>IF(Table13[[#This Row],[Monthly_Income 1_5500 2_8000 3_11000 4_15000 5_20000 6_27000 7_35000 8_5000 9_51000 98_0]]=3,1,0)</f>
        <v>0</v>
      </c>
      <c r="BS1560">
        <f>IF(Table13[[#This Row],[Monthly_Income 1_5500 2_8000 3_11000 4_15000 5_20000 6_27000 7_35000 8_5000 9_51000 98_0]]=4,1,0)</f>
        <v>1</v>
      </c>
      <c r="BT1560">
        <f>IF(Table13[[#This Row],[Monthly_Income 1_5500 2_8000 3_11000 4_15000 5_20000 6_27000 7_35000 8_5000 9_51000 98_0]]=5,1,0)</f>
        <v>0</v>
      </c>
      <c r="BU1560">
        <f>IF(Table13[[#This Row],[Monthly_Income 1_5500 2_8000 3_11000 4_15000 5_20000 6_27000 7_35000 8_5000 9_51000 98_0]]=6,1,0)</f>
        <v>0</v>
      </c>
      <c r="BV1560">
        <f>IF(Table13[[#This Row],[Monthly_Income 1_5500 2_8000 3_11000 4_15000 5_20000 6_27000 7_35000 8_5000 9_51000 98_0]]=7,1,0)</f>
        <v>0</v>
      </c>
      <c r="BW1560">
        <f>IF(Table13[[#This Row],[Monthly_Income 1_5500 2_8000 3_11000 4_15000 5_20000 6_27000 7_35000 8_5000 9_51000 98_0]]=8,1,0)</f>
        <v>0</v>
      </c>
      <c r="BX1560">
        <f>IF(Table13[[#This Row],[Monthly_Income 1_5500 2_8000 3_11000 4_15000 5_20000 6_27000 7_35000 8_5000 9_51000 98_0]]=9,1,0)</f>
        <v>0</v>
      </c>
      <c r="BY1560">
        <f>IF(Table13[[#This Row],[Monthly_Income 1_5500 2_8000 3_11000 4_15000 5_20000 6_27000 7_35000 8_5000 9_51000 98_0]]=98,1,0)</f>
        <v>0</v>
      </c>
      <c r="BZ1560">
        <v>8</v>
      </c>
      <c r="CA1560">
        <f>IF(Table13[[#This Row],[Monthly_Household_Income]]=1,1,0)</f>
        <v>0</v>
      </c>
      <c r="CB1560">
        <f>IF(Table13[[#This Row],[Monthly_Household_Income]]=2,1,0)</f>
        <v>0</v>
      </c>
      <c r="CC1560">
        <f>IF(Table13[[#This Row],[Monthly_Household_Income]]=3,1,0)</f>
        <v>0</v>
      </c>
      <c r="CD1560">
        <f>IF(Table13[[#This Row],[Monthly_Household_Income]]=4,1,0)</f>
        <v>0</v>
      </c>
      <c r="CE1560">
        <f>IF(Table13[[#This Row],[Monthly_Household_Income]]=5,1,0)</f>
        <v>0</v>
      </c>
      <c r="CF1560">
        <f>IF(Table13[[#This Row],[Monthly_Household_Income]]=6,1,0)</f>
        <v>0</v>
      </c>
      <c r="CG1560">
        <f>IF(Table13[[#This Row],[Monthly_Household_Income]]=7,1,0)</f>
        <v>0</v>
      </c>
      <c r="CH1560">
        <f>IF(Table13[[#This Row],[Monthly_Household_Income]]=8,1,0)</f>
        <v>1</v>
      </c>
      <c r="CI1560">
        <f>IF(Table13[[#This Row],[Monthly_Household_Income]]=9,1,0)</f>
        <v>0</v>
      </c>
      <c r="CJ1560">
        <f>IF(Table13[[#This Row],[Monthly_Household_Income]]=98,1,0)</f>
        <v>0</v>
      </c>
    </row>
    <row r="1561" spans="1:88">
      <c r="A1561">
        <v>5882</v>
      </c>
      <c r="B1561" s="1">
        <v>42968</v>
      </c>
      <c r="C1561" t="s">
        <v>29</v>
      </c>
      <c r="D1561">
        <v>7</v>
      </c>
      <c r="E1561">
        <v>7</v>
      </c>
      <c r="F1561">
        <v>7</v>
      </c>
      <c r="G1561">
        <v>7</v>
      </c>
      <c r="H1561">
        <v>7</v>
      </c>
      <c r="I1561">
        <v>6</v>
      </c>
      <c r="J1561" t="s">
        <v>15</v>
      </c>
      <c r="K1561">
        <v>8</v>
      </c>
      <c r="L1561">
        <v>6</v>
      </c>
      <c r="M1561">
        <v>7</v>
      </c>
      <c r="N1561">
        <v>7</v>
      </c>
      <c r="O1561">
        <v>6</v>
      </c>
      <c r="P1561">
        <v>8</v>
      </c>
      <c r="Q1561">
        <v>7</v>
      </c>
      <c r="R1561">
        <v>7</v>
      </c>
      <c r="S1561">
        <v>8</v>
      </c>
      <c r="T1561">
        <v>7</v>
      </c>
      <c r="U1561">
        <v>7</v>
      </c>
      <c r="V1561">
        <v>8</v>
      </c>
      <c r="W1561">
        <v>6</v>
      </c>
      <c r="X1561">
        <v>7</v>
      </c>
      <c r="Y1561">
        <v>6</v>
      </c>
      <c r="Z1561">
        <v>8</v>
      </c>
      <c r="AA1561">
        <v>7</v>
      </c>
      <c r="AB1561">
        <v>7</v>
      </c>
      <c r="AC1561">
        <v>2</v>
      </c>
      <c r="AD1561">
        <f>IF(Table13[[#This Row],[payment]]=1,1,0)</f>
        <v>0</v>
      </c>
      <c r="AE1561">
        <f>IF(Table13[[#This Row],[payment]]=2,1,0)</f>
        <v>1</v>
      </c>
      <c r="AF1561">
        <f>IF(Table13[[#This Row],[payment]]=3,1,0)</f>
        <v>0</v>
      </c>
      <c r="AG1561">
        <v>1</v>
      </c>
      <c r="AH1561">
        <f>IF(Table13[[#This Row],[method_payment]]=1,1,0)</f>
        <v>1</v>
      </c>
      <c r="AI1561">
        <f>IF(Table13[[#This Row],[method_payment]]=2,1,0)</f>
        <v>0</v>
      </c>
      <c r="AJ1561">
        <f>IF(Table13[[#This Row],[method_payment]]=3,1,0)</f>
        <v>0</v>
      </c>
      <c r="AK1561">
        <f>IF(Table13[[#This Row],[method_payment]]=5,1,0)</f>
        <v>0</v>
      </c>
      <c r="AL1561">
        <f>IF(Table13[[#This Row],[method_payment]]=6,1,0)</f>
        <v>0</v>
      </c>
      <c r="AM1561" t="s">
        <v>16</v>
      </c>
      <c r="AN1561" t="s">
        <v>15</v>
      </c>
      <c r="AO1561">
        <v>2</v>
      </c>
      <c r="AP1561" s="2">
        <v>210.88</v>
      </c>
      <c r="AQ1561" s="3">
        <f>IF(AND(Table13[[#This Row],[Average_amount_spent_per_visit_last_3_months]]&gt;=1,Table13[[#This Row],[Average_amount_spent_per_visit_last_3_months]]&lt;=999),1,0)</f>
        <v>1</v>
      </c>
      <c r="AR1561" s="3">
        <f>IF(AND(Table13[[#This Row],[Average_amount_spent_per_visit_last_3_months]]&gt;=1000,Table13[[#This Row],[Average_amount_spent_per_visit_last_3_months]]&lt;=6700),1,0)</f>
        <v>0</v>
      </c>
      <c r="AS1561">
        <v>2</v>
      </c>
      <c r="AT1561">
        <v>39</v>
      </c>
      <c r="AU1561">
        <f>IF(AND(Table13[[#This Row],[Age]]&gt;=18,Table13[[#This Row],[Age]]&lt;=25),1,0)</f>
        <v>0</v>
      </c>
      <c r="AV1561">
        <f>IF(AND(Table13[[#This Row],[Age]]&gt;=26,Table13[[#This Row],[Age]]&lt;=35),1,0)</f>
        <v>0</v>
      </c>
      <c r="AW1561">
        <f>IF(AND(Table13[[#This Row],[Age]]&gt;=36,Table13[[#This Row],[Age]]&lt;=45),1,0)</f>
        <v>1</v>
      </c>
      <c r="AX1561">
        <f>IF(AND(Table13[[#This Row],[Age]]&gt;=46,Table13[[#This Row],[Age]]&lt;=55),1,0)</f>
        <v>0</v>
      </c>
      <c r="AY1561">
        <f>IF(AND(Table13[[#This Row],[Age]]&gt;=56,Table13[[#This Row],[Age]]&lt;=67),1,0)</f>
        <v>0</v>
      </c>
      <c r="AZ1561" t="s">
        <v>25</v>
      </c>
      <c r="BA1561">
        <f>IF(Table13[[#This Row],[Marital Status]]="Married",1,0)</f>
        <v>1</v>
      </c>
      <c r="BB1561">
        <f>IF(Table13[[#This Row],[Marital Status]]="Single",1,0)</f>
        <v>0</v>
      </c>
      <c r="BC1561" t="s">
        <v>27</v>
      </c>
      <c r="BD1561">
        <f>IF(Table13[[#This Row],[gender]]="Male",1,0)</f>
        <v>1</v>
      </c>
      <c r="BE1561">
        <f>IF(Table13[[#This Row],[gender]]="Female",1,0)</f>
        <v>0</v>
      </c>
      <c r="BF1561" t="s">
        <v>19</v>
      </c>
      <c r="BG1561">
        <f>IF(Table13[[#This Row],[Highest level of Education]]="Did not attend school",1,0)</f>
        <v>0</v>
      </c>
      <c r="BH1561">
        <f>IF(Table13[[#This Row],[Highest level of Education]]="K12 completed",1,0)</f>
        <v>0</v>
      </c>
      <c r="BI1561">
        <f>IF(Table13[[#This Row],[Highest level of Education]]="High School Completed",1,0)</f>
        <v>0</v>
      </c>
      <c r="BJ1561">
        <f>IF(Table13[[#This Row],[Highest level of Education]]="Technical Diploma/Partially completed College",1,0)</f>
        <v>0</v>
      </c>
      <c r="BK1561">
        <f>IF(Table13[[#This Row],[Highest level of Education]]="University/College Degree",1,0)</f>
        <v>1</v>
      </c>
      <c r="BL1561">
        <f>IF(Table13[[#This Row],[Highest level of Education]]="Post-graduate education",1,0)</f>
        <v>0</v>
      </c>
      <c r="BM1561">
        <v>3</v>
      </c>
      <c r="BN1561">
        <v>1</v>
      </c>
      <c r="BO1561">
        <v>5</v>
      </c>
      <c r="BP1561">
        <f>IF(Table13[[#This Row],[Monthly_Income 1_5500 2_8000 3_11000 4_15000 5_20000 6_27000 7_35000 8_5000 9_51000 98_0]]=1,1,0)</f>
        <v>0</v>
      </c>
      <c r="BQ1561">
        <f>IF(Table13[[#This Row],[Monthly_Income 1_5500 2_8000 3_11000 4_15000 5_20000 6_27000 7_35000 8_5000 9_51000 98_0]]=2,1,0)</f>
        <v>0</v>
      </c>
      <c r="BR1561">
        <f>IF(Table13[[#This Row],[Monthly_Income 1_5500 2_8000 3_11000 4_15000 5_20000 6_27000 7_35000 8_5000 9_51000 98_0]]=3,1,0)</f>
        <v>0</v>
      </c>
      <c r="BS1561">
        <f>IF(Table13[[#This Row],[Monthly_Income 1_5500 2_8000 3_11000 4_15000 5_20000 6_27000 7_35000 8_5000 9_51000 98_0]]=4,1,0)</f>
        <v>0</v>
      </c>
      <c r="BT1561">
        <f>IF(Table13[[#This Row],[Monthly_Income 1_5500 2_8000 3_11000 4_15000 5_20000 6_27000 7_35000 8_5000 9_51000 98_0]]=5,1,0)</f>
        <v>1</v>
      </c>
      <c r="BU1561">
        <f>IF(Table13[[#This Row],[Monthly_Income 1_5500 2_8000 3_11000 4_15000 5_20000 6_27000 7_35000 8_5000 9_51000 98_0]]=6,1,0)</f>
        <v>0</v>
      </c>
      <c r="BV1561">
        <f>IF(Table13[[#This Row],[Monthly_Income 1_5500 2_8000 3_11000 4_15000 5_20000 6_27000 7_35000 8_5000 9_51000 98_0]]=7,1,0)</f>
        <v>0</v>
      </c>
      <c r="BW1561">
        <f>IF(Table13[[#This Row],[Monthly_Income 1_5500 2_8000 3_11000 4_15000 5_20000 6_27000 7_35000 8_5000 9_51000 98_0]]=8,1,0)</f>
        <v>0</v>
      </c>
      <c r="BX1561">
        <f>IF(Table13[[#This Row],[Monthly_Income 1_5500 2_8000 3_11000 4_15000 5_20000 6_27000 7_35000 8_5000 9_51000 98_0]]=9,1,0)</f>
        <v>0</v>
      </c>
      <c r="BY1561">
        <f>IF(Table13[[#This Row],[Monthly_Income 1_5500 2_8000 3_11000 4_15000 5_20000 6_27000 7_35000 8_5000 9_51000 98_0]]=98,1,0)</f>
        <v>0</v>
      </c>
      <c r="BZ1561">
        <v>5</v>
      </c>
      <c r="CA1561">
        <f>IF(Table13[[#This Row],[Monthly_Household_Income]]=1,1,0)</f>
        <v>0</v>
      </c>
      <c r="CB1561">
        <f>IF(Table13[[#This Row],[Monthly_Household_Income]]=2,1,0)</f>
        <v>0</v>
      </c>
      <c r="CC1561">
        <f>IF(Table13[[#This Row],[Monthly_Household_Income]]=3,1,0)</f>
        <v>0</v>
      </c>
      <c r="CD1561">
        <f>IF(Table13[[#This Row],[Monthly_Household_Income]]=4,1,0)</f>
        <v>0</v>
      </c>
      <c r="CE1561">
        <f>IF(Table13[[#This Row],[Monthly_Household_Income]]=5,1,0)</f>
        <v>1</v>
      </c>
      <c r="CF1561">
        <f>IF(Table13[[#This Row],[Monthly_Household_Income]]=6,1,0)</f>
        <v>0</v>
      </c>
      <c r="CG1561">
        <f>IF(Table13[[#This Row],[Monthly_Household_Income]]=7,1,0)</f>
        <v>0</v>
      </c>
      <c r="CH1561">
        <f>IF(Table13[[#This Row],[Monthly_Household_Income]]=8,1,0)</f>
        <v>0</v>
      </c>
      <c r="CI1561">
        <f>IF(Table13[[#This Row],[Monthly_Household_Income]]=9,1,0)</f>
        <v>0</v>
      </c>
      <c r="CJ1561">
        <f>IF(Table13[[#This Row],[Monthly_Household_Income]]=98,1,0)</f>
        <v>0</v>
      </c>
    </row>
    <row r="1562" spans="1:88">
      <c r="A1562">
        <v>5884</v>
      </c>
      <c r="B1562" s="1">
        <v>43069</v>
      </c>
      <c r="C1562" t="s">
        <v>32</v>
      </c>
      <c r="D1562">
        <v>7</v>
      </c>
      <c r="E1562">
        <v>8</v>
      </c>
      <c r="F1562">
        <v>8</v>
      </c>
      <c r="G1562">
        <v>8</v>
      </c>
      <c r="H1562">
        <v>8</v>
      </c>
      <c r="I1562">
        <v>9</v>
      </c>
      <c r="J1562" t="s">
        <v>16</v>
      </c>
      <c r="K1562">
        <v>6</v>
      </c>
      <c r="L1562">
        <v>8</v>
      </c>
      <c r="M1562">
        <v>8</v>
      </c>
      <c r="N1562">
        <v>7</v>
      </c>
      <c r="O1562">
        <v>7</v>
      </c>
      <c r="P1562">
        <v>8</v>
      </c>
      <c r="Q1562">
        <v>10</v>
      </c>
      <c r="R1562">
        <v>7</v>
      </c>
      <c r="S1562">
        <v>8</v>
      </c>
      <c r="T1562">
        <v>6</v>
      </c>
      <c r="U1562">
        <v>7</v>
      </c>
      <c r="V1562">
        <v>7</v>
      </c>
      <c r="W1562">
        <v>7</v>
      </c>
      <c r="X1562">
        <v>9</v>
      </c>
      <c r="Y1562">
        <v>8</v>
      </c>
      <c r="Z1562">
        <v>9</v>
      </c>
      <c r="AA1562">
        <v>0</v>
      </c>
      <c r="AB1562">
        <v>7</v>
      </c>
      <c r="AC1562">
        <v>1</v>
      </c>
      <c r="AD1562">
        <f>IF(Table13[[#This Row],[payment]]=1,1,0)</f>
        <v>1</v>
      </c>
      <c r="AE1562">
        <f>IF(Table13[[#This Row],[payment]]=2,1,0)</f>
        <v>0</v>
      </c>
      <c r="AF1562">
        <f>IF(Table13[[#This Row],[payment]]=3,1,0)</f>
        <v>0</v>
      </c>
      <c r="AG1562">
        <v>1</v>
      </c>
      <c r="AH1562">
        <f>IF(Table13[[#This Row],[method_payment]]=1,1,0)</f>
        <v>1</v>
      </c>
      <c r="AI1562">
        <f>IF(Table13[[#This Row],[method_payment]]=2,1,0)</f>
        <v>0</v>
      </c>
      <c r="AJ1562">
        <f>IF(Table13[[#This Row],[method_payment]]=3,1,0)</f>
        <v>0</v>
      </c>
      <c r="AK1562">
        <f>IF(Table13[[#This Row],[method_payment]]=5,1,0)</f>
        <v>0</v>
      </c>
      <c r="AL1562">
        <f>IF(Table13[[#This Row],[method_payment]]=6,1,0)</f>
        <v>0</v>
      </c>
      <c r="AM1562" t="s">
        <v>16</v>
      </c>
      <c r="AN1562" t="s">
        <v>15</v>
      </c>
      <c r="AO1562">
        <v>1</v>
      </c>
      <c r="AP1562" s="2">
        <v>150.21</v>
      </c>
      <c r="AQ1562" s="3">
        <f>IF(AND(Table13[[#This Row],[Average_amount_spent_per_visit_last_3_months]]&gt;=1,Table13[[#This Row],[Average_amount_spent_per_visit_last_3_months]]&lt;=999),1,0)</f>
        <v>1</v>
      </c>
      <c r="AR1562" s="3">
        <f>IF(AND(Table13[[#This Row],[Average_amount_spent_per_visit_last_3_months]]&gt;=1000,Table13[[#This Row],[Average_amount_spent_per_visit_last_3_months]]&lt;=6700),1,0)</f>
        <v>0</v>
      </c>
      <c r="AS1562">
        <v>2</v>
      </c>
      <c r="AT1562">
        <v>26</v>
      </c>
      <c r="AU1562">
        <f>IF(AND(Table13[[#This Row],[Age]]&gt;=18,Table13[[#This Row],[Age]]&lt;=25),1,0)</f>
        <v>0</v>
      </c>
      <c r="AV1562">
        <f>IF(AND(Table13[[#This Row],[Age]]&gt;=26,Table13[[#This Row],[Age]]&lt;=35),1,0)</f>
        <v>1</v>
      </c>
      <c r="AW1562">
        <f>IF(AND(Table13[[#This Row],[Age]]&gt;=36,Table13[[#This Row],[Age]]&lt;=45),1,0)</f>
        <v>0</v>
      </c>
      <c r="AX1562">
        <f>IF(AND(Table13[[#This Row],[Age]]&gt;=46,Table13[[#This Row],[Age]]&lt;=55),1,0)</f>
        <v>0</v>
      </c>
      <c r="AY1562">
        <f>IF(AND(Table13[[#This Row],[Age]]&gt;=56,Table13[[#This Row],[Age]]&lt;=67),1,0)</f>
        <v>0</v>
      </c>
      <c r="AZ1562" t="s">
        <v>24</v>
      </c>
      <c r="BA1562">
        <f>IF(Table13[[#This Row],[Marital Status]]="Married",1,0)</f>
        <v>0</v>
      </c>
      <c r="BB1562">
        <f>IF(Table13[[#This Row],[Marital Status]]="Single",1,0)</f>
        <v>1</v>
      </c>
      <c r="BC1562" t="s">
        <v>28</v>
      </c>
      <c r="BD1562">
        <f>IF(Table13[[#This Row],[gender]]="Male",1,0)</f>
        <v>0</v>
      </c>
      <c r="BE1562">
        <f>IF(Table13[[#This Row],[gender]]="Female",1,0)</f>
        <v>1</v>
      </c>
      <c r="BF1562" t="s">
        <v>19</v>
      </c>
      <c r="BG1562">
        <f>IF(Table13[[#This Row],[Highest level of Education]]="Did not attend school",1,0)</f>
        <v>0</v>
      </c>
      <c r="BH1562">
        <f>IF(Table13[[#This Row],[Highest level of Education]]="K12 completed",1,0)</f>
        <v>0</v>
      </c>
      <c r="BI1562">
        <f>IF(Table13[[#This Row],[Highest level of Education]]="High School Completed",1,0)</f>
        <v>0</v>
      </c>
      <c r="BJ1562">
        <f>IF(Table13[[#This Row],[Highest level of Education]]="Technical Diploma/Partially completed College",1,0)</f>
        <v>0</v>
      </c>
      <c r="BK1562">
        <f>IF(Table13[[#This Row],[Highest level of Education]]="University/College Degree",1,0)</f>
        <v>1</v>
      </c>
      <c r="BL1562">
        <f>IF(Table13[[#This Row],[Highest level of Education]]="Post-graduate education",1,0)</f>
        <v>0</v>
      </c>
      <c r="BM1562">
        <v>0</v>
      </c>
      <c r="BN1562">
        <v>1</v>
      </c>
      <c r="BO1562">
        <v>3</v>
      </c>
      <c r="BP1562">
        <f>IF(Table13[[#This Row],[Monthly_Income 1_5500 2_8000 3_11000 4_15000 5_20000 6_27000 7_35000 8_5000 9_51000 98_0]]=1,1,0)</f>
        <v>0</v>
      </c>
      <c r="BQ1562">
        <f>IF(Table13[[#This Row],[Monthly_Income 1_5500 2_8000 3_11000 4_15000 5_20000 6_27000 7_35000 8_5000 9_51000 98_0]]=2,1,0)</f>
        <v>0</v>
      </c>
      <c r="BR1562">
        <f>IF(Table13[[#This Row],[Monthly_Income 1_5500 2_8000 3_11000 4_15000 5_20000 6_27000 7_35000 8_5000 9_51000 98_0]]=3,1,0)</f>
        <v>1</v>
      </c>
      <c r="BS1562">
        <f>IF(Table13[[#This Row],[Monthly_Income 1_5500 2_8000 3_11000 4_15000 5_20000 6_27000 7_35000 8_5000 9_51000 98_0]]=4,1,0)</f>
        <v>0</v>
      </c>
      <c r="BT1562">
        <f>IF(Table13[[#This Row],[Monthly_Income 1_5500 2_8000 3_11000 4_15000 5_20000 6_27000 7_35000 8_5000 9_51000 98_0]]=5,1,0)</f>
        <v>0</v>
      </c>
      <c r="BU1562">
        <f>IF(Table13[[#This Row],[Monthly_Income 1_5500 2_8000 3_11000 4_15000 5_20000 6_27000 7_35000 8_5000 9_51000 98_0]]=6,1,0)</f>
        <v>0</v>
      </c>
      <c r="BV1562">
        <f>IF(Table13[[#This Row],[Monthly_Income 1_5500 2_8000 3_11000 4_15000 5_20000 6_27000 7_35000 8_5000 9_51000 98_0]]=7,1,0)</f>
        <v>0</v>
      </c>
      <c r="BW1562">
        <f>IF(Table13[[#This Row],[Monthly_Income 1_5500 2_8000 3_11000 4_15000 5_20000 6_27000 7_35000 8_5000 9_51000 98_0]]=8,1,0)</f>
        <v>0</v>
      </c>
      <c r="BX1562">
        <f>IF(Table13[[#This Row],[Monthly_Income 1_5500 2_8000 3_11000 4_15000 5_20000 6_27000 7_35000 8_5000 9_51000 98_0]]=9,1,0)</f>
        <v>0</v>
      </c>
      <c r="BY1562">
        <f>IF(Table13[[#This Row],[Monthly_Income 1_5500 2_8000 3_11000 4_15000 5_20000 6_27000 7_35000 8_5000 9_51000 98_0]]=98,1,0)</f>
        <v>0</v>
      </c>
      <c r="BZ1562">
        <v>7</v>
      </c>
      <c r="CA1562">
        <f>IF(Table13[[#This Row],[Monthly_Household_Income]]=1,1,0)</f>
        <v>0</v>
      </c>
      <c r="CB1562">
        <f>IF(Table13[[#This Row],[Monthly_Household_Income]]=2,1,0)</f>
        <v>0</v>
      </c>
      <c r="CC1562">
        <f>IF(Table13[[#This Row],[Monthly_Household_Income]]=3,1,0)</f>
        <v>0</v>
      </c>
      <c r="CD1562">
        <f>IF(Table13[[#This Row],[Monthly_Household_Income]]=4,1,0)</f>
        <v>0</v>
      </c>
      <c r="CE1562">
        <f>IF(Table13[[#This Row],[Monthly_Household_Income]]=5,1,0)</f>
        <v>0</v>
      </c>
      <c r="CF1562">
        <f>IF(Table13[[#This Row],[Monthly_Household_Income]]=6,1,0)</f>
        <v>0</v>
      </c>
      <c r="CG1562">
        <f>IF(Table13[[#This Row],[Monthly_Household_Income]]=7,1,0)</f>
        <v>1</v>
      </c>
      <c r="CH1562">
        <f>IF(Table13[[#This Row],[Monthly_Household_Income]]=8,1,0)</f>
        <v>0</v>
      </c>
      <c r="CI1562">
        <f>IF(Table13[[#This Row],[Monthly_Household_Income]]=9,1,0)</f>
        <v>0</v>
      </c>
      <c r="CJ1562">
        <f>IF(Table13[[#This Row],[Monthly_Household_Income]]=98,1,0)</f>
        <v>0</v>
      </c>
    </row>
    <row r="1563" spans="1:88">
      <c r="A1563">
        <v>5888</v>
      </c>
      <c r="B1563" s="1">
        <v>42974</v>
      </c>
      <c r="C1563" t="s">
        <v>32</v>
      </c>
      <c r="D1563">
        <v>7</v>
      </c>
      <c r="E1563">
        <v>7</v>
      </c>
      <c r="F1563">
        <v>9</v>
      </c>
      <c r="G1563">
        <v>9</v>
      </c>
      <c r="H1563">
        <v>8</v>
      </c>
      <c r="I1563">
        <v>9</v>
      </c>
      <c r="J1563" t="s">
        <v>16</v>
      </c>
      <c r="K1563">
        <v>8</v>
      </c>
      <c r="L1563">
        <v>10</v>
      </c>
      <c r="M1563">
        <v>8</v>
      </c>
      <c r="N1563">
        <v>9</v>
      </c>
      <c r="O1563">
        <v>9</v>
      </c>
      <c r="P1563">
        <v>9</v>
      </c>
      <c r="Q1563">
        <v>10</v>
      </c>
      <c r="R1563">
        <v>10</v>
      </c>
      <c r="S1563">
        <v>9</v>
      </c>
      <c r="T1563">
        <v>9</v>
      </c>
      <c r="U1563">
        <v>8</v>
      </c>
      <c r="V1563">
        <v>10</v>
      </c>
      <c r="W1563">
        <v>8</v>
      </c>
      <c r="X1563">
        <v>8</v>
      </c>
      <c r="Y1563">
        <v>10</v>
      </c>
      <c r="Z1563">
        <v>10</v>
      </c>
      <c r="AA1563">
        <v>8</v>
      </c>
      <c r="AB1563">
        <v>0</v>
      </c>
      <c r="AC1563">
        <v>2</v>
      </c>
      <c r="AD1563">
        <f>IF(Table13[[#This Row],[payment]]=1,1,0)</f>
        <v>0</v>
      </c>
      <c r="AE1563">
        <f>IF(Table13[[#This Row],[payment]]=2,1,0)</f>
        <v>1</v>
      </c>
      <c r="AF1563">
        <f>IF(Table13[[#This Row],[payment]]=3,1,0)</f>
        <v>0</v>
      </c>
      <c r="AG1563">
        <v>2</v>
      </c>
      <c r="AH1563">
        <f>IF(Table13[[#This Row],[method_payment]]=1,1,0)</f>
        <v>0</v>
      </c>
      <c r="AI1563">
        <f>IF(Table13[[#This Row],[method_payment]]=2,1,0)</f>
        <v>1</v>
      </c>
      <c r="AJ1563">
        <f>IF(Table13[[#This Row],[method_payment]]=3,1,0)</f>
        <v>0</v>
      </c>
      <c r="AK1563">
        <f>IF(Table13[[#This Row],[method_payment]]=5,1,0)</f>
        <v>0</v>
      </c>
      <c r="AL1563">
        <f>IF(Table13[[#This Row],[method_payment]]=6,1,0)</f>
        <v>0</v>
      </c>
      <c r="AM1563" t="s">
        <v>16</v>
      </c>
      <c r="AN1563" t="s">
        <v>15</v>
      </c>
      <c r="AO1563">
        <v>3</v>
      </c>
      <c r="AP1563" s="2">
        <v>640</v>
      </c>
      <c r="AQ1563" s="3">
        <f>IF(AND(Table13[[#This Row],[Average_amount_spent_per_visit_last_3_months]]&gt;=1,Table13[[#This Row],[Average_amount_spent_per_visit_last_3_months]]&lt;=999),1,0)</f>
        <v>1</v>
      </c>
      <c r="AR1563" s="3">
        <f>IF(AND(Table13[[#This Row],[Average_amount_spent_per_visit_last_3_months]]&gt;=1000,Table13[[#This Row],[Average_amount_spent_per_visit_last_3_months]]&lt;=6700),1,0)</f>
        <v>0</v>
      </c>
      <c r="AS1563">
        <v>2</v>
      </c>
      <c r="AT1563">
        <v>48</v>
      </c>
      <c r="AU1563">
        <f>IF(AND(Table13[[#This Row],[Age]]&gt;=18,Table13[[#This Row],[Age]]&lt;=25),1,0)</f>
        <v>0</v>
      </c>
      <c r="AV1563">
        <f>IF(AND(Table13[[#This Row],[Age]]&gt;=26,Table13[[#This Row],[Age]]&lt;=35),1,0)</f>
        <v>0</v>
      </c>
      <c r="AW1563">
        <f>IF(AND(Table13[[#This Row],[Age]]&gt;=36,Table13[[#This Row],[Age]]&lt;=45),1,0)</f>
        <v>0</v>
      </c>
      <c r="AX1563">
        <f>IF(AND(Table13[[#This Row],[Age]]&gt;=46,Table13[[#This Row],[Age]]&lt;=55),1,0)</f>
        <v>1</v>
      </c>
      <c r="AY1563">
        <f>IF(AND(Table13[[#This Row],[Age]]&gt;=56,Table13[[#This Row],[Age]]&lt;=67),1,0)</f>
        <v>0</v>
      </c>
      <c r="AZ1563" t="s">
        <v>25</v>
      </c>
      <c r="BA1563">
        <f>IF(Table13[[#This Row],[Marital Status]]="Married",1,0)</f>
        <v>1</v>
      </c>
      <c r="BB1563">
        <f>IF(Table13[[#This Row],[Marital Status]]="Single",1,0)</f>
        <v>0</v>
      </c>
      <c r="BC1563" t="s">
        <v>28</v>
      </c>
      <c r="BD1563">
        <f>IF(Table13[[#This Row],[gender]]="Male",1,0)</f>
        <v>0</v>
      </c>
      <c r="BE1563">
        <f>IF(Table13[[#This Row],[gender]]="Female",1,0)</f>
        <v>1</v>
      </c>
      <c r="BF1563" t="s">
        <v>19</v>
      </c>
      <c r="BG1563">
        <f>IF(Table13[[#This Row],[Highest level of Education]]="Did not attend school",1,0)</f>
        <v>0</v>
      </c>
      <c r="BH1563">
        <f>IF(Table13[[#This Row],[Highest level of Education]]="K12 completed",1,0)</f>
        <v>0</v>
      </c>
      <c r="BI1563">
        <f>IF(Table13[[#This Row],[Highest level of Education]]="High School Completed",1,0)</f>
        <v>0</v>
      </c>
      <c r="BJ1563">
        <f>IF(Table13[[#This Row],[Highest level of Education]]="Technical Diploma/Partially completed College",1,0)</f>
        <v>0</v>
      </c>
      <c r="BK1563">
        <f>IF(Table13[[#This Row],[Highest level of Education]]="University/College Degree",1,0)</f>
        <v>1</v>
      </c>
      <c r="BL1563">
        <f>IF(Table13[[#This Row],[Highest level of Education]]="Post-graduate education",1,0)</f>
        <v>0</v>
      </c>
      <c r="BM1563">
        <v>3</v>
      </c>
      <c r="BN1563">
        <v>2</v>
      </c>
      <c r="BO1563">
        <v>2</v>
      </c>
      <c r="BP1563">
        <f>IF(Table13[[#This Row],[Monthly_Income 1_5500 2_8000 3_11000 4_15000 5_20000 6_27000 7_35000 8_5000 9_51000 98_0]]=1,1,0)</f>
        <v>0</v>
      </c>
      <c r="BQ1563">
        <f>IF(Table13[[#This Row],[Monthly_Income 1_5500 2_8000 3_11000 4_15000 5_20000 6_27000 7_35000 8_5000 9_51000 98_0]]=2,1,0)</f>
        <v>1</v>
      </c>
      <c r="BR1563">
        <f>IF(Table13[[#This Row],[Monthly_Income 1_5500 2_8000 3_11000 4_15000 5_20000 6_27000 7_35000 8_5000 9_51000 98_0]]=3,1,0)</f>
        <v>0</v>
      </c>
      <c r="BS1563">
        <f>IF(Table13[[#This Row],[Monthly_Income 1_5500 2_8000 3_11000 4_15000 5_20000 6_27000 7_35000 8_5000 9_51000 98_0]]=4,1,0)</f>
        <v>0</v>
      </c>
      <c r="BT1563">
        <f>IF(Table13[[#This Row],[Monthly_Income 1_5500 2_8000 3_11000 4_15000 5_20000 6_27000 7_35000 8_5000 9_51000 98_0]]=5,1,0)</f>
        <v>0</v>
      </c>
      <c r="BU1563">
        <f>IF(Table13[[#This Row],[Monthly_Income 1_5500 2_8000 3_11000 4_15000 5_20000 6_27000 7_35000 8_5000 9_51000 98_0]]=6,1,0)</f>
        <v>0</v>
      </c>
      <c r="BV1563">
        <f>IF(Table13[[#This Row],[Monthly_Income 1_5500 2_8000 3_11000 4_15000 5_20000 6_27000 7_35000 8_5000 9_51000 98_0]]=7,1,0)</f>
        <v>0</v>
      </c>
      <c r="BW1563">
        <f>IF(Table13[[#This Row],[Monthly_Income 1_5500 2_8000 3_11000 4_15000 5_20000 6_27000 7_35000 8_5000 9_51000 98_0]]=8,1,0)</f>
        <v>0</v>
      </c>
      <c r="BX1563">
        <f>IF(Table13[[#This Row],[Monthly_Income 1_5500 2_8000 3_11000 4_15000 5_20000 6_27000 7_35000 8_5000 9_51000 98_0]]=9,1,0)</f>
        <v>0</v>
      </c>
      <c r="BY1563">
        <f>IF(Table13[[#This Row],[Monthly_Income 1_5500 2_8000 3_11000 4_15000 5_20000 6_27000 7_35000 8_5000 9_51000 98_0]]=98,1,0)</f>
        <v>0</v>
      </c>
      <c r="BZ1563">
        <v>9</v>
      </c>
      <c r="CA1563">
        <f>IF(Table13[[#This Row],[Monthly_Household_Income]]=1,1,0)</f>
        <v>0</v>
      </c>
      <c r="CB1563">
        <f>IF(Table13[[#This Row],[Monthly_Household_Income]]=2,1,0)</f>
        <v>0</v>
      </c>
      <c r="CC1563">
        <f>IF(Table13[[#This Row],[Monthly_Household_Income]]=3,1,0)</f>
        <v>0</v>
      </c>
      <c r="CD1563">
        <f>IF(Table13[[#This Row],[Monthly_Household_Income]]=4,1,0)</f>
        <v>0</v>
      </c>
      <c r="CE1563">
        <f>IF(Table13[[#This Row],[Monthly_Household_Income]]=5,1,0)</f>
        <v>0</v>
      </c>
      <c r="CF1563">
        <f>IF(Table13[[#This Row],[Monthly_Household_Income]]=6,1,0)</f>
        <v>0</v>
      </c>
      <c r="CG1563">
        <f>IF(Table13[[#This Row],[Monthly_Household_Income]]=7,1,0)</f>
        <v>0</v>
      </c>
      <c r="CH1563">
        <f>IF(Table13[[#This Row],[Monthly_Household_Income]]=8,1,0)</f>
        <v>0</v>
      </c>
      <c r="CI1563">
        <f>IF(Table13[[#This Row],[Monthly_Household_Income]]=9,1,0)</f>
        <v>1</v>
      </c>
      <c r="CJ1563">
        <f>IF(Table13[[#This Row],[Monthly_Household_Income]]=98,1,0)</f>
        <v>0</v>
      </c>
    </row>
    <row r="1564" spans="1:88">
      <c r="A1564">
        <v>5893</v>
      </c>
      <c r="B1564" s="1">
        <v>42997</v>
      </c>
      <c r="C1564" t="s">
        <v>33</v>
      </c>
      <c r="D1564">
        <v>8</v>
      </c>
      <c r="E1564">
        <v>9</v>
      </c>
      <c r="F1564">
        <v>10</v>
      </c>
      <c r="G1564">
        <v>9</v>
      </c>
      <c r="H1564">
        <v>8</v>
      </c>
      <c r="I1564">
        <v>9</v>
      </c>
      <c r="J1564" t="s">
        <v>16</v>
      </c>
      <c r="K1564">
        <v>9</v>
      </c>
      <c r="L1564">
        <v>10</v>
      </c>
      <c r="M1564">
        <v>9</v>
      </c>
      <c r="N1564">
        <v>8</v>
      </c>
      <c r="O1564">
        <v>8</v>
      </c>
      <c r="P1564">
        <v>10</v>
      </c>
      <c r="Q1564">
        <v>10</v>
      </c>
      <c r="R1564">
        <v>10</v>
      </c>
      <c r="S1564">
        <v>8</v>
      </c>
      <c r="T1564">
        <v>8</v>
      </c>
      <c r="U1564">
        <v>7</v>
      </c>
      <c r="V1564">
        <v>9</v>
      </c>
      <c r="W1564">
        <v>9</v>
      </c>
      <c r="X1564">
        <v>0</v>
      </c>
      <c r="Y1564">
        <v>10</v>
      </c>
      <c r="Z1564">
        <v>10</v>
      </c>
      <c r="AA1564">
        <v>9</v>
      </c>
      <c r="AB1564">
        <v>9</v>
      </c>
      <c r="AC1564">
        <v>2</v>
      </c>
      <c r="AD1564">
        <f>IF(Table13[[#This Row],[payment]]=1,1,0)</f>
        <v>0</v>
      </c>
      <c r="AE1564">
        <f>IF(Table13[[#This Row],[payment]]=2,1,0)</f>
        <v>1</v>
      </c>
      <c r="AF1564">
        <f>IF(Table13[[#This Row],[payment]]=3,1,0)</f>
        <v>0</v>
      </c>
      <c r="AG1564">
        <v>2</v>
      </c>
      <c r="AH1564">
        <f>IF(Table13[[#This Row],[method_payment]]=1,1,0)</f>
        <v>0</v>
      </c>
      <c r="AI1564">
        <f>IF(Table13[[#This Row],[method_payment]]=2,1,0)</f>
        <v>1</v>
      </c>
      <c r="AJ1564">
        <f>IF(Table13[[#This Row],[method_payment]]=3,1,0)</f>
        <v>0</v>
      </c>
      <c r="AK1564">
        <f>IF(Table13[[#This Row],[method_payment]]=5,1,0)</f>
        <v>0</v>
      </c>
      <c r="AL1564">
        <f>IF(Table13[[#This Row],[method_payment]]=6,1,0)</f>
        <v>0</v>
      </c>
      <c r="AM1564" t="s">
        <v>16</v>
      </c>
      <c r="AN1564" t="s">
        <v>16</v>
      </c>
      <c r="AO1564">
        <v>2</v>
      </c>
      <c r="AP1564" s="2">
        <v>221.3</v>
      </c>
      <c r="AQ1564" s="3">
        <f>IF(AND(Table13[[#This Row],[Average_amount_spent_per_visit_last_3_months]]&gt;=1,Table13[[#This Row],[Average_amount_spent_per_visit_last_3_months]]&lt;=999),1,0)</f>
        <v>1</v>
      </c>
      <c r="AR1564" s="3">
        <f>IF(AND(Table13[[#This Row],[Average_amount_spent_per_visit_last_3_months]]&gt;=1000,Table13[[#This Row],[Average_amount_spent_per_visit_last_3_months]]&lt;=6700),1,0)</f>
        <v>0</v>
      </c>
      <c r="AS1564">
        <v>2</v>
      </c>
      <c r="AT1564">
        <v>59</v>
      </c>
      <c r="AU1564">
        <f>IF(AND(Table13[[#This Row],[Age]]&gt;=18,Table13[[#This Row],[Age]]&lt;=25),1,0)</f>
        <v>0</v>
      </c>
      <c r="AV1564">
        <f>IF(AND(Table13[[#This Row],[Age]]&gt;=26,Table13[[#This Row],[Age]]&lt;=35),1,0)</f>
        <v>0</v>
      </c>
      <c r="AW1564">
        <f>IF(AND(Table13[[#This Row],[Age]]&gt;=36,Table13[[#This Row],[Age]]&lt;=45),1,0)</f>
        <v>0</v>
      </c>
      <c r="AX1564">
        <f>IF(AND(Table13[[#This Row],[Age]]&gt;=46,Table13[[#This Row],[Age]]&lt;=55),1,0)</f>
        <v>0</v>
      </c>
      <c r="AY1564">
        <f>IF(AND(Table13[[#This Row],[Age]]&gt;=56,Table13[[#This Row],[Age]]&lt;=67),1,0)</f>
        <v>1</v>
      </c>
      <c r="AZ1564" t="s">
        <v>25</v>
      </c>
      <c r="BA1564">
        <f>IF(Table13[[#This Row],[Marital Status]]="Married",1,0)</f>
        <v>1</v>
      </c>
      <c r="BB1564">
        <f>IF(Table13[[#This Row],[Marital Status]]="Single",1,0)</f>
        <v>0</v>
      </c>
      <c r="BC1564" t="s">
        <v>27</v>
      </c>
      <c r="BD1564">
        <f>IF(Table13[[#This Row],[gender]]="Male",1,0)</f>
        <v>1</v>
      </c>
      <c r="BE1564">
        <f>IF(Table13[[#This Row],[gender]]="Female",1,0)</f>
        <v>0</v>
      </c>
      <c r="BF1564" t="s">
        <v>18</v>
      </c>
      <c r="BG1564">
        <f>IF(Table13[[#This Row],[Highest level of Education]]="Did not attend school",1,0)</f>
        <v>0</v>
      </c>
      <c r="BH1564">
        <f>IF(Table13[[#This Row],[Highest level of Education]]="K12 completed",1,0)</f>
        <v>0</v>
      </c>
      <c r="BI1564">
        <f>IF(Table13[[#This Row],[Highest level of Education]]="High School Completed",1,0)</f>
        <v>0</v>
      </c>
      <c r="BJ1564">
        <f>IF(Table13[[#This Row],[Highest level of Education]]="Technical Diploma/Partially completed College",1,0)</f>
        <v>0</v>
      </c>
      <c r="BK1564">
        <f>IF(Table13[[#This Row],[Highest level of Education]]="University/College Degree",1,0)</f>
        <v>0</v>
      </c>
      <c r="BL1564">
        <f>IF(Table13[[#This Row],[Highest level of Education]]="Post-graduate education",1,0)</f>
        <v>1</v>
      </c>
      <c r="BM1564">
        <v>1</v>
      </c>
      <c r="BN1564">
        <v>1</v>
      </c>
      <c r="BO1564">
        <v>7</v>
      </c>
      <c r="BP1564">
        <f>IF(Table13[[#This Row],[Monthly_Income 1_5500 2_8000 3_11000 4_15000 5_20000 6_27000 7_35000 8_5000 9_51000 98_0]]=1,1,0)</f>
        <v>0</v>
      </c>
      <c r="BQ1564">
        <f>IF(Table13[[#This Row],[Monthly_Income 1_5500 2_8000 3_11000 4_15000 5_20000 6_27000 7_35000 8_5000 9_51000 98_0]]=2,1,0)</f>
        <v>0</v>
      </c>
      <c r="BR1564">
        <f>IF(Table13[[#This Row],[Monthly_Income 1_5500 2_8000 3_11000 4_15000 5_20000 6_27000 7_35000 8_5000 9_51000 98_0]]=3,1,0)</f>
        <v>0</v>
      </c>
      <c r="BS1564">
        <f>IF(Table13[[#This Row],[Monthly_Income 1_5500 2_8000 3_11000 4_15000 5_20000 6_27000 7_35000 8_5000 9_51000 98_0]]=4,1,0)</f>
        <v>0</v>
      </c>
      <c r="BT1564">
        <f>IF(Table13[[#This Row],[Monthly_Income 1_5500 2_8000 3_11000 4_15000 5_20000 6_27000 7_35000 8_5000 9_51000 98_0]]=5,1,0)</f>
        <v>0</v>
      </c>
      <c r="BU1564">
        <f>IF(Table13[[#This Row],[Monthly_Income 1_5500 2_8000 3_11000 4_15000 5_20000 6_27000 7_35000 8_5000 9_51000 98_0]]=6,1,0)</f>
        <v>0</v>
      </c>
      <c r="BV1564">
        <f>IF(Table13[[#This Row],[Monthly_Income 1_5500 2_8000 3_11000 4_15000 5_20000 6_27000 7_35000 8_5000 9_51000 98_0]]=7,1,0)</f>
        <v>1</v>
      </c>
      <c r="BW1564">
        <f>IF(Table13[[#This Row],[Monthly_Income 1_5500 2_8000 3_11000 4_15000 5_20000 6_27000 7_35000 8_5000 9_51000 98_0]]=8,1,0)</f>
        <v>0</v>
      </c>
      <c r="BX1564">
        <f>IF(Table13[[#This Row],[Monthly_Income 1_5500 2_8000 3_11000 4_15000 5_20000 6_27000 7_35000 8_5000 9_51000 98_0]]=9,1,0)</f>
        <v>0</v>
      </c>
      <c r="BY1564">
        <f>IF(Table13[[#This Row],[Monthly_Income 1_5500 2_8000 3_11000 4_15000 5_20000 6_27000 7_35000 8_5000 9_51000 98_0]]=98,1,0)</f>
        <v>0</v>
      </c>
      <c r="BZ1564">
        <v>8</v>
      </c>
      <c r="CA1564">
        <f>IF(Table13[[#This Row],[Monthly_Household_Income]]=1,1,0)</f>
        <v>0</v>
      </c>
      <c r="CB1564">
        <f>IF(Table13[[#This Row],[Monthly_Household_Income]]=2,1,0)</f>
        <v>0</v>
      </c>
      <c r="CC1564">
        <f>IF(Table13[[#This Row],[Monthly_Household_Income]]=3,1,0)</f>
        <v>0</v>
      </c>
      <c r="CD1564">
        <f>IF(Table13[[#This Row],[Monthly_Household_Income]]=4,1,0)</f>
        <v>0</v>
      </c>
      <c r="CE1564">
        <f>IF(Table13[[#This Row],[Monthly_Household_Income]]=5,1,0)</f>
        <v>0</v>
      </c>
      <c r="CF1564">
        <f>IF(Table13[[#This Row],[Monthly_Household_Income]]=6,1,0)</f>
        <v>0</v>
      </c>
      <c r="CG1564">
        <f>IF(Table13[[#This Row],[Monthly_Household_Income]]=7,1,0)</f>
        <v>0</v>
      </c>
      <c r="CH1564">
        <f>IF(Table13[[#This Row],[Monthly_Household_Income]]=8,1,0)</f>
        <v>1</v>
      </c>
      <c r="CI1564">
        <f>IF(Table13[[#This Row],[Monthly_Household_Income]]=9,1,0)</f>
        <v>0</v>
      </c>
      <c r="CJ1564">
        <f>IF(Table13[[#This Row],[Monthly_Household_Income]]=98,1,0)</f>
        <v>0</v>
      </c>
    </row>
    <row r="1565" spans="1:88">
      <c r="A1565">
        <v>5908</v>
      </c>
      <c r="B1565" s="1">
        <v>42988</v>
      </c>
      <c r="C1565" t="s">
        <v>6</v>
      </c>
      <c r="D1565">
        <v>7</v>
      </c>
      <c r="E1565">
        <v>8</v>
      </c>
      <c r="F1565">
        <v>9</v>
      </c>
      <c r="G1565">
        <v>9</v>
      </c>
      <c r="H1565">
        <v>8</v>
      </c>
      <c r="I1565">
        <v>9</v>
      </c>
      <c r="J1565" t="s">
        <v>16</v>
      </c>
      <c r="K1565">
        <v>8</v>
      </c>
      <c r="L1565">
        <v>10</v>
      </c>
      <c r="M1565">
        <v>10</v>
      </c>
      <c r="N1565">
        <v>9</v>
      </c>
      <c r="O1565">
        <v>9</v>
      </c>
      <c r="P1565">
        <v>9</v>
      </c>
      <c r="Q1565">
        <v>10</v>
      </c>
      <c r="R1565">
        <v>8</v>
      </c>
      <c r="S1565">
        <v>8</v>
      </c>
      <c r="T1565">
        <v>8</v>
      </c>
      <c r="U1565">
        <v>8</v>
      </c>
      <c r="V1565">
        <v>9</v>
      </c>
      <c r="W1565">
        <v>9</v>
      </c>
      <c r="X1565">
        <v>8</v>
      </c>
      <c r="Y1565">
        <v>9</v>
      </c>
      <c r="Z1565">
        <v>9</v>
      </c>
      <c r="AA1565">
        <v>8</v>
      </c>
      <c r="AB1565">
        <v>8</v>
      </c>
      <c r="AC1565">
        <v>2</v>
      </c>
      <c r="AD1565">
        <f>IF(Table13[[#This Row],[payment]]=1,1,0)</f>
        <v>0</v>
      </c>
      <c r="AE1565">
        <f>IF(Table13[[#This Row],[payment]]=2,1,0)</f>
        <v>1</v>
      </c>
      <c r="AF1565">
        <f>IF(Table13[[#This Row],[payment]]=3,1,0)</f>
        <v>0</v>
      </c>
      <c r="AG1565">
        <v>6</v>
      </c>
      <c r="AH1565">
        <f>IF(Table13[[#This Row],[method_payment]]=1,1,0)</f>
        <v>0</v>
      </c>
      <c r="AI1565">
        <f>IF(Table13[[#This Row],[method_payment]]=2,1,0)</f>
        <v>0</v>
      </c>
      <c r="AJ1565">
        <f>IF(Table13[[#This Row],[method_payment]]=3,1,0)</f>
        <v>0</v>
      </c>
      <c r="AK1565">
        <f>IF(Table13[[#This Row],[method_payment]]=5,1,0)</f>
        <v>0</v>
      </c>
      <c r="AL1565">
        <f>IF(Table13[[#This Row],[method_payment]]=6,1,0)</f>
        <v>1</v>
      </c>
      <c r="AM1565" t="s">
        <v>15</v>
      </c>
      <c r="AN1565" t="s">
        <v>15</v>
      </c>
      <c r="AO1565">
        <v>3</v>
      </c>
      <c r="AP1565" s="2">
        <v>223.8</v>
      </c>
      <c r="AQ1565" s="3">
        <f>IF(AND(Table13[[#This Row],[Average_amount_spent_per_visit_last_3_months]]&gt;=1,Table13[[#This Row],[Average_amount_spent_per_visit_last_3_months]]&lt;=999),1,0)</f>
        <v>1</v>
      </c>
      <c r="AR1565" s="3">
        <f>IF(AND(Table13[[#This Row],[Average_amount_spent_per_visit_last_3_months]]&gt;=1000,Table13[[#This Row],[Average_amount_spent_per_visit_last_3_months]]&lt;=6700),1,0)</f>
        <v>0</v>
      </c>
      <c r="AS1565">
        <v>3</v>
      </c>
      <c r="AT1565">
        <v>59</v>
      </c>
      <c r="AU1565">
        <f>IF(AND(Table13[[#This Row],[Age]]&gt;=18,Table13[[#This Row],[Age]]&lt;=25),1,0)</f>
        <v>0</v>
      </c>
      <c r="AV1565">
        <f>IF(AND(Table13[[#This Row],[Age]]&gt;=26,Table13[[#This Row],[Age]]&lt;=35),1,0)</f>
        <v>0</v>
      </c>
      <c r="AW1565">
        <f>IF(AND(Table13[[#This Row],[Age]]&gt;=36,Table13[[#This Row],[Age]]&lt;=45),1,0)</f>
        <v>0</v>
      </c>
      <c r="AX1565">
        <f>IF(AND(Table13[[#This Row],[Age]]&gt;=46,Table13[[#This Row],[Age]]&lt;=55),1,0)</f>
        <v>0</v>
      </c>
      <c r="AY1565">
        <f>IF(AND(Table13[[#This Row],[Age]]&gt;=56,Table13[[#This Row],[Age]]&lt;=67),1,0)</f>
        <v>1</v>
      </c>
      <c r="AZ1565" t="s">
        <v>25</v>
      </c>
      <c r="BA1565">
        <f>IF(Table13[[#This Row],[Marital Status]]="Married",1,0)</f>
        <v>1</v>
      </c>
      <c r="BB1565">
        <f>IF(Table13[[#This Row],[Marital Status]]="Single",1,0)</f>
        <v>0</v>
      </c>
      <c r="BC1565" t="s">
        <v>27</v>
      </c>
      <c r="BD1565">
        <f>IF(Table13[[#This Row],[gender]]="Male",1,0)</f>
        <v>1</v>
      </c>
      <c r="BE1565">
        <f>IF(Table13[[#This Row],[gender]]="Female",1,0)</f>
        <v>0</v>
      </c>
      <c r="BF1565" t="s">
        <v>23</v>
      </c>
      <c r="BG1565">
        <f>IF(Table13[[#This Row],[Highest level of Education]]="Did not attend school",1,0)</f>
        <v>0</v>
      </c>
      <c r="BH1565">
        <f>IF(Table13[[#This Row],[Highest level of Education]]="K12 completed",1,0)</f>
        <v>0</v>
      </c>
      <c r="BI1565">
        <f>IF(Table13[[#This Row],[Highest level of Education]]="High School Completed",1,0)</f>
        <v>0</v>
      </c>
      <c r="BJ1565">
        <f>IF(Table13[[#This Row],[Highest level of Education]]="Technical Diploma/Partially completed College",1,0)</f>
        <v>1</v>
      </c>
      <c r="BK1565">
        <f>IF(Table13[[#This Row],[Highest level of Education]]="University/College Degree",1,0)</f>
        <v>0</v>
      </c>
      <c r="BL1565">
        <f>IF(Table13[[#This Row],[Highest level of Education]]="Post-graduate education",1,0)</f>
        <v>0</v>
      </c>
      <c r="BM1565">
        <v>1</v>
      </c>
      <c r="BN1565">
        <v>1</v>
      </c>
      <c r="BO1565">
        <v>6</v>
      </c>
      <c r="BP1565">
        <f>IF(Table13[[#This Row],[Monthly_Income 1_5500 2_8000 3_11000 4_15000 5_20000 6_27000 7_35000 8_5000 9_51000 98_0]]=1,1,0)</f>
        <v>0</v>
      </c>
      <c r="BQ1565">
        <f>IF(Table13[[#This Row],[Monthly_Income 1_5500 2_8000 3_11000 4_15000 5_20000 6_27000 7_35000 8_5000 9_51000 98_0]]=2,1,0)</f>
        <v>0</v>
      </c>
      <c r="BR1565">
        <f>IF(Table13[[#This Row],[Monthly_Income 1_5500 2_8000 3_11000 4_15000 5_20000 6_27000 7_35000 8_5000 9_51000 98_0]]=3,1,0)</f>
        <v>0</v>
      </c>
      <c r="BS1565">
        <f>IF(Table13[[#This Row],[Monthly_Income 1_5500 2_8000 3_11000 4_15000 5_20000 6_27000 7_35000 8_5000 9_51000 98_0]]=4,1,0)</f>
        <v>0</v>
      </c>
      <c r="BT1565">
        <f>IF(Table13[[#This Row],[Monthly_Income 1_5500 2_8000 3_11000 4_15000 5_20000 6_27000 7_35000 8_5000 9_51000 98_0]]=5,1,0)</f>
        <v>0</v>
      </c>
      <c r="BU1565">
        <f>IF(Table13[[#This Row],[Monthly_Income 1_5500 2_8000 3_11000 4_15000 5_20000 6_27000 7_35000 8_5000 9_51000 98_0]]=6,1,0)</f>
        <v>1</v>
      </c>
      <c r="BV1565">
        <f>IF(Table13[[#This Row],[Monthly_Income 1_5500 2_8000 3_11000 4_15000 5_20000 6_27000 7_35000 8_5000 9_51000 98_0]]=7,1,0)</f>
        <v>0</v>
      </c>
      <c r="BW1565">
        <f>IF(Table13[[#This Row],[Monthly_Income 1_5500 2_8000 3_11000 4_15000 5_20000 6_27000 7_35000 8_5000 9_51000 98_0]]=8,1,0)</f>
        <v>0</v>
      </c>
      <c r="BX1565">
        <f>IF(Table13[[#This Row],[Monthly_Income 1_5500 2_8000 3_11000 4_15000 5_20000 6_27000 7_35000 8_5000 9_51000 98_0]]=9,1,0)</f>
        <v>0</v>
      </c>
      <c r="BY1565">
        <f>IF(Table13[[#This Row],[Monthly_Income 1_5500 2_8000 3_11000 4_15000 5_20000 6_27000 7_35000 8_5000 9_51000 98_0]]=98,1,0)</f>
        <v>0</v>
      </c>
      <c r="BZ1565">
        <v>7</v>
      </c>
      <c r="CA1565">
        <f>IF(Table13[[#This Row],[Monthly_Household_Income]]=1,1,0)</f>
        <v>0</v>
      </c>
      <c r="CB1565">
        <f>IF(Table13[[#This Row],[Monthly_Household_Income]]=2,1,0)</f>
        <v>0</v>
      </c>
      <c r="CC1565">
        <f>IF(Table13[[#This Row],[Monthly_Household_Income]]=3,1,0)</f>
        <v>0</v>
      </c>
      <c r="CD1565">
        <f>IF(Table13[[#This Row],[Monthly_Household_Income]]=4,1,0)</f>
        <v>0</v>
      </c>
      <c r="CE1565">
        <f>IF(Table13[[#This Row],[Monthly_Household_Income]]=5,1,0)</f>
        <v>0</v>
      </c>
      <c r="CF1565">
        <f>IF(Table13[[#This Row],[Monthly_Household_Income]]=6,1,0)</f>
        <v>0</v>
      </c>
      <c r="CG1565">
        <f>IF(Table13[[#This Row],[Monthly_Household_Income]]=7,1,0)</f>
        <v>1</v>
      </c>
      <c r="CH1565">
        <f>IF(Table13[[#This Row],[Monthly_Household_Income]]=8,1,0)</f>
        <v>0</v>
      </c>
      <c r="CI1565">
        <f>IF(Table13[[#This Row],[Monthly_Household_Income]]=9,1,0)</f>
        <v>0</v>
      </c>
      <c r="CJ1565">
        <f>IF(Table13[[#This Row],[Monthly_Household_Income]]=98,1,0)</f>
        <v>0</v>
      </c>
    </row>
    <row r="1566" spans="1:88">
      <c r="A1566">
        <v>5919</v>
      </c>
      <c r="B1566" s="1">
        <v>43160</v>
      </c>
      <c r="C1566" t="s">
        <v>2</v>
      </c>
      <c r="D1566">
        <v>7</v>
      </c>
      <c r="E1566">
        <v>8</v>
      </c>
      <c r="F1566">
        <v>7</v>
      </c>
      <c r="G1566">
        <v>7</v>
      </c>
      <c r="H1566">
        <v>7</v>
      </c>
      <c r="I1566">
        <v>6</v>
      </c>
      <c r="J1566" t="s">
        <v>15</v>
      </c>
      <c r="K1566">
        <v>8</v>
      </c>
      <c r="L1566">
        <v>6</v>
      </c>
      <c r="M1566">
        <v>7</v>
      </c>
      <c r="N1566">
        <v>7</v>
      </c>
      <c r="O1566">
        <v>8</v>
      </c>
      <c r="P1566">
        <v>6</v>
      </c>
      <c r="Q1566">
        <v>7</v>
      </c>
      <c r="R1566">
        <v>7</v>
      </c>
      <c r="S1566">
        <v>6</v>
      </c>
      <c r="T1566">
        <v>8</v>
      </c>
      <c r="U1566">
        <v>7</v>
      </c>
      <c r="V1566">
        <v>7</v>
      </c>
      <c r="W1566">
        <v>8</v>
      </c>
      <c r="X1566">
        <v>6</v>
      </c>
      <c r="Y1566">
        <v>8</v>
      </c>
      <c r="Z1566">
        <v>7</v>
      </c>
      <c r="AA1566">
        <v>7</v>
      </c>
      <c r="AB1566">
        <v>6</v>
      </c>
      <c r="AC1566">
        <v>3</v>
      </c>
      <c r="AD1566">
        <f>IF(Table13[[#This Row],[payment]]=1,1,0)</f>
        <v>0</v>
      </c>
      <c r="AE1566">
        <f>IF(Table13[[#This Row],[payment]]=2,1,0)</f>
        <v>0</v>
      </c>
      <c r="AF1566">
        <f>IF(Table13[[#This Row],[payment]]=3,1,0)</f>
        <v>1</v>
      </c>
      <c r="AG1566">
        <v>6</v>
      </c>
      <c r="AH1566">
        <f>IF(Table13[[#This Row],[method_payment]]=1,1,0)</f>
        <v>0</v>
      </c>
      <c r="AI1566">
        <f>IF(Table13[[#This Row],[method_payment]]=2,1,0)</f>
        <v>0</v>
      </c>
      <c r="AJ1566">
        <f>IF(Table13[[#This Row],[method_payment]]=3,1,0)</f>
        <v>0</v>
      </c>
      <c r="AK1566">
        <f>IF(Table13[[#This Row],[method_payment]]=5,1,0)</f>
        <v>0</v>
      </c>
      <c r="AL1566">
        <f>IF(Table13[[#This Row],[method_payment]]=6,1,0)</f>
        <v>1</v>
      </c>
      <c r="AM1566" t="s">
        <v>16</v>
      </c>
      <c r="AN1566" t="s">
        <v>16</v>
      </c>
      <c r="AO1566">
        <v>3</v>
      </c>
      <c r="AP1566" s="2">
        <v>135.5</v>
      </c>
      <c r="AQ1566" s="3">
        <f>IF(AND(Table13[[#This Row],[Average_amount_spent_per_visit_last_3_months]]&gt;=1,Table13[[#This Row],[Average_amount_spent_per_visit_last_3_months]]&lt;=999),1,0)</f>
        <v>1</v>
      </c>
      <c r="AR1566" s="3">
        <f>IF(AND(Table13[[#This Row],[Average_amount_spent_per_visit_last_3_months]]&gt;=1000,Table13[[#This Row],[Average_amount_spent_per_visit_last_3_months]]&lt;=6700),1,0)</f>
        <v>0</v>
      </c>
      <c r="AS1566">
        <v>1</v>
      </c>
      <c r="AT1566">
        <v>32</v>
      </c>
      <c r="AU1566">
        <f>IF(AND(Table13[[#This Row],[Age]]&gt;=18,Table13[[#This Row],[Age]]&lt;=25),1,0)</f>
        <v>0</v>
      </c>
      <c r="AV1566">
        <f>IF(AND(Table13[[#This Row],[Age]]&gt;=26,Table13[[#This Row],[Age]]&lt;=35),1,0)</f>
        <v>1</v>
      </c>
      <c r="AW1566">
        <f>IF(AND(Table13[[#This Row],[Age]]&gt;=36,Table13[[#This Row],[Age]]&lt;=45),1,0)</f>
        <v>0</v>
      </c>
      <c r="AX1566">
        <f>IF(AND(Table13[[#This Row],[Age]]&gt;=46,Table13[[#This Row],[Age]]&lt;=55),1,0)</f>
        <v>0</v>
      </c>
      <c r="AY1566">
        <f>IF(AND(Table13[[#This Row],[Age]]&gt;=56,Table13[[#This Row],[Age]]&lt;=67),1,0)</f>
        <v>0</v>
      </c>
      <c r="AZ1566" t="s">
        <v>25</v>
      </c>
      <c r="BA1566">
        <f>IF(Table13[[#This Row],[Marital Status]]="Married",1,0)</f>
        <v>1</v>
      </c>
      <c r="BB1566">
        <f>IF(Table13[[#This Row],[Marital Status]]="Single",1,0)</f>
        <v>0</v>
      </c>
      <c r="BC1566" t="s">
        <v>28</v>
      </c>
      <c r="BD1566">
        <f>IF(Table13[[#This Row],[gender]]="Male",1,0)</f>
        <v>0</v>
      </c>
      <c r="BE1566">
        <f>IF(Table13[[#This Row],[gender]]="Female",1,0)</f>
        <v>1</v>
      </c>
      <c r="BF1566" t="s">
        <v>23</v>
      </c>
      <c r="BG1566">
        <f>IF(Table13[[#This Row],[Highest level of Education]]="Did not attend school",1,0)</f>
        <v>0</v>
      </c>
      <c r="BH1566">
        <f>IF(Table13[[#This Row],[Highest level of Education]]="K12 completed",1,0)</f>
        <v>0</v>
      </c>
      <c r="BI1566">
        <f>IF(Table13[[#This Row],[Highest level of Education]]="High School Completed",1,0)</f>
        <v>0</v>
      </c>
      <c r="BJ1566">
        <f>IF(Table13[[#This Row],[Highest level of Education]]="Technical Diploma/Partially completed College",1,0)</f>
        <v>1</v>
      </c>
      <c r="BK1566">
        <f>IF(Table13[[#This Row],[Highest level of Education]]="University/College Degree",1,0)</f>
        <v>0</v>
      </c>
      <c r="BL1566">
        <f>IF(Table13[[#This Row],[Highest level of Education]]="Post-graduate education",1,0)</f>
        <v>0</v>
      </c>
      <c r="BM1566">
        <v>2</v>
      </c>
      <c r="BN1566">
        <v>1</v>
      </c>
      <c r="BO1566">
        <v>3</v>
      </c>
      <c r="BP1566">
        <f>IF(Table13[[#This Row],[Monthly_Income 1_5500 2_8000 3_11000 4_15000 5_20000 6_27000 7_35000 8_5000 9_51000 98_0]]=1,1,0)</f>
        <v>0</v>
      </c>
      <c r="BQ1566">
        <f>IF(Table13[[#This Row],[Monthly_Income 1_5500 2_8000 3_11000 4_15000 5_20000 6_27000 7_35000 8_5000 9_51000 98_0]]=2,1,0)</f>
        <v>0</v>
      </c>
      <c r="BR1566">
        <f>IF(Table13[[#This Row],[Monthly_Income 1_5500 2_8000 3_11000 4_15000 5_20000 6_27000 7_35000 8_5000 9_51000 98_0]]=3,1,0)</f>
        <v>1</v>
      </c>
      <c r="BS1566">
        <f>IF(Table13[[#This Row],[Monthly_Income 1_5500 2_8000 3_11000 4_15000 5_20000 6_27000 7_35000 8_5000 9_51000 98_0]]=4,1,0)</f>
        <v>0</v>
      </c>
      <c r="BT1566">
        <f>IF(Table13[[#This Row],[Monthly_Income 1_5500 2_8000 3_11000 4_15000 5_20000 6_27000 7_35000 8_5000 9_51000 98_0]]=5,1,0)</f>
        <v>0</v>
      </c>
      <c r="BU1566">
        <f>IF(Table13[[#This Row],[Monthly_Income 1_5500 2_8000 3_11000 4_15000 5_20000 6_27000 7_35000 8_5000 9_51000 98_0]]=6,1,0)</f>
        <v>0</v>
      </c>
      <c r="BV1566">
        <f>IF(Table13[[#This Row],[Monthly_Income 1_5500 2_8000 3_11000 4_15000 5_20000 6_27000 7_35000 8_5000 9_51000 98_0]]=7,1,0)</f>
        <v>0</v>
      </c>
      <c r="BW1566">
        <f>IF(Table13[[#This Row],[Monthly_Income 1_5500 2_8000 3_11000 4_15000 5_20000 6_27000 7_35000 8_5000 9_51000 98_0]]=8,1,0)</f>
        <v>0</v>
      </c>
      <c r="BX1566">
        <f>IF(Table13[[#This Row],[Monthly_Income 1_5500 2_8000 3_11000 4_15000 5_20000 6_27000 7_35000 8_5000 9_51000 98_0]]=9,1,0)</f>
        <v>0</v>
      </c>
      <c r="BY1566">
        <f>IF(Table13[[#This Row],[Monthly_Income 1_5500 2_8000 3_11000 4_15000 5_20000 6_27000 7_35000 8_5000 9_51000 98_0]]=98,1,0)</f>
        <v>0</v>
      </c>
      <c r="BZ1566">
        <v>5</v>
      </c>
      <c r="CA1566">
        <f>IF(Table13[[#This Row],[Monthly_Household_Income]]=1,1,0)</f>
        <v>0</v>
      </c>
      <c r="CB1566">
        <f>IF(Table13[[#This Row],[Monthly_Household_Income]]=2,1,0)</f>
        <v>0</v>
      </c>
      <c r="CC1566">
        <f>IF(Table13[[#This Row],[Monthly_Household_Income]]=3,1,0)</f>
        <v>0</v>
      </c>
      <c r="CD1566">
        <f>IF(Table13[[#This Row],[Monthly_Household_Income]]=4,1,0)</f>
        <v>0</v>
      </c>
      <c r="CE1566">
        <f>IF(Table13[[#This Row],[Monthly_Household_Income]]=5,1,0)</f>
        <v>1</v>
      </c>
      <c r="CF1566">
        <f>IF(Table13[[#This Row],[Monthly_Household_Income]]=6,1,0)</f>
        <v>0</v>
      </c>
      <c r="CG1566">
        <f>IF(Table13[[#This Row],[Monthly_Household_Income]]=7,1,0)</f>
        <v>0</v>
      </c>
      <c r="CH1566">
        <f>IF(Table13[[#This Row],[Monthly_Household_Income]]=8,1,0)</f>
        <v>0</v>
      </c>
      <c r="CI1566">
        <f>IF(Table13[[#This Row],[Monthly_Household_Income]]=9,1,0)</f>
        <v>0</v>
      </c>
      <c r="CJ1566">
        <f>IF(Table13[[#This Row],[Monthly_Household_Income]]=98,1,0)</f>
        <v>0</v>
      </c>
    </row>
    <row r="1567" spans="1:88">
      <c r="A1567">
        <v>5920</v>
      </c>
      <c r="B1567" s="1">
        <v>43191</v>
      </c>
      <c r="C1567" t="s">
        <v>39</v>
      </c>
      <c r="D1567">
        <v>7</v>
      </c>
      <c r="E1567">
        <v>7</v>
      </c>
      <c r="F1567">
        <v>6</v>
      </c>
      <c r="G1567">
        <v>7</v>
      </c>
      <c r="H1567">
        <v>6</v>
      </c>
      <c r="I1567">
        <v>7</v>
      </c>
      <c r="J1567" t="s">
        <v>15</v>
      </c>
      <c r="K1567">
        <v>7</v>
      </c>
      <c r="L1567">
        <v>7</v>
      </c>
      <c r="M1567">
        <v>6</v>
      </c>
      <c r="N1567">
        <v>8</v>
      </c>
      <c r="O1567">
        <v>8</v>
      </c>
      <c r="P1567">
        <v>7</v>
      </c>
      <c r="Q1567">
        <v>8</v>
      </c>
      <c r="R1567">
        <v>6</v>
      </c>
      <c r="S1567">
        <v>7</v>
      </c>
      <c r="T1567">
        <v>6</v>
      </c>
      <c r="U1567">
        <v>8</v>
      </c>
      <c r="V1567">
        <v>8</v>
      </c>
      <c r="W1567">
        <v>7</v>
      </c>
      <c r="X1567">
        <v>7</v>
      </c>
      <c r="Y1567">
        <v>6</v>
      </c>
      <c r="Z1567">
        <v>8</v>
      </c>
      <c r="AA1567">
        <v>7</v>
      </c>
      <c r="AB1567">
        <v>7</v>
      </c>
      <c r="AC1567">
        <v>2</v>
      </c>
      <c r="AD1567">
        <f>IF(Table13[[#This Row],[payment]]=1,1,0)</f>
        <v>0</v>
      </c>
      <c r="AE1567">
        <f>IF(Table13[[#This Row],[payment]]=2,1,0)</f>
        <v>1</v>
      </c>
      <c r="AF1567">
        <f>IF(Table13[[#This Row],[payment]]=3,1,0)</f>
        <v>0</v>
      </c>
      <c r="AG1567">
        <v>1</v>
      </c>
      <c r="AH1567">
        <f>IF(Table13[[#This Row],[method_payment]]=1,1,0)</f>
        <v>1</v>
      </c>
      <c r="AI1567">
        <f>IF(Table13[[#This Row],[method_payment]]=2,1,0)</f>
        <v>0</v>
      </c>
      <c r="AJ1567">
        <f>IF(Table13[[#This Row],[method_payment]]=3,1,0)</f>
        <v>0</v>
      </c>
      <c r="AK1567">
        <f>IF(Table13[[#This Row],[method_payment]]=5,1,0)</f>
        <v>0</v>
      </c>
      <c r="AL1567">
        <f>IF(Table13[[#This Row],[method_payment]]=6,1,0)</f>
        <v>0</v>
      </c>
      <c r="AM1567" t="s">
        <v>16</v>
      </c>
      <c r="AN1567" t="s">
        <v>15</v>
      </c>
      <c r="AO1567">
        <v>1</v>
      </c>
      <c r="AP1567" s="2">
        <v>576.35</v>
      </c>
      <c r="AQ1567" s="3">
        <f>IF(AND(Table13[[#This Row],[Average_amount_spent_per_visit_last_3_months]]&gt;=1,Table13[[#This Row],[Average_amount_spent_per_visit_last_3_months]]&lt;=999),1,0)</f>
        <v>1</v>
      </c>
      <c r="AR1567" s="3">
        <f>IF(AND(Table13[[#This Row],[Average_amount_spent_per_visit_last_3_months]]&gt;=1000,Table13[[#This Row],[Average_amount_spent_per_visit_last_3_months]]&lt;=6700),1,0)</f>
        <v>0</v>
      </c>
      <c r="AS1567">
        <v>3</v>
      </c>
      <c r="AT1567">
        <v>39</v>
      </c>
      <c r="AU1567">
        <f>IF(AND(Table13[[#This Row],[Age]]&gt;=18,Table13[[#This Row],[Age]]&lt;=25),1,0)</f>
        <v>0</v>
      </c>
      <c r="AV1567">
        <f>IF(AND(Table13[[#This Row],[Age]]&gt;=26,Table13[[#This Row],[Age]]&lt;=35),1,0)</f>
        <v>0</v>
      </c>
      <c r="AW1567">
        <f>IF(AND(Table13[[#This Row],[Age]]&gt;=36,Table13[[#This Row],[Age]]&lt;=45),1,0)</f>
        <v>1</v>
      </c>
      <c r="AX1567">
        <f>IF(AND(Table13[[#This Row],[Age]]&gt;=46,Table13[[#This Row],[Age]]&lt;=55),1,0)</f>
        <v>0</v>
      </c>
      <c r="AY1567">
        <f>IF(AND(Table13[[#This Row],[Age]]&gt;=56,Table13[[#This Row],[Age]]&lt;=67),1,0)</f>
        <v>0</v>
      </c>
      <c r="AZ1567" t="s">
        <v>24</v>
      </c>
      <c r="BA1567">
        <f>IF(Table13[[#This Row],[Marital Status]]="Married",1,0)</f>
        <v>0</v>
      </c>
      <c r="BB1567">
        <f>IF(Table13[[#This Row],[Marital Status]]="Single",1,0)</f>
        <v>1</v>
      </c>
      <c r="BC1567" t="s">
        <v>28</v>
      </c>
      <c r="BD1567">
        <f>IF(Table13[[#This Row],[gender]]="Male",1,0)</f>
        <v>0</v>
      </c>
      <c r="BE1567">
        <f>IF(Table13[[#This Row],[gender]]="Female",1,0)</f>
        <v>1</v>
      </c>
      <c r="BF1567" t="s">
        <v>19</v>
      </c>
      <c r="BG1567">
        <f>IF(Table13[[#This Row],[Highest level of Education]]="Did not attend school",1,0)</f>
        <v>0</v>
      </c>
      <c r="BH1567">
        <f>IF(Table13[[#This Row],[Highest level of Education]]="K12 completed",1,0)</f>
        <v>0</v>
      </c>
      <c r="BI1567">
        <f>IF(Table13[[#This Row],[Highest level of Education]]="High School Completed",1,0)</f>
        <v>0</v>
      </c>
      <c r="BJ1567">
        <f>IF(Table13[[#This Row],[Highest level of Education]]="Technical Diploma/Partially completed College",1,0)</f>
        <v>0</v>
      </c>
      <c r="BK1567">
        <f>IF(Table13[[#This Row],[Highest level of Education]]="University/College Degree",1,0)</f>
        <v>1</v>
      </c>
      <c r="BL1567">
        <f>IF(Table13[[#This Row],[Highest level of Education]]="Post-graduate education",1,0)</f>
        <v>0</v>
      </c>
      <c r="BM1567">
        <v>0</v>
      </c>
      <c r="BN1567">
        <v>1</v>
      </c>
      <c r="BO1567">
        <v>3</v>
      </c>
      <c r="BP1567">
        <f>IF(Table13[[#This Row],[Monthly_Income 1_5500 2_8000 3_11000 4_15000 5_20000 6_27000 7_35000 8_5000 9_51000 98_0]]=1,1,0)</f>
        <v>0</v>
      </c>
      <c r="BQ1567">
        <f>IF(Table13[[#This Row],[Monthly_Income 1_5500 2_8000 3_11000 4_15000 5_20000 6_27000 7_35000 8_5000 9_51000 98_0]]=2,1,0)</f>
        <v>0</v>
      </c>
      <c r="BR1567">
        <f>IF(Table13[[#This Row],[Monthly_Income 1_5500 2_8000 3_11000 4_15000 5_20000 6_27000 7_35000 8_5000 9_51000 98_0]]=3,1,0)</f>
        <v>1</v>
      </c>
      <c r="BS1567">
        <f>IF(Table13[[#This Row],[Monthly_Income 1_5500 2_8000 3_11000 4_15000 5_20000 6_27000 7_35000 8_5000 9_51000 98_0]]=4,1,0)</f>
        <v>0</v>
      </c>
      <c r="BT1567">
        <f>IF(Table13[[#This Row],[Monthly_Income 1_5500 2_8000 3_11000 4_15000 5_20000 6_27000 7_35000 8_5000 9_51000 98_0]]=5,1,0)</f>
        <v>0</v>
      </c>
      <c r="BU1567">
        <f>IF(Table13[[#This Row],[Monthly_Income 1_5500 2_8000 3_11000 4_15000 5_20000 6_27000 7_35000 8_5000 9_51000 98_0]]=6,1,0)</f>
        <v>0</v>
      </c>
      <c r="BV1567">
        <f>IF(Table13[[#This Row],[Monthly_Income 1_5500 2_8000 3_11000 4_15000 5_20000 6_27000 7_35000 8_5000 9_51000 98_0]]=7,1,0)</f>
        <v>0</v>
      </c>
      <c r="BW1567">
        <f>IF(Table13[[#This Row],[Monthly_Income 1_5500 2_8000 3_11000 4_15000 5_20000 6_27000 7_35000 8_5000 9_51000 98_0]]=8,1,0)</f>
        <v>0</v>
      </c>
      <c r="BX1567">
        <f>IF(Table13[[#This Row],[Monthly_Income 1_5500 2_8000 3_11000 4_15000 5_20000 6_27000 7_35000 8_5000 9_51000 98_0]]=9,1,0)</f>
        <v>0</v>
      </c>
      <c r="BY1567">
        <f>IF(Table13[[#This Row],[Monthly_Income 1_5500 2_8000 3_11000 4_15000 5_20000 6_27000 7_35000 8_5000 9_51000 98_0]]=98,1,0)</f>
        <v>0</v>
      </c>
      <c r="BZ1567">
        <v>97</v>
      </c>
      <c r="CA1567">
        <f>IF(Table13[[#This Row],[Monthly_Household_Income]]=1,1,0)</f>
        <v>0</v>
      </c>
      <c r="CB1567">
        <f>IF(Table13[[#This Row],[Monthly_Household_Income]]=2,1,0)</f>
        <v>0</v>
      </c>
      <c r="CC1567">
        <f>IF(Table13[[#This Row],[Monthly_Household_Income]]=3,1,0)</f>
        <v>0</v>
      </c>
      <c r="CD1567">
        <f>IF(Table13[[#This Row],[Monthly_Household_Income]]=4,1,0)</f>
        <v>0</v>
      </c>
      <c r="CE1567">
        <f>IF(Table13[[#This Row],[Monthly_Household_Income]]=5,1,0)</f>
        <v>0</v>
      </c>
      <c r="CF1567">
        <f>IF(Table13[[#This Row],[Monthly_Household_Income]]=6,1,0)</f>
        <v>0</v>
      </c>
      <c r="CG1567">
        <f>IF(Table13[[#This Row],[Monthly_Household_Income]]=7,1,0)</f>
        <v>0</v>
      </c>
      <c r="CH1567">
        <f>IF(Table13[[#This Row],[Monthly_Household_Income]]=8,1,0)</f>
        <v>0</v>
      </c>
      <c r="CI1567">
        <f>IF(Table13[[#This Row],[Monthly_Household_Income]]=9,1,0)</f>
        <v>0</v>
      </c>
      <c r="CJ1567">
        <f>IF(Table13[[#This Row],[Monthly_Household_Income]]=98,1,0)</f>
        <v>0</v>
      </c>
    </row>
    <row r="1568" spans="1:88">
      <c r="A1568">
        <v>5932</v>
      </c>
      <c r="B1568" s="1">
        <v>43004</v>
      </c>
      <c r="C1568" t="s">
        <v>29</v>
      </c>
      <c r="D1568">
        <v>7</v>
      </c>
      <c r="E1568">
        <v>8</v>
      </c>
      <c r="F1568">
        <v>8</v>
      </c>
      <c r="G1568">
        <v>8</v>
      </c>
      <c r="H1568">
        <v>7</v>
      </c>
      <c r="I1568">
        <v>8</v>
      </c>
      <c r="J1568" t="s">
        <v>15</v>
      </c>
      <c r="K1568">
        <v>7</v>
      </c>
      <c r="L1568">
        <v>8</v>
      </c>
      <c r="M1568">
        <v>6</v>
      </c>
      <c r="N1568">
        <v>7</v>
      </c>
      <c r="O1568">
        <v>7</v>
      </c>
      <c r="P1568">
        <v>6</v>
      </c>
      <c r="Q1568">
        <v>6</v>
      </c>
      <c r="R1568">
        <v>8</v>
      </c>
      <c r="S1568">
        <v>8</v>
      </c>
      <c r="T1568">
        <v>9</v>
      </c>
      <c r="U1568">
        <v>10</v>
      </c>
      <c r="V1568">
        <v>9</v>
      </c>
      <c r="W1568">
        <v>8</v>
      </c>
      <c r="X1568">
        <v>0</v>
      </c>
      <c r="Y1568">
        <v>7</v>
      </c>
      <c r="Z1568">
        <v>6</v>
      </c>
      <c r="AA1568">
        <v>8</v>
      </c>
      <c r="AB1568">
        <v>0</v>
      </c>
      <c r="AC1568">
        <v>3</v>
      </c>
      <c r="AD1568">
        <f>IF(Table13[[#This Row],[payment]]=1,1,0)</f>
        <v>0</v>
      </c>
      <c r="AE1568">
        <f>IF(Table13[[#This Row],[payment]]=2,1,0)</f>
        <v>0</v>
      </c>
      <c r="AF1568">
        <f>IF(Table13[[#This Row],[payment]]=3,1,0)</f>
        <v>1</v>
      </c>
      <c r="AG1568">
        <v>1</v>
      </c>
      <c r="AH1568">
        <f>IF(Table13[[#This Row],[method_payment]]=1,1,0)</f>
        <v>1</v>
      </c>
      <c r="AI1568">
        <f>IF(Table13[[#This Row],[method_payment]]=2,1,0)</f>
        <v>0</v>
      </c>
      <c r="AJ1568">
        <f>IF(Table13[[#This Row],[method_payment]]=3,1,0)</f>
        <v>0</v>
      </c>
      <c r="AK1568">
        <f>IF(Table13[[#This Row],[method_payment]]=5,1,0)</f>
        <v>0</v>
      </c>
      <c r="AL1568">
        <f>IF(Table13[[#This Row],[method_payment]]=6,1,0)</f>
        <v>0</v>
      </c>
      <c r="AM1568" t="s">
        <v>16</v>
      </c>
      <c r="AN1568" t="s">
        <v>15</v>
      </c>
      <c r="AO1568">
        <v>3</v>
      </c>
      <c r="AP1568" s="2">
        <v>263.42</v>
      </c>
      <c r="AQ1568" s="3">
        <f>IF(AND(Table13[[#This Row],[Average_amount_spent_per_visit_last_3_months]]&gt;=1,Table13[[#This Row],[Average_amount_spent_per_visit_last_3_months]]&lt;=999),1,0)</f>
        <v>1</v>
      </c>
      <c r="AR1568" s="3">
        <f>IF(AND(Table13[[#This Row],[Average_amount_spent_per_visit_last_3_months]]&gt;=1000,Table13[[#This Row],[Average_amount_spent_per_visit_last_3_months]]&lt;=6700),1,0)</f>
        <v>0</v>
      </c>
      <c r="AS1568">
        <v>3</v>
      </c>
      <c r="AT1568">
        <v>32</v>
      </c>
      <c r="AU1568">
        <f>IF(AND(Table13[[#This Row],[Age]]&gt;=18,Table13[[#This Row],[Age]]&lt;=25),1,0)</f>
        <v>0</v>
      </c>
      <c r="AV1568">
        <f>IF(AND(Table13[[#This Row],[Age]]&gt;=26,Table13[[#This Row],[Age]]&lt;=35),1,0)</f>
        <v>1</v>
      </c>
      <c r="AW1568">
        <f>IF(AND(Table13[[#This Row],[Age]]&gt;=36,Table13[[#This Row],[Age]]&lt;=45),1,0)</f>
        <v>0</v>
      </c>
      <c r="AX1568">
        <f>IF(AND(Table13[[#This Row],[Age]]&gt;=46,Table13[[#This Row],[Age]]&lt;=55),1,0)</f>
        <v>0</v>
      </c>
      <c r="AY1568">
        <f>IF(AND(Table13[[#This Row],[Age]]&gt;=56,Table13[[#This Row],[Age]]&lt;=67),1,0)</f>
        <v>0</v>
      </c>
      <c r="AZ1568" t="s">
        <v>25</v>
      </c>
      <c r="BA1568">
        <f>IF(Table13[[#This Row],[Marital Status]]="Married",1,0)</f>
        <v>1</v>
      </c>
      <c r="BB1568">
        <f>IF(Table13[[#This Row],[Marital Status]]="Single",1,0)</f>
        <v>0</v>
      </c>
      <c r="BC1568" t="s">
        <v>27</v>
      </c>
      <c r="BD1568">
        <f>IF(Table13[[#This Row],[gender]]="Male",1,0)</f>
        <v>1</v>
      </c>
      <c r="BE1568">
        <f>IF(Table13[[#This Row],[gender]]="Female",1,0)</f>
        <v>0</v>
      </c>
      <c r="BF1568" t="s">
        <v>18</v>
      </c>
      <c r="BG1568">
        <f>IF(Table13[[#This Row],[Highest level of Education]]="Did not attend school",1,0)</f>
        <v>0</v>
      </c>
      <c r="BH1568">
        <f>IF(Table13[[#This Row],[Highest level of Education]]="K12 completed",1,0)</f>
        <v>0</v>
      </c>
      <c r="BI1568">
        <f>IF(Table13[[#This Row],[Highest level of Education]]="High School Completed",1,0)</f>
        <v>0</v>
      </c>
      <c r="BJ1568">
        <f>IF(Table13[[#This Row],[Highest level of Education]]="Technical Diploma/Partially completed College",1,0)</f>
        <v>0</v>
      </c>
      <c r="BK1568">
        <f>IF(Table13[[#This Row],[Highest level of Education]]="University/College Degree",1,0)</f>
        <v>0</v>
      </c>
      <c r="BL1568">
        <f>IF(Table13[[#This Row],[Highest level of Education]]="Post-graduate education",1,0)</f>
        <v>1</v>
      </c>
      <c r="BM1568">
        <v>2</v>
      </c>
      <c r="BN1568">
        <v>1</v>
      </c>
      <c r="BO1568">
        <v>4</v>
      </c>
      <c r="BP1568">
        <f>IF(Table13[[#This Row],[Monthly_Income 1_5500 2_8000 3_11000 4_15000 5_20000 6_27000 7_35000 8_5000 9_51000 98_0]]=1,1,0)</f>
        <v>0</v>
      </c>
      <c r="BQ1568">
        <f>IF(Table13[[#This Row],[Monthly_Income 1_5500 2_8000 3_11000 4_15000 5_20000 6_27000 7_35000 8_5000 9_51000 98_0]]=2,1,0)</f>
        <v>0</v>
      </c>
      <c r="BR1568">
        <f>IF(Table13[[#This Row],[Monthly_Income 1_5500 2_8000 3_11000 4_15000 5_20000 6_27000 7_35000 8_5000 9_51000 98_0]]=3,1,0)</f>
        <v>0</v>
      </c>
      <c r="BS1568">
        <f>IF(Table13[[#This Row],[Monthly_Income 1_5500 2_8000 3_11000 4_15000 5_20000 6_27000 7_35000 8_5000 9_51000 98_0]]=4,1,0)</f>
        <v>1</v>
      </c>
      <c r="BT1568">
        <f>IF(Table13[[#This Row],[Monthly_Income 1_5500 2_8000 3_11000 4_15000 5_20000 6_27000 7_35000 8_5000 9_51000 98_0]]=5,1,0)</f>
        <v>0</v>
      </c>
      <c r="BU1568">
        <f>IF(Table13[[#This Row],[Monthly_Income 1_5500 2_8000 3_11000 4_15000 5_20000 6_27000 7_35000 8_5000 9_51000 98_0]]=6,1,0)</f>
        <v>0</v>
      </c>
      <c r="BV1568">
        <f>IF(Table13[[#This Row],[Monthly_Income 1_5500 2_8000 3_11000 4_15000 5_20000 6_27000 7_35000 8_5000 9_51000 98_0]]=7,1,0)</f>
        <v>0</v>
      </c>
      <c r="BW1568">
        <f>IF(Table13[[#This Row],[Monthly_Income 1_5500 2_8000 3_11000 4_15000 5_20000 6_27000 7_35000 8_5000 9_51000 98_0]]=8,1,0)</f>
        <v>0</v>
      </c>
      <c r="BX1568">
        <f>IF(Table13[[#This Row],[Monthly_Income 1_5500 2_8000 3_11000 4_15000 5_20000 6_27000 7_35000 8_5000 9_51000 98_0]]=9,1,0)</f>
        <v>0</v>
      </c>
      <c r="BY1568">
        <f>IF(Table13[[#This Row],[Monthly_Income 1_5500 2_8000 3_11000 4_15000 5_20000 6_27000 7_35000 8_5000 9_51000 98_0]]=98,1,0)</f>
        <v>0</v>
      </c>
      <c r="BZ1568">
        <v>7</v>
      </c>
      <c r="CA1568">
        <f>IF(Table13[[#This Row],[Monthly_Household_Income]]=1,1,0)</f>
        <v>0</v>
      </c>
      <c r="CB1568">
        <f>IF(Table13[[#This Row],[Monthly_Household_Income]]=2,1,0)</f>
        <v>0</v>
      </c>
      <c r="CC1568">
        <f>IF(Table13[[#This Row],[Monthly_Household_Income]]=3,1,0)</f>
        <v>0</v>
      </c>
      <c r="CD1568">
        <f>IF(Table13[[#This Row],[Monthly_Household_Income]]=4,1,0)</f>
        <v>0</v>
      </c>
      <c r="CE1568">
        <f>IF(Table13[[#This Row],[Monthly_Household_Income]]=5,1,0)</f>
        <v>0</v>
      </c>
      <c r="CF1568">
        <f>IF(Table13[[#This Row],[Monthly_Household_Income]]=6,1,0)</f>
        <v>0</v>
      </c>
      <c r="CG1568">
        <f>IF(Table13[[#This Row],[Monthly_Household_Income]]=7,1,0)</f>
        <v>1</v>
      </c>
      <c r="CH1568">
        <f>IF(Table13[[#This Row],[Monthly_Household_Income]]=8,1,0)</f>
        <v>0</v>
      </c>
      <c r="CI1568">
        <f>IF(Table13[[#This Row],[Monthly_Household_Income]]=9,1,0)</f>
        <v>0</v>
      </c>
      <c r="CJ1568">
        <f>IF(Table13[[#This Row],[Monthly_Household_Income]]=98,1,0)</f>
        <v>0</v>
      </c>
    </row>
    <row r="1569" spans="1:88">
      <c r="A1569">
        <v>5934</v>
      </c>
      <c r="B1569" s="1">
        <v>42966</v>
      </c>
      <c r="C1569" t="s">
        <v>35</v>
      </c>
      <c r="D1569">
        <v>7</v>
      </c>
      <c r="E1569">
        <v>9</v>
      </c>
      <c r="F1569">
        <v>8</v>
      </c>
      <c r="G1569">
        <v>8</v>
      </c>
      <c r="H1569">
        <v>8</v>
      </c>
      <c r="I1569">
        <v>8</v>
      </c>
      <c r="J1569" t="s">
        <v>15</v>
      </c>
      <c r="K1569">
        <v>7</v>
      </c>
      <c r="L1569">
        <v>9</v>
      </c>
      <c r="M1569">
        <v>8</v>
      </c>
      <c r="N1569">
        <v>8</v>
      </c>
      <c r="O1569">
        <v>9</v>
      </c>
      <c r="P1569">
        <v>7</v>
      </c>
      <c r="Q1569">
        <v>8</v>
      </c>
      <c r="R1569">
        <v>7</v>
      </c>
      <c r="S1569">
        <v>9</v>
      </c>
      <c r="T1569">
        <v>7</v>
      </c>
      <c r="U1569">
        <v>8</v>
      </c>
      <c r="V1569">
        <v>8</v>
      </c>
      <c r="W1569">
        <v>9</v>
      </c>
      <c r="X1569">
        <v>8</v>
      </c>
      <c r="Y1569">
        <v>7</v>
      </c>
      <c r="Z1569">
        <v>8</v>
      </c>
      <c r="AA1569">
        <v>8</v>
      </c>
      <c r="AB1569">
        <v>7</v>
      </c>
      <c r="AC1569">
        <v>1</v>
      </c>
      <c r="AD1569">
        <f>IF(Table13[[#This Row],[payment]]=1,1,0)</f>
        <v>1</v>
      </c>
      <c r="AE1569">
        <f>IF(Table13[[#This Row],[payment]]=2,1,0)</f>
        <v>0</v>
      </c>
      <c r="AF1569">
        <f>IF(Table13[[#This Row],[payment]]=3,1,0)</f>
        <v>0</v>
      </c>
      <c r="AG1569">
        <v>6</v>
      </c>
      <c r="AH1569">
        <f>IF(Table13[[#This Row],[method_payment]]=1,1,0)</f>
        <v>0</v>
      </c>
      <c r="AI1569">
        <f>IF(Table13[[#This Row],[method_payment]]=2,1,0)</f>
        <v>0</v>
      </c>
      <c r="AJ1569">
        <f>IF(Table13[[#This Row],[method_payment]]=3,1,0)</f>
        <v>0</v>
      </c>
      <c r="AK1569">
        <f>IF(Table13[[#This Row],[method_payment]]=5,1,0)</f>
        <v>0</v>
      </c>
      <c r="AL1569">
        <f>IF(Table13[[#This Row],[method_payment]]=6,1,0)</f>
        <v>1</v>
      </c>
      <c r="AM1569" t="s">
        <v>16</v>
      </c>
      <c r="AN1569" t="s">
        <v>16</v>
      </c>
      <c r="AO1569">
        <v>6</v>
      </c>
      <c r="AP1569" s="2">
        <v>76.42</v>
      </c>
      <c r="AQ1569" s="3">
        <f>IF(AND(Table13[[#This Row],[Average_amount_spent_per_visit_last_3_months]]&gt;=1,Table13[[#This Row],[Average_amount_spent_per_visit_last_3_months]]&lt;=999),1,0)</f>
        <v>1</v>
      </c>
      <c r="AR1569" s="3">
        <f>IF(AND(Table13[[#This Row],[Average_amount_spent_per_visit_last_3_months]]&gt;=1000,Table13[[#This Row],[Average_amount_spent_per_visit_last_3_months]]&lt;=6700),1,0)</f>
        <v>0</v>
      </c>
      <c r="AS1569">
        <v>3</v>
      </c>
      <c r="AT1569">
        <v>33</v>
      </c>
      <c r="AU1569">
        <f>IF(AND(Table13[[#This Row],[Age]]&gt;=18,Table13[[#This Row],[Age]]&lt;=25),1,0)</f>
        <v>0</v>
      </c>
      <c r="AV1569">
        <f>IF(AND(Table13[[#This Row],[Age]]&gt;=26,Table13[[#This Row],[Age]]&lt;=35),1,0)</f>
        <v>1</v>
      </c>
      <c r="AW1569">
        <f>IF(AND(Table13[[#This Row],[Age]]&gt;=36,Table13[[#This Row],[Age]]&lt;=45),1,0)</f>
        <v>0</v>
      </c>
      <c r="AX1569">
        <f>IF(AND(Table13[[#This Row],[Age]]&gt;=46,Table13[[#This Row],[Age]]&lt;=55),1,0)</f>
        <v>0</v>
      </c>
      <c r="AY1569">
        <f>IF(AND(Table13[[#This Row],[Age]]&gt;=56,Table13[[#This Row],[Age]]&lt;=67),1,0)</f>
        <v>0</v>
      </c>
      <c r="AZ1569" t="s">
        <v>25</v>
      </c>
      <c r="BA1569">
        <f>IF(Table13[[#This Row],[Marital Status]]="Married",1,0)</f>
        <v>1</v>
      </c>
      <c r="BB1569">
        <f>IF(Table13[[#This Row],[Marital Status]]="Single",1,0)</f>
        <v>0</v>
      </c>
      <c r="BC1569" t="s">
        <v>28</v>
      </c>
      <c r="BD1569">
        <f>IF(Table13[[#This Row],[gender]]="Male",1,0)</f>
        <v>0</v>
      </c>
      <c r="BE1569">
        <f>IF(Table13[[#This Row],[gender]]="Female",1,0)</f>
        <v>1</v>
      </c>
      <c r="BF1569" t="s">
        <v>23</v>
      </c>
      <c r="BG1569">
        <f>IF(Table13[[#This Row],[Highest level of Education]]="Did not attend school",1,0)</f>
        <v>0</v>
      </c>
      <c r="BH1569">
        <f>IF(Table13[[#This Row],[Highest level of Education]]="K12 completed",1,0)</f>
        <v>0</v>
      </c>
      <c r="BI1569">
        <f>IF(Table13[[#This Row],[Highest level of Education]]="High School Completed",1,0)</f>
        <v>0</v>
      </c>
      <c r="BJ1569">
        <f>IF(Table13[[#This Row],[Highest level of Education]]="Technical Diploma/Partially completed College",1,0)</f>
        <v>1</v>
      </c>
      <c r="BK1569">
        <f>IF(Table13[[#This Row],[Highest level of Education]]="University/College Degree",1,0)</f>
        <v>0</v>
      </c>
      <c r="BL1569">
        <f>IF(Table13[[#This Row],[Highest level of Education]]="Post-graduate education",1,0)</f>
        <v>0</v>
      </c>
      <c r="BM1569">
        <v>1</v>
      </c>
      <c r="BN1569">
        <v>1</v>
      </c>
      <c r="BO1569">
        <v>98</v>
      </c>
      <c r="BP1569">
        <f>IF(Table13[[#This Row],[Monthly_Income 1_5500 2_8000 3_11000 4_15000 5_20000 6_27000 7_35000 8_5000 9_51000 98_0]]=1,1,0)</f>
        <v>0</v>
      </c>
      <c r="BQ1569">
        <f>IF(Table13[[#This Row],[Monthly_Income 1_5500 2_8000 3_11000 4_15000 5_20000 6_27000 7_35000 8_5000 9_51000 98_0]]=2,1,0)</f>
        <v>0</v>
      </c>
      <c r="BR1569">
        <f>IF(Table13[[#This Row],[Monthly_Income 1_5500 2_8000 3_11000 4_15000 5_20000 6_27000 7_35000 8_5000 9_51000 98_0]]=3,1,0)</f>
        <v>0</v>
      </c>
      <c r="BS1569">
        <f>IF(Table13[[#This Row],[Monthly_Income 1_5500 2_8000 3_11000 4_15000 5_20000 6_27000 7_35000 8_5000 9_51000 98_0]]=4,1,0)</f>
        <v>0</v>
      </c>
      <c r="BT1569">
        <f>IF(Table13[[#This Row],[Monthly_Income 1_5500 2_8000 3_11000 4_15000 5_20000 6_27000 7_35000 8_5000 9_51000 98_0]]=5,1,0)</f>
        <v>0</v>
      </c>
      <c r="BU1569">
        <f>IF(Table13[[#This Row],[Monthly_Income 1_5500 2_8000 3_11000 4_15000 5_20000 6_27000 7_35000 8_5000 9_51000 98_0]]=6,1,0)</f>
        <v>0</v>
      </c>
      <c r="BV1569">
        <f>IF(Table13[[#This Row],[Monthly_Income 1_5500 2_8000 3_11000 4_15000 5_20000 6_27000 7_35000 8_5000 9_51000 98_0]]=7,1,0)</f>
        <v>0</v>
      </c>
      <c r="BW1569">
        <f>IF(Table13[[#This Row],[Monthly_Income 1_5500 2_8000 3_11000 4_15000 5_20000 6_27000 7_35000 8_5000 9_51000 98_0]]=8,1,0)</f>
        <v>0</v>
      </c>
      <c r="BX1569">
        <f>IF(Table13[[#This Row],[Monthly_Income 1_5500 2_8000 3_11000 4_15000 5_20000 6_27000 7_35000 8_5000 9_51000 98_0]]=9,1,0)</f>
        <v>0</v>
      </c>
      <c r="BY1569">
        <f>IF(Table13[[#This Row],[Monthly_Income 1_5500 2_8000 3_11000 4_15000 5_20000 6_27000 7_35000 8_5000 9_51000 98_0]]=98,1,0)</f>
        <v>1</v>
      </c>
      <c r="BZ1569">
        <v>98</v>
      </c>
      <c r="CA1569">
        <f>IF(Table13[[#This Row],[Monthly_Household_Income]]=1,1,0)</f>
        <v>0</v>
      </c>
      <c r="CB1569">
        <f>IF(Table13[[#This Row],[Monthly_Household_Income]]=2,1,0)</f>
        <v>0</v>
      </c>
      <c r="CC1569">
        <f>IF(Table13[[#This Row],[Monthly_Household_Income]]=3,1,0)</f>
        <v>0</v>
      </c>
      <c r="CD1569">
        <f>IF(Table13[[#This Row],[Monthly_Household_Income]]=4,1,0)</f>
        <v>0</v>
      </c>
      <c r="CE1569">
        <f>IF(Table13[[#This Row],[Monthly_Household_Income]]=5,1,0)</f>
        <v>0</v>
      </c>
      <c r="CF1569">
        <f>IF(Table13[[#This Row],[Monthly_Household_Income]]=6,1,0)</f>
        <v>0</v>
      </c>
      <c r="CG1569">
        <f>IF(Table13[[#This Row],[Monthly_Household_Income]]=7,1,0)</f>
        <v>0</v>
      </c>
      <c r="CH1569">
        <f>IF(Table13[[#This Row],[Monthly_Household_Income]]=8,1,0)</f>
        <v>0</v>
      </c>
      <c r="CI1569">
        <f>IF(Table13[[#This Row],[Monthly_Household_Income]]=9,1,0)</f>
        <v>0</v>
      </c>
      <c r="CJ1569">
        <f>IF(Table13[[#This Row],[Monthly_Household_Income]]=98,1,0)</f>
        <v>1</v>
      </c>
    </row>
    <row r="1570" spans="1:88">
      <c r="A1570">
        <v>5936</v>
      </c>
      <c r="B1570" s="1">
        <v>43222</v>
      </c>
      <c r="C1570" t="s">
        <v>32</v>
      </c>
      <c r="D1570">
        <v>10</v>
      </c>
      <c r="E1570">
        <v>10</v>
      </c>
      <c r="F1570">
        <v>10</v>
      </c>
      <c r="G1570">
        <v>10</v>
      </c>
      <c r="H1570">
        <v>9</v>
      </c>
      <c r="I1570">
        <v>10</v>
      </c>
      <c r="J1570" t="s">
        <v>16</v>
      </c>
      <c r="K1570">
        <v>10</v>
      </c>
      <c r="L1570">
        <v>8</v>
      </c>
      <c r="M1570">
        <v>8</v>
      </c>
      <c r="N1570">
        <v>10</v>
      </c>
      <c r="O1570">
        <v>10</v>
      </c>
      <c r="P1570">
        <v>10</v>
      </c>
      <c r="Q1570">
        <v>9</v>
      </c>
      <c r="R1570">
        <v>9</v>
      </c>
      <c r="S1570">
        <v>7</v>
      </c>
      <c r="T1570">
        <v>7</v>
      </c>
      <c r="U1570">
        <v>10</v>
      </c>
      <c r="V1570">
        <v>8</v>
      </c>
      <c r="W1570">
        <v>8</v>
      </c>
      <c r="X1570">
        <v>10</v>
      </c>
      <c r="Y1570">
        <v>8</v>
      </c>
      <c r="Z1570">
        <v>8</v>
      </c>
      <c r="AA1570">
        <v>10</v>
      </c>
      <c r="AB1570">
        <v>8</v>
      </c>
      <c r="AC1570">
        <v>2</v>
      </c>
      <c r="AD1570">
        <f>IF(Table13[[#This Row],[payment]]=1,1,0)</f>
        <v>0</v>
      </c>
      <c r="AE1570">
        <f>IF(Table13[[#This Row],[payment]]=2,1,0)</f>
        <v>1</v>
      </c>
      <c r="AF1570">
        <f>IF(Table13[[#This Row],[payment]]=3,1,0)</f>
        <v>0</v>
      </c>
      <c r="AG1570">
        <v>1</v>
      </c>
      <c r="AH1570">
        <f>IF(Table13[[#This Row],[method_payment]]=1,1,0)</f>
        <v>1</v>
      </c>
      <c r="AI1570">
        <f>IF(Table13[[#This Row],[method_payment]]=2,1,0)</f>
        <v>0</v>
      </c>
      <c r="AJ1570">
        <f>IF(Table13[[#This Row],[method_payment]]=3,1,0)</f>
        <v>0</v>
      </c>
      <c r="AK1570">
        <f>IF(Table13[[#This Row],[method_payment]]=5,1,0)</f>
        <v>0</v>
      </c>
      <c r="AL1570">
        <f>IF(Table13[[#This Row],[method_payment]]=6,1,0)</f>
        <v>0</v>
      </c>
      <c r="AM1570" t="s">
        <v>16</v>
      </c>
      <c r="AN1570" t="s">
        <v>16</v>
      </c>
      <c r="AO1570">
        <v>6</v>
      </c>
      <c r="AP1570" s="2">
        <v>235.93</v>
      </c>
      <c r="AQ1570" s="3">
        <f>IF(AND(Table13[[#This Row],[Average_amount_spent_per_visit_last_3_months]]&gt;=1,Table13[[#This Row],[Average_amount_spent_per_visit_last_3_months]]&lt;=999),1,0)</f>
        <v>1</v>
      </c>
      <c r="AR1570" s="3">
        <f>IF(AND(Table13[[#This Row],[Average_amount_spent_per_visit_last_3_months]]&gt;=1000,Table13[[#This Row],[Average_amount_spent_per_visit_last_3_months]]&lt;=6700),1,0)</f>
        <v>0</v>
      </c>
      <c r="AS1570">
        <v>2</v>
      </c>
      <c r="AT1570">
        <v>27</v>
      </c>
      <c r="AU1570">
        <f>IF(AND(Table13[[#This Row],[Age]]&gt;=18,Table13[[#This Row],[Age]]&lt;=25),1,0)</f>
        <v>0</v>
      </c>
      <c r="AV1570">
        <f>IF(AND(Table13[[#This Row],[Age]]&gt;=26,Table13[[#This Row],[Age]]&lt;=35),1,0)</f>
        <v>1</v>
      </c>
      <c r="AW1570">
        <f>IF(AND(Table13[[#This Row],[Age]]&gt;=36,Table13[[#This Row],[Age]]&lt;=45),1,0)</f>
        <v>0</v>
      </c>
      <c r="AX1570">
        <f>IF(AND(Table13[[#This Row],[Age]]&gt;=46,Table13[[#This Row],[Age]]&lt;=55),1,0)</f>
        <v>0</v>
      </c>
      <c r="AY1570">
        <f>IF(AND(Table13[[#This Row],[Age]]&gt;=56,Table13[[#This Row],[Age]]&lt;=67),1,0)</f>
        <v>0</v>
      </c>
      <c r="AZ1570" t="s">
        <v>24</v>
      </c>
      <c r="BA1570">
        <f>IF(Table13[[#This Row],[Marital Status]]="Married",1,0)</f>
        <v>0</v>
      </c>
      <c r="BB1570">
        <f>IF(Table13[[#This Row],[Marital Status]]="Single",1,0)</f>
        <v>1</v>
      </c>
      <c r="BC1570" t="s">
        <v>28</v>
      </c>
      <c r="BD1570">
        <f>IF(Table13[[#This Row],[gender]]="Male",1,0)</f>
        <v>0</v>
      </c>
      <c r="BE1570">
        <f>IF(Table13[[#This Row],[gender]]="Female",1,0)</f>
        <v>1</v>
      </c>
      <c r="BF1570" t="s">
        <v>23</v>
      </c>
      <c r="BG1570">
        <f>IF(Table13[[#This Row],[Highest level of Education]]="Did not attend school",1,0)</f>
        <v>0</v>
      </c>
      <c r="BH1570">
        <f>IF(Table13[[#This Row],[Highest level of Education]]="K12 completed",1,0)</f>
        <v>0</v>
      </c>
      <c r="BI1570">
        <f>IF(Table13[[#This Row],[Highest level of Education]]="High School Completed",1,0)</f>
        <v>0</v>
      </c>
      <c r="BJ1570">
        <f>IF(Table13[[#This Row],[Highest level of Education]]="Technical Diploma/Partially completed College",1,0)</f>
        <v>1</v>
      </c>
      <c r="BK1570">
        <f>IF(Table13[[#This Row],[Highest level of Education]]="University/College Degree",1,0)</f>
        <v>0</v>
      </c>
      <c r="BL1570">
        <f>IF(Table13[[#This Row],[Highest level of Education]]="Post-graduate education",1,0)</f>
        <v>0</v>
      </c>
      <c r="BM1570">
        <v>0</v>
      </c>
      <c r="BN1570">
        <v>1</v>
      </c>
      <c r="BO1570">
        <v>3</v>
      </c>
      <c r="BP1570">
        <f>IF(Table13[[#This Row],[Monthly_Income 1_5500 2_8000 3_11000 4_15000 5_20000 6_27000 7_35000 8_5000 9_51000 98_0]]=1,1,0)</f>
        <v>0</v>
      </c>
      <c r="BQ1570">
        <f>IF(Table13[[#This Row],[Monthly_Income 1_5500 2_8000 3_11000 4_15000 5_20000 6_27000 7_35000 8_5000 9_51000 98_0]]=2,1,0)</f>
        <v>0</v>
      </c>
      <c r="BR1570">
        <f>IF(Table13[[#This Row],[Monthly_Income 1_5500 2_8000 3_11000 4_15000 5_20000 6_27000 7_35000 8_5000 9_51000 98_0]]=3,1,0)</f>
        <v>1</v>
      </c>
      <c r="BS1570">
        <f>IF(Table13[[#This Row],[Monthly_Income 1_5500 2_8000 3_11000 4_15000 5_20000 6_27000 7_35000 8_5000 9_51000 98_0]]=4,1,0)</f>
        <v>0</v>
      </c>
      <c r="BT1570">
        <f>IF(Table13[[#This Row],[Monthly_Income 1_5500 2_8000 3_11000 4_15000 5_20000 6_27000 7_35000 8_5000 9_51000 98_0]]=5,1,0)</f>
        <v>0</v>
      </c>
      <c r="BU1570">
        <f>IF(Table13[[#This Row],[Monthly_Income 1_5500 2_8000 3_11000 4_15000 5_20000 6_27000 7_35000 8_5000 9_51000 98_0]]=6,1,0)</f>
        <v>0</v>
      </c>
      <c r="BV1570">
        <f>IF(Table13[[#This Row],[Monthly_Income 1_5500 2_8000 3_11000 4_15000 5_20000 6_27000 7_35000 8_5000 9_51000 98_0]]=7,1,0)</f>
        <v>0</v>
      </c>
      <c r="BW1570">
        <f>IF(Table13[[#This Row],[Monthly_Income 1_5500 2_8000 3_11000 4_15000 5_20000 6_27000 7_35000 8_5000 9_51000 98_0]]=8,1,0)</f>
        <v>0</v>
      </c>
      <c r="BX1570">
        <f>IF(Table13[[#This Row],[Monthly_Income 1_5500 2_8000 3_11000 4_15000 5_20000 6_27000 7_35000 8_5000 9_51000 98_0]]=9,1,0)</f>
        <v>0</v>
      </c>
      <c r="BY1570">
        <f>IF(Table13[[#This Row],[Monthly_Income 1_5500 2_8000 3_11000 4_15000 5_20000 6_27000 7_35000 8_5000 9_51000 98_0]]=98,1,0)</f>
        <v>0</v>
      </c>
      <c r="BZ1570">
        <v>8</v>
      </c>
      <c r="CA1570">
        <f>IF(Table13[[#This Row],[Monthly_Household_Income]]=1,1,0)</f>
        <v>0</v>
      </c>
      <c r="CB1570">
        <f>IF(Table13[[#This Row],[Monthly_Household_Income]]=2,1,0)</f>
        <v>0</v>
      </c>
      <c r="CC1570">
        <f>IF(Table13[[#This Row],[Monthly_Household_Income]]=3,1,0)</f>
        <v>0</v>
      </c>
      <c r="CD1570">
        <f>IF(Table13[[#This Row],[Monthly_Household_Income]]=4,1,0)</f>
        <v>0</v>
      </c>
      <c r="CE1570">
        <f>IF(Table13[[#This Row],[Monthly_Household_Income]]=5,1,0)</f>
        <v>0</v>
      </c>
      <c r="CF1570">
        <f>IF(Table13[[#This Row],[Monthly_Household_Income]]=6,1,0)</f>
        <v>0</v>
      </c>
      <c r="CG1570">
        <f>IF(Table13[[#This Row],[Monthly_Household_Income]]=7,1,0)</f>
        <v>0</v>
      </c>
      <c r="CH1570">
        <f>IF(Table13[[#This Row],[Monthly_Household_Income]]=8,1,0)</f>
        <v>1</v>
      </c>
      <c r="CI1570">
        <f>IF(Table13[[#This Row],[Monthly_Household_Income]]=9,1,0)</f>
        <v>0</v>
      </c>
      <c r="CJ1570">
        <f>IF(Table13[[#This Row],[Monthly_Household_Income]]=98,1,0)</f>
        <v>0</v>
      </c>
    </row>
    <row r="1571" spans="1:88">
      <c r="A1571">
        <v>5939</v>
      </c>
      <c r="B1571" s="1">
        <v>43023</v>
      </c>
      <c r="C1571" t="s">
        <v>32</v>
      </c>
      <c r="D1571">
        <v>8</v>
      </c>
      <c r="E1571">
        <v>8</v>
      </c>
      <c r="F1571">
        <v>9</v>
      </c>
      <c r="G1571">
        <v>9</v>
      </c>
      <c r="H1571">
        <v>8</v>
      </c>
      <c r="I1571">
        <v>8</v>
      </c>
      <c r="J1571" t="s">
        <v>16</v>
      </c>
      <c r="K1571">
        <v>9</v>
      </c>
      <c r="L1571">
        <v>9</v>
      </c>
      <c r="M1571">
        <v>9</v>
      </c>
      <c r="N1571">
        <v>8</v>
      </c>
      <c r="O1571">
        <v>8</v>
      </c>
      <c r="P1571">
        <v>9</v>
      </c>
      <c r="Q1571">
        <v>10</v>
      </c>
      <c r="R1571">
        <v>10</v>
      </c>
      <c r="S1571">
        <v>9</v>
      </c>
      <c r="T1571">
        <v>9</v>
      </c>
      <c r="U1571">
        <v>8</v>
      </c>
      <c r="V1571">
        <v>8</v>
      </c>
      <c r="W1571">
        <v>8</v>
      </c>
      <c r="X1571">
        <v>8</v>
      </c>
      <c r="Y1571">
        <v>9</v>
      </c>
      <c r="Z1571">
        <v>8</v>
      </c>
      <c r="AA1571">
        <v>8</v>
      </c>
      <c r="AB1571">
        <v>8</v>
      </c>
      <c r="AC1571">
        <v>2</v>
      </c>
      <c r="AD1571">
        <f>IF(Table13[[#This Row],[payment]]=1,1,0)</f>
        <v>0</v>
      </c>
      <c r="AE1571">
        <f>IF(Table13[[#This Row],[payment]]=2,1,0)</f>
        <v>1</v>
      </c>
      <c r="AF1571">
        <f>IF(Table13[[#This Row],[payment]]=3,1,0)</f>
        <v>0</v>
      </c>
      <c r="AG1571">
        <v>1</v>
      </c>
      <c r="AH1571">
        <f>IF(Table13[[#This Row],[method_payment]]=1,1,0)</f>
        <v>1</v>
      </c>
      <c r="AI1571">
        <f>IF(Table13[[#This Row],[method_payment]]=2,1,0)</f>
        <v>0</v>
      </c>
      <c r="AJ1571">
        <f>IF(Table13[[#This Row],[method_payment]]=3,1,0)</f>
        <v>0</v>
      </c>
      <c r="AK1571">
        <f>IF(Table13[[#This Row],[method_payment]]=5,1,0)</f>
        <v>0</v>
      </c>
      <c r="AL1571">
        <f>IF(Table13[[#This Row],[method_payment]]=6,1,0)</f>
        <v>0</v>
      </c>
      <c r="AM1571" t="s">
        <v>16</v>
      </c>
      <c r="AN1571" t="s">
        <v>15</v>
      </c>
      <c r="AO1571">
        <v>3</v>
      </c>
      <c r="AP1571" s="2">
        <v>588.73</v>
      </c>
      <c r="AQ1571" s="3">
        <f>IF(AND(Table13[[#This Row],[Average_amount_spent_per_visit_last_3_months]]&gt;=1,Table13[[#This Row],[Average_amount_spent_per_visit_last_3_months]]&lt;=999),1,0)</f>
        <v>1</v>
      </c>
      <c r="AR1571" s="3">
        <f>IF(AND(Table13[[#This Row],[Average_amount_spent_per_visit_last_3_months]]&gt;=1000,Table13[[#This Row],[Average_amount_spent_per_visit_last_3_months]]&lt;=6700),1,0)</f>
        <v>0</v>
      </c>
      <c r="AS1571">
        <v>2</v>
      </c>
      <c r="AT1571">
        <v>29</v>
      </c>
      <c r="AU1571">
        <f>IF(AND(Table13[[#This Row],[Age]]&gt;=18,Table13[[#This Row],[Age]]&lt;=25),1,0)</f>
        <v>0</v>
      </c>
      <c r="AV1571">
        <f>IF(AND(Table13[[#This Row],[Age]]&gt;=26,Table13[[#This Row],[Age]]&lt;=35),1,0)</f>
        <v>1</v>
      </c>
      <c r="AW1571">
        <f>IF(AND(Table13[[#This Row],[Age]]&gt;=36,Table13[[#This Row],[Age]]&lt;=45),1,0)</f>
        <v>0</v>
      </c>
      <c r="AX1571">
        <f>IF(AND(Table13[[#This Row],[Age]]&gt;=46,Table13[[#This Row],[Age]]&lt;=55),1,0)</f>
        <v>0</v>
      </c>
      <c r="AY1571">
        <f>IF(AND(Table13[[#This Row],[Age]]&gt;=56,Table13[[#This Row],[Age]]&lt;=67),1,0)</f>
        <v>0</v>
      </c>
      <c r="AZ1571" t="s">
        <v>24</v>
      </c>
      <c r="BA1571">
        <f>IF(Table13[[#This Row],[Marital Status]]="Married",1,0)</f>
        <v>0</v>
      </c>
      <c r="BB1571">
        <f>IF(Table13[[#This Row],[Marital Status]]="Single",1,0)</f>
        <v>1</v>
      </c>
      <c r="BC1571" t="s">
        <v>28</v>
      </c>
      <c r="BD1571">
        <f>IF(Table13[[#This Row],[gender]]="Male",1,0)</f>
        <v>0</v>
      </c>
      <c r="BE1571">
        <f>IF(Table13[[#This Row],[gender]]="Female",1,0)</f>
        <v>1</v>
      </c>
      <c r="BF1571" t="s">
        <v>19</v>
      </c>
      <c r="BG1571">
        <f>IF(Table13[[#This Row],[Highest level of Education]]="Did not attend school",1,0)</f>
        <v>0</v>
      </c>
      <c r="BH1571">
        <f>IF(Table13[[#This Row],[Highest level of Education]]="K12 completed",1,0)</f>
        <v>0</v>
      </c>
      <c r="BI1571">
        <f>IF(Table13[[#This Row],[Highest level of Education]]="High School Completed",1,0)</f>
        <v>0</v>
      </c>
      <c r="BJ1571">
        <f>IF(Table13[[#This Row],[Highest level of Education]]="Technical Diploma/Partially completed College",1,0)</f>
        <v>0</v>
      </c>
      <c r="BK1571">
        <f>IF(Table13[[#This Row],[Highest level of Education]]="University/College Degree",1,0)</f>
        <v>1</v>
      </c>
      <c r="BL1571">
        <f>IF(Table13[[#This Row],[Highest level of Education]]="Post-graduate education",1,0)</f>
        <v>0</v>
      </c>
      <c r="BM1571">
        <v>0</v>
      </c>
      <c r="BN1571">
        <v>1</v>
      </c>
      <c r="BO1571">
        <v>3</v>
      </c>
      <c r="BP1571">
        <f>IF(Table13[[#This Row],[Monthly_Income 1_5500 2_8000 3_11000 4_15000 5_20000 6_27000 7_35000 8_5000 9_51000 98_0]]=1,1,0)</f>
        <v>0</v>
      </c>
      <c r="BQ1571">
        <f>IF(Table13[[#This Row],[Monthly_Income 1_5500 2_8000 3_11000 4_15000 5_20000 6_27000 7_35000 8_5000 9_51000 98_0]]=2,1,0)</f>
        <v>0</v>
      </c>
      <c r="BR1571">
        <f>IF(Table13[[#This Row],[Monthly_Income 1_5500 2_8000 3_11000 4_15000 5_20000 6_27000 7_35000 8_5000 9_51000 98_0]]=3,1,0)</f>
        <v>1</v>
      </c>
      <c r="BS1571">
        <f>IF(Table13[[#This Row],[Monthly_Income 1_5500 2_8000 3_11000 4_15000 5_20000 6_27000 7_35000 8_5000 9_51000 98_0]]=4,1,0)</f>
        <v>0</v>
      </c>
      <c r="BT1571">
        <f>IF(Table13[[#This Row],[Monthly_Income 1_5500 2_8000 3_11000 4_15000 5_20000 6_27000 7_35000 8_5000 9_51000 98_0]]=5,1,0)</f>
        <v>0</v>
      </c>
      <c r="BU1571">
        <f>IF(Table13[[#This Row],[Monthly_Income 1_5500 2_8000 3_11000 4_15000 5_20000 6_27000 7_35000 8_5000 9_51000 98_0]]=6,1,0)</f>
        <v>0</v>
      </c>
      <c r="BV1571">
        <f>IF(Table13[[#This Row],[Monthly_Income 1_5500 2_8000 3_11000 4_15000 5_20000 6_27000 7_35000 8_5000 9_51000 98_0]]=7,1,0)</f>
        <v>0</v>
      </c>
      <c r="BW1571">
        <f>IF(Table13[[#This Row],[Monthly_Income 1_5500 2_8000 3_11000 4_15000 5_20000 6_27000 7_35000 8_5000 9_51000 98_0]]=8,1,0)</f>
        <v>0</v>
      </c>
      <c r="BX1571">
        <f>IF(Table13[[#This Row],[Monthly_Income 1_5500 2_8000 3_11000 4_15000 5_20000 6_27000 7_35000 8_5000 9_51000 98_0]]=9,1,0)</f>
        <v>0</v>
      </c>
      <c r="BY1571">
        <f>IF(Table13[[#This Row],[Monthly_Income 1_5500 2_8000 3_11000 4_15000 5_20000 6_27000 7_35000 8_5000 9_51000 98_0]]=98,1,0)</f>
        <v>0</v>
      </c>
      <c r="BZ1571">
        <v>5</v>
      </c>
      <c r="CA1571">
        <f>IF(Table13[[#This Row],[Monthly_Household_Income]]=1,1,0)</f>
        <v>0</v>
      </c>
      <c r="CB1571">
        <f>IF(Table13[[#This Row],[Monthly_Household_Income]]=2,1,0)</f>
        <v>0</v>
      </c>
      <c r="CC1571">
        <f>IF(Table13[[#This Row],[Monthly_Household_Income]]=3,1,0)</f>
        <v>0</v>
      </c>
      <c r="CD1571">
        <f>IF(Table13[[#This Row],[Monthly_Household_Income]]=4,1,0)</f>
        <v>0</v>
      </c>
      <c r="CE1571">
        <f>IF(Table13[[#This Row],[Monthly_Household_Income]]=5,1,0)</f>
        <v>1</v>
      </c>
      <c r="CF1571">
        <f>IF(Table13[[#This Row],[Monthly_Household_Income]]=6,1,0)</f>
        <v>0</v>
      </c>
      <c r="CG1571">
        <f>IF(Table13[[#This Row],[Monthly_Household_Income]]=7,1,0)</f>
        <v>0</v>
      </c>
      <c r="CH1571">
        <f>IF(Table13[[#This Row],[Monthly_Household_Income]]=8,1,0)</f>
        <v>0</v>
      </c>
      <c r="CI1571">
        <f>IF(Table13[[#This Row],[Monthly_Household_Income]]=9,1,0)</f>
        <v>0</v>
      </c>
      <c r="CJ1571">
        <f>IF(Table13[[#This Row],[Monthly_Household_Income]]=98,1,0)</f>
        <v>0</v>
      </c>
    </row>
    <row r="1572" spans="1:88">
      <c r="A1572">
        <v>5955</v>
      </c>
      <c r="B1572" s="1">
        <v>42917</v>
      </c>
      <c r="C1572" t="s">
        <v>29</v>
      </c>
      <c r="D1572">
        <v>8</v>
      </c>
      <c r="E1572">
        <v>8</v>
      </c>
      <c r="F1572">
        <v>7</v>
      </c>
      <c r="G1572">
        <v>8</v>
      </c>
      <c r="H1572">
        <v>8</v>
      </c>
      <c r="I1572">
        <v>6</v>
      </c>
      <c r="J1572" t="s">
        <v>15</v>
      </c>
      <c r="K1572">
        <v>9</v>
      </c>
      <c r="L1572">
        <v>8</v>
      </c>
      <c r="M1572">
        <v>6</v>
      </c>
      <c r="N1572">
        <v>6</v>
      </c>
      <c r="O1572">
        <v>7</v>
      </c>
      <c r="P1572">
        <v>8</v>
      </c>
      <c r="Q1572">
        <v>7</v>
      </c>
      <c r="R1572">
        <v>9</v>
      </c>
      <c r="S1572">
        <v>7</v>
      </c>
      <c r="T1572">
        <v>8</v>
      </c>
      <c r="U1572">
        <v>8</v>
      </c>
      <c r="V1572">
        <v>7</v>
      </c>
      <c r="W1572">
        <v>6</v>
      </c>
      <c r="X1572">
        <v>6</v>
      </c>
      <c r="Y1572">
        <v>7</v>
      </c>
      <c r="Z1572">
        <v>7</v>
      </c>
      <c r="AA1572">
        <v>6</v>
      </c>
      <c r="AB1572">
        <v>7</v>
      </c>
      <c r="AC1572">
        <v>3</v>
      </c>
      <c r="AD1572">
        <f>IF(Table13[[#This Row],[payment]]=1,1,0)</f>
        <v>0</v>
      </c>
      <c r="AE1572">
        <f>IF(Table13[[#This Row],[payment]]=2,1,0)</f>
        <v>0</v>
      </c>
      <c r="AF1572">
        <f>IF(Table13[[#This Row],[payment]]=3,1,0)</f>
        <v>1</v>
      </c>
      <c r="AG1572">
        <v>1</v>
      </c>
      <c r="AH1572">
        <f>IF(Table13[[#This Row],[method_payment]]=1,1,0)</f>
        <v>1</v>
      </c>
      <c r="AI1572">
        <f>IF(Table13[[#This Row],[method_payment]]=2,1,0)</f>
        <v>0</v>
      </c>
      <c r="AJ1572">
        <f>IF(Table13[[#This Row],[method_payment]]=3,1,0)</f>
        <v>0</v>
      </c>
      <c r="AK1572">
        <f>IF(Table13[[#This Row],[method_payment]]=5,1,0)</f>
        <v>0</v>
      </c>
      <c r="AL1572">
        <f>IF(Table13[[#This Row],[method_payment]]=6,1,0)</f>
        <v>0</v>
      </c>
      <c r="AM1572" t="s">
        <v>16</v>
      </c>
      <c r="AN1572" t="s">
        <v>15</v>
      </c>
      <c r="AO1572">
        <v>1</v>
      </c>
      <c r="AP1572" s="2">
        <v>551.29</v>
      </c>
      <c r="AQ1572" s="3">
        <f>IF(AND(Table13[[#This Row],[Average_amount_spent_per_visit_last_3_months]]&gt;=1,Table13[[#This Row],[Average_amount_spent_per_visit_last_3_months]]&lt;=999),1,0)</f>
        <v>1</v>
      </c>
      <c r="AR1572" s="3">
        <f>IF(AND(Table13[[#This Row],[Average_amount_spent_per_visit_last_3_months]]&gt;=1000,Table13[[#This Row],[Average_amount_spent_per_visit_last_3_months]]&lt;=6700),1,0)</f>
        <v>0</v>
      </c>
      <c r="AS1572">
        <v>1</v>
      </c>
      <c r="AT1572">
        <v>30</v>
      </c>
      <c r="AU1572">
        <f>IF(AND(Table13[[#This Row],[Age]]&gt;=18,Table13[[#This Row],[Age]]&lt;=25),1,0)</f>
        <v>0</v>
      </c>
      <c r="AV1572">
        <f>IF(AND(Table13[[#This Row],[Age]]&gt;=26,Table13[[#This Row],[Age]]&lt;=35),1,0)</f>
        <v>1</v>
      </c>
      <c r="AW1572">
        <f>IF(AND(Table13[[#This Row],[Age]]&gt;=36,Table13[[#This Row],[Age]]&lt;=45),1,0)</f>
        <v>0</v>
      </c>
      <c r="AX1572">
        <f>IF(AND(Table13[[#This Row],[Age]]&gt;=46,Table13[[#This Row],[Age]]&lt;=55),1,0)</f>
        <v>0</v>
      </c>
      <c r="AY1572">
        <f>IF(AND(Table13[[#This Row],[Age]]&gt;=56,Table13[[#This Row],[Age]]&lt;=67),1,0)</f>
        <v>0</v>
      </c>
      <c r="AZ1572" t="s">
        <v>25</v>
      </c>
      <c r="BA1572">
        <f>IF(Table13[[#This Row],[Marital Status]]="Married",1,0)</f>
        <v>1</v>
      </c>
      <c r="BB1572">
        <f>IF(Table13[[#This Row],[Marital Status]]="Single",1,0)</f>
        <v>0</v>
      </c>
      <c r="BC1572" t="s">
        <v>28</v>
      </c>
      <c r="BD1572">
        <f>IF(Table13[[#This Row],[gender]]="Male",1,0)</f>
        <v>0</v>
      </c>
      <c r="BE1572">
        <f>IF(Table13[[#This Row],[gender]]="Female",1,0)</f>
        <v>1</v>
      </c>
      <c r="BF1572" t="s">
        <v>19</v>
      </c>
      <c r="BG1572">
        <f>IF(Table13[[#This Row],[Highest level of Education]]="Did not attend school",1,0)</f>
        <v>0</v>
      </c>
      <c r="BH1572">
        <f>IF(Table13[[#This Row],[Highest level of Education]]="K12 completed",1,0)</f>
        <v>0</v>
      </c>
      <c r="BI1572">
        <f>IF(Table13[[#This Row],[Highest level of Education]]="High School Completed",1,0)</f>
        <v>0</v>
      </c>
      <c r="BJ1572">
        <f>IF(Table13[[#This Row],[Highest level of Education]]="Technical Diploma/Partially completed College",1,0)</f>
        <v>0</v>
      </c>
      <c r="BK1572">
        <f>IF(Table13[[#This Row],[Highest level of Education]]="University/College Degree",1,0)</f>
        <v>1</v>
      </c>
      <c r="BL1572">
        <f>IF(Table13[[#This Row],[Highest level of Education]]="Post-graduate education",1,0)</f>
        <v>0</v>
      </c>
      <c r="BM1572">
        <v>2</v>
      </c>
      <c r="BN1572">
        <v>1</v>
      </c>
      <c r="BO1572">
        <v>3</v>
      </c>
      <c r="BP1572">
        <f>IF(Table13[[#This Row],[Monthly_Income 1_5500 2_8000 3_11000 4_15000 5_20000 6_27000 7_35000 8_5000 9_51000 98_0]]=1,1,0)</f>
        <v>0</v>
      </c>
      <c r="BQ1572">
        <f>IF(Table13[[#This Row],[Monthly_Income 1_5500 2_8000 3_11000 4_15000 5_20000 6_27000 7_35000 8_5000 9_51000 98_0]]=2,1,0)</f>
        <v>0</v>
      </c>
      <c r="BR1572">
        <f>IF(Table13[[#This Row],[Monthly_Income 1_5500 2_8000 3_11000 4_15000 5_20000 6_27000 7_35000 8_5000 9_51000 98_0]]=3,1,0)</f>
        <v>1</v>
      </c>
      <c r="BS1572">
        <f>IF(Table13[[#This Row],[Monthly_Income 1_5500 2_8000 3_11000 4_15000 5_20000 6_27000 7_35000 8_5000 9_51000 98_0]]=4,1,0)</f>
        <v>0</v>
      </c>
      <c r="BT1572">
        <f>IF(Table13[[#This Row],[Monthly_Income 1_5500 2_8000 3_11000 4_15000 5_20000 6_27000 7_35000 8_5000 9_51000 98_0]]=5,1,0)</f>
        <v>0</v>
      </c>
      <c r="BU1572">
        <f>IF(Table13[[#This Row],[Monthly_Income 1_5500 2_8000 3_11000 4_15000 5_20000 6_27000 7_35000 8_5000 9_51000 98_0]]=6,1,0)</f>
        <v>0</v>
      </c>
      <c r="BV1572">
        <f>IF(Table13[[#This Row],[Monthly_Income 1_5500 2_8000 3_11000 4_15000 5_20000 6_27000 7_35000 8_5000 9_51000 98_0]]=7,1,0)</f>
        <v>0</v>
      </c>
      <c r="BW1572">
        <f>IF(Table13[[#This Row],[Monthly_Income 1_5500 2_8000 3_11000 4_15000 5_20000 6_27000 7_35000 8_5000 9_51000 98_0]]=8,1,0)</f>
        <v>0</v>
      </c>
      <c r="BX1572">
        <f>IF(Table13[[#This Row],[Monthly_Income 1_5500 2_8000 3_11000 4_15000 5_20000 6_27000 7_35000 8_5000 9_51000 98_0]]=9,1,0)</f>
        <v>0</v>
      </c>
      <c r="BY1572">
        <f>IF(Table13[[#This Row],[Monthly_Income 1_5500 2_8000 3_11000 4_15000 5_20000 6_27000 7_35000 8_5000 9_51000 98_0]]=98,1,0)</f>
        <v>0</v>
      </c>
      <c r="BZ1572">
        <v>5</v>
      </c>
      <c r="CA1572">
        <f>IF(Table13[[#This Row],[Monthly_Household_Income]]=1,1,0)</f>
        <v>0</v>
      </c>
      <c r="CB1572">
        <f>IF(Table13[[#This Row],[Monthly_Household_Income]]=2,1,0)</f>
        <v>0</v>
      </c>
      <c r="CC1572">
        <f>IF(Table13[[#This Row],[Monthly_Household_Income]]=3,1,0)</f>
        <v>0</v>
      </c>
      <c r="CD1572">
        <f>IF(Table13[[#This Row],[Monthly_Household_Income]]=4,1,0)</f>
        <v>0</v>
      </c>
      <c r="CE1572">
        <f>IF(Table13[[#This Row],[Monthly_Household_Income]]=5,1,0)</f>
        <v>1</v>
      </c>
      <c r="CF1572">
        <f>IF(Table13[[#This Row],[Monthly_Household_Income]]=6,1,0)</f>
        <v>0</v>
      </c>
      <c r="CG1572">
        <f>IF(Table13[[#This Row],[Monthly_Household_Income]]=7,1,0)</f>
        <v>0</v>
      </c>
      <c r="CH1572">
        <f>IF(Table13[[#This Row],[Monthly_Household_Income]]=8,1,0)</f>
        <v>0</v>
      </c>
      <c r="CI1572">
        <f>IF(Table13[[#This Row],[Monthly_Household_Income]]=9,1,0)</f>
        <v>0</v>
      </c>
      <c r="CJ1572">
        <f>IF(Table13[[#This Row],[Monthly_Household_Income]]=98,1,0)</f>
        <v>0</v>
      </c>
    </row>
    <row r="1573" spans="1:88">
      <c r="A1573">
        <v>5961</v>
      </c>
      <c r="B1573" s="1">
        <v>43004</v>
      </c>
      <c r="C1573" t="s">
        <v>2</v>
      </c>
      <c r="D1573">
        <v>5</v>
      </c>
      <c r="E1573">
        <v>3</v>
      </c>
      <c r="F1573">
        <v>5</v>
      </c>
      <c r="G1573">
        <v>5</v>
      </c>
      <c r="H1573">
        <v>5</v>
      </c>
      <c r="I1573">
        <v>5</v>
      </c>
      <c r="J1573" t="s">
        <v>15</v>
      </c>
      <c r="K1573">
        <v>7</v>
      </c>
      <c r="L1573">
        <v>7</v>
      </c>
      <c r="M1573">
        <v>6</v>
      </c>
      <c r="N1573">
        <v>7</v>
      </c>
      <c r="O1573">
        <v>7</v>
      </c>
      <c r="P1573">
        <v>8</v>
      </c>
      <c r="Q1573">
        <v>5</v>
      </c>
      <c r="R1573">
        <v>6</v>
      </c>
      <c r="S1573">
        <v>6</v>
      </c>
      <c r="T1573">
        <v>7</v>
      </c>
      <c r="U1573">
        <v>6</v>
      </c>
      <c r="V1573">
        <v>4</v>
      </c>
      <c r="W1573">
        <v>4</v>
      </c>
      <c r="X1573">
        <v>5</v>
      </c>
      <c r="Y1573">
        <v>3</v>
      </c>
      <c r="Z1573">
        <v>5</v>
      </c>
      <c r="AA1573">
        <v>7</v>
      </c>
      <c r="AB1573">
        <v>7</v>
      </c>
      <c r="AC1573">
        <v>2</v>
      </c>
      <c r="AD1573">
        <f>IF(Table13[[#This Row],[payment]]=1,1,0)</f>
        <v>0</v>
      </c>
      <c r="AE1573">
        <f>IF(Table13[[#This Row],[payment]]=2,1,0)</f>
        <v>1</v>
      </c>
      <c r="AF1573">
        <f>IF(Table13[[#This Row],[payment]]=3,1,0)</f>
        <v>0</v>
      </c>
      <c r="AG1573">
        <v>3</v>
      </c>
      <c r="AH1573">
        <f>IF(Table13[[#This Row],[method_payment]]=1,1,0)</f>
        <v>0</v>
      </c>
      <c r="AI1573">
        <f>IF(Table13[[#This Row],[method_payment]]=2,1,0)</f>
        <v>0</v>
      </c>
      <c r="AJ1573">
        <f>IF(Table13[[#This Row],[method_payment]]=3,1,0)</f>
        <v>1</v>
      </c>
      <c r="AK1573">
        <f>IF(Table13[[#This Row],[method_payment]]=5,1,0)</f>
        <v>0</v>
      </c>
      <c r="AL1573">
        <f>IF(Table13[[#This Row],[method_payment]]=6,1,0)</f>
        <v>0</v>
      </c>
      <c r="AM1573" t="s">
        <v>16</v>
      </c>
      <c r="AN1573" t="s">
        <v>15</v>
      </c>
      <c r="AO1573">
        <v>1</v>
      </c>
      <c r="AP1573" s="2">
        <v>256.8</v>
      </c>
      <c r="AQ1573" s="3">
        <f>IF(AND(Table13[[#This Row],[Average_amount_spent_per_visit_last_3_months]]&gt;=1,Table13[[#This Row],[Average_amount_spent_per_visit_last_3_months]]&lt;=999),1,0)</f>
        <v>1</v>
      </c>
      <c r="AR1573" s="3">
        <f>IF(AND(Table13[[#This Row],[Average_amount_spent_per_visit_last_3_months]]&gt;=1000,Table13[[#This Row],[Average_amount_spent_per_visit_last_3_months]]&lt;=6700),1,0)</f>
        <v>0</v>
      </c>
      <c r="AS1573">
        <v>3</v>
      </c>
      <c r="AT1573">
        <v>45</v>
      </c>
      <c r="AU1573">
        <f>IF(AND(Table13[[#This Row],[Age]]&gt;=18,Table13[[#This Row],[Age]]&lt;=25),1,0)</f>
        <v>0</v>
      </c>
      <c r="AV1573">
        <f>IF(AND(Table13[[#This Row],[Age]]&gt;=26,Table13[[#This Row],[Age]]&lt;=35),1,0)</f>
        <v>0</v>
      </c>
      <c r="AW1573">
        <f>IF(AND(Table13[[#This Row],[Age]]&gt;=36,Table13[[#This Row],[Age]]&lt;=45),1,0)</f>
        <v>1</v>
      </c>
      <c r="AX1573">
        <f>IF(AND(Table13[[#This Row],[Age]]&gt;=46,Table13[[#This Row],[Age]]&lt;=55),1,0)</f>
        <v>0</v>
      </c>
      <c r="AY1573">
        <f>IF(AND(Table13[[#This Row],[Age]]&gt;=56,Table13[[#This Row],[Age]]&lt;=67),1,0)</f>
        <v>0</v>
      </c>
      <c r="AZ1573" t="s">
        <v>25</v>
      </c>
      <c r="BA1573">
        <f>IF(Table13[[#This Row],[Marital Status]]="Married",1,0)</f>
        <v>1</v>
      </c>
      <c r="BB1573">
        <f>IF(Table13[[#This Row],[Marital Status]]="Single",1,0)</f>
        <v>0</v>
      </c>
      <c r="BC1573" t="s">
        <v>27</v>
      </c>
      <c r="BD1573">
        <f>IF(Table13[[#This Row],[gender]]="Male",1,0)</f>
        <v>1</v>
      </c>
      <c r="BE1573">
        <f>IF(Table13[[#This Row],[gender]]="Female",1,0)</f>
        <v>0</v>
      </c>
      <c r="BF1573" t="s">
        <v>18</v>
      </c>
      <c r="BG1573">
        <f>IF(Table13[[#This Row],[Highest level of Education]]="Did not attend school",1,0)</f>
        <v>0</v>
      </c>
      <c r="BH1573">
        <f>IF(Table13[[#This Row],[Highest level of Education]]="K12 completed",1,0)</f>
        <v>0</v>
      </c>
      <c r="BI1573">
        <f>IF(Table13[[#This Row],[Highest level of Education]]="High School Completed",1,0)</f>
        <v>0</v>
      </c>
      <c r="BJ1573">
        <f>IF(Table13[[#This Row],[Highest level of Education]]="Technical Diploma/Partially completed College",1,0)</f>
        <v>0</v>
      </c>
      <c r="BK1573">
        <f>IF(Table13[[#This Row],[Highest level of Education]]="University/College Degree",1,0)</f>
        <v>0</v>
      </c>
      <c r="BL1573">
        <f>IF(Table13[[#This Row],[Highest level of Education]]="Post-graduate education",1,0)</f>
        <v>1</v>
      </c>
      <c r="BM1573">
        <v>2</v>
      </c>
      <c r="BN1573">
        <v>1</v>
      </c>
      <c r="BO1573">
        <v>8</v>
      </c>
      <c r="BP1573">
        <f>IF(Table13[[#This Row],[Monthly_Income 1_5500 2_8000 3_11000 4_15000 5_20000 6_27000 7_35000 8_5000 9_51000 98_0]]=1,1,0)</f>
        <v>0</v>
      </c>
      <c r="BQ1573">
        <f>IF(Table13[[#This Row],[Monthly_Income 1_5500 2_8000 3_11000 4_15000 5_20000 6_27000 7_35000 8_5000 9_51000 98_0]]=2,1,0)</f>
        <v>0</v>
      </c>
      <c r="BR1573">
        <f>IF(Table13[[#This Row],[Monthly_Income 1_5500 2_8000 3_11000 4_15000 5_20000 6_27000 7_35000 8_5000 9_51000 98_0]]=3,1,0)</f>
        <v>0</v>
      </c>
      <c r="BS1573">
        <f>IF(Table13[[#This Row],[Monthly_Income 1_5500 2_8000 3_11000 4_15000 5_20000 6_27000 7_35000 8_5000 9_51000 98_0]]=4,1,0)</f>
        <v>0</v>
      </c>
      <c r="BT1573">
        <f>IF(Table13[[#This Row],[Monthly_Income 1_5500 2_8000 3_11000 4_15000 5_20000 6_27000 7_35000 8_5000 9_51000 98_0]]=5,1,0)</f>
        <v>0</v>
      </c>
      <c r="BU1573">
        <f>IF(Table13[[#This Row],[Monthly_Income 1_5500 2_8000 3_11000 4_15000 5_20000 6_27000 7_35000 8_5000 9_51000 98_0]]=6,1,0)</f>
        <v>0</v>
      </c>
      <c r="BV1573">
        <f>IF(Table13[[#This Row],[Monthly_Income 1_5500 2_8000 3_11000 4_15000 5_20000 6_27000 7_35000 8_5000 9_51000 98_0]]=7,1,0)</f>
        <v>0</v>
      </c>
      <c r="BW1573">
        <f>IF(Table13[[#This Row],[Monthly_Income 1_5500 2_8000 3_11000 4_15000 5_20000 6_27000 7_35000 8_5000 9_51000 98_0]]=8,1,0)</f>
        <v>1</v>
      </c>
      <c r="BX1573">
        <f>IF(Table13[[#This Row],[Monthly_Income 1_5500 2_8000 3_11000 4_15000 5_20000 6_27000 7_35000 8_5000 9_51000 98_0]]=9,1,0)</f>
        <v>0</v>
      </c>
      <c r="BY1573">
        <f>IF(Table13[[#This Row],[Monthly_Income 1_5500 2_8000 3_11000 4_15000 5_20000 6_27000 7_35000 8_5000 9_51000 98_0]]=98,1,0)</f>
        <v>0</v>
      </c>
      <c r="BZ1573">
        <v>8</v>
      </c>
      <c r="CA1573">
        <f>IF(Table13[[#This Row],[Monthly_Household_Income]]=1,1,0)</f>
        <v>0</v>
      </c>
      <c r="CB1573">
        <f>IF(Table13[[#This Row],[Monthly_Household_Income]]=2,1,0)</f>
        <v>0</v>
      </c>
      <c r="CC1573">
        <f>IF(Table13[[#This Row],[Monthly_Household_Income]]=3,1,0)</f>
        <v>0</v>
      </c>
      <c r="CD1573">
        <f>IF(Table13[[#This Row],[Monthly_Household_Income]]=4,1,0)</f>
        <v>0</v>
      </c>
      <c r="CE1573">
        <f>IF(Table13[[#This Row],[Monthly_Household_Income]]=5,1,0)</f>
        <v>0</v>
      </c>
      <c r="CF1573">
        <f>IF(Table13[[#This Row],[Monthly_Household_Income]]=6,1,0)</f>
        <v>0</v>
      </c>
      <c r="CG1573">
        <f>IF(Table13[[#This Row],[Monthly_Household_Income]]=7,1,0)</f>
        <v>0</v>
      </c>
      <c r="CH1573">
        <f>IF(Table13[[#This Row],[Monthly_Household_Income]]=8,1,0)</f>
        <v>1</v>
      </c>
      <c r="CI1573">
        <f>IF(Table13[[#This Row],[Monthly_Household_Income]]=9,1,0)</f>
        <v>0</v>
      </c>
      <c r="CJ1573">
        <f>IF(Table13[[#This Row],[Monthly_Household_Income]]=98,1,0)</f>
        <v>0</v>
      </c>
    </row>
    <row r="1574" spans="1:88">
      <c r="A1574">
        <v>5967</v>
      </c>
      <c r="B1574" s="1">
        <v>43018</v>
      </c>
      <c r="C1574" t="s">
        <v>33</v>
      </c>
      <c r="D1574">
        <v>10</v>
      </c>
      <c r="E1574">
        <v>9</v>
      </c>
      <c r="F1574">
        <v>9</v>
      </c>
      <c r="G1574">
        <v>8</v>
      </c>
      <c r="H1574">
        <v>3</v>
      </c>
      <c r="I1574">
        <v>7</v>
      </c>
      <c r="J1574" t="s">
        <v>16</v>
      </c>
      <c r="K1574">
        <v>8</v>
      </c>
      <c r="L1574">
        <v>8</v>
      </c>
      <c r="M1574">
        <v>7</v>
      </c>
      <c r="N1574">
        <v>8</v>
      </c>
      <c r="O1574">
        <v>8</v>
      </c>
      <c r="P1574">
        <v>8</v>
      </c>
      <c r="Q1574">
        <v>7</v>
      </c>
      <c r="R1574">
        <v>7</v>
      </c>
      <c r="S1574">
        <v>7</v>
      </c>
      <c r="T1574">
        <v>9</v>
      </c>
      <c r="U1574">
        <v>10</v>
      </c>
      <c r="V1574">
        <v>8</v>
      </c>
      <c r="W1574">
        <v>0</v>
      </c>
      <c r="X1574">
        <v>8</v>
      </c>
      <c r="Y1574">
        <v>9</v>
      </c>
      <c r="Z1574">
        <v>7</v>
      </c>
      <c r="AA1574">
        <v>2</v>
      </c>
      <c r="AB1574">
        <v>7</v>
      </c>
      <c r="AC1574">
        <v>1</v>
      </c>
      <c r="AD1574">
        <f>IF(Table13[[#This Row],[payment]]=1,1,0)</f>
        <v>1</v>
      </c>
      <c r="AE1574">
        <f>IF(Table13[[#This Row],[payment]]=2,1,0)</f>
        <v>0</v>
      </c>
      <c r="AF1574">
        <f>IF(Table13[[#This Row],[payment]]=3,1,0)</f>
        <v>0</v>
      </c>
      <c r="AG1574">
        <v>2</v>
      </c>
      <c r="AH1574">
        <f>IF(Table13[[#This Row],[method_payment]]=1,1,0)</f>
        <v>0</v>
      </c>
      <c r="AI1574">
        <f>IF(Table13[[#This Row],[method_payment]]=2,1,0)</f>
        <v>1</v>
      </c>
      <c r="AJ1574">
        <f>IF(Table13[[#This Row],[method_payment]]=3,1,0)</f>
        <v>0</v>
      </c>
      <c r="AK1574">
        <f>IF(Table13[[#This Row],[method_payment]]=5,1,0)</f>
        <v>0</v>
      </c>
      <c r="AL1574">
        <f>IF(Table13[[#This Row],[method_payment]]=6,1,0)</f>
        <v>0</v>
      </c>
      <c r="AM1574" t="s">
        <v>16</v>
      </c>
      <c r="AN1574" t="s">
        <v>15</v>
      </c>
      <c r="AO1574">
        <v>1</v>
      </c>
      <c r="AP1574" s="2">
        <v>290.97000000000003</v>
      </c>
      <c r="AQ1574" s="3">
        <f>IF(AND(Table13[[#This Row],[Average_amount_spent_per_visit_last_3_months]]&gt;=1,Table13[[#This Row],[Average_amount_spent_per_visit_last_3_months]]&lt;=999),1,0)</f>
        <v>1</v>
      </c>
      <c r="AR1574" s="3">
        <f>IF(AND(Table13[[#This Row],[Average_amount_spent_per_visit_last_3_months]]&gt;=1000,Table13[[#This Row],[Average_amount_spent_per_visit_last_3_months]]&lt;=6700),1,0)</f>
        <v>0</v>
      </c>
      <c r="AS1574">
        <v>2</v>
      </c>
      <c r="AT1574">
        <v>28</v>
      </c>
      <c r="AU1574">
        <f>IF(AND(Table13[[#This Row],[Age]]&gt;=18,Table13[[#This Row],[Age]]&lt;=25),1,0)</f>
        <v>0</v>
      </c>
      <c r="AV1574">
        <f>IF(AND(Table13[[#This Row],[Age]]&gt;=26,Table13[[#This Row],[Age]]&lt;=35),1,0)</f>
        <v>1</v>
      </c>
      <c r="AW1574">
        <f>IF(AND(Table13[[#This Row],[Age]]&gt;=36,Table13[[#This Row],[Age]]&lt;=45),1,0)</f>
        <v>0</v>
      </c>
      <c r="AX1574">
        <f>IF(AND(Table13[[#This Row],[Age]]&gt;=46,Table13[[#This Row],[Age]]&lt;=55),1,0)</f>
        <v>0</v>
      </c>
      <c r="AY1574">
        <f>IF(AND(Table13[[#This Row],[Age]]&gt;=56,Table13[[#This Row],[Age]]&lt;=67),1,0)</f>
        <v>0</v>
      </c>
      <c r="AZ1574" t="s">
        <v>24</v>
      </c>
      <c r="BA1574">
        <f>IF(Table13[[#This Row],[Marital Status]]="Married",1,0)</f>
        <v>0</v>
      </c>
      <c r="BB1574">
        <f>IF(Table13[[#This Row],[Marital Status]]="Single",1,0)</f>
        <v>1</v>
      </c>
      <c r="BC1574" t="s">
        <v>27</v>
      </c>
      <c r="BD1574">
        <f>IF(Table13[[#This Row],[gender]]="Male",1,0)</f>
        <v>1</v>
      </c>
      <c r="BE1574">
        <f>IF(Table13[[#This Row],[gender]]="Female",1,0)</f>
        <v>0</v>
      </c>
      <c r="BF1574" t="s">
        <v>23</v>
      </c>
      <c r="BG1574">
        <f>IF(Table13[[#This Row],[Highest level of Education]]="Did not attend school",1,0)</f>
        <v>0</v>
      </c>
      <c r="BH1574">
        <f>IF(Table13[[#This Row],[Highest level of Education]]="K12 completed",1,0)</f>
        <v>0</v>
      </c>
      <c r="BI1574">
        <f>IF(Table13[[#This Row],[Highest level of Education]]="High School Completed",1,0)</f>
        <v>0</v>
      </c>
      <c r="BJ1574">
        <f>IF(Table13[[#This Row],[Highest level of Education]]="Technical Diploma/Partially completed College",1,0)</f>
        <v>1</v>
      </c>
      <c r="BK1574">
        <f>IF(Table13[[#This Row],[Highest level of Education]]="University/College Degree",1,0)</f>
        <v>0</v>
      </c>
      <c r="BL1574">
        <f>IF(Table13[[#This Row],[Highest level of Education]]="Post-graduate education",1,0)</f>
        <v>0</v>
      </c>
      <c r="BM1574">
        <v>0</v>
      </c>
      <c r="BN1574">
        <v>1</v>
      </c>
      <c r="BO1574">
        <v>1</v>
      </c>
      <c r="BP1574">
        <f>IF(Table13[[#This Row],[Monthly_Income 1_5500 2_8000 3_11000 4_15000 5_20000 6_27000 7_35000 8_5000 9_51000 98_0]]=1,1,0)</f>
        <v>1</v>
      </c>
      <c r="BQ1574">
        <f>IF(Table13[[#This Row],[Monthly_Income 1_5500 2_8000 3_11000 4_15000 5_20000 6_27000 7_35000 8_5000 9_51000 98_0]]=2,1,0)</f>
        <v>0</v>
      </c>
      <c r="BR1574">
        <f>IF(Table13[[#This Row],[Monthly_Income 1_5500 2_8000 3_11000 4_15000 5_20000 6_27000 7_35000 8_5000 9_51000 98_0]]=3,1,0)</f>
        <v>0</v>
      </c>
      <c r="BS1574">
        <f>IF(Table13[[#This Row],[Monthly_Income 1_5500 2_8000 3_11000 4_15000 5_20000 6_27000 7_35000 8_5000 9_51000 98_0]]=4,1,0)</f>
        <v>0</v>
      </c>
      <c r="BT1574">
        <f>IF(Table13[[#This Row],[Monthly_Income 1_5500 2_8000 3_11000 4_15000 5_20000 6_27000 7_35000 8_5000 9_51000 98_0]]=5,1,0)</f>
        <v>0</v>
      </c>
      <c r="BU1574">
        <f>IF(Table13[[#This Row],[Monthly_Income 1_5500 2_8000 3_11000 4_15000 5_20000 6_27000 7_35000 8_5000 9_51000 98_0]]=6,1,0)</f>
        <v>0</v>
      </c>
      <c r="BV1574">
        <f>IF(Table13[[#This Row],[Monthly_Income 1_5500 2_8000 3_11000 4_15000 5_20000 6_27000 7_35000 8_5000 9_51000 98_0]]=7,1,0)</f>
        <v>0</v>
      </c>
      <c r="BW1574">
        <f>IF(Table13[[#This Row],[Monthly_Income 1_5500 2_8000 3_11000 4_15000 5_20000 6_27000 7_35000 8_5000 9_51000 98_0]]=8,1,0)</f>
        <v>0</v>
      </c>
      <c r="BX1574">
        <f>IF(Table13[[#This Row],[Monthly_Income 1_5500 2_8000 3_11000 4_15000 5_20000 6_27000 7_35000 8_5000 9_51000 98_0]]=9,1,0)</f>
        <v>0</v>
      </c>
      <c r="BY1574">
        <f>IF(Table13[[#This Row],[Monthly_Income 1_5500 2_8000 3_11000 4_15000 5_20000 6_27000 7_35000 8_5000 9_51000 98_0]]=98,1,0)</f>
        <v>0</v>
      </c>
      <c r="BZ1574">
        <v>3</v>
      </c>
      <c r="CA1574">
        <f>IF(Table13[[#This Row],[Monthly_Household_Income]]=1,1,0)</f>
        <v>0</v>
      </c>
      <c r="CB1574">
        <f>IF(Table13[[#This Row],[Monthly_Household_Income]]=2,1,0)</f>
        <v>0</v>
      </c>
      <c r="CC1574">
        <f>IF(Table13[[#This Row],[Monthly_Household_Income]]=3,1,0)</f>
        <v>1</v>
      </c>
      <c r="CD1574">
        <f>IF(Table13[[#This Row],[Monthly_Household_Income]]=4,1,0)</f>
        <v>0</v>
      </c>
      <c r="CE1574">
        <f>IF(Table13[[#This Row],[Monthly_Household_Income]]=5,1,0)</f>
        <v>0</v>
      </c>
      <c r="CF1574">
        <f>IF(Table13[[#This Row],[Monthly_Household_Income]]=6,1,0)</f>
        <v>0</v>
      </c>
      <c r="CG1574">
        <f>IF(Table13[[#This Row],[Monthly_Household_Income]]=7,1,0)</f>
        <v>0</v>
      </c>
      <c r="CH1574">
        <f>IF(Table13[[#This Row],[Monthly_Household_Income]]=8,1,0)</f>
        <v>0</v>
      </c>
      <c r="CI1574">
        <f>IF(Table13[[#This Row],[Monthly_Household_Income]]=9,1,0)</f>
        <v>0</v>
      </c>
      <c r="CJ1574">
        <f>IF(Table13[[#This Row],[Monthly_Household_Income]]=98,1,0)</f>
        <v>0</v>
      </c>
    </row>
    <row r="1575" spans="1:88">
      <c r="A1575">
        <v>5969</v>
      </c>
      <c r="B1575" s="1">
        <v>42960</v>
      </c>
      <c r="C1575" t="s">
        <v>29</v>
      </c>
      <c r="D1575">
        <v>8</v>
      </c>
      <c r="E1575">
        <v>8</v>
      </c>
      <c r="F1575">
        <v>8</v>
      </c>
      <c r="G1575">
        <v>8</v>
      </c>
      <c r="H1575">
        <v>8</v>
      </c>
      <c r="I1575">
        <v>8</v>
      </c>
      <c r="J1575" t="s">
        <v>16</v>
      </c>
      <c r="K1575">
        <v>9</v>
      </c>
      <c r="L1575">
        <v>7</v>
      </c>
      <c r="M1575">
        <v>8</v>
      </c>
      <c r="N1575">
        <v>8</v>
      </c>
      <c r="O1575">
        <v>7</v>
      </c>
      <c r="P1575">
        <v>9</v>
      </c>
      <c r="Q1575">
        <v>8</v>
      </c>
      <c r="R1575">
        <v>8</v>
      </c>
      <c r="S1575">
        <v>7</v>
      </c>
      <c r="T1575">
        <v>9</v>
      </c>
      <c r="U1575">
        <v>8</v>
      </c>
      <c r="V1575">
        <v>8</v>
      </c>
      <c r="W1575">
        <v>7</v>
      </c>
      <c r="X1575">
        <v>7</v>
      </c>
      <c r="Y1575">
        <v>9</v>
      </c>
      <c r="Z1575">
        <v>7</v>
      </c>
      <c r="AA1575">
        <v>8</v>
      </c>
      <c r="AB1575">
        <v>8</v>
      </c>
      <c r="AC1575">
        <v>2</v>
      </c>
      <c r="AD1575">
        <f>IF(Table13[[#This Row],[payment]]=1,1,0)</f>
        <v>0</v>
      </c>
      <c r="AE1575">
        <f>IF(Table13[[#This Row],[payment]]=2,1,0)</f>
        <v>1</v>
      </c>
      <c r="AF1575">
        <f>IF(Table13[[#This Row],[payment]]=3,1,0)</f>
        <v>0</v>
      </c>
      <c r="AG1575">
        <v>1</v>
      </c>
      <c r="AH1575">
        <f>IF(Table13[[#This Row],[method_payment]]=1,1,0)</f>
        <v>1</v>
      </c>
      <c r="AI1575">
        <f>IF(Table13[[#This Row],[method_payment]]=2,1,0)</f>
        <v>0</v>
      </c>
      <c r="AJ1575">
        <f>IF(Table13[[#This Row],[method_payment]]=3,1,0)</f>
        <v>0</v>
      </c>
      <c r="AK1575">
        <f>IF(Table13[[#This Row],[method_payment]]=5,1,0)</f>
        <v>0</v>
      </c>
      <c r="AL1575">
        <f>IF(Table13[[#This Row],[method_payment]]=6,1,0)</f>
        <v>0</v>
      </c>
      <c r="AM1575" t="s">
        <v>16</v>
      </c>
      <c r="AN1575" t="s">
        <v>15</v>
      </c>
      <c r="AO1575">
        <v>2</v>
      </c>
      <c r="AP1575" s="2">
        <v>396.54</v>
      </c>
      <c r="AQ1575" s="3">
        <f>IF(AND(Table13[[#This Row],[Average_amount_spent_per_visit_last_3_months]]&gt;=1,Table13[[#This Row],[Average_amount_spent_per_visit_last_3_months]]&lt;=999),1,0)</f>
        <v>1</v>
      </c>
      <c r="AR1575" s="3">
        <f>IF(AND(Table13[[#This Row],[Average_amount_spent_per_visit_last_3_months]]&gt;=1000,Table13[[#This Row],[Average_amount_spent_per_visit_last_3_months]]&lt;=6700),1,0)</f>
        <v>0</v>
      </c>
      <c r="AS1575">
        <v>2</v>
      </c>
      <c r="AT1575">
        <v>42</v>
      </c>
      <c r="AU1575">
        <f>IF(AND(Table13[[#This Row],[Age]]&gt;=18,Table13[[#This Row],[Age]]&lt;=25),1,0)</f>
        <v>0</v>
      </c>
      <c r="AV1575">
        <f>IF(AND(Table13[[#This Row],[Age]]&gt;=26,Table13[[#This Row],[Age]]&lt;=35),1,0)</f>
        <v>0</v>
      </c>
      <c r="AW1575">
        <f>IF(AND(Table13[[#This Row],[Age]]&gt;=36,Table13[[#This Row],[Age]]&lt;=45),1,0)</f>
        <v>1</v>
      </c>
      <c r="AX1575">
        <f>IF(AND(Table13[[#This Row],[Age]]&gt;=46,Table13[[#This Row],[Age]]&lt;=55),1,0)</f>
        <v>0</v>
      </c>
      <c r="AY1575">
        <f>IF(AND(Table13[[#This Row],[Age]]&gt;=56,Table13[[#This Row],[Age]]&lt;=67),1,0)</f>
        <v>0</v>
      </c>
      <c r="AZ1575" t="s">
        <v>25</v>
      </c>
      <c r="BA1575">
        <f>IF(Table13[[#This Row],[Marital Status]]="Married",1,0)</f>
        <v>1</v>
      </c>
      <c r="BB1575">
        <f>IF(Table13[[#This Row],[Marital Status]]="Single",1,0)</f>
        <v>0</v>
      </c>
      <c r="BC1575" t="s">
        <v>27</v>
      </c>
      <c r="BD1575">
        <f>IF(Table13[[#This Row],[gender]]="Male",1,0)</f>
        <v>1</v>
      </c>
      <c r="BE1575">
        <f>IF(Table13[[#This Row],[gender]]="Female",1,0)</f>
        <v>0</v>
      </c>
      <c r="BF1575" t="s">
        <v>22</v>
      </c>
      <c r="BG1575">
        <f>IF(Table13[[#This Row],[Highest level of Education]]="Did not attend school",1,0)</f>
        <v>0</v>
      </c>
      <c r="BH1575">
        <f>IF(Table13[[#This Row],[Highest level of Education]]="K12 completed",1,0)</f>
        <v>1</v>
      </c>
      <c r="BI1575">
        <f>IF(Table13[[#This Row],[Highest level of Education]]="High School Completed",1,0)</f>
        <v>0</v>
      </c>
      <c r="BJ1575">
        <f>IF(Table13[[#This Row],[Highest level of Education]]="Technical Diploma/Partially completed College",1,0)</f>
        <v>0</v>
      </c>
      <c r="BK1575">
        <f>IF(Table13[[#This Row],[Highest level of Education]]="University/College Degree",1,0)</f>
        <v>0</v>
      </c>
      <c r="BL1575">
        <f>IF(Table13[[#This Row],[Highest level of Education]]="Post-graduate education",1,0)</f>
        <v>0</v>
      </c>
      <c r="BM1575">
        <v>4</v>
      </c>
      <c r="BN1575">
        <v>1</v>
      </c>
      <c r="BO1575">
        <v>3</v>
      </c>
      <c r="BP1575">
        <f>IF(Table13[[#This Row],[Monthly_Income 1_5500 2_8000 3_11000 4_15000 5_20000 6_27000 7_35000 8_5000 9_51000 98_0]]=1,1,0)</f>
        <v>0</v>
      </c>
      <c r="BQ1575">
        <f>IF(Table13[[#This Row],[Monthly_Income 1_5500 2_8000 3_11000 4_15000 5_20000 6_27000 7_35000 8_5000 9_51000 98_0]]=2,1,0)</f>
        <v>0</v>
      </c>
      <c r="BR1575">
        <f>IF(Table13[[#This Row],[Monthly_Income 1_5500 2_8000 3_11000 4_15000 5_20000 6_27000 7_35000 8_5000 9_51000 98_0]]=3,1,0)</f>
        <v>1</v>
      </c>
      <c r="BS1575">
        <f>IF(Table13[[#This Row],[Monthly_Income 1_5500 2_8000 3_11000 4_15000 5_20000 6_27000 7_35000 8_5000 9_51000 98_0]]=4,1,0)</f>
        <v>0</v>
      </c>
      <c r="BT1575">
        <f>IF(Table13[[#This Row],[Monthly_Income 1_5500 2_8000 3_11000 4_15000 5_20000 6_27000 7_35000 8_5000 9_51000 98_0]]=5,1,0)</f>
        <v>0</v>
      </c>
      <c r="BU1575">
        <f>IF(Table13[[#This Row],[Monthly_Income 1_5500 2_8000 3_11000 4_15000 5_20000 6_27000 7_35000 8_5000 9_51000 98_0]]=6,1,0)</f>
        <v>0</v>
      </c>
      <c r="BV1575">
        <f>IF(Table13[[#This Row],[Monthly_Income 1_5500 2_8000 3_11000 4_15000 5_20000 6_27000 7_35000 8_5000 9_51000 98_0]]=7,1,0)</f>
        <v>0</v>
      </c>
      <c r="BW1575">
        <f>IF(Table13[[#This Row],[Monthly_Income 1_5500 2_8000 3_11000 4_15000 5_20000 6_27000 7_35000 8_5000 9_51000 98_0]]=8,1,0)</f>
        <v>0</v>
      </c>
      <c r="BX1575">
        <f>IF(Table13[[#This Row],[Monthly_Income 1_5500 2_8000 3_11000 4_15000 5_20000 6_27000 7_35000 8_5000 9_51000 98_0]]=9,1,0)</f>
        <v>0</v>
      </c>
      <c r="BY1575">
        <f>IF(Table13[[#This Row],[Monthly_Income 1_5500 2_8000 3_11000 4_15000 5_20000 6_27000 7_35000 8_5000 9_51000 98_0]]=98,1,0)</f>
        <v>0</v>
      </c>
      <c r="BZ1575">
        <v>6</v>
      </c>
      <c r="CA1575">
        <f>IF(Table13[[#This Row],[Monthly_Household_Income]]=1,1,0)</f>
        <v>0</v>
      </c>
      <c r="CB1575">
        <f>IF(Table13[[#This Row],[Monthly_Household_Income]]=2,1,0)</f>
        <v>0</v>
      </c>
      <c r="CC1575">
        <f>IF(Table13[[#This Row],[Monthly_Household_Income]]=3,1,0)</f>
        <v>0</v>
      </c>
      <c r="CD1575">
        <f>IF(Table13[[#This Row],[Monthly_Household_Income]]=4,1,0)</f>
        <v>0</v>
      </c>
      <c r="CE1575">
        <f>IF(Table13[[#This Row],[Monthly_Household_Income]]=5,1,0)</f>
        <v>0</v>
      </c>
      <c r="CF1575">
        <f>IF(Table13[[#This Row],[Monthly_Household_Income]]=6,1,0)</f>
        <v>1</v>
      </c>
      <c r="CG1575">
        <f>IF(Table13[[#This Row],[Monthly_Household_Income]]=7,1,0)</f>
        <v>0</v>
      </c>
      <c r="CH1575">
        <f>IF(Table13[[#This Row],[Monthly_Household_Income]]=8,1,0)</f>
        <v>0</v>
      </c>
      <c r="CI1575">
        <f>IF(Table13[[#This Row],[Monthly_Household_Income]]=9,1,0)</f>
        <v>0</v>
      </c>
      <c r="CJ1575">
        <f>IF(Table13[[#This Row],[Monthly_Household_Income]]=98,1,0)</f>
        <v>0</v>
      </c>
    </row>
    <row r="1576" spans="1:88">
      <c r="A1576">
        <v>5977</v>
      </c>
      <c r="B1576" s="1">
        <v>42999</v>
      </c>
      <c r="C1576" t="s">
        <v>2</v>
      </c>
      <c r="D1576">
        <v>9</v>
      </c>
      <c r="E1576">
        <v>7</v>
      </c>
      <c r="F1576">
        <v>7</v>
      </c>
      <c r="G1576">
        <v>8</v>
      </c>
      <c r="H1576">
        <v>8</v>
      </c>
      <c r="I1576">
        <v>9</v>
      </c>
      <c r="J1576" t="s">
        <v>15</v>
      </c>
      <c r="K1576">
        <v>7</v>
      </c>
      <c r="L1576">
        <v>8</v>
      </c>
      <c r="M1576">
        <v>9</v>
      </c>
      <c r="N1576">
        <v>9</v>
      </c>
      <c r="O1576">
        <v>8</v>
      </c>
      <c r="P1576">
        <v>8</v>
      </c>
      <c r="Q1576">
        <v>7</v>
      </c>
      <c r="R1576">
        <v>8</v>
      </c>
      <c r="S1576">
        <v>7</v>
      </c>
      <c r="T1576">
        <v>8</v>
      </c>
      <c r="U1576">
        <v>9</v>
      </c>
      <c r="V1576">
        <v>7</v>
      </c>
      <c r="W1576">
        <v>7</v>
      </c>
      <c r="X1576">
        <v>8</v>
      </c>
      <c r="Y1576">
        <v>7</v>
      </c>
      <c r="Z1576">
        <v>7</v>
      </c>
      <c r="AA1576">
        <v>9</v>
      </c>
      <c r="AB1576">
        <v>0</v>
      </c>
      <c r="AC1576">
        <v>2</v>
      </c>
      <c r="AD1576">
        <f>IF(Table13[[#This Row],[payment]]=1,1,0)</f>
        <v>0</v>
      </c>
      <c r="AE1576">
        <f>IF(Table13[[#This Row],[payment]]=2,1,0)</f>
        <v>1</v>
      </c>
      <c r="AF1576">
        <f>IF(Table13[[#This Row],[payment]]=3,1,0)</f>
        <v>0</v>
      </c>
      <c r="AG1576">
        <v>3</v>
      </c>
      <c r="AH1576">
        <f>IF(Table13[[#This Row],[method_payment]]=1,1,0)</f>
        <v>0</v>
      </c>
      <c r="AI1576">
        <f>IF(Table13[[#This Row],[method_payment]]=2,1,0)</f>
        <v>0</v>
      </c>
      <c r="AJ1576">
        <f>IF(Table13[[#This Row],[method_payment]]=3,1,0)</f>
        <v>1</v>
      </c>
      <c r="AK1576">
        <f>IF(Table13[[#This Row],[method_payment]]=5,1,0)</f>
        <v>0</v>
      </c>
      <c r="AL1576">
        <f>IF(Table13[[#This Row],[method_payment]]=6,1,0)</f>
        <v>0</v>
      </c>
      <c r="AM1576" t="s">
        <v>15</v>
      </c>
      <c r="AN1576" t="s">
        <v>16</v>
      </c>
      <c r="AO1576">
        <v>3</v>
      </c>
      <c r="AP1576" s="2">
        <v>277.85000000000002</v>
      </c>
      <c r="AQ1576" s="3">
        <f>IF(AND(Table13[[#This Row],[Average_amount_spent_per_visit_last_3_months]]&gt;=1,Table13[[#This Row],[Average_amount_spent_per_visit_last_3_months]]&lt;=999),1,0)</f>
        <v>1</v>
      </c>
      <c r="AR1576" s="3">
        <f>IF(AND(Table13[[#This Row],[Average_amount_spent_per_visit_last_3_months]]&gt;=1000,Table13[[#This Row],[Average_amount_spent_per_visit_last_3_months]]&lt;=6700),1,0)</f>
        <v>0</v>
      </c>
      <c r="AS1576">
        <v>3</v>
      </c>
      <c r="AT1576">
        <v>31</v>
      </c>
      <c r="AU1576">
        <f>IF(AND(Table13[[#This Row],[Age]]&gt;=18,Table13[[#This Row],[Age]]&lt;=25),1,0)</f>
        <v>0</v>
      </c>
      <c r="AV1576">
        <f>IF(AND(Table13[[#This Row],[Age]]&gt;=26,Table13[[#This Row],[Age]]&lt;=35),1,0)</f>
        <v>1</v>
      </c>
      <c r="AW1576">
        <f>IF(AND(Table13[[#This Row],[Age]]&gt;=36,Table13[[#This Row],[Age]]&lt;=45),1,0)</f>
        <v>0</v>
      </c>
      <c r="AX1576">
        <f>IF(AND(Table13[[#This Row],[Age]]&gt;=46,Table13[[#This Row],[Age]]&lt;=55),1,0)</f>
        <v>0</v>
      </c>
      <c r="AY1576">
        <f>IF(AND(Table13[[#This Row],[Age]]&gt;=56,Table13[[#This Row],[Age]]&lt;=67),1,0)</f>
        <v>0</v>
      </c>
      <c r="AZ1576" t="s">
        <v>24</v>
      </c>
      <c r="BA1576">
        <f>IF(Table13[[#This Row],[Marital Status]]="Married",1,0)</f>
        <v>0</v>
      </c>
      <c r="BB1576">
        <f>IF(Table13[[#This Row],[Marital Status]]="Single",1,0)</f>
        <v>1</v>
      </c>
      <c r="BC1576" t="s">
        <v>27</v>
      </c>
      <c r="BD1576">
        <f>IF(Table13[[#This Row],[gender]]="Male",1,0)</f>
        <v>1</v>
      </c>
      <c r="BE1576">
        <f>IF(Table13[[#This Row],[gender]]="Female",1,0)</f>
        <v>0</v>
      </c>
      <c r="BF1576" t="s">
        <v>18</v>
      </c>
      <c r="BG1576">
        <f>IF(Table13[[#This Row],[Highest level of Education]]="Did not attend school",1,0)</f>
        <v>0</v>
      </c>
      <c r="BH1576">
        <f>IF(Table13[[#This Row],[Highest level of Education]]="K12 completed",1,0)</f>
        <v>0</v>
      </c>
      <c r="BI1576">
        <f>IF(Table13[[#This Row],[Highest level of Education]]="High School Completed",1,0)</f>
        <v>0</v>
      </c>
      <c r="BJ1576">
        <f>IF(Table13[[#This Row],[Highest level of Education]]="Technical Diploma/Partially completed College",1,0)</f>
        <v>0</v>
      </c>
      <c r="BK1576">
        <f>IF(Table13[[#This Row],[Highest level of Education]]="University/College Degree",1,0)</f>
        <v>0</v>
      </c>
      <c r="BL1576">
        <f>IF(Table13[[#This Row],[Highest level of Education]]="Post-graduate education",1,0)</f>
        <v>1</v>
      </c>
      <c r="BM1576">
        <v>0</v>
      </c>
      <c r="BN1576">
        <v>1</v>
      </c>
      <c r="BO1576">
        <v>4</v>
      </c>
      <c r="BP1576">
        <f>IF(Table13[[#This Row],[Monthly_Income 1_5500 2_8000 3_11000 4_15000 5_20000 6_27000 7_35000 8_5000 9_51000 98_0]]=1,1,0)</f>
        <v>0</v>
      </c>
      <c r="BQ1576">
        <f>IF(Table13[[#This Row],[Monthly_Income 1_5500 2_8000 3_11000 4_15000 5_20000 6_27000 7_35000 8_5000 9_51000 98_0]]=2,1,0)</f>
        <v>0</v>
      </c>
      <c r="BR1576">
        <f>IF(Table13[[#This Row],[Monthly_Income 1_5500 2_8000 3_11000 4_15000 5_20000 6_27000 7_35000 8_5000 9_51000 98_0]]=3,1,0)</f>
        <v>0</v>
      </c>
      <c r="BS1576">
        <f>IF(Table13[[#This Row],[Monthly_Income 1_5500 2_8000 3_11000 4_15000 5_20000 6_27000 7_35000 8_5000 9_51000 98_0]]=4,1,0)</f>
        <v>1</v>
      </c>
      <c r="BT1576">
        <f>IF(Table13[[#This Row],[Monthly_Income 1_5500 2_8000 3_11000 4_15000 5_20000 6_27000 7_35000 8_5000 9_51000 98_0]]=5,1,0)</f>
        <v>0</v>
      </c>
      <c r="BU1576">
        <f>IF(Table13[[#This Row],[Monthly_Income 1_5500 2_8000 3_11000 4_15000 5_20000 6_27000 7_35000 8_5000 9_51000 98_0]]=6,1,0)</f>
        <v>0</v>
      </c>
      <c r="BV1576">
        <f>IF(Table13[[#This Row],[Monthly_Income 1_5500 2_8000 3_11000 4_15000 5_20000 6_27000 7_35000 8_5000 9_51000 98_0]]=7,1,0)</f>
        <v>0</v>
      </c>
      <c r="BW1576">
        <f>IF(Table13[[#This Row],[Monthly_Income 1_5500 2_8000 3_11000 4_15000 5_20000 6_27000 7_35000 8_5000 9_51000 98_0]]=8,1,0)</f>
        <v>0</v>
      </c>
      <c r="BX1576">
        <f>IF(Table13[[#This Row],[Monthly_Income 1_5500 2_8000 3_11000 4_15000 5_20000 6_27000 7_35000 8_5000 9_51000 98_0]]=9,1,0)</f>
        <v>0</v>
      </c>
      <c r="BY1576">
        <f>IF(Table13[[#This Row],[Monthly_Income 1_5500 2_8000 3_11000 4_15000 5_20000 6_27000 7_35000 8_5000 9_51000 98_0]]=98,1,0)</f>
        <v>0</v>
      </c>
      <c r="BZ1576">
        <v>7</v>
      </c>
      <c r="CA1576">
        <f>IF(Table13[[#This Row],[Monthly_Household_Income]]=1,1,0)</f>
        <v>0</v>
      </c>
      <c r="CB1576">
        <f>IF(Table13[[#This Row],[Monthly_Household_Income]]=2,1,0)</f>
        <v>0</v>
      </c>
      <c r="CC1576">
        <f>IF(Table13[[#This Row],[Monthly_Household_Income]]=3,1,0)</f>
        <v>0</v>
      </c>
      <c r="CD1576">
        <f>IF(Table13[[#This Row],[Monthly_Household_Income]]=4,1,0)</f>
        <v>0</v>
      </c>
      <c r="CE1576">
        <f>IF(Table13[[#This Row],[Monthly_Household_Income]]=5,1,0)</f>
        <v>0</v>
      </c>
      <c r="CF1576">
        <f>IF(Table13[[#This Row],[Monthly_Household_Income]]=6,1,0)</f>
        <v>0</v>
      </c>
      <c r="CG1576">
        <f>IF(Table13[[#This Row],[Monthly_Household_Income]]=7,1,0)</f>
        <v>1</v>
      </c>
      <c r="CH1576">
        <f>IF(Table13[[#This Row],[Monthly_Household_Income]]=8,1,0)</f>
        <v>0</v>
      </c>
      <c r="CI1576">
        <f>IF(Table13[[#This Row],[Monthly_Household_Income]]=9,1,0)</f>
        <v>0</v>
      </c>
      <c r="CJ1576">
        <f>IF(Table13[[#This Row],[Monthly_Household_Income]]=98,1,0)</f>
        <v>0</v>
      </c>
    </row>
    <row r="1577" spans="1:88">
      <c r="A1577">
        <v>5979</v>
      </c>
      <c r="B1577" s="1">
        <v>42999</v>
      </c>
      <c r="C1577" t="s">
        <v>2</v>
      </c>
      <c r="D1577">
        <v>8</v>
      </c>
      <c r="E1577">
        <v>6</v>
      </c>
      <c r="F1577">
        <v>6</v>
      </c>
      <c r="G1577">
        <v>6</v>
      </c>
      <c r="H1577">
        <v>7</v>
      </c>
      <c r="I1577">
        <v>7</v>
      </c>
      <c r="J1577" t="s">
        <v>15</v>
      </c>
      <c r="K1577">
        <v>6</v>
      </c>
      <c r="L1577">
        <v>7</v>
      </c>
      <c r="M1577">
        <v>6</v>
      </c>
      <c r="N1577">
        <v>6</v>
      </c>
      <c r="O1577">
        <v>8</v>
      </c>
      <c r="P1577">
        <v>7</v>
      </c>
      <c r="Q1577">
        <v>8</v>
      </c>
      <c r="R1577">
        <v>7</v>
      </c>
      <c r="S1577">
        <v>7</v>
      </c>
      <c r="T1577">
        <v>8</v>
      </c>
      <c r="U1577">
        <v>8</v>
      </c>
      <c r="V1577">
        <v>8</v>
      </c>
      <c r="W1577">
        <v>6</v>
      </c>
      <c r="X1577">
        <v>8</v>
      </c>
      <c r="Y1577">
        <v>6</v>
      </c>
      <c r="Z1577">
        <v>8</v>
      </c>
      <c r="AA1577">
        <v>6</v>
      </c>
      <c r="AB1577">
        <v>0</v>
      </c>
      <c r="AC1577">
        <v>1</v>
      </c>
      <c r="AD1577">
        <f>IF(Table13[[#This Row],[payment]]=1,1,0)</f>
        <v>1</v>
      </c>
      <c r="AE1577">
        <f>IF(Table13[[#This Row],[payment]]=2,1,0)</f>
        <v>0</v>
      </c>
      <c r="AF1577">
        <f>IF(Table13[[#This Row],[payment]]=3,1,0)</f>
        <v>0</v>
      </c>
      <c r="AG1577">
        <v>1</v>
      </c>
      <c r="AH1577">
        <f>IF(Table13[[#This Row],[method_payment]]=1,1,0)</f>
        <v>1</v>
      </c>
      <c r="AI1577">
        <f>IF(Table13[[#This Row],[method_payment]]=2,1,0)</f>
        <v>0</v>
      </c>
      <c r="AJ1577">
        <f>IF(Table13[[#This Row],[method_payment]]=3,1,0)</f>
        <v>0</v>
      </c>
      <c r="AK1577">
        <f>IF(Table13[[#This Row],[method_payment]]=5,1,0)</f>
        <v>0</v>
      </c>
      <c r="AL1577">
        <f>IF(Table13[[#This Row],[method_payment]]=6,1,0)</f>
        <v>0</v>
      </c>
      <c r="AM1577" t="s">
        <v>16</v>
      </c>
      <c r="AN1577" t="s">
        <v>16</v>
      </c>
      <c r="AO1577">
        <v>3</v>
      </c>
      <c r="AP1577" s="2">
        <v>357</v>
      </c>
      <c r="AQ1577" s="3">
        <f>IF(AND(Table13[[#This Row],[Average_amount_spent_per_visit_last_3_months]]&gt;=1,Table13[[#This Row],[Average_amount_spent_per_visit_last_3_months]]&lt;=999),1,0)</f>
        <v>1</v>
      </c>
      <c r="AR1577" s="3">
        <f>IF(AND(Table13[[#This Row],[Average_amount_spent_per_visit_last_3_months]]&gt;=1000,Table13[[#This Row],[Average_amount_spent_per_visit_last_3_months]]&lt;=6700),1,0)</f>
        <v>0</v>
      </c>
      <c r="AS1577">
        <v>3</v>
      </c>
      <c r="AT1577">
        <v>46</v>
      </c>
      <c r="AU1577">
        <f>IF(AND(Table13[[#This Row],[Age]]&gt;=18,Table13[[#This Row],[Age]]&lt;=25),1,0)</f>
        <v>0</v>
      </c>
      <c r="AV1577">
        <f>IF(AND(Table13[[#This Row],[Age]]&gt;=26,Table13[[#This Row],[Age]]&lt;=35),1,0)</f>
        <v>0</v>
      </c>
      <c r="AW1577">
        <f>IF(AND(Table13[[#This Row],[Age]]&gt;=36,Table13[[#This Row],[Age]]&lt;=45),1,0)</f>
        <v>0</v>
      </c>
      <c r="AX1577">
        <f>IF(AND(Table13[[#This Row],[Age]]&gt;=46,Table13[[#This Row],[Age]]&lt;=55),1,0)</f>
        <v>1</v>
      </c>
      <c r="AY1577">
        <f>IF(AND(Table13[[#This Row],[Age]]&gt;=56,Table13[[#This Row],[Age]]&lt;=67),1,0)</f>
        <v>0</v>
      </c>
      <c r="AZ1577" t="s">
        <v>25</v>
      </c>
      <c r="BA1577">
        <f>IF(Table13[[#This Row],[Marital Status]]="Married",1,0)</f>
        <v>1</v>
      </c>
      <c r="BB1577">
        <f>IF(Table13[[#This Row],[Marital Status]]="Single",1,0)</f>
        <v>0</v>
      </c>
      <c r="BC1577" t="s">
        <v>28</v>
      </c>
      <c r="BD1577">
        <f>IF(Table13[[#This Row],[gender]]="Male",1,0)</f>
        <v>0</v>
      </c>
      <c r="BE1577">
        <f>IF(Table13[[#This Row],[gender]]="Female",1,0)</f>
        <v>1</v>
      </c>
      <c r="BF1577" t="s">
        <v>23</v>
      </c>
      <c r="BG1577">
        <f>IF(Table13[[#This Row],[Highest level of Education]]="Did not attend school",1,0)</f>
        <v>0</v>
      </c>
      <c r="BH1577">
        <f>IF(Table13[[#This Row],[Highest level of Education]]="K12 completed",1,0)</f>
        <v>0</v>
      </c>
      <c r="BI1577">
        <f>IF(Table13[[#This Row],[Highest level of Education]]="High School Completed",1,0)</f>
        <v>0</v>
      </c>
      <c r="BJ1577">
        <f>IF(Table13[[#This Row],[Highest level of Education]]="Technical Diploma/Partially completed College",1,0)</f>
        <v>1</v>
      </c>
      <c r="BK1577">
        <f>IF(Table13[[#This Row],[Highest level of Education]]="University/College Degree",1,0)</f>
        <v>0</v>
      </c>
      <c r="BL1577">
        <f>IF(Table13[[#This Row],[Highest level of Education]]="Post-graduate education",1,0)</f>
        <v>0</v>
      </c>
      <c r="BM1577">
        <v>4</v>
      </c>
      <c r="BN1577">
        <v>1</v>
      </c>
      <c r="BO1577">
        <v>5</v>
      </c>
      <c r="BP1577">
        <f>IF(Table13[[#This Row],[Monthly_Income 1_5500 2_8000 3_11000 4_15000 5_20000 6_27000 7_35000 8_5000 9_51000 98_0]]=1,1,0)</f>
        <v>0</v>
      </c>
      <c r="BQ1577">
        <f>IF(Table13[[#This Row],[Monthly_Income 1_5500 2_8000 3_11000 4_15000 5_20000 6_27000 7_35000 8_5000 9_51000 98_0]]=2,1,0)</f>
        <v>0</v>
      </c>
      <c r="BR1577">
        <f>IF(Table13[[#This Row],[Monthly_Income 1_5500 2_8000 3_11000 4_15000 5_20000 6_27000 7_35000 8_5000 9_51000 98_0]]=3,1,0)</f>
        <v>0</v>
      </c>
      <c r="BS1577">
        <f>IF(Table13[[#This Row],[Monthly_Income 1_5500 2_8000 3_11000 4_15000 5_20000 6_27000 7_35000 8_5000 9_51000 98_0]]=4,1,0)</f>
        <v>0</v>
      </c>
      <c r="BT1577">
        <f>IF(Table13[[#This Row],[Monthly_Income 1_5500 2_8000 3_11000 4_15000 5_20000 6_27000 7_35000 8_5000 9_51000 98_0]]=5,1,0)</f>
        <v>1</v>
      </c>
      <c r="BU1577">
        <f>IF(Table13[[#This Row],[Monthly_Income 1_5500 2_8000 3_11000 4_15000 5_20000 6_27000 7_35000 8_5000 9_51000 98_0]]=6,1,0)</f>
        <v>0</v>
      </c>
      <c r="BV1577">
        <f>IF(Table13[[#This Row],[Monthly_Income 1_5500 2_8000 3_11000 4_15000 5_20000 6_27000 7_35000 8_5000 9_51000 98_0]]=7,1,0)</f>
        <v>0</v>
      </c>
      <c r="BW1577">
        <f>IF(Table13[[#This Row],[Monthly_Income 1_5500 2_8000 3_11000 4_15000 5_20000 6_27000 7_35000 8_5000 9_51000 98_0]]=8,1,0)</f>
        <v>0</v>
      </c>
      <c r="BX1577">
        <f>IF(Table13[[#This Row],[Monthly_Income 1_5500 2_8000 3_11000 4_15000 5_20000 6_27000 7_35000 8_5000 9_51000 98_0]]=9,1,0)</f>
        <v>0</v>
      </c>
      <c r="BY1577">
        <f>IF(Table13[[#This Row],[Monthly_Income 1_5500 2_8000 3_11000 4_15000 5_20000 6_27000 7_35000 8_5000 9_51000 98_0]]=98,1,0)</f>
        <v>0</v>
      </c>
      <c r="BZ1577">
        <v>8</v>
      </c>
      <c r="CA1577">
        <f>IF(Table13[[#This Row],[Monthly_Household_Income]]=1,1,0)</f>
        <v>0</v>
      </c>
      <c r="CB1577">
        <f>IF(Table13[[#This Row],[Monthly_Household_Income]]=2,1,0)</f>
        <v>0</v>
      </c>
      <c r="CC1577">
        <f>IF(Table13[[#This Row],[Monthly_Household_Income]]=3,1,0)</f>
        <v>0</v>
      </c>
      <c r="CD1577">
        <f>IF(Table13[[#This Row],[Monthly_Household_Income]]=4,1,0)</f>
        <v>0</v>
      </c>
      <c r="CE1577">
        <f>IF(Table13[[#This Row],[Monthly_Household_Income]]=5,1,0)</f>
        <v>0</v>
      </c>
      <c r="CF1577">
        <f>IF(Table13[[#This Row],[Monthly_Household_Income]]=6,1,0)</f>
        <v>0</v>
      </c>
      <c r="CG1577">
        <f>IF(Table13[[#This Row],[Monthly_Household_Income]]=7,1,0)</f>
        <v>0</v>
      </c>
      <c r="CH1577">
        <f>IF(Table13[[#This Row],[Monthly_Household_Income]]=8,1,0)</f>
        <v>1</v>
      </c>
      <c r="CI1577">
        <f>IF(Table13[[#This Row],[Monthly_Household_Income]]=9,1,0)</f>
        <v>0</v>
      </c>
      <c r="CJ1577">
        <f>IF(Table13[[#This Row],[Monthly_Household_Income]]=98,1,0)</f>
        <v>0</v>
      </c>
    </row>
    <row r="1578" spans="1:88">
      <c r="A1578">
        <v>5983</v>
      </c>
      <c r="B1578" s="1">
        <v>43251</v>
      </c>
      <c r="C1578" t="s">
        <v>39</v>
      </c>
      <c r="D1578">
        <v>8</v>
      </c>
      <c r="E1578">
        <v>7</v>
      </c>
      <c r="F1578">
        <v>7</v>
      </c>
      <c r="G1578">
        <v>8</v>
      </c>
      <c r="H1578">
        <v>8</v>
      </c>
      <c r="I1578">
        <v>8</v>
      </c>
      <c r="J1578" t="s">
        <v>15</v>
      </c>
      <c r="K1578">
        <v>9</v>
      </c>
      <c r="L1578">
        <v>7</v>
      </c>
      <c r="M1578">
        <v>8</v>
      </c>
      <c r="N1578">
        <v>8</v>
      </c>
      <c r="O1578">
        <v>7</v>
      </c>
      <c r="P1578">
        <v>7</v>
      </c>
      <c r="Q1578">
        <v>9</v>
      </c>
      <c r="R1578">
        <v>7</v>
      </c>
      <c r="S1578">
        <v>8</v>
      </c>
      <c r="T1578">
        <v>7</v>
      </c>
      <c r="U1578">
        <v>9</v>
      </c>
      <c r="V1578">
        <v>7</v>
      </c>
      <c r="W1578">
        <v>8</v>
      </c>
      <c r="X1578">
        <v>8</v>
      </c>
      <c r="Y1578">
        <v>8</v>
      </c>
      <c r="Z1578">
        <v>7</v>
      </c>
      <c r="AA1578">
        <v>7</v>
      </c>
      <c r="AB1578">
        <v>8</v>
      </c>
      <c r="AC1578">
        <v>2</v>
      </c>
      <c r="AD1578">
        <f>IF(Table13[[#This Row],[payment]]=1,1,0)</f>
        <v>0</v>
      </c>
      <c r="AE1578">
        <f>IF(Table13[[#This Row],[payment]]=2,1,0)</f>
        <v>1</v>
      </c>
      <c r="AF1578">
        <f>IF(Table13[[#This Row],[payment]]=3,1,0)</f>
        <v>0</v>
      </c>
      <c r="AG1578">
        <v>2</v>
      </c>
      <c r="AH1578">
        <f>IF(Table13[[#This Row],[method_payment]]=1,1,0)</f>
        <v>0</v>
      </c>
      <c r="AI1578">
        <f>IF(Table13[[#This Row],[method_payment]]=2,1,0)</f>
        <v>1</v>
      </c>
      <c r="AJ1578">
        <f>IF(Table13[[#This Row],[method_payment]]=3,1,0)</f>
        <v>0</v>
      </c>
      <c r="AK1578">
        <f>IF(Table13[[#This Row],[method_payment]]=5,1,0)</f>
        <v>0</v>
      </c>
      <c r="AL1578">
        <f>IF(Table13[[#This Row],[method_payment]]=6,1,0)</f>
        <v>0</v>
      </c>
      <c r="AM1578" t="s">
        <v>16</v>
      </c>
      <c r="AN1578" t="s">
        <v>15</v>
      </c>
      <c r="AO1578">
        <v>2</v>
      </c>
      <c r="AP1578" s="2">
        <v>282.8</v>
      </c>
      <c r="AQ1578" s="3">
        <f>IF(AND(Table13[[#This Row],[Average_amount_spent_per_visit_last_3_months]]&gt;=1,Table13[[#This Row],[Average_amount_spent_per_visit_last_3_months]]&lt;=999),1,0)</f>
        <v>1</v>
      </c>
      <c r="AR1578" s="3">
        <f>IF(AND(Table13[[#This Row],[Average_amount_spent_per_visit_last_3_months]]&gt;=1000,Table13[[#This Row],[Average_amount_spent_per_visit_last_3_months]]&lt;=6700),1,0)</f>
        <v>0</v>
      </c>
      <c r="AS1578">
        <v>2</v>
      </c>
      <c r="AT1578">
        <v>31</v>
      </c>
      <c r="AU1578">
        <f>IF(AND(Table13[[#This Row],[Age]]&gt;=18,Table13[[#This Row],[Age]]&lt;=25),1,0)</f>
        <v>0</v>
      </c>
      <c r="AV1578">
        <f>IF(AND(Table13[[#This Row],[Age]]&gt;=26,Table13[[#This Row],[Age]]&lt;=35),1,0)</f>
        <v>1</v>
      </c>
      <c r="AW1578">
        <f>IF(AND(Table13[[#This Row],[Age]]&gt;=36,Table13[[#This Row],[Age]]&lt;=45),1,0)</f>
        <v>0</v>
      </c>
      <c r="AX1578">
        <f>IF(AND(Table13[[#This Row],[Age]]&gt;=46,Table13[[#This Row],[Age]]&lt;=55),1,0)</f>
        <v>0</v>
      </c>
      <c r="AY1578">
        <f>IF(AND(Table13[[#This Row],[Age]]&gt;=56,Table13[[#This Row],[Age]]&lt;=67),1,0)</f>
        <v>0</v>
      </c>
      <c r="AZ1578" t="s">
        <v>24</v>
      </c>
      <c r="BA1578">
        <f>IF(Table13[[#This Row],[Marital Status]]="Married",1,0)</f>
        <v>0</v>
      </c>
      <c r="BB1578">
        <f>IF(Table13[[#This Row],[Marital Status]]="Single",1,0)</f>
        <v>1</v>
      </c>
      <c r="BC1578" t="s">
        <v>27</v>
      </c>
      <c r="BD1578">
        <f>IF(Table13[[#This Row],[gender]]="Male",1,0)</f>
        <v>1</v>
      </c>
      <c r="BE1578">
        <f>IF(Table13[[#This Row],[gender]]="Female",1,0)</f>
        <v>0</v>
      </c>
      <c r="BF1578" t="s">
        <v>19</v>
      </c>
      <c r="BG1578">
        <f>IF(Table13[[#This Row],[Highest level of Education]]="Did not attend school",1,0)</f>
        <v>0</v>
      </c>
      <c r="BH1578">
        <f>IF(Table13[[#This Row],[Highest level of Education]]="K12 completed",1,0)</f>
        <v>0</v>
      </c>
      <c r="BI1578">
        <f>IF(Table13[[#This Row],[Highest level of Education]]="High School Completed",1,0)</f>
        <v>0</v>
      </c>
      <c r="BJ1578">
        <f>IF(Table13[[#This Row],[Highest level of Education]]="Technical Diploma/Partially completed College",1,0)</f>
        <v>0</v>
      </c>
      <c r="BK1578">
        <f>IF(Table13[[#This Row],[Highest level of Education]]="University/College Degree",1,0)</f>
        <v>1</v>
      </c>
      <c r="BL1578">
        <f>IF(Table13[[#This Row],[Highest level of Education]]="Post-graduate education",1,0)</f>
        <v>0</v>
      </c>
      <c r="BM1578">
        <v>0</v>
      </c>
      <c r="BN1578">
        <v>1</v>
      </c>
      <c r="BO1578">
        <v>3</v>
      </c>
      <c r="BP1578">
        <f>IF(Table13[[#This Row],[Monthly_Income 1_5500 2_8000 3_11000 4_15000 5_20000 6_27000 7_35000 8_5000 9_51000 98_0]]=1,1,0)</f>
        <v>0</v>
      </c>
      <c r="BQ1578">
        <f>IF(Table13[[#This Row],[Monthly_Income 1_5500 2_8000 3_11000 4_15000 5_20000 6_27000 7_35000 8_5000 9_51000 98_0]]=2,1,0)</f>
        <v>0</v>
      </c>
      <c r="BR1578">
        <f>IF(Table13[[#This Row],[Monthly_Income 1_5500 2_8000 3_11000 4_15000 5_20000 6_27000 7_35000 8_5000 9_51000 98_0]]=3,1,0)</f>
        <v>1</v>
      </c>
      <c r="BS1578">
        <f>IF(Table13[[#This Row],[Monthly_Income 1_5500 2_8000 3_11000 4_15000 5_20000 6_27000 7_35000 8_5000 9_51000 98_0]]=4,1,0)</f>
        <v>0</v>
      </c>
      <c r="BT1578">
        <f>IF(Table13[[#This Row],[Monthly_Income 1_5500 2_8000 3_11000 4_15000 5_20000 6_27000 7_35000 8_5000 9_51000 98_0]]=5,1,0)</f>
        <v>0</v>
      </c>
      <c r="BU1578">
        <f>IF(Table13[[#This Row],[Monthly_Income 1_5500 2_8000 3_11000 4_15000 5_20000 6_27000 7_35000 8_5000 9_51000 98_0]]=6,1,0)</f>
        <v>0</v>
      </c>
      <c r="BV1578">
        <f>IF(Table13[[#This Row],[Monthly_Income 1_5500 2_8000 3_11000 4_15000 5_20000 6_27000 7_35000 8_5000 9_51000 98_0]]=7,1,0)</f>
        <v>0</v>
      </c>
      <c r="BW1578">
        <f>IF(Table13[[#This Row],[Monthly_Income 1_5500 2_8000 3_11000 4_15000 5_20000 6_27000 7_35000 8_5000 9_51000 98_0]]=8,1,0)</f>
        <v>0</v>
      </c>
      <c r="BX1578">
        <f>IF(Table13[[#This Row],[Monthly_Income 1_5500 2_8000 3_11000 4_15000 5_20000 6_27000 7_35000 8_5000 9_51000 98_0]]=9,1,0)</f>
        <v>0</v>
      </c>
      <c r="BY1578">
        <f>IF(Table13[[#This Row],[Monthly_Income 1_5500 2_8000 3_11000 4_15000 5_20000 6_27000 7_35000 8_5000 9_51000 98_0]]=98,1,0)</f>
        <v>0</v>
      </c>
      <c r="BZ1578">
        <v>7</v>
      </c>
      <c r="CA1578">
        <f>IF(Table13[[#This Row],[Monthly_Household_Income]]=1,1,0)</f>
        <v>0</v>
      </c>
      <c r="CB1578">
        <f>IF(Table13[[#This Row],[Monthly_Household_Income]]=2,1,0)</f>
        <v>0</v>
      </c>
      <c r="CC1578">
        <f>IF(Table13[[#This Row],[Monthly_Household_Income]]=3,1,0)</f>
        <v>0</v>
      </c>
      <c r="CD1578">
        <f>IF(Table13[[#This Row],[Monthly_Household_Income]]=4,1,0)</f>
        <v>0</v>
      </c>
      <c r="CE1578">
        <f>IF(Table13[[#This Row],[Monthly_Household_Income]]=5,1,0)</f>
        <v>0</v>
      </c>
      <c r="CF1578">
        <f>IF(Table13[[#This Row],[Monthly_Household_Income]]=6,1,0)</f>
        <v>0</v>
      </c>
      <c r="CG1578">
        <f>IF(Table13[[#This Row],[Monthly_Household_Income]]=7,1,0)</f>
        <v>1</v>
      </c>
      <c r="CH1578">
        <f>IF(Table13[[#This Row],[Monthly_Household_Income]]=8,1,0)</f>
        <v>0</v>
      </c>
      <c r="CI1578">
        <f>IF(Table13[[#This Row],[Monthly_Household_Income]]=9,1,0)</f>
        <v>0</v>
      </c>
      <c r="CJ1578">
        <f>IF(Table13[[#This Row],[Monthly_Household_Income]]=98,1,0)</f>
        <v>0</v>
      </c>
    </row>
    <row r="1579" spans="1:88">
      <c r="A1579">
        <v>5988</v>
      </c>
      <c r="B1579" s="1">
        <v>42960</v>
      </c>
      <c r="C1579" t="s">
        <v>12</v>
      </c>
      <c r="D1579">
        <v>9</v>
      </c>
      <c r="E1579">
        <v>9</v>
      </c>
      <c r="F1579">
        <v>9</v>
      </c>
      <c r="G1579">
        <v>9</v>
      </c>
      <c r="H1579">
        <v>10</v>
      </c>
      <c r="I1579">
        <v>9</v>
      </c>
      <c r="J1579" t="s">
        <v>16</v>
      </c>
      <c r="K1579">
        <v>10</v>
      </c>
      <c r="L1579">
        <v>8</v>
      </c>
      <c r="M1579">
        <v>9</v>
      </c>
      <c r="N1579">
        <v>9</v>
      </c>
      <c r="O1579">
        <v>8</v>
      </c>
      <c r="P1579">
        <v>10</v>
      </c>
      <c r="Q1579">
        <v>8</v>
      </c>
      <c r="R1579">
        <v>9</v>
      </c>
      <c r="S1579">
        <v>10</v>
      </c>
      <c r="T1579">
        <v>8</v>
      </c>
      <c r="U1579">
        <v>9</v>
      </c>
      <c r="V1579">
        <v>9</v>
      </c>
      <c r="W1579">
        <v>8</v>
      </c>
      <c r="X1579">
        <v>10</v>
      </c>
      <c r="Y1579">
        <v>9</v>
      </c>
      <c r="Z1579">
        <v>9</v>
      </c>
      <c r="AA1579">
        <v>8</v>
      </c>
      <c r="AB1579">
        <v>9</v>
      </c>
      <c r="AC1579">
        <v>1</v>
      </c>
      <c r="AD1579">
        <f>IF(Table13[[#This Row],[payment]]=1,1,0)</f>
        <v>1</v>
      </c>
      <c r="AE1579">
        <f>IF(Table13[[#This Row],[payment]]=2,1,0)</f>
        <v>0</v>
      </c>
      <c r="AF1579">
        <f>IF(Table13[[#This Row],[payment]]=3,1,0)</f>
        <v>0</v>
      </c>
      <c r="AG1579">
        <v>1</v>
      </c>
      <c r="AH1579">
        <f>IF(Table13[[#This Row],[method_payment]]=1,1,0)</f>
        <v>1</v>
      </c>
      <c r="AI1579">
        <f>IF(Table13[[#This Row],[method_payment]]=2,1,0)</f>
        <v>0</v>
      </c>
      <c r="AJ1579">
        <f>IF(Table13[[#This Row],[method_payment]]=3,1,0)</f>
        <v>0</v>
      </c>
      <c r="AK1579">
        <f>IF(Table13[[#This Row],[method_payment]]=5,1,0)</f>
        <v>0</v>
      </c>
      <c r="AL1579">
        <f>IF(Table13[[#This Row],[method_payment]]=6,1,0)</f>
        <v>0</v>
      </c>
      <c r="AM1579" t="s">
        <v>16</v>
      </c>
      <c r="AN1579" t="s">
        <v>15</v>
      </c>
      <c r="AO1579">
        <v>2</v>
      </c>
      <c r="AP1579" s="2">
        <v>186.97</v>
      </c>
      <c r="AQ1579" s="3">
        <f>IF(AND(Table13[[#This Row],[Average_amount_spent_per_visit_last_3_months]]&gt;=1,Table13[[#This Row],[Average_amount_spent_per_visit_last_3_months]]&lt;=999),1,0)</f>
        <v>1</v>
      </c>
      <c r="AR1579" s="3">
        <f>IF(AND(Table13[[#This Row],[Average_amount_spent_per_visit_last_3_months]]&gt;=1000,Table13[[#This Row],[Average_amount_spent_per_visit_last_3_months]]&lt;=6700),1,0)</f>
        <v>0</v>
      </c>
      <c r="AS1579">
        <v>2</v>
      </c>
      <c r="AT1579">
        <v>31</v>
      </c>
      <c r="AU1579">
        <f>IF(AND(Table13[[#This Row],[Age]]&gt;=18,Table13[[#This Row],[Age]]&lt;=25),1,0)</f>
        <v>0</v>
      </c>
      <c r="AV1579">
        <f>IF(AND(Table13[[#This Row],[Age]]&gt;=26,Table13[[#This Row],[Age]]&lt;=35),1,0)</f>
        <v>1</v>
      </c>
      <c r="AW1579">
        <f>IF(AND(Table13[[#This Row],[Age]]&gt;=36,Table13[[#This Row],[Age]]&lt;=45),1,0)</f>
        <v>0</v>
      </c>
      <c r="AX1579">
        <f>IF(AND(Table13[[#This Row],[Age]]&gt;=46,Table13[[#This Row],[Age]]&lt;=55),1,0)</f>
        <v>0</v>
      </c>
      <c r="AY1579">
        <f>IF(AND(Table13[[#This Row],[Age]]&gt;=56,Table13[[#This Row],[Age]]&lt;=67),1,0)</f>
        <v>0</v>
      </c>
      <c r="AZ1579" t="s">
        <v>25</v>
      </c>
      <c r="BA1579">
        <f>IF(Table13[[#This Row],[Marital Status]]="Married",1,0)</f>
        <v>1</v>
      </c>
      <c r="BB1579">
        <f>IF(Table13[[#This Row],[Marital Status]]="Single",1,0)</f>
        <v>0</v>
      </c>
      <c r="BC1579" t="s">
        <v>28</v>
      </c>
      <c r="BD1579">
        <f>IF(Table13[[#This Row],[gender]]="Male",1,0)</f>
        <v>0</v>
      </c>
      <c r="BE1579">
        <f>IF(Table13[[#This Row],[gender]]="Female",1,0)</f>
        <v>1</v>
      </c>
      <c r="BF1579" t="s">
        <v>19</v>
      </c>
      <c r="BG1579">
        <f>IF(Table13[[#This Row],[Highest level of Education]]="Did not attend school",1,0)</f>
        <v>0</v>
      </c>
      <c r="BH1579">
        <f>IF(Table13[[#This Row],[Highest level of Education]]="K12 completed",1,0)</f>
        <v>0</v>
      </c>
      <c r="BI1579">
        <f>IF(Table13[[#This Row],[Highest level of Education]]="High School Completed",1,0)</f>
        <v>0</v>
      </c>
      <c r="BJ1579">
        <f>IF(Table13[[#This Row],[Highest level of Education]]="Technical Diploma/Partially completed College",1,0)</f>
        <v>0</v>
      </c>
      <c r="BK1579">
        <f>IF(Table13[[#This Row],[Highest level of Education]]="University/College Degree",1,0)</f>
        <v>1</v>
      </c>
      <c r="BL1579">
        <f>IF(Table13[[#This Row],[Highest level of Education]]="Post-graduate education",1,0)</f>
        <v>0</v>
      </c>
      <c r="BM1579">
        <v>3</v>
      </c>
      <c r="BN1579">
        <v>1</v>
      </c>
      <c r="BO1579">
        <v>2</v>
      </c>
      <c r="BP1579">
        <f>IF(Table13[[#This Row],[Monthly_Income 1_5500 2_8000 3_11000 4_15000 5_20000 6_27000 7_35000 8_5000 9_51000 98_0]]=1,1,0)</f>
        <v>0</v>
      </c>
      <c r="BQ1579">
        <f>IF(Table13[[#This Row],[Monthly_Income 1_5500 2_8000 3_11000 4_15000 5_20000 6_27000 7_35000 8_5000 9_51000 98_0]]=2,1,0)</f>
        <v>1</v>
      </c>
      <c r="BR1579">
        <f>IF(Table13[[#This Row],[Monthly_Income 1_5500 2_8000 3_11000 4_15000 5_20000 6_27000 7_35000 8_5000 9_51000 98_0]]=3,1,0)</f>
        <v>0</v>
      </c>
      <c r="BS1579">
        <f>IF(Table13[[#This Row],[Monthly_Income 1_5500 2_8000 3_11000 4_15000 5_20000 6_27000 7_35000 8_5000 9_51000 98_0]]=4,1,0)</f>
        <v>0</v>
      </c>
      <c r="BT1579">
        <f>IF(Table13[[#This Row],[Monthly_Income 1_5500 2_8000 3_11000 4_15000 5_20000 6_27000 7_35000 8_5000 9_51000 98_0]]=5,1,0)</f>
        <v>0</v>
      </c>
      <c r="BU1579">
        <f>IF(Table13[[#This Row],[Monthly_Income 1_5500 2_8000 3_11000 4_15000 5_20000 6_27000 7_35000 8_5000 9_51000 98_0]]=6,1,0)</f>
        <v>0</v>
      </c>
      <c r="BV1579">
        <f>IF(Table13[[#This Row],[Monthly_Income 1_5500 2_8000 3_11000 4_15000 5_20000 6_27000 7_35000 8_5000 9_51000 98_0]]=7,1,0)</f>
        <v>0</v>
      </c>
      <c r="BW1579">
        <f>IF(Table13[[#This Row],[Monthly_Income 1_5500 2_8000 3_11000 4_15000 5_20000 6_27000 7_35000 8_5000 9_51000 98_0]]=8,1,0)</f>
        <v>0</v>
      </c>
      <c r="BX1579">
        <f>IF(Table13[[#This Row],[Monthly_Income 1_5500 2_8000 3_11000 4_15000 5_20000 6_27000 7_35000 8_5000 9_51000 98_0]]=9,1,0)</f>
        <v>0</v>
      </c>
      <c r="BY1579">
        <f>IF(Table13[[#This Row],[Monthly_Income 1_5500 2_8000 3_11000 4_15000 5_20000 6_27000 7_35000 8_5000 9_51000 98_0]]=98,1,0)</f>
        <v>0</v>
      </c>
      <c r="BZ1579">
        <v>4</v>
      </c>
      <c r="CA1579">
        <f>IF(Table13[[#This Row],[Monthly_Household_Income]]=1,1,0)</f>
        <v>0</v>
      </c>
      <c r="CB1579">
        <f>IF(Table13[[#This Row],[Monthly_Household_Income]]=2,1,0)</f>
        <v>0</v>
      </c>
      <c r="CC1579">
        <f>IF(Table13[[#This Row],[Monthly_Household_Income]]=3,1,0)</f>
        <v>0</v>
      </c>
      <c r="CD1579">
        <f>IF(Table13[[#This Row],[Monthly_Household_Income]]=4,1,0)</f>
        <v>1</v>
      </c>
      <c r="CE1579">
        <f>IF(Table13[[#This Row],[Monthly_Household_Income]]=5,1,0)</f>
        <v>0</v>
      </c>
      <c r="CF1579">
        <f>IF(Table13[[#This Row],[Monthly_Household_Income]]=6,1,0)</f>
        <v>0</v>
      </c>
      <c r="CG1579">
        <f>IF(Table13[[#This Row],[Monthly_Household_Income]]=7,1,0)</f>
        <v>0</v>
      </c>
      <c r="CH1579">
        <f>IF(Table13[[#This Row],[Monthly_Household_Income]]=8,1,0)</f>
        <v>0</v>
      </c>
      <c r="CI1579">
        <f>IF(Table13[[#This Row],[Monthly_Household_Income]]=9,1,0)</f>
        <v>0</v>
      </c>
      <c r="CJ1579">
        <f>IF(Table13[[#This Row],[Monthly_Household_Income]]=98,1,0)</f>
        <v>0</v>
      </c>
    </row>
    <row r="1580" spans="1:88">
      <c r="A1580">
        <v>5992</v>
      </c>
      <c r="B1580" s="1">
        <v>42917</v>
      </c>
      <c r="C1580" t="s">
        <v>32</v>
      </c>
      <c r="D1580">
        <v>8</v>
      </c>
      <c r="E1580">
        <v>8</v>
      </c>
      <c r="F1580">
        <v>8</v>
      </c>
      <c r="G1580">
        <v>7</v>
      </c>
      <c r="H1580">
        <v>7</v>
      </c>
      <c r="I1580">
        <v>6</v>
      </c>
      <c r="J1580" t="s">
        <v>15</v>
      </c>
      <c r="K1580">
        <v>8</v>
      </c>
      <c r="L1580">
        <v>7</v>
      </c>
      <c r="M1580">
        <v>8</v>
      </c>
      <c r="N1580">
        <v>6</v>
      </c>
      <c r="O1580">
        <v>7</v>
      </c>
      <c r="P1580">
        <v>8</v>
      </c>
      <c r="Q1580">
        <v>6</v>
      </c>
      <c r="R1580">
        <v>7</v>
      </c>
      <c r="S1580">
        <v>8</v>
      </c>
      <c r="T1580">
        <v>6</v>
      </c>
      <c r="U1580">
        <v>7</v>
      </c>
      <c r="V1580">
        <v>8</v>
      </c>
      <c r="W1580">
        <v>6</v>
      </c>
      <c r="X1580">
        <v>7</v>
      </c>
      <c r="Y1580">
        <v>7</v>
      </c>
      <c r="Z1580">
        <v>8</v>
      </c>
      <c r="AA1580">
        <v>8</v>
      </c>
      <c r="AB1580">
        <v>7</v>
      </c>
      <c r="AC1580">
        <v>3</v>
      </c>
      <c r="AD1580">
        <f>IF(Table13[[#This Row],[payment]]=1,1,0)</f>
        <v>0</v>
      </c>
      <c r="AE1580">
        <f>IF(Table13[[#This Row],[payment]]=2,1,0)</f>
        <v>0</v>
      </c>
      <c r="AF1580">
        <f>IF(Table13[[#This Row],[payment]]=3,1,0)</f>
        <v>1</v>
      </c>
      <c r="AG1580">
        <v>2</v>
      </c>
      <c r="AH1580">
        <f>IF(Table13[[#This Row],[method_payment]]=1,1,0)</f>
        <v>0</v>
      </c>
      <c r="AI1580">
        <f>IF(Table13[[#This Row],[method_payment]]=2,1,0)</f>
        <v>1</v>
      </c>
      <c r="AJ1580">
        <f>IF(Table13[[#This Row],[method_payment]]=3,1,0)</f>
        <v>0</v>
      </c>
      <c r="AK1580">
        <f>IF(Table13[[#This Row],[method_payment]]=5,1,0)</f>
        <v>0</v>
      </c>
      <c r="AL1580">
        <f>IF(Table13[[#This Row],[method_payment]]=6,1,0)</f>
        <v>0</v>
      </c>
      <c r="AM1580" t="s">
        <v>16</v>
      </c>
      <c r="AN1580" t="s">
        <v>15</v>
      </c>
      <c r="AO1580">
        <v>2</v>
      </c>
      <c r="AP1580" s="2">
        <v>348.85</v>
      </c>
      <c r="AQ1580" s="3">
        <f>IF(AND(Table13[[#This Row],[Average_amount_spent_per_visit_last_3_months]]&gt;=1,Table13[[#This Row],[Average_amount_spent_per_visit_last_3_months]]&lt;=999),1,0)</f>
        <v>1</v>
      </c>
      <c r="AR1580" s="3">
        <f>IF(AND(Table13[[#This Row],[Average_amount_spent_per_visit_last_3_months]]&gt;=1000,Table13[[#This Row],[Average_amount_spent_per_visit_last_3_months]]&lt;=6700),1,0)</f>
        <v>0</v>
      </c>
      <c r="AS1580">
        <v>1</v>
      </c>
      <c r="AT1580">
        <v>33</v>
      </c>
      <c r="AU1580">
        <f>IF(AND(Table13[[#This Row],[Age]]&gt;=18,Table13[[#This Row],[Age]]&lt;=25),1,0)</f>
        <v>0</v>
      </c>
      <c r="AV1580">
        <f>IF(AND(Table13[[#This Row],[Age]]&gt;=26,Table13[[#This Row],[Age]]&lt;=35),1,0)</f>
        <v>1</v>
      </c>
      <c r="AW1580">
        <f>IF(AND(Table13[[#This Row],[Age]]&gt;=36,Table13[[#This Row],[Age]]&lt;=45),1,0)</f>
        <v>0</v>
      </c>
      <c r="AX1580">
        <f>IF(AND(Table13[[#This Row],[Age]]&gt;=46,Table13[[#This Row],[Age]]&lt;=55),1,0)</f>
        <v>0</v>
      </c>
      <c r="AY1580">
        <f>IF(AND(Table13[[#This Row],[Age]]&gt;=56,Table13[[#This Row],[Age]]&lt;=67),1,0)</f>
        <v>0</v>
      </c>
      <c r="AZ1580" t="s">
        <v>25</v>
      </c>
      <c r="BA1580">
        <f>IF(Table13[[#This Row],[Marital Status]]="Married",1,0)</f>
        <v>1</v>
      </c>
      <c r="BB1580">
        <f>IF(Table13[[#This Row],[Marital Status]]="Single",1,0)</f>
        <v>0</v>
      </c>
      <c r="BC1580" t="s">
        <v>27</v>
      </c>
      <c r="BD1580">
        <f>IF(Table13[[#This Row],[gender]]="Male",1,0)</f>
        <v>1</v>
      </c>
      <c r="BE1580">
        <f>IF(Table13[[#This Row],[gender]]="Female",1,0)</f>
        <v>0</v>
      </c>
      <c r="BF1580" t="s">
        <v>19</v>
      </c>
      <c r="BG1580">
        <f>IF(Table13[[#This Row],[Highest level of Education]]="Did not attend school",1,0)</f>
        <v>0</v>
      </c>
      <c r="BH1580">
        <f>IF(Table13[[#This Row],[Highest level of Education]]="K12 completed",1,0)</f>
        <v>0</v>
      </c>
      <c r="BI1580">
        <f>IF(Table13[[#This Row],[Highest level of Education]]="High School Completed",1,0)</f>
        <v>0</v>
      </c>
      <c r="BJ1580">
        <f>IF(Table13[[#This Row],[Highest level of Education]]="Technical Diploma/Partially completed College",1,0)</f>
        <v>0</v>
      </c>
      <c r="BK1580">
        <f>IF(Table13[[#This Row],[Highest level of Education]]="University/College Degree",1,0)</f>
        <v>1</v>
      </c>
      <c r="BL1580">
        <f>IF(Table13[[#This Row],[Highest level of Education]]="Post-graduate education",1,0)</f>
        <v>0</v>
      </c>
      <c r="BM1580">
        <v>1</v>
      </c>
      <c r="BN1580">
        <v>1</v>
      </c>
      <c r="BO1580">
        <v>4</v>
      </c>
      <c r="BP1580">
        <f>IF(Table13[[#This Row],[Monthly_Income 1_5500 2_8000 3_11000 4_15000 5_20000 6_27000 7_35000 8_5000 9_51000 98_0]]=1,1,0)</f>
        <v>0</v>
      </c>
      <c r="BQ1580">
        <f>IF(Table13[[#This Row],[Monthly_Income 1_5500 2_8000 3_11000 4_15000 5_20000 6_27000 7_35000 8_5000 9_51000 98_0]]=2,1,0)</f>
        <v>0</v>
      </c>
      <c r="BR1580">
        <f>IF(Table13[[#This Row],[Monthly_Income 1_5500 2_8000 3_11000 4_15000 5_20000 6_27000 7_35000 8_5000 9_51000 98_0]]=3,1,0)</f>
        <v>0</v>
      </c>
      <c r="BS1580">
        <f>IF(Table13[[#This Row],[Monthly_Income 1_5500 2_8000 3_11000 4_15000 5_20000 6_27000 7_35000 8_5000 9_51000 98_0]]=4,1,0)</f>
        <v>1</v>
      </c>
      <c r="BT1580">
        <f>IF(Table13[[#This Row],[Monthly_Income 1_5500 2_8000 3_11000 4_15000 5_20000 6_27000 7_35000 8_5000 9_51000 98_0]]=5,1,0)</f>
        <v>0</v>
      </c>
      <c r="BU1580">
        <f>IF(Table13[[#This Row],[Monthly_Income 1_5500 2_8000 3_11000 4_15000 5_20000 6_27000 7_35000 8_5000 9_51000 98_0]]=6,1,0)</f>
        <v>0</v>
      </c>
      <c r="BV1580">
        <f>IF(Table13[[#This Row],[Monthly_Income 1_5500 2_8000 3_11000 4_15000 5_20000 6_27000 7_35000 8_5000 9_51000 98_0]]=7,1,0)</f>
        <v>0</v>
      </c>
      <c r="BW1580">
        <f>IF(Table13[[#This Row],[Monthly_Income 1_5500 2_8000 3_11000 4_15000 5_20000 6_27000 7_35000 8_5000 9_51000 98_0]]=8,1,0)</f>
        <v>0</v>
      </c>
      <c r="BX1580">
        <f>IF(Table13[[#This Row],[Monthly_Income 1_5500 2_8000 3_11000 4_15000 5_20000 6_27000 7_35000 8_5000 9_51000 98_0]]=9,1,0)</f>
        <v>0</v>
      </c>
      <c r="BY1580">
        <f>IF(Table13[[#This Row],[Monthly_Income 1_5500 2_8000 3_11000 4_15000 5_20000 6_27000 7_35000 8_5000 9_51000 98_0]]=98,1,0)</f>
        <v>0</v>
      </c>
      <c r="BZ1580">
        <v>6</v>
      </c>
      <c r="CA1580">
        <f>IF(Table13[[#This Row],[Monthly_Household_Income]]=1,1,0)</f>
        <v>0</v>
      </c>
      <c r="CB1580">
        <f>IF(Table13[[#This Row],[Monthly_Household_Income]]=2,1,0)</f>
        <v>0</v>
      </c>
      <c r="CC1580">
        <f>IF(Table13[[#This Row],[Monthly_Household_Income]]=3,1,0)</f>
        <v>0</v>
      </c>
      <c r="CD1580">
        <f>IF(Table13[[#This Row],[Monthly_Household_Income]]=4,1,0)</f>
        <v>0</v>
      </c>
      <c r="CE1580">
        <f>IF(Table13[[#This Row],[Monthly_Household_Income]]=5,1,0)</f>
        <v>0</v>
      </c>
      <c r="CF1580">
        <f>IF(Table13[[#This Row],[Monthly_Household_Income]]=6,1,0)</f>
        <v>1</v>
      </c>
      <c r="CG1580">
        <f>IF(Table13[[#This Row],[Monthly_Household_Income]]=7,1,0)</f>
        <v>0</v>
      </c>
      <c r="CH1580">
        <f>IF(Table13[[#This Row],[Monthly_Household_Income]]=8,1,0)</f>
        <v>0</v>
      </c>
      <c r="CI1580">
        <f>IF(Table13[[#This Row],[Monthly_Household_Income]]=9,1,0)</f>
        <v>0</v>
      </c>
      <c r="CJ1580">
        <f>IF(Table13[[#This Row],[Monthly_Household_Income]]=98,1,0)</f>
        <v>0</v>
      </c>
    </row>
    <row r="1581" spans="1:88">
      <c r="A1581">
        <v>5998</v>
      </c>
      <c r="B1581" s="1">
        <v>43009</v>
      </c>
      <c r="C1581" t="s">
        <v>39</v>
      </c>
      <c r="D1581">
        <v>7</v>
      </c>
      <c r="E1581">
        <v>9</v>
      </c>
      <c r="F1581">
        <v>8</v>
      </c>
      <c r="G1581">
        <v>8</v>
      </c>
      <c r="H1581">
        <v>8</v>
      </c>
      <c r="I1581">
        <v>9</v>
      </c>
      <c r="J1581" t="s">
        <v>16</v>
      </c>
      <c r="K1581">
        <v>7</v>
      </c>
      <c r="L1581">
        <v>8</v>
      </c>
      <c r="M1581">
        <v>7</v>
      </c>
      <c r="N1581">
        <v>9</v>
      </c>
      <c r="O1581">
        <v>7</v>
      </c>
      <c r="P1581">
        <v>9</v>
      </c>
      <c r="Q1581">
        <v>8</v>
      </c>
      <c r="R1581">
        <v>7</v>
      </c>
      <c r="S1581">
        <v>7</v>
      </c>
      <c r="T1581">
        <v>6</v>
      </c>
      <c r="U1581">
        <v>7</v>
      </c>
      <c r="V1581">
        <v>8</v>
      </c>
      <c r="W1581">
        <v>9</v>
      </c>
      <c r="X1581">
        <v>8</v>
      </c>
      <c r="Y1581">
        <v>9</v>
      </c>
      <c r="Z1581">
        <v>7</v>
      </c>
      <c r="AA1581">
        <v>7</v>
      </c>
      <c r="AB1581">
        <v>7</v>
      </c>
      <c r="AC1581">
        <v>2</v>
      </c>
      <c r="AD1581">
        <f>IF(Table13[[#This Row],[payment]]=1,1,0)</f>
        <v>0</v>
      </c>
      <c r="AE1581">
        <f>IF(Table13[[#This Row],[payment]]=2,1,0)</f>
        <v>1</v>
      </c>
      <c r="AF1581">
        <f>IF(Table13[[#This Row],[payment]]=3,1,0)</f>
        <v>0</v>
      </c>
      <c r="AG1581">
        <v>1</v>
      </c>
      <c r="AH1581">
        <f>IF(Table13[[#This Row],[method_payment]]=1,1,0)</f>
        <v>1</v>
      </c>
      <c r="AI1581">
        <f>IF(Table13[[#This Row],[method_payment]]=2,1,0)</f>
        <v>0</v>
      </c>
      <c r="AJ1581">
        <f>IF(Table13[[#This Row],[method_payment]]=3,1,0)</f>
        <v>0</v>
      </c>
      <c r="AK1581">
        <f>IF(Table13[[#This Row],[method_payment]]=5,1,0)</f>
        <v>0</v>
      </c>
      <c r="AL1581">
        <f>IF(Table13[[#This Row],[method_payment]]=6,1,0)</f>
        <v>0</v>
      </c>
      <c r="AM1581" t="s">
        <v>16</v>
      </c>
      <c r="AN1581" t="s">
        <v>15</v>
      </c>
      <c r="AO1581">
        <v>4</v>
      </c>
      <c r="AP1581" s="2">
        <v>176.22</v>
      </c>
      <c r="AQ1581" s="3">
        <f>IF(AND(Table13[[#This Row],[Average_amount_spent_per_visit_last_3_months]]&gt;=1,Table13[[#This Row],[Average_amount_spent_per_visit_last_3_months]]&lt;=999),1,0)</f>
        <v>1</v>
      </c>
      <c r="AR1581" s="3">
        <f>IF(AND(Table13[[#This Row],[Average_amount_spent_per_visit_last_3_months]]&gt;=1000,Table13[[#This Row],[Average_amount_spent_per_visit_last_3_months]]&lt;=6700),1,0)</f>
        <v>0</v>
      </c>
      <c r="AS1581">
        <v>3</v>
      </c>
      <c r="AT1581">
        <v>28</v>
      </c>
      <c r="AU1581">
        <f>IF(AND(Table13[[#This Row],[Age]]&gt;=18,Table13[[#This Row],[Age]]&lt;=25),1,0)</f>
        <v>0</v>
      </c>
      <c r="AV1581">
        <f>IF(AND(Table13[[#This Row],[Age]]&gt;=26,Table13[[#This Row],[Age]]&lt;=35),1,0)</f>
        <v>1</v>
      </c>
      <c r="AW1581">
        <f>IF(AND(Table13[[#This Row],[Age]]&gt;=36,Table13[[#This Row],[Age]]&lt;=45),1,0)</f>
        <v>0</v>
      </c>
      <c r="AX1581">
        <f>IF(AND(Table13[[#This Row],[Age]]&gt;=46,Table13[[#This Row],[Age]]&lt;=55),1,0)</f>
        <v>0</v>
      </c>
      <c r="AY1581">
        <f>IF(AND(Table13[[#This Row],[Age]]&gt;=56,Table13[[#This Row],[Age]]&lt;=67),1,0)</f>
        <v>0</v>
      </c>
      <c r="AZ1581" t="s">
        <v>24</v>
      </c>
      <c r="BA1581">
        <f>IF(Table13[[#This Row],[Marital Status]]="Married",1,0)</f>
        <v>0</v>
      </c>
      <c r="BB1581">
        <f>IF(Table13[[#This Row],[Marital Status]]="Single",1,0)</f>
        <v>1</v>
      </c>
      <c r="BC1581" t="s">
        <v>27</v>
      </c>
      <c r="BD1581">
        <f>IF(Table13[[#This Row],[gender]]="Male",1,0)</f>
        <v>1</v>
      </c>
      <c r="BE1581">
        <f>IF(Table13[[#This Row],[gender]]="Female",1,0)</f>
        <v>0</v>
      </c>
      <c r="BF1581" t="s">
        <v>23</v>
      </c>
      <c r="BG1581">
        <f>IF(Table13[[#This Row],[Highest level of Education]]="Did not attend school",1,0)</f>
        <v>0</v>
      </c>
      <c r="BH1581">
        <f>IF(Table13[[#This Row],[Highest level of Education]]="K12 completed",1,0)</f>
        <v>0</v>
      </c>
      <c r="BI1581">
        <f>IF(Table13[[#This Row],[Highest level of Education]]="High School Completed",1,0)</f>
        <v>0</v>
      </c>
      <c r="BJ1581">
        <f>IF(Table13[[#This Row],[Highest level of Education]]="Technical Diploma/Partially completed College",1,0)</f>
        <v>1</v>
      </c>
      <c r="BK1581">
        <f>IF(Table13[[#This Row],[Highest level of Education]]="University/College Degree",1,0)</f>
        <v>0</v>
      </c>
      <c r="BL1581">
        <f>IF(Table13[[#This Row],[Highest level of Education]]="Post-graduate education",1,0)</f>
        <v>0</v>
      </c>
      <c r="BM1581">
        <v>0</v>
      </c>
      <c r="BN1581">
        <v>1</v>
      </c>
      <c r="BO1581">
        <v>3</v>
      </c>
      <c r="BP1581">
        <f>IF(Table13[[#This Row],[Monthly_Income 1_5500 2_8000 3_11000 4_15000 5_20000 6_27000 7_35000 8_5000 9_51000 98_0]]=1,1,0)</f>
        <v>0</v>
      </c>
      <c r="BQ1581">
        <f>IF(Table13[[#This Row],[Monthly_Income 1_5500 2_8000 3_11000 4_15000 5_20000 6_27000 7_35000 8_5000 9_51000 98_0]]=2,1,0)</f>
        <v>0</v>
      </c>
      <c r="BR1581">
        <f>IF(Table13[[#This Row],[Monthly_Income 1_5500 2_8000 3_11000 4_15000 5_20000 6_27000 7_35000 8_5000 9_51000 98_0]]=3,1,0)</f>
        <v>1</v>
      </c>
      <c r="BS1581">
        <f>IF(Table13[[#This Row],[Monthly_Income 1_5500 2_8000 3_11000 4_15000 5_20000 6_27000 7_35000 8_5000 9_51000 98_0]]=4,1,0)</f>
        <v>0</v>
      </c>
      <c r="BT1581">
        <f>IF(Table13[[#This Row],[Monthly_Income 1_5500 2_8000 3_11000 4_15000 5_20000 6_27000 7_35000 8_5000 9_51000 98_0]]=5,1,0)</f>
        <v>0</v>
      </c>
      <c r="BU1581">
        <f>IF(Table13[[#This Row],[Monthly_Income 1_5500 2_8000 3_11000 4_15000 5_20000 6_27000 7_35000 8_5000 9_51000 98_0]]=6,1,0)</f>
        <v>0</v>
      </c>
      <c r="BV1581">
        <f>IF(Table13[[#This Row],[Monthly_Income 1_5500 2_8000 3_11000 4_15000 5_20000 6_27000 7_35000 8_5000 9_51000 98_0]]=7,1,0)</f>
        <v>0</v>
      </c>
      <c r="BW1581">
        <f>IF(Table13[[#This Row],[Monthly_Income 1_5500 2_8000 3_11000 4_15000 5_20000 6_27000 7_35000 8_5000 9_51000 98_0]]=8,1,0)</f>
        <v>0</v>
      </c>
      <c r="BX1581">
        <f>IF(Table13[[#This Row],[Monthly_Income 1_5500 2_8000 3_11000 4_15000 5_20000 6_27000 7_35000 8_5000 9_51000 98_0]]=9,1,0)</f>
        <v>0</v>
      </c>
      <c r="BY1581">
        <f>IF(Table13[[#This Row],[Monthly_Income 1_5500 2_8000 3_11000 4_15000 5_20000 6_27000 7_35000 8_5000 9_51000 98_0]]=98,1,0)</f>
        <v>0</v>
      </c>
      <c r="BZ1581">
        <v>4</v>
      </c>
      <c r="CA1581">
        <f>IF(Table13[[#This Row],[Monthly_Household_Income]]=1,1,0)</f>
        <v>0</v>
      </c>
      <c r="CB1581">
        <f>IF(Table13[[#This Row],[Monthly_Household_Income]]=2,1,0)</f>
        <v>0</v>
      </c>
      <c r="CC1581">
        <f>IF(Table13[[#This Row],[Monthly_Household_Income]]=3,1,0)</f>
        <v>0</v>
      </c>
      <c r="CD1581">
        <f>IF(Table13[[#This Row],[Monthly_Household_Income]]=4,1,0)</f>
        <v>1</v>
      </c>
      <c r="CE1581">
        <f>IF(Table13[[#This Row],[Monthly_Household_Income]]=5,1,0)</f>
        <v>0</v>
      </c>
      <c r="CF1581">
        <f>IF(Table13[[#This Row],[Monthly_Household_Income]]=6,1,0)</f>
        <v>0</v>
      </c>
      <c r="CG1581">
        <f>IF(Table13[[#This Row],[Monthly_Household_Income]]=7,1,0)</f>
        <v>0</v>
      </c>
      <c r="CH1581">
        <f>IF(Table13[[#This Row],[Monthly_Household_Income]]=8,1,0)</f>
        <v>0</v>
      </c>
      <c r="CI1581">
        <f>IF(Table13[[#This Row],[Monthly_Household_Income]]=9,1,0)</f>
        <v>0</v>
      </c>
      <c r="CJ1581">
        <f>IF(Table13[[#This Row],[Monthly_Household_Income]]=98,1,0)</f>
        <v>0</v>
      </c>
    </row>
    <row r="1582" spans="1:88">
      <c r="A1582">
        <v>5999</v>
      </c>
      <c r="B1582" s="1">
        <v>43160</v>
      </c>
      <c r="C1582" t="s">
        <v>32</v>
      </c>
      <c r="D1582">
        <v>8</v>
      </c>
      <c r="E1582">
        <v>9</v>
      </c>
      <c r="F1582">
        <v>9</v>
      </c>
      <c r="G1582">
        <v>8</v>
      </c>
      <c r="H1582">
        <v>8</v>
      </c>
      <c r="I1582">
        <v>9</v>
      </c>
      <c r="J1582" t="s">
        <v>15</v>
      </c>
      <c r="K1582">
        <v>7</v>
      </c>
      <c r="L1582">
        <v>9</v>
      </c>
      <c r="M1582">
        <v>8</v>
      </c>
      <c r="N1582">
        <v>8</v>
      </c>
      <c r="O1582">
        <v>9</v>
      </c>
      <c r="P1582">
        <v>7</v>
      </c>
      <c r="Q1582">
        <v>8</v>
      </c>
      <c r="R1582">
        <v>8</v>
      </c>
      <c r="S1582">
        <v>9</v>
      </c>
      <c r="T1582">
        <v>7</v>
      </c>
      <c r="U1582">
        <v>8</v>
      </c>
      <c r="V1582">
        <v>8</v>
      </c>
      <c r="W1582">
        <v>7</v>
      </c>
      <c r="X1582">
        <v>7</v>
      </c>
      <c r="Y1582">
        <v>9</v>
      </c>
      <c r="Z1582">
        <v>7</v>
      </c>
      <c r="AA1582">
        <v>8</v>
      </c>
      <c r="AB1582">
        <v>7</v>
      </c>
      <c r="AC1582">
        <v>2</v>
      </c>
      <c r="AD1582">
        <f>IF(Table13[[#This Row],[payment]]=1,1,0)</f>
        <v>0</v>
      </c>
      <c r="AE1582">
        <f>IF(Table13[[#This Row],[payment]]=2,1,0)</f>
        <v>1</v>
      </c>
      <c r="AF1582">
        <f>IF(Table13[[#This Row],[payment]]=3,1,0)</f>
        <v>0</v>
      </c>
      <c r="AG1582">
        <v>1</v>
      </c>
      <c r="AH1582">
        <f>IF(Table13[[#This Row],[method_payment]]=1,1,0)</f>
        <v>1</v>
      </c>
      <c r="AI1582">
        <f>IF(Table13[[#This Row],[method_payment]]=2,1,0)</f>
        <v>0</v>
      </c>
      <c r="AJ1582">
        <f>IF(Table13[[#This Row],[method_payment]]=3,1,0)</f>
        <v>0</v>
      </c>
      <c r="AK1582">
        <f>IF(Table13[[#This Row],[method_payment]]=5,1,0)</f>
        <v>0</v>
      </c>
      <c r="AL1582">
        <f>IF(Table13[[#This Row],[method_payment]]=6,1,0)</f>
        <v>0</v>
      </c>
      <c r="AM1582" t="s">
        <v>16</v>
      </c>
      <c r="AN1582" t="s">
        <v>16</v>
      </c>
      <c r="AO1582">
        <v>1</v>
      </c>
      <c r="AP1582" s="2">
        <v>972.4</v>
      </c>
      <c r="AQ1582" s="3">
        <f>IF(AND(Table13[[#This Row],[Average_amount_spent_per_visit_last_3_months]]&gt;=1,Table13[[#This Row],[Average_amount_spent_per_visit_last_3_months]]&lt;=999),1,0)</f>
        <v>1</v>
      </c>
      <c r="AR1582" s="3">
        <f>IF(AND(Table13[[#This Row],[Average_amount_spent_per_visit_last_3_months]]&gt;=1000,Table13[[#This Row],[Average_amount_spent_per_visit_last_3_months]]&lt;=6700),1,0)</f>
        <v>0</v>
      </c>
      <c r="AS1582">
        <v>3</v>
      </c>
      <c r="AT1582">
        <v>31</v>
      </c>
      <c r="AU1582">
        <f>IF(AND(Table13[[#This Row],[Age]]&gt;=18,Table13[[#This Row],[Age]]&lt;=25),1,0)</f>
        <v>0</v>
      </c>
      <c r="AV1582">
        <f>IF(AND(Table13[[#This Row],[Age]]&gt;=26,Table13[[#This Row],[Age]]&lt;=35),1,0)</f>
        <v>1</v>
      </c>
      <c r="AW1582">
        <f>IF(AND(Table13[[#This Row],[Age]]&gt;=36,Table13[[#This Row],[Age]]&lt;=45),1,0)</f>
        <v>0</v>
      </c>
      <c r="AX1582">
        <f>IF(AND(Table13[[#This Row],[Age]]&gt;=46,Table13[[#This Row],[Age]]&lt;=55),1,0)</f>
        <v>0</v>
      </c>
      <c r="AY1582">
        <f>IF(AND(Table13[[#This Row],[Age]]&gt;=56,Table13[[#This Row],[Age]]&lt;=67),1,0)</f>
        <v>0</v>
      </c>
      <c r="AZ1582" t="s">
        <v>25</v>
      </c>
      <c r="BA1582">
        <f>IF(Table13[[#This Row],[Marital Status]]="Married",1,0)</f>
        <v>1</v>
      </c>
      <c r="BB1582">
        <f>IF(Table13[[#This Row],[Marital Status]]="Single",1,0)</f>
        <v>0</v>
      </c>
      <c r="BC1582" t="s">
        <v>27</v>
      </c>
      <c r="BD1582">
        <f>IF(Table13[[#This Row],[gender]]="Male",1,0)</f>
        <v>1</v>
      </c>
      <c r="BE1582">
        <f>IF(Table13[[#This Row],[gender]]="Female",1,0)</f>
        <v>0</v>
      </c>
      <c r="BF1582" t="s">
        <v>23</v>
      </c>
      <c r="BG1582">
        <f>IF(Table13[[#This Row],[Highest level of Education]]="Did not attend school",1,0)</f>
        <v>0</v>
      </c>
      <c r="BH1582">
        <f>IF(Table13[[#This Row],[Highest level of Education]]="K12 completed",1,0)</f>
        <v>0</v>
      </c>
      <c r="BI1582">
        <f>IF(Table13[[#This Row],[Highest level of Education]]="High School Completed",1,0)</f>
        <v>0</v>
      </c>
      <c r="BJ1582">
        <f>IF(Table13[[#This Row],[Highest level of Education]]="Technical Diploma/Partially completed College",1,0)</f>
        <v>1</v>
      </c>
      <c r="BK1582">
        <f>IF(Table13[[#This Row],[Highest level of Education]]="University/College Degree",1,0)</f>
        <v>0</v>
      </c>
      <c r="BL1582">
        <f>IF(Table13[[#This Row],[Highest level of Education]]="Post-graduate education",1,0)</f>
        <v>0</v>
      </c>
      <c r="BM1582">
        <v>3</v>
      </c>
      <c r="BN1582">
        <v>1</v>
      </c>
      <c r="BO1582">
        <v>2</v>
      </c>
      <c r="BP1582">
        <f>IF(Table13[[#This Row],[Monthly_Income 1_5500 2_8000 3_11000 4_15000 5_20000 6_27000 7_35000 8_5000 9_51000 98_0]]=1,1,0)</f>
        <v>0</v>
      </c>
      <c r="BQ1582">
        <f>IF(Table13[[#This Row],[Monthly_Income 1_5500 2_8000 3_11000 4_15000 5_20000 6_27000 7_35000 8_5000 9_51000 98_0]]=2,1,0)</f>
        <v>1</v>
      </c>
      <c r="BR1582">
        <f>IF(Table13[[#This Row],[Monthly_Income 1_5500 2_8000 3_11000 4_15000 5_20000 6_27000 7_35000 8_5000 9_51000 98_0]]=3,1,0)</f>
        <v>0</v>
      </c>
      <c r="BS1582">
        <f>IF(Table13[[#This Row],[Monthly_Income 1_5500 2_8000 3_11000 4_15000 5_20000 6_27000 7_35000 8_5000 9_51000 98_0]]=4,1,0)</f>
        <v>0</v>
      </c>
      <c r="BT1582">
        <f>IF(Table13[[#This Row],[Monthly_Income 1_5500 2_8000 3_11000 4_15000 5_20000 6_27000 7_35000 8_5000 9_51000 98_0]]=5,1,0)</f>
        <v>0</v>
      </c>
      <c r="BU1582">
        <f>IF(Table13[[#This Row],[Monthly_Income 1_5500 2_8000 3_11000 4_15000 5_20000 6_27000 7_35000 8_5000 9_51000 98_0]]=6,1,0)</f>
        <v>0</v>
      </c>
      <c r="BV1582">
        <f>IF(Table13[[#This Row],[Monthly_Income 1_5500 2_8000 3_11000 4_15000 5_20000 6_27000 7_35000 8_5000 9_51000 98_0]]=7,1,0)</f>
        <v>0</v>
      </c>
      <c r="BW1582">
        <f>IF(Table13[[#This Row],[Monthly_Income 1_5500 2_8000 3_11000 4_15000 5_20000 6_27000 7_35000 8_5000 9_51000 98_0]]=8,1,0)</f>
        <v>0</v>
      </c>
      <c r="BX1582">
        <f>IF(Table13[[#This Row],[Monthly_Income 1_5500 2_8000 3_11000 4_15000 5_20000 6_27000 7_35000 8_5000 9_51000 98_0]]=9,1,0)</f>
        <v>0</v>
      </c>
      <c r="BY1582">
        <f>IF(Table13[[#This Row],[Monthly_Income 1_5500 2_8000 3_11000 4_15000 5_20000 6_27000 7_35000 8_5000 9_51000 98_0]]=98,1,0)</f>
        <v>0</v>
      </c>
      <c r="BZ1582">
        <v>4</v>
      </c>
      <c r="CA1582">
        <f>IF(Table13[[#This Row],[Monthly_Household_Income]]=1,1,0)</f>
        <v>0</v>
      </c>
      <c r="CB1582">
        <f>IF(Table13[[#This Row],[Monthly_Household_Income]]=2,1,0)</f>
        <v>0</v>
      </c>
      <c r="CC1582">
        <f>IF(Table13[[#This Row],[Monthly_Household_Income]]=3,1,0)</f>
        <v>0</v>
      </c>
      <c r="CD1582">
        <f>IF(Table13[[#This Row],[Monthly_Household_Income]]=4,1,0)</f>
        <v>1</v>
      </c>
      <c r="CE1582">
        <f>IF(Table13[[#This Row],[Monthly_Household_Income]]=5,1,0)</f>
        <v>0</v>
      </c>
      <c r="CF1582">
        <f>IF(Table13[[#This Row],[Monthly_Household_Income]]=6,1,0)</f>
        <v>0</v>
      </c>
      <c r="CG1582">
        <f>IF(Table13[[#This Row],[Monthly_Household_Income]]=7,1,0)</f>
        <v>0</v>
      </c>
      <c r="CH1582">
        <f>IF(Table13[[#This Row],[Monthly_Household_Income]]=8,1,0)</f>
        <v>0</v>
      </c>
      <c r="CI1582">
        <f>IF(Table13[[#This Row],[Monthly_Household_Income]]=9,1,0)</f>
        <v>0</v>
      </c>
      <c r="CJ1582">
        <f>IF(Table13[[#This Row],[Monthly_Household_Income]]=98,1,0)</f>
        <v>0</v>
      </c>
    </row>
    <row r="1583" spans="1:88">
      <c r="A1583">
        <v>6012</v>
      </c>
      <c r="B1583" s="1">
        <v>43130</v>
      </c>
      <c r="C1583" t="s">
        <v>32</v>
      </c>
      <c r="D1583">
        <v>7</v>
      </c>
      <c r="E1583">
        <v>7</v>
      </c>
      <c r="F1583">
        <v>7</v>
      </c>
      <c r="G1583">
        <v>7</v>
      </c>
      <c r="H1583">
        <v>7</v>
      </c>
      <c r="I1583">
        <v>6</v>
      </c>
      <c r="J1583" t="s">
        <v>15</v>
      </c>
      <c r="K1583">
        <v>7</v>
      </c>
      <c r="L1583">
        <v>6</v>
      </c>
      <c r="M1583">
        <v>8</v>
      </c>
      <c r="N1583">
        <v>8</v>
      </c>
      <c r="O1583">
        <v>7</v>
      </c>
      <c r="P1583">
        <v>7</v>
      </c>
      <c r="Q1583">
        <v>6</v>
      </c>
      <c r="R1583">
        <v>8</v>
      </c>
      <c r="S1583">
        <v>7</v>
      </c>
      <c r="T1583">
        <v>8</v>
      </c>
      <c r="U1583">
        <v>6</v>
      </c>
      <c r="V1583">
        <v>7</v>
      </c>
      <c r="W1583">
        <v>7</v>
      </c>
      <c r="X1583">
        <v>6</v>
      </c>
      <c r="Y1583">
        <v>6</v>
      </c>
      <c r="Z1583">
        <v>8</v>
      </c>
      <c r="AA1583">
        <v>8</v>
      </c>
      <c r="AB1583">
        <v>7</v>
      </c>
      <c r="AC1583">
        <v>2</v>
      </c>
      <c r="AD1583">
        <f>IF(Table13[[#This Row],[payment]]=1,1,0)</f>
        <v>0</v>
      </c>
      <c r="AE1583">
        <f>IF(Table13[[#This Row],[payment]]=2,1,0)</f>
        <v>1</v>
      </c>
      <c r="AF1583">
        <f>IF(Table13[[#This Row],[payment]]=3,1,0)</f>
        <v>0</v>
      </c>
      <c r="AG1583">
        <v>1</v>
      </c>
      <c r="AH1583">
        <f>IF(Table13[[#This Row],[method_payment]]=1,1,0)</f>
        <v>1</v>
      </c>
      <c r="AI1583">
        <f>IF(Table13[[#This Row],[method_payment]]=2,1,0)</f>
        <v>0</v>
      </c>
      <c r="AJ1583">
        <f>IF(Table13[[#This Row],[method_payment]]=3,1,0)</f>
        <v>0</v>
      </c>
      <c r="AK1583">
        <f>IF(Table13[[#This Row],[method_payment]]=5,1,0)</f>
        <v>0</v>
      </c>
      <c r="AL1583">
        <f>IF(Table13[[#This Row],[method_payment]]=6,1,0)</f>
        <v>0</v>
      </c>
      <c r="AM1583" t="s">
        <v>16</v>
      </c>
      <c r="AN1583" t="s">
        <v>15</v>
      </c>
      <c r="AO1583">
        <v>1</v>
      </c>
      <c r="AP1583" s="2">
        <v>184.02</v>
      </c>
      <c r="AQ1583" s="3">
        <f>IF(AND(Table13[[#This Row],[Average_amount_spent_per_visit_last_3_months]]&gt;=1,Table13[[#This Row],[Average_amount_spent_per_visit_last_3_months]]&lt;=999),1,0)</f>
        <v>1</v>
      </c>
      <c r="AR1583" s="3">
        <f>IF(AND(Table13[[#This Row],[Average_amount_spent_per_visit_last_3_months]]&gt;=1000,Table13[[#This Row],[Average_amount_spent_per_visit_last_3_months]]&lt;=6700),1,0)</f>
        <v>0</v>
      </c>
      <c r="AS1583">
        <v>3</v>
      </c>
      <c r="AT1583">
        <v>27</v>
      </c>
      <c r="AU1583">
        <f>IF(AND(Table13[[#This Row],[Age]]&gt;=18,Table13[[#This Row],[Age]]&lt;=25),1,0)</f>
        <v>0</v>
      </c>
      <c r="AV1583">
        <f>IF(AND(Table13[[#This Row],[Age]]&gt;=26,Table13[[#This Row],[Age]]&lt;=35),1,0)</f>
        <v>1</v>
      </c>
      <c r="AW1583">
        <f>IF(AND(Table13[[#This Row],[Age]]&gt;=36,Table13[[#This Row],[Age]]&lt;=45),1,0)</f>
        <v>0</v>
      </c>
      <c r="AX1583">
        <f>IF(AND(Table13[[#This Row],[Age]]&gt;=46,Table13[[#This Row],[Age]]&lt;=55),1,0)</f>
        <v>0</v>
      </c>
      <c r="AY1583">
        <f>IF(AND(Table13[[#This Row],[Age]]&gt;=56,Table13[[#This Row],[Age]]&lt;=67),1,0)</f>
        <v>0</v>
      </c>
      <c r="AZ1583" t="s">
        <v>25</v>
      </c>
      <c r="BA1583">
        <f>IF(Table13[[#This Row],[Marital Status]]="Married",1,0)</f>
        <v>1</v>
      </c>
      <c r="BB1583">
        <f>IF(Table13[[#This Row],[Marital Status]]="Single",1,0)</f>
        <v>0</v>
      </c>
      <c r="BC1583" t="s">
        <v>28</v>
      </c>
      <c r="BD1583">
        <f>IF(Table13[[#This Row],[gender]]="Male",1,0)</f>
        <v>0</v>
      </c>
      <c r="BE1583">
        <f>IF(Table13[[#This Row],[gender]]="Female",1,0)</f>
        <v>1</v>
      </c>
      <c r="BF1583" t="s">
        <v>23</v>
      </c>
      <c r="BG1583">
        <f>IF(Table13[[#This Row],[Highest level of Education]]="Did not attend school",1,0)</f>
        <v>0</v>
      </c>
      <c r="BH1583">
        <f>IF(Table13[[#This Row],[Highest level of Education]]="K12 completed",1,0)</f>
        <v>0</v>
      </c>
      <c r="BI1583">
        <f>IF(Table13[[#This Row],[Highest level of Education]]="High School Completed",1,0)</f>
        <v>0</v>
      </c>
      <c r="BJ1583">
        <f>IF(Table13[[#This Row],[Highest level of Education]]="Technical Diploma/Partially completed College",1,0)</f>
        <v>1</v>
      </c>
      <c r="BK1583">
        <f>IF(Table13[[#This Row],[Highest level of Education]]="University/College Degree",1,0)</f>
        <v>0</v>
      </c>
      <c r="BL1583">
        <f>IF(Table13[[#This Row],[Highest level of Education]]="Post-graduate education",1,0)</f>
        <v>0</v>
      </c>
      <c r="BM1583">
        <v>3</v>
      </c>
      <c r="BN1583">
        <v>1</v>
      </c>
      <c r="BO1583">
        <v>3</v>
      </c>
      <c r="BP1583">
        <f>IF(Table13[[#This Row],[Monthly_Income 1_5500 2_8000 3_11000 4_15000 5_20000 6_27000 7_35000 8_5000 9_51000 98_0]]=1,1,0)</f>
        <v>0</v>
      </c>
      <c r="BQ1583">
        <f>IF(Table13[[#This Row],[Monthly_Income 1_5500 2_8000 3_11000 4_15000 5_20000 6_27000 7_35000 8_5000 9_51000 98_0]]=2,1,0)</f>
        <v>0</v>
      </c>
      <c r="BR1583">
        <f>IF(Table13[[#This Row],[Monthly_Income 1_5500 2_8000 3_11000 4_15000 5_20000 6_27000 7_35000 8_5000 9_51000 98_0]]=3,1,0)</f>
        <v>1</v>
      </c>
      <c r="BS1583">
        <f>IF(Table13[[#This Row],[Monthly_Income 1_5500 2_8000 3_11000 4_15000 5_20000 6_27000 7_35000 8_5000 9_51000 98_0]]=4,1,0)</f>
        <v>0</v>
      </c>
      <c r="BT1583">
        <f>IF(Table13[[#This Row],[Monthly_Income 1_5500 2_8000 3_11000 4_15000 5_20000 6_27000 7_35000 8_5000 9_51000 98_0]]=5,1,0)</f>
        <v>0</v>
      </c>
      <c r="BU1583">
        <f>IF(Table13[[#This Row],[Monthly_Income 1_5500 2_8000 3_11000 4_15000 5_20000 6_27000 7_35000 8_5000 9_51000 98_0]]=6,1,0)</f>
        <v>0</v>
      </c>
      <c r="BV1583">
        <f>IF(Table13[[#This Row],[Monthly_Income 1_5500 2_8000 3_11000 4_15000 5_20000 6_27000 7_35000 8_5000 9_51000 98_0]]=7,1,0)</f>
        <v>0</v>
      </c>
      <c r="BW1583">
        <f>IF(Table13[[#This Row],[Monthly_Income 1_5500 2_8000 3_11000 4_15000 5_20000 6_27000 7_35000 8_5000 9_51000 98_0]]=8,1,0)</f>
        <v>0</v>
      </c>
      <c r="BX1583">
        <f>IF(Table13[[#This Row],[Monthly_Income 1_5500 2_8000 3_11000 4_15000 5_20000 6_27000 7_35000 8_5000 9_51000 98_0]]=9,1,0)</f>
        <v>0</v>
      </c>
      <c r="BY1583">
        <f>IF(Table13[[#This Row],[Monthly_Income 1_5500 2_8000 3_11000 4_15000 5_20000 6_27000 7_35000 8_5000 9_51000 98_0]]=98,1,0)</f>
        <v>0</v>
      </c>
      <c r="BZ1583">
        <v>6</v>
      </c>
      <c r="CA1583">
        <f>IF(Table13[[#This Row],[Monthly_Household_Income]]=1,1,0)</f>
        <v>0</v>
      </c>
      <c r="CB1583">
        <f>IF(Table13[[#This Row],[Monthly_Household_Income]]=2,1,0)</f>
        <v>0</v>
      </c>
      <c r="CC1583">
        <f>IF(Table13[[#This Row],[Monthly_Household_Income]]=3,1,0)</f>
        <v>0</v>
      </c>
      <c r="CD1583">
        <f>IF(Table13[[#This Row],[Monthly_Household_Income]]=4,1,0)</f>
        <v>0</v>
      </c>
      <c r="CE1583">
        <f>IF(Table13[[#This Row],[Monthly_Household_Income]]=5,1,0)</f>
        <v>0</v>
      </c>
      <c r="CF1583">
        <f>IF(Table13[[#This Row],[Monthly_Household_Income]]=6,1,0)</f>
        <v>1</v>
      </c>
      <c r="CG1583">
        <f>IF(Table13[[#This Row],[Monthly_Household_Income]]=7,1,0)</f>
        <v>0</v>
      </c>
      <c r="CH1583">
        <f>IF(Table13[[#This Row],[Monthly_Household_Income]]=8,1,0)</f>
        <v>0</v>
      </c>
      <c r="CI1583">
        <f>IF(Table13[[#This Row],[Monthly_Household_Income]]=9,1,0)</f>
        <v>0</v>
      </c>
      <c r="CJ1583">
        <f>IF(Table13[[#This Row],[Monthly_Household_Income]]=98,1,0)</f>
        <v>0</v>
      </c>
    </row>
    <row r="1584" spans="1:88">
      <c r="A1584">
        <v>6013</v>
      </c>
      <c r="B1584" s="1">
        <v>43130</v>
      </c>
      <c r="C1584" t="s">
        <v>31</v>
      </c>
      <c r="D1584">
        <v>7</v>
      </c>
      <c r="E1584">
        <v>9</v>
      </c>
      <c r="F1584">
        <v>7</v>
      </c>
      <c r="G1584">
        <v>8</v>
      </c>
      <c r="H1584">
        <v>7</v>
      </c>
      <c r="I1584">
        <v>8</v>
      </c>
      <c r="J1584" t="s">
        <v>15</v>
      </c>
      <c r="K1584">
        <v>8</v>
      </c>
      <c r="L1584">
        <v>7</v>
      </c>
      <c r="M1584">
        <v>9</v>
      </c>
      <c r="N1584">
        <v>9</v>
      </c>
      <c r="O1584">
        <v>8</v>
      </c>
      <c r="P1584">
        <v>9</v>
      </c>
      <c r="Q1584">
        <v>7</v>
      </c>
      <c r="R1584">
        <v>8</v>
      </c>
      <c r="S1584">
        <v>7</v>
      </c>
      <c r="T1584">
        <v>9</v>
      </c>
      <c r="U1584">
        <v>9</v>
      </c>
      <c r="V1584">
        <v>8</v>
      </c>
      <c r="W1584">
        <v>9</v>
      </c>
      <c r="X1584">
        <v>7</v>
      </c>
      <c r="Y1584">
        <v>8</v>
      </c>
      <c r="Z1584">
        <v>8</v>
      </c>
      <c r="AA1584">
        <v>7</v>
      </c>
      <c r="AB1584">
        <v>7</v>
      </c>
      <c r="AC1584">
        <v>1</v>
      </c>
      <c r="AD1584">
        <f>IF(Table13[[#This Row],[payment]]=1,1,0)</f>
        <v>1</v>
      </c>
      <c r="AE1584">
        <f>IF(Table13[[#This Row],[payment]]=2,1,0)</f>
        <v>0</v>
      </c>
      <c r="AF1584">
        <f>IF(Table13[[#This Row],[payment]]=3,1,0)</f>
        <v>0</v>
      </c>
      <c r="AG1584">
        <v>5</v>
      </c>
      <c r="AH1584">
        <f>IF(Table13[[#This Row],[method_payment]]=1,1,0)</f>
        <v>0</v>
      </c>
      <c r="AI1584">
        <f>IF(Table13[[#This Row],[method_payment]]=2,1,0)</f>
        <v>0</v>
      </c>
      <c r="AJ1584">
        <f>IF(Table13[[#This Row],[method_payment]]=3,1,0)</f>
        <v>0</v>
      </c>
      <c r="AK1584">
        <f>IF(Table13[[#This Row],[method_payment]]=5,1,0)</f>
        <v>1</v>
      </c>
      <c r="AL1584">
        <f>IF(Table13[[#This Row],[method_payment]]=6,1,0)</f>
        <v>0</v>
      </c>
      <c r="AM1584" t="s">
        <v>16</v>
      </c>
      <c r="AN1584" t="s">
        <v>16</v>
      </c>
      <c r="AO1584">
        <v>2</v>
      </c>
      <c r="AP1584" s="2">
        <v>171.22</v>
      </c>
      <c r="AQ1584" s="3">
        <f>IF(AND(Table13[[#This Row],[Average_amount_spent_per_visit_last_3_months]]&gt;=1,Table13[[#This Row],[Average_amount_spent_per_visit_last_3_months]]&lt;=999),1,0)</f>
        <v>1</v>
      </c>
      <c r="AR1584" s="3">
        <f>IF(AND(Table13[[#This Row],[Average_amount_spent_per_visit_last_3_months]]&gt;=1000,Table13[[#This Row],[Average_amount_spent_per_visit_last_3_months]]&lt;=6700),1,0)</f>
        <v>0</v>
      </c>
      <c r="AS1584">
        <v>2</v>
      </c>
      <c r="AT1584">
        <v>22</v>
      </c>
      <c r="AU1584">
        <f>IF(AND(Table13[[#This Row],[Age]]&gt;=18,Table13[[#This Row],[Age]]&lt;=25),1,0)</f>
        <v>1</v>
      </c>
      <c r="AV1584">
        <f>IF(AND(Table13[[#This Row],[Age]]&gt;=26,Table13[[#This Row],[Age]]&lt;=35),1,0)</f>
        <v>0</v>
      </c>
      <c r="AW1584">
        <f>IF(AND(Table13[[#This Row],[Age]]&gt;=36,Table13[[#This Row],[Age]]&lt;=45),1,0)</f>
        <v>0</v>
      </c>
      <c r="AX1584">
        <f>IF(AND(Table13[[#This Row],[Age]]&gt;=46,Table13[[#This Row],[Age]]&lt;=55),1,0)</f>
        <v>0</v>
      </c>
      <c r="AY1584">
        <f>IF(AND(Table13[[#This Row],[Age]]&gt;=56,Table13[[#This Row],[Age]]&lt;=67),1,0)</f>
        <v>0</v>
      </c>
      <c r="AZ1584" t="s">
        <v>24</v>
      </c>
      <c r="BA1584">
        <f>IF(Table13[[#This Row],[Marital Status]]="Married",1,0)</f>
        <v>0</v>
      </c>
      <c r="BB1584">
        <f>IF(Table13[[#This Row],[Marital Status]]="Single",1,0)</f>
        <v>1</v>
      </c>
      <c r="BC1584" t="s">
        <v>28</v>
      </c>
      <c r="BD1584">
        <f>IF(Table13[[#This Row],[gender]]="Male",1,0)</f>
        <v>0</v>
      </c>
      <c r="BE1584">
        <f>IF(Table13[[#This Row],[gender]]="Female",1,0)</f>
        <v>1</v>
      </c>
      <c r="BF1584" t="s">
        <v>20</v>
      </c>
      <c r="BG1584">
        <f>IF(Table13[[#This Row],[Highest level of Education]]="Did not attend school",1,0)</f>
        <v>0</v>
      </c>
      <c r="BH1584">
        <f>IF(Table13[[#This Row],[Highest level of Education]]="K12 completed",1,0)</f>
        <v>0</v>
      </c>
      <c r="BI1584">
        <f>IF(Table13[[#This Row],[Highest level of Education]]="High School Completed",1,0)</f>
        <v>1</v>
      </c>
      <c r="BJ1584">
        <f>IF(Table13[[#This Row],[Highest level of Education]]="Technical Diploma/Partially completed College",1,0)</f>
        <v>0</v>
      </c>
      <c r="BK1584">
        <f>IF(Table13[[#This Row],[Highest level of Education]]="University/College Degree",1,0)</f>
        <v>0</v>
      </c>
      <c r="BL1584">
        <f>IF(Table13[[#This Row],[Highest level of Education]]="Post-graduate education",1,0)</f>
        <v>0</v>
      </c>
      <c r="BM1584">
        <v>0</v>
      </c>
      <c r="BN1584">
        <v>1</v>
      </c>
      <c r="BO1584">
        <v>1</v>
      </c>
      <c r="BP1584">
        <f>IF(Table13[[#This Row],[Monthly_Income 1_5500 2_8000 3_11000 4_15000 5_20000 6_27000 7_35000 8_5000 9_51000 98_0]]=1,1,0)</f>
        <v>1</v>
      </c>
      <c r="BQ1584">
        <f>IF(Table13[[#This Row],[Monthly_Income 1_5500 2_8000 3_11000 4_15000 5_20000 6_27000 7_35000 8_5000 9_51000 98_0]]=2,1,0)</f>
        <v>0</v>
      </c>
      <c r="BR1584">
        <f>IF(Table13[[#This Row],[Monthly_Income 1_5500 2_8000 3_11000 4_15000 5_20000 6_27000 7_35000 8_5000 9_51000 98_0]]=3,1,0)</f>
        <v>0</v>
      </c>
      <c r="BS1584">
        <f>IF(Table13[[#This Row],[Monthly_Income 1_5500 2_8000 3_11000 4_15000 5_20000 6_27000 7_35000 8_5000 9_51000 98_0]]=4,1,0)</f>
        <v>0</v>
      </c>
      <c r="BT1584">
        <f>IF(Table13[[#This Row],[Monthly_Income 1_5500 2_8000 3_11000 4_15000 5_20000 6_27000 7_35000 8_5000 9_51000 98_0]]=5,1,0)</f>
        <v>0</v>
      </c>
      <c r="BU1584">
        <f>IF(Table13[[#This Row],[Monthly_Income 1_5500 2_8000 3_11000 4_15000 5_20000 6_27000 7_35000 8_5000 9_51000 98_0]]=6,1,0)</f>
        <v>0</v>
      </c>
      <c r="BV1584">
        <f>IF(Table13[[#This Row],[Monthly_Income 1_5500 2_8000 3_11000 4_15000 5_20000 6_27000 7_35000 8_5000 9_51000 98_0]]=7,1,0)</f>
        <v>0</v>
      </c>
      <c r="BW1584">
        <f>IF(Table13[[#This Row],[Monthly_Income 1_5500 2_8000 3_11000 4_15000 5_20000 6_27000 7_35000 8_5000 9_51000 98_0]]=8,1,0)</f>
        <v>0</v>
      </c>
      <c r="BX1584">
        <f>IF(Table13[[#This Row],[Monthly_Income 1_5500 2_8000 3_11000 4_15000 5_20000 6_27000 7_35000 8_5000 9_51000 98_0]]=9,1,0)</f>
        <v>0</v>
      </c>
      <c r="BY1584">
        <f>IF(Table13[[#This Row],[Monthly_Income 1_5500 2_8000 3_11000 4_15000 5_20000 6_27000 7_35000 8_5000 9_51000 98_0]]=98,1,0)</f>
        <v>0</v>
      </c>
      <c r="BZ1584">
        <v>4</v>
      </c>
      <c r="CA1584">
        <f>IF(Table13[[#This Row],[Monthly_Household_Income]]=1,1,0)</f>
        <v>0</v>
      </c>
      <c r="CB1584">
        <f>IF(Table13[[#This Row],[Monthly_Household_Income]]=2,1,0)</f>
        <v>0</v>
      </c>
      <c r="CC1584">
        <f>IF(Table13[[#This Row],[Monthly_Household_Income]]=3,1,0)</f>
        <v>0</v>
      </c>
      <c r="CD1584">
        <f>IF(Table13[[#This Row],[Monthly_Household_Income]]=4,1,0)</f>
        <v>1</v>
      </c>
      <c r="CE1584">
        <f>IF(Table13[[#This Row],[Monthly_Household_Income]]=5,1,0)</f>
        <v>0</v>
      </c>
      <c r="CF1584">
        <f>IF(Table13[[#This Row],[Monthly_Household_Income]]=6,1,0)</f>
        <v>0</v>
      </c>
      <c r="CG1584">
        <f>IF(Table13[[#This Row],[Monthly_Household_Income]]=7,1,0)</f>
        <v>0</v>
      </c>
      <c r="CH1584">
        <f>IF(Table13[[#This Row],[Monthly_Household_Income]]=8,1,0)</f>
        <v>0</v>
      </c>
      <c r="CI1584">
        <f>IF(Table13[[#This Row],[Monthly_Household_Income]]=9,1,0)</f>
        <v>0</v>
      </c>
      <c r="CJ1584">
        <f>IF(Table13[[#This Row],[Monthly_Household_Income]]=98,1,0)</f>
        <v>0</v>
      </c>
    </row>
    <row r="1585" spans="1:88">
      <c r="A1585">
        <v>6018</v>
      </c>
      <c r="B1585" s="1">
        <v>43002</v>
      </c>
      <c r="C1585" t="s">
        <v>33</v>
      </c>
      <c r="D1585">
        <v>7</v>
      </c>
      <c r="E1585">
        <v>8</v>
      </c>
      <c r="F1585">
        <v>8</v>
      </c>
      <c r="G1585">
        <v>8</v>
      </c>
      <c r="H1585">
        <v>7</v>
      </c>
      <c r="I1585">
        <v>8</v>
      </c>
      <c r="J1585" t="s">
        <v>15</v>
      </c>
      <c r="K1585">
        <v>8</v>
      </c>
      <c r="L1585">
        <v>8</v>
      </c>
      <c r="M1585">
        <v>7</v>
      </c>
      <c r="N1585">
        <v>7</v>
      </c>
      <c r="O1585">
        <v>7</v>
      </c>
      <c r="P1585">
        <v>8</v>
      </c>
      <c r="Q1585">
        <v>7</v>
      </c>
      <c r="R1585">
        <v>8</v>
      </c>
      <c r="S1585">
        <v>8</v>
      </c>
      <c r="T1585">
        <v>9</v>
      </c>
      <c r="U1585">
        <v>8</v>
      </c>
      <c r="V1585">
        <v>8</v>
      </c>
      <c r="W1585">
        <v>9</v>
      </c>
      <c r="X1585">
        <v>8</v>
      </c>
      <c r="Y1585">
        <v>7</v>
      </c>
      <c r="Z1585">
        <v>9</v>
      </c>
      <c r="AA1585">
        <v>7</v>
      </c>
      <c r="AB1585">
        <v>7</v>
      </c>
      <c r="AC1585">
        <v>2</v>
      </c>
      <c r="AD1585">
        <f>IF(Table13[[#This Row],[payment]]=1,1,0)</f>
        <v>0</v>
      </c>
      <c r="AE1585">
        <f>IF(Table13[[#This Row],[payment]]=2,1,0)</f>
        <v>1</v>
      </c>
      <c r="AF1585">
        <f>IF(Table13[[#This Row],[payment]]=3,1,0)</f>
        <v>0</v>
      </c>
      <c r="AG1585">
        <v>2</v>
      </c>
      <c r="AH1585">
        <f>IF(Table13[[#This Row],[method_payment]]=1,1,0)</f>
        <v>0</v>
      </c>
      <c r="AI1585">
        <f>IF(Table13[[#This Row],[method_payment]]=2,1,0)</f>
        <v>1</v>
      </c>
      <c r="AJ1585">
        <f>IF(Table13[[#This Row],[method_payment]]=3,1,0)</f>
        <v>0</v>
      </c>
      <c r="AK1585">
        <f>IF(Table13[[#This Row],[method_payment]]=5,1,0)</f>
        <v>0</v>
      </c>
      <c r="AL1585">
        <f>IF(Table13[[#This Row],[method_payment]]=6,1,0)</f>
        <v>0</v>
      </c>
      <c r="AM1585" t="s">
        <v>16</v>
      </c>
      <c r="AN1585" t="s">
        <v>16</v>
      </c>
      <c r="AO1585">
        <v>1</v>
      </c>
      <c r="AP1585" s="2">
        <v>311.31</v>
      </c>
      <c r="AQ1585" s="3">
        <f>IF(AND(Table13[[#This Row],[Average_amount_spent_per_visit_last_3_months]]&gt;=1,Table13[[#This Row],[Average_amount_spent_per_visit_last_3_months]]&lt;=999),1,0)</f>
        <v>1</v>
      </c>
      <c r="AR1585" s="3">
        <f>IF(AND(Table13[[#This Row],[Average_amount_spent_per_visit_last_3_months]]&gt;=1000,Table13[[#This Row],[Average_amount_spent_per_visit_last_3_months]]&lt;=6700),1,0)</f>
        <v>0</v>
      </c>
      <c r="AS1585">
        <v>3</v>
      </c>
      <c r="AT1585">
        <v>31</v>
      </c>
      <c r="AU1585">
        <f>IF(AND(Table13[[#This Row],[Age]]&gt;=18,Table13[[#This Row],[Age]]&lt;=25),1,0)</f>
        <v>0</v>
      </c>
      <c r="AV1585">
        <f>IF(AND(Table13[[#This Row],[Age]]&gt;=26,Table13[[#This Row],[Age]]&lt;=35),1,0)</f>
        <v>1</v>
      </c>
      <c r="AW1585">
        <f>IF(AND(Table13[[#This Row],[Age]]&gt;=36,Table13[[#This Row],[Age]]&lt;=45),1,0)</f>
        <v>0</v>
      </c>
      <c r="AX1585">
        <f>IF(AND(Table13[[#This Row],[Age]]&gt;=46,Table13[[#This Row],[Age]]&lt;=55),1,0)</f>
        <v>0</v>
      </c>
      <c r="AY1585">
        <f>IF(AND(Table13[[#This Row],[Age]]&gt;=56,Table13[[#This Row],[Age]]&lt;=67),1,0)</f>
        <v>0</v>
      </c>
      <c r="AZ1585" t="s">
        <v>24</v>
      </c>
      <c r="BA1585">
        <f>IF(Table13[[#This Row],[Marital Status]]="Married",1,0)</f>
        <v>0</v>
      </c>
      <c r="BB1585">
        <f>IF(Table13[[#This Row],[Marital Status]]="Single",1,0)</f>
        <v>1</v>
      </c>
      <c r="BC1585" t="s">
        <v>27</v>
      </c>
      <c r="BD1585">
        <f>IF(Table13[[#This Row],[gender]]="Male",1,0)</f>
        <v>1</v>
      </c>
      <c r="BE1585">
        <f>IF(Table13[[#This Row],[gender]]="Female",1,0)</f>
        <v>0</v>
      </c>
      <c r="BF1585" t="s">
        <v>19</v>
      </c>
      <c r="BG1585">
        <f>IF(Table13[[#This Row],[Highest level of Education]]="Did not attend school",1,0)</f>
        <v>0</v>
      </c>
      <c r="BH1585">
        <f>IF(Table13[[#This Row],[Highest level of Education]]="K12 completed",1,0)</f>
        <v>0</v>
      </c>
      <c r="BI1585">
        <f>IF(Table13[[#This Row],[Highest level of Education]]="High School Completed",1,0)</f>
        <v>0</v>
      </c>
      <c r="BJ1585">
        <f>IF(Table13[[#This Row],[Highest level of Education]]="Technical Diploma/Partially completed College",1,0)</f>
        <v>0</v>
      </c>
      <c r="BK1585">
        <f>IF(Table13[[#This Row],[Highest level of Education]]="University/College Degree",1,0)</f>
        <v>1</v>
      </c>
      <c r="BL1585">
        <f>IF(Table13[[#This Row],[Highest level of Education]]="Post-graduate education",1,0)</f>
        <v>0</v>
      </c>
      <c r="BM1585">
        <v>0</v>
      </c>
      <c r="BN1585">
        <v>1</v>
      </c>
      <c r="BO1585">
        <v>3</v>
      </c>
      <c r="BP1585">
        <f>IF(Table13[[#This Row],[Monthly_Income 1_5500 2_8000 3_11000 4_15000 5_20000 6_27000 7_35000 8_5000 9_51000 98_0]]=1,1,0)</f>
        <v>0</v>
      </c>
      <c r="BQ1585">
        <f>IF(Table13[[#This Row],[Monthly_Income 1_5500 2_8000 3_11000 4_15000 5_20000 6_27000 7_35000 8_5000 9_51000 98_0]]=2,1,0)</f>
        <v>0</v>
      </c>
      <c r="BR1585">
        <f>IF(Table13[[#This Row],[Monthly_Income 1_5500 2_8000 3_11000 4_15000 5_20000 6_27000 7_35000 8_5000 9_51000 98_0]]=3,1,0)</f>
        <v>1</v>
      </c>
      <c r="BS1585">
        <f>IF(Table13[[#This Row],[Monthly_Income 1_5500 2_8000 3_11000 4_15000 5_20000 6_27000 7_35000 8_5000 9_51000 98_0]]=4,1,0)</f>
        <v>0</v>
      </c>
      <c r="BT1585">
        <f>IF(Table13[[#This Row],[Monthly_Income 1_5500 2_8000 3_11000 4_15000 5_20000 6_27000 7_35000 8_5000 9_51000 98_0]]=5,1,0)</f>
        <v>0</v>
      </c>
      <c r="BU1585">
        <f>IF(Table13[[#This Row],[Monthly_Income 1_5500 2_8000 3_11000 4_15000 5_20000 6_27000 7_35000 8_5000 9_51000 98_0]]=6,1,0)</f>
        <v>0</v>
      </c>
      <c r="BV1585">
        <f>IF(Table13[[#This Row],[Monthly_Income 1_5500 2_8000 3_11000 4_15000 5_20000 6_27000 7_35000 8_5000 9_51000 98_0]]=7,1,0)</f>
        <v>0</v>
      </c>
      <c r="BW1585">
        <f>IF(Table13[[#This Row],[Monthly_Income 1_5500 2_8000 3_11000 4_15000 5_20000 6_27000 7_35000 8_5000 9_51000 98_0]]=8,1,0)</f>
        <v>0</v>
      </c>
      <c r="BX1585">
        <f>IF(Table13[[#This Row],[Monthly_Income 1_5500 2_8000 3_11000 4_15000 5_20000 6_27000 7_35000 8_5000 9_51000 98_0]]=9,1,0)</f>
        <v>0</v>
      </c>
      <c r="BY1585">
        <f>IF(Table13[[#This Row],[Monthly_Income 1_5500 2_8000 3_11000 4_15000 5_20000 6_27000 7_35000 8_5000 9_51000 98_0]]=98,1,0)</f>
        <v>0</v>
      </c>
      <c r="BZ1585">
        <v>6</v>
      </c>
      <c r="CA1585">
        <f>IF(Table13[[#This Row],[Monthly_Household_Income]]=1,1,0)</f>
        <v>0</v>
      </c>
      <c r="CB1585">
        <f>IF(Table13[[#This Row],[Monthly_Household_Income]]=2,1,0)</f>
        <v>0</v>
      </c>
      <c r="CC1585">
        <f>IF(Table13[[#This Row],[Monthly_Household_Income]]=3,1,0)</f>
        <v>0</v>
      </c>
      <c r="CD1585">
        <f>IF(Table13[[#This Row],[Monthly_Household_Income]]=4,1,0)</f>
        <v>0</v>
      </c>
      <c r="CE1585">
        <f>IF(Table13[[#This Row],[Monthly_Household_Income]]=5,1,0)</f>
        <v>0</v>
      </c>
      <c r="CF1585">
        <f>IF(Table13[[#This Row],[Monthly_Household_Income]]=6,1,0)</f>
        <v>1</v>
      </c>
      <c r="CG1585">
        <f>IF(Table13[[#This Row],[Monthly_Household_Income]]=7,1,0)</f>
        <v>0</v>
      </c>
      <c r="CH1585">
        <f>IF(Table13[[#This Row],[Monthly_Household_Income]]=8,1,0)</f>
        <v>0</v>
      </c>
      <c r="CI1585">
        <f>IF(Table13[[#This Row],[Monthly_Household_Income]]=9,1,0)</f>
        <v>0</v>
      </c>
      <c r="CJ1585">
        <f>IF(Table13[[#This Row],[Monthly_Household_Income]]=98,1,0)</f>
        <v>0</v>
      </c>
    </row>
    <row r="1586" spans="1:88">
      <c r="A1586">
        <v>6020</v>
      </c>
      <c r="B1586" s="1">
        <v>42974</v>
      </c>
      <c r="C1586" t="s">
        <v>39</v>
      </c>
      <c r="D1586">
        <v>7</v>
      </c>
      <c r="E1586">
        <v>9</v>
      </c>
      <c r="F1586">
        <v>8</v>
      </c>
      <c r="G1586">
        <v>8</v>
      </c>
      <c r="H1586">
        <v>6</v>
      </c>
      <c r="I1586">
        <v>7</v>
      </c>
      <c r="J1586" t="s">
        <v>16</v>
      </c>
      <c r="K1586">
        <v>7</v>
      </c>
      <c r="L1586">
        <v>8</v>
      </c>
      <c r="M1586">
        <v>6</v>
      </c>
      <c r="N1586">
        <v>8</v>
      </c>
      <c r="O1586">
        <v>8</v>
      </c>
      <c r="P1586">
        <v>6</v>
      </c>
      <c r="Q1586">
        <v>7</v>
      </c>
      <c r="R1586">
        <v>7</v>
      </c>
      <c r="S1586">
        <v>7</v>
      </c>
      <c r="T1586">
        <v>6</v>
      </c>
      <c r="U1586">
        <v>7</v>
      </c>
      <c r="V1586">
        <v>8</v>
      </c>
      <c r="W1586">
        <v>6</v>
      </c>
      <c r="X1586">
        <v>6</v>
      </c>
      <c r="Y1586">
        <v>6</v>
      </c>
      <c r="Z1586">
        <v>9</v>
      </c>
      <c r="AA1586">
        <v>7</v>
      </c>
      <c r="AB1586">
        <v>6</v>
      </c>
      <c r="AC1586">
        <v>1</v>
      </c>
      <c r="AD1586">
        <f>IF(Table13[[#This Row],[payment]]=1,1,0)</f>
        <v>1</v>
      </c>
      <c r="AE1586">
        <f>IF(Table13[[#This Row],[payment]]=2,1,0)</f>
        <v>0</v>
      </c>
      <c r="AF1586">
        <f>IF(Table13[[#This Row],[payment]]=3,1,0)</f>
        <v>0</v>
      </c>
      <c r="AG1586">
        <v>1</v>
      </c>
      <c r="AH1586">
        <f>IF(Table13[[#This Row],[method_payment]]=1,1,0)</f>
        <v>1</v>
      </c>
      <c r="AI1586">
        <f>IF(Table13[[#This Row],[method_payment]]=2,1,0)</f>
        <v>0</v>
      </c>
      <c r="AJ1586">
        <f>IF(Table13[[#This Row],[method_payment]]=3,1,0)</f>
        <v>0</v>
      </c>
      <c r="AK1586">
        <f>IF(Table13[[#This Row],[method_payment]]=5,1,0)</f>
        <v>0</v>
      </c>
      <c r="AL1586">
        <f>IF(Table13[[#This Row],[method_payment]]=6,1,0)</f>
        <v>0</v>
      </c>
      <c r="AM1586" t="s">
        <v>16</v>
      </c>
      <c r="AN1586" t="s">
        <v>15</v>
      </c>
      <c r="AO1586">
        <v>1</v>
      </c>
      <c r="AP1586" s="2">
        <v>124</v>
      </c>
      <c r="AQ1586" s="3">
        <f>IF(AND(Table13[[#This Row],[Average_amount_spent_per_visit_last_3_months]]&gt;=1,Table13[[#This Row],[Average_amount_spent_per_visit_last_3_months]]&lt;=999),1,0)</f>
        <v>1</v>
      </c>
      <c r="AR1586" s="3">
        <f>IF(AND(Table13[[#This Row],[Average_amount_spent_per_visit_last_3_months]]&gt;=1000,Table13[[#This Row],[Average_amount_spent_per_visit_last_3_months]]&lt;=6700),1,0)</f>
        <v>0</v>
      </c>
      <c r="AS1586">
        <v>2</v>
      </c>
      <c r="AT1586">
        <v>29</v>
      </c>
      <c r="AU1586">
        <f>IF(AND(Table13[[#This Row],[Age]]&gt;=18,Table13[[#This Row],[Age]]&lt;=25),1,0)</f>
        <v>0</v>
      </c>
      <c r="AV1586">
        <f>IF(AND(Table13[[#This Row],[Age]]&gt;=26,Table13[[#This Row],[Age]]&lt;=35),1,0)</f>
        <v>1</v>
      </c>
      <c r="AW1586">
        <f>IF(AND(Table13[[#This Row],[Age]]&gt;=36,Table13[[#This Row],[Age]]&lt;=45),1,0)</f>
        <v>0</v>
      </c>
      <c r="AX1586">
        <f>IF(AND(Table13[[#This Row],[Age]]&gt;=46,Table13[[#This Row],[Age]]&lt;=55),1,0)</f>
        <v>0</v>
      </c>
      <c r="AY1586">
        <f>IF(AND(Table13[[#This Row],[Age]]&gt;=56,Table13[[#This Row],[Age]]&lt;=67),1,0)</f>
        <v>0</v>
      </c>
      <c r="AZ1586" t="s">
        <v>24</v>
      </c>
      <c r="BA1586">
        <f>IF(Table13[[#This Row],[Marital Status]]="Married",1,0)</f>
        <v>0</v>
      </c>
      <c r="BB1586">
        <f>IF(Table13[[#This Row],[Marital Status]]="Single",1,0)</f>
        <v>1</v>
      </c>
      <c r="BC1586" t="s">
        <v>28</v>
      </c>
      <c r="BD1586">
        <f>IF(Table13[[#This Row],[gender]]="Male",1,0)</f>
        <v>0</v>
      </c>
      <c r="BE1586">
        <f>IF(Table13[[#This Row],[gender]]="Female",1,0)</f>
        <v>1</v>
      </c>
      <c r="BF1586" t="s">
        <v>19</v>
      </c>
      <c r="BG1586">
        <f>IF(Table13[[#This Row],[Highest level of Education]]="Did not attend school",1,0)</f>
        <v>0</v>
      </c>
      <c r="BH1586">
        <f>IF(Table13[[#This Row],[Highest level of Education]]="K12 completed",1,0)</f>
        <v>0</v>
      </c>
      <c r="BI1586">
        <f>IF(Table13[[#This Row],[Highest level of Education]]="High School Completed",1,0)</f>
        <v>0</v>
      </c>
      <c r="BJ1586">
        <f>IF(Table13[[#This Row],[Highest level of Education]]="Technical Diploma/Partially completed College",1,0)</f>
        <v>0</v>
      </c>
      <c r="BK1586">
        <f>IF(Table13[[#This Row],[Highest level of Education]]="University/College Degree",1,0)</f>
        <v>1</v>
      </c>
      <c r="BL1586">
        <f>IF(Table13[[#This Row],[Highest level of Education]]="Post-graduate education",1,0)</f>
        <v>0</v>
      </c>
      <c r="BM1586">
        <v>0</v>
      </c>
      <c r="BN1586">
        <v>1</v>
      </c>
      <c r="BO1586">
        <v>2</v>
      </c>
      <c r="BP1586">
        <f>IF(Table13[[#This Row],[Monthly_Income 1_5500 2_8000 3_11000 4_15000 5_20000 6_27000 7_35000 8_5000 9_51000 98_0]]=1,1,0)</f>
        <v>0</v>
      </c>
      <c r="BQ1586">
        <f>IF(Table13[[#This Row],[Monthly_Income 1_5500 2_8000 3_11000 4_15000 5_20000 6_27000 7_35000 8_5000 9_51000 98_0]]=2,1,0)</f>
        <v>1</v>
      </c>
      <c r="BR1586">
        <f>IF(Table13[[#This Row],[Monthly_Income 1_5500 2_8000 3_11000 4_15000 5_20000 6_27000 7_35000 8_5000 9_51000 98_0]]=3,1,0)</f>
        <v>0</v>
      </c>
      <c r="BS1586">
        <f>IF(Table13[[#This Row],[Monthly_Income 1_5500 2_8000 3_11000 4_15000 5_20000 6_27000 7_35000 8_5000 9_51000 98_0]]=4,1,0)</f>
        <v>0</v>
      </c>
      <c r="BT1586">
        <f>IF(Table13[[#This Row],[Monthly_Income 1_5500 2_8000 3_11000 4_15000 5_20000 6_27000 7_35000 8_5000 9_51000 98_0]]=5,1,0)</f>
        <v>0</v>
      </c>
      <c r="BU1586">
        <f>IF(Table13[[#This Row],[Monthly_Income 1_5500 2_8000 3_11000 4_15000 5_20000 6_27000 7_35000 8_5000 9_51000 98_0]]=6,1,0)</f>
        <v>0</v>
      </c>
      <c r="BV1586">
        <f>IF(Table13[[#This Row],[Monthly_Income 1_5500 2_8000 3_11000 4_15000 5_20000 6_27000 7_35000 8_5000 9_51000 98_0]]=7,1,0)</f>
        <v>0</v>
      </c>
      <c r="BW1586">
        <f>IF(Table13[[#This Row],[Monthly_Income 1_5500 2_8000 3_11000 4_15000 5_20000 6_27000 7_35000 8_5000 9_51000 98_0]]=8,1,0)</f>
        <v>0</v>
      </c>
      <c r="BX1586">
        <f>IF(Table13[[#This Row],[Monthly_Income 1_5500 2_8000 3_11000 4_15000 5_20000 6_27000 7_35000 8_5000 9_51000 98_0]]=9,1,0)</f>
        <v>0</v>
      </c>
      <c r="BY1586">
        <f>IF(Table13[[#This Row],[Monthly_Income 1_5500 2_8000 3_11000 4_15000 5_20000 6_27000 7_35000 8_5000 9_51000 98_0]]=98,1,0)</f>
        <v>0</v>
      </c>
      <c r="BZ1586">
        <v>7</v>
      </c>
      <c r="CA1586">
        <f>IF(Table13[[#This Row],[Monthly_Household_Income]]=1,1,0)</f>
        <v>0</v>
      </c>
      <c r="CB1586">
        <f>IF(Table13[[#This Row],[Monthly_Household_Income]]=2,1,0)</f>
        <v>0</v>
      </c>
      <c r="CC1586">
        <f>IF(Table13[[#This Row],[Monthly_Household_Income]]=3,1,0)</f>
        <v>0</v>
      </c>
      <c r="CD1586">
        <f>IF(Table13[[#This Row],[Monthly_Household_Income]]=4,1,0)</f>
        <v>0</v>
      </c>
      <c r="CE1586">
        <f>IF(Table13[[#This Row],[Monthly_Household_Income]]=5,1,0)</f>
        <v>0</v>
      </c>
      <c r="CF1586">
        <f>IF(Table13[[#This Row],[Monthly_Household_Income]]=6,1,0)</f>
        <v>0</v>
      </c>
      <c r="CG1586">
        <f>IF(Table13[[#This Row],[Monthly_Household_Income]]=7,1,0)</f>
        <v>1</v>
      </c>
      <c r="CH1586">
        <f>IF(Table13[[#This Row],[Monthly_Household_Income]]=8,1,0)</f>
        <v>0</v>
      </c>
      <c r="CI1586">
        <f>IF(Table13[[#This Row],[Monthly_Household_Income]]=9,1,0)</f>
        <v>0</v>
      </c>
      <c r="CJ1586">
        <f>IF(Table13[[#This Row],[Monthly_Household_Income]]=98,1,0)</f>
        <v>0</v>
      </c>
    </row>
    <row r="1587" spans="1:88">
      <c r="A1587">
        <v>6022</v>
      </c>
      <c r="B1587" s="1">
        <v>43018</v>
      </c>
      <c r="C1587" t="s">
        <v>2</v>
      </c>
      <c r="D1587">
        <v>7</v>
      </c>
      <c r="E1587">
        <v>8</v>
      </c>
      <c r="F1587">
        <v>8</v>
      </c>
      <c r="G1587">
        <v>8</v>
      </c>
      <c r="H1587">
        <v>8</v>
      </c>
      <c r="I1587">
        <v>9</v>
      </c>
      <c r="J1587" t="s">
        <v>15</v>
      </c>
      <c r="K1587">
        <v>8</v>
      </c>
      <c r="L1587">
        <v>7</v>
      </c>
      <c r="M1587">
        <v>7</v>
      </c>
      <c r="N1587">
        <v>8</v>
      </c>
      <c r="O1587">
        <v>7</v>
      </c>
      <c r="P1587">
        <v>8</v>
      </c>
      <c r="Q1587">
        <v>8</v>
      </c>
      <c r="R1587">
        <v>8</v>
      </c>
      <c r="S1587">
        <v>7</v>
      </c>
      <c r="T1587">
        <v>8</v>
      </c>
      <c r="U1587">
        <v>8</v>
      </c>
      <c r="V1587">
        <v>8</v>
      </c>
      <c r="W1587">
        <v>7</v>
      </c>
      <c r="X1587">
        <v>9</v>
      </c>
      <c r="Y1587">
        <v>8</v>
      </c>
      <c r="Z1587">
        <v>9</v>
      </c>
      <c r="AA1587">
        <v>7</v>
      </c>
      <c r="AB1587">
        <v>0</v>
      </c>
      <c r="AC1587">
        <v>2</v>
      </c>
      <c r="AD1587">
        <f>IF(Table13[[#This Row],[payment]]=1,1,0)</f>
        <v>0</v>
      </c>
      <c r="AE1587">
        <f>IF(Table13[[#This Row],[payment]]=2,1,0)</f>
        <v>1</v>
      </c>
      <c r="AF1587">
        <f>IF(Table13[[#This Row],[payment]]=3,1,0)</f>
        <v>0</v>
      </c>
      <c r="AG1587">
        <v>1</v>
      </c>
      <c r="AH1587">
        <f>IF(Table13[[#This Row],[method_payment]]=1,1,0)</f>
        <v>1</v>
      </c>
      <c r="AI1587">
        <f>IF(Table13[[#This Row],[method_payment]]=2,1,0)</f>
        <v>0</v>
      </c>
      <c r="AJ1587">
        <f>IF(Table13[[#This Row],[method_payment]]=3,1,0)</f>
        <v>0</v>
      </c>
      <c r="AK1587">
        <f>IF(Table13[[#This Row],[method_payment]]=5,1,0)</f>
        <v>0</v>
      </c>
      <c r="AL1587">
        <f>IF(Table13[[#This Row],[method_payment]]=6,1,0)</f>
        <v>0</v>
      </c>
      <c r="AM1587" t="s">
        <v>16</v>
      </c>
      <c r="AN1587" t="s">
        <v>16</v>
      </c>
      <c r="AO1587">
        <v>1</v>
      </c>
      <c r="AP1587" s="2">
        <v>79.17</v>
      </c>
      <c r="AQ1587" s="3">
        <f>IF(AND(Table13[[#This Row],[Average_amount_spent_per_visit_last_3_months]]&gt;=1,Table13[[#This Row],[Average_amount_spent_per_visit_last_3_months]]&lt;=999),1,0)</f>
        <v>1</v>
      </c>
      <c r="AR1587" s="3">
        <f>IF(AND(Table13[[#This Row],[Average_amount_spent_per_visit_last_3_months]]&gt;=1000,Table13[[#This Row],[Average_amount_spent_per_visit_last_3_months]]&lt;=6700),1,0)</f>
        <v>0</v>
      </c>
      <c r="AS1587">
        <v>2</v>
      </c>
      <c r="AT1587">
        <v>34</v>
      </c>
      <c r="AU1587">
        <f>IF(AND(Table13[[#This Row],[Age]]&gt;=18,Table13[[#This Row],[Age]]&lt;=25),1,0)</f>
        <v>0</v>
      </c>
      <c r="AV1587">
        <f>IF(AND(Table13[[#This Row],[Age]]&gt;=26,Table13[[#This Row],[Age]]&lt;=35),1,0)</f>
        <v>1</v>
      </c>
      <c r="AW1587">
        <f>IF(AND(Table13[[#This Row],[Age]]&gt;=36,Table13[[#This Row],[Age]]&lt;=45),1,0)</f>
        <v>0</v>
      </c>
      <c r="AX1587">
        <f>IF(AND(Table13[[#This Row],[Age]]&gt;=46,Table13[[#This Row],[Age]]&lt;=55),1,0)</f>
        <v>0</v>
      </c>
      <c r="AY1587">
        <f>IF(AND(Table13[[#This Row],[Age]]&gt;=56,Table13[[#This Row],[Age]]&lt;=67),1,0)</f>
        <v>0</v>
      </c>
      <c r="AZ1587" t="s">
        <v>25</v>
      </c>
      <c r="BA1587">
        <f>IF(Table13[[#This Row],[Marital Status]]="Married",1,0)</f>
        <v>1</v>
      </c>
      <c r="BB1587">
        <f>IF(Table13[[#This Row],[Marital Status]]="Single",1,0)</f>
        <v>0</v>
      </c>
      <c r="BC1587" t="s">
        <v>27</v>
      </c>
      <c r="BD1587">
        <f>IF(Table13[[#This Row],[gender]]="Male",1,0)</f>
        <v>1</v>
      </c>
      <c r="BE1587">
        <f>IF(Table13[[#This Row],[gender]]="Female",1,0)</f>
        <v>0</v>
      </c>
      <c r="BF1587" t="s">
        <v>23</v>
      </c>
      <c r="BG1587">
        <f>IF(Table13[[#This Row],[Highest level of Education]]="Did not attend school",1,0)</f>
        <v>0</v>
      </c>
      <c r="BH1587">
        <f>IF(Table13[[#This Row],[Highest level of Education]]="K12 completed",1,0)</f>
        <v>0</v>
      </c>
      <c r="BI1587">
        <f>IF(Table13[[#This Row],[Highest level of Education]]="High School Completed",1,0)</f>
        <v>0</v>
      </c>
      <c r="BJ1587">
        <f>IF(Table13[[#This Row],[Highest level of Education]]="Technical Diploma/Partially completed College",1,0)</f>
        <v>1</v>
      </c>
      <c r="BK1587">
        <f>IF(Table13[[#This Row],[Highest level of Education]]="University/College Degree",1,0)</f>
        <v>0</v>
      </c>
      <c r="BL1587">
        <f>IF(Table13[[#This Row],[Highest level of Education]]="Post-graduate education",1,0)</f>
        <v>0</v>
      </c>
      <c r="BM1587">
        <v>2</v>
      </c>
      <c r="BN1587">
        <v>1</v>
      </c>
      <c r="BO1587">
        <v>5</v>
      </c>
      <c r="BP1587">
        <f>IF(Table13[[#This Row],[Monthly_Income 1_5500 2_8000 3_11000 4_15000 5_20000 6_27000 7_35000 8_5000 9_51000 98_0]]=1,1,0)</f>
        <v>0</v>
      </c>
      <c r="BQ1587">
        <f>IF(Table13[[#This Row],[Monthly_Income 1_5500 2_8000 3_11000 4_15000 5_20000 6_27000 7_35000 8_5000 9_51000 98_0]]=2,1,0)</f>
        <v>0</v>
      </c>
      <c r="BR1587">
        <f>IF(Table13[[#This Row],[Monthly_Income 1_5500 2_8000 3_11000 4_15000 5_20000 6_27000 7_35000 8_5000 9_51000 98_0]]=3,1,0)</f>
        <v>0</v>
      </c>
      <c r="BS1587">
        <f>IF(Table13[[#This Row],[Monthly_Income 1_5500 2_8000 3_11000 4_15000 5_20000 6_27000 7_35000 8_5000 9_51000 98_0]]=4,1,0)</f>
        <v>0</v>
      </c>
      <c r="BT1587">
        <f>IF(Table13[[#This Row],[Monthly_Income 1_5500 2_8000 3_11000 4_15000 5_20000 6_27000 7_35000 8_5000 9_51000 98_0]]=5,1,0)</f>
        <v>1</v>
      </c>
      <c r="BU1587">
        <f>IF(Table13[[#This Row],[Monthly_Income 1_5500 2_8000 3_11000 4_15000 5_20000 6_27000 7_35000 8_5000 9_51000 98_0]]=6,1,0)</f>
        <v>0</v>
      </c>
      <c r="BV1587">
        <f>IF(Table13[[#This Row],[Monthly_Income 1_5500 2_8000 3_11000 4_15000 5_20000 6_27000 7_35000 8_5000 9_51000 98_0]]=7,1,0)</f>
        <v>0</v>
      </c>
      <c r="BW1587">
        <f>IF(Table13[[#This Row],[Monthly_Income 1_5500 2_8000 3_11000 4_15000 5_20000 6_27000 7_35000 8_5000 9_51000 98_0]]=8,1,0)</f>
        <v>0</v>
      </c>
      <c r="BX1587">
        <f>IF(Table13[[#This Row],[Monthly_Income 1_5500 2_8000 3_11000 4_15000 5_20000 6_27000 7_35000 8_5000 9_51000 98_0]]=9,1,0)</f>
        <v>0</v>
      </c>
      <c r="BY1587">
        <f>IF(Table13[[#This Row],[Monthly_Income 1_5500 2_8000 3_11000 4_15000 5_20000 6_27000 7_35000 8_5000 9_51000 98_0]]=98,1,0)</f>
        <v>0</v>
      </c>
      <c r="BZ1587">
        <v>6</v>
      </c>
      <c r="CA1587">
        <f>IF(Table13[[#This Row],[Monthly_Household_Income]]=1,1,0)</f>
        <v>0</v>
      </c>
      <c r="CB1587">
        <f>IF(Table13[[#This Row],[Monthly_Household_Income]]=2,1,0)</f>
        <v>0</v>
      </c>
      <c r="CC1587">
        <f>IF(Table13[[#This Row],[Monthly_Household_Income]]=3,1,0)</f>
        <v>0</v>
      </c>
      <c r="CD1587">
        <f>IF(Table13[[#This Row],[Monthly_Household_Income]]=4,1,0)</f>
        <v>0</v>
      </c>
      <c r="CE1587">
        <f>IF(Table13[[#This Row],[Monthly_Household_Income]]=5,1,0)</f>
        <v>0</v>
      </c>
      <c r="CF1587">
        <f>IF(Table13[[#This Row],[Monthly_Household_Income]]=6,1,0)</f>
        <v>1</v>
      </c>
      <c r="CG1587">
        <f>IF(Table13[[#This Row],[Monthly_Household_Income]]=7,1,0)</f>
        <v>0</v>
      </c>
      <c r="CH1587">
        <f>IF(Table13[[#This Row],[Monthly_Household_Income]]=8,1,0)</f>
        <v>0</v>
      </c>
      <c r="CI1587">
        <f>IF(Table13[[#This Row],[Monthly_Household_Income]]=9,1,0)</f>
        <v>0</v>
      </c>
      <c r="CJ1587">
        <f>IF(Table13[[#This Row],[Monthly_Household_Income]]=98,1,0)</f>
        <v>0</v>
      </c>
    </row>
    <row r="1588" spans="1:88">
      <c r="A1588">
        <v>6026</v>
      </c>
      <c r="B1588" s="1">
        <v>42998</v>
      </c>
      <c r="C1588" t="s">
        <v>29</v>
      </c>
      <c r="D1588">
        <v>8</v>
      </c>
      <c r="E1588">
        <v>9</v>
      </c>
      <c r="F1588">
        <v>9</v>
      </c>
      <c r="G1588">
        <v>9</v>
      </c>
      <c r="H1588">
        <v>9</v>
      </c>
      <c r="I1588">
        <v>10</v>
      </c>
      <c r="J1588" t="s">
        <v>16</v>
      </c>
      <c r="K1588">
        <v>9</v>
      </c>
      <c r="L1588">
        <v>8</v>
      </c>
      <c r="M1588">
        <v>9</v>
      </c>
      <c r="N1588">
        <v>9</v>
      </c>
      <c r="O1588">
        <v>7</v>
      </c>
      <c r="P1588">
        <v>8</v>
      </c>
      <c r="Q1588">
        <v>8</v>
      </c>
      <c r="R1588">
        <v>10</v>
      </c>
      <c r="S1588">
        <v>7</v>
      </c>
      <c r="T1588">
        <v>9</v>
      </c>
      <c r="U1588">
        <v>10</v>
      </c>
      <c r="V1588">
        <v>9</v>
      </c>
      <c r="W1588">
        <v>7</v>
      </c>
      <c r="X1588">
        <v>0</v>
      </c>
      <c r="Y1588">
        <v>8</v>
      </c>
      <c r="Z1588">
        <v>9</v>
      </c>
      <c r="AA1588">
        <v>9</v>
      </c>
      <c r="AB1588">
        <v>10</v>
      </c>
      <c r="AC1588">
        <v>2</v>
      </c>
      <c r="AD1588">
        <f>IF(Table13[[#This Row],[payment]]=1,1,0)</f>
        <v>0</v>
      </c>
      <c r="AE1588">
        <f>IF(Table13[[#This Row],[payment]]=2,1,0)</f>
        <v>1</v>
      </c>
      <c r="AF1588">
        <f>IF(Table13[[#This Row],[payment]]=3,1,0)</f>
        <v>0</v>
      </c>
      <c r="AG1588">
        <v>1</v>
      </c>
      <c r="AH1588">
        <f>IF(Table13[[#This Row],[method_payment]]=1,1,0)</f>
        <v>1</v>
      </c>
      <c r="AI1588">
        <f>IF(Table13[[#This Row],[method_payment]]=2,1,0)</f>
        <v>0</v>
      </c>
      <c r="AJ1588">
        <f>IF(Table13[[#This Row],[method_payment]]=3,1,0)</f>
        <v>0</v>
      </c>
      <c r="AK1588">
        <f>IF(Table13[[#This Row],[method_payment]]=5,1,0)</f>
        <v>0</v>
      </c>
      <c r="AL1588">
        <f>IF(Table13[[#This Row],[method_payment]]=6,1,0)</f>
        <v>0</v>
      </c>
      <c r="AM1588" t="s">
        <v>15</v>
      </c>
      <c r="AN1588" t="s">
        <v>15</v>
      </c>
      <c r="AO1588">
        <v>3</v>
      </c>
      <c r="AP1588" s="2">
        <v>432.48</v>
      </c>
      <c r="AQ1588" s="3">
        <f>IF(AND(Table13[[#This Row],[Average_amount_spent_per_visit_last_3_months]]&gt;=1,Table13[[#This Row],[Average_amount_spent_per_visit_last_3_months]]&lt;=999),1,0)</f>
        <v>1</v>
      </c>
      <c r="AR1588" s="3">
        <f>IF(AND(Table13[[#This Row],[Average_amount_spent_per_visit_last_3_months]]&gt;=1000,Table13[[#This Row],[Average_amount_spent_per_visit_last_3_months]]&lt;=6700),1,0)</f>
        <v>0</v>
      </c>
      <c r="AS1588">
        <v>3</v>
      </c>
      <c r="AT1588">
        <v>29</v>
      </c>
      <c r="AU1588">
        <f>IF(AND(Table13[[#This Row],[Age]]&gt;=18,Table13[[#This Row],[Age]]&lt;=25),1,0)</f>
        <v>0</v>
      </c>
      <c r="AV1588">
        <f>IF(AND(Table13[[#This Row],[Age]]&gt;=26,Table13[[#This Row],[Age]]&lt;=35),1,0)</f>
        <v>1</v>
      </c>
      <c r="AW1588">
        <f>IF(AND(Table13[[#This Row],[Age]]&gt;=36,Table13[[#This Row],[Age]]&lt;=45),1,0)</f>
        <v>0</v>
      </c>
      <c r="AX1588">
        <f>IF(AND(Table13[[#This Row],[Age]]&gt;=46,Table13[[#This Row],[Age]]&lt;=55),1,0)</f>
        <v>0</v>
      </c>
      <c r="AY1588">
        <f>IF(AND(Table13[[#This Row],[Age]]&gt;=56,Table13[[#This Row],[Age]]&lt;=67),1,0)</f>
        <v>0</v>
      </c>
      <c r="AZ1588" t="s">
        <v>24</v>
      </c>
      <c r="BA1588">
        <f>IF(Table13[[#This Row],[Marital Status]]="Married",1,0)</f>
        <v>0</v>
      </c>
      <c r="BB1588">
        <f>IF(Table13[[#This Row],[Marital Status]]="Single",1,0)</f>
        <v>1</v>
      </c>
      <c r="BC1588" t="s">
        <v>27</v>
      </c>
      <c r="BD1588">
        <f>IF(Table13[[#This Row],[gender]]="Male",1,0)</f>
        <v>1</v>
      </c>
      <c r="BE1588">
        <f>IF(Table13[[#This Row],[gender]]="Female",1,0)</f>
        <v>0</v>
      </c>
      <c r="BF1588" t="s">
        <v>19</v>
      </c>
      <c r="BG1588">
        <f>IF(Table13[[#This Row],[Highest level of Education]]="Did not attend school",1,0)</f>
        <v>0</v>
      </c>
      <c r="BH1588">
        <f>IF(Table13[[#This Row],[Highest level of Education]]="K12 completed",1,0)</f>
        <v>0</v>
      </c>
      <c r="BI1588">
        <f>IF(Table13[[#This Row],[Highest level of Education]]="High School Completed",1,0)</f>
        <v>0</v>
      </c>
      <c r="BJ1588">
        <f>IF(Table13[[#This Row],[Highest level of Education]]="Technical Diploma/Partially completed College",1,0)</f>
        <v>0</v>
      </c>
      <c r="BK1588">
        <f>IF(Table13[[#This Row],[Highest level of Education]]="University/College Degree",1,0)</f>
        <v>1</v>
      </c>
      <c r="BL1588">
        <f>IF(Table13[[#This Row],[Highest level of Education]]="Post-graduate education",1,0)</f>
        <v>0</v>
      </c>
      <c r="BM1588">
        <v>0</v>
      </c>
      <c r="BN1588">
        <v>1</v>
      </c>
      <c r="BO1588">
        <v>2</v>
      </c>
      <c r="BP1588">
        <f>IF(Table13[[#This Row],[Monthly_Income 1_5500 2_8000 3_11000 4_15000 5_20000 6_27000 7_35000 8_5000 9_51000 98_0]]=1,1,0)</f>
        <v>0</v>
      </c>
      <c r="BQ1588">
        <f>IF(Table13[[#This Row],[Monthly_Income 1_5500 2_8000 3_11000 4_15000 5_20000 6_27000 7_35000 8_5000 9_51000 98_0]]=2,1,0)</f>
        <v>1</v>
      </c>
      <c r="BR1588">
        <f>IF(Table13[[#This Row],[Monthly_Income 1_5500 2_8000 3_11000 4_15000 5_20000 6_27000 7_35000 8_5000 9_51000 98_0]]=3,1,0)</f>
        <v>0</v>
      </c>
      <c r="BS1588">
        <f>IF(Table13[[#This Row],[Monthly_Income 1_5500 2_8000 3_11000 4_15000 5_20000 6_27000 7_35000 8_5000 9_51000 98_0]]=4,1,0)</f>
        <v>0</v>
      </c>
      <c r="BT1588">
        <f>IF(Table13[[#This Row],[Monthly_Income 1_5500 2_8000 3_11000 4_15000 5_20000 6_27000 7_35000 8_5000 9_51000 98_0]]=5,1,0)</f>
        <v>0</v>
      </c>
      <c r="BU1588">
        <f>IF(Table13[[#This Row],[Monthly_Income 1_5500 2_8000 3_11000 4_15000 5_20000 6_27000 7_35000 8_5000 9_51000 98_0]]=6,1,0)</f>
        <v>0</v>
      </c>
      <c r="BV1588">
        <f>IF(Table13[[#This Row],[Monthly_Income 1_5500 2_8000 3_11000 4_15000 5_20000 6_27000 7_35000 8_5000 9_51000 98_0]]=7,1,0)</f>
        <v>0</v>
      </c>
      <c r="BW1588">
        <f>IF(Table13[[#This Row],[Monthly_Income 1_5500 2_8000 3_11000 4_15000 5_20000 6_27000 7_35000 8_5000 9_51000 98_0]]=8,1,0)</f>
        <v>0</v>
      </c>
      <c r="BX1588">
        <f>IF(Table13[[#This Row],[Monthly_Income 1_5500 2_8000 3_11000 4_15000 5_20000 6_27000 7_35000 8_5000 9_51000 98_0]]=9,1,0)</f>
        <v>0</v>
      </c>
      <c r="BY1588">
        <f>IF(Table13[[#This Row],[Monthly_Income 1_5500 2_8000 3_11000 4_15000 5_20000 6_27000 7_35000 8_5000 9_51000 98_0]]=98,1,0)</f>
        <v>0</v>
      </c>
      <c r="BZ1588">
        <v>5</v>
      </c>
      <c r="CA1588">
        <f>IF(Table13[[#This Row],[Monthly_Household_Income]]=1,1,0)</f>
        <v>0</v>
      </c>
      <c r="CB1588">
        <f>IF(Table13[[#This Row],[Monthly_Household_Income]]=2,1,0)</f>
        <v>0</v>
      </c>
      <c r="CC1588">
        <f>IF(Table13[[#This Row],[Monthly_Household_Income]]=3,1,0)</f>
        <v>0</v>
      </c>
      <c r="CD1588">
        <f>IF(Table13[[#This Row],[Monthly_Household_Income]]=4,1,0)</f>
        <v>0</v>
      </c>
      <c r="CE1588">
        <f>IF(Table13[[#This Row],[Monthly_Household_Income]]=5,1,0)</f>
        <v>1</v>
      </c>
      <c r="CF1588">
        <f>IF(Table13[[#This Row],[Monthly_Household_Income]]=6,1,0)</f>
        <v>0</v>
      </c>
      <c r="CG1588">
        <f>IF(Table13[[#This Row],[Monthly_Household_Income]]=7,1,0)</f>
        <v>0</v>
      </c>
      <c r="CH1588">
        <f>IF(Table13[[#This Row],[Monthly_Household_Income]]=8,1,0)</f>
        <v>0</v>
      </c>
      <c r="CI1588">
        <f>IF(Table13[[#This Row],[Monthly_Household_Income]]=9,1,0)</f>
        <v>0</v>
      </c>
      <c r="CJ1588">
        <f>IF(Table13[[#This Row],[Monthly_Household_Income]]=98,1,0)</f>
        <v>0</v>
      </c>
    </row>
    <row r="1589" spans="1:88">
      <c r="A1589">
        <v>6027</v>
      </c>
      <c r="B1589" s="1">
        <v>43191</v>
      </c>
      <c r="C1589" t="s">
        <v>31</v>
      </c>
      <c r="D1589">
        <v>7</v>
      </c>
      <c r="E1589">
        <v>6</v>
      </c>
      <c r="F1589">
        <v>8</v>
      </c>
      <c r="G1589">
        <v>8</v>
      </c>
      <c r="H1589">
        <v>7</v>
      </c>
      <c r="I1589">
        <v>7</v>
      </c>
      <c r="J1589" t="s">
        <v>15</v>
      </c>
      <c r="K1589">
        <v>6</v>
      </c>
      <c r="L1589">
        <v>7</v>
      </c>
      <c r="M1589">
        <v>8</v>
      </c>
      <c r="N1589">
        <v>7</v>
      </c>
      <c r="O1589">
        <v>9</v>
      </c>
      <c r="P1589">
        <v>7</v>
      </c>
      <c r="Q1589">
        <v>7</v>
      </c>
      <c r="R1589">
        <v>6</v>
      </c>
      <c r="S1589">
        <v>7</v>
      </c>
      <c r="T1589">
        <v>7</v>
      </c>
      <c r="U1589">
        <v>9</v>
      </c>
      <c r="V1589">
        <v>7</v>
      </c>
      <c r="W1589">
        <v>7</v>
      </c>
      <c r="X1589">
        <v>0</v>
      </c>
      <c r="Y1589">
        <v>10</v>
      </c>
      <c r="Z1589">
        <v>8</v>
      </c>
      <c r="AA1589">
        <v>6</v>
      </c>
      <c r="AB1589">
        <v>8</v>
      </c>
      <c r="AC1589">
        <v>3</v>
      </c>
      <c r="AD1589">
        <f>IF(Table13[[#This Row],[payment]]=1,1,0)</f>
        <v>0</v>
      </c>
      <c r="AE1589">
        <f>IF(Table13[[#This Row],[payment]]=2,1,0)</f>
        <v>0</v>
      </c>
      <c r="AF1589">
        <f>IF(Table13[[#This Row],[payment]]=3,1,0)</f>
        <v>1</v>
      </c>
      <c r="AG1589">
        <v>5</v>
      </c>
      <c r="AH1589">
        <f>IF(Table13[[#This Row],[method_payment]]=1,1,0)</f>
        <v>0</v>
      </c>
      <c r="AI1589">
        <f>IF(Table13[[#This Row],[method_payment]]=2,1,0)</f>
        <v>0</v>
      </c>
      <c r="AJ1589">
        <f>IF(Table13[[#This Row],[method_payment]]=3,1,0)</f>
        <v>0</v>
      </c>
      <c r="AK1589">
        <f>IF(Table13[[#This Row],[method_payment]]=5,1,0)</f>
        <v>1</v>
      </c>
      <c r="AL1589">
        <f>IF(Table13[[#This Row],[method_payment]]=6,1,0)</f>
        <v>0</v>
      </c>
      <c r="AM1589" t="s">
        <v>15</v>
      </c>
      <c r="AN1589" t="s">
        <v>16</v>
      </c>
      <c r="AO1589">
        <v>2</v>
      </c>
      <c r="AP1589" s="2">
        <v>735.18</v>
      </c>
      <c r="AQ1589" s="3">
        <f>IF(AND(Table13[[#This Row],[Average_amount_spent_per_visit_last_3_months]]&gt;=1,Table13[[#This Row],[Average_amount_spent_per_visit_last_3_months]]&lt;=999),1,0)</f>
        <v>1</v>
      </c>
      <c r="AR1589" s="3">
        <f>IF(AND(Table13[[#This Row],[Average_amount_spent_per_visit_last_3_months]]&gt;=1000,Table13[[#This Row],[Average_amount_spent_per_visit_last_3_months]]&lt;=6700),1,0)</f>
        <v>0</v>
      </c>
      <c r="AS1589">
        <v>1</v>
      </c>
      <c r="AT1589">
        <v>28</v>
      </c>
      <c r="AU1589">
        <f>IF(AND(Table13[[#This Row],[Age]]&gt;=18,Table13[[#This Row],[Age]]&lt;=25),1,0)</f>
        <v>0</v>
      </c>
      <c r="AV1589">
        <f>IF(AND(Table13[[#This Row],[Age]]&gt;=26,Table13[[#This Row],[Age]]&lt;=35),1,0)</f>
        <v>1</v>
      </c>
      <c r="AW1589">
        <f>IF(AND(Table13[[#This Row],[Age]]&gt;=36,Table13[[#This Row],[Age]]&lt;=45),1,0)</f>
        <v>0</v>
      </c>
      <c r="AX1589">
        <f>IF(AND(Table13[[#This Row],[Age]]&gt;=46,Table13[[#This Row],[Age]]&lt;=55),1,0)</f>
        <v>0</v>
      </c>
      <c r="AY1589">
        <f>IF(AND(Table13[[#This Row],[Age]]&gt;=56,Table13[[#This Row],[Age]]&lt;=67),1,0)</f>
        <v>0</v>
      </c>
      <c r="AZ1589" t="s">
        <v>24</v>
      </c>
      <c r="BA1589">
        <f>IF(Table13[[#This Row],[Marital Status]]="Married",1,0)</f>
        <v>0</v>
      </c>
      <c r="BB1589">
        <f>IF(Table13[[#This Row],[Marital Status]]="Single",1,0)</f>
        <v>1</v>
      </c>
      <c r="BC1589" t="s">
        <v>27</v>
      </c>
      <c r="BD1589">
        <f>IF(Table13[[#This Row],[gender]]="Male",1,0)</f>
        <v>1</v>
      </c>
      <c r="BE1589">
        <f>IF(Table13[[#This Row],[gender]]="Female",1,0)</f>
        <v>0</v>
      </c>
      <c r="BF1589" t="s">
        <v>19</v>
      </c>
      <c r="BG1589">
        <f>IF(Table13[[#This Row],[Highest level of Education]]="Did not attend school",1,0)</f>
        <v>0</v>
      </c>
      <c r="BH1589">
        <f>IF(Table13[[#This Row],[Highest level of Education]]="K12 completed",1,0)</f>
        <v>0</v>
      </c>
      <c r="BI1589">
        <f>IF(Table13[[#This Row],[Highest level of Education]]="High School Completed",1,0)</f>
        <v>0</v>
      </c>
      <c r="BJ1589">
        <f>IF(Table13[[#This Row],[Highest level of Education]]="Technical Diploma/Partially completed College",1,0)</f>
        <v>0</v>
      </c>
      <c r="BK1589">
        <f>IF(Table13[[#This Row],[Highest level of Education]]="University/College Degree",1,0)</f>
        <v>1</v>
      </c>
      <c r="BL1589">
        <f>IF(Table13[[#This Row],[Highest level of Education]]="Post-graduate education",1,0)</f>
        <v>0</v>
      </c>
      <c r="BM1589">
        <v>0</v>
      </c>
      <c r="BN1589">
        <v>1</v>
      </c>
      <c r="BO1589">
        <v>4</v>
      </c>
      <c r="BP1589">
        <f>IF(Table13[[#This Row],[Monthly_Income 1_5500 2_8000 3_11000 4_15000 5_20000 6_27000 7_35000 8_5000 9_51000 98_0]]=1,1,0)</f>
        <v>0</v>
      </c>
      <c r="BQ1589">
        <f>IF(Table13[[#This Row],[Monthly_Income 1_5500 2_8000 3_11000 4_15000 5_20000 6_27000 7_35000 8_5000 9_51000 98_0]]=2,1,0)</f>
        <v>0</v>
      </c>
      <c r="BR1589">
        <f>IF(Table13[[#This Row],[Monthly_Income 1_5500 2_8000 3_11000 4_15000 5_20000 6_27000 7_35000 8_5000 9_51000 98_0]]=3,1,0)</f>
        <v>0</v>
      </c>
      <c r="BS1589">
        <f>IF(Table13[[#This Row],[Monthly_Income 1_5500 2_8000 3_11000 4_15000 5_20000 6_27000 7_35000 8_5000 9_51000 98_0]]=4,1,0)</f>
        <v>1</v>
      </c>
      <c r="BT1589">
        <f>IF(Table13[[#This Row],[Monthly_Income 1_5500 2_8000 3_11000 4_15000 5_20000 6_27000 7_35000 8_5000 9_51000 98_0]]=5,1,0)</f>
        <v>0</v>
      </c>
      <c r="BU1589">
        <f>IF(Table13[[#This Row],[Monthly_Income 1_5500 2_8000 3_11000 4_15000 5_20000 6_27000 7_35000 8_5000 9_51000 98_0]]=6,1,0)</f>
        <v>0</v>
      </c>
      <c r="BV1589">
        <f>IF(Table13[[#This Row],[Monthly_Income 1_5500 2_8000 3_11000 4_15000 5_20000 6_27000 7_35000 8_5000 9_51000 98_0]]=7,1,0)</f>
        <v>0</v>
      </c>
      <c r="BW1589">
        <f>IF(Table13[[#This Row],[Monthly_Income 1_5500 2_8000 3_11000 4_15000 5_20000 6_27000 7_35000 8_5000 9_51000 98_0]]=8,1,0)</f>
        <v>0</v>
      </c>
      <c r="BX1589">
        <f>IF(Table13[[#This Row],[Monthly_Income 1_5500 2_8000 3_11000 4_15000 5_20000 6_27000 7_35000 8_5000 9_51000 98_0]]=9,1,0)</f>
        <v>0</v>
      </c>
      <c r="BY1589">
        <f>IF(Table13[[#This Row],[Monthly_Income 1_5500 2_8000 3_11000 4_15000 5_20000 6_27000 7_35000 8_5000 9_51000 98_0]]=98,1,0)</f>
        <v>0</v>
      </c>
      <c r="BZ1589">
        <v>9</v>
      </c>
      <c r="CA1589">
        <f>IF(Table13[[#This Row],[Monthly_Household_Income]]=1,1,0)</f>
        <v>0</v>
      </c>
      <c r="CB1589">
        <f>IF(Table13[[#This Row],[Monthly_Household_Income]]=2,1,0)</f>
        <v>0</v>
      </c>
      <c r="CC1589">
        <f>IF(Table13[[#This Row],[Monthly_Household_Income]]=3,1,0)</f>
        <v>0</v>
      </c>
      <c r="CD1589">
        <f>IF(Table13[[#This Row],[Monthly_Household_Income]]=4,1,0)</f>
        <v>0</v>
      </c>
      <c r="CE1589">
        <f>IF(Table13[[#This Row],[Monthly_Household_Income]]=5,1,0)</f>
        <v>0</v>
      </c>
      <c r="CF1589">
        <f>IF(Table13[[#This Row],[Monthly_Household_Income]]=6,1,0)</f>
        <v>0</v>
      </c>
      <c r="CG1589">
        <f>IF(Table13[[#This Row],[Monthly_Household_Income]]=7,1,0)</f>
        <v>0</v>
      </c>
      <c r="CH1589">
        <f>IF(Table13[[#This Row],[Monthly_Household_Income]]=8,1,0)</f>
        <v>0</v>
      </c>
      <c r="CI1589">
        <f>IF(Table13[[#This Row],[Monthly_Household_Income]]=9,1,0)</f>
        <v>1</v>
      </c>
      <c r="CJ1589">
        <f>IF(Table13[[#This Row],[Monthly_Household_Income]]=98,1,0)</f>
        <v>0</v>
      </c>
    </row>
    <row r="1590" spans="1:88">
      <c r="A1590">
        <v>6028</v>
      </c>
      <c r="B1590" s="1">
        <v>43002</v>
      </c>
      <c r="C1590" t="s">
        <v>30</v>
      </c>
      <c r="D1590">
        <v>7</v>
      </c>
      <c r="E1590">
        <v>7</v>
      </c>
      <c r="F1590">
        <v>9</v>
      </c>
      <c r="G1590">
        <v>7</v>
      </c>
      <c r="H1590">
        <v>8</v>
      </c>
      <c r="I1590">
        <v>8</v>
      </c>
      <c r="J1590" t="s">
        <v>15</v>
      </c>
      <c r="K1590">
        <v>10</v>
      </c>
      <c r="L1590">
        <v>9</v>
      </c>
      <c r="M1590">
        <v>9</v>
      </c>
      <c r="N1590">
        <v>8</v>
      </c>
      <c r="O1590">
        <v>7</v>
      </c>
      <c r="P1590">
        <v>7</v>
      </c>
      <c r="Q1590">
        <v>8</v>
      </c>
      <c r="R1590">
        <v>7</v>
      </c>
      <c r="S1590">
        <v>7</v>
      </c>
      <c r="T1590">
        <v>8</v>
      </c>
      <c r="U1590">
        <v>9</v>
      </c>
      <c r="V1590">
        <v>9</v>
      </c>
      <c r="W1590">
        <v>8</v>
      </c>
      <c r="X1590">
        <v>8</v>
      </c>
      <c r="Y1590">
        <v>9</v>
      </c>
      <c r="Z1590">
        <v>7</v>
      </c>
      <c r="AA1590">
        <v>8</v>
      </c>
      <c r="AB1590">
        <v>7</v>
      </c>
      <c r="AC1590">
        <v>1</v>
      </c>
      <c r="AD1590">
        <f>IF(Table13[[#This Row],[payment]]=1,1,0)</f>
        <v>1</v>
      </c>
      <c r="AE1590">
        <f>IF(Table13[[#This Row],[payment]]=2,1,0)</f>
        <v>0</v>
      </c>
      <c r="AF1590">
        <f>IF(Table13[[#This Row],[payment]]=3,1,0)</f>
        <v>0</v>
      </c>
      <c r="AG1590">
        <v>1</v>
      </c>
      <c r="AH1590">
        <f>IF(Table13[[#This Row],[method_payment]]=1,1,0)</f>
        <v>1</v>
      </c>
      <c r="AI1590">
        <f>IF(Table13[[#This Row],[method_payment]]=2,1,0)</f>
        <v>0</v>
      </c>
      <c r="AJ1590">
        <f>IF(Table13[[#This Row],[method_payment]]=3,1,0)</f>
        <v>0</v>
      </c>
      <c r="AK1590">
        <f>IF(Table13[[#This Row],[method_payment]]=5,1,0)</f>
        <v>0</v>
      </c>
      <c r="AL1590">
        <f>IF(Table13[[#This Row],[method_payment]]=6,1,0)</f>
        <v>0</v>
      </c>
      <c r="AM1590" t="s">
        <v>16</v>
      </c>
      <c r="AN1590" t="s">
        <v>15</v>
      </c>
      <c r="AO1590">
        <v>1</v>
      </c>
      <c r="AP1590" s="2">
        <v>841.8</v>
      </c>
      <c r="AQ1590" s="3">
        <f>IF(AND(Table13[[#This Row],[Average_amount_spent_per_visit_last_3_months]]&gt;=1,Table13[[#This Row],[Average_amount_spent_per_visit_last_3_months]]&lt;=999),1,0)</f>
        <v>1</v>
      </c>
      <c r="AR1590" s="3">
        <f>IF(AND(Table13[[#This Row],[Average_amount_spent_per_visit_last_3_months]]&gt;=1000,Table13[[#This Row],[Average_amount_spent_per_visit_last_3_months]]&lt;=6700),1,0)</f>
        <v>0</v>
      </c>
      <c r="AS1590">
        <v>3</v>
      </c>
      <c r="AT1590">
        <v>32</v>
      </c>
      <c r="AU1590">
        <f>IF(AND(Table13[[#This Row],[Age]]&gt;=18,Table13[[#This Row],[Age]]&lt;=25),1,0)</f>
        <v>0</v>
      </c>
      <c r="AV1590">
        <f>IF(AND(Table13[[#This Row],[Age]]&gt;=26,Table13[[#This Row],[Age]]&lt;=35),1,0)</f>
        <v>1</v>
      </c>
      <c r="AW1590">
        <f>IF(AND(Table13[[#This Row],[Age]]&gt;=36,Table13[[#This Row],[Age]]&lt;=45),1,0)</f>
        <v>0</v>
      </c>
      <c r="AX1590">
        <f>IF(AND(Table13[[#This Row],[Age]]&gt;=46,Table13[[#This Row],[Age]]&lt;=55),1,0)</f>
        <v>0</v>
      </c>
      <c r="AY1590">
        <f>IF(AND(Table13[[#This Row],[Age]]&gt;=56,Table13[[#This Row],[Age]]&lt;=67),1,0)</f>
        <v>0</v>
      </c>
      <c r="AZ1590" t="s">
        <v>25</v>
      </c>
      <c r="BA1590">
        <f>IF(Table13[[#This Row],[Marital Status]]="Married",1,0)</f>
        <v>1</v>
      </c>
      <c r="BB1590">
        <f>IF(Table13[[#This Row],[Marital Status]]="Single",1,0)</f>
        <v>0</v>
      </c>
      <c r="BC1590" t="s">
        <v>27</v>
      </c>
      <c r="BD1590">
        <f>IF(Table13[[#This Row],[gender]]="Male",1,0)</f>
        <v>1</v>
      </c>
      <c r="BE1590">
        <f>IF(Table13[[#This Row],[gender]]="Female",1,0)</f>
        <v>0</v>
      </c>
      <c r="BF1590" t="s">
        <v>19</v>
      </c>
      <c r="BG1590">
        <f>IF(Table13[[#This Row],[Highest level of Education]]="Did not attend school",1,0)</f>
        <v>0</v>
      </c>
      <c r="BH1590">
        <f>IF(Table13[[#This Row],[Highest level of Education]]="K12 completed",1,0)</f>
        <v>0</v>
      </c>
      <c r="BI1590">
        <f>IF(Table13[[#This Row],[Highest level of Education]]="High School Completed",1,0)</f>
        <v>0</v>
      </c>
      <c r="BJ1590">
        <f>IF(Table13[[#This Row],[Highest level of Education]]="Technical Diploma/Partially completed College",1,0)</f>
        <v>0</v>
      </c>
      <c r="BK1590">
        <f>IF(Table13[[#This Row],[Highest level of Education]]="University/College Degree",1,0)</f>
        <v>1</v>
      </c>
      <c r="BL1590">
        <f>IF(Table13[[#This Row],[Highest level of Education]]="Post-graduate education",1,0)</f>
        <v>0</v>
      </c>
      <c r="BM1590">
        <v>3</v>
      </c>
      <c r="BN1590">
        <v>1</v>
      </c>
      <c r="BO1590">
        <v>3</v>
      </c>
      <c r="BP1590">
        <f>IF(Table13[[#This Row],[Monthly_Income 1_5500 2_8000 3_11000 4_15000 5_20000 6_27000 7_35000 8_5000 9_51000 98_0]]=1,1,0)</f>
        <v>0</v>
      </c>
      <c r="BQ1590">
        <f>IF(Table13[[#This Row],[Monthly_Income 1_5500 2_8000 3_11000 4_15000 5_20000 6_27000 7_35000 8_5000 9_51000 98_0]]=2,1,0)</f>
        <v>0</v>
      </c>
      <c r="BR1590">
        <f>IF(Table13[[#This Row],[Monthly_Income 1_5500 2_8000 3_11000 4_15000 5_20000 6_27000 7_35000 8_5000 9_51000 98_0]]=3,1,0)</f>
        <v>1</v>
      </c>
      <c r="BS1590">
        <f>IF(Table13[[#This Row],[Monthly_Income 1_5500 2_8000 3_11000 4_15000 5_20000 6_27000 7_35000 8_5000 9_51000 98_0]]=4,1,0)</f>
        <v>0</v>
      </c>
      <c r="BT1590">
        <f>IF(Table13[[#This Row],[Monthly_Income 1_5500 2_8000 3_11000 4_15000 5_20000 6_27000 7_35000 8_5000 9_51000 98_0]]=5,1,0)</f>
        <v>0</v>
      </c>
      <c r="BU1590">
        <f>IF(Table13[[#This Row],[Monthly_Income 1_5500 2_8000 3_11000 4_15000 5_20000 6_27000 7_35000 8_5000 9_51000 98_0]]=6,1,0)</f>
        <v>0</v>
      </c>
      <c r="BV1590">
        <f>IF(Table13[[#This Row],[Monthly_Income 1_5500 2_8000 3_11000 4_15000 5_20000 6_27000 7_35000 8_5000 9_51000 98_0]]=7,1,0)</f>
        <v>0</v>
      </c>
      <c r="BW1590">
        <f>IF(Table13[[#This Row],[Monthly_Income 1_5500 2_8000 3_11000 4_15000 5_20000 6_27000 7_35000 8_5000 9_51000 98_0]]=8,1,0)</f>
        <v>0</v>
      </c>
      <c r="BX1590">
        <f>IF(Table13[[#This Row],[Monthly_Income 1_5500 2_8000 3_11000 4_15000 5_20000 6_27000 7_35000 8_5000 9_51000 98_0]]=9,1,0)</f>
        <v>0</v>
      </c>
      <c r="BY1590">
        <f>IF(Table13[[#This Row],[Monthly_Income 1_5500 2_8000 3_11000 4_15000 5_20000 6_27000 7_35000 8_5000 9_51000 98_0]]=98,1,0)</f>
        <v>0</v>
      </c>
      <c r="BZ1590">
        <v>7</v>
      </c>
      <c r="CA1590">
        <f>IF(Table13[[#This Row],[Monthly_Household_Income]]=1,1,0)</f>
        <v>0</v>
      </c>
      <c r="CB1590">
        <f>IF(Table13[[#This Row],[Monthly_Household_Income]]=2,1,0)</f>
        <v>0</v>
      </c>
      <c r="CC1590">
        <f>IF(Table13[[#This Row],[Monthly_Household_Income]]=3,1,0)</f>
        <v>0</v>
      </c>
      <c r="CD1590">
        <f>IF(Table13[[#This Row],[Monthly_Household_Income]]=4,1,0)</f>
        <v>0</v>
      </c>
      <c r="CE1590">
        <f>IF(Table13[[#This Row],[Monthly_Household_Income]]=5,1,0)</f>
        <v>0</v>
      </c>
      <c r="CF1590">
        <f>IF(Table13[[#This Row],[Monthly_Household_Income]]=6,1,0)</f>
        <v>0</v>
      </c>
      <c r="CG1590">
        <f>IF(Table13[[#This Row],[Monthly_Household_Income]]=7,1,0)</f>
        <v>1</v>
      </c>
      <c r="CH1590">
        <f>IF(Table13[[#This Row],[Monthly_Household_Income]]=8,1,0)</f>
        <v>0</v>
      </c>
      <c r="CI1590">
        <f>IF(Table13[[#This Row],[Monthly_Household_Income]]=9,1,0)</f>
        <v>0</v>
      </c>
      <c r="CJ1590">
        <f>IF(Table13[[#This Row],[Monthly_Household_Income]]=98,1,0)</f>
        <v>0</v>
      </c>
    </row>
    <row r="1591" spans="1:88">
      <c r="A1591">
        <v>6031</v>
      </c>
      <c r="B1591" s="1">
        <v>43222</v>
      </c>
      <c r="C1591" t="s">
        <v>33</v>
      </c>
      <c r="D1591">
        <v>7</v>
      </c>
      <c r="E1591">
        <v>7</v>
      </c>
      <c r="F1591">
        <v>8</v>
      </c>
      <c r="G1591">
        <v>7</v>
      </c>
      <c r="H1591">
        <v>7</v>
      </c>
      <c r="I1591">
        <v>6</v>
      </c>
      <c r="J1591" t="s">
        <v>15</v>
      </c>
      <c r="K1591">
        <v>8</v>
      </c>
      <c r="L1591">
        <v>8</v>
      </c>
      <c r="M1591">
        <v>6</v>
      </c>
      <c r="N1591">
        <v>8</v>
      </c>
      <c r="O1591">
        <v>6</v>
      </c>
      <c r="P1591">
        <v>7</v>
      </c>
      <c r="Q1591">
        <v>7</v>
      </c>
      <c r="R1591">
        <v>6</v>
      </c>
      <c r="S1591">
        <v>8</v>
      </c>
      <c r="T1591">
        <v>8</v>
      </c>
      <c r="U1591">
        <v>7</v>
      </c>
      <c r="V1591">
        <v>8</v>
      </c>
      <c r="W1591">
        <v>6</v>
      </c>
      <c r="X1591">
        <v>7</v>
      </c>
      <c r="Y1591">
        <v>7</v>
      </c>
      <c r="Z1591">
        <v>6</v>
      </c>
      <c r="AA1591">
        <v>8</v>
      </c>
      <c r="AB1591">
        <v>8</v>
      </c>
      <c r="AC1591">
        <v>2</v>
      </c>
      <c r="AD1591">
        <f>IF(Table13[[#This Row],[payment]]=1,1,0)</f>
        <v>0</v>
      </c>
      <c r="AE1591">
        <f>IF(Table13[[#This Row],[payment]]=2,1,0)</f>
        <v>1</v>
      </c>
      <c r="AF1591">
        <f>IF(Table13[[#This Row],[payment]]=3,1,0)</f>
        <v>0</v>
      </c>
      <c r="AG1591">
        <v>1</v>
      </c>
      <c r="AH1591">
        <f>IF(Table13[[#This Row],[method_payment]]=1,1,0)</f>
        <v>1</v>
      </c>
      <c r="AI1591">
        <f>IF(Table13[[#This Row],[method_payment]]=2,1,0)</f>
        <v>0</v>
      </c>
      <c r="AJ1591">
        <f>IF(Table13[[#This Row],[method_payment]]=3,1,0)</f>
        <v>0</v>
      </c>
      <c r="AK1591">
        <f>IF(Table13[[#This Row],[method_payment]]=5,1,0)</f>
        <v>0</v>
      </c>
      <c r="AL1591">
        <f>IF(Table13[[#This Row],[method_payment]]=6,1,0)</f>
        <v>0</v>
      </c>
      <c r="AM1591" t="s">
        <v>16</v>
      </c>
      <c r="AN1591" t="s">
        <v>16</v>
      </c>
      <c r="AO1591">
        <v>4</v>
      </c>
      <c r="AP1591" s="2">
        <v>317.7</v>
      </c>
      <c r="AQ1591" s="3">
        <f>IF(AND(Table13[[#This Row],[Average_amount_spent_per_visit_last_3_months]]&gt;=1,Table13[[#This Row],[Average_amount_spent_per_visit_last_3_months]]&lt;=999),1,0)</f>
        <v>1</v>
      </c>
      <c r="AR1591" s="3">
        <f>IF(AND(Table13[[#This Row],[Average_amount_spent_per_visit_last_3_months]]&gt;=1000,Table13[[#This Row],[Average_amount_spent_per_visit_last_3_months]]&lt;=6700),1,0)</f>
        <v>0</v>
      </c>
      <c r="AS1591">
        <v>3</v>
      </c>
      <c r="AT1591">
        <v>39</v>
      </c>
      <c r="AU1591">
        <f>IF(AND(Table13[[#This Row],[Age]]&gt;=18,Table13[[#This Row],[Age]]&lt;=25),1,0)</f>
        <v>0</v>
      </c>
      <c r="AV1591">
        <f>IF(AND(Table13[[#This Row],[Age]]&gt;=26,Table13[[#This Row],[Age]]&lt;=35),1,0)</f>
        <v>0</v>
      </c>
      <c r="AW1591">
        <f>IF(AND(Table13[[#This Row],[Age]]&gt;=36,Table13[[#This Row],[Age]]&lt;=45),1,0)</f>
        <v>1</v>
      </c>
      <c r="AX1591">
        <f>IF(AND(Table13[[#This Row],[Age]]&gt;=46,Table13[[#This Row],[Age]]&lt;=55),1,0)</f>
        <v>0</v>
      </c>
      <c r="AY1591">
        <f>IF(AND(Table13[[#This Row],[Age]]&gt;=56,Table13[[#This Row],[Age]]&lt;=67),1,0)</f>
        <v>0</v>
      </c>
      <c r="AZ1591" t="s">
        <v>24</v>
      </c>
      <c r="BA1591">
        <f>IF(Table13[[#This Row],[Marital Status]]="Married",1,0)</f>
        <v>0</v>
      </c>
      <c r="BB1591">
        <f>IF(Table13[[#This Row],[Marital Status]]="Single",1,0)</f>
        <v>1</v>
      </c>
      <c r="BC1591" t="s">
        <v>28</v>
      </c>
      <c r="BD1591">
        <f>IF(Table13[[#This Row],[gender]]="Male",1,0)</f>
        <v>0</v>
      </c>
      <c r="BE1591">
        <f>IF(Table13[[#This Row],[gender]]="Female",1,0)</f>
        <v>1</v>
      </c>
      <c r="BF1591" t="s">
        <v>19</v>
      </c>
      <c r="BG1591">
        <f>IF(Table13[[#This Row],[Highest level of Education]]="Did not attend school",1,0)</f>
        <v>0</v>
      </c>
      <c r="BH1591">
        <f>IF(Table13[[#This Row],[Highest level of Education]]="K12 completed",1,0)</f>
        <v>0</v>
      </c>
      <c r="BI1591">
        <f>IF(Table13[[#This Row],[Highest level of Education]]="High School Completed",1,0)</f>
        <v>0</v>
      </c>
      <c r="BJ1591">
        <f>IF(Table13[[#This Row],[Highest level of Education]]="Technical Diploma/Partially completed College",1,0)</f>
        <v>0</v>
      </c>
      <c r="BK1591">
        <f>IF(Table13[[#This Row],[Highest level of Education]]="University/College Degree",1,0)</f>
        <v>1</v>
      </c>
      <c r="BL1591">
        <f>IF(Table13[[#This Row],[Highest level of Education]]="Post-graduate education",1,0)</f>
        <v>0</v>
      </c>
      <c r="BM1591">
        <v>0</v>
      </c>
      <c r="BN1591">
        <v>1</v>
      </c>
      <c r="BO1591">
        <v>4</v>
      </c>
      <c r="BP1591">
        <f>IF(Table13[[#This Row],[Monthly_Income 1_5500 2_8000 3_11000 4_15000 5_20000 6_27000 7_35000 8_5000 9_51000 98_0]]=1,1,0)</f>
        <v>0</v>
      </c>
      <c r="BQ1591">
        <f>IF(Table13[[#This Row],[Monthly_Income 1_5500 2_8000 3_11000 4_15000 5_20000 6_27000 7_35000 8_5000 9_51000 98_0]]=2,1,0)</f>
        <v>0</v>
      </c>
      <c r="BR1591">
        <f>IF(Table13[[#This Row],[Monthly_Income 1_5500 2_8000 3_11000 4_15000 5_20000 6_27000 7_35000 8_5000 9_51000 98_0]]=3,1,0)</f>
        <v>0</v>
      </c>
      <c r="BS1591">
        <f>IF(Table13[[#This Row],[Monthly_Income 1_5500 2_8000 3_11000 4_15000 5_20000 6_27000 7_35000 8_5000 9_51000 98_0]]=4,1,0)</f>
        <v>1</v>
      </c>
      <c r="BT1591">
        <f>IF(Table13[[#This Row],[Monthly_Income 1_5500 2_8000 3_11000 4_15000 5_20000 6_27000 7_35000 8_5000 9_51000 98_0]]=5,1,0)</f>
        <v>0</v>
      </c>
      <c r="BU1591">
        <f>IF(Table13[[#This Row],[Monthly_Income 1_5500 2_8000 3_11000 4_15000 5_20000 6_27000 7_35000 8_5000 9_51000 98_0]]=6,1,0)</f>
        <v>0</v>
      </c>
      <c r="BV1591">
        <f>IF(Table13[[#This Row],[Monthly_Income 1_5500 2_8000 3_11000 4_15000 5_20000 6_27000 7_35000 8_5000 9_51000 98_0]]=7,1,0)</f>
        <v>0</v>
      </c>
      <c r="BW1591">
        <f>IF(Table13[[#This Row],[Monthly_Income 1_5500 2_8000 3_11000 4_15000 5_20000 6_27000 7_35000 8_5000 9_51000 98_0]]=8,1,0)</f>
        <v>0</v>
      </c>
      <c r="BX1591">
        <f>IF(Table13[[#This Row],[Monthly_Income 1_5500 2_8000 3_11000 4_15000 5_20000 6_27000 7_35000 8_5000 9_51000 98_0]]=9,1,0)</f>
        <v>0</v>
      </c>
      <c r="BY1591">
        <f>IF(Table13[[#This Row],[Monthly_Income 1_5500 2_8000 3_11000 4_15000 5_20000 6_27000 7_35000 8_5000 9_51000 98_0]]=98,1,0)</f>
        <v>0</v>
      </c>
      <c r="BZ1591">
        <v>5</v>
      </c>
      <c r="CA1591">
        <f>IF(Table13[[#This Row],[Monthly_Household_Income]]=1,1,0)</f>
        <v>0</v>
      </c>
      <c r="CB1591">
        <f>IF(Table13[[#This Row],[Monthly_Household_Income]]=2,1,0)</f>
        <v>0</v>
      </c>
      <c r="CC1591">
        <f>IF(Table13[[#This Row],[Monthly_Household_Income]]=3,1,0)</f>
        <v>0</v>
      </c>
      <c r="CD1591">
        <f>IF(Table13[[#This Row],[Monthly_Household_Income]]=4,1,0)</f>
        <v>0</v>
      </c>
      <c r="CE1591">
        <f>IF(Table13[[#This Row],[Monthly_Household_Income]]=5,1,0)</f>
        <v>1</v>
      </c>
      <c r="CF1591">
        <f>IF(Table13[[#This Row],[Monthly_Household_Income]]=6,1,0)</f>
        <v>0</v>
      </c>
      <c r="CG1591">
        <f>IF(Table13[[#This Row],[Monthly_Household_Income]]=7,1,0)</f>
        <v>0</v>
      </c>
      <c r="CH1591">
        <f>IF(Table13[[#This Row],[Monthly_Household_Income]]=8,1,0)</f>
        <v>0</v>
      </c>
      <c r="CI1591">
        <f>IF(Table13[[#This Row],[Monthly_Household_Income]]=9,1,0)</f>
        <v>0</v>
      </c>
      <c r="CJ1591">
        <f>IF(Table13[[#This Row],[Monthly_Household_Income]]=98,1,0)</f>
        <v>0</v>
      </c>
    </row>
    <row r="1592" spans="1:88">
      <c r="A1592">
        <v>6042</v>
      </c>
      <c r="B1592" s="1">
        <v>43025</v>
      </c>
      <c r="C1592" t="s">
        <v>8</v>
      </c>
      <c r="D1592">
        <v>7</v>
      </c>
      <c r="E1592">
        <v>8</v>
      </c>
      <c r="F1592">
        <v>6</v>
      </c>
      <c r="G1592">
        <v>8</v>
      </c>
      <c r="H1592">
        <v>7</v>
      </c>
      <c r="I1592">
        <v>8</v>
      </c>
      <c r="J1592" t="s">
        <v>16</v>
      </c>
      <c r="K1592">
        <v>7</v>
      </c>
      <c r="L1592">
        <v>6</v>
      </c>
      <c r="M1592">
        <v>7</v>
      </c>
      <c r="N1592">
        <v>8</v>
      </c>
      <c r="O1592">
        <v>8</v>
      </c>
      <c r="P1592">
        <v>7</v>
      </c>
      <c r="Q1592">
        <v>7</v>
      </c>
      <c r="R1592">
        <v>8</v>
      </c>
      <c r="S1592">
        <v>7</v>
      </c>
      <c r="T1592">
        <v>8</v>
      </c>
      <c r="U1592">
        <v>7</v>
      </c>
      <c r="V1592">
        <v>8</v>
      </c>
      <c r="W1592">
        <v>0</v>
      </c>
      <c r="X1592">
        <v>8</v>
      </c>
      <c r="Y1592">
        <v>9</v>
      </c>
      <c r="Z1592">
        <v>7</v>
      </c>
      <c r="AA1592">
        <v>7</v>
      </c>
      <c r="AB1592">
        <v>8</v>
      </c>
      <c r="AC1592">
        <v>1</v>
      </c>
      <c r="AD1592">
        <f>IF(Table13[[#This Row],[payment]]=1,1,0)</f>
        <v>1</v>
      </c>
      <c r="AE1592">
        <f>IF(Table13[[#This Row],[payment]]=2,1,0)</f>
        <v>0</v>
      </c>
      <c r="AF1592">
        <f>IF(Table13[[#This Row],[payment]]=3,1,0)</f>
        <v>0</v>
      </c>
      <c r="AG1592">
        <v>6</v>
      </c>
      <c r="AH1592">
        <f>IF(Table13[[#This Row],[method_payment]]=1,1,0)</f>
        <v>0</v>
      </c>
      <c r="AI1592">
        <f>IF(Table13[[#This Row],[method_payment]]=2,1,0)</f>
        <v>0</v>
      </c>
      <c r="AJ1592">
        <f>IF(Table13[[#This Row],[method_payment]]=3,1,0)</f>
        <v>0</v>
      </c>
      <c r="AK1592">
        <f>IF(Table13[[#This Row],[method_payment]]=5,1,0)</f>
        <v>0</v>
      </c>
      <c r="AL1592">
        <f>IF(Table13[[#This Row],[method_payment]]=6,1,0)</f>
        <v>1</v>
      </c>
      <c r="AM1592" t="s">
        <v>16</v>
      </c>
      <c r="AN1592" t="s">
        <v>15</v>
      </c>
      <c r="AO1592">
        <v>1</v>
      </c>
      <c r="AP1592" s="2">
        <v>52.98</v>
      </c>
      <c r="AQ1592" s="3">
        <f>IF(AND(Table13[[#This Row],[Average_amount_spent_per_visit_last_3_months]]&gt;=1,Table13[[#This Row],[Average_amount_spent_per_visit_last_3_months]]&lt;=999),1,0)</f>
        <v>1</v>
      </c>
      <c r="AR1592" s="3">
        <f>IF(AND(Table13[[#This Row],[Average_amount_spent_per_visit_last_3_months]]&gt;=1000,Table13[[#This Row],[Average_amount_spent_per_visit_last_3_months]]&lt;=6700),1,0)</f>
        <v>0</v>
      </c>
      <c r="AS1592">
        <v>1</v>
      </c>
      <c r="AT1592">
        <v>32</v>
      </c>
      <c r="AU1592">
        <f>IF(AND(Table13[[#This Row],[Age]]&gt;=18,Table13[[#This Row],[Age]]&lt;=25),1,0)</f>
        <v>0</v>
      </c>
      <c r="AV1592">
        <f>IF(AND(Table13[[#This Row],[Age]]&gt;=26,Table13[[#This Row],[Age]]&lt;=35),1,0)</f>
        <v>1</v>
      </c>
      <c r="AW1592">
        <f>IF(AND(Table13[[#This Row],[Age]]&gt;=36,Table13[[#This Row],[Age]]&lt;=45),1,0)</f>
        <v>0</v>
      </c>
      <c r="AX1592">
        <f>IF(AND(Table13[[#This Row],[Age]]&gt;=46,Table13[[#This Row],[Age]]&lt;=55),1,0)</f>
        <v>0</v>
      </c>
      <c r="AY1592">
        <f>IF(AND(Table13[[#This Row],[Age]]&gt;=56,Table13[[#This Row],[Age]]&lt;=67),1,0)</f>
        <v>0</v>
      </c>
      <c r="AZ1592" t="s">
        <v>25</v>
      </c>
      <c r="BA1592">
        <f>IF(Table13[[#This Row],[Marital Status]]="Married",1,0)</f>
        <v>1</v>
      </c>
      <c r="BB1592">
        <f>IF(Table13[[#This Row],[Marital Status]]="Single",1,0)</f>
        <v>0</v>
      </c>
      <c r="BC1592" t="s">
        <v>28</v>
      </c>
      <c r="BD1592">
        <f>IF(Table13[[#This Row],[gender]]="Male",1,0)</f>
        <v>0</v>
      </c>
      <c r="BE1592">
        <f>IF(Table13[[#This Row],[gender]]="Female",1,0)</f>
        <v>1</v>
      </c>
      <c r="BF1592" t="s">
        <v>19</v>
      </c>
      <c r="BG1592">
        <f>IF(Table13[[#This Row],[Highest level of Education]]="Did not attend school",1,0)</f>
        <v>0</v>
      </c>
      <c r="BH1592">
        <f>IF(Table13[[#This Row],[Highest level of Education]]="K12 completed",1,0)</f>
        <v>0</v>
      </c>
      <c r="BI1592">
        <f>IF(Table13[[#This Row],[Highest level of Education]]="High School Completed",1,0)</f>
        <v>0</v>
      </c>
      <c r="BJ1592">
        <f>IF(Table13[[#This Row],[Highest level of Education]]="Technical Diploma/Partially completed College",1,0)</f>
        <v>0</v>
      </c>
      <c r="BK1592">
        <f>IF(Table13[[#This Row],[Highest level of Education]]="University/College Degree",1,0)</f>
        <v>1</v>
      </c>
      <c r="BL1592">
        <f>IF(Table13[[#This Row],[Highest level of Education]]="Post-graduate education",1,0)</f>
        <v>0</v>
      </c>
      <c r="BM1592">
        <v>3</v>
      </c>
      <c r="BN1592">
        <v>1</v>
      </c>
      <c r="BO1592">
        <v>4</v>
      </c>
      <c r="BP1592">
        <f>IF(Table13[[#This Row],[Monthly_Income 1_5500 2_8000 3_11000 4_15000 5_20000 6_27000 7_35000 8_5000 9_51000 98_0]]=1,1,0)</f>
        <v>0</v>
      </c>
      <c r="BQ1592">
        <f>IF(Table13[[#This Row],[Monthly_Income 1_5500 2_8000 3_11000 4_15000 5_20000 6_27000 7_35000 8_5000 9_51000 98_0]]=2,1,0)</f>
        <v>0</v>
      </c>
      <c r="BR1592">
        <f>IF(Table13[[#This Row],[Monthly_Income 1_5500 2_8000 3_11000 4_15000 5_20000 6_27000 7_35000 8_5000 9_51000 98_0]]=3,1,0)</f>
        <v>0</v>
      </c>
      <c r="BS1592">
        <f>IF(Table13[[#This Row],[Monthly_Income 1_5500 2_8000 3_11000 4_15000 5_20000 6_27000 7_35000 8_5000 9_51000 98_0]]=4,1,0)</f>
        <v>1</v>
      </c>
      <c r="BT1592">
        <f>IF(Table13[[#This Row],[Monthly_Income 1_5500 2_8000 3_11000 4_15000 5_20000 6_27000 7_35000 8_5000 9_51000 98_0]]=5,1,0)</f>
        <v>0</v>
      </c>
      <c r="BU1592">
        <f>IF(Table13[[#This Row],[Monthly_Income 1_5500 2_8000 3_11000 4_15000 5_20000 6_27000 7_35000 8_5000 9_51000 98_0]]=6,1,0)</f>
        <v>0</v>
      </c>
      <c r="BV1592">
        <f>IF(Table13[[#This Row],[Monthly_Income 1_5500 2_8000 3_11000 4_15000 5_20000 6_27000 7_35000 8_5000 9_51000 98_0]]=7,1,0)</f>
        <v>0</v>
      </c>
      <c r="BW1592">
        <f>IF(Table13[[#This Row],[Monthly_Income 1_5500 2_8000 3_11000 4_15000 5_20000 6_27000 7_35000 8_5000 9_51000 98_0]]=8,1,0)</f>
        <v>0</v>
      </c>
      <c r="BX1592">
        <f>IF(Table13[[#This Row],[Monthly_Income 1_5500 2_8000 3_11000 4_15000 5_20000 6_27000 7_35000 8_5000 9_51000 98_0]]=9,1,0)</f>
        <v>0</v>
      </c>
      <c r="BY1592">
        <f>IF(Table13[[#This Row],[Monthly_Income 1_5500 2_8000 3_11000 4_15000 5_20000 6_27000 7_35000 8_5000 9_51000 98_0]]=98,1,0)</f>
        <v>0</v>
      </c>
      <c r="BZ1592">
        <v>6</v>
      </c>
      <c r="CA1592">
        <f>IF(Table13[[#This Row],[Monthly_Household_Income]]=1,1,0)</f>
        <v>0</v>
      </c>
      <c r="CB1592">
        <f>IF(Table13[[#This Row],[Monthly_Household_Income]]=2,1,0)</f>
        <v>0</v>
      </c>
      <c r="CC1592">
        <f>IF(Table13[[#This Row],[Monthly_Household_Income]]=3,1,0)</f>
        <v>0</v>
      </c>
      <c r="CD1592">
        <f>IF(Table13[[#This Row],[Monthly_Household_Income]]=4,1,0)</f>
        <v>0</v>
      </c>
      <c r="CE1592">
        <f>IF(Table13[[#This Row],[Monthly_Household_Income]]=5,1,0)</f>
        <v>0</v>
      </c>
      <c r="CF1592">
        <f>IF(Table13[[#This Row],[Monthly_Household_Income]]=6,1,0)</f>
        <v>1</v>
      </c>
      <c r="CG1592">
        <f>IF(Table13[[#This Row],[Monthly_Household_Income]]=7,1,0)</f>
        <v>0</v>
      </c>
      <c r="CH1592">
        <f>IF(Table13[[#This Row],[Monthly_Household_Income]]=8,1,0)</f>
        <v>0</v>
      </c>
      <c r="CI1592">
        <f>IF(Table13[[#This Row],[Monthly_Household_Income]]=9,1,0)</f>
        <v>0</v>
      </c>
      <c r="CJ1592">
        <f>IF(Table13[[#This Row],[Monthly_Household_Income]]=98,1,0)</f>
        <v>0</v>
      </c>
    </row>
    <row r="1593" spans="1:88">
      <c r="A1593">
        <v>6046</v>
      </c>
      <c r="B1593" s="1">
        <v>42944</v>
      </c>
      <c r="C1593" t="s">
        <v>33</v>
      </c>
      <c r="D1593">
        <v>7</v>
      </c>
      <c r="E1593">
        <v>8</v>
      </c>
      <c r="F1593">
        <v>8</v>
      </c>
      <c r="G1593">
        <v>7</v>
      </c>
      <c r="H1593">
        <v>7</v>
      </c>
      <c r="I1593">
        <v>6</v>
      </c>
      <c r="J1593" t="s">
        <v>15</v>
      </c>
      <c r="K1593">
        <v>8</v>
      </c>
      <c r="L1593">
        <v>7</v>
      </c>
      <c r="M1593">
        <v>7</v>
      </c>
      <c r="N1593">
        <v>6</v>
      </c>
      <c r="O1593">
        <v>8</v>
      </c>
      <c r="P1593">
        <v>9</v>
      </c>
      <c r="Q1593">
        <v>7</v>
      </c>
      <c r="R1593">
        <v>8</v>
      </c>
      <c r="S1593">
        <v>8</v>
      </c>
      <c r="T1593">
        <v>8</v>
      </c>
      <c r="U1593">
        <v>7</v>
      </c>
      <c r="V1593">
        <v>7</v>
      </c>
      <c r="W1593">
        <v>0</v>
      </c>
      <c r="X1593">
        <v>0</v>
      </c>
      <c r="Y1593">
        <v>7</v>
      </c>
      <c r="Z1593">
        <v>8</v>
      </c>
      <c r="AA1593">
        <v>8</v>
      </c>
      <c r="AB1593">
        <v>6</v>
      </c>
      <c r="AC1593">
        <v>1</v>
      </c>
      <c r="AD1593">
        <f>IF(Table13[[#This Row],[payment]]=1,1,0)</f>
        <v>1</v>
      </c>
      <c r="AE1593">
        <f>IF(Table13[[#This Row],[payment]]=2,1,0)</f>
        <v>0</v>
      </c>
      <c r="AF1593">
        <f>IF(Table13[[#This Row],[payment]]=3,1,0)</f>
        <v>0</v>
      </c>
      <c r="AG1593">
        <v>1</v>
      </c>
      <c r="AH1593">
        <f>IF(Table13[[#This Row],[method_payment]]=1,1,0)</f>
        <v>1</v>
      </c>
      <c r="AI1593">
        <f>IF(Table13[[#This Row],[method_payment]]=2,1,0)</f>
        <v>0</v>
      </c>
      <c r="AJ1593">
        <f>IF(Table13[[#This Row],[method_payment]]=3,1,0)</f>
        <v>0</v>
      </c>
      <c r="AK1593">
        <f>IF(Table13[[#This Row],[method_payment]]=5,1,0)</f>
        <v>0</v>
      </c>
      <c r="AL1593">
        <f>IF(Table13[[#This Row],[method_payment]]=6,1,0)</f>
        <v>0</v>
      </c>
      <c r="AM1593" t="s">
        <v>16</v>
      </c>
      <c r="AN1593" t="s">
        <v>15</v>
      </c>
      <c r="AO1593">
        <v>6</v>
      </c>
      <c r="AP1593" s="2">
        <v>195.25</v>
      </c>
      <c r="AQ1593" s="3">
        <f>IF(AND(Table13[[#This Row],[Average_amount_spent_per_visit_last_3_months]]&gt;=1,Table13[[#This Row],[Average_amount_spent_per_visit_last_3_months]]&lt;=999),1,0)</f>
        <v>1</v>
      </c>
      <c r="AR1593" s="3">
        <f>IF(AND(Table13[[#This Row],[Average_amount_spent_per_visit_last_3_months]]&gt;=1000,Table13[[#This Row],[Average_amount_spent_per_visit_last_3_months]]&lt;=6700),1,0)</f>
        <v>0</v>
      </c>
      <c r="AS1593">
        <v>3</v>
      </c>
      <c r="AT1593">
        <v>29</v>
      </c>
      <c r="AU1593">
        <f>IF(AND(Table13[[#This Row],[Age]]&gt;=18,Table13[[#This Row],[Age]]&lt;=25),1,0)</f>
        <v>0</v>
      </c>
      <c r="AV1593">
        <f>IF(AND(Table13[[#This Row],[Age]]&gt;=26,Table13[[#This Row],[Age]]&lt;=35),1,0)</f>
        <v>1</v>
      </c>
      <c r="AW1593">
        <f>IF(AND(Table13[[#This Row],[Age]]&gt;=36,Table13[[#This Row],[Age]]&lt;=45),1,0)</f>
        <v>0</v>
      </c>
      <c r="AX1593">
        <f>IF(AND(Table13[[#This Row],[Age]]&gt;=46,Table13[[#This Row],[Age]]&lt;=55),1,0)</f>
        <v>0</v>
      </c>
      <c r="AY1593">
        <f>IF(AND(Table13[[#This Row],[Age]]&gt;=56,Table13[[#This Row],[Age]]&lt;=67),1,0)</f>
        <v>0</v>
      </c>
      <c r="AZ1593" t="s">
        <v>24</v>
      </c>
      <c r="BA1593">
        <f>IF(Table13[[#This Row],[Marital Status]]="Married",1,0)</f>
        <v>0</v>
      </c>
      <c r="BB1593">
        <f>IF(Table13[[#This Row],[Marital Status]]="Single",1,0)</f>
        <v>1</v>
      </c>
      <c r="BC1593" t="s">
        <v>27</v>
      </c>
      <c r="BD1593">
        <f>IF(Table13[[#This Row],[gender]]="Male",1,0)</f>
        <v>1</v>
      </c>
      <c r="BE1593">
        <f>IF(Table13[[#This Row],[gender]]="Female",1,0)</f>
        <v>0</v>
      </c>
      <c r="BF1593" t="s">
        <v>23</v>
      </c>
      <c r="BG1593">
        <f>IF(Table13[[#This Row],[Highest level of Education]]="Did not attend school",1,0)</f>
        <v>0</v>
      </c>
      <c r="BH1593">
        <f>IF(Table13[[#This Row],[Highest level of Education]]="K12 completed",1,0)</f>
        <v>0</v>
      </c>
      <c r="BI1593">
        <f>IF(Table13[[#This Row],[Highest level of Education]]="High School Completed",1,0)</f>
        <v>0</v>
      </c>
      <c r="BJ1593">
        <f>IF(Table13[[#This Row],[Highest level of Education]]="Technical Diploma/Partially completed College",1,0)</f>
        <v>1</v>
      </c>
      <c r="BK1593">
        <f>IF(Table13[[#This Row],[Highest level of Education]]="University/College Degree",1,0)</f>
        <v>0</v>
      </c>
      <c r="BL1593">
        <f>IF(Table13[[#This Row],[Highest level of Education]]="Post-graduate education",1,0)</f>
        <v>0</v>
      </c>
      <c r="BM1593">
        <v>0</v>
      </c>
      <c r="BN1593">
        <v>1</v>
      </c>
      <c r="BO1593">
        <v>2</v>
      </c>
      <c r="BP1593">
        <f>IF(Table13[[#This Row],[Monthly_Income 1_5500 2_8000 3_11000 4_15000 5_20000 6_27000 7_35000 8_5000 9_51000 98_0]]=1,1,0)</f>
        <v>0</v>
      </c>
      <c r="BQ1593">
        <f>IF(Table13[[#This Row],[Monthly_Income 1_5500 2_8000 3_11000 4_15000 5_20000 6_27000 7_35000 8_5000 9_51000 98_0]]=2,1,0)</f>
        <v>1</v>
      </c>
      <c r="BR1593">
        <f>IF(Table13[[#This Row],[Monthly_Income 1_5500 2_8000 3_11000 4_15000 5_20000 6_27000 7_35000 8_5000 9_51000 98_0]]=3,1,0)</f>
        <v>0</v>
      </c>
      <c r="BS1593">
        <f>IF(Table13[[#This Row],[Monthly_Income 1_5500 2_8000 3_11000 4_15000 5_20000 6_27000 7_35000 8_5000 9_51000 98_0]]=4,1,0)</f>
        <v>0</v>
      </c>
      <c r="BT1593">
        <f>IF(Table13[[#This Row],[Monthly_Income 1_5500 2_8000 3_11000 4_15000 5_20000 6_27000 7_35000 8_5000 9_51000 98_0]]=5,1,0)</f>
        <v>0</v>
      </c>
      <c r="BU1593">
        <f>IF(Table13[[#This Row],[Monthly_Income 1_5500 2_8000 3_11000 4_15000 5_20000 6_27000 7_35000 8_5000 9_51000 98_0]]=6,1,0)</f>
        <v>0</v>
      </c>
      <c r="BV1593">
        <f>IF(Table13[[#This Row],[Monthly_Income 1_5500 2_8000 3_11000 4_15000 5_20000 6_27000 7_35000 8_5000 9_51000 98_0]]=7,1,0)</f>
        <v>0</v>
      </c>
      <c r="BW1593">
        <f>IF(Table13[[#This Row],[Monthly_Income 1_5500 2_8000 3_11000 4_15000 5_20000 6_27000 7_35000 8_5000 9_51000 98_0]]=8,1,0)</f>
        <v>0</v>
      </c>
      <c r="BX1593">
        <f>IF(Table13[[#This Row],[Monthly_Income 1_5500 2_8000 3_11000 4_15000 5_20000 6_27000 7_35000 8_5000 9_51000 98_0]]=9,1,0)</f>
        <v>0</v>
      </c>
      <c r="BY1593">
        <f>IF(Table13[[#This Row],[Monthly_Income 1_5500 2_8000 3_11000 4_15000 5_20000 6_27000 7_35000 8_5000 9_51000 98_0]]=98,1,0)</f>
        <v>0</v>
      </c>
      <c r="BZ1593">
        <v>4</v>
      </c>
      <c r="CA1593">
        <f>IF(Table13[[#This Row],[Monthly_Household_Income]]=1,1,0)</f>
        <v>0</v>
      </c>
      <c r="CB1593">
        <f>IF(Table13[[#This Row],[Monthly_Household_Income]]=2,1,0)</f>
        <v>0</v>
      </c>
      <c r="CC1593">
        <f>IF(Table13[[#This Row],[Monthly_Household_Income]]=3,1,0)</f>
        <v>0</v>
      </c>
      <c r="CD1593">
        <f>IF(Table13[[#This Row],[Monthly_Household_Income]]=4,1,0)</f>
        <v>1</v>
      </c>
      <c r="CE1593">
        <f>IF(Table13[[#This Row],[Monthly_Household_Income]]=5,1,0)</f>
        <v>0</v>
      </c>
      <c r="CF1593">
        <f>IF(Table13[[#This Row],[Monthly_Household_Income]]=6,1,0)</f>
        <v>0</v>
      </c>
      <c r="CG1593">
        <f>IF(Table13[[#This Row],[Monthly_Household_Income]]=7,1,0)</f>
        <v>0</v>
      </c>
      <c r="CH1593">
        <f>IF(Table13[[#This Row],[Monthly_Household_Income]]=8,1,0)</f>
        <v>0</v>
      </c>
      <c r="CI1593">
        <f>IF(Table13[[#This Row],[Monthly_Household_Income]]=9,1,0)</f>
        <v>0</v>
      </c>
      <c r="CJ1593">
        <f>IF(Table13[[#This Row],[Monthly_Household_Income]]=98,1,0)</f>
        <v>0</v>
      </c>
    </row>
    <row r="1594" spans="1:88">
      <c r="A1594">
        <v>6047</v>
      </c>
      <c r="B1594" s="1">
        <v>43020</v>
      </c>
      <c r="C1594" t="s">
        <v>31</v>
      </c>
      <c r="D1594">
        <v>7</v>
      </c>
      <c r="E1594">
        <v>8</v>
      </c>
      <c r="F1594">
        <v>6</v>
      </c>
      <c r="G1594">
        <v>7</v>
      </c>
      <c r="H1594">
        <v>7</v>
      </c>
      <c r="I1594">
        <v>6</v>
      </c>
      <c r="J1594" t="s">
        <v>15</v>
      </c>
      <c r="K1594">
        <v>8</v>
      </c>
      <c r="L1594">
        <v>7</v>
      </c>
      <c r="M1594">
        <v>7</v>
      </c>
      <c r="N1594">
        <v>9</v>
      </c>
      <c r="O1594">
        <v>8</v>
      </c>
      <c r="P1594">
        <v>7</v>
      </c>
      <c r="Q1594">
        <v>6</v>
      </c>
      <c r="R1594">
        <v>8</v>
      </c>
      <c r="S1594">
        <v>8</v>
      </c>
      <c r="T1594">
        <v>9</v>
      </c>
      <c r="U1594">
        <v>8</v>
      </c>
      <c r="V1594">
        <v>7</v>
      </c>
      <c r="W1594">
        <v>6</v>
      </c>
      <c r="X1594">
        <v>7</v>
      </c>
      <c r="Y1594">
        <v>8</v>
      </c>
      <c r="Z1594">
        <v>10</v>
      </c>
      <c r="AA1594">
        <v>6</v>
      </c>
      <c r="AB1594">
        <v>8</v>
      </c>
      <c r="AC1594">
        <v>2</v>
      </c>
      <c r="AD1594">
        <f>IF(Table13[[#This Row],[payment]]=1,1,0)</f>
        <v>0</v>
      </c>
      <c r="AE1594">
        <f>IF(Table13[[#This Row],[payment]]=2,1,0)</f>
        <v>1</v>
      </c>
      <c r="AF1594">
        <f>IF(Table13[[#This Row],[payment]]=3,1,0)</f>
        <v>0</v>
      </c>
      <c r="AG1594">
        <v>2</v>
      </c>
      <c r="AH1594">
        <f>IF(Table13[[#This Row],[method_payment]]=1,1,0)</f>
        <v>0</v>
      </c>
      <c r="AI1594">
        <f>IF(Table13[[#This Row],[method_payment]]=2,1,0)</f>
        <v>1</v>
      </c>
      <c r="AJ1594">
        <f>IF(Table13[[#This Row],[method_payment]]=3,1,0)</f>
        <v>0</v>
      </c>
      <c r="AK1594">
        <f>IF(Table13[[#This Row],[method_payment]]=5,1,0)</f>
        <v>0</v>
      </c>
      <c r="AL1594">
        <f>IF(Table13[[#This Row],[method_payment]]=6,1,0)</f>
        <v>0</v>
      </c>
      <c r="AM1594" t="s">
        <v>16</v>
      </c>
      <c r="AN1594" t="s">
        <v>16</v>
      </c>
      <c r="AO1594">
        <v>8</v>
      </c>
      <c r="AP1594" s="2">
        <v>175.35</v>
      </c>
      <c r="AQ1594" s="3">
        <f>IF(AND(Table13[[#This Row],[Average_amount_spent_per_visit_last_3_months]]&gt;=1,Table13[[#This Row],[Average_amount_spent_per_visit_last_3_months]]&lt;=999),1,0)</f>
        <v>1</v>
      </c>
      <c r="AR1594" s="3">
        <f>IF(AND(Table13[[#This Row],[Average_amount_spent_per_visit_last_3_months]]&gt;=1000,Table13[[#This Row],[Average_amount_spent_per_visit_last_3_months]]&lt;=6700),1,0)</f>
        <v>0</v>
      </c>
      <c r="AS1594">
        <v>2</v>
      </c>
      <c r="AT1594">
        <v>46</v>
      </c>
      <c r="AU1594">
        <f>IF(AND(Table13[[#This Row],[Age]]&gt;=18,Table13[[#This Row],[Age]]&lt;=25),1,0)</f>
        <v>0</v>
      </c>
      <c r="AV1594">
        <f>IF(AND(Table13[[#This Row],[Age]]&gt;=26,Table13[[#This Row],[Age]]&lt;=35),1,0)</f>
        <v>0</v>
      </c>
      <c r="AW1594">
        <f>IF(AND(Table13[[#This Row],[Age]]&gt;=36,Table13[[#This Row],[Age]]&lt;=45),1,0)</f>
        <v>0</v>
      </c>
      <c r="AX1594">
        <f>IF(AND(Table13[[#This Row],[Age]]&gt;=46,Table13[[#This Row],[Age]]&lt;=55),1,0)</f>
        <v>1</v>
      </c>
      <c r="AY1594">
        <f>IF(AND(Table13[[#This Row],[Age]]&gt;=56,Table13[[#This Row],[Age]]&lt;=67),1,0)</f>
        <v>0</v>
      </c>
      <c r="AZ1594" t="s">
        <v>25</v>
      </c>
      <c r="BA1594">
        <f>IF(Table13[[#This Row],[Marital Status]]="Married",1,0)</f>
        <v>1</v>
      </c>
      <c r="BB1594">
        <f>IF(Table13[[#This Row],[Marital Status]]="Single",1,0)</f>
        <v>0</v>
      </c>
      <c r="BC1594" t="s">
        <v>28</v>
      </c>
      <c r="BD1594">
        <f>IF(Table13[[#This Row],[gender]]="Male",1,0)</f>
        <v>0</v>
      </c>
      <c r="BE1594">
        <f>IF(Table13[[#This Row],[gender]]="Female",1,0)</f>
        <v>1</v>
      </c>
      <c r="BF1594" t="s">
        <v>23</v>
      </c>
      <c r="BG1594">
        <f>IF(Table13[[#This Row],[Highest level of Education]]="Did not attend school",1,0)</f>
        <v>0</v>
      </c>
      <c r="BH1594">
        <f>IF(Table13[[#This Row],[Highest level of Education]]="K12 completed",1,0)</f>
        <v>0</v>
      </c>
      <c r="BI1594">
        <f>IF(Table13[[#This Row],[Highest level of Education]]="High School Completed",1,0)</f>
        <v>0</v>
      </c>
      <c r="BJ1594">
        <f>IF(Table13[[#This Row],[Highest level of Education]]="Technical Diploma/Partially completed College",1,0)</f>
        <v>1</v>
      </c>
      <c r="BK1594">
        <f>IF(Table13[[#This Row],[Highest level of Education]]="University/College Degree",1,0)</f>
        <v>0</v>
      </c>
      <c r="BL1594">
        <f>IF(Table13[[#This Row],[Highest level of Education]]="Post-graduate education",1,0)</f>
        <v>0</v>
      </c>
      <c r="BM1594">
        <v>3</v>
      </c>
      <c r="BN1594">
        <v>1</v>
      </c>
      <c r="BO1594">
        <v>3</v>
      </c>
      <c r="BP1594">
        <f>IF(Table13[[#This Row],[Monthly_Income 1_5500 2_8000 3_11000 4_15000 5_20000 6_27000 7_35000 8_5000 9_51000 98_0]]=1,1,0)</f>
        <v>0</v>
      </c>
      <c r="BQ1594">
        <f>IF(Table13[[#This Row],[Monthly_Income 1_5500 2_8000 3_11000 4_15000 5_20000 6_27000 7_35000 8_5000 9_51000 98_0]]=2,1,0)</f>
        <v>0</v>
      </c>
      <c r="BR1594">
        <f>IF(Table13[[#This Row],[Monthly_Income 1_5500 2_8000 3_11000 4_15000 5_20000 6_27000 7_35000 8_5000 9_51000 98_0]]=3,1,0)</f>
        <v>1</v>
      </c>
      <c r="BS1594">
        <f>IF(Table13[[#This Row],[Monthly_Income 1_5500 2_8000 3_11000 4_15000 5_20000 6_27000 7_35000 8_5000 9_51000 98_0]]=4,1,0)</f>
        <v>0</v>
      </c>
      <c r="BT1594">
        <f>IF(Table13[[#This Row],[Monthly_Income 1_5500 2_8000 3_11000 4_15000 5_20000 6_27000 7_35000 8_5000 9_51000 98_0]]=5,1,0)</f>
        <v>0</v>
      </c>
      <c r="BU1594">
        <f>IF(Table13[[#This Row],[Monthly_Income 1_5500 2_8000 3_11000 4_15000 5_20000 6_27000 7_35000 8_5000 9_51000 98_0]]=6,1,0)</f>
        <v>0</v>
      </c>
      <c r="BV1594">
        <f>IF(Table13[[#This Row],[Monthly_Income 1_5500 2_8000 3_11000 4_15000 5_20000 6_27000 7_35000 8_5000 9_51000 98_0]]=7,1,0)</f>
        <v>0</v>
      </c>
      <c r="BW1594">
        <f>IF(Table13[[#This Row],[Monthly_Income 1_5500 2_8000 3_11000 4_15000 5_20000 6_27000 7_35000 8_5000 9_51000 98_0]]=8,1,0)</f>
        <v>0</v>
      </c>
      <c r="BX1594">
        <f>IF(Table13[[#This Row],[Monthly_Income 1_5500 2_8000 3_11000 4_15000 5_20000 6_27000 7_35000 8_5000 9_51000 98_0]]=9,1,0)</f>
        <v>0</v>
      </c>
      <c r="BY1594">
        <f>IF(Table13[[#This Row],[Monthly_Income 1_5500 2_8000 3_11000 4_15000 5_20000 6_27000 7_35000 8_5000 9_51000 98_0]]=98,1,0)</f>
        <v>0</v>
      </c>
      <c r="BZ1594">
        <v>5</v>
      </c>
      <c r="CA1594">
        <f>IF(Table13[[#This Row],[Monthly_Household_Income]]=1,1,0)</f>
        <v>0</v>
      </c>
      <c r="CB1594">
        <f>IF(Table13[[#This Row],[Monthly_Household_Income]]=2,1,0)</f>
        <v>0</v>
      </c>
      <c r="CC1594">
        <f>IF(Table13[[#This Row],[Monthly_Household_Income]]=3,1,0)</f>
        <v>0</v>
      </c>
      <c r="CD1594">
        <f>IF(Table13[[#This Row],[Monthly_Household_Income]]=4,1,0)</f>
        <v>0</v>
      </c>
      <c r="CE1594">
        <f>IF(Table13[[#This Row],[Monthly_Household_Income]]=5,1,0)</f>
        <v>1</v>
      </c>
      <c r="CF1594">
        <f>IF(Table13[[#This Row],[Monthly_Household_Income]]=6,1,0)</f>
        <v>0</v>
      </c>
      <c r="CG1594">
        <f>IF(Table13[[#This Row],[Monthly_Household_Income]]=7,1,0)</f>
        <v>0</v>
      </c>
      <c r="CH1594">
        <f>IF(Table13[[#This Row],[Monthly_Household_Income]]=8,1,0)</f>
        <v>0</v>
      </c>
      <c r="CI1594">
        <f>IF(Table13[[#This Row],[Monthly_Household_Income]]=9,1,0)</f>
        <v>0</v>
      </c>
      <c r="CJ1594">
        <f>IF(Table13[[#This Row],[Monthly_Household_Income]]=98,1,0)</f>
        <v>0</v>
      </c>
    </row>
    <row r="1595" spans="1:88">
      <c r="A1595">
        <v>6052</v>
      </c>
      <c r="B1595" s="1">
        <v>43039</v>
      </c>
      <c r="C1595" t="s">
        <v>32</v>
      </c>
      <c r="D1595">
        <v>6</v>
      </c>
      <c r="E1595">
        <v>7</v>
      </c>
      <c r="F1595">
        <v>7</v>
      </c>
      <c r="G1595">
        <v>7</v>
      </c>
      <c r="H1595">
        <v>7</v>
      </c>
      <c r="I1595">
        <v>8</v>
      </c>
      <c r="J1595" t="s">
        <v>15</v>
      </c>
      <c r="K1595">
        <v>7</v>
      </c>
      <c r="L1595">
        <v>8</v>
      </c>
      <c r="M1595">
        <v>7</v>
      </c>
      <c r="N1595">
        <v>8</v>
      </c>
      <c r="O1595">
        <v>7</v>
      </c>
      <c r="P1595">
        <v>8</v>
      </c>
      <c r="Q1595">
        <v>8</v>
      </c>
      <c r="R1595">
        <v>7</v>
      </c>
      <c r="S1595">
        <v>7</v>
      </c>
      <c r="T1595">
        <v>7</v>
      </c>
      <c r="U1595">
        <v>8</v>
      </c>
      <c r="V1595">
        <v>7</v>
      </c>
      <c r="W1595">
        <v>7</v>
      </c>
      <c r="X1595">
        <v>6</v>
      </c>
      <c r="Y1595">
        <v>8</v>
      </c>
      <c r="Z1595">
        <v>7</v>
      </c>
      <c r="AA1595">
        <v>6</v>
      </c>
      <c r="AB1595">
        <v>0</v>
      </c>
      <c r="AC1595">
        <v>2</v>
      </c>
      <c r="AD1595">
        <f>IF(Table13[[#This Row],[payment]]=1,1,0)</f>
        <v>0</v>
      </c>
      <c r="AE1595">
        <f>IF(Table13[[#This Row],[payment]]=2,1,0)</f>
        <v>1</v>
      </c>
      <c r="AF1595">
        <f>IF(Table13[[#This Row],[payment]]=3,1,0)</f>
        <v>0</v>
      </c>
      <c r="AG1595">
        <v>1</v>
      </c>
      <c r="AH1595">
        <f>IF(Table13[[#This Row],[method_payment]]=1,1,0)</f>
        <v>1</v>
      </c>
      <c r="AI1595">
        <f>IF(Table13[[#This Row],[method_payment]]=2,1,0)</f>
        <v>0</v>
      </c>
      <c r="AJ1595">
        <f>IF(Table13[[#This Row],[method_payment]]=3,1,0)</f>
        <v>0</v>
      </c>
      <c r="AK1595">
        <f>IF(Table13[[#This Row],[method_payment]]=5,1,0)</f>
        <v>0</v>
      </c>
      <c r="AL1595">
        <f>IF(Table13[[#This Row],[method_payment]]=6,1,0)</f>
        <v>0</v>
      </c>
      <c r="AM1595" t="s">
        <v>15</v>
      </c>
      <c r="AN1595" t="s">
        <v>15</v>
      </c>
      <c r="AO1595">
        <v>6</v>
      </c>
      <c r="AP1595" s="2">
        <v>258.69</v>
      </c>
      <c r="AQ1595" s="3">
        <f>IF(AND(Table13[[#This Row],[Average_amount_spent_per_visit_last_3_months]]&gt;=1,Table13[[#This Row],[Average_amount_spent_per_visit_last_3_months]]&lt;=999),1,0)</f>
        <v>1</v>
      </c>
      <c r="AR1595" s="3">
        <f>IF(AND(Table13[[#This Row],[Average_amount_spent_per_visit_last_3_months]]&gt;=1000,Table13[[#This Row],[Average_amount_spent_per_visit_last_3_months]]&lt;=6700),1,0)</f>
        <v>0</v>
      </c>
      <c r="AS1595">
        <v>2</v>
      </c>
      <c r="AT1595">
        <v>43</v>
      </c>
      <c r="AU1595">
        <f>IF(AND(Table13[[#This Row],[Age]]&gt;=18,Table13[[#This Row],[Age]]&lt;=25),1,0)</f>
        <v>0</v>
      </c>
      <c r="AV1595">
        <f>IF(AND(Table13[[#This Row],[Age]]&gt;=26,Table13[[#This Row],[Age]]&lt;=35),1,0)</f>
        <v>0</v>
      </c>
      <c r="AW1595">
        <f>IF(AND(Table13[[#This Row],[Age]]&gt;=36,Table13[[#This Row],[Age]]&lt;=45),1,0)</f>
        <v>1</v>
      </c>
      <c r="AX1595">
        <f>IF(AND(Table13[[#This Row],[Age]]&gt;=46,Table13[[#This Row],[Age]]&lt;=55),1,0)</f>
        <v>0</v>
      </c>
      <c r="AY1595">
        <f>IF(AND(Table13[[#This Row],[Age]]&gt;=56,Table13[[#This Row],[Age]]&lt;=67),1,0)</f>
        <v>0</v>
      </c>
      <c r="AZ1595" t="s">
        <v>25</v>
      </c>
      <c r="BA1595">
        <f>IF(Table13[[#This Row],[Marital Status]]="Married",1,0)</f>
        <v>1</v>
      </c>
      <c r="BB1595">
        <f>IF(Table13[[#This Row],[Marital Status]]="Single",1,0)</f>
        <v>0</v>
      </c>
      <c r="BC1595" t="s">
        <v>27</v>
      </c>
      <c r="BD1595">
        <f>IF(Table13[[#This Row],[gender]]="Male",1,0)</f>
        <v>1</v>
      </c>
      <c r="BE1595">
        <f>IF(Table13[[#This Row],[gender]]="Female",1,0)</f>
        <v>0</v>
      </c>
      <c r="BF1595" t="s">
        <v>20</v>
      </c>
      <c r="BG1595">
        <f>IF(Table13[[#This Row],[Highest level of Education]]="Did not attend school",1,0)</f>
        <v>0</v>
      </c>
      <c r="BH1595">
        <f>IF(Table13[[#This Row],[Highest level of Education]]="K12 completed",1,0)</f>
        <v>0</v>
      </c>
      <c r="BI1595">
        <f>IF(Table13[[#This Row],[Highest level of Education]]="High School Completed",1,0)</f>
        <v>1</v>
      </c>
      <c r="BJ1595">
        <f>IF(Table13[[#This Row],[Highest level of Education]]="Technical Diploma/Partially completed College",1,0)</f>
        <v>0</v>
      </c>
      <c r="BK1595">
        <f>IF(Table13[[#This Row],[Highest level of Education]]="University/College Degree",1,0)</f>
        <v>0</v>
      </c>
      <c r="BL1595">
        <f>IF(Table13[[#This Row],[Highest level of Education]]="Post-graduate education",1,0)</f>
        <v>0</v>
      </c>
      <c r="BM1595">
        <v>5</v>
      </c>
      <c r="BN1595">
        <v>1</v>
      </c>
      <c r="BO1595">
        <v>2</v>
      </c>
      <c r="BP1595">
        <f>IF(Table13[[#This Row],[Monthly_Income 1_5500 2_8000 3_11000 4_15000 5_20000 6_27000 7_35000 8_5000 9_51000 98_0]]=1,1,0)</f>
        <v>0</v>
      </c>
      <c r="BQ1595">
        <f>IF(Table13[[#This Row],[Monthly_Income 1_5500 2_8000 3_11000 4_15000 5_20000 6_27000 7_35000 8_5000 9_51000 98_0]]=2,1,0)</f>
        <v>1</v>
      </c>
      <c r="BR1595">
        <f>IF(Table13[[#This Row],[Monthly_Income 1_5500 2_8000 3_11000 4_15000 5_20000 6_27000 7_35000 8_5000 9_51000 98_0]]=3,1,0)</f>
        <v>0</v>
      </c>
      <c r="BS1595">
        <f>IF(Table13[[#This Row],[Monthly_Income 1_5500 2_8000 3_11000 4_15000 5_20000 6_27000 7_35000 8_5000 9_51000 98_0]]=4,1,0)</f>
        <v>0</v>
      </c>
      <c r="BT1595">
        <f>IF(Table13[[#This Row],[Monthly_Income 1_5500 2_8000 3_11000 4_15000 5_20000 6_27000 7_35000 8_5000 9_51000 98_0]]=5,1,0)</f>
        <v>0</v>
      </c>
      <c r="BU1595">
        <f>IF(Table13[[#This Row],[Monthly_Income 1_5500 2_8000 3_11000 4_15000 5_20000 6_27000 7_35000 8_5000 9_51000 98_0]]=6,1,0)</f>
        <v>0</v>
      </c>
      <c r="BV1595">
        <f>IF(Table13[[#This Row],[Monthly_Income 1_5500 2_8000 3_11000 4_15000 5_20000 6_27000 7_35000 8_5000 9_51000 98_0]]=7,1,0)</f>
        <v>0</v>
      </c>
      <c r="BW1595">
        <f>IF(Table13[[#This Row],[Monthly_Income 1_5500 2_8000 3_11000 4_15000 5_20000 6_27000 7_35000 8_5000 9_51000 98_0]]=8,1,0)</f>
        <v>0</v>
      </c>
      <c r="BX1595">
        <f>IF(Table13[[#This Row],[Monthly_Income 1_5500 2_8000 3_11000 4_15000 5_20000 6_27000 7_35000 8_5000 9_51000 98_0]]=9,1,0)</f>
        <v>0</v>
      </c>
      <c r="BY1595">
        <f>IF(Table13[[#This Row],[Monthly_Income 1_5500 2_8000 3_11000 4_15000 5_20000 6_27000 7_35000 8_5000 9_51000 98_0]]=98,1,0)</f>
        <v>0</v>
      </c>
      <c r="BZ1595">
        <v>4</v>
      </c>
      <c r="CA1595">
        <f>IF(Table13[[#This Row],[Monthly_Household_Income]]=1,1,0)</f>
        <v>0</v>
      </c>
      <c r="CB1595">
        <f>IF(Table13[[#This Row],[Monthly_Household_Income]]=2,1,0)</f>
        <v>0</v>
      </c>
      <c r="CC1595">
        <f>IF(Table13[[#This Row],[Monthly_Household_Income]]=3,1,0)</f>
        <v>0</v>
      </c>
      <c r="CD1595">
        <f>IF(Table13[[#This Row],[Monthly_Household_Income]]=4,1,0)</f>
        <v>1</v>
      </c>
      <c r="CE1595">
        <f>IF(Table13[[#This Row],[Monthly_Household_Income]]=5,1,0)</f>
        <v>0</v>
      </c>
      <c r="CF1595">
        <f>IF(Table13[[#This Row],[Monthly_Household_Income]]=6,1,0)</f>
        <v>0</v>
      </c>
      <c r="CG1595">
        <f>IF(Table13[[#This Row],[Monthly_Household_Income]]=7,1,0)</f>
        <v>0</v>
      </c>
      <c r="CH1595">
        <f>IF(Table13[[#This Row],[Monthly_Household_Income]]=8,1,0)</f>
        <v>0</v>
      </c>
      <c r="CI1595">
        <f>IF(Table13[[#This Row],[Monthly_Household_Income]]=9,1,0)</f>
        <v>0</v>
      </c>
      <c r="CJ1595">
        <f>IF(Table13[[#This Row],[Monthly_Household_Income]]=98,1,0)</f>
        <v>0</v>
      </c>
    </row>
    <row r="1596" spans="1:88">
      <c r="A1596">
        <v>6062</v>
      </c>
      <c r="B1596" s="1">
        <v>43130</v>
      </c>
      <c r="C1596" t="s">
        <v>29</v>
      </c>
      <c r="D1596">
        <v>7</v>
      </c>
      <c r="E1596">
        <v>7</v>
      </c>
      <c r="F1596">
        <v>6</v>
      </c>
      <c r="G1596">
        <v>6</v>
      </c>
      <c r="H1596">
        <v>7</v>
      </c>
      <c r="I1596">
        <v>6</v>
      </c>
      <c r="J1596" t="s">
        <v>15</v>
      </c>
      <c r="K1596">
        <v>7</v>
      </c>
      <c r="L1596">
        <v>6</v>
      </c>
      <c r="M1596">
        <v>6</v>
      </c>
      <c r="N1596">
        <v>7</v>
      </c>
      <c r="O1596">
        <v>6</v>
      </c>
      <c r="P1596">
        <v>7</v>
      </c>
      <c r="Q1596">
        <v>7</v>
      </c>
      <c r="R1596">
        <v>6</v>
      </c>
      <c r="S1596">
        <v>7</v>
      </c>
      <c r="T1596">
        <v>6</v>
      </c>
      <c r="U1596">
        <v>7</v>
      </c>
      <c r="V1596">
        <v>6</v>
      </c>
      <c r="W1596">
        <v>6</v>
      </c>
      <c r="X1596">
        <v>7</v>
      </c>
      <c r="Y1596">
        <v>7</v>
      </c>
      <c r="Z1596">
        <v>6</v>
      </c>
      <c r="AA1596">
        <v>6</v>
      </c>
      <c r="AB1596">
        <v>7</v>
      </c>
      <c r="AC1596">
        <v>1</v>
      </c>
      <c r="AD1596">
        <f>IF(Table13[[#This Row],[payment]]=1,1,0)</f>
        <v>1</v>
      </c>
      <c r="AE1596">
        <f>IF(Table13[[#This Row],[payment]]=2,1,0)</f>
        <v>0</v>
      </c>
      <c r="AF1596">
        <f>IF(Table13[[#This Row],[payment]]=3,1,0)</f>
        <v>0</v>
      </c>
      <c r="AG1596">
        <v>1</v>
      </c>
      <c r="AH1596">
        <f>IF(Table13[[#This Row],[method_payment]]=1,1,0)</f>
        <v>1</v>
      </c>
      <c r="AI1596">
        <f>IF(Table13[[#This Row],[method_payment]]=2,1,0)</f>
        <v>0</v>
      </c>
      <c r="AJ1596">
        <f>IF(Table13[[#This Row],[method_payment]]=3,1,0)</f>
        <v>0</v>
      </c>
      <c r="AK1596">
        <f>IF(Table13[[#This Row],[method_payment]]=5,1,0)</f>
        <v>0</v>
      </c>
      <c r="AL1596">
        <f>IF(Table13[[#This Row],[method_payment]]=6,1,0)</f>
        <v>0</v>
      </c>
      <c r="AM1596" t="s">
        <v>16</v>
      </c>
      <c r="AN1596" t="s">
        <v>15</v>
      </c>
      <c r="AO1596">
        <v>1</v>
      </c>
      <c r="AP1596" s="2">
        <v>399.91</v>
      </c>
      <c r="AQ1596" s="3">
        <f>IF(AND(Table13[[#This Row],[Average_amount_spent_per_visit_last_3_months]]&gt;=1,Table13[[#This Row],[Average_amount_spent_per_visit_last_3_months]]&lt;=999),1,0)</f>
        <v>1</v>
      </c>
      <c r="AR1596" s="3">
        <f>IF(AND(Table13[[#This Row],[Average_amount_spent_per_visit_last_3_months]]&gt;=1000,Table13[[#This Row],[Average_amount_spent_per_visit_last_3_months]]&lt;=6700),1,0)</f>
        <v>0</v>
      </c>
      <c r="AS1596">
        <v>3</v>
      </c>
      <c r="AT1596">
        <v>28</v>
      </c>
      <c r="AU1596">
        <f>IF(AND(Table13[[#This Row],[Age]]&gt;=18,Table13[[#This Row],[Age]]&lt;=25),1,0)</f>
        <v>0</v>
      </c>
      <c r="AV1596">
        <f>IF(AND(Table13[[#This Row],[Age]]&gt;=26,Table13[[#This Row],[Age]]&lt;=35),1,0)</f>
        <v>1</v>
      </c>
      <c r="AW1596">
        <f>IF(AND(Table13[[#This Row],[Age]]&gt;=36,Table13[[#This Row],[Age]]&lt;=45),1,0)</f>
        <v>0</v>
      </c>
      <c r="AX1596">
        <f>IF(AND(Table13[[#This Row],[Age]]&gt;=46,Table13[[#This Row],[Age]]&lt;=55),1,0)</f>
        <v>0</v>
      </c>
      <c r="AY1596">
        <f>IF(AND(Table13[[#This Row],[Age]]&gt;=56,Table13[[#This Row],[Age]]&lt;=67),1,0)</f>
        <v>0</v>
      </c>
      <c r="AZ1596" t="s">
        <v>24</v>
      </c>
      <c r="BA1596">
        <f>IF(Table13[[#This Row],[Marital Status]]="Married",1,0)</f>
        <v>0</v>
      </c>
      <c r="BB1596">
        <f>IF(Table13[[#This Row],[Marital Status]]="Single",1,0)</f>
        <v>1</v>
      </c>
      <c r="BC1596" t="s">
        <v>28</v>
      </c>
      <c r="BD1596">
        <f>IF(Table13[[#This Row],[gender]]="Male",1,0)</f>
        <v>0</v>
      </c>
      <c r="BE1596">
        <f>IF(Table13[[#This Row],[gender]]="Female",1,0)</f>
        <v>1</v>
      </c>
      <c r="BF1596" t="s">
        <v>23</v>
      </c>
      <c r="BG1596">
        <f>IF(Table13[[#This Row],[Highest level of Education]]="Did not attend school",1,0)</f>
        <v>0</v>
      </c>
      <c r="BH1596">
        <f>IF(Table13[[#This Row],[Highest level of Education]]="K12 completed",1,0)</f>
        <v>0</v>
      </c>
      <c r="BI1596">
        <f>IF(Table13[[#This Row],[Highest level of Education]]="High School Completed",1,0)</f>
        <v>0</v>
      </c>
      <c r="BJ1596">
        <f>IF(Table13[[#This Row],[Highest level of Education]]="Technical Diploma/Partially completed College",1,0)</f>
        <v>1</v>
      </c>
      <c r="BK1596">
        <f>IF(Table13[[#This Row],[Highest level of Education]]="University/College Degree",1,0)</f>
        <v>0</v>
      </c>
      <c r="BL1596">
        <f>IF(Table13[[#This Row],[Highest level of Education]]="Post-graduate education",1,0)</f>
        <v>0</v>
      </c>
      <c r="BM1596">
        <v>0</v>
      </c>
      <c r="BN1596">
        <v>1</v>
      </c>
      <c r="BO1596">
        <v>3</v>
      </c>
      <c r="BP1596">
        <f>IF(Table13[[#This Row],[Monthly_Income 1_5500 2_8000 3_11000 4_15000 5_20000 6_27000 7_35000 8_5000 9_51000 98_0]]=1,1,0)</f>
        <v>0</v>
      </c>
      <c r="BQ1596">
        <f>IF(Table13[[#This Row],[Monthly_Income 1_5500 2_8000 3_11000 4_15000 5_20000 6_27000 7_35000 8_5000 9_51000 98_0]]=2,1,0)</f>
        <v>0</v>
      </c>
      <c r="BR1596">
        <f>IF(Table13[[#This Row],[Monthly_Income 1_5500 2_8000 3_11000 4_15000 5_20000 6_27000 7_35000 8_5000 9_51000 98_0]]=3,1,0)</f>
        <v>1</v>
      </c>
      <c r="BS1596">
        <f>IF(Table13[[#This Row],[Monthly_Income 1_5500 2_8000 3_11000 4_15000 5_20000 6_27000 7_35000 8_5000 9_51000 98_0]]=4,1,0)</f>
        <v>0</v>
      </c>
      <c r="BT1596">
        <f>IF(Table13[[#This Row],[Monthly_Income 1_5500 2_8000 3_11000 4_15000 5_20000 6_27000 7_35000 8_5000 9_51000 98_0]]=5,1,0)</f>
        <v>0</v>
      </c>
      <c r="BU1596">
        <f>IF(Table13[[#This Row],[Monthly_Income 1_5500 2_8000 3_11000 4_15000 5_20000 6_27000 7_35000 8_5000 9_51000 98_0]]=6,1,0)</f>
        <v>0</v>
      </c>
      <c r="BV1596">
        <f>IF(Table13[[#This Row],[Monthly_Income 1_5500 2_8000 3_11000 4_15000 5_20000 6_27000 7_35000 8_5000 9_51000 98_0]]=7,1,0)</f>
        <v>0</v>
      </c>
      <c r="BW1596">
        <f>IF(Table13[[#This Row],[Monthly_Income 1_5500 2_8000 3_11000 4_15000 5_20000 6_27000 7_35000 8_5000 9_51000 98_0]]=8,1,0)</f>
        <v>0</v>
      </c>
      <c r="BX1596">
        <f>IF(Table13[[#This Row],[Monthly_Income 1_5500 2_8000 3_11000 4_15000 5_20000 6_27000 7_35000 8_5000 9_51000 98_0]]=9,1,0)</f>
        <v>0</v>
      </c>
      <c r="BY1596">
        <f>IF(Table13[[#This Row],[Monthly_Income 1_5500 2_8000 3_11000 4_15000 5_20000 6_27000 7_35000 8_5000 9_51000 98_0]]=98,1,0)</f>
        <v>0</v>
      </c>
      <c r="BZ1596">
        <v>3</v>
      </c>
      <c r="CA1596">
        <f>IF(Table13[[#This Row],[Monthly_Household_Income]]=1,1,0)</f>
        <v>0</v>
      </c>
      <c r="CB1596">
        <f>IF(Table13[[#This Row],[Monthly_Household_Income]]=2,1,0)</f>
        <v>0</v>
      </c>
      <c r="CC1596">
        <f>IF(Table13[[#This Row],[Monthly_Household_Income]]=3,1,0)</f>
        <v>1</v>
      </c>
      <c r="CD1596">
        <f>IF(Table13[[#This Row],[Monthly_Household_Income]]=4,1,0)</f>
        <v>0</v>
      </c>
      <c r="CE1596">
        <f>IF(Table13[[#This Row],[Monthly_Household_Income]]=5,1,0)</f>
        <v>0</v>
      </c>
      <c r="CF1596">
        <f>IF(Table13[[#This Row],[Monthly_Household_Income]]=6,1,0)</f>
        <v>0</v>
      </c>
      <c r="CG1596">
        <f>IF(Table13[[#This Row],[Monthly_Household_Income]]=7,1,0)</f>
        <v>0</v>
      </c>
      <c r="CH1596">
        <f>IF(Table13[[#This Row],[Monthly_Household_Income]]=8,1,0)</f>
        <v>0</v>
      </c>
      <c r="CI1596">
        <f>IF(Table13[[#This Row],[Monthly_Household_Income]]=9,1,0)</f>
        <v>0</v>
      </c>
      <c r="CJ1596">
        <f>IF(Table13[[#This Row],[Monthly_Household_Income]]=98,1,0)</f>
        <v>0</v>
      </c>
    </row>
    <row r="1597" spans="1:88">
      <c r="A1597">
        <v>6064</v>
      </c>
      <c r="B1597" s="1">
        <v>43019</v>
      </c>
      <c r="C1597" t="s">
        <v>31</v>
      </c>
      <c r="D1597">
        <v>8</v>
      </c>
      <c r="E1597">
        <v>7</v>
      </c>
      <c r="F1597">
        <v>8</v>
      </c>
      <c r="G1597">
        <v>8</v>
      </c>
      <c r="H1597">
        <v>9</v>
      </c>
      <c r="I1597">
        <v>8</v>
      </c>
      <c r="J1597" t="s">
        <v>16</v>
      </c>
      <c r="K1597">
        <v>8</v>
      </c>
      <c r="L1597">
        <v>9</v>
      </c>
      <c r="M1597">
        <v>10</v>
      </c>
      <c r="N1597">
        <v>9</v>
      </c>
      <c r="O1597">
        <v>8</v>
      </c>
      <c r="P1597">
        <v>8</v>
      </c>
      <c r="Q1597">
        <v>9</v>
      </c>
      <c r="R1597">
        <v>10</v>
      </c>
      <c r="S1597">
        <v>9</v>
      </c>
      <c r="T1597">
        <v>8</v>
      </c>
      <c r="U1597">
        <v>9</v>
      </c>
      <c r="V1597">
        <v>8</v>
      </c>
      <c r="W1597">
        <v>9</v>
      </c>
      <c r="X1597">
        <v>9</v>
      </c>
      <c r="Y1597">
        <v>9</v>
      </c>
      <c r="Z1597">
        <v>9</v>
      </c>
      <c r="AA1597">
        <v>8</v>
      </c>
      <c r="AB1597">
        <v>0</v>
      </c>
      <c r="AC1597">
        <v>1</v>
      </c>
      <c r="AD1597">
        <f>IF(Table13[[#This Row],[payment]]=1,1,0)</f>
        <v>1</v>
      </c>
      <c r="AE1597">
        <f>IF(Table13[[#This Row],[payment]]=2,1,0)</f>
        <v>0</v>
      </c>
      <c r="AF1597">
        <f>IF(Table13[[#This Row],[payment]]=3,1,0)</f>
        <v>0</v>
      </c>
      <c r="AG1597">
        <v>2</v>
      </c>
      <c r="AH1597">
        <f>IF(Table13[[#This Row],[method_payment]]=1,1,0)</f>
        <v>0</v>
      </c>
      <c r="AI1597">
        <f>IF(Table13[[#This Row],[method_payment]]=2,1,0)</f>
        <v>1</v>
      </c>
      <c r="AJ1597">
        <f>IF(Table13[[#This Row],[method_payment]]=3,1,0)</f>
        <v>0</v>
      </c>
      <c r="AK1597">
        <f>IF(Table13[[#This Row],[method_payment]]=5,1,0)</f>
        <v>0</v>
      </c>
      <c r="AL1597">
        <f>IF(Table13[[#This Row],[method_payment]]=6,1,0)</f>
        <v>0</v>
      </c>
      <c r="AM1597" t="s">
        <v>16</v>
      </c>
      <c r="AN1597" t="s">
        <v>16</v>
      </c>
      <c r="AO1597">
        <v>1</v>
      </c>
      <c r="AP1597" s="2">
        <v>646.25</v>
      </c>
      <c r="AQ1597" s="3">
        <f>IF(AND(Table13[[#This Row],[Average_amount_spent_per_visit_last_3_months]]&gt;=1,Table13[[#This Row],[Average_amount_spent_per_visit_last_3_months]]&lt;=999),1,0)</f>
        <v>1</v>
      </c>
      <c r="AR1597" s="3">
        <f>IF(AND(Table13[[#This Row],[Average_amount_spent_per_visit_last_3_months]]&gt;=1000,Table13[[#This Row],[Average_amount_spent_per_visit_last_3_months]]&lt;=6700),1,0)</f>
        <v>0</v>
      </c>
      <c r="AS1597">
        <v>3</v>
      </c>
      <c r="AT1597">
        <v>32</v>
      </c>
      <c r="AU1597">
        <f>IF(AND(Table13[[#This Row],[Age]]&gt;=18,Table13[[#This Row],[Age]]&lt;=25),1,0)</f>
        <v>0</v>
      </c>
      <c r="AV1597">
        <f>IF(AND(Table13[[#This Row],[Age]]&gt;=26,Table13[[#This Row],[Age]]&lt;=35),1,0)</f>
        <v>1</v>
      </c>
      <c r="AW1597">
        <f>IF(AND(Table13[[#This Row],[Age]]&gt;=36,Table13[[#This Row],[Age]]&lt;=45),1,0)</f>
        <v>0</v>
      </c>
      <c r="AX1597">
        <f>IF(AND(Table13[[#This Row],[Age]]&gt;=46,Table13[[#This Row],[Age]]&lt;=55),1,0)</f>
        <v>0</v>
      </c>
      <c r="AY1597">
        <f>IF(AND(Table13[[#This Row],[Age]]&gt;=56,Table13[[#This Row],[Age]]&lt;=67),1,0)</f>
        <v>0</v>
      </c>
      <c r="AZ1597" t="s">
        <v>24</v>
      </c>
      <c r="BA1597">
        <f>IF(Table13[[#This Row],[Marital Status]]="Married",1,0)</f>
        <v>0</v>
      </c>
      <c r="BB1597">
        <f>IF(Table13[[#This Row],[Marital Status]]="Single",1,0)</f>
        <v>1</v>
      </c>
      <c r="BC1597" t="s">
        <v>28</v>
      </c>
      <c r="BD1597">
        <f>IF(Table13[[#This Row],[gender]]="Male",1,0)</f>
        <v>0</v>
      </c>
      <c r="BE1597">
        <f>IF(Table13[[#This Row],[gender]]="Female",1,0)</f>
        <v>1</v>
      </c>
      <c r="BF1597" t="s">
        <v>23</v>
      </c>
      <c r="BG1597">
        <f>IF(Table13[[#This Row],[Highest level of Education]]="Did not attend school",1,0)</f>
        <v>0</v>
      </c>
      <c r="BH1597">
        <f>IF(Table13[[#This Row],[Highest level of Education]]="K12 completed",1,0)</f>
        <v>0</v>
      </c>
      <c r="BI1597">
        <f>IF(Table13[[#This Row],[Highest level of Education]]="High School Completed",1,0)</f>
        <v>0</v>
      </c>
      <c r="BJ1597">
        <f>IF(Table13[[#This Row],[Highest level of Education]]="Technical Diploma/Partially completed College",1,0)</f>
        <v>1</v>
      </c>
      <c r="BK1597">
        <f>IF(Table13[[#This Row],[Highest level of Education]]="University/College Degree",1,0)</f>
        <v>0</v>
      </c>
      <c r="BL1597">
        <f>IF(Table13[[#This Row],[Highest level of Education]]="Post-graduate education",1,0)</f>
        <v>0</v>
      </c>
      <c r="BM1597">
        <v>0</v>
      </c>
      <c r="BN1597">
        <v>1</v>
      </c>
      <c r="BO1597">
        <v>3</v>
      </c>
      <c r="BP1597">
        <f>IF(Table13[[#This Row],[Monthly_Income 1_5500 2_8000 3_11000 4_15000 5_20000 6_27000 7_35000 8_5000 9_51000 98_0]]=1,1,0)</f>
        <v>0</v>
      </c>
      <c r="BQ1597">
        <f>IF(Table13[[#This Row],[Monthly_Income 1_5500 2_8000 3_11000 4_15000 5_20000 6_27000 7_35000 8_5000 9_51000 98_0]]=2,1,0)</f>
        <v>0</v>
      </c>
      <c r="BR1597">
        <f>IF(Table13[[#This Row],[Monthly_Income 1_5500 2_8000 3_11000 4_15000 5_20000 6_27000 7_35000 8_5000 9_51000 98_0]]=3,1,0)</f>
        <v>1</v>
      </c>
      <c r="BS1597">
        <f>IF(Table13[[#This Row],[Monthly_Income 1_5500 2_8000 3_11000 4_15000 5_20000 6_27000 7_35000 8_5000 9_51000 98_0]]=4,1,0)</f>
        <v>0</v>
      </c>
      <c r="BT1597">
        <f>IF(Table13[[#This Row],[Monthly_Income 1_5500 2_8000 3_11000 4_15000 5_20000 6_27000 7_35000 8_5000 9_51000 98_0]]=5,1,0)</f>
        <v>0</v>
      </c>
      <c r="BU1597">
        <f>IF(Table13[[#This Row],[Monthly_Income 1_5500 2_8000 3_11000 4_15000 5_20000 6_27000 7_35000 8_5000 9_51000 98_0]]=6,1,0)</f>
        <v>0</v>
      </c>
      <c r="BV1597">
        <f>IF(Table13[[#This Row],[Monthly_Income 1_5500 2_8000 3_11000 4_15000 5_20000 6_27000 7_35000 8_5000 9_51000 98_0]]=7,1,0)</f>
        <v>0</v>
      </c>
      <c r="BW1597">
        <f>IF(Table13[[#This Row],[Monthly_Income 1_5500 2_8000 3_11000 4_15000 5_20000 6_27000 7_35000 8_5000 9_51000 98_0]]=8,1,0)</f>
        <v>0</v>
      </c>
      <c r="BX1597">
        <f>IF(Table13[[#This Row],[Monthly_Income 1_5500 2_8000 3_11000 4_15000 5_20000 6_27000 7_35000 8_5000 9_51000 98_0]]=9,1,0)</f>
        <v>0</v>
      </c>
      <c r="BY1597">
        <f>IF(Table13[[#This Row],[Monthly_Income 1_5500 2_8000 3_11000 4_15000 5_20000 6_27000 7_35000 8_5000 9_51000 98_0]]=98,1,0)</f>
        <v>0</v>
      </c>
      <c r="BZ1597">
        <v>5</v>
      </c>
      <c r="CA1597">
        <f>IF(Table13[[#This Row],[Monthly_Household_Income]]=1,1,0)</f>
        <v>0</v>
      </c>
      <c r="CB1597">
        <f>IF(Table13[[#This Row],[Monthly_Household_Income]]=2,1,0)</f>
        <v>0</v>
      </c>
      <c r="CC1597">
        <f>IF(Table13[[#This Row],[Monthly_Household_Income]]=3,1,0)</f>
        <v>0</v>
      </c>
      <c r="CD1597">
        <f>IF(Table13[[#This Row],[Monthly_Household_Income]]=4,1,0)</f>
        <v>0</v>
      </c>
      <c r="CE1597">
        <f>IF(Table13[[#This Row],[Monthly_Household_Income]]=5,1,0)</f>
        <v>1</v>
      </c>
      <c r="CF1597">
        <f>IF(Table13[[#This Row],[Monthly_Household_Income]]=6,1,0)</f>
        <v>0</v>
      </c>
      <c r="CG1597">
        <f>IF(Table13[[#This Row],[Monthly_Household_Income]]=7,1,0)</f>
        <v>0</v>
      </c>
      <c r="CH1597">
        <f>IF(Table13[[#This Row],[Monthly_Household_Income]]=8,1,0)</f>
        <v>0</v>
      </c>
      <c r="CI1597">
        <f>IF(Table13[[#This Row],[Monthly_Household_Income]]=9,1,0)</f>
        <v>0</v>
      </c>
      <c r="CJ1597">
        <f>IF(Table13[[#This Row],[Monthly_Household_Income]]=98,1,0)</f>
        <v>0</v>
      </c>
    </row>
    <row r="1598" spans="1:88">
      <c r="A1598">
        <v>6066</v>
      </c>
      <c r="B1598" s="1">
        <v>43131</v>
      </c>
      <c r="C1598" t="s">
        <v>6</v>
      </c>
      <c r="D1598">
        <v>6</v>
      </c>
      <c r="E1598">
        <v>7</v>
      </c>
      <c r="F1598">
        <v>6</v>
      </c>
      <c r="G1598">
        <v>7</v>
      </c>
      <c r="H1598">
        <v>8</v>
      </c>
      <c r="I1598">
        <v>7</v>
      </c>
      <c r="J1598" t="s">
        <v>15</v>
      </c>
      <c r="K1598">
        <v>8</v>
      </c>
      <c r="L1598">
        <v>9</v>
      </c>
      <c r="M1598">
        <v>9</v>
      </c>
      <c r="N1598">
        <v>10</v>
      </c>
      <c r="O1598">
        <v>8</v>
      </c>
      <c r="P1598">
        <v>6</v>
      </c>
      <c r="Q1598">
        <v>6</v>
      </c>
      <c r="R1598">
        <v>7</v>
      </c>
      <c r="S1598">
        <v>7</v>
      </c>
      <c r="T1598">
        <v>10</v>
      </c>
      <c r="U1598">
        <v>8</v>
      </c>
      <c r="V1598">
        <v>10</v>
      </c>
      <c r="W1598">
        <v>9</v>
      </c>
      <c r="X1598">
        <v>6</v>
      </c>
      <c r="Y1598">
        <v>9</v>
      </c>
      <c r="Z1598">
        <v>7</v>
      </c>
      <c r="AA1598">
        <v>9</v>
      </c>
      <c r="AB1598">
        <v>0</v>
      </c>
      <c r="AC1598">
        <v>3</v>
      </c>
      <c r="AD1598">
        <f>IF(Table13[[#This Row],[payment]]=1,1,0)</f>
        <v>0</v>
      </c>
      <c r="AE1598">
        <f>IF(Table13[[#This Row],[payment]]=2,1,0)</f>
        <v>0</v>
      </c>
      <c r="AF1598">
        <f>IF(Table13[[#This Row],[payment]]=3,1,0)</f>
        <v>1</v>
      </c>
      <c r="AG1598">
        <v>6</v>
      </c>
      <c r="AH1598">
        <f>IF(Table13[[#This Row],[method_payment]]=1,1,0)</f>
        <v>0</v>
      </c>
      <c r="AI1598">
        <f>IF(Table13[[#This Row],[method_payment]]=2,1,0)</f>
        <v>0</v>
      </c>
      <c r="AJ1598">
        <f>IF(Table13[[#This Row],[method_payment]]=3,1,0)</f>
        <v>0</v>
      </c>
      <c r="AK1598">
        <f>IF(Table13[[#This Row],[method_payment]]=5,1,0)</f>
        <v>0</v>
      </c>
      <c r="AL1598">
        <f>IF(Table13[[#This Row],[method_payment]]=6,1,0)</f>
        <v>1</v>
      </c>
      <c r="AM1598" t="s">
        <v>15</v>
      </c>
      <c r="AN1598" t="s">
        <v>15</v>
      </c>
      <c r="AO1598">
        <v>2</v>
      </c>
      <c r="AP1598" s="2">
        <v>708.78</v>
      </c>
      <c r="AQ1598" s="3">
        <f>IF(AND(Table13[[#This Row],[Average_amount_spent_per_visit_last_3_months]]&gt;=1,Table13[[#This Row],[Average_amount_spent_per_visit_last_3_months]]&lt;=999),1,0)</f>
        <v>1</v>
      </c>
      <c r="AR1598" s="3">
        <f>IF(AND(Table13[[#This Row],[Average_amount_spent_per_visit_last_3_months]]&gt;=1000,Table13[[#This Row],[Average_amount_spent_per_visit_last_3_months]]&lt;=6700),1,0)</f>
        <v>0</v>
      </c>
      <c r="AS1598">
        <v>3</v>
      </c>
      <c r="AT1598">
        <v>26</v>
      </c>
      <c r="AU1598">
        <f>IF(AND(Table13[[#This Row],[Age]]&gt;=18,Table13[[#This Row],[Age]]&lt;=25),1,0)</f>
        <v>0</v>
      </c>
      <c r="AV1598">
        <f>IF(AND(Table13[[#This Row],[Age]]&gt;=26,Table13[[#This Row],[Age]]&lt;=35),1,0)</f>
        <v>1</v>
      </c>
      <c r="AW1598">
        <f>IF(AND(Table13[[#This Row],[Age]]&gt;=36,Table13[[#This Row],[Age]]&lt;=45),1,0)</f>
        <v>0</v>
      </c>
      <c r="AX1598">
        <f>IF(AND(Table13[[#This Row],[Age]]&gt;=46,Table13[[#This Row],[Age]]&lt;=55),1,0)</f>
        <v>0</v>
      </c>
      <c r="AY1598">
        <f>IF(AND(Table13[[#This Row],[Age]]&gt;=56,Table13[[#This Row],[Age]]&lt;=67),1,0)</f>
        <v>0</v>
      </c>
      <c r="AZ1598" t="s">
        <v>24</v>
      </c>
      <c r="BA1598">
        <f>IF(Table13[[#This Row],[Marital Status]]="Married",1,0)</f>
        <v>0</v>
      </c>
      <c r="BB1598">
        <f>IF(Table13[[#This Row],[Marital Status]]="Single",1,0)</f>
        <v>1</v>
      </c>
      <c r="BC1598" t="s">
        <v>27</v>
      </c>
      <c r="BD1598">
        <f>IF(Table13[[#This Row],[gender]]="Male",1,0)</f>
        <v>1</v>
      </c>
      <c r="BE1598">
        <f>IF(Table13[[#This Row],[gender]]="Female",1,0)</f>
        <v>0</v>
      </c>
      <c r="BF1598" t="s">
        <v>23</v>
      </c>
      <c r="BG1598">
        <f>IF(Table13[[#This Row],[Highest level of Education]]="Did not attend school",1,0)</f>
        <v>0</v>
      </c>
      <c r="BH1598">
        <f>IF(Table13[[#This Row],[Highest level of Education]]="K12 completed",1,0)</f>
        <v>0</v>
      </c>
      <c r="BI1598">
        <f>IF(Table13[[#This Row],[Highest level of Education]]="High School Completed",1,0)</f>
        <v>0</v>
      </c>
      <c r="BJ1598">
        <f>IF(Table13[[#This Row],[Highest level of Education]]="Technical Diploma/Partially completed College",1,0)</f>
        <v>1</v>
      </c>
      <c r="BK1598">
        <f>IF(Table13[[#This Row],[Highest level of Education]]="University/College Degree",1,0)</f>
        <v>0</v>
      </c>
      <c r="BL1598">
        <f>IF(Table13[[#This Row],[Highest level of Education]]="Post-graduate education",1,0)</f>
        <v>0</v>
      </c>
      <c r="BM1598">
        <v>0</v>
      </c>
      <c r="BN1598">
        <v>1</v>
      </c>
      <c r="BO1598">
        <v>1</v>
      </c>
      <c r="BP1598">
        <f>IF(Table13[[#This Row],[Monthly_Income 1_5500 2_8000 3_11000 4_15000 5_20000 6_27000 7_35000 8_5000 9_51000 98_0]]=1,1,0)</f>
        <v>1</v>
      </c>
      <c r="BQ1598">
        <f>IF(Table13[[#This Row],[Monthly_Income 1_5500 2_8000 3_11000 4_15000 5_20000 6_27000 7_35000 8_5000 9_51000 98_0]]=2,1,0)</f>
        <v>0</v>
      </c>
      <c r="BR1598">
        <f>IF(Table13[[#This Row],[Monthly_Income 1_5500 2_8000 3_11000 4_15000 5_20000 6_27000 7_35000 8_5000 9_51000 98_0]]=3,1,0)</f>
        <v>0</v>
      </c>
      <c r="BS1598">
        <f>IF(Table13[[#This Row],[Monthly_Income 1_5500 2_8000 3_11000 4_15000 5_20000 6_27000 7_35000 8_5000 9_51000 98_0]]=4,1,0)</f>
        <v>0</v>
      </c>
      <c r="BT1598">
        <f>IF(Table13[[#This Row],[Monthly_Income 1_5500 2_8000 3_11000 4_15000 5_20000 6_27000 7_35000 8_5000 9_51000 98_0]]=5,1,0)</f>
        <v>0</v>
      </c>
      <c r="BU1598">
        <f>IF(Table13[[#This Row],[Monthly_Income 1_5500 2_8000 3_11000 4_15000 5_20000 6_27000 7_35000 8_5000 9_51000 98_0]]=6,1,0)</f>
        <v>0</v>
      </c>
      <c r="BV1598">
        <f>IF(Table13[[#This Row],[Monthly_Income 1_5500 2_8000 3_11000 4_15000 5_20000 6_27000 7_35000 8_5000 9_51000 98_0]]=7,1,0)</f>
        <v>0</v>
      </c>
      <c r="BW1598">
        <f>IF(Table13[[#This Row],[Monthly_Income 1_5500 2_8000 3_11000 4_15000 5_20000 6_27000 7_35000 8_5000 9_51000 98_0]]=8,1,0)</f>
        <v>0</v>
      </c>
      <c r="BX1598">
        <f>IF(Table13[[#This Row],[Monthly_Income 1_5500 2_8000 3_11000 4_15000 5_20000 6_27000 7_35000 8_5000 9_51000 98_0]]=9,1,0)</f>
        <v>0</v>
      </c>
      <c r="BY1598">
        <f>IF(Table13[[#This Row],[Monthly_Income 1_5500 2_8000 3_11000 4_15000 5_20000 6_27000 7_35000 8_5000 9_51000 98_0]]=98,1,0)</f>
        <v>0</v>
      </c>
      <c r="BZ1598">
        <v>2</v>
      </c>
      <c r="CA1598">
        <f>IF(Table13[[#This Row],[Monthly_Household_Income]]=1,1,0)</f>
        <v>0</v>
      </c>
      <c r="CB1598">
        <f>IF(Table13[[#This Row],[Monthly_Household_Income]]=2,1,0)</f>
        <v>1</v>
      </c>
      <c r="CC1598">
        <f>IF(Table13[[#This Row],[Monthly_Household_Income]]=3,1,0)</f>
        <v>0</v>
      </c>
      <c r="CD1598">
        <f>IF(Table13[[#This Row],[Monthly_Household_Income]]=4,1,0)</f>
        <v>0</v>
      </c>
      <c r="CE1598">
        <f>IF(Table13[[#This Row],[Monthly_Household_Income]]=5,1,0)</f>
        <v>0</v>
      </c>
      <c r="CF1598">
        <f>IF(Table13[[#This Row],[Monthly_Household_Income]]=6,1,0)</f>
        <v>0</v>
      </c>
      <c r="CG1598">
        <f>IF(Table13[[#This Row],[Monthly_Household_Income]]=7,1,0)</f>
        <v>0</v>
      </c>
      <c r="CH1598">
        <f>IF(Table13[[#This Row],[Monthly_Household_Income]]=8,1,0)</f>
        <v>0</v>
      </c>
      <c r="CI1598">
        <f>IF(Table13[[#This Row],[Monthly_Household_Income]]=9,1,0)</f>
        <v>0</v>
      </c>
      <c r="CJ1598">
        <f>IF(Table13[[#This Row],[Monthly_Household_Income]]=98,1,0)</f>
        <v>0</v>
      </c>
    </row>
    <row r="1599" spans="1:88">
      <c r="A1599">
        <v>6068</v>
      </c>
      <c r="B1599" s="1">
        <v>43022</v>
      </c>
      <c r="C1599" t="s">
        <v>34</v>
      </c>
      <c r="D1599">
        <v>9</v>
      </c>
      <c r="E1599">
        <v>8</v>
      </c>
      <c r="F1599">
        <v>8</v>
      </c>
      <c r="G1599">
        <v>8</v>
      </c>
      <c r="H1599">
        <v>7</v>
      </c>
      <c r="I1599">
        <v>8</v>
      </c>
      <c r="J1599" t="s">
        <v>16</v>
      </c>
      <c r="K1599">
        <v>8</v>
      </c>
      <c r="L1599">
        <v>8</v>
      </c>
      <c r="M1599">
        <v>8</v>
      </c>
      <c r="N1599">
        <v>7</v>
      </c>
      <c r="O1599">
        <v>6</v>
      </c>
      <c r="P1599">
        <v>9</v>
      </c>
      <c r="Q1599">
        <v>9</v>
      </c>
      <c r="R1599">
        <v>7</v>
      </c>
      <c r="S1599">
        <v>6</v>
      </c>
      <c r="T1599">
        <v>6</v>
      </c>
      <c r="U1599">
        <v>8</v>
      </c>
      <c r="V1599">
        <v>8</v>
      </c>
      <c r="W1599">
        <v>9</v>
      </c>
      <c r="X1599">
        <v>7</v>
      </c>
      <c r="Y1599">
        <v>8</v>
      </c>
      <c r="Z1599">
        <v>6</v>
      </c>
      <c r="AA1599">
        <v>8</v>
      </c>
      <c r="AB1599">
        <v>8</v>
      </c>
      <c r="AC1599">
        <v>2</v>
      </c>
      <c r="AD1599">
        <f>IF(Table13[[#This Row],[payment]]=1,1,0)</f>
        <v>0</v>
      </c>
      <c r="AE1599">
        <f>IF(Table13[[#This Row],[payment]]=2,1,0)</f>
        <v>1</v>
      </c>
      <c r="AF1599">
        <f>IF(Table13[[#This Row],[payment]]=3,1,0)</f>
        <v>0</v>
      </c>
      <c r="AG1599">
        <v>2</v>
      </c>
      <c r="AH1599">
        <f>IF(Table13[[#This Row],[method_payment]]=1,1,0)</f>
        <v>0</v>
      </c>
      <c r="AI1599">
        <f>IF(Table13[[#This Row],[method_payment]]=2,1,0)</f>
        <v>1</v>
      </c>
      <c r="AJ1599">
        <f>IF(Table13[[#This Row],[method_payment]]=3,1,0)</f>
        <v>0</v>
      </c>
      <c r="AK1599">
        <f>IF(Table13[[#This Row],[method_payment]]=5,1,0)</f>
        <v>0</v>
      </c>
      <c r="AL1599">
        <f>IF(Table13[[#This Row],[method_payment]]=6,1,0)</f>
        <v>0</v>
      </c>
      <c r="AM1599" t="s">
        <v>16</v>
      </c>
      <c r="AN1599" t="s">
        <v>15</v>
      </c>
      <c r="AO1599">
        <v>4</v>
      </c>
      <c r="AP1599" s="2">
        <v>132.61000000000001</v>
      </c>
      <c r="AQ1599" s="3">
        <f>IF(AND(Table13[[#This Row],[Average_amount_spent_per_visit_last_3_months]]&gt;=1,Table13[[#This Row],[Average_amount_spent_per_visit_last_3_months]]&lt;=999),1,0)</f>
        <v>1</v>
      </c>
      <c r="AR1599" s="3">
        <f>IF(AND(Table13[[#This Row],[Average_amount_spent_per_visit_last_3_months]]&gt;=1000,Table13[[#This Row],[Average_amount_spent_per_visit_last_3_months]]&lt;=6700),1,0)</f>
        <v>0</v>
      </c>
      <c r="AS1599">
        <v>2</v>
      </c>
      <c r="AT1599">
        <v>20</v>
      </c>
      <c r="AU1599">
        <f>IF(AND(Table13[[#This Row],[Age]]&gt;=18,Table13[[#This Row],[Age]]&lt;=25),1,0)</f>
        <v>1</v>
      </c>
      <c r="AV1599">
        <f>IF(AND(Table13[[#This Row],[Age]]&gt;=26,Table13[[#This Row],[Age]]&lt;=35),1,0)</f>
        <v>0</v>
      </c>
      <c r="AW1599">
        <f>IF(AND(Table13[[#This Row],[Age]]&gt;=36,Table13[[#This Row],[Age]]&lt;=45),1,0)</f>
        <v>0</v>
      </c>
      <c r="AX1599">
        <f>IF(AND(Table13[[#This Row],[Age]]&gt;=46,Table13[[#This Row],[Age]]&lt;=55),1,0)</f>
        <v>0</v>
      </c>
      <c r="AY1599">
        <f>IF(AND(Table13[[#This Row],[Age]]&gt;=56,Table13[[#This Row],[Age]]&lt;=67),1,0)</f>
        <v>0</v>
      </c>
      <c r="AZ1599" t="s">
        <v>24</v>
      </c>
      <c r="BA1599">
        <f>IF(Table13[[#This Row],[Marital Status]]="Married",1,0)</f>
        <v>0</v>
      </c>
      <c r="BB1599">
        <f>IF(Table13[[#This Row],[Marital Status]]="Single",1,0)</f>
        <v>1</v>
      </c>
      <c r="BC1599" t="s">
        <v>27</v>
      </c>
      <c r="BD1599">
        <f>IF(Table13[[#This Row],[gender]]="Male",1,0)</f>
        <v>1</v>
      </c>
      <c r="BE1599">
        <f>IF(Table13[[#This Row],[gender]]="Female",1,0)</f>
        <v>0</v>
      </c>
      <c r="BF1599" t="s">
        <v>20</v>
      </c>
      <c r="BG1599">
        <f>IF(Table13[[#This Row],[Highest level of Education]]="Did not attend school",1,0)</f>
        <v>0</v>
      </c>
      <c r="BH1599">
        <f>IF(Table13[[#This Row],[Highest level of Education]]="K12 completed",1,0)</f>
        <v>0</v>
      </c>
      <c r="BI1599">
        <f>IF(Table13[[#This Row],[Highest level of Education]]="High School Completed",1,0)</f>
        <v>1</v>
      </c>
      <c r="BJ1599">
        <f>IF(Table13[[#This Row],[Highest level of Education]]="Technical Diploma/Partially completed College",1,0)</f>
        <v>0</v>
      </c>
      <c r="BK1599">
        <f>IF(Table13[[#This Row],[Highest level of Education]]="University/College Degree",1,0)</f>
        <v>0</v>
      </c>
      <c r="BL1599">
        <f>IF(Table13[[#This Row],[Highest level of Education]]="Post-graduate education",1,0)</f>
        <v>0</v>
      </c>
      <c r="BM1599">
        <v>0</v>
      </c>
      <c r="BN1599">
        <v>5</v>
      </c>
      <c r="BO1599" t="s">
        <v>1</v>
      </c>
      <c r="BP1599">
        <f>IF(Table13[[#This Row],[Monthly_Income 1_5500 2_8000 3_11000 4_15000 5_20000 6_27000 7_35000 8_5000 9_51000 98_0]]=1,1,0)</f>
        <v>0</v>
      </c>
      <c r="BQ1599">
        <f>IF(Table13[[#This Row],[Monthly_Income 1_5500 2_8000 3_11000 4_15000 5_20000 6_27000 7_35000 8_5000 9_51000 98_0]]=2,1,0)</f>
        <v>0</v>
      </c>
      <c r="BR1599">
        <f>IF(Table13[[#This Row],[Monthly_Income 1_5500 2_8000 3_11000 4_15000 5_20000 6_27000 7_35000 8_5000 9_51000 98_0]]=3,1,0)</f>
        <v>0</v>
      </c>
      <c r="BS1599">
        <f>IF(Table13[[#This Row],[Monthly_Income 1_5500 2_8000 3_11000 4_15000 5_20000 6_27000 7_35000 8_5000 9_51000 98_0]]=4,1,0)</f>
        <v>0</v>
      </c>
      <c r="BT1599">
        <f>IF(Table13[[#This Row],[Monthly_Income 1_5500 2_8000 3_11000 4_15000 5_20000 6_27000 7_35000 8_5000 9_51000 98_0]]=5,1,0)</f>
        <v>0</v>
      </c>
      <c r="BU1599">
        <f>IF(Table13[[#This Row],[Monthly_Income 1_5500 2_8000 3_11000 4_15000 5_20000 6_27000 7_35000 8_5000 9_51000 98_0]]=6,1,0)</f>
        <v>0</v>
      </c>
      <c r="BV1599">
        <f>IF(Table13[[#This Row],[Monthly_Income 1_5500 2_8000 3_11000 4_15000 5_20000 6_27000 7_35000 8_5000 9_51000 98_0]]=7,1,0)</f>
        <v>0</v>
      </c>
      <c r="BW1599">
        <f>IF(Table13[[#This Row],[Monthly_Income 1_5500 2_8000 3_11000 4_15000 5_20000 6_27000 7_35000 8_5000 9_51000 98_0]]=8,1,0)</f>
        <v>0</v>
      </c>
      <c r="BX1599">
        <f>IF(Table13[[#This Row],[Monthly_Income 1_5500 2_8000 3_11000 4_15000 5_20000 6_27000 7_35000 8_5000 9_51000 98_0]]=9,1,0)</f>
        <v>0</v>
      </c>
      <c r="BY1599">
        <f>IF(Table13[[#This Row],[Monthly_Income 1_5500 2_8000 3_11000 4_15000 5_20000 6_27000 7_35000 8_5000 9_51000 98_0]]=98,1,0)</f>
        <v>0</v>
      </c>
      <c r="BZ1599">
        <v>4</v>
      </c>
      <c r="CA1599">
        <f>IF(Table13[[#This Row],[Monthly_Household_Income]]=1,1,0)</f>
        <v>0</v>
      </c>
      <c r="CB1599">
        <f>IF(Table13[[#This Row],[Monthly_Household_Income]]=2,1,0)</f>
        <v>0</v>
      </c>
      <c r="CC1599">
        <f>IF(Table13[[#This Row],[Monthly_Household_Income]]=3,1,0)</f>
        <v>0</v>
      </c>
      <c r="CD1599">
        <f>IF(Table13[[#This Row],[Monthly_Household_Income]]=4,1,0)</f>
        <v>1</v>
      </c>
      <c r="CE1599">
        <f>IF(Table13[[#This Row],[Monthly_Household_Income]]=5,1,0)</f>
        <v>0</v>
      </c>
      <c r="CF1599">
        <f>IF(Table13[[#This Row],[Monthly_Household_Income]]=6,1,0)</f>
        <v>0</v>
      </c>
      <c r="CG1599">
        <f>IF(Table13[[#This Row],[Monthly_Household_Income]]=7,1,0)</f>
        <v>0</v>
      </c>
      <c r="CH1599">
        <f>IF(Table13[[#This Row],[Monthly_Household_Income]]=8,1,0)</f>
        <v>0</v>
      </c>
      <c r="CI1599">
        <f>IF(Table13[[#This Row],[Monthly_Household_Income]]=9,1,0)</f>
        <v>0</v>
      </c>
      <c r="CJ1599">
        <f>IF(Table13[[#This Row],[Monthly_Household_Income]]=98,1,0)</f>
        <v>0</v>
      </c>
    </row>
    <row r="1600" spans="1:88">
      <c r="A1600">
        <v>6077</v>
      </c>
      <c r="B1600" s="1">
        <v>43019</v>
      </c>
      <c r="C1600" t="s">
        <v>29</v>
      </c>
      <c r="D1600">
        <v>7</v>
      </c>
      <c r="E1600">
        <v>7</v>
      </c>
      <c r="F1600">
        <v>10</v>
      </c>
      <c r="G1600">
        <v>8</v>
      </c>
      <c r="H1600">
        <v>9</v>
      </c>
      <c r="I1600">
        <v>7</v>
      </c>
      <c r="J1600" t="s">
        <v>16</v>
      </c>
      <c r="K1600">
        <v>8</v>
      </c>
      <c r="L1600">
        <v>7</v>
      </c>
      <c r="M1600">
        <v>7</v>
      </c>
      <c r="N1600">
        <v>7</v>
      </c>
      <c r="O1600">
        <v>7</v>
      </c>
      <c r="P1600">
        <v>8</v>
      </c>
      <c r="Q1600">
        <v>8</v>
      </c>
      <c r="R1600">
        <v>6</v>
      </c>
      <c r="S1600">
        <v>9</v>
      </c>
      <c r="T1600">
        <v>7</v>
      </c>
      <c r="U1600">
        <v>7</v>
      </c>
      <c r="V1600">
        <v>8</v>
      </c>
      <c r="W1600">
        <v>9</v>
      </c>
      <c r="X1600">
        <v>0</v>
      </c>
      <c r="Y1600">
        <v>10</v>
      </c>
      <c r="Z1600">
        <v>10</v>
      </c>
      <c r="AA1600">
        <v>9</v>
      </c>
      <c r="AB1600">
        <v>8</v>
      </c>
      <c r="AC1600">
        <v>1</v>
      </c>
      <c r="AD1600">
        <f>IF(Table13[[#This Row],[payment]]=1,1,0)</f>
        <v>1</v>
      </c>
      <c r="AE1600">
        <f>IF(Table13[[#This Row],[payment]]=2,1,0)</f>
        <v>0</v>
      </c>
      <c r="AF1600">
        <f>IF(Table13[[#This Row],[payment]]=3,1,0)</f>
        <v>0</v>
      </c>
      <c r="AG1600">
        <v>1</v>
      </c>
      <c r="AH1600">
        <f>IF(Table13[[#This Row],[method_payment]]=1,1,0)</f>
        <v>1</v>
      </c>
      <c r="AI1600">
        <f>IF(Table13[[#This Row],[method_payment]]=2,1,0)</f>
        <v>0</v>
      </c>
      <c r="AJ1600">
        <f>IF(Table13[[#This Row],[method_payment]]=3,1,0)</f>
        <v>0</v>
      </c>
      <c r="AK1600">
        <f>IF(Table13[[#This Row],[method_payment]]=5,1,0)</f>
        <v>0</v>
      </c>
      <c r="AL1600">
        <f>IF(Table13[[#This Row],[method_payment]]=6,1,0)</f>
        <v>0</v>
      </c>
      <c r="AM1600" t="s">
        <v>16</v>
      </c>
      <c r="AN1600" t="s">
        <v>16</v>
      </c>
      <c r="AO1600">
        <v>1</v>
      </c>
      <c r="AP1600" s="2">
        <v>731.4</v>
      </c>
      <c r="AQ1600" s="3">
        <f>IF(AND(Table13[[#This Row],[Average_amount_spent_per_visit_last_3_months]]&gt;=1,Table13[[#This Row],[Average_amount_spent_per_visit_last_3_months]]&lt;=999),1,0)</f>
        <v>1</v>
      </c>
      <c r="AR1600" s="3">
        <f>IF(AND(Table13[[#This Row],[Average_amount_spent_per_visit_last_3_months]]&gt;=1000,Table13[[#This Row],[Average_amount_spent_per_visit_last_3_months]]&lt;=6700),1,0)</f>
        <v>0</v>
      </c>
      <c r="AS1600">
        <v>3</v>
      </c>
      <c r="AT1600">
        <v>32</v>
      </c>
      <c r="AU1600">
        <f>IF(AND(Table13[[#This Row],[Age]]&gt;=18,Table13[[#This Row],[Age]]&lt;=25),1,0)</f>
        <v>0</v>
      </c>
      <c r="AV1600">
        <f>IF(AND(Table13[[#This Row],[Age]]&gt;=26,Table13[[#This Row],[Age]]&lt;=35),1,0)</f>
        <v>1</v>
      </c>
      <c r="AW1600">
        <f>IF(AND(Table13[[#This Row],[Age]]&gt;=36,Table13[[#This Row],[Age]]&lt;=45),1,0)</f>
        <v>0</v>
      </c>
      <c r="AX1600">
        <f>IF(AND(Table13[[#This Row],[Age]]&gt;=46,Table13[[#This Row],[Age]]&lt;=55),1,0)</f>
        <v>0</v>
      </c>
      <c r="AY1600">
        <f>IF(AND(Table13[[#This Row],[Age]]&gt;=56,Table13[[#This Row],[Age]]&lt;=67),1,0)</f>
        <v>0</v>
      </c>
      <c r="AZ1600" t="s">
        <v>25</v>
      </c>
      <c r="BA1600">
        <f>IF(Table13[[#This Row],[Marital Status]]="Married",1,0)</f>
        <v>1</v>
      </c>
      <c r="BB1600">
        <f>IF(Table13[[#This Row],[Marital Status]]="Single",1,0)</f>
        <v>0</v>
      </c>
      <c r="BC1600" t="s">
        <v>28</v>
      </c>
      <c r="BD1600">
        <f>IF(Table13[[#This Row],[gender]]="Male",1,0)</f>
        <v>0</v>
      </c>
      <c r="BE1600">
        <f>IF(Table13[[#This Row],[gender]]="Female",1,0)</f>
        <v>1</v>
      </c>
      <c r="BF1600" t="s">
        <v>19</v>
      </c>
      <c r="BG1600">
        <f>IF(Table13[[#This Row],[Highest level of Education]]="Did not attend school",1,0)</f>
        <v>0</v>
      </c>
      <c r="BH1600">
        <f>IF(Table13[[#This Row],[Highest level of Education]]="K12 completed",1,0)</f>
        <v>0</v>
      </c>
      <c r="BI1600">
        <f>IF(Table13[[#This Row],[Highest level of Education]]="High School Completed",1,0)</f>
        <v>0</v>
      </c>
      <c r="BJ1600">
        <f>IF(Table13[[#This Row],[Highest level of Education]]="Technical Diploma/Partially completed College",1,0)</f>
        <v>0</v>
      </c>
      <c r="BK1600">
        <f>IF(Table13[[#This Row],[Highest level of Education]]="University/College Degree",1,0)</f>
        <v>1</v>
      </c>
      <c r="BL1600">
        <f>IF(Table13[[#This Row],[Highest level of Education]]="Post-graduate education",1,0)</f>
        <v>0</v>
      </c>
      <c r="BM1600">
        <v>4</v>
      </c>
      <c r="BN1600">
        <v>1</v>
      </c>
      <c r="BO1600">
        <v>5</v>
      </c>
      <c r="BP1600">
        <f>IF(Table13[[#This Row],[Monthly_Income 1_5500 2_8000 3_11000 4_15000 5_20000 6_27000 7_35000 8_5000 9_51000 98_0]]=1,1,0)</f>
        <v>0</v>
      </c>
      <c r="BQ1600">
        <f>IF(Table13[[#This Row],[Monthly_Income 1_5500 2_8000 3_11000 4_15000 5_20000 6_27000 7_35000 8_5000 9_51000 98_0]]=2,1,0)</f>
        <v>0</v>
      </c>
      <c r="BR1600">
        <f>IF(Table13[[#This Row],[Monthly_Income 1_5500 2_8000 3_11000 4_15000 5_20000 6_27000 7_35000 8_5000 9_51000 98_0]]=3,1,0)</f>
        <v>0</v>
      </c>
      <c r="BS1600">
        <f>IF(Table13[[#This Row],[Monthly_Income 1_5500 2_8000 3_11000 4_15000 5_20000 6_27000 7_35000 8_5000 9_51000 98_0]]=4,1,0)</f>
        <v>0</v>
      </c>
      <c r="BT1600">
        <f>IF(Table13[[#This Row],[Monthly_Income 1_5500 2_8000 3_11000 4_15000 5_20000 6_27000 7_35000 8_5000 9_51000 98_0]]=5,1,0)</f>
        <v>1</v>
      </c>
      <c r="BU1600">
        <f>IF(Table13[[#This Row],[Monthly_Income 1_5500 2_8000 3_11000 4_15000 5_20000 6_27000 7_35000 8_5000 9_51000 98_0]]=6,1,0)</f>
        <v>0</v>
      </c>
      <c r="BV1600">
        <f>IF(Table13[[#This Row],[Monthly_Income 1_5500 2_8000 3_11000 4_15000 5_20000 6_27000 7_35000 8_5000 9_51000 98_0]]=7,1,0)</f>
        <v>0</v>
      </c>
      <c r="BW1600">
        <f>IF(Table13[[#This Row],[Monthly_Income 1_5500 2_8000 3_11000 4_15000 5_20000 6_27000 7_35000 8_5000 9_51000 98_0]]=8,1,0)</f>
        <v>0</v>
      </c>
      <c r="BX1600">
        <f>IF(Table13[[#This Row],[Monthly_Income 1_5500 2_8000 3_11000 4_15000 5_20000 6_27000 7_35000 8_5000 9_51000 98_0]]=9,1,0)</f>
        <v>0</v>
      </c>
      <c r="BY1600">
        <f>IF(Table13[[#This Row],[Monthly_Income 1_5500 2_8000 3_11000 4_15000 5_20000 6_27000 7_35000 8_5000 9_51000 98_0]]=98,1,0)</f>
        <v>0</v>
      </c>
      <c r="BZ1600">
        <v>6</v>
      </c>
      <c r="CA1600">
        <f>IF(Table13[[#This Row],[Monthly_Household_Income]]=1,1,0)</f>
        <v>0</v>
      </c>
      <c r="CB1600">
        <f>IF(Table13[[#This Row],[Monthly_Household_Income]]=2,1,0)</f>
        <v>0</v>
      </c>
      <c r="CC1600">
        <f>IF(Table13[[#This Row],[Monthly_Household_Income]]=3,1,0)</f>
        <v>0</v>
      </c>
      <c r="CD1600">
        <f>IF(Table13[[#This Row],[Monthly_Household_Income]]=4,1,0)</f>
        <v>0</v>
      </c>
      <c r="CE1600">
        <f>IF(Table13[[#This Row],[Monthly_Household_Income]]=5,1,0)</f>
        <v>0</v>
      </c>
      <c r="CF1600">
        <f>IF(Table13[[#This Row],[Monthly_Household_Income]]=6,1,0)</f>
        <v>1</v>
      </c>
      <c r="CG1600">
        <f>IF(Table13[[#This Row],[Monthly_Household_Income]]=7,1,0)</f>
        <v>0</v>
      </c>
      <c r="CH1600">
        <f>IF(Table13[[#This Row],[Monthly_Household_Income]]=8,1,0)</f>
        <v>0</v>
      </c>
      <c r="CI1600">
        <f>IF(Table13[[#This Row],[Monthly_Household_Income]]=9,1,0)</f>
        <v>0</v>
      </c>
      <c r="CJ1600">
        <f>IF(Table13[[#This Row],[Monthly_Household_Income]]=98,1,0)</f>
        <v>0</v>
      </c>
    </row>
    <row r="1601" spans="1:88">
      <c r="A1601">
        <v>6085</v>
      </c>
      <c r="B1601" s="1">
        <v>43223</v>
      </c>
      <c r="C1601" t="s">
        <v>31</v>
      </c>
      <c r="D1601">
        <v>8</v>
      </c>
      <c r="E1601">
        <v>8</v>
      </c>
      <c r="F1601">
        <v>10</v>
      </c>
      <c r="G1601">
        <v>8</v>
      </c>
      <c r="H1601">
        <v>8</v>
      </c>
      <c r="I1601">
        <v>7</v>
      </c>
      <c r="J1601" t="s">
        <v>15</v>
      </c>
      <c r="K1601">
        <v>8</v>
      </c>
      <c r="L1601">
        <v>8</v>
      </c>
      <c r="M1601">
        <v>7</v>
      </c>
      <c r="N1601">
        <v>7</v>
      </c>
      <c r="O1601">
        <v>8</v>
      </c>
      <c r="P1601">
        <v>8</v>
      </c>
      <c r="Q1601">
        <v>8</v>
      </c>
      <c r="R1601">
        <v>9</v>
      </c>
      <c r="S1601">
        <v>8</v>
      </c>
      <c r="T1601">
        <v>7</v>
      </c>
      <c r="U1601">
        <v>7</v>
      </c>
      <c r="V1601">
        <v>8</v>
      </c>
      <c r="W1601">
        <v>8</v>
      </c>
      <c r="X1601">
        <v>8</v>
      </c>
      <c r="Y1601">
        <v>8</v>
      </c>
      <c r="Z1601">
        <v>8</v>
      </c>
      <c r="AA1601">
        <v>8</v>
      </c>
      <c r="AB1601">
        <v>8</v>
      </c>
      <c r="AC1601">
        <v>1</v>
      </c>
      <c r="AD1601">
        <f>IF(Table13[[#This Row],[payment]]=1,1,0)</f>
        <v>1</v>
      </c>
      <c r="AE1601">
        <f>IF(Table13[[#This Row],[payment]]=2,1,0)</f>
        <v>0</v>
      </c>
      <c r="AF1601">
        <f>IF(Table13[[#This Row],[payment]]=3,1,0)</f>
        <v>0</v>
      </c>
      <c r="AG1601">
        <v>2</v>
      </c>
      <c r="AH1601">
        <f>IF(Table13[[#This Row],[method_payment]]=1,1,0)</f>
        <v>0</v>
      </c>
      <c r="AI1601">
        <f>IF(Table13[[#This Row],[method_payment]]=2,1,0)</f>
        <v>1</v>
      </c>
      <c r="AJ1601">
        <f>IF(Table13[[#This Row],[method_payment]]=3,1,0)</f>
        <v>0</v>
      </c>
      <c r="AK1601">
        <f>IF(Table13[[#This Row],[method_payment]]=5,1,0)</f>
        <v>0</v>
      </c>
      <c r="AL1601">
        <f>IF(Table13[[#This Row],[method_payment]]=6,1,0)</f>
        <v>0</v>
      </c>
      <c r="AM1601" t="s">
        <v>15</v>
      </c>
      <c r="AN1601" t="s">
        <v>16</v>
      </c>
      <c r="AO1601">
        <v>3</v>
      </c>
      <c r="AP1601" s="2">
        <v>197.74</v>
      </c>
      <c r="AQ1601" s="3">
        <f>IF(AND(Table13[[#This Row],[Average_amount_spent_per_visit_last_3_months]]&gt;=1,Table13[[#This Row],[Average_amount_spent_per_visit_last_3_months]]&lt;=999),1,0)</f>
        <v>1</v>
      </c>
      <c r="AR1601" s="3">
        <f>IF(AND(Table13[[#This Row],[Average_amount_spent_per_visit_last_3_months]]&gt;=1000,Table13[[#This Row],[Average_amount_spent_per_visit_last_3_months]]&lt;=6700),1,0)</f>
        <v>0</v>
      </c>
      <c r="AS1601">
        <v>2</v>
      </c>
      <c r="AT1601">
        <v>48</v>
      </c>
      <c r="AU1601">
        <f>IF(AND(Table13[[#This Row],[Age]]&gt;=18,Table13[[#This Row],[Age]]&lt;=25),1,0)</f>
        <v>0</v>
      </c>
      <c r="AV1601">
        <f>IF(AND(Table13[[#This Row],[Age]]&gt;=26,Table13[[#This Row],[Age]]&lt;=35),1,0)</f>
        <v>0</v>
      </c>
      <c r="AW1601">
        <f>IF(AND(Table13[[#This Row],[Age]]&gt;=36,Table13[[#This Row],[Age]]&lt;=45),1,0)</f>
        <v>0</v>
      </c>
      <c r="AX1601">
        <f>IF(AND(Table13[[#This Row],[Age]]&gt;=46,Table13[[#This Row],[Age]]&lt;=55),1,0)</f>
        <v>1</v>
      </c>
      <c r="AY1601">
        <f>IF(AND(Table13[[#This Row],[Age]]&gt;=56,Table13[[#This Row],[Age]]&lt;=67),1,0)</f>
        <v>0</v>
      </c>
      <c r="AZ1601" t="s">
        <v>25</v>
      </c>
      <c r="BA1601">
        <f>IF(Table13[[#This Row],[Marital Status]]="Married",1,0)</f>
        <v>1</v>
      </c>
      <c r="BB1601">
        <f>IF(Table13[[#This Row],[Marital Status]]="Single",1,0)</f>
        <v>0</v>
      </c>
      <c r="BC1601" t="s">
        <v>27</v>
      </c>
      <c r="BD1601">
        <f>IF(Table13[[#This Row],[gender]]="Male",1,0)</f>
        <v>1</v>
      </c>
      <c r="BE1601">
        <f>IF(Table13[[#This Row],[gender]]="Female",1,0)</f>
        <v>0</v>
      </c>
      <c r="BF1601" t="s">
        <v>22</v>
      </c>
      <c r="BG1601">
        <f>IF(Table13[[#This Row],[Highest level of Education]]="Did not attend school",1,0)</f>
        <v>0</v>
      </c>
      <c r="BH1601">
        <f>IF(Table13[[#This Row],[Highest level of Education]]="K12 completed",1,0)</f>
        <v>1</v>
      </c>
      <c r="BI1601">
        <f>IF(Table13[[#This Row],[Highest level of Education]]="High School Completed",1,0)</f>
        <v>0</v>
      </c>
      <c r="BJ1601">
        <f>IF(Table13[[#This Row],[Highest level of Education]]="Technical Diploma/Partially completed College",1,0)</f>
        <v>0</v>
      </c>
      <c r="BK1601">
        <f>IF(Table13[[#This Row],[Highest level of Education]]="University/College Degree",1,0)</f>
        <v>0</v>
      </c>
      <c r="BL1601">
        <f>IF(Table13[[#This Row],[Highest level of Education]]="Post-graduate education",1,0)</f>
        <v>0</v>
      </c>
      <c r="BM1601">
        <v>4</v>
      </c>
      <c r="BN1601">
        <v>1</v>
      </c>
      <c r="BO1601">
        <v>1</v>
      </c>
      <c r="BP1601">
        <f>IF(Table13[[#This Row],[Monthly_Income 1_5500 2_8000 3_11000 4_15000 5_20000 6_27000 7_35000 8_5000 9_51000 98_0]]=1,1,0)</f>
        <v>1</v>
      </c>
      <c r="BQ1601">
        <f>IF(Table13[[#This Row],[Monthly_Income 1_5500 2_8000 3_11000 4_15000 5_20000 6_27000 7_35000 8_5000 9_51000 98_0]]=2,1,0)</f>
        <v>0</v>
      </c>
      <c r="BR1601">
        <f>IF(Table13[[#This Row],[Monthly_Income 1_5500 2_8000 3_11000 4_15000 5_20000 6_27000 7_35000 8_5000 9_51000 98_0]]=3,1,0)</f>
        <v>0</v>
      </c>
      <c r="BS1601">
        <f>IF(Table13[[#This Row],[Monthly_Income 1_5500 2_8000 3_11000 4_15000 5_20000 6_27000 7_35000 8_5000 9_51000 98_0]]=4,1,0)</f>
        <v>0</v>
      </c>
      <c r="BT1601">
        <f>IF(Table13[[#This Row],[Monthly_Income 1_5500 2_8000 3_11000 4_15000 5_20000 6_27000 7_35000 8_5000 9_51000 98_0]]=5,1,0)</f>
        <v>0</v>
      </c>
      <c r="BU1601">
        <f>IF(Table13[[#This Row],[Monthly_Income 1_5500 2_8000 3_11000 4_15000 5_20000 6_27000 7_35000 8_5000 9_51000 98_0]]=6,1,0)</f>
        <v>0</v>
      </c>
      <c r="BV1601">
        <f>IF(Table13[[#This Row],[Monthly_Income 1_5500 2_8000 3_11000 4_15000 5_20000 6_27000 7_35000 8_5000 9_51000 98_0]]=7,1,0)</f>
        <v>0</v>
      </c>
      <c r="BW1601">
        <f>IF(Table13[[#This Row],[Monthly_Income 1_5500 2_8000 3_11000 4_15000 5_20000 6_27000 7_35000 8_5000 9_51000 98_0]]=8,1,0)</f>
        <v>0</v>
      </c>
      <c r="BX1601">
        <f>IF(Table13[[#This Row],[Monthly_Income 1_5500 2_8000 3_11000 4_15000 5_20000 6_27000 7_35000 8_5000 9_51000 98_0]]=9,1,0)</f>
        <v>0</v>
      </c>
      <c r="BY1601">
        <f>IF(Table13[[#This Row],[Monthly_Income 1_5500 2_8000 3_11000 4_15000 5_20000 6_27000 7_35000 8_5000 9_51000 98_0]]=98,1,0)</f>
        <v>0</v>
      </c>
      <c r="BZ1601">
        <v>3</v>
      </c>
      <c r="CA1601">
        <f>IF(Table13[[#This Row],[Monthly_Household_Income]]=1,1,0)</f>
        <v>0</v>
      </c>
      <c r="CB1601">
        <f>IF(Table13[[#This Row],[Monthly_Household_Income]]=2,1,0)</f>
        <v>0</v>
      </c>
      <c r="CC1601">
        <f>IF(Table13[[#This Row],[Monthly_Household_Income]]=3,1,0)</f>
        <v>1</v>
      </c>
      <c r="CD1601">
        <f>IF(Table13[[#This Row],[Monthly_Household_Income]]=4,1,0)</f>
        <v>0</v>
      </c>
      <c r="CE1601">
        <f>IF(Table13[[#This Row],[Monthly_Household_Income]]=5,1,0)</f>
        <v>0</v>
      </c>
      <c r="CF1601">
        <f>IF(Table13[[#This Row],[Monthly_Household_Income]]=6,1,0)</f>
        <v>0</v>
      </c>
      <c r="CG1601">
        <f>IF(Table13[[#This Row],[Monthly_Household_Income]]=7,1,0)</f>
        <v>0</v>
      </c>
      <c r="CH1601">
        <f>IF(Table13[[#This Row],[Monthly_Household_Income]]=8,1,0)</f>
        <v>0</v>
      </c>
      <c r="CI1601">
        <f>IF(Table13[[#This Row],[Monthly_Household_Income]]=9,1,0)</f>
        <v>0</v>
      </c>
      <c r="CJ1601">
        <f>IF(Table13[[#This Row],[Monthly_Household_Income]]=98,1,0)</f>
        <v>0</v>
      </c>
    </row>
  </sheetData>
  <phoneticPr fontId="3"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Door_to_Door_AmazonSouq.com_Sur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 Escamilla</dc:creator>
  <cp:lastModifiedBy>Microsoft Office User</cp:lastModifiedBy>
  <dcterms:created xsi:type="dcterms:W3CDTF">2021-11-01T12:26:38Z</dcterms:created>
  <dcterms:modified xsi:type="dcterms:W3CDTF">2021-11-24T04:40:48Z</dcterms:modified>
</cp:coreProperties>
</file>